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大小桥接0328\大小桥接\Upload\Data\"/>
    </mc:Choice>
  </mc:AlternateContent>
  <xr:revisionPtr revIDLastSave="0" documentId="13_ncr:1_{3594BC95-BAE0-438B-9818-2C330D0BAD08}" xr6:coauthVersionLast="47" xr6:coauthVersionMax="47" xr10:uidLastSave="{00000000-0000-0000-0000-000000000000}"/>
  <bookViews>
    <workbookView xWindow="-108" yWindow="-108" windowWidth="23256" windowHeight="12456" activeTab="8" xr2:uid="{29D0AA4F-8FC8-42E2-9E83-B6BA9507C7FE}"/>
  </bookViews>
  <sheets>
    <sheet name="Base-New" sheetId="2" r:id="rId1"/>
    <sheet name="RCP26-NEW" sheetId="3" r:id="rId2"/>
    <sheet name="RCP19-NEW" sheetId="4" r:id="rId3"/>
    <sheet name="Yearly Emission" sheetId="1" r:id="rId4"/>
    <sheet name="Transition" sheetId="10" r:id="rId5"/>
    <sheet name="Per Unit Emission" sheetId="5" r:id="rId6"/>
    <sheet name="Efficiency Change" sheetId="11" r:id="rId7"/>
    <sheet name="Life time change" sheetId="6" r:id="rId8"/>
    <sheet name="Yearly Cumulative emission" sheetId="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39" i="7" l="1"/>
  <c r="AL139" i="7"/>
  <c r="BC139" i="7"/>
  <c r="BT139" i="7"/>
  <c r="CK139" i="7"/>
  <c r="CL139" i="7"/>
  <c r="DD139" i="7"/>
  <c r="DU139" i="7"/>
  <c r="EL139" i="7"/>
  <c r="FC139" i="7"/>
  <c r="FT139" i="7"/>
  <c r="FU139" i="7"/>
  <c r="GM139" i="7"/>
  <c r="HD139" i="7"/>
  <c r="HU139" i="7"/>
  <c r="IL139" i="7"/>
  <c r="V63" i="7" l="1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Z63" i="7"/>
  <c r="DA63" i="7"/>
  <c r="DB63" i="7"/>
  <c r="DC63" i="7"/>
  <c r="DD63" i="7"/>
  <c r="DE63" i="7"/>
  <c r="DF63" i="7"/>
  <c r="DG63" i="7"/>
  <c r="DH63" i="7"/>
  <c r="DI63" i="7"/>
  <c r="DJ63" i="7"/>
  <c r="DK63" i="7"/>
  <c r="DL63" i="7"/>
  <c r="DM63" i="7"/>
  <c r="DN63" i="7"/>
  <c r="DO63" i="7"/>
  <c r="DP63" i="7"/>
  <c r="DQ63" i="7"/>
  <c r="DR63" i="7"/>
  <c r="DS63" i="7"/>
  <c r="DT63" i="7"/>
  <c r="DU63" i="7"/>
  <c r="DV63" i="7"/>
  <c r="DW63" i="7"/>
  <c r="DX63" i="7"/>
  <c r="DY63" i="7"/>
  <c r="DZ63" i="7"/>
  <c r="EA63" i="7"/>
  <c r="EB63" i="7"/>
  <c r="EC63" i="7"/>
  <c r="ED63" i="7"/>
  <c r="EE63" i="7"/>
  <c r="EF63" i="7"/>
  <c r="EG63" i="7"/>
  <c r="EH63" i="7"/>
  <c r="EI63" i="7"/>
  <c r="EJ63" i="7"/>
  <c r="EK63" i="7"/>
  <c r="EL63" i="7"/>
  <c r="EM63" i="7"/>
  <c r="EN63" i="7"/>
  <c r="EO63" i="7"/>
  <c r="EP63" i="7"/>
  <c r="EQ63" i="7"/>
  <c r="ER63" i="7"/>
  <c r="ES63" i="7"/>
  <c r="ET63" i="7"/>
  <c r="EU63" i="7"/>
  <c r="EV63" i="7"/>
  <c r="EW63" i="7"/>
  <c r="EX63" i="7"/>
  <c r="EY63" i="7"/>
  <c r="EZ63" i="7"/>
  <c r="FA63" i="7"/>
  <c r="FB63" i="7"/>
  <c r="FC63" i="7"/>
  <c r="FD63" i="7"/>
  <c r="FE63" i="7"/>
  <c r="FF63" i="7"/>
  <c r="FG63" i="7"/>
  <c r="FH63" i="7"/>
  <c r="FI63" i="7"/>
  <c r="FJ63" i="7"/>
  <c r="FK63" i="7"/>
  <c r="FL63" i="7"/>
  <c r="FM63" i="7"/>
  <c r="FN63" i="7"/>
  <c r="FO63" i="7"/>
  <c r="FP63" i="7"/>
  <c r="FQ63" i="7"/>
  <c r="FR63" i="7"/>
  <c r="FS63" i="7"/>
  <c r="FT63" i="7"/>
  <c r="FU63" i="7"/>
  <c r="FV63" i="7"/>
  <c r="FW63" i="7"/>
  <c r="FX63" i="7"/>
  <c r="FY63" i="7"/>
  <c r="FZ63" i="7"/>
  <c r="GA63" i="7"/>
  <c r="GB63" i="7"/>
  <c r="GC63" i="7"/>
  <c r="GD63" i="7"/>
  <c r="GE63" i="7"/>
  <c r="GF63" i="7"/>
  <c r="GG63" i="7"/>
  <c r="GH63" i="7"/>
  <c r="GI63" i="7"/>
  <c r="GJ63" i="7"/>
  <c r="GK63" i="7"/>
  <c r="GL63" i="7"/>
  <c r="GM63" i="7"/>
  <c r="GN63" i="7"/>
  <c r="GO63" i="7"/>
  <c r="GP63" i="7"/>
  <c r="GQ63" i="7"/>
  <c r="GR63" i="7"/>
  <c r="GS63" i="7"/>
  <c r="GT63" i="7"/>
  <c r="GU63" i="7"/>
  <c r="GV63" i="7"/>
  <c r="GW63" i="7"/>
  <c r="GX63" i="7"/>
  <c r="GY63" i="7"/>
  <c r="GZ63" i="7"/>
  <c r="HA63" i="7"/>
  <c r="HB63" i="7"/>
  <c r="HC63" i="7"/>
  <c r="HD63" i="7"/>
  <c r="HE63" i="7"/>
  <c r="HF63" i="7"/>
  <c r="HG63" i="7"/>
  <c r="HH63" i="7"/>
  <c r="HI63" i="7"/>
  <c r="HJ63" i="7"/>
  <c r="HK63" i="7"/>
  <c r="HL63" i="7"/>
  <c r="HM63" i="7"/>
  <c r="HN63" i="7"/>
  <c r="HO63" i="7"/>
  <c r="HP63" i="7"/>
  <c r="HQ63" i="7"/>
  <c r="HR63" i="7"/>
  <c r="HS63" i="7"/>
  <c r="HT63" i="7"/>
  <c r="HU63" i="7"/>
  <c r="HV63" i="7"/>
  <c r="HW63" i="7"/>
  <c r="HX63" i="7"/>
  <c r="HY63" i="7"/>
  <c r="HZ63" i="7"/>
  <c r="IA63" i="7"/>
  <c r="IB63" i="7"/>
  <c r="IC63" i="7"/>
  <c r="ID63" i="7"/>
  <c r="IE63" i="7"/>
  <c r="IF63" i="7"/>
  <c r="IG63" i="7"/>
  <c r="IH63" i="7"/>
  <c r="II63" i="7"/>
  <c r="IJ63" i="7"/>
  <c r="IK63" i="7"/>
  <c r="IL63" i="7"/>
  <c r="IM63" i="7"/>
  <c r="IN63" i="7"/>
  <c r="IO63" i="7"/>
  <c r="IP63" i="7"/>
  <c r="IQ63" i="7"/>
  <c r="IR63" i="7"/>
  <c r="IS63" i="7"/>
  <c r="IT63" i="7"/>
  <c r="IU63" i="7"/>
  <c r="IV63" i="7"/>
  <c r="IW63" i="7"/>
  <c r="IX63" i="7"/>
  <c r="IY63" i="7"/>
  <c r="IZ63" i="7"/>
  <c r="JA63" i="7"/>
  <c r="JB63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CZ64" i="7"/>
  <c r="DA64" i="7"/>
  <c r="DB64" i="7"/>
  <c r="DC64" i="7"/>
  <c r="DD64" i="7"/>
  <c r="DE64" i="7"/>
  <c r="DF64" i="7"/>
  <c r="DG64" i="7"/>
  <c r="DH64" i="7"/>
  <c r="DI64" i="7"/>
  <c r="DJ64" i="7"/>
  <c r="DK64" i="7"/>
  <c r="DL64" i="7"/>
  <c r="DM64" i="7"/>
  <c r="DN64" i="7"/>
  <c r="DO64" i="7"/>
  <c r="DP64" i="7"/>
  <c r="DQ64" i="7"/>
  <c r="DR64" i="7"/>
  <c r="DS64" i="7"/>
  <c r="DT64" i="7"/>
  <c r="DU64" i="7"/>
  <c r="DV64" i="7"/>
  <c r="DW64" i="7"/>
  <c r="DX64" i="7"/>
  <c r="DY64" i="7"/>
  <c r="DZ64" i="7"/>
  <c r="EA64" i="7"/>
  <c r="EB64" i="7"/>
  <c r="EC64" i="7"/>
  <c r="ED64" i="7"/>
  <c r="EE64" i="7"/>
  <c r="EF64" i="7"/>
  <c r="EG64" i="7"/>
  <c r="EH64" i="7"/>
  <c r="EI64" i="7"/>
  <c r="EJ64" i="7"/>
  <c r="EK64" i="7"/>
  <c r="EL64" i="7"/>
  <c r="EM64" i="7"/>
  <c r="EN64" i="7"/>
  <c r="EO64" i="7"/>
  <c r="EP64" i="7"/>
  <c r="EQ64" i="7"/>
  <c r="ER64" i="7"/>
  <c r="ES64" i="7"/>
  <c r="ET64" i="7"/>
  <c r="EU64" i="7"/>
  <c r="EV64" i="7"/>
  <c r="EW64" i="7"/>
  <c r="EX64" i="7"/>
  <c r="EY64" i="7"/>
  <c r="EZ64" i="7"/>
  <c r="FA64" i="7"/>
  <c r="FB64" i="7"/>
  <c r="FC64" i="7"/>
  <c r="FD64" i="7"/>
  <c r="FE64" i="7"/>
  <c r="FF64" i="7"/>
  <c r="FG64" i="7"/>
  <c r="FH64" i="7"/>
  <c r="FI64" i="7"/>
  <c r="FJ64" i="7"/>
  <c r="FK64" i="7"/>
  <c r="FL64" i="7"/>
  <c r="FM64" i="7"/>
  <c r="FN64" i="7"/>
  <c r="FO64" i="7"/>
  <c r="FP64" i="7"/>
  <c r="FQ64" i="7"/>
  <c r="FR64" i="7"/>
  <c r="FS64" i="7"/>
  <c r="FT64" i="7"/>
  <c r="FU64" i="7"/>
  <c r="FV64" i="7"/>
  <c r="FW64" i="7"/>
  <c r="FX64" i="7"/>
  <c r="FY64" i="7"/>
  <c r="FZ64" i="7"/>
  <c r="GA64" i="7"/>
  <c r="GB64" i="7"/>
  <c r="GC64" i="7"/>
  <c r="GD64" i="7"/>
  <c r="GE64" i="7"/>
  <c r="GF64" i="7"/>
  <c r="GG64" i="7"/>
  <c r="GH64" i="7"/>
  <c r="GI64" i="7"/>
  <c r="GJ64" i="7"/>
  <c r="GK64" i="7"/>
  <c r="GL64" i="7"/>
  <c r="GM64" i="7"/>
  <c r="GN64" i="7"/>
  <c r="GO64" i="7"/>
  <c r="GP64" i="7"/>
  <c r="GQ64" i="7"/>
  <c r="GR64" i="7"/>
  <c r="GS64" i="7"/>
  <c r="GT64" i="7"/>
  <c r="GU64" i="7"/>
  <c r="GV64" i="7"/>
  <c r="GW64" i="7"/>
  <c r="GX64" i="7"/>
  <c r="GY64" i="7"/>
  <c r="GZ64" i="7"/>
  <c r="HA64" i="7"/>
  <c r="HB64" i="7"/>
  <c r="HC64" i="7"/>
  <c r="HD64" i="7"/>
  <c r="HE64" i="7"/>
  <c r="HF64" i="7"/>
  <c r="HG64" i="7"/>
  <c r="HH64" i="7"/>
  <c r="HI64" i="7"/>
  <c r="HJ64" i="7"/>
  <c r="HK64" i="7"/>
  <c r="HL64" i="7"/>
  <c r="HM64" i="7"/>
  <c r="HN64" i="7"/>
  <c r="HO64" i="7"/>
  <c r="HP64" i="7"/>
  <c r="HQ64" i="7"/>
  <c r="HR64" i="7"/>
  <c r="HS64" i="7"/>
  <c r="HT64" i="7"/>
  <c r="HU64" i="7"/>
  <c r="HV64" i="7"/>
  <c r="HW64" i="7"/>
  <c r="HX64" i="7"/>
  <c r="HY64" i="7"/>
  <c r="HZ64" i="7"/>
  <c r="IA64" i="7"/>
  <c r="IB64" i="7"/>
  <c r="IC64" i="7"/>
  <c r="ID64" i="7"/>
  <c r="IE64" i="7"/>
  <c r="IF64" i="7"/>
  <c r="IG64" i="7"/>
  <c r="IH64" i="7"/>
  <c r="II64" i="7"/>
  <c r="IJ64" i="7"/>
  <c r="IK64" i="7"/>
  <c r="IL64" i="7"/>
  <c r="IM64" i="7"/>
  <c r="IN64" i="7"/>
  <c r="IO64" i="7"/>
  <c r="IP64" i="7"/>
  <c r="IQ64" i="7"/>
  <c r="IR64" i="7"/>
  <c r="IS64" i="7"/>
  <c r="IT64" i="7"/>
  <c r="IU64" i="7"/>
  <c r="IV64" i="7"/>
  <c r="IW64" i="7"/>
  <c r="IX64" i="7"/>
  <c r="IY64" i="7"/>
  <c r="IZ64" i="7"/>
  <c r="JA64" i="7"/>
  <c r="JB64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CZ65" i="7"/>
  <c r="DA65" i="7"/>
  <c r="DB65" i="7"/>
  <c r="DC65" i="7"/>
  <c r="DD65" i="7"/>
  <c r="DE65" i="7"/>
  <c r="DF65" i="7"/>
  <c r="DG65" i="7"/>
  <c r="DH65" i="7"/>
  <c r="DI65" i="7"/>
  <c r="DJ65" i="7"/>
  <c r="DK65" i="7"/>
  <c r="DL65" i="7"/>
  <c r="DM65" i="7"/>
  <c r="DN65" i="7"/>
  <c r="DO65" i="7"/>
  <c r="DP65" i="7"/>
  <c r="DQ65" i="7"/>
  <c r="DR65" i="7"/>
  <c r="DS65" i="7"/>
  <c r="DT65" i="7"/>
  <c r="DU65" i="7"/>
  <c r="DV65" i="7"/>
  <c r="DW65" i="7"/>
  <c r="DX65" i="7"/>
  <c r="DY65" i="7"/>
  <c r="DZ65" i="7"/>
  <c r="EA65" i="7"/>
  <c r="EB65" i="7"/>
  <c r="EC65" i="7"/>
  <c r="ED65" i="7"/>
  <c r="EE65" i="7"/>
  <c r="EF65" i="7"/>
  <c r="EG65" i="7"/>
  <c r="EH65" i="7"/>
  <c r="EI65" i="7"/>
  <c r="EJ65" i="7"/>
  <c r="EK65" i="7"/>
  <c r="EL65" i="7"/>
  <c r="EM65" i="7"/>
  <c r="EN65" i="7"/>
  <c r="EO65" i="7"/>
  <c r="EP65" i="7"/>
  <c r="EQ65" i="7"/>
  <c r="ER65" i="7"/>
  <c r="ES65" i="7"/>
  <c r="ET65" i="7"/>
  <c r="EU65" i="7"/>
  <c r="EV65" i="7"/>
  <c r="EW65" i="7"/>
  <c r="EX65" i="7"/>
  <c r="EY65" i="7"/>
  <c r="EZ65" i="7"/>
  <c r="FA65" i="7"/>
  <c r="FB65" i="7"/>
  <c r="FC65" i="7"/>
  <c r="FD65" i="7"/>
  <c r="FE65" i="7"/>
  <c r="FF65" i="7"/>
  <c r="FG65" i="7"/>
  <c r="FH65" i="7"/>
  <c r="FI65" i="7"/>
  <c r="FJ65" i="7"/>
  <c r="FK65" i="7"/>
  <c r="FL65" i="7"/>
  <c r="FM65" i="7"/>
  <c r="FN65" i="7"/>
  <c r="FO65" i="7"/>
  <c r="FP65" i="7"/>
  <c r="FQ65" i="7"/>
  <c r="FR65" i="7"/>
  <c r="FS65" i="7"/>
  <c r="FT65" i="7"/>
  <c r="FU65" i="7"/>
  <c r="FV65" i="7"/>
  <c r="FW65" i="7"/>
  <c r="FX65" i="7"/>
  <c r="FY65" i="7"/>
  <c r="FZ65" i="7"/>
  <c r="GA65" i="7"/>
  <c r="GB65" i="7"/>
  <c r="GC65" i="7"/>
  <c r="GD65" i="7"/>
  <c r="GE65" i="7"/>
  <c r="GF65" i="7"/>
  <c r="GG65" i="7"/>
  <c r="GH65" i="7"/>
  <c r="GI65" i="7"/>
  <c r="GJ65" i="7"/>
  <c r="GK65" i="7"/>
  <c r="GL65" i="7"/>
  <c r="GM65" i="7"/>
  <c r="GN65" i="7"/>
  <c r="GO65" i="7"/>
  <c r="GP65" i="7"/>
  <c r="GQ65" i="7"/>
  <c r="GR65" i="7"/>
  <c r="GS65" i="7"/>
  <c r="GT65" i="7"/>
  <c r="GU65" i="7"/>
  <c r="GV65" i="7"/>
  <c r="GW65" i="7"/>
  <c r="GX65" i="7"/>
  <c r="GY65" i="7"/>
  <c r="GZ65" i="7"/>
  <c r="HA65" i="7"/>
  <c r="HB65" i="7"/>
  <c r="HC65" i="7"/>
  <c r="HD65" i="7"/>
  <c r="HE65" i="7"/>
  <c r="HF65" i="7"/>
  <c r="HG65" i="7"/>
  <c r="HH65" i="7"/>
  <c r="HI65" i="7"/>
  <c r="HJ65" i="7"/>
  <c r="HK65" i="7"/>
  <c r="HL65" i="7"/>
  <c r="HM65" i="7"/>
  <c r="HN65" i="7"/>
  <c r="HO65" i="7"/>
  <c r="HP65" i="7"/>
  <c r="HQ65" i="7"/>
  <c r="HR65" i="7"/>
  <c r="HS65" i="7"/>
  <c r="HT65" i="7"/>
  <c r="HU65" i="7"/>
  <c r="HV65" i="7"/>
  <c r="HW65" i="7"/>
  <c r="HX65" i="7"/>
  <c r="HY65" i="7"/>
  <c r="HZ65" i="7"/>
  <c r="IA65" i="7"/>
  <c r="IB65" i="7"/>
  <c r="IC65" i="7"/>
  <c r="ID65" i="7"/>
  <c r="IE65" i="7"/>
  <c r="IF65" i="7"/>
  <c r="IG65" i="7"/>
  <c r="IH65" i="7"/>
  <c r="II65" i="7"/>
  <c r="IJ65" i="7"/>
  <c r="IK65" i="7"/>
  <c r="IL65" i="7"/>
  <c r="IM65" i="7"/>
  <c r="IN65" i="7"/>
  <c r="IO65" i="7"/>
  <c r="IP65" i="7"/>
  <c r="IQ65" i="7"/>
  <c r="IR65" i="7"/>
  <c r="IS65" i="7"/>
  <c r="IT65" i="7"/>
  <c r="IU65" i="7"/>
  <c r="IV65" i="7"/>
  <c r="IW65" i="7"/>
  <c r="IX65" i="7"/>
  <c r="IY65" i="7"/>
  <c r="IZ65" i="7"/>
  <c r="JA65" i="7"/>
  <c r="JB65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CZ66" i="7"/>
  <c r="DA66" i="7"/>
  <c r="DB66" i="7"/>
  <c r="DC66" i="7"/>
  <c r="DD66" i="7"/>
  <c r="DE66" i="7"/>
  <c r="DF66" i="7"/>
  <c r="DG66" i="7"/>
  <c r="DH66" i="7"/>
  <c r="DI66" i="7"/>
  <c r="DJ66" i="7"/>
  <c r="DK66" i="7"/>
  <c r="DL66" i="7"/>
  <c r="DM66" i="7"/>
  <c r="DN66" i="7"/>
  <c r="DO66" i="7"/>
  <c r="DP66" i="7"/>
  <c r="DQ66" i="7"/>
  <c r="DR66" i="7"/>
  <c r="DS66" i="7"/>
  <c r="DT66" i="7"/>
  <c r="DU66" i="7"/>
  <c r="DV66" i="7"/>
  <c r="DW66" i="7"/>
  <c r="DX66" i="7"/>
  <c r="DY66" i="7"/>
  <c r="DZ66" i="7"/>
  <c r="EA66" i="7"/>
  <c r="EB66" i="7"/>
  <c r="EC66" i="7"/>
  <c r="ED66" i="7"/>
  <c r="EE66" i="7"/>
  <c r="EF66" i="7"/>
  <c r="EG66" i="7"/>
  <c r="EH66" i="7"/>
  <c r="EI66" i="7"/>
  <c r="EJ66" i="7"/>
  <c r="EK66" i="7"/>
  <c r="EL66" i="7"/>
  <c r="EM66" i="7"/>
  <c r="EN66" i="7"/>
  <c r="EO66" i="7"/>
  <c r="EP66" i="7"/>
  <c r="EQ66" i="7"/>
  <c r="ER66" i="7"/>
  <c r="ES66" i="7"/>
  <c r="ET66" i="7"/>
  <c r="EU66" i="7"/>
  <c r="EV66" i="7"/>
  <c r="EW66" i="7"/>
  <c r="EX66" i="7"/>
  <c r="EY66" i="7"/>
  <c r="EZ66" i="7"/>
  <c r="FA66" i="7"/>
  <c r="FB66" i="7"/>
  <c r="FC66" i="7"/>
  <c r="FD66" i="7"/>
  <c r="FE66" i="7"/>
  <c r="FF66" i="7"/>
  <c r="FG66" i="7"/>
  <c r="FH66" i="7"/>
  <c r="FI66" i="7"/>
  <c r="FJ66" i="7"/>
  <c r="FK66" i="7"/>
  <c r="FL66" i="7"/>
  <c r="FM66" i="7"/>
  <c r="FN66" i="7"/>
  <c r="FO66" i="7"/>
  <c r="FP66" i="7"/>
  <c r="FQ66" i="7"/>
  <c r="FR66" i="7"/>
  <c r="FS66" i="7"/>
  <c r="FT66" i="7"/>
  <c r="FU66" i="7"/>
  <c r="FV66" i="7"/>
  <c r="FW66" i="7"/>
  <c r="FX66" i="7"/>
  <c r="FY66" i="7"/>
  <c r="FZ66" i="7"/>
  <c r="GA66" i="7"/>
  <c r="GB66" i="7"/>
  <c r="GC66" i="7"/>
  <c r="GD66" i="7"/>
  <c r="GE66" i="7"/>
  <c r="GF66" i="7"/>
  <c r="GG66" i="7"/>
  <c r="GH66" i="7"/>
  <c r="GI66" i="7"/>
  <c r="GJ66" i="7"/>
  <c r="GK66" i="7"/>
  <c r="GL66" i="7"/>
  <c r="GM66" i="7"/>
  <c r="GN66" i="7"/>
  <c r="GO66" i="7"/>
  <c r="GP66" i="7"/>
  <c r="GQ66" i="7"/>
  <c r="GR66" i="7"/>
  <c r="GS66" i="7"/>
  <c r="GT66" i="7"/>
  <c r="GU66" i="7"/>
  <c r="GV66" i="7"/>
  <c r="GW66" i="7"/>
  <c r="GX66" i="7"/>
  <c r="GY66" i="7"/>
  <c r="GZ66" i="7"/>
  <c r="HA66" i="7"/>
  <c r="HB66" i="7"/>
  <c r="HC66" i="7"/>
  <c r="HD66" i="7"/>
  <c r="HE66" i="7"/>
  <c r="HF66" i="7"/>
  <c r="HG66" i="7"/>
  <c r="HH66" i="7"/>
  <c r="HI66" i="7"/>
  <c r="HJ66" i="7"/>
  <c r="HK66" i="7"/>
  <c r="HL66" i="7"/>
  <c r="HM66" i="7"/>
  <c r="HN66" i="7"/>
  <c r="HO66" i="7"/>
  <c r="HP66" i="7"/>
  <c r="HQ66" i="7"/>
  <c r="HR66" i="7"/>
  <c r="HS66" i="7"/>
  <c r="HT66" i="7"/>
  <c r="HU66" i="7"/>
  <c r="HV66" i="7"/>
  <c r="HW66" i="7"/>
  <c r="HX66" i="7"/>
  <c r="HY66" i="7"/>
  <c r="HZ66" i="7"/>
  <c r="IA66" i="7"/>
  <c r="IB66" i="7"/>
  <c r="IC66" i="7"/>
  <c r="ID66" i="7"/>
  <c r="IE66" i="7"/>
  <c r="IF66" i="7"/>
  <c r="IG66" i="7"/>
  <c r="IH66" i="7"/>
  <c r="II66" i="7"/>
  <c r="IJ66" i="7"/>
  <c r="IK66" i="7"/>
  <c r="IL66" i="7"/>
  <c r="IM66" i="7"/>
  <c r="IN66" i="7"/>
  <c r="IO66" i="7"/>
  <c r="IP66" i="7"/>
  <c r="IQ66" i="7"/>
  <c r="IR66" i="7"/>
  <c r="IS66" i="7"/>
  <c r="IT66" i="7"/>
  <c r="IU66" i="7"/>
  <c r="IV66" i="7"/>
  <c r="IW66" i="7"/>
  <c r="IX66" i="7"/>
  <c r="IY66" i="7"/>
  <c r="IZ66" i="7"/>
  <c r="JA66" i="7"/>
  <c r="JB66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CZ67" i="7"/>
  <c r="DA67" i="7"/>
  <c r="DB67" i="7"/>
  <c r="DC67" i="7"/>
  <c r="DD67" i="7"/>
  <c r="DE67" i="7"/>
  <c r="DF67" i="7"/>
  <c r="DG67" i="7"/>
  <c r="DH67" i="7"/>
  <c r="DI67" i="7"/>
  <c r="DJ67" i="7"/>
  <c r="DK67" i="7"/>
  <c r="DL67" i="7"/>
  <c r="DM67" i="7"/>
  <c r="DN67" i="7"/>
  <c r="DO67" i="7"/>
  <c r="DP67" i="7"/>
  <c r="DQ67" i="7"/>
  <c r="DR67" i="7"/>
  <c r="DS67" i="7"/>
  <c r="DT67" i="7"/>
  <c r="DU67" i="7"/>
  <c r="DV67" i="7"/>
  <c r="DW67" i="7"/>
  <c r="DX67" i="7"/>
  <c r="DY67" i="7"/>
  <c r="DZ67" i="7"/>
  <c r="EA67" i="7"/>
  <c r="EB67" i="7"/>
  <c r="EC67" i="7"/>
  <c r="ED67" i="7"/>
  <c r="EE67" i="7"/>
  <c r="EF67" i="7"/>
  <c r="EG67" i="7"/>
  <c r="EH67" i="7"/>
  <c r="EI67" i="7"/>
  <c r="EJ67" i="7"/>
  <c r="EK67" i="7"/>
  <c r="EL67" i="7"/>
  <c r="EM67" i="7"/>
  <c r="EN67" i="7"/>
  <c r="EO67" i="7"/>
  <c r="EP67" i="7"/>
  <c r="EQ67" i="7"/>
  <c r="ER67" i="7"/>
  <c r="ES67" i="7"/>
  <c r="ET67" i="7"/>
  <c r="EU67" i="7"/>
  <c r="EV67" i="7"/>
  <c r="EW67" i="7"/>
  <c r="EX67" i="7"/>
  <c r="EY67" i="7"/>
  <c r="EZ67" i="7"/>
  <c r="FA67" i="7"/>
  <c r="FB67" i="7"/>
  <c r="FC67" i="7"/>
  <c r="FD67" i="7"/>
  <c r="FE67" i="7"/>
  <c r="FF67" i="7"/>
  <c r="FG67" i="7"/>
  <c r="FH67" i="7"/>
  <c r="FI67" i="7"/>
  <c r="FJ67" i="7"/>
  <c r="FK67" i="7"/>
  <c r="FL67" i="7"/>
  <c r="FM67" i="7"/>
  <c r="FN67" i="7"/>
  <c r="FO67" i="7"/>
  <c r="FP67" i="7"/>
  <c r="FQ67" i="7"/>
  <c r="FR67" i="7"/>
  <c r="FS67" i="7"/>
  <c r="FT67" i="7"/>
  <c r="FU67" i="7"/>
  <c r="FV67" i="7"/>
  <c r="FW67" i="7"/>
  <c r="FX67" i="7"/>
  <c r="FY67" i="7"/>
  <c r="FZ67" i="7"/>
  <c r="GA67" i="7"/>
  <c r="GB67" i="7"/>
  <c r="GC67" i="7"/>
  <c r="GD67" i="7"/>
  <c r="GE67" i="7"/>
  <c r="GF67" i="7"/>
  <c r="GG67" i="7"/>
  <c r="GH67" i="7"/>
  <c r="GI67" i="7"/>
  <c r="GJ67" i="7"/>
  <c r="GK67" i="7"/>
  <c r="GL67" i="7"/>
  <c r="GM67" i="7"/>
  <c r="GN67" i="7"/>
  <c r="GO67" i="7"/>
  <c r="GP67" i="7"/>
  <c r="GQ67" i="7"/>
  <c r="GR67" i="7"/>
  <c r="GS67" i="7"/>
  <c r="GT67" i="7"/>
  <c r="GU67" i="7"/>
  <c r="GV67" i="7"/>
  <c r="GW67" i="7"/>
  <c r="GX67" i="7"/>
  <c r="GY67" i="7"/>
  <c r="GZ67" i="7"/>
  <c r="HA67" i="7"/>
  <c r="HB67" i="7"/>
  <c r="HC67" i="7"/>
  <c r="HD67" i="7"/>
  <c r="HE67" i="7"/>
  <c r="HF67" i="7"/>
  <c r="HG67" i="7"/>
  <c r="HH67" i="7"/>
  <c r="HI67" i="7"/>
  <c r="HJ67" i="7"/>
  <c r="HK67" i="7"/>
  <c r="HL67" i="7"/>
  <c r="HM67" i="7"/>
  <c r="HN67" i="7"/>
  <c r="HO67" i="7"/>
  <c r="HP67" i="7"/>
  <c r="HQ67" i="7"/>
  <c r="HR67" i="7"/>
  <c r="HS67" i="7"/>
  <c r="HT67" i="7"/>
  <c r="HU67" i="7"/>
  <c r="HV67" i="7"/>
  <c r="HW67" i="7"/>
  <c r="HX67" i="7"/>
  <c r="HY67" i="7"/>
  <c r="HZ67" i="7"/>
  <c r="IA67" i="7"/>
  <c r="IB67" i="7"/>
  <c r="IC67" i="7"/>
  <c r="ID67" i="7"/>
  <c r="IE67" i="7"/>
  <c r="IF67" i="7"/>
  <c r="IG67" i="7"/>
  <c r="IH67" i="7"/>
  <c r="II67" i="7"/>
  <c r="IJ67" i="7"/>
  <c r="IK67" i="7"/>
  <c r="IL67" i="7"/>
  <c r="IM67" i="7"/>
  <c r="IN67" i="7"/>
  <c r="IO67" i="7"/>
  <c r="IP67" i="7"/>
  <c r="IQ67" i="7"/>
  <c r="IR67" i="7"/>
  <c r="IS67" i="7"/>
  <c r="IT67" i="7"/>
  <c r="IU67" i="7"/>
  <c r="IV67" i="7"/>
  <c r="IW67" i="7"/>
  <c r="IX67" i="7"/>
  <c r="IY67" i="7"/>
  <c r="IZ67" i="7"/>
  <c r="JA67" i="7"/>
  <c r="JB67" i="7"/>
  <c r="JB62" i="7"/>
  <c r="JA62" i="7"/>
  <c r="IZ62" i="7"/>
  <c r="IY62" i="7"/>
  <c r="IX62" i="7"/>
  <c r="IW62" i="7"/>
  <c r="IV62" i="7"/>
  <c r="IU62" i="7"/>
  <c r="IT62" i="7"/>
  <c r="IS62" i="7"/>
  <c r="IR62" i="7"/>
  <c r="IQ62" i="7"/>
  <c r="IP62" i="7"/>
  <c r="IO62" i="7"/>
  <c r="IN62" i="7"/>
  <c r="IM62" i="7"/>
  <c r="IL62" i="7"/>
  <c r="IK62" i="7"/>
  <c r="IJ62" i="7"/>
  <c r="II62" i="7"/>
  <c r="IH62" i="7"/>
  <c r="IG62" i="7"/>
  <c r="IF62" i="7"/>
  <c r="IE62" i="7"/>
  <c r="ID62" i="7"/>
  <c r="IC62" i="7"/>
  <c r="IB62" i="7"/>
  <c r="IA62" i="7"/>
  <c r="HZ62" i="7"/>
  <c r="HY62" i="7"/>
  <c r="HX62" i="7"/>
  <c r="HW62" i="7"/>
  <c r="HV62" i="7"/>
  <c r="HU62" i="7"/>
  <c r="HT62" i="7"/>
  <c r="HS62" i="7"/>
  <c r="HR62" i="7"/>
  <c r="HQ62" i="7"/>
  <c r="HP62" i="7"/>
  <c r="HO62" i="7"/>
  <c r="HN62" i="7"/>
  <c r="HM62" i="7"/>
  <c r="HL62" i="7"/>
  <c r="HK62" i="7"/>
  <c r="HJ62" i="7"/>
  <c r="HI62" i="7"/>
  <c r="HH62" i="7"/>
  <c r="HG62" i="7"/>
  <c r="HF62" i="7"/>
  <c r="HE62" i="7"/>
  <c r="HD62" i="7"/>
  <c r="HC62" i="7"/>
  <c r="HB62" i="7"/>
  <c r="HA62" i="7"/>
  <c r="GZ62" i="7"/>
  <c r="GY62" i="7"/>
  <c r="GX62" i="7"/>
  <c r="GW62" i="7"/>
  <c r="GV62" i="7"/>
  <c r="GU62" i="7"/>
  <c r="GT62" i="7"/>
  <c r="GS62" i="7"/>
  <c r="GR62" i="7"/>
  <c r="GQ62" i="7"/>
  <c r="GP62" i="7"/>
  <c r="GO62" i="7"/>
  <c r="GN62" i="7"/>
  <c r="GM62" i="7"/>
  <c r="GL62" i="7"/>
  <c r="GK62" i="7"/>
  <c r="GJ62" i="7"/>
  <c r="GI62" i="7"/>
  <c r="GH62" i="7"/>
  <c r="GG62" i="7"/>
  <c r="GF62" i="7"/>
  <c r="GE62" i="7"/>
  <c r="GD62" i="7"/>
  <c r="GC62" i="7"/>
  <c r="GB62" i="7"/>
  <c r="GA62" i="7"/>
  <c r="FZ62" i="7"/>
  <c r="FY62" i="7"/>
  <c r="FX62" i="7"/>
  <c r="FW62" i="7"/>
  <c r="FV62" i="7"/>
  <c r="FU62" i="7"/>
  <c r="FT62" i="7"/>
  <c r="FS62" i="7"/>
  <c r="FR62" i="7"/>
  <c r="FQ62" i="7"/>
  <c r="FP62" i="7"/>
  <c r="FO62" i="7"/>
  <c r="FN62" i="7"/>
  <c r="FM62" i="7"/>
  <c r="FL62" i="7"/>
  <c r="FK62" i="7"/>
  <c r="FJ62" i="7"/>
  <c r="FI62" i="7"/>
  <c r="FH62" i="7"/>
  <c r="FG62" i="7"/>
  <c r="FF62" i="7"/>
  <c r="FE62" i="7"/>
  <c r="FD62" i="7"/>
  <c r="FC62" i="7"/>
  <c r="FB62" i="7"/>
  <c r="FA62" i="7"/>
  <c r="EZ62" i="7"/>
  <c r="EY62" i="7"/>
  <c r="EX62" i="7"/>
  <c r="EW62" i="7"/>
  <c r="EV62" i="7"/>
  <c r="EU62" i="7"/>
  <c r="ET62" i="7"/>
  <c r="ES62" i="7"/>
  <c r="ER62" i="7"/>
  <c r="EQ62" i="7"/>
  <c r="EP62" i="7"/>
  <c r="EO62" i="7"/>
  <c r="EN62" i="7"/>
  <c r="EM62" i="7"/>
  <c r="EL62" i="7"/>
  <c r="EK62" i="7"/>
  <c r="EJ62" i="7"/>
  <c r="EI62" i="7"/>
  <c r="EH62" i="7"/>
  <c r="EG62" i="7"/>
  <c r="EF62" i="7"/>
  <c r="EE62" i="7"/>
  <c r="ED62" i="7"/>
  <c r="EC62" i="7"/>
  <c r="EB62" i="7"/>
  <c r="EA62" i="7"/>
  <c r="DZ62" i="7"/>
  <c r="DY62" i="7"/>
  <c r="DX62" i="7"/>
  <c r="DW62" i="7"/>
  <c r="DV62" i="7"/>
  <c r="DU62" i="7"/>
  <c r="DT62" i="7"/>
  <c r="DS62" i="7"/>
  <c r="DR62" i="7"/>
  <c r="DQ62" i="7"/>
  <c r="DP62" i="7"/>
  <c r="DO62" i="7"/>
  <c r="DN62" i="7"/>
  <c r="DM62" i="7"/>
  <c r="DL62" i="7"/>
  <c r="DK62" i="7"/>
  <c r="DJ62" i="7"/>
  <c r="DI62" i="7"/>
  <c r="DH62" i="7"/>
  <c r="DG62" i="7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CY48" i="7"/>
  <c r="CZ48" i="7"/>
  <c r="DA48" i="7"/>
  <c r="DB48" i="7"/>
  <c r="DC48" i="7"/>
  <c r="DD48" i="7"/>
  <c r="DE48" i="7"/>
  <c r="DF48" i="7"/>
  <c r="DG48" i="7"/>
  <c r="DH48" i="7"/>
  <c r="DI48" i="7"/>
  <c r="DJ48" i="7"/>
  <c r="DK48" i="7"/>
  <c r="DL48" i="7"/>
  <c r="DM48" i="7"/>
  <c r="DN48" i="7"/>
  <c r="DO48" i="7"/>
  <c r="DP48" i="7"/>
  <c r="DQ48" i="7"/>
  <c r="DR48" i="7"/>
  <c r="DS48" i="7"/>
  <c r="DT48" i="7"/>
  <c r="DU48" i="7"/>
  <c r="DV48" i="7"/>
  <c r="DW48" i="7"/>
  <c r="DX48" i="7"/>
  <c r="DY48" i="7"/>
  <c r="DZ48" i="7"/>
  <c r="EA48" i="7"/>
  <c r="EB48" i="7"/>
  <c r="EC48" i="7"/>
  <c r="ED48" i="7"/>
  <c r="EE48" i="7"/>
  <c r="EF48" i="7"/>
  <c r="EG48" i="7"/>
  <c r="EH48" i="7"/>
  <c r="EI48" i="7"/>
  <c r="EJ48" i="7"/>
  <c r="EK48" i="7"/>
  <c r="EL48" i="7"/>
  <c r="EM48" i="7"/>
  <c r="EN48" i="7"/>
  <c r="EO48" i="7"/>
  <c r="EP48" i="7"/>
  <c r="EQ48" i="7"/>
  <c r="ER48" i="7"/>
  <c r="ES48" i="7"/>
  <c r="ET48" i="7"/>
  <c r="EU48" i="7"/>
  <c r="EV48" i="7"/>
  <c r="EW48" i="7"/>
  <c r="EX48" i="7"/>
  <c r="EY48" i="7"/>
  <c r="EZ48" i="7"/>
  <c r="FA48" i="7"/>
  <c r="FB48" i="7"/>
  <c r="FC48" i="7"/>
  <c r="FD48" i="7"/>
  <c r="FE48" i="7"/>
  <c r="FF48" i="7"/>
  <c r="FG48" i="7"/>
  <c r="FH48" i="7"/>
  <c r="FI48" i="7"/>
  <c r="FJ48" i="7"/>
  <c r="FK48" i="7"/>
  <c r="FL48" i="7"/>
  <c r="FM48" i="7"/>
  <c r="FN48" i="7"/>
  <c r="FO48" i="7"/>
  <c r="FP48" i="7"/>
  <c r="FQ48" i="7"/>
  <c r="FR48" i="7"/>
  <c r="FS48" i="7"/>
  <c r="FT48" i="7"/>
  <c r="FU48" i="7"/>
  <c r="FV48" i="7"/>
  <c r="FW48" i="7"/>
  <c r="FX48" i="7"/>
  <c r="FY48" i="7"/>
  <c r="FZ48" i="7"/>
  <c r="GA48" i="7"/>
  <c r="GB48" i="7"/>
  <c r="GC48" i="7"/>
  <c r="GD48" i="7"/>
  <c r="GE48" i="7"/>
  <c r="GF48" i="7"/>
  <c r="GG48" i="7"/>
  <c r="GH48" i="7"/>
  <c r="GI48" i="7"/>
  <c r="GJ48" i="7"/>
  <c r="GK48" i="7"/>
  <c r="GL48" i="7"/>
  <c r="GM48" i="7"/>
  <c r="GN48" i="7"/>
  <c r="GO48" i="7"/>
  <c r="GP48" i="7"/>
  <c r="GQ48" i="7"/>
  <c r="GR48" i="7"/>
  <c r="GS48" i="7"/>
  <c r="GT48" i="7"/>
  <c r="GU48" i="7"/>
  <c r="GV48" i="7"/>
  <c r="GW48" i="7"/>
  <c r="GX48" i="7"/>
  <c r="GY48" i="7"/>
  <c r="GZ48" i="7"/>
  <c r="HA48" i="7"/>
  <c r="HB48" i="7"/>
  <c r="HC48" i="7"/>
  <c r="HD48" i="7"/>
  <c r="HE48" i="7"/>
  <c r="HF48" i="7"/>
  <c r="HG48" i="7"/>
  <c r="HH48" i="7"/>
  <c r="HI48" i="7"/>
  <c r="HJ48" i="7"/>
  <c r="HK48" i="7"/>
  <c r="HL48" i="7"/>
  <c r="HM48" i="7"/>
  <c r="HN48" i="7"/>
  <c r="HO48" i="7"/>
  <c r="HP48" i="7"/>
  <c r="HQ48" i="7"/>
  <c r="HR48" i="7"/>
  <c r="HS48" i="7"/>
  <c r="HT48" i="7"/>
  <c r="HU48" i="7"/>
  <c r="HV48" i="7"/>
  <c r="HW48" i="7"/>
  <c r="HX48" i="7"/>
  <c r="HY48" i="7"/>
  <c r="HZ48" i="7"/>
  <c r="IA48" i="7"/>
  <c r="IB48" i="7"/>
  <c r="IC48" i="7"/>
  <c r="ID48" i="7"/>
  <c r="IE48" i="7"/>
  <c r="IF48" i="7"/>
  <c r="IG48" i="7"/>
  <c r="IH48" i="7"/>
  <c r="II48" i="7"/>
  <c r="IJ48" i="7"/>
  <c r="IK48" i="7"/>
  <c r="IL48" i="7"/>
  <c r="IM48" i="7"/>
  <c r="IN48" i="7"/>
  <c r="IO48" i="7"/>
  <c r="IP48" i="7"/>
  <c r="IQ48" i="7"/>
  <c r="IR48" i="7"/>
  <c r="IS48" i="7"/>
  <c r="IT48" i="7"/>
  <c r="IU48" i="7"/>
  <c r="IV48" i="7"/>
  <c r="IW48" i="7"/>
  <c r="IX48" i="7"/>
  <c r="IY48" i="7"/>
  <c r="IZ48" i="7"/>
  <c r="JA48" i="7"/>
  <c r="JB48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CY49" i="7"/>
  <c r="CZ49" i="7"/>
  <c r="DA49" i="7"/>
  <c r="DB49" i="7"/>
  <c r="DC49" i="7"/>
  <c r="DD49" i="7"/>
  <c r="DE49" i="7"/>
  <c r="DF49" i="7"/>
  <c r="DG49" i="7"/>
  <c r="DH49" i="7"/>
  <c r="DI49" i="7"/>
  <c r="DJ49" i="7"/>
  <c r="DK49" i="7"/>
  <c r="DL49" i="7"/>
  <c r="DM49" i="7"/>
  <c r="DN49" i="7"/>
  <c r="DO49" i="7"/>
  <c r="DP49" i="7"/>
  <c r="DQ49" i="7"/>
  <c r="DR49" i="7"/>
  <c r="DS49" i="7"/>
  <c r="DT49" i="7"/>
  <c r="DU49" i="7"/>
  <c r="DV49" i="7"/>
  <c r="DW49" i="7"/>
  <c r="DX49" i="7"/>
  <c r="DY49" i="7"/>
  <c r="DZ49" i="7"/>
  <c r="EA49" i="7"/>
  <c r="EB49" i="7"/>
  <c r="EC49" i="7"/>
  <c r="ED49" i="7"/>
  <c r="EE49" i="7"/>
  <c r="EF49" i="7"/>
  <c r="EG49" i="7"/>
  <c r="EH49" i="7"/>
  <c r="EI49" i="7"/>
  <c r="EJ49" i="7"/>
  <c r="EK49" i="7"/>
  <c r="EL49" i="7"/>
  <c r="EM49" i="7"/>
  <c r="EN49" i="7"/>
  <c r="EO49" i="7"/>
  <c r="EP49" i="7"/>
  <c r="EQ49" i="7"/>
  <c r="ER49" i="7"/>
  <c r="ES49" i="7"/>
  <c r="ET49" i="7"/>
  <c r="EU49" i="7"/>
  <c r="EV49" i="7"/>
  <c r="EW49" i="7"/>
  <c r="EX49" i="7"/>
  <c r="EY49" i="7"/>
  <c r="EZ49" i="7"/>
  <c r="FA49" i="7"/>
  <c r="FB49" i="7"/>
  <c r="FC49" i="7"/>
  <c r="FD49" i="7"/>
  <c r="FE49" i="7"/>
  <c r="FF49" i="7"/>
  <c r="FG49" i="7"/>
  <c r="FH49" i="7"/>
  <c r="FI49" i="7"/>
  <c r="FJ49" i="7"/>
  <c r="FK49" i="7"/>
  <c r="FL49" i="7"/>
  <c r="FM49" i="7"/>
  <c r="FN49" i="7"/>
  <c r="FO49" i="7"/>
  <c r="FP49" i="7"/>
  <c r="FQ49" i="7"/>
  <c r="FR49" i="7"/>
  <c r="FS49" i="7"/>
  <c r="FT49" i="7"/>
  <c r="FU49" i="7"/>
  <c r="FV49" i="7"/>
  <c r="FW49" i="7"/>
  <c r="FX49" i="7"/>
  <c r="FY49" i="7"/>
  <c r="FZ49" i="7"/>
  <c r="GA49" i="7"/>
  <c r="GB49" i="7"/>
  <c r="GC49" i="7"/>
  <c r="GD49" i="7"/>
  <c r="GE49" i="7"/>
  <c r="GF49" i="7"/>
  <c r="GG49" i="7"/>
  <c r="GH49" i="7"/>
  <c r="GI49" i="7"/>
  <c r="GJ49" i="7"/>
  <c r="GK49" i="7"/>
  <c r="GL49" i="7"/>
  <c r="GM49" i="7"/>
  <c r="GN49" i="7"/>
  <c r="GO49" i="7"/>
  <c r="GP49" i="7"/>
  <c r="GQ49" i="7"/>
  <c r="GR49" i="7"/>
  <c r="GS49" i="7"/>
  <c r="GT49" i="7"/>
  <c r="GU49" i="7"/>
  <c r="GV49" i="7"/>
  <c r="GW49" i="7"/>
  <c r="GX49" i="7"/>
  <c r="GY49" i="7"/>
  <c r="GZ49" i="7"/>
  <c r="HA49" i="7"/>
  <c r="HB49" i="7"/>
  <c r="HC49" i="7"/>
  <c r="HD49" i="7"/>
  <c r="HE49" i="7"/>
  <c r="HF49" i="7"/>
  <c r="HG49" i="7"/>
  <c r="HH49" i="7"/>
  <c r="HI49" i="7"/>
  <c r="HJ49" i="7"/>
  <c r="HK49" i="7"/>
  <c r="HL49" i="7"/>
  <c r="HM49" i="7"/>
  <c r="HN49" i="7"/>
  <c r="HO49" i="7"/>
  <c r="HP49" i="7"/>
  <c r="HQ49" i="7"/>
  <c r="HR49" i="7"/>
  <c r="HS49" i="7"/>
  <c r="HT49" i="7"/>
  <c r="HU49" i="7"/>
  <c r="HV49" i="7"/>
  <c r="HW49" i="7"/>
  <c r="HX49" i="7"/>
  <c r="HY49" i="7"/>
  <c r="HZ49" i="7"/>
  <c r="IA49" i="7"/>
  <c r="IB49" i="7"/>
  <c r="IC49" i="7"/>
  <c r="ID49" i="7"/>
  <c r="IE49" i="7"/>
  <c r="IF49" i="7"/>
  <c r="IG49" i="7"/>
  <c r="IH49" i="7"/>
  <c r="II49" i="7"/>
  <c r="IJ49" i="7"/>
  <c r="IK49" i="7"/>
  <c r="IL49" i="7"/>
  <c r="IM49" i="7"/>
  <c r="IN49" i="7"/>
  <c r="IO49" i="7"/>
  <c r="IP49" i="7"/>
  <c r="IQ49" i="7"/>
  <c r="IR49" i="7"/>
  <c r="IS49" i="7"/>
  <c r="IT49" i="7"/>
  <c r="IU49" i="7"/>
  <c r="IV49" i="7"/>
  <c r="IW49" i="7"/>
  <c r="IX49" i="7"/>
  <c r="IY49" i="7"/>
  <c r="IZ49" i="7"/>
  <c r="JA49" i="7"/>
  <c r="JB49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CY50" i="7"/>
  <c r="CZ50" i="7"/>
  <c r="DA50" i="7"/>
  <c r="DB50" i="7"/>
  <c r="DC50" i="7"/>
  <c r="DD50" i="7"/>
  <c r="DE50" i="7"/>
  <c r="DF50" i="7"/>
  <c r="DG50" i="7"/>
  <c r="DH50" i="7"/>
  <c r="DI50" i="7"/>
  <c r="DJ50" i="7"/>
  <c r="DK50" i="7"/>
  <c r="DL50" i="7"/>
  <c r="DM50" i="7"/>
  <c r="DN50" i="7"/>
  <c r="DO50" i="7"/>
  <c r="DP50" i="7"/>
  <c r="DQ50" i="7"/>
  <c r="DR50" i="7"/>
  <c r="DS50" i="7"/>
  <c r="DT50" i="7"/>
  <c r="DU50" i="7"/>
  <c r="DV50" i="7"/>
  <c r="DW50" i="7"/>
  <c r="DX50" i="7"/>
  <c r="DY50" i="7"/>
  <c r="DZ50" i="7"/>
  <c r="EA50" i="7"/>
  <c r="EB50" i="7"/>
  <c r="EC50" i="7"/>
  <c r="ED50" i="7"/>
  <c r="EE50" i="7"/>
  <c r="EF50" i="7"/>
  <c r="EG50" i="7"/>
  <c r="EH50" i="7"/>
  <c r="EI50" i="7"/>
  <c r="EJ50" i="7"/>
  <c r="EK50" i="7"/>
  <c r="EL50" i="7"/>
  <c r="EM50" i="7"/>
  <c r="EN50" i="7"/>
  <c r="EO50" i="7"/>
  <c r="EP50" i="7"/>
  <c r="EQ50" i="7"/>
  <c r="ER50" i="7"/>
  <c r="ES50" i="7"/>
  <c r="ET50" i="7"/>
  <c r="EU50" i="7"/>
  <c r="EV50" i="7"/>
  <c r="EW50" i="7"/>
  <c r="EX50" i="7"/>
  <c r="EY50" i="7"/>
  <c r="EZ50" i="7"/>
  <c r="FA50" i="7"/>
  <c r="FB50" i="7"/>
  <c r="FC50" i="7"/>
  <c r="FD50" i="7"/>
  <c r="FE50" i="7"/>
  <c r="FF50" i="7"/>
  <c r="FG50" i="7"/>
  <c r="FH50" i="7"/>
  <c r="FI50" i="7"/>
  <c r="FJ50" i="7"/>
  <c r="FK50" i="7"/>
  <c r="FL50" i="7"/>
  <c r="FM50" i="7"/>
  <c r="FN50" i="7"/>
  <c r="FO50" i="7"/>
  <c r="FP50" i="7"/>
  <c r="FQ50" i="7"/>
  <c r="FR50" i="7"/>
  <c r="FS50" i="7"/>
  <c r="FT50" i="7"/>
  <c r="FU50" i="7"/>
  <c r="FV50" i="7"/>
  <c r="FW50" i="7"/>
  <c r="FX50" i="7"/>
  <c r="FY50" i="7"/>
  <c r="FZ50" i="7"/>
  <c r="GA50" i="7"/>
  <c r="GB50" i="7"/>
  <c r="GC50" i="7"/>
  <c r="GD50" i="7"/>
  <c r="GE50" i="7"/>
  <c r="GF50" i="7"/>
  <c r="GG50" i="7"/>
  <c r="GH50" i="7"/>
  <c r="GI50" i="7"/>
  <c r="GJ50" i="7"/>
  <c r="GK50" i="7"/>
  <c r="GL50" i="7"/>
  <c r="GM50" i="7"/>
  <c r="GN50" i="7"/>
  <c r="GO50" i="7"/>
  <c r="GP50" i="7"/>
  <c r="GQ50" i="7"/>
  <c r="GR50" i="7"/>
  <c r="GS50" i="7"/>
  <c r="GT50" i="7"/>
  <c r="GU50" i="7"/>
  <c r="GV50" i="7"/>
  <c r="GW50" i="7"/>
  <c r="GX50" i="7"/>
  <c r="GY50" i="7"/>
  <c r="GZ50" i="7"/>
  <c r="HA50" i="7"/>
  <c r="HB50" i="7"/>
  <c r="HC50" i="7"/>
  <c r="HD50" i="7"/>
  <c r="HE50" i="7"/>
  <c r="HF50" i="7"/>
  <c r="HG50" i="7"/>
  <c r="HH50" i="7"/>
  <c r="HI50" i="7"/>
  <c r="HJ50" i="7"/>
  <c r="HK50" i="7"/>
  <c r="HL50" i="7"/>
  <c r="HM50" i="7"/>
  <c r="HN50" i="7"/>
  <c r="HO50" i="7"/>
  <c r="HP50" i="7"/>
  <c r="HQ50" i="7"/>
  <c r="HR50" i="7"/>
  <c r="HS50" i="7"/>
  <c r="HT50" i="7"/>
  <c r="HU50" i="7"/>
  <c r="HV50" i="7"/>
  <c r="HW50" i="7"/>
  <c r="HX50" i="7"/>
  <c r="HY50" i="7"/>
  <c r="HZ50" i="7"/>
  <c r="IA50" i="7"/>
  <c r="IB50" i="7"/>
  <c r="IC50" i="7"/>
  <c r="ID50" i="7"/>
  <c r="IE50" i="7"/>
  <c r="IF50" i="7"/>
  <c r="IG50" i="7"/>
  <c r="IH50" i="7"/>
  <c r="II50" i="7"/>
  <c r="IJ50" i="7"/>
  <c r="IK50" i="7"/>
  <c r="IL50" i="7"/>
  <c r="IM50" i="7"/>
  <c r="IN50" i="7"/>
  <c r="IO50" i="7"/>
  <c r="IP50" i="7"/>
  <c r="IQ50" i="7"/>
  <c r="IR50" i="7"/>
  <c r="IS50" i="7"/>
  <c r="IT50" i="7"/>
  <c r="IU50" i="7"/>
  <c r="IV50" i="7"/>
  <c r="IW50" i="7"/>
  <c r="IX50" i="7"/>
  <c r="IY50" i="7"/>
  <c r="IZ50" i="7"/>
  <c r="JA50" i="7"/>
  <c r="JB50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CY51" i="7"/>
  <c r="CZ51" i="7"/>
  <c r="DA51" i="7"/>
  <c r="DB51" i="7"/>
  <c r="DC51" i="7"/>
  <c r="DD51" i="7"/>
  <c r="DE51" i="7"/>
  <c r="DF51" i="7"/>
  <c r="DG51" i="7"/>
  <c r="DH51" i="7"/>
  <c r="DI51" i="7"/>
  <c r="DJ51" i="7"/>
  <c r="DK51" i="7"/>
  <c r="DL51" i="7"/>
  <c r="DM51" i="7"/>
  <c r="DN51" i="7"/>
  <c r="DO51" i="7"/>
  <c r="DP51" i="7"/>
  <c r="DQ51" i="7"/>
  <c r="DR51" i="7"/>
  <c r="DS51" i="7"/>
  <c r="DT51" i="7"/>
  <c r="DU51" i="7"/>
  <c r="DV51" i="7"/>
  <c r="DW51" i="7"/>
  <c r="DX51" i="7"/>
  <c r="DY51" i="7"/>
  <c r="DZ51" i="7"/>
  <c r="EA51" i="7"/>
  <c r="EB51" i="7"/>
  <c r="EC51" i="7"/>
  <c r="ED51" i="7"/>
  <c r="EE51" i="7"/>
  <c r="EF51" i="7"/>
  <c r="EG51" i="7"/>
  <c r="EH51" i="7"/>
  <c r="EI51" i="7"/>
  <c r="EJ51" i="7"/>
  <c r="EK51" i="7"/>
  <c r="EL51" i="7"/>
  <c r="EM51" i="7"/>
  <c r="EN51" i="7"/>
  <c r="EO51" i="7"/>
  <c r="EP51" i="7"/>
  <c r="EQ51" i="7"/>
  <c r="ER51" i="7"/>
  <c r="ES51" i="7"/>
  <c r="ET51" i="7"/>
  <c r="EU51" i="7"/>
  <c r="EV51" i="7"/>
  <c r="EW51" i="7"/>
  <c r="EX51" i="7"/>
  <c r="EY51" i="7"/>
  <c r="EZ51" i="7"/>
  <c r="FA51" i="7"/>
  <c r="FB51" i="7"/>
  <c r="FC51" i="7"/>
  <c r="FD51" i="7"/>
  <c r="FE51" i="7"/>
  <c r="FF51" i="7"/>
  <c r="FG51" i="7"/>
  <c r="FH51" i="7"/>
  <c r="FI51" i="7"/>
  <c r="FJ51" i="7"/>
  <c r="FK51" i="7"/>
  <c r="FL51" i="7"/>
  <c r="FM51" i="7"/>
  <c r="FN51" i="7"/>
  <c r="FO51" i="7"/>
  <c r="FP51" i="7"/>
  <c r="FQ51" i="7"/>
  <c r="FR51" i="7"/>
  <c r="FS51" i="7"/>
  <c r="FT51" i="7"/>
  <c r="FU51" i="7"/>
  <c r="FV51" i="7"/>
  <c r="FW51" i="7"/>
  <c r="FX51" i="7"/>
  <c r="FY51" i="7"/>
  <c r="FZ51" i="7"/>
  <c r="GA51" i="7"/>
  <c r="GB51" i="7"/>
  <c r="GC51" i="7"/>
  <c r="GD51" i="7"/>
  <c r="GE51" i="7"/>
  <c r="GF51" i="7"/>
  <c r="GG51" i="7"/>
  <c r="GH51" i="7"/>
  <c r="GI51" i="7"/>
  <c r="GJ51" i="7"/>
  <c r="GK51" i="7"/>
  <c r="GL51" i="7"/>
  <c r="GM51" i="7"/>
  <c r="GN51" i="7"/>
  <c r="GO51" i="7"/>
  <c r="GP51" i="7"/>
  <c r="GQ51" i="7"/>
  <c r="GR51" i="7"/>
  <c r="GS51" i="7"/>
  <c r="GT51" i="7"/>
  <c r="GU51" i="7"/>
  <c r="GV51" i="7"/>
  <c r="GW51" i="7"/>
  <c r="GX51" i="7"/>
  <c r="GY51" i="7"/>
  <c r="GZ51" i="7"/>
  <c r="HA51" i="7"/>
  <c r="HB51" i="7"/>
  <c r="HC51" i="7"/>
  <c r="HD51" i="7"/>
  <c r="HE51" i="7"/>
  <c r="HF51" i="7"/>
  <c r="HG51" i="7"/>
  <c r="HH51" i="7"/>
  <c r="HI51" i="7"/>
  <c r="HJ51" i="7"/>
  <c r="HK51" i="7"/>
  <c r="HL51" i="7"/>
  <c r="HM51" i="7"/>
  <c r="HN51" i="7"/>
  <c r="HO51" i="7"/>
  <c r="HP51" i="7"/>
  <c r="HQ51" i="7"/>
  <c r="HR51" i="7"/>
  <c r="HS51" i="7"/>
  <c r="HT51" i="7"/>
  <c r="HU51" i="7"/>
  <c r="HV51" i="7"/>
  <c r="HW51" i="7"/>
  <c r="HX51" i="7"/>
  <c r="HY51" i="7"/>
  <c r="HZ51" i="7"/>
  <c r="IA51" i="7"/>
  <c r="IB51" i="7"/>
  <c r="IC51" i="7"/>
  <c r="ID51" i="7"/>
  <c r="IE51" i="7"/>
  <c r="IF51" i="7"/>
  <c r="IG51" i="7"/>
  <c r="IH51" i="7"/>
  <c r="II51" i="7"/>
  <c r="IJ51" i="7"/>
  <c r="IK51" i="7"/>
  <c r="IL51" i="7"/>
  <c r="IM51" i="7"/>
  <c r="IN51" i="7"/>
  <c r="IO51" i="7"/>
  <c r="IP51" i="7"/>
  <c r="IQ51" i="7"/>
  <c r="IR51" i="7"/>
  <c r="IS51" i="7"/>
  <c r="IT51" i="7"/>
  <c r="IU51" i="7"/>
  <c r="IV51" i="7"/>
  <c r="IW51" i="7"/>
  <c r="IX51" i="7"/>
  <c r="IY51" i="7"/>
  <c r="IZ51" i="7"/>
  <c r="JA51" i="7"/>
  <c r="JB51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CY52" i="7"/>
  <c r="CZ52" i="7"/>
  <c r="DA52" i="7"/>
  <c r="DB52" i="7"/>
  <c r="DC52" i="7"/>
  <c r="DD52" i="7"/>
  <c r="DE52" i="7"/>
  <c r="DF52" i="7"/>
  <c r="DG52" i="7"/>
  <c r="DH52" i="7"/>
  <c r="DI52" i="7"/>
  <c r="DJ52" i="7"/>
  <c r="DK52" i="7"/>
  <c r="DL52" i="7"/>
  <c r="DM52" i="7"/>
  <c r="DN52" i="7"/>
  <c r="DO52" i="7"/>
  <c r="DP52" i="7"/>
  <c r="DQ52" i="7"/>
  <c r="DR52" i="7"/>
  <c r="DS52" i="7"/>
  <c r="DT52" i="7"/>
  <c r="DU52" i="7"/>
  <c r="DV52" i="7"/>
  <c r="DW52" i="7"/>
  <c r="DX52" i="7"/>
  <c r="DY52" i="7"/>
  <c r="DZ52" i="7"/>
  <c r="EA52" i="7"/>
  <c r="EB52" i="7"/>
  <c r="EC52" i="7"/>
  <c r="ED52" i="7"/>
  <c r="EE52" i="7"/>
  <c r="EF52" i="7"/>
  <c r="EG52" i="7"/>
  <c r="EH52" i="7"/>
  <c r="EI52" i="7"/>
  <c r="EJ52" i="7"/>
  <c r="EK52" i="7"/>
  <c r="EL52" i="7"/>
  <c r="EM52" i="7"/>
  <c r="EN52" i="7"/>
  <c r="EO52" i="7"/>
  <c r="EP52" i="7"/>
  <c r="EQ52" i="7"/>
  <c r="ER52" i="7"/>
  <c r="ES52" i="7"/>
  <c r="ET52" i="7"/>
  <c r="EU52" i="7"/>
  <c r="EV52" i="7"/>
  <c r="EW52" i="7"/>
  <c r="EX52" i="7"/>
  <c r="EY52" i="7"/>
  <c r="EZ52" i="7"/>
  <c r="FA52" i="7"/>
  <c r="FB52" i="7"/>
  <c r="FC52" i="7"/>
  <c r="FD52" i="7"/>
  <c r="FE52" i="7"/>
  <c r="FF52" i="7"/>
  <c r="FG52" i="7"/>
  <c r="FH52" i="7"/>
  <c r="FI52" i="7"/>
  <c r="FJ52" i="7"/>
  <c r="FK52" i="7"/>
  <c r="FL52" i="7"/>
  <c r="FM52" i="7"/>
  <c r="FN52" i="7"/>
  <c r="FO52" i="7"/>
  <c r="FP52" i="7"/>
  <c r="FQ52" i="7"/>
  <c r="FR52" i="7"/>
  <c r="FS52" i="7"/>
  <c r="FT52" i="7"/>
  <c r="FU52" i="7"/>
  <c r="FV52" i="7"/>
  <c r="FW52" i="7"/>
  <c r="FX52" i="7"/>
  <c r="FY52" i="7"/>
  <c r="FZ52" i="7"/>
  <c r="GA52" i="7"/>
  <c r="GB52" i="7"/>
  <c r="GC52" i="7"/>
  <c r="GD52" i="7"/>
  <c r="GE52" i="7"/>
  <c r="GF52" i="7"/>
  <c r="GG52" i="7"/>
  <c r="GH52" i="7"/>
  <c r="GI52" i="7"/>
  <c r="GJ52" i="7"/>
  <c r="GK52" i="7"/>
  <c r="GL52" i="7"/>
  <c r="GM52" i="7"/>
  <c r="GN52" i="7"/>
  <c r="GO52" i="7"/>
  <c r="GP52" i="7"/>
  <c r="GQ52" i="7"/>
  <c r="GR52" i="7"/>
  <c r="GS52" i="7"/>
  <c r="GT52" i="7"/>
  <c r="GU52" i="7"/>
  <c r="GV52" i="7"/>
  <c r="GW52" i="7"/>
  <c r="GX52" i="7"/>
  <c r="GY52" i="7"/>
  <c r="GZ52" i="7"/>
  <c r="HA52" i="7"/>
  <c r="HB52" i="7"/>
  <c r="HC52" i="7"/>
  <c r="HD52" i="7"/>
  <c r="HE52" i="7"/>
  <c r="HF52" i="7"/>
  <c r="HG52" i="7"/>
  <c r="HH52" i="7"/>
  <c r="HI52" i="7"/>
  <c r="HJ52" i="7"/>
  <c r="HK52" i="7"/>
  <c r="HL52" i="7"/>
  <c r="HM52" i="7"/>
  <c r="HN52" i="7"/>
  <c r="HO52" i="7"/>
  <c r="HP52" i="7"/>
  <c r="HQ52" i="7"/>
  <c r="HR52" i="7"/>
  <c r="HS52" i="7"/>
  <c r="HT52" i="7"/>
  <c r="HU52" i="7"/>
  <c r="HV52" i="7"/>
  <c r="HW52" i="7"/>
  <c r="HX52" i="7"/>
  <c r="HY52" i="7"/>
  <c r="HZ52" i="7"/>
  <c r="IA52" i="7"/>
  <c r="IB52" i="7"/>
  <c r="IC52" i="7"/>
  <c r="ID52" i="7"/>
  <c r="IE52" i="7"/>
  <c r="IF52" i="7"/>
  <c r="IG52" i="7"/>
  <c r="IH52" i="7"/>
  <c r="II52" i="7"/>
  <c r="IJ52" i="7"/>
  <c r="IK52" i="7"/>
  <c r="IL52" i="7"/>
  <c r="IM52" i="7"/>
  <c r="IN52" i="7"/>
  <c r="IO52" i="7"/>
  <c r="IP52" i="7"/>
  <c r="IQ52" i="7"/>
  <c r="IR52" i="7"/>
  <c r="IS52" i="7"/>
  <c r="IT52" i="7"/>
  <c r="IU52" i="7"/>
  <c r="IV52" i="7"/>
  <c r="IW52" i="7"/>
  <c r="IX52" i="7"/>
  <c r="IY52" i="7"/>
  <c r="IZ52" i="7"/>
  <c r="JA52" i="7"/>
  <c r="JB52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DG53" i="7"/>
  <c r="DH53" i="7"/>
  <c r="DI53" i="7"/>
  <c r="DJ53" i="7"/>
  <c r="DK53" i="7"/>
  <c r="DL53" i="7"/>
  <c r="DM53" i="7"/>
  <c r="DN53" i="7"/>
  <c r="DO53" i="7"/>
  <c r="DP53" i="7"/>
  <c r="DQ53" i="7"/>
  <c r="DR53" i="7"/>
  <c r="DS53" i="7"/>
  <c r="DT53" i="7"/>
  <c r="DU53" i="7"/>
  <c r="DV53" i="7"/>
  <c r="DW53" i="7"/>
  <c r="DX53" i="7"/>
  <c r="DY53" i="7"/>
  <c r="DZ53" i="7"/>
  <c r="EA53" i="7"/>
  <c r="EB53" i="7"/>
  <c r="EC53" i="7"/>
  <c r="ED53" i="7"/>
  <c r="EE53" i="7"/>
  <c r="EF53" i="7"/>
  <c r="EG53" i="7"/>
  <c r="EH53" i="7"/>
  <c r="EI53" i="7"/>
  <c r="EJ53" i="7"/>
  <c r="EK53" i="7"/>
  <c r="EL53" i="7"/>
  <c r="EM53" i="7"/>
  <c r="EN53" i="7"/>
  <c r="EO53" i="7"/>
  <c r="EP53" i="7"/>
  <c r="EQ53" i="7"/>
  <c r="ER53" i="7"/>
  <c r="ES53" i="7"/>
  <c r="ET53" i="7"/>
  <c r="EU53" i="7"/>
  <c r="EV53" i="7"/>
  <c r="EW53" i="7"/>
  <c r="EX53" i="7"/>
  <c r="EY53" i="7"/>
  <c r="EZ53" i="7"/>
  <c r="FA53" i="7"/>
  <c r="FB53" i="7"/>
  <c r="FC53" i="7"/>
  <c r="FD53" i="7"/>
  <c r="FE53" i="7"/>
  <c r="FF53" i="7"/>
  <c r="FG53" i="7"/>
  <c r="FH53" i="7"/>
  <c r="FI53" i="7"/>
  <c r="FJ53" i="7"/>
  <c r="FK53" i="7"/>
  <c r="FL53" i="7"/>
  <c r="FM53" i="7"/>
  <c r="FN53" i="7"/>
  <c r="FO53" i="7"/>
  <c r="FP53" i="7"/>
  <c r="FQ53" i="7"/>
  <c r="FR53" i="7"/>
  <c r="FS53" i="7"/>
  <c r="FT53" i="7"/>
  <c r="FU53" i="7"/>
  <c r="FV53" i="7"/>
  <c r="FW53" i="7"/>
  <c r="FX53" i="7"/>
  <c r="FY53" i="7"/>
  <c r="FZ53" i="7"/>
  <c r="GA53" i="7"/>
  <c r="GB53" i="7"/>
  <c r="GC53" i="7"/>
  <c r="GD53" i="7"/>
  <c r="GE53" i="7"/>
  <c r="GF53" i="7"/>
  <c r="GG53" i="7"/>
  <c r="GH53" i="7"/>
  <c r="GI53" i="7"/>
  <c r="GJ53" i="7"/>
  <c r="GK53" i="7"/>
  <c r="GL53" i="7"/>
  <c r="GM53" i="7"/>
  <c r="GN53" i="7"/>
  <c r="GO53" i="7"/>
  <c r="GP53" i="7"/>
  <c r="GQ53" i="7"/>
  <c r="GR53" i="7"/>
  <c r="GS53" i="7"/>
  <c r="GT53" i="7"/>
  <c r="GU53" i="7"/>
  <c r="GV53" i="7"/>
  <c r="GW53" i="7"/>
  <c r="GX53" i="7"/>
  <c r="GY53" i="7"/>
  <c r="GZ53" i="7"/>
  <c r="HA53" i="7"/>
  <c r="HB53" i="7"/>
  <c r="HC53" i="7"/>
  <c r="HD53" i="7"/>
  <c r="HE53" i="7"/>
  <c r="HF53" i="7"/>
  <c r="HG53" i="7"/>
  <c r="HH53" i="7"/>
  <c r="HI53" i="7"/>
  <c r="HJ53" i="7"/>
  <c r="HK53" i="7"/>
  <c r="HL53" i="7"/>
  <c r="HM53" i="7"/>
  <c r="HN53" i="7"/>
  <c r="HO53" i="7"/>
  <c r="HP53" i="7"/>
  <c r="HQ53" i="7"/>
  <c r="HR53" i="7"/>
  <c r="HS53" i="7"/>
  <c r="HT53" i="7"/>
  <c r="HU53" i="7"/>
  <c r="HV53" i="7"/>
  <c r="HW53" i="7"/>
  <c r="HX53" i="7"/>
  <c r="HY53" i="7"/>
  <c r="HZ53" i="7"/>
  <c r="IA53" i="7"/>
  <c r="IB53" i="7"/>
  <c r="IC53" i="7"/>
  <c r="ID53" i="7"/>
  <c r="IE53" i="7"/>
  <c r="IF53" i="7"/>
  <c r="IG53" i="7"/>
  <c r="IH53" i="7"/>
  <c r="II53" i="7"/>
  <c r="IJ53" i="7"/>
  <c r="IK53" i="7"/>
  <c r="IL53" i="7"/>
  <c r="IM53" i="7"/>
  <c r="IN53" i="7"/>
  <c r="IO53" i="7"/>
  <c r="IP53" i="7"/>
  <c r="IQ53" i="7"/>
  <c r="IR53" i="7"/>
  <c r="IS53" i="7"/>
  <c r="IT53" i="7"/>
  <c r="IU53" i="7"/>
  <c r="IV53" i="7"/>
  <c r="IW53" i="7"/>
  <c r="IX53" i="7"/>
  <c r="IY53" i="7"/>
  <c r="IZ53" i="7"/>
  <c r="JA53" i="7"/>
  <c r="JB53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CZ54" i="7"/>
  <c r="DA54" i="7"/>
  <c r="DB54" i="7"/>
  <c r="DC54" i="7"/>
  <c r="DD54" i="7"/>
  <c r="DE54" i="7"/>
  <c r="DF54" i="7"/>
  <c r="DG54" i="7"/>
  <c r="DH54" i="7"/>
  <c r="DI54" i="7"/>
  <c r="DJ54" i="7"/>
  <c r="DK54" i="7"/>
  <c r="DL54" i="7"/>
  <c r="DM54" i="7"/>
  <c r="DN54" i="7"/>
  <c r="DO54" i="7"/>
  <c r="DP54" i="7"/>
  <c r="DQ54" i="7"/>
  <c r="DR54" i="7"/>
  <c r="DS54" i="7"/>
  <c r="DT54" i="7"/>
  <c r="DU54" i="7"/>
  <c r="DV54" i="7"/>
  <c r="DW54" i="7"/>
  <c r="DX54" i="7"/>
  <c r="DY54" i="7"/>
  <c r="DZ54" i="7"/>
  <c r="EA54" i="7"/>
  <c r="EB54" i="7"/>
  <c r="EC54" i="7"/>
  <c r="ED54" i="7"/>
  <c r="EE54" i="7"/>
  <c r="EF54" i="7"/>
  <c r="EG54" i="7"/>
  <c r="EH54" i="7"/>
  <c r="EI54" i="7"/>
  <c r="EJ54" i="7"/>
  <c r="EK54" i="7"/>
  <c r="EL54" i="7"/>
  <c r="EM54" i="7"/>
  <c r="EN54" i="7"/>
  <c r="EO54" i="7"/>
  <c r="EP54" i="7"/>
  <c r="EQ54" i="7"/>
  <c r="ER54" i="7"/>
  <c r="ES54" i="7"/>
  <c r="ET54" i="7"/>
  <c r="EU54" i="7"/>
  <c r="EV54" i="7"/>
  <c r="EW54" i="7"/>
  <c r="EX54" i="7"/>
  <c r="EY54" i="7"/>
  <c r="EZ54" i="7"/>
  <c r="FA54" i="7"/>
  <c r="FB54" i="7"/>
  <c r="FC54" i="7"/>
  <c r="FD54" i="7"/>
  <c r="FE54" i="7"/>
  <c r="FF54" i="7"/>
  <c r="FG54" i="7"/>
  <c r="FH54" i="7"/>
  <c r="FI54" i="7"/>
  <c r="FJ54" i="7"/>
  <c r="FK54" i="7"/>
  <c r="FL54" i="7"/>
  <c r="FM54" i="7"/>
  <c r="FN54" i="7"/>
  <c r="FO54" i="7"/>
  <c r="FP54" i="7"/>
  <c r="FQ54" i="7"/>
  <c r="FR54" i="7"/>
  <c r="FS54" i="7"/>
  <c r="FT54" i="7"/>
  <c r="FU54" i="7"/>
  <c r="FV54" i="7"/>
  <c r="FW54" i="7"/>
  <c r="FX54" i="7"/>
  <c r="FY54" i="7"/>
  <c r="FZ54" i="7"/>
  <c r="GA54" i="7"/>
  <c r="GB54" i="7"/>
  <c r="GC54" i="7"/>
  <c r="GD54" i="7"/>
  <c r="GE54" i="7"/>
  <c r="GF54" i="7"/>
  <c r="GG54" i="7"/>
  <c r="GH54" i="7"/>
  <c r="GI54" i="7"/>
  <c r="GJ54" i="7"/>
  <c r="GK54" i="7"/>
  <c r="GL54" i="7"/>
  <c r="GM54" i="7"/>
  <c r="GN54" i="7"/>
  <c r="GO54" i="7"/>
  <c r="GP54" i="7"/>
  <c r="GQ54" i="7"/>
  <c r="GR54" i="7"/>
  <c r="GS54" i="7"/>
  <c r="GT54" i="7"/>
  <c r="GU54" i="7"/>
  <c r="GV54" i="7"/>
  <c r="GW54" i="7"/>
  <c r="GX54" i="7"/>
  <c r="GY54" i="7"/>
  <c r="GZ54" i="7"/>
  <c r="HA54" i="7"/>
  <c r="HB54" i="7"/>
  <c r="HC54" i="7"/>
  <c r="HD54" i="7"/>
  <c r="HE54" i="7"/>
  <c r="HF54" i="7"/>
  <c r="HG54" i="7"/>
  <c r="HH54" i="7"/>
  <c r="HI54" i="7"/>
  <c r="HJ54" i="7"/>
  <c r="HK54" i="7"/>
  <c r="HL54" i="7"/>
  <c r="HM54" i="7"/>
  <c r="HN54" i="7"/>
  <c r="HO54" i="7"/>
  <c r="HP54" i="7"/>
  <c r="HQ54" i="7"/>
  <c r="HR54" i="7"/>
  <c r="HS54" i="7"/>
  <c r="HT54" i="7"/>
  <c r="HU54" i="7"/>
  <c r="HV54" i="7"/>
  <c r="HW54" i="7"/>
  <c r="HX54" i="7"/>
  <c r="HY54" i="7"/>
  <c r="HZ54" i="7"/>
  <c r="IA54" i="7"/>
  <c r="IB54" i="7"/>
  <c r="IC54" i="7"/>
  <c r="ID54" i="7"/>
  <c r="IE54" i="7"/>
  <c r="IF54" i="7"/>
  <c r="IG54" i="7"/>
  <c r="IH54" i="7"/>
  <c r="II54" i="7"/>
  <c r="IJ54" i="7"/>
  <c r="IK54" i="7"/>
  <c r="IL54" i="7"/>
  <c r="IM54" i="7"/>
  <c r="IN54" i="7"/>
  <c r="IO54" i="7"/>
  <c r="IP54" i="7"/>
  <c r="IQ54" i="7"/>
  <c r="IR54" i="7"/>
  <c r="IS54" i="7"/>
  <c r="IT54" i="7"/>
  <c r="IU54" i="7"/>
  <c r="IV54" i="7"/>
  <c r="IW54" i="7"/>
  <c r="IX54" i="7"/>
  <c r="IY54" i="7"/>
  <c r="IZ54" i="7"/>
  <c r="JA54" i="7"/>
  <c r="JB54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CZ55" i="7"/>
  <c r="DA55" i="7"/>
  <c r="DB55" i="7"/>
  <c r="DC55" i="7"/>
  <c r="DD55" i="7"/>
  <c r="DE55" i="7"/>
  <c r="DF55" i="7"/>
  <c r="DG55" i="7"/>
  <c r="DH55" i="7"/>
  <c r="DI55" i="7"/>
  <c r="DJ55" i="7"/>
  <c r="DK55" i="7"/>
  <c r="DL55" i="7"/>
  <c r="DM55" i="7"/>
  <c r="DN55" i="7"/>
  <c r="DO55" i="7"/>
  <c r="DP55" i="7"/>
  <c r="DQ55" i="7"/>
  <c r="DR55" i="7"/>
  <c r="DS55" i="7"/>
  <c r="DT55" i="7"/>
  <c r="DU55" i="7"/>
  <c r="DV55" i="7"/>
  <c r="DW55" i="7"/>
  <c r="DX55" i="7"/>
  <c r="DY55" i="7"/>
  <c r="DZ55" i="7"/>
  <c r="EA55" i="7"/>
  <c r="EB55" i="7"/>
  <c r="EC55" i="7"/>
  <c r="ED55" i="7"/>
  <c r="EE55" i="7"/>
  <c r="EF55" i="7"/>
  <c r="EG55" i="7"/>
  <c r="EH55" i="7"/>
  <c r="EI55" i="7"/>
  <c r="EJ55" i="7"/>
  <c r="EK55" i="7"/>
  <c r="EL55" i="7"/>
  <c r="EM55" i="7"/>
  <c r="EN55" i="7"/>
  <c r="EO55" i="7"/>
  <c r="EP55" i="7"/>
  <c r="EQ55" i="7"/>
  <c r="ER55" i="7"/>
  <c r="ES55" i="7"/>
  <c r="ET55" i="7"/>
  <c r="EU55" i="7"/>
  <c r="EV55" i="7"/>
  <c r="EW55" i="7"/>
  <c r="EX55" i="7"/>
  <c r="EY55" i="7"/>
  <c r="EZ55" i="7"/>
  <c r="FA55" i="7"/>
  <c r="FB55" i="7"/>
  <c r="FC55" i="7"/>
  <c r="FD55" i="7"/>
  <c r="FE55" i="7"/>
  <c r="FF55" i="7"/>
  <c r="FG55" i="7"/>
  <c r="FH55" i="7"/>
  <c r="FI55" i="7"/>
  <c r="FJ55" i="7"/>
  <c r="FK55" i="7"/>
  <c r="FL55" i="7"/>
  <c r="FM55" i="7"/>
  <c r="FN55" i="7"/>
  <c r="FO55" i="7"/>
  <c r="FP55" i="7"/>
  <c r="FQ55" i="7"/>
  <c r="FR55" i="7"/>
  <c r="FS55" i="7"/>
  <c r="FT55" i="7"/>
  <c r="FU55" i="7"/>
  <c r="FV55" i="7"/>
  <c r="FW55" i="7"/>
  <c r="FX55" i="7"/>
  <c r="FY55" i="7"/>
  <c r="FZ55" i="7"/>
  <c r="GA55" i="7"/>
  <c r="GB55" i="7"/>
  <c r="GC55" i="7"/>
  <c r="GD55" i="7"/>
  <c r="GE55" i="7"/>
  <c r="GF55" i="7"/>
  <c r="GG55" i="7"/>
  <c r="GH55" i="7"/>
  <c r="GI55" i="7"/>
  <c r="GJ55" i="7"/>
  <c r="GK55" i="7"/>
  <c r="GL55" i="7"/>
  <c r="GM55" i="7"/>
  <c r="GN55" i="7"/>
  <c r="GO55" i="7"/>
  <c r="GP55" i="7"/>
  <c r="GQ55" i="7"/>
  <c r="GR55" i="7"/>
  <c r="GS55" i="7"/>
  <c r="GT55" i="7"/>
  <c r="GU55" i="7"/>
  <c r="GV55" i="7"/>
  <c r="GW55" i="7"/>
  <c r="GX55" i="7"/>
  <c r="GY55" i="7"/>
  <c r="GZ55" i="7"/>
  <c r="HA55" i="7"/>
  <c r="HB55" i="7"/>
  <c r="HC55" i="7"/>
  <c r="HD55" i="7"/>
  <c r="HE55" i="7"/>
  <c r="HF55" i="7"/>
  <c r="HG55" i="7"/>
  <c r="HH55" i="7"/>
  <c r="HI55" i="7"/>
  <c r="HJ55" i="7"/>
  <c r="HK55" i="7"/>
  <c r="HL55" i="7"/>
  <c r="HM55" i="7"/>
  <c r="HN55" i="7"/>
  <c r="HO55" i="7"/>
  <c r="HP55" i="7"/>
  <c r="HQ55" i="7"/>
  <c r="HR55" i="7"/>
  <c r="HS55" i="7"/>
  <c r="HT55" i="7"/>
  <c r="HU55" i="7"/>
  <c r="HV55" i="7"/>
  <c r="HW55" i="7"/>
  <c r="HX55" i="7"/>
  <c r="HY55" i="7"/>
  <c r="HZ55" i="7"/>
  <c r="IA55" i="7"/>
  <c r="IB55" i="7"/>
  <c r="IC55" i="7"/>
  <c r="ID55" i="7"/>
  <c r="IE55" i="7"/>
  <c r="IF55" i="7"/>
  <c r="IG55" i="7"/>
  <c r="IH55" i="7"/>
  <c r="II55" i="7"/>
  <c r="IJ55" i="7"/>
  <c r="IK55" i="7"/>
  <c r="IL55" i="7"/>
  <c r="IM55" i="7"/>
  <c r="IN55" i="7"/>
  <c r="IO55" i="7"/>
  <c r="IP55" i="7"/>
  <c r="IQ55" i="7"/>
  <c r="IR55" i="7"/>
  <c r="IS55" i="7"/>
  <c r="IT55" i="7"/>
  <c r="IU55" i="7"/>
  <c r="IV55" i="7"/>
  <c r="IW55" i="7"/>
  <c r="IX55" i="7"/>
  <c r="IY55" i="7"/>
  <c r="IZ55" i="7"/>
  <c r="JA55" i="7"/>
  <c r="JB55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CZ56" i="7"/>
  <c r="DA56" i="7"/>
  <c r="DB56" i="7"/>
  <c r="DC56" i="7"/>
  <c r="DD56" i="7"/>
  <c r="DE56" i="7"/>
  <c r="DF56" i="7"/>
  <c r="DG56" i="7"/>
  <c r="DH56" i="7"/>
  <c r="DI56" i="7"/>
  <c r="DJ56" i="7"/>
  <c r="DK56" i="7"/>
  <c r="DL56" i="7"/>
  <c r="DM56" i="7"/>
  <c r="DN56" i="7"/>
  <c r="DO56" i="7"/>
  <c r="DP56" i="7"/>
  <c r="DQ56" i="7"/>
  <c r="DR56" i="7"/>
  <c r="DS56" i="7"/>
  <c r="DT56" i="7"/>
  <c r="DU56" i="7"/>
  <c r="DV56" i="7"/>
  <c r="DW56" i="7"/>
  <c r="DX56" i="7"/>
  <c r="DY56" i="7"/>
  <c r="DZ56" i="7"/>
  <c r="EA56" i="7"/>
  <c r="EB56" i="7"/>
  <c r="EC56" i="7"/>
  <c r="ED56" i="7"/>
  <c r="EE56" i="7"/>
  <c r="EF56" i="7"/>
  <c r="EG56" i="7"/>
  <c r="EH56" i="7"/>
  <c r="EI56" i="7"/>
  <c r="EJ56" i="7"/>
  <c r="EK56" i="7"/>
  <c r="EL56" i="7"/>
  <c r="EM56" i="7"/>
  <c r="EN56" i="7"/>
  <c r="EO56" i="7"/>
  <c r="EP56" i="7"/>
  <c r="EQ56" i="7"/>
  <c r="ER56" i="7"/>
  <c r="ES56" i="7"/>
  <c r="ET56" i="7"/>
  <c r="EU56" i="7"/>
  <c r="EV56" i="7"/>
  <c r="EW56" i="7"/>
  <c r="EX56" i="7"/>
  <c r="EY56" i="7"/>
  <c r="EZ56" i="7"/>
  <c r="FA56" i="7"/>
  <c r="FB56" i="7"/>
  <c r="FC56" i="7"/>
  <c r="FD56" i="7"/>
  <c r="FE56" i="7"/>
  <c r="FF56" i="7"/>
  <c r="FG56" i="7"/>
  <c r="FH56" i="7"/>
  <c r="FI56" i="7"/>
  <c r="FJ56" i="7"/>
  <c r="FK56" i="7"/>
  <c r="FL56" i="7"/>
  <c r="FM56" i="7"/>
  <c r="FN56" i="7"/>
  <c r="FO56" i="7"/>
  <c r="FP56" i="7"/>
  <c r="FQ56" i="7"/>
  <c r="FR56" i="7"/>
  <c r="FS56" i="7"/>
  <c r="FT56" i="7"/>
  <c r="FU56" i="7"/>
  <c r="FV56" i="7"/>
  <c r="FW56" i="7"/>
  <c r="FX56" i="7"/>
  <c r="FY56" i="7"/>
  <c r="FZ56" i="7"/>
  <c r="GA56" i="7"/>
  <c r="GB56" i="7"/>
  <c r="GC56" i="7"/>
  <c r="GD56" i="7"/>
  <c r="GE56" i="7"/>
  <c r="GF56" i="7"/>
  <c r="GG56" i="7"/>
  <c r="GH56" i="7"/>
  <c r="GI56" i="7"/>
  <c r="GJ56" i="7"/>
  <c r="GK56" i="7"/>
  <c r="GL56" i="7"/>
  <c r="GM56" i="7"/>
  <c r="GN56" i="7"/>
  <c r="GO56" i="7"/>
  <c r="GP56" i="7"/>
  <c r="GQ56" i="7"/>
  <c r="GR56" i="7"/>
  <c r="GS56" i="7"/>
  <c r="GT56" i="7"/>
  <c r="GU56" i="7"/>
  <c r="GV56" i="7"/>
  <c r="GW56" i="7"/>
  <c r="GX56" i="7"/>
  <c r="GY56" i="7"/>
  <c r="GZ56" i="7"/>
  <c r="HA56" i="7"/>
  <c r="HB56" i="7"/>
  <c r="HC56" i="7"/>
  <c r="HD56" i="7"/>
  <c r="HE56" i="7"/>
  <c r="HF56" i="7"/>
  <c r="HG56" i="7"/>
  <c r="HH56" i="7"/>
  <c r="HI56" i="7"/>
  <c r="HJ56" i="7"/>
  <c r="HK56" i="7"/>
  <c r="HL56" i="7"/>
  <c r="HM56" i="7"/>
  <c r="HN56" i="7"/>
  <c r="HO56" i="7"/>
  <c r="HP56" i="7"/>
  <c r="HQ56" i="7"/>
  <c r="HR56" i="7"/>
  <c r="HS56" i="7"/>
  <c r="HT56" i="7"/>
  <c r="HU56" i="7"/>
  <c r="HV56" i="7"/>
  <c r="HW56" i="7"/>
  <c r="HX56" i="7"/>
  <c r="HY56" i="7"/>
  <c r="HZ56" i="7"/>
  <c r="IA56" i="7"/>
  <c r="IB56" i="7"/>
  <c r="IC56" i="7"/>
  <c r="ID56" i="7"/>
  <c r="IE56" i="7"/>
  <c r="IF56" i="7"/>
  <c r="IG56" i="7"/>
  <c r="IH56" i="7"/>
  <c r="II56" i="7"/>
  <c r="IJ56" i="7"/>
  <c r="IK56" i="7"/>
  <c r="IL56" i="7"/>
  <c r="IM56" i="7"/>
  <c r="IN56" i="7"/>
  <c r="IO56" i="7"/>
  <c r="IP56" i="7"/>
  <c r="IQ56" i="7"/>
  <c r="IR56" i="7"/>
  <c r="IS56" i="7"/>
  <c r="IT56" i="7"/>
  <c r="IU56" i="7"/>
  <c r="IV56" i="7"/>
  <c r="IW56" i="7"/>
  <c r="IX56" i="7"/>
  <c r="IY56" i="7"/>
  <c r="IZ56" i="7"/>
  <c r="JA56" i="7"/>
  <c r="JB56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Z57" i="7"/>
  <c r="DA57" i="7"/>
  <c r="DB57" i="7"/>
  <c r="DC57" i="7"/>
  <c r="DD57" i="7"/>
  <c r="DE57" i="7"/>
  <c r="DF57" i="7"/>
  <c r="DG57" i="7"/>
  <c r="DH57" i="7"/>
  <c r="DI57" i="7"/>
  <c r="DJ57" i="7"/>
  <c r="DK57" i="7"/>
  <c r="DL57" i="7"/>
  <c r="DM57" i="7"/>
  <c r="DN57" i="7"/>
  <c r="DO57" i="7"/>
  <c r="DP57" i="7"/>
  <c r="DQ57" i="7"/>
  <c r="DR57" i="7"/>
  <c r="DS57" i="7"/>
  <c r="DT57" i="7"/>
  <c r="DU57" i="7"/>
  <c r="DV57" i="7"/>
  <c r="DW57" i="7"/>
  <c r="DX57" i="7"/>
  <c r="DY57" i="7"/>
  <c r="DZ57" i="7"/>
  <c r="EA57" i="7"/>
  <c r="EB57" i="7"/>
  <c r="EC57" i="7"/>
  <c r="ED57" i="7"/>
  <c r="EE57" i="7"/>
  <c r="EF57" i="7"/>
  <c r="EG57" i="7"/>
  <c r="EH57" i="7"/>
  <c r="EI57" i="7"/>
  <c r="EJ57" i="7"/>
  <c r="EK57" i="7"/>
  <c r="EL57" i="7"/>
  <c r="EM57" i="7"/>
  <c r="EN57" i="7"/>
  <c r="EO57" i="7"/>
  <c r="EP57" i="7"/>
  <c r="EQ57" i="7"/>
  <c r="ER57" i="7"/>
  <c r="ES57" i="7"/>
  <c r="ET57" i="7"/>
  <c r="EU57" i="7"/>
  <c r="EV57" i="7"/>
  <c r="EW57" i="7"/>
  <c r="EX57" i="7"/>
  <c r="EY57" i="7"/>
  <c r="EZ57" i="7"/>
  <c r="FA57" i="7"/>
  <c r="FB57" i="7"/>
  <c r="FC57" i="7"/>
  <c r="FD57" i="7"/>
  <c r="FE57" i="7"/>
  <c r="FF57" i="7"/>
  <c r="FG57" i="7"/>
  <c r="FH57" i="7"/>
  <c r="FI57" i="7"/>
  <c r="FJ57" i="7"/>
  <c r="FK57" i="7"/>
  <c r="FL57" i="7"/>
  <c r="FM57" i="7"/>
  <c r="FN57" i="7"/>
  <c r="FO57" i="7"/>
  <c r="FP57" i="7"/>
  <c r="FQ57" i="7"/>
  <c r="FR57" i="7"/>
  <c r="FS57" i="7"/>
  <c r="FT57" i="7"/>
  <c r="FU57" i="7"/>
  <c r="FV57" i="7"/>
  <c r="FW57" i="7"/>
  <c r="FX57" i="7"/>
  <c r="FY57" i="7"/>
  <c r="FZ57" i="7"/>
  <c r="GA57" i="7"/>
  <c r="GB57" i="7"/>
  <c r="GC57" i="7"/>
  <c r="GD57" i="7"/>
  <c r="GE57" i="7"/>
  <c r="GF57" i="7"/>
  <c r="GG57" i="7"/>
  <c r="GH57" i="7"/>
  <c r="GI57" i="7"/>
  <c r="GJ57" i="7"/>
  <c r="GK57" i="7"/>
  <c r="GL57" i="7"/>
  <c r="GM57" i="7"/>
  <c r="GN57" i="7"/>
  <c r="GO57" i="7"/>
  <c r="GP57" i="7"/>
  <c r="GQ57" i="7"/>
  <c r="GR57" i="7"/>
  <c r="GS57" i="7"/>
  <c r="GT57" i="7"/>
  <c r="GU57" i="7"/>
  <c r="GV57" i="7"/>
  <c r="GW57" i="7"/>
  <c r="GX57" i="7"/>
  <c r="GY57" i="7"/>
  <c r="GZ57" i="7"/>
  <c r="HA57" i="7"/>
  <c r="HB57" i="7"/>
  <c r="HC57" i="7"/>
  <c r="HD57" i="7"/>
  <c r="HE57" i="7"/>
  <c r="HF57" i="7"/>
  <c r="HG57" i="7"/>
  <c r="HH57" i="7"/>
  <c r="HI57" i="7"/>
  <c r="HJ57" i="7"/>
  <c r="HK57" i="7"/>
  <c r="HL57" i="7"/>
  <c r="HM57" i="7"/>
  <c r="HN57" i="7"/>
  <c r="HO57" i="7"/>
  <c r="HP57" i="7"/>
  <c r="HQ57" i="7"/>
  <c r="HR57" i="7"/>
  <c r="HS57" i="7"/>
  <c r="HT57" i="7"/>
  <c r="HU57" i="7"/>
  <c r="HV57" i="7"/>
  <c r="HW57" i="7"/>
  <c r="HX57" i="7"/>
  <c r="HY57" i="7"/>
  <c r="HZ57" i="7"/>
  <c r="IA57" i="7"/>
  <c r="IB57" i="7"/>
  <c r="IC57" i="7"/>
  <c r="ID57" i="7"/>
  <c r="IE57" i="7"/>
  <c r="IF57" i="7"/>
  <c r="IG57" i="7"/>
  <c r="IH57" i="7"/>
  <c r="II57" i="7"/>
  <c r="IJ57" i="7"/>
  <c r="IK57" i="7"/>
  <c r="IL57" i="7"/>
  <c r="IM57" i="7"/>
  <c r="IN57" i="7"/>
  <c r="IO57" i="7"/>
  <c r="IP57" i="7"/>
  <c r="IQ57" i="7"/>
  <c r="IR57" i="7"/>
  <c r="IS57" i="7"/>
  <c r="IT57" i="7"/>
  <c r="IU57" i="7"/>
  <c r="IV57" i="7"/>
  <c r="IW57" i="7"/>
  <c r="IX57" i="7"/>
  <c r="IY57" i="7"/>
  <c r="IZ57" i="7"/>
  <c r="JA57" i="7"/>
  <c r="JB57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Z58" i="7"/>
  <c r="DA58" i="7"/>
  <c r="DB58" i="7"/>
  <c r="DC58" i="7"/>
  <c r="DD58" i="7"/>
  <c r="DE58" i="7"/>
  <c r="DF58" i="7"/>
  <c r="DG58" i="7"/>
  <c r="DH58" i="7"/>
  <c r="DI58" i="7"/>
  <c r="DJ58" i="7"/>
  <c r="DK58" i="7"/>
  <c r="DL58" i="7"/>
  <c r="DM58" i="7"/>
  <c r="DN58" i="7"/>
  <c r="DO58" i="7"/>
  <c r="DP58" i="7"/>
  <c r="DQ58" i="7"/>
  <c r="DR58" i="7"/>
  <c r="DS58" i="7"/>
  <c r="DT58" i="7"/>
  <c r="DU58" i="7"/>
  <c r="DV58" i="7"/>
  <c r="DW58" i="7"/>
  <c r="DX58" i="7"/>
  <c r="DY58" i="7"/>
  <c r="DZ58" i="7"/>
  <c r="EA58" i="7"/>
  <c r="EB58" i="7"/>
  <c r="EC58" i="7"/>
  <c r="ED58" i="7"/>
  <c r="EE58" i="7"/>
  <c r="EF58" i="7"/>
  <c r="EG58" i="7"/>
  <c r="EH58" i="7"/>
  <c r="EI58" i="7"/>
  <c r="EJ58" i="7"/>
  <c r="EK58" i="7"/>
  <c r="EL58" i="7"/>
  <c r="EM58" i="7"/>
  <c r="EN58" i="7"/>
  <c r="EO58" i="7"/>
  <c r="EP58" i="7"/>
  <c r="EQ58" i="7"/>
  <c r="ER58" i="7"/>
  <c r="ES58" i="7"/>
  <c r="ET58" i="7"/>
  <c r="EU58" i="7"/>
  <c r="EV58" i="7"/>
  <c r="EW58" i="7"/>
  <c r="EX58" i="7"/>
  <c r="EY58" i="7"/>
  <c r="EZ58" i="7"/>
  <c r="FA58" i="7"/>
  <c r="FB58" i="7"/>
  <c r="FC58" i="7"/>
  <c r="FD58" i="7"/>
  <c r="FE58" i="7"/>
  <c r="FF58" i="7"/>
  <c r="FG58" i="7"/>
  <c r="FH58" i="7"/>
  <c r="FI58" i="7"/>
  <c r="FJ58" i="7"/>
  <c r="FK58" i="7"/>
  <c r="FL58" i="7"/>
  <c r="FM58" i="7"/>
  <c r="FN58" i="7"/>
  <c r="FO58" i="7"/>
  <c r="FP58" i="7"/>
  <c r="FQ58" i="7"/>
  <c r="FR58" i="7"/>
  <c r="FS58" i="7"/>
  <c r="FT58" i="7"/>
  <c r="FU58" i="7"/>
  <c r="FV58" i="7"/>
  <c r="FW58" i="7"/>
  <c r="FX58" i="7"/>
  <c r="FY58" i="7"/>
  <c r="FZ58" i="7"/>
  <c r="GA58" i="7"/>
  <c r="GB58" i="7"/>
  <c r="GC58" i="7"/>
  <c r="GD58" i="7"/>
  <c r="GE58" i="7"/>
  <c r="GF58" i="7"/>
  <c r="GG58" i="7"/>
  <c r="GH58" i="7"/>
  <c r="GI58" i="7"/>
  <c r="GJ58" i="7"/>
  <c r="GK58" i="7"/>
  <c r="GL58" i="7"/>
  <c r="GM58" i="7"/>
  <c r="GN58" i="7"/>
  <c r="GO58" i="7"/>
  <c r="GP58" i="7"/>
  <c r="GQ58" i="7"/>
  <c r="GR58" i="7"/>
  <c r="GS58" i="7"/>
  <c r="GT58" i="7"/>
  <c r="GU58" i="7"/>
  <c r="GV58" i="7"/>
  <c r="GW58" i="7"/>
  <c r="GX58" i="7"/>
  <c r="GY58" i="7"/>
  <c r="GZ58" i="7"/>
  <c r="HA58" i="7"/>
  <c r="HB58" i="7"/>
  <c r="HC58" i="7"/>
  <c r="HD58" i="7"/>
  <c r="HE58" i="7"/>
  <c r="HF58" i="7"/>
  <c r="HG58" i="7"/>
  <c r="HH58" i="7"/>
  <c r="HI58" i="7"/>
  <c r="HJ58" i="7"/>
  <c r="HK58" i="7"/>
  <c r="HL58" i="7"/>
  <c r="HM58" i="7"/>
  <c r="HN58" i="7"/>
  <c r="HO58" i="7"/>
  <c r="HP58" i="7"/>
  <c r="HQ58" i="7"/>
  <c r="HR58" i="7"/>
  <c r="HS58" i="7"/>
  <c r="HT58" i="7"/>
  <c r="HU58" i="7"/>
  <c r="HV58" i="7"/>
  <c r="HW58" i="7"/>
  <c r="HX58" i="7"/>
  <c r="HY58" i="7"/>
  <c r="HZ58" i="7"/>
  <c r="IA58" i="7"/>
  <c r="IB58" i="7"/>
  <c r="IC58" i="7"/>
  <c r="ID58" i="7"/>
  <c r="IE58" i="7"/>
  <c r="IF58" i="7"/>
  <c r="IG58" i="7"/>
  <c r="IH58" i="7"/>
  <c r="II58" i="7"/>
  <c r="IJ58" i="7"/>
  <c r="IK58" i="7"/>
  <c r="IL58" i="7"/>
  <c r="IM58" i="7"/>
  <c r="IN58" i="7"/>
  <c r="IO58" i="7"/>
  <c r="IP58" i="7"/>
  <c r="IQ58" i="7"/>
  <c r="IR58" i="7"/>
  <c r="IS58" i="7"/>
  <c r="IT58" i="7"/>
  <c r="IU58" i="7"/>
  <c r="IV58" i="7"/>
  <c r="IW58" i="7"/>
  <c r="IX58" i="7"/>
  <c r="IY58" i="7"/>
  <c r="IZ58" i="7"/>
  <c r="JA58" i="7"/>
  <c r="JB58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DG59" i="7"/>
  <c r="DH59" i="7"/>
  <c r="DI59" i="7"/>
  <c r="DJ59" i="7"/>
  <c r="DK59" i="7"/>
  <c r="DL59" i="7"/>
  <c r="DM59" i="7"/>
  <c r="DN59" i="7"/>
  <c r="DO59" i="7"/>
  <c r="DP59" i="7"/>
  <c r="DQ59" i="7"/>
  <c r="DR59" i="7"/>
  <c r="DS59" i="7"/>
  <c r="DT59" i="7"/>
  <c r="DU59" i="7"/>
  <c r="DV59" i="7"/>
  <c r="DW59" i="7"/>
  <c r="DX59" i="7"/>
  <c r="DY59" i="7"/>
  <c r="DZ59" i="7"/>
  <c r="EA59" i="7"/>
  <c r="EB59" i="7"/>
  <c r="EC59" i="7"/>
  <c r="ED59" i="7"/>
  <c r="EE59" i="7"/>
  <c r="EF59" i="7"/>
  <c r="EG59" i="7"/>
  <c r="EH59" i="7"/>
  <c r="EI59" i="7"/>
  <c r="EJ59" i="7"/>
  <c r="EK59" i="7"/>
  <c r="EL59" i="7"/>
  <c r="EM59" i="7"/>
  <c r="EN59" i="7"/>
  <c r="EO59" i="7"/>
  <c r="EP59" i="7"/>
  <c r="EQ59" i="7"/>
  <c r="ER59" i="7"/>
  <c r="ES59" i="7"/>
  <c r="ET59" i="7"/>
  <c r="EU59" i="7"/>
  <c r="EV59" i="7"/>
  <c r="EW59" i="7"/>
  <c r="EX59" i="7"/>
  <c r="EY59" i="7"/>
  <c r="EZ59" i="7"/>
  <c r="FA59" i="7"/>
  <c r="FB59" i="7"/>
  <c r="FC59" i="7"/>
  <c r="FD59" i="7"/>
  <c r="FE59" i="7"/>
  <c r="FF59" i="7"/>
  <c r="FG59" i="7"/>
  <c r="FH59" i="7"/>
  <c r="FI59" i="7"/>
  <c r="FJ59" i="7"/>
  <c r="FK59" i="7"/>
  <c r="FL59" i="7"/>
  <c r="FM59" i="7"/>
  <c r="FN59" i="7"/>
  <c r="FO59" i="7"/>
  <c r="FP59" i="7"/>
  <c r="FQ59" i="7"/>
  <c r="FR59" i="7"/>
  <c r="FS59" i="7"/>
  <c r="FT59" i="7"/>
  <c r="FU59" i="7"/>
  <c r="FV59" i="7"/>
  <c r="FW59" i="7"/>
  <c r="FX59" i="7"/>
  <c r="FY59" i="7"/>
  <c r="FZ59" i="7"/>
  <c r="GA59" i="7"/>
  <c r="GB59" i="7"/>
  <c r="GC59" i="7"/>
  <c r="GD59" i="7"/>
  <c r="GE59" i="7"/>
  <c r="GF59" i="7"/>
  <c r="GG59" i="7"/>
  <c r="GH59" i="7"/>
  <c r="GI59" i="7"/>
  <c r="GJ59" i="7"/>
  <c r="GK59" i="7"/>
  <c r="GL59" i="7"/>
  <c r="GM59" i="7"/>
  <c r="GN59" i="7"/>
  <c r="GO59" i="7"/>
  <c r="GP59" i="7"/>
  <c r="GQ59" i="7"/>
  <c r="GR59" i="7"/>
  <c r="GS59" i="7"/>
  <c r="GT59" i="7"/>
  <c r="GU59" i="7"/>
  <c r="GV59" i="7"/>
  <c r="GW59" i="7"/>
  <c r="GX59" i="7"/>
  <c r="GY59" i="7"/>
  <c r="GZ59" i="7"/>
  <c r="HA59" i="7"/>
  <c r="HB59" i="7"/>
  <c r="HC59" i="7"/>
  <c r="HD59" i="7"/>
  <c r="HE59" i="7"/>
  <c r="HF59" i="7"/>
  <c r="HG59" i="7"/>
  <c r="HH59" i="7"/>
  <c r="HI59" i="7"/>
  <c r="HJ59" i="7"/>
  <c r="HK59" i="7"/>
  <c r="HL59" i="7"/>
  <c r="HM59" i="7"/>
  <c r="HN59" i="7"/>
  <c r="HO59" i="7"/>
  <c r="HP59" i="7"/>
  <c r="HQ59" i="7"/>
  <c r="HR59" i="7"/>
  <c r="HS59" i="7"/>
  <c r="HT59" i="7"/>
  <c r="HU59" i="7"/>
  <c r="HV59" i="7"/>
  <c r="HW59" i="7"/>
  <c r="HX59" i="7"/>
  <c r="HY59" i="7"/>
  <c r="HZ59" i="7"/>
  <c r="IA59" i="7"/>
  <c r="IB59" i="7"/>
  <c r="IC59" i="7"/>
  <c r="ID59" i="7"/>
  <c r="IE59" i="7"/>
  <c r="IF59" i="7"/>
  <c r="IG59" i="7"/>
  <c r="IH59" i="7"/>
  <c r="II59" i="7"/>
  <c r="IJ59" i="7"/>
  <c r="IK59" i="7"/>
  <c r="IL59" i="7"/>
  <c r="IM59" i="7"/>
  <c r="IN59" i="7"/>
  <c r="IO59" i="7"/>
  <c r="IP59" i="7"/>
  <c r="IQ59" i="7"/>
  <c r="IR59" i="7"/>
  <c r="IS59" i="7"/>
  <c r="IT59" i="7"/>
  <c r="IU59" i="7"/>
  <c r="IV59" i="7"/>
  <c r="IW59" i="7"/>
  <c r="IX59" i="7"/>
  <c r="IY59" i="7"/>
  <c r="IZ59" i="7"/>
  <c r="JA59" i="7"/>
  <c r="JB59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DN60" i="7"/>
  <c r="DO60" i="7"/>
  <c r="DP60" i="7"/>
  <c r="DQ60" i="7"/>
  <c r="DR60" i="7"/>
  <c r="DS60" i="7"/>
  <c r="DT60" i="7"/>
  <c r="DU60" i="7"/>
  <c r="DV60" i="7"/>
  <c r="DW60" i="7"/>
  <c r="DX60" i="7"/>
  <c r="DY60" i="7"/>
  <c r="DZ60" i="7"/>
  <c r="EA60" i="7"/>
  <c r="EB60" i="7"/>
  <c r="EC60" i="7"/>
  <c r="ED60" i="7"/>
  <c r="EE60" i="7"/>
  <c r="EF60" i="7"/>
  <c r="EG60" i="7"/>
  <c r="EH60" i="7"/>
  <c r="EI60" i="7"/>
  <c r="EJ60" i="7"/>
  <c r="EK60" i="7"/>
  <c r="EL60" i="7"/>
  <c r="EM60" i="7"/>
  <c r="EN60" i="7"/>
  <c r="EO60" i="7"/>
  <c r="EP60" i="7"/>
  <c r="EQ60" i="7"/>
  <c r="ER60" i="7"/>
  <c r="ES60" i="7"/>
  <c r="ET60" i="7"/>
  <c r="EU60" i="7"/>
  <c r="EV60" i="7"/>
  <c r="EW60" i="7"/>
  <c r="EX60" i="7"/>
  <c r="EY60" i="7"/>
  <c r="EZ60" i="7"/>
  <c r="FA60" i="7"/>
  <c r="FB60" i="7"/>
  <c r="FC60" i="7"/>
  <c r="FD60" i="7"/>
  <c r="FE60" i="7"/>
  <c r="FF60" i="7"/>
  <c r="FG60" i="7"/>
  <c r="FH60" i="7"/>
  <c r="FI60" i="7"/>
  <c r="FJ60" i="7"/>
  <c r="FK60" i="7"/>
  <c r="FL60" i="7"/>
  <c r="FM60" i="7"/>
  <c r="FN60" i="7"/>
  <c r="FO60" i="7"/>
  <c r="FP60" i="7"/>
  <c r="FQ60" i="7"/>
  <c r="FR60" i="7"/>
  <c r="FS60" i="7"/>
  <c r="FT60" i="7"/>
  <c r="FU60" i="7"/>
  <c r="FV60" i="7"/>
  <c r="FW60" i="7"/>
  <c r="FX60" i="7"/>
  <c r="FY60" i="7"/>
  <c r="FZ60" i="7"/>
  <c r="GA60" i="7"/>
  <c r="GB60" i="7"/>
  <c r="GC60" i="7"/>
  <c r="GD60" i="7"/>
  <c r="GE60" i="7"/>
  <c r="GF60" i="7"/>
  <c r="GG60" i="7"/>
  <c r="GH60" i="7"/>
  <c r="GI60" i="7"/>
  <c r="GJ60" i="7"/>
  <c r="GK60" i="7"/>
  <c r="GL60" i="7"/>
  <c r="GM60" i="7"/>
  <c r="GN60" i="7"/>
  <c r="GO60" i="7"/>
  <c r="GP60" i="7"/>
  <c r="GQ60" i="7"/>
  <c r="GR60" i="7"/>
  <c r="GS60" i="7"/>
  <c r="GT60" i="7"/>
  <c r="GU60" i="7"/>
  <c r="GV60" i="7"/>
  <c r="GW60" i="7"/>
  <c r="GX60" i="7"/>
  <c r="GY60" i="7"/>
  <c r="GZ60" i="7"/>
  <c r="HA60" i="7"/>
  <c r="HB60" i="7"/>
  <c r="HC60" i="7"/>
  <c r="HD60" i="7"/>
  <c r="HE60" i="7"/>
  <c r="HF60" i="7"/>
  <c r="HG60" i="7"/>
  <c r="HH60" i="7"/>
  <c r="HI60" i="7"/>
  <c r="HJ60" i="7"/>
  <c r="HK60" i="7"/>
  <c r="HL60" i="7"/>
  <c r="HM60" i="7"/>
  <c r="HN60" i="7"/>
  <c r="HO60" i="7"/>
  <c r="HP60" i="7"/>
  <c r="HQ60" i="7"/>
  <c r="HR60" i="7"/>
  <c r="HS60" i="7"/>
  <c r="HT60" i="7"/>
  <c r="HU60" i="7"/>
  <c r="HV60" i="7"/>
  <c r="HW60" i="7"/>
  <c r="HX60" i="7"/>
  <c r="HY60" i="7"/>
  <c r="HZ60" i="7"/>
  <c r="IA60" i="7"/>
  <c r="IB60" i="7"/>
  <c r="IC60" i="7"/>
  <c r="ID60" i="7"/>
  <c r="IE60" i="7"/>
  <c r="IF60" i="7"/>
  <c r="IG60" i="7"/>
  <c r="IH60" i="7"/>
  <c r="II60" i="7"/>
  <c r="IJ60" i="7"/>
  <c r="IK60" i="7"/>
  <c r="IL60" i="7"/>
  <c r="IM60" i="7"/>
  <c r="IN60" i="7"/>
  <c r="IO60" i="7"/>
  <c r="IP60" i="7"/>
  <c r="IQ60" i="7"/>
  <c r="IR60" i="7"/>
  <c r="IS60" i="7"/>
  <c r="IT60" i="7"/>
  <c r="IU60" i="7"/>
  <c r="IV60" i="7"/>
  <c r="IW60" i="7"/>
  <c r="IX60" i="7"/>
  <c r="IY60" i="7"/>
  <c r="IZ60" i="7"/>
  <c r="JA60" i="7"/>
  <c r="JB60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CY61" i="7"/>
  <c r="CZ61" i="7"/>
  <c r="DA61" i="7"/>
  <c r="DB61" i="7"/>
  <c r="DC61" i="7"/>
  <c r="DD61" i="7"/>
  <c r="DE61" i="7"/>
  <c r="DF61" i="7"/>
  <c r="DG61" i="7"/>
  <c r="DH61" i="7"/>
  <c r="DI61" i="7"/>
  <c r="DJ61" i="7"/>
  <c r="DK61" i="7"/>
  <c r="DL61" i="7"/>
  <c r="DM61" i="7"/>
  <c r="DN61" i="7"/>
  <c r="DO61" i="7"/>
  <c r="DP61" i="7"/>
  <c r="DQ61" i="7"/>
  <c r="DR61" i="7"/>
  <c r="DS61" i="7"/>
  <c r="DT61" i="7"/>
  <c r="DU61" i="7"/>
  <c r="DV61" i="7"/>
  <c r="DW61" i="7"/>
  <c r="DX61" i="7"/>
  <c r="DY61" i="7"/>
  <c r="DZ61" i="7"/>
  <c r="EA61" i="7"/>
  <c r="EB61" i="7"/>
  <c r="EC61" i="7"/>
  <c r="ED61" i="7"/>
  <c r="EE61" i="7"/>
  <c r="EF61" i="7"/>
  <c r="EG61" i="7"/>
  <c r="EH61" i="7"/>
  <c r="EI61" i="7"/>
  <c r="EJ61" i="7"/>
  <c r="EK61" i="7"/>
  <c r="EL61" i="7"/>
  <c r="EM61" i="7"/>
  <c r="EN61" i="7"/>
  <c r="EO61" i="7"/>
  <c r="EP61" i="7"/>
  <c r="EQ61" i="7"/>
  <c r="ER61" i="7"/>
  <c r="ES61" i="7"/>
  <c r="ET61" i="7"/>
  <c r="EU61" i="7"/>
  <c r="EV61" i="7"/>
  <c r="EW61" i="7"/>
  <c r="EX61" i="7"/>
  <c r="EY61" i="7"/>
  <c r="EZ61" i="7"/>
  <c r="FA61" i="7"/>
  <c r="FB61" i="7"/>
  <c r="FC61" i="7"/>
  <c r="FD61" i="7"/>
  <c r="FE61" i="7"/>
  <c r="FF61" i="7"/>
  <c r="FG61" i="7"/>
  <c r="FH61" i="7"/>
  <c r="FI61" i="7"/>
  <c r="FJ61" i="7"/>
  <c r="FK61" i="7"/>
  <c r="FL61" i="7"/>
  <c r="FM61" i="7"/>
  <c r="FN61" i="7"/>
  <c r="FO61" i="7"/>
  <c r="FP61" i="7"/>
  <c r="FQ61" i="7"/>
  <c r="FR61" i="7"/>
  <c r="FS61" i="7"/>
  <c r="FT61" i="7"/>
  <c r="FU61" i="7"/>
  <c r="FV61" i="7"/>
  <c r="FW61" i="7"/>
  <c r="FX61" i="7"/>
  <c r="FY61" i="7"/>
  <c r="FZ61" i="7"/>
  <c r="GA61" i="7"/>
  <c r="GB61" i="7"/>
  <c r="GC61" i="7"/>
  <c r="GD61" i="7"/>
  <c r="GE61" i="7"/>
  <c r="GF61" i="7"/>
  <c r="GG61" i="7"/>
  <c r="GH61" i="7"/>
  <c r="GI61" i="7"/>
  <c r="GJ61" i="7"/>
  <c r="GK61" i="7"/>
  <c r="GL61" i="7"/>
  <c r="GM61" i="7"/>
  <c r="GN61" i="7"/>
  <c r="GO61" i="7"/>
  <c r="GP61" i="7"/>
  <c r="GQ61" i="7"/>
  <c r="GR61" i="7"/>
  <c r="GS61" i="7"/>
  <c r="GT61" i="7"/>
  <c r="GU61" i="7"/>
  <c r="GV61" i="7"/>
  <c r="GW61" i="7"/>
  <c r="GX61" i="7"/>
  <c r="GY61" i="7"/>
  <c r="GZ61" i="7"/>
  <c r="HA61" i="7"/>
  <c r="HB61" i="7"/>
  <c r="HC61" i="7"/>
  <c r="HD61" i="7"/>
  <c r="HE61" i="7"/>
  <c r="HF61" i="7"/>
  <c r="HG61" i="7"/>
  <c r="HH61" i="7"/>
  <c r="HI61" i="7"/>
  <c r="HJ61" i="7"/>
  <c r="HK61" i="7"/>
  <c r="HL61" i="7"/>
  <c r="HM61" i="7"/>
  <c r="HN61" i="7"/>
  <c r="HO61" i="7"/>
  <c r="HP61" i="7"/>
  <c r="HQ61" i="7"/>
  <c r="HR61" i="7"/>
  <c r="HS61" i="7"/>
  <c r="HT61" i="7"/>
  <c r="HU61" i="7"/>
  <c r="HV61" i="7"/>
  <c r="HW61" i="7"/>
  <c r="HX61" i="7"/>
  <c r="HY61" i="7"/>
  <c r="HZ61" i="7"/>
  <c r="IA61" i="7"/>
  <c r="IB61" i="7"/>
  <c r="IC61" i="7"/>
  <c r="ID61" i="7"/>
  <c r="IE61" i="7"/>
  <c r="IF61" i="7"/>
  <c r="IG61" i="7"/>
  <c r="IH61" i="7"/>
  <c r="II61" i="7"/>
  <c r="IJ61" i="7"/>
  <c r="IK61" i="7"/>
  <c r="IL61" i="7"/>
  <c r="IM61" i="7"/>
  <c r="IN61" i="7"/>
  <c r="IO61" i="7"/>
  <c r="IP61" i="7"/>
  <c r="IQ61" i="7"/>
  <c r="IR61" i="7"/>
  <c r="IS61" i="7"/>
  <c r="IT61" i="7"/>
  <c r="IU61" i="7"/>
  <c r="IV61" i="7"/>
  <c r="IW61" i="7"/>
  <c r="IX61" i="7"/>
  <c r="IY61" i="7"/>
  <c r="IZ61" i="7"/>
  <c r="JA61" i="7"/>
  <c r="JB61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CY47" i="7"/>
  <c r="CZ47" i="7"/>
  <c r="DA47" i="7"/>
  <c r="DB47" i="7"/>
  <c r="DC47" i="7"/>
  <c r="DD47" i="7"/>
  <c r="DE47" i="7"/>
  <c r="DF47" i="7"/>
  <c r="DG47" i="7"/>
  <c r="DH47" i="7"/>
  <c r="DI47" i="7"/>
  <c r="DJ47" i="7"/>
  <c r="DK47" i="7"/>
  <c r="DL47" i="7"/>
  <c r="DM47" i="7"/>
  <c r="DN47" i="7"/>
  <c r="DO47" i="7"/>
  <c r="DP47" i="7"/>
  <c r="DQ47" i="7"/>
  <c r="DR47" i="7"/>
  <c r="DS47" i="7"/>
  <c r="DT47" i="7"/>
  <c r="DU47" i="7"/>
  <c r="DV47" i="7"/>
  <c r="DW47" i="7"/>
  <c r="DX47" i="7"/>
  <c r="DY47" i="7"/>
  <c r="DZ47" i="7"/>
  <c r="EA47" i="7"/>
  <c r="EB47" i="7"/>
  <c r="EC47" i="7"/>
  <c r="ED47" i="7"/>
  <c r="EE47" i="7"/>
  <c r="EF47" i="7"/>
  <c r="EG47" i="7"/>
  <c r="EH47" i="7"/>
  <c r="EI47" i="7"/>
  <c r="EJ47" i="7"/>
  <c r="EK47" i="7"/>
  <c r="EL47" i="7"/>
  <c r="EM47" i="7"/>
  <c r="EN47" i="7"/>
  <c r="EO47" i="7"/>
  <c r="EP47" i="7"/>
  <c r="EQ47" i="7"/>
  <c r="ER47" i="7"/>
  <c r="ES47" i="7"/>
  <c r="ET47" i="7"/>
  <c r="EU47" i="7"/>
  <c r="EV47" i="7"/>
  <c r="EW47" i="7"/>
  <c r="EX47" i="7"/>
  <c r="EY47" i="7"/>
  <c r="EZ47" i="7"/>
  <c r="FA47" i="7"/>
  <c r="FB47" i="7"/>
  <c r="FC47" i="7"/>
  <c r="FD47" i="7"/>
  <c r="FE47" i="7"/>
  <c r="FF47" i="7"/>
  <c r="FG47" i="7"/>
  <c r="FH47" i="7"/>
  <c r="FI47" i="7"/>
  <c r="FJ47" i="7"/>
  <c r="FK47" i="7"/>
  <c r="FL47" i="7"/>
  <c r="FM47" i="7"/>
  <c r="FN47" i="7"/>
  <c r="FO47" i="7"/>
  <c r="FP47" i="7"/>
  <c r="FQ47" i="7"/>
  <c r="FR47" i="7"/>
  <c r="FS47" i="7"/>
  <c r="FT47" i="7"/>
  <c r="FU47" i="7"/>
  <c r="FV47" i="7"/>
  <c r="FW47" i="7"/>
  <c r="FX47" i="7"/>
  <c r="FY47" i="7"/>
  <c r="FZ47" i="7"/>
  <c r="GA47" i="7"/>
  <c r="GB47" i="7"/>
  <c r="GC47" i="7"/>
  <c r="GD47" i="7"/>
  <c r="GE47" i="7"/>
  <c r="GF47" i="7"/>
  <c r="GG47" i="7"/>
  <c r="GH47" i="7"/>
  <c r="GI47" i="7"/>
  <c r="GJ47" i="7"/>
  <c r="GK47" i="7"/>
  <c r="GL47" i="7"/>
  <c r="GM47" i="7"/>
  <c r="GN47" i="7"/>
  <c r="GO47" i="7"/>
  <c r="GP47" i="7"/>
  <c r="GQ47" i="7"/>
  <c r="GR47" i="7"/>
  <c r="GS47" i="7"/>
  <c r="GT47" i="7"/>
  <c r="GU47" i="7"/>
  <c r="GV47" i="7"/>
  <c r="GW47" i="7"/>
  <c r="GX47" i="7"/>
  <c r="GY47" i="7"/>
  <c r="GZ47" i="7"/>
  <c r="HA47" i="7"/>
  <c r="HB47" i="7"/>
  <c r="HC47" i="7"/>
  <c r="HD47" i="7"/>
  <c r="HE47" i="7"/>
  <c r="HF47" i="7"/>
  <c r="HG47" i="7"/>
  <c r="HH47" i="7"/>
  <c r="HI47" i="7"/>
  <c r="HJ47" i="7"/>
  <c r="HK47" i="7"/>
  <c r="HL47" i="7"/>
  <c r="HM47" i="7"/>
  <c r="HN47" i="7"/>
  <c r="HO47" i="7"/>
  <c r="HP47" i="7"/>
  <c r="HQ47" i="7"/>
  <c r="HR47" i="7"/>
  <c r="HS47" i="7"/>
  <c r="HT47" i="7"/>
  <c r="HU47" i="7"/>
  <c r="HV47" i="7"/>
  <c r="HW47" i="7"/>
  <c r="HX47" i="7"/>
  <c r="HY47" i="7"/>
  <c r="HZ47" i="7"/>
  <c r="IA47" i="7"/>
  <c r="IB47" i="7"/>
  <c r="IC47" i="7"/>
  <c r="ID47" i="7"/>
  <c r="IE47" i="7"/>
  <c r="IF47" i="7"/>
  <c r="IG47" i="7"/>
  <c r="IH47" i="7"/>
  <c r="II47" i="7"/>
  <c r="IJ47" i="7"/>
  <c r="IK47" i="7"/>
  <c r="IL47" i="7"/>
  <c r="IM47" i="7"/>
  <c r="IN47" i="7"/>
  <c r="IO47" i="7"/>
  <c r="IP47" i="7"/>
  <c r="IQ47" i="7"/>
  <c r="IR47" i="7"/>
  <c r="IS47" i="7"/>
  <c r="IT47" i="7"/>
  <c r="IU47" i="7"/>
  <c r="IV47" i="7"/>
  <c r="IW47" i="7"/>
  <c r="IX47" i="7"/>
  <c r="IY47" i="7"/>
  <c r="IZ47" i="7"/>
  <c r="JA47" i="7"/>
  <c r="JB47" i="7"/>
  <c r="V47" i="7"/>
  <c r="T89" i="2"/>
  <c r="T45" i="2"/>
  <c r="B207" i="7"/>
  <c r="A207" i="7"/>
  <c r="T23" i="1" l="1"/>
  <c r="AB249" i="7" l="1"/>
  <c r="AC249" i="7"/>
  <c r="AA249" i="7"/>
  <c r="FT4" i="1" l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IX21" i="1"/>
  <c r="IY21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IX3" i="1"/>
  <c r="IY3" i="1"/>
  <c r="IJ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HS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B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GK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FT3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P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A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EJ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DS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B3" i="1"/>
  <c r="DA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K3" i="1"/>
  <c r="CG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BR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A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AJ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S3" i="1"/>
  <c r="R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B3" i="1"/>
  <c r="O42" i="11"/>
  <c r="P42" i="11" s="1"/>
  <c r="F42" i="11"/>
  <c r="G42" i="11" s="1"/>
  <c r="O41" i="11"/>
  <c r="P41" i="11" s="1"/>
  <c r="F41" i="11"/>
  <c r="G41" i="11" s="1"/>
  <c r="O40" i="11"/>
  <c r="P40" i="11" s="1"/>
  <c r="F40" i="11"/>
  <c r="G40" i="11" s="1"/>
  <c r="O39" i="11"/>
  <c r="P39" i="11" s="1"/>
  <c r="F39" i="11"/>
  <c r="G39" i="11" s="1"/>
  <c r="O38" i="11"/>
  <c r="P38" i="11" s="1"/>
  <c r="F38" i="11"/>
  <c r="G38" i="11" s="1"/>
  <c r="O37" i="11"/>
  <c r="P37" i="11" s="1"/>
  <c r="G37" i="11"/>
  <c r="F37" i="11"/>
  <c r="O36" i="11"/>
  <c r="P36" i="11" s="1"/>
  <c r="F36" i="11"/>
  <c r="G36" i="11" s="1"/>
  <c r="O35" i="11"/>
  <c r="P35" i="11" s="1"/>
  <c r="F35" i="11"/>
  <c r="G35" i="11" s="1"/>
  <c r="O34" i="11"/>
  <c r="P34" i="11" s="1"/>
  <c r="F34" i="11"/>
  <c r="G34" i="11" s="1"/>
  <c r="O33" i="11"/>
  <c r="P33" i="11" s="1"/>
  <c r="G33" i="11"/>
  <c r="F33" i="11"/>
  <c r="O32" i="11"/>
  <c r="P32" i="11" s="1"/>
  <c r="F32" i="11"/>
  <c r="G32" i="11" s="1"/>
  <c r="O31" i="11"/>
  <c r="P31" i="11" s="1"/>
  <c r="F31" i="11"/>
  <c r="G31" i="11" s="1"/>
  <c r="O30" i="11"/>
  <c r="P30" i="11" s="1"/>
  <c r="F30" i="11"/>
  <c r="G30" i="11" s="1"/>
  <c r="O29" i="11"/>
  <c r="P29" i="11" s="1"/>
  <c r="G29" i="11"/>
  <c r="F29" i="11"/>
  <c r="O28" i="11"/>
  <c r="P28" i="11" s="1"/>
  <c r="F28" i="11"/>
  <c r="G28" i="11" s="1"/>
  <c r="O27" i="11"/>
  <c r="P27" i="11" s="1"/>
  <c r="P26" i="11"/>
  <c r="O26" i="11"/>
  <c r="P25" i="11"/>
  <c r="O25" i="11"/>
  <c r="P24" i="11"/>
  <c r="O24" i="11"/>
  <c r="O23" i="11"/>
  <c r="P23" i="11" s="1"/>
  <c r="N18" i="11"/>
  <c r="N19" i="11" s="1"/>
  <c r="N17" i="11"/>
  <c r="O17" i="11" s="1"/>
  <c r="P17" i="11" s="1"/>
  <c r="O16" i="11"/>
  <c r="P16" i="11" s="1"/>
  <c r="E16" i="11"/>
  <c r="E17" i="11" s="1"/>
  <c r="P15" i="11"/>
  <c r="G15" i="11"/>
  <c r="F15" i="11"/>
  <c r="P14" i="11"/>
  <c r="F14" i="11"/>
  <c r="G14" i="11" s="1"/>
  <c r="P13" i="11"/>
  <c r="F13" i="11"/>
  <c r="G13" i="11" s="1"/>
  <c r="P12" i="11"/>
  <c r="F12" i="11"/>
  <c r="G12" i="11" s="1"/>
  <c r="P11" i="11"/>
  <c r="G11" i="11"/>
  <c r="F11" i="11"/>
  <c r="P10" i="11"/>
  <c r="F10" i="11"/>
  <c r="G10" i="11" s="1"/>
  <c r="P9" i="11"/>
  <c r="G9" i="11"/>
  <c r="F9" i="11"/>
  <c r="P8" i="11"/>
  <c r="F8" i="11"/>
  <c r="G8" i="11" s="1"/>
  <c r="P7" i="11"/>
  <c r="G7" i="11"/>
  <c r="F7" i="11"/>
  <c r="P6" i="11"/>
  <c r="F6" i="11"/>
  <c r="G6" i="11" s="1"/>
  <c r="P5" i="11"/>
  <c r="G5" i="11"/>
  <c r="F5" i="11"/>
  <c r="P4" i="11"/>
  <c r="F4" i="11"/>
  <c r="G4" i="11" s="1"/>
  <c r="P3" i="11"/>
  <c r="G3" i="11"/>
  <c r="F3" i="11"/>
  <c r="P2" i="11"/>
  <c r="G2" i="11"/>
  <c r="F2" i="11"/>
  <c r="E18" i="11" l="1"/>
  <c r="F17" i="11"/>
  <c r="G17" i="11" s="1"/>
  <c r="N20" i="11"/>
  <c r="O19" i="11"/>
  <c r="P19" i="11" s="1"/>
  <c r="O18" i="11"/>
  <c r="P18" i="11" s="1"/>
  <c r="F16" i="11"/>
  <c r="G16" i="11" s="1"/>
  <c r="O20" i="11" l="1"/>
  <c r="P20" i="11" s="1"/>
  <c r="N21" i="11"/>
  <c r="F18" i="11"/>
  <c r="G18" i="11" s="1"/>
  <c r="E19" i="11"/>
  <c r="E20" i="11" l="1"/>
  <c r="F19" i="11"/>
  <c r="G19" i="11" s="1"/>
  <c r="N22" i="11"/>
  <c r="O22" i="11" s="1"/>
  <c r="P22" i="11" s="1"/>
  <c r="O21" i="11"/>
  <c r="P21" i="11" s="1"/>
  <c r="E21" i="11" l="1"/>
  <c r="F20" i="11"/>
  <c r="G20" i="11" s="1"/>
  <c r="F21" i="11" l="1"/>
  <c r="G21" i="11" s="1"/>
  <c r="E22" i="11"/>
  <c r="E23" i="11" l="1"/>
  <c r="F22" i="11"/>
  <c r="G22" i="11" s="1"/>
  <c r="F23" i="11" l="1"/>
  <c r="G23" i="11" s="1"/>
  <c r="E24" i="11"/>
  <c r="E25" i="11" l="1"/>
  <c r="F24" i="11"/>
  <c r="G24" i="11" s="1"/>
  <c r="E26" i="11" l="1"/>
  <c r="F25" i="11"/>
  <c r="G25" i="11" s="1"/>
  <c r="E27" i="11" l="1"/>
  <c r="F27" i="11" s="1"/>
  <c r="G27" i="11" s="1"/>
  <c r="F26" i="11"/>
  <c r="G26" i="11" s="1"/>
  <c r="IP46" i="7" l="1"/>
  <c r="II37" i="7"/>
  <c r="IJ37" i="7"/>
  <c r="HO37" i="7"/>
  <c r="GW37" i="7"/>
  <c r="GL37" i="7"/>
  <c r="FA41" i="7"/>
  <c r="EI39" i="7"/>
  <c r="EK37" i="7"/>
  <c r="EI43" i="7"/>
  <c r="EI44" i="7"/>
  <c r="CZ46" i="7"/>
  <c r="CE46" i="7"/>
  <c r="BM42" i="7"/>
  <c r="AP37" i="7"/>
  <c r="AU41" i="7"/>
  <c r="AU43" i="7"/>
  <c r="AU44" i="7"/>
  <c r="AN42" i="7"/>
  <c r="BA37" i="7"/>
  <c r="BA42" i="7"/>
  <c r="BA44" i="7"/>
  <c r="BA45" i="7"/>
  <c r="W37" i="7"/>
  <c r="Z37" i="7"/>
  <c r="AK37" i="7"/>
  <c r="J37" i="7"/>
  <c r="S37" i="7"/>
  <c r="M67" i="7"/>
  <c r="N60" i="7"/>
  <c r="L67" i="7"/>
  <c r="H65" i="7"/>
  <c r="F63" i="7"/>
  <c r="E64" i="7"/>
  <c r="N52" i="7"/>
  <c r="H44" i="7"/>
  <c r="X44" i="7"/>
  <c r="F47" i="7"/>
  <c r="E44" i="7"/>
  <c r="AJ46" i="7"/>
  <c r="E48" i="7"/>
  <c r="M51" i="7"/>
  <c r="B91" i="1"/>
  <c r="U504" i="7"/>
  <c r="U496" i="7"/>
  <c r="U173" i="7"/>
  <c r="AL173" i="7"/>
  <c r="BC173" i="7"/>
  <c r="BT173" i="7"/>
  <c r="CK173" i="7"/>
  <c r="CL173" i="7"/>
  <c r="DD173" i="7"/>
  <c r="DU173" i="7"/>
  <c r="EL173" i="7"/>
  <c r="FC173" i="7"/>
  <c r="FT173" i="7"/>
  <c r="FU173" i="7"/>
  <c r="GM173" i="7"/>
  <c r="HD173" i="7"/>
  <c r="HU173" i="7"/>
  <c r="IL173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CM101" i="7"/>
  <c r="FV101" i="7"/>
  <c r="CM100" i="7"/>
  <c r="FV100" i="7"/>
  <c r="CM99" i="7"/>
  <c r="FV99" i="7"/>
  <c r="CM98" i="7"/>
  <c r="FV98" i="7"/>
  <c r="CM97" i="7"/>
  <c r="FV97" i="7"/>
  <c r="CM96" i="7"/>
  <c r="FV96" i="7"/>
  <c r="CM95" i="7"/>
  <c r="FV95" i="7"/>
  <c r="CM94" i="7"/>
  <c r="FV94" i="7"/>
  <c r="CM93" i="7"/>
  <c r="FV93" i="7"/>
  <c r="CM92" i="7"/>
  <c r="FV92" i="7"/>
  <c r="CM91" i="7"/>
  <c r="FV91" i="7"/>
  <c r="CM90" i="7"/>
  <c r="FV90" i="7"/>
  <c r="CM89" i="7"/>
  <c r="FV89" i="7"/>
  <c r="CM88" i="7"/>
  <c r="FV88" i="7"/>
  <c r="CM87" i="7"/>
  <c r="FV87" i="7"/>
  <c r="CM86" i="7"/>
  <c r="FV86" i="7"/>
  <c r="CM85" i="7"/>
  <c r="FV85" i="7"/>
  <c r="CM84" i="7"/>
  <c r="FV84" i="7"/>
  <c r="CM83" i="7"/>
  <c r="FV83" i="7"/>
  <c r="CM82" i="7"/>
  <c r="FV82" i="7"/>
  <c r="CM81" i="7"/>
  <c r="FV81" i="7"/>
  <c r="CM80" i="7"/>
  <c r="FV80" i="7"/>
  <c r="CM79" i="7"/>
  <c r="FV79" i="7"/>
  <c r="CM78" i="7"/>
  <c r="FV78" i="7"/>
  <c r="CM77" i="7"/>
  <c r="FV77" i="7"/>
  <c r="CM76" i="7"/>
  <c r="FV76" i="7"/>
  <c r="CM72" i="7"/>
  <c r="FV72" i="7"/>
  <c r="CM73" i="7"/>
  <c r="FV73" i="7"/>
  <c r="CM74" i="7"/>
  <c r="FV74" i="7"/>
  <c r="CM75" i="7"/>
  <c r="FV75" i="7"/>
  <c r="CM71" i="7"/>
  <c r="FV71" i="7"/>
  <c r="E58" i="7"/>
  <c r="E57" i="7"/>
  <c r="F57" i="7"/>
  <c r="F56" i="7"/>
  <c r="E56" i="7"/>
  <c r="F55" i="7"/>
  <c r="H55" i="7"/>
  <c r="E55" i="7"/>
  <c r="E54" i="7"/>
  <c r="F54" i="7"/>
  <c r="H54" i="7"/>
  <c r="F53" i="7"/>
  <c r="H53" i="7"/>
  <c r="E53" i="7"/>
  <c r="E52" i="7"/>
  <c r="F52" i="7"/>
  <c r="H52" i="7"/>
  <c r="M52" i="7"/>
  <c r="F51" i="7"/>
  <c r="H51" i="7"/>
  <c r="L51" i="7"/>
  <c r="E51" i="7"/>
  <c r="F50" i="7"/>
  <c r="H50" i="7"/>
  <c r="J50" i="7"/>
  <c r="L50" i="7"/>
  <c r="M50" i="7"/>
  <c r="H49" i="7"/>
  <c r="L49" i="7"/>
  <c r="M49" i="7"/>
  <c r="N49" i="7"/>
  <c r="H48" i="7"/>
  <c r="L48" i="7"/>
  <c r="M48" i="7"/>
  <c r="N48" i="7"/>
  <c r="H47" i="7"/>
  <c r="L47" i="7"/>
  <c r="M47" i="7"/>
  <c r="N47" i="7"/>
  <c r="L46" i="7"/>
  <c r="M46" i="7"/>
  <c r="N46" i="7"/>
  <c r="Q46" i="7"/>
  <c r="AB46" i="7"/>
  <c r="AC46" i="7"/>
  <c r="AD46" i="7"/>
  <c r="AG46" i="7"/>
  <c r="AM46" i="7"/>
  <c r="AO46" i="7"/>
  <c r="AS46" i="7"/>
  <c r="AT46" i="7"/>
  <c r="AW46" i="7"/>
  <c r="AX46" i="7"/>
  <c r="AY46" i="7"/>
  <c r="AZ46" i="7"/>
  <c r="BD46" i="7"/>
  <c r="BE46" i="7"/>
  <c r="BF46" i="7"/>
  <c r="BG46" i="7"/>
  <c r="BJ46" i="7"/>
  <c r="BK46" i="7"/>
  <c r="BL46" i="7"/>
  <c r="BO46" i="7"/>
  <c r="BP46" i="7"/>
  <c r="BQ46" i="7"/>
  <c r="BR46" i="7"/>
  <c r="BU46" i="7"/>
  <c r="BV46" i="7"/>
  <c r="BW46" i="7"/>
  <c r="BX46" i="7"/>
  <c r="BY46" i="7"/>
  <c r="CB46" i="7"/>
  <c r="CC46" i="7"/>
  <c r="CD46" i="7"/>
  <c r="CG46" i="7"/>
  <c r="CH46" i="7"/>
  <c r="CM46" i="7"/>
  <c r="CN46" i="7"/>
  <c r="CO46" i="7"/>
  <c r="CP46" i="7"/>
  <c r="CQ46" i="7"/>
  <c r="CR46" i="7"/>
  <c r="CS46" i="7"/>
  <c r="CT46" i="7"/>
  <c r="CU46" i="7"/>
  <c r="CW46" i="7"/>
  <c r="CX46" i="7"/>
  <c r="CY46" i="7"/>
  <c r="DE46" i="7"/>
  <c r="DF46" i="7"/>
  <c r="DG46" i="7"/>
  <c r="DI46" i="7"/>
  <c r="DJ46" i="7"/>
  <c r="DK46" i="7"/>
  <c r="DL46" i="7"/>
  <c r="DN46" i="7"/>
  <c r="DO46" i="7"/>
  <c r="DP46" i="7"/>
  <c r="DV46" i="7"/>
  <c r="DW46" i="7"/>
  <c r="DX46" i="7"/>
  <c r="DY46" i="7"/>
  <c r="DZ46" i="7"/>
  <c r="EA46" i="7"/>
  <c r="EB46" i="7"/>
  <c r="EC46" i="7"/>
  <c r="ED46" i="7"/>
  <c r="EF46" i="7"/>
  <c r="EG46" i="7"/>
  <c r="EH46" i="7"/>
  <c r="EM46" i="7"/>
  <c r="EN46" i="7"/>
  <c r="EO46" i="7"/>
  <c r="EP46" i="7"/>
  <c r="EQ46" i="7"/>
  <c r="ER46" i="7"/>
  <c r="ES46" i="7"/>
  <c r="ET46" i="7"/>
  <c r="EU46" i="7"/>
  <c r="EV46" i="7"/>
  <c r="EX46" i="7"/>
  <c r="EY46" i="7"/>
  <c r="EZ46" i="7"/>
  <c r="FE46" i="7"/>
  <c r="FF46" i="7"/>
  <c r="FG46" i="7"/>
  <c r="FH46" i="7"/>
  <c r="FI46" i="7"/>
  <c r="FJ46" i="7"/>
  <c r="FK46" i="7"/>
  <c r="FL46" i="7"/>
  <c r="FM46" i="7"/>
  <c r="FN46" i="7"/>
  <c r="FP46" i="7"/>
  <c r="FQ46" i="7"/>
  <c r="FR46" i="7"/>
  <c r="FV46" i="7"/>
  <c r="FX46" i="7"/>
  <c r="FY46" i="7"/>
  <c r="FZ46" i="7"/>
  <c r="GA46" i="7"/>
  <c r="GB46" i="7"/>
  <c r="GC46" i="7"/>
  <c r="GD46" i="7"/>
  <c r="GI46" i="7"/>
  <c r="GJ46" i="7"/>
  <c r="GK46" i="7"/>
  <c r="GP46" i="7"/>
  <c r="GQ46" i="7"/>
  <c r="GR46" i="7"/>
  <c r="GS46" i="7"/>
  <c r="GT46" i="7"/>
  <c r="GU46" i="7"/>
  <c r="GV46" i="7"/>
  <c r="HA46" i="7"/>
  <c r="HB46" i="7"/>
  <c r="HE46" i="7"/>
  <c r="HH46" i="7"/>
  <c r="HI46" i="7"/>
  <c r="HJ46" i="7"/>
  <c r="HK46" i="7"/>
  <c r="HL46" i="7"/>
  <c r="HM46" i="7"/>
  <c r="HN46" i="7"/>
  <c r="HV46" i="7"/>
  <c r="HW46" i="7"/>
  <c r="HZ46" i="7"/>
  <c r="IA46" i="7"/>
  <c r="IB46" i="7"/>
  <c r="IC46" i="7"/>
  <c r="ID46" i="7"/>
  <c r="IE46" i="7"/>
  <c r="IF46" i="7"/>
  <c r="IK46" i="7"/>
  <c r="IM46" i="7"/>
  <c r="IN46" i="7"/>
  <c r="IO46" i="7"/>
  <c r="IR46" i="7"/>
  <c r="IS46" i="7"/>
  <c r="IT46" i="7"/>
  <c r="IU46" i="7"/>
  <c r="IV46" i="7"/>
  <c r="IW46" i="7"/>
  <c r="IX46" i="7"/>
  <c r="IY46" i="7"/>
  <c r="CM3" i="7"/>
  <c r="L45" i="7"/>
  <c r="M45" i="7"/>
  <c r="N45" i="7"/>
  <c r="R45" i="7"/>
  <c r="Z45" i="7"/>
  <c r="AB45" i="7"/>
  <c r="AC45" i="7"/>
  <c r="AD45" i="7"/>
  <c r="AG45" i="7"/>
  <c r="AH45" i="7"/>
  <c r="AM45" i="7"/>
  <c r="AN45" i="7"/>
  <c r="AO45" i="7"/>
  <c r="AS45" i="7"/>
  <c r="AT45" i="7"/>
  <c r="AW45" i="7"/>
  <c r="AX45" i="7"/>
  <c r="AY45" i="7"/>
  <c r="AZ45" i="7"/>
  <c r="BD45" i="7"/>
  <c r="BE45" i="7"/>
  <c r="BF45" i="7"/>
  <c r="BG45" i="7"/>
  <c r="BJ45" i="7"/>
  <c r="BK45" i="7"/>
  <c r="BL45" i="7"/>
  <c r="BO45" i="7"/>
  <c r="BP45" i="7"/>
  <c r="BQ45" i="7"/>
  <c r="BR45" i="7"/>
  <c r="BU45" i="7"/>
  <c r="BV45" i="7"/>
  <c r="BW45" i="7"/>
  <c r="BX45" i="7"/>
  <c r="BY45" i="7"/>
  <c r="CB45" i="7"/>
  <c r="CC45" i="7"/>
  <c r="CD45" i="7"/>
  <c r="CG45" i="7"/>
  <c r="CH45" i="7"/>
  <c r="CM45" i="7"/>
  <c r="CN45" i="7"/>
  <c r="CO45" i="7"/>
  <c r="CP45" i="7"/>
  <c r="CQ45" i="7"/>
  <c r="CR45" i="7"/>
  <c r="CS45" i="7"/>
  <c r="CT45" i="7"/>
  <c r="CU45" i="7"/>
  <c r="CW45" i="7"/>
  <c r="CX45" i="7"/>
  <c r="CY45" i="7"/>
  <c r="DE45" i="7"/>
  <c r="DF45" i="7"/>
  <c r="DG45" i="7"/>
  <c r="DI45" i="7"/>
  <c r="DJ45" i="7"/>
  <c r="DK45" i="7"/>
  <c r="DL45" i="7"/>
  <c r="DN45" i="7"/>
  <c r="DO45" i="7"/>
  <c r="DP45" i="7"/>
  <c r="DV45" i="7"/>
  <c r="DW45" i="7"/>
  <c r="DX45" i="7"/>
  <c r="DY45" i="7"/>
  <c r="DZ45" i="7"/>
  <c r="EA45" i="7"/>
  <c r="EB45" i="7"/>
  <c r="EC45" i="7"/>
  <c r="ED45" i="7"/>
  <c r="EF45" i="7"/>
  <c r="EG45" i="7"/>
  <c r="EH45" i="7"/>
  <c r="EK45" i="7"/>
  <c r="EM45" i="7"/>
  <c r="EN45" i="7"/>
  <c r="EO45" i="7"/>
  <c r="EP45" i="7"/>
  <c r="EQ45" i="7"/>
  <c r="ER45" i="7"/>
  <c r="ES45" i="7"/>
  <c r="ET45" i="7"/>
  <c r="EU45" i="7"/>
  <c r="EV45" i="7"/>
  <c r="EX45" i="7"/>
  <c r="EY45" i="7"/>
  <c r="EZ45" i="7"/>
  <c r="FE45" i="7"/>
  <c r="FF45" i="7"/>
  <c r="FG45" i="7"/>
  <c r="FH45" i="7"/>
  <c r="FI45" i="7"/>
  <c r="FJ45" i="7"/>
  <c r="FK45" i="7"/>
  <c r="FL45" i="7"/>
  <c r="FM45" i="7"/>
  <c r="FN45" i="7"/>
  <c r="FP45" i="7"/>
  <c r="FQ45" i="7"/>
  <c r="FR45" i="7"/>
  <c r="FV45" i="7"/>
  <c r="FX45" i="7"/>
  <c r="FY45" i="7"/>
  <c r="FZ45" i="7"/>
  <c r="GA45" i="7"/>
  <c r="GB45" i="7"/>
  <c r="GC45" i="7"/>
  <c r="GD45" i="7"/>
  <c r="GI45" i="7"/>
  <c r="GJ45" i="7"/>
  <c r="GK45" i="7"/>
  <c r="GP45" i="7"/>
  <c r="GQ45" i="7"/>
  <c r="GR45" i="7"/>
  <c r="GS45" i="7"/>
  <c r="GT45" i="7"/>
  <c r="GU45" i="7"/>
  <c r="GV45" i="7"/>
  <c r="HA45" i="7"/>
  <c r="HB45" i="7"/>
  <c r="HC45" i="7"/>
  <c r="HE45" i="7"/>
  <c r="HH45" i="7"/>
  <c r="HI45" i="7"/>
  <c r="HJ45" i="7"/>
  <c r="HK45" i="7"/>
  <c r="HL45" i="7"/>
  <c r="HM45" i="7"/>
  <c r="HN45" i="7"/>
  <c r="HO45" i="7"/>
  <c r="HV45" i="7"/>
  <c r="HW45" i="7"/>
  <c r="HZ45" i="7"/>
  <c r="IA45" i="7"/>
  <c r="IB45" i="7"/>
  <c r="IC45" i="7"/>
  <c r="ID45" i="7"/>
  <c r="IE45" i="7"/>
  <c r="IF45" i="7"/>
  <c r="IK45" i="7"/>
  <c r="IM45" i="7"/>
  <c r="IN45" i="7"/>
  <c r="IO45" i="7"/>
  <c r="IR45" i="7"/>
  <c r="IS45" i="7"/>
  <c r="IT45" i="7"/>
  <c r="IU45" i="7"/>
  <c r="IV45" i="7"/>
  <c r="IW45" i="7"/>
  <c r="IX45" i="7"/>
  <c r="L44" i="7"/>
  <c r="M44" i="7"/>
  <c r="N44" i="7"/>
  <c r="Q44" i="7"/>
  <c r="R44" i="7"/>
  <c r="Z44" i="7"/>
  <c r="AB44" i="7"/>
  <c r="AC44" i="7"/>
  <c r="AD44" i="7"/>
  <c r="AG44" i="7"/>
  <c r="AH44" i="7"/>
  <c r="AI44" i="7"/>
  <c r="AM44" i="7"/>
  <c r="AO44" i="7"/>
  <c r="AS44" i="7"/>
  <c r="AT44" i="7"/>
  <c r="AW44" i="7"/>
  <c r="AX44" i="7"/>
  <c r="AY44" i="7"/>
  <c r="AZ44" i="7"/>
  <c r="BD44" i="7"/>
  <c r="BE44" i="7"/>
  <c r="BF44" i="7"/>
  <c r="BG44" i="7"/>
  <c r="BJ44" i="7"/>
  <c r="BK44" i="7"/>
  <c r="BL44" i="7"/>
  <c r="BO44" i="7"/>
  <c r="BP44" i="7"/>
  <c r="BQ44" i="7"/>
  <c r="BR44" i="7"/>
  <c r="BU44" i="7"/>
  <c r="BV44" i="7"/>
  <c r="BW44" i="7"/>
  <c r="BX44" i="7"/>
  <c r="BY44" i="7"/>
  <c r="CB44" i="7"/>
  <c r="CC44" i="7"/>
  <c r="CD44" i="7"/>
  <c r="CG44" i="7"/>
  <c r="CH44" i="7"/>
  <c r="CM44" i="7"/>
  <c r="CN44" i="7"/>
  <c r="CO44" i="7"/>
  <c r="CP44" i="7"/>
  <c r="CQ44" i="7"/>
  <c r="CR44" i="7"/>
  <c r="CS44" i="7"/>
  <c r="CT44" i="7"/>
  <c r="CU44" i="7"/>
  <c r="CW44" i="7"/>
  <c r="CX44" i="7"/>
  <c r="CY44" i="7"/>
  <c r="DE44" i="7"/>
  <c r="DF44" i="7"/>
  <c r="DG44" i="7"/>
  <c r="DH44" i="7"/>
  <c r="DI44" i="7"/>
  <c r="DJ44" i="7"/>
  <c r="DK44" i="7"/>
  <c r="DL44" i="7"/>
  <c r="DN44" i="7"/>
  <c r="DO44" i="7"/>
  <c r="DP44" i="7"/>
  <c r="DV44" i="7"/>
  <c r="DW44" i="7"/>
  <c r="DX44" i="7"/>
  <c r="DY44" i="7"/>
  <c r="DZ44" i="7"/>
  <c r="EA44" i="7"/>
  <c r="EB44" i="7"/>
  <c r="EC44" i="7"/>
  <c r="ED44" i="7"/>
  <c r="EF44" i="7"/>
  <c r="EG44" i="7"/>
  <c r="EH44" i="7"/>
  <c r="EM44" i="7"/>
  <c r="EN44" i="7"/>
  <c r="EO44" i="7"/>
  <c r="EP44" i="7"/>
  <c r="EQ44" i="7"/>
  <c r="ER44" i="7"/>
  <c r="ES44" i="7"/>
  <c r="ET44" i="7"/>
  <c r="EU44" i="7"/>
  <c r="EV44" i="7"/>
  <c r="EX44" i="7"/>
  <c r="EY44" i="7"/>
  <c r="EZ44" i="7"/>
  <c r="FE44" i="7"/>
  <c r="FF44" i="7"/>
  <c r="FG44" i="7"/>
  <c r="FH44" i="7"/>
  <c r="FI44" i="7"/>
  <c r="FJ44" i="7"/>
  <c r="FK44" i="7"/>
  <c r="FL44" i="7"/>
  <c r="FM44" i="7"/>
  <c r="FN44" i="7"/>
  <c r="FP44" i="7"/>
  <c r="FQ44" i="7"/>
  <c r="FR44" i="7"/>
  <c r="FV44" i="7"/>
  <c r="FX44" i="7"/>
  <c r="FY44" i="7"/>
  <c r="FZ44" i="7"/>
  <c r="GA44" i="7"/>
  <c r="GB44" i="7"/>
  <c r="GC44" i="7"/>
  <c r="GD44" i="7"/>
  <c r="GI44" i="7"/>
  <c r="GJ44" i="7"/>
  <c r="GK44" i="7"/>
  <c r="GP44" i="7"/>
  <c r="GQ44" i="7"/>
  <c r="GR44" i="7"/>
  <c r="GS44" i="7"/>
  <c r="GT44" i="7"/>
  <c r="GU44" i="7"/>
  <c r="GV44" i="7"/>
  <c r="HA44" i="7"/>
  <c r="HB44" i="7"/>
  <c r="HE44" i="7"/>
  <c r="HH44" i="7"/>
  <c r="HI44" i="7"/>
  <c r="HJ44" i="7"/>
  <c r="HK44" i="7"/>
  <c r="HL44" i="7"/>
  <c r="HM44" i="7"/>
  <c r="HN44" i="7"/>
  <c r="HV44" i="7"/>
  <c r="HW44" i="7"/>
  <c r="HZ44" i="7"/>
  <c r="IA44" i="7"/>
  <c r="IB44" i="7"/>
  <c r="IC44" i="7"/>
  <c r="ID44" i="7"/>
  <c r="IE44" i="7"/>
  <c r="IF44" i="7"/>
  <c r="IK44" i="7"/>
  <c r="IM44" i="7"/>
  <c r="IN44" i="7"/>
  <c r="IO44" i="7"/>
  <c r="IR44" i="7"/>
  <c r="IS44" i="7"/>
  <c r="IT44" i="7"/>
  <c r="IU44" i="7"/>
  <c r="IV44" i="7"/>
  <c r="IW44" i="7"/>
  <c r="IX44" i="7"/>
  <c r="L43" i="7"/>
  <c r="M43" i="7"/>
  <c r="N43" i="7"/>
  <c r="R43" i="7"/>
  <c r="AB43" i="7"/>
  <c r="AC43" i="7"/>
  <c r="AD43" i="7"/>
  <c r="AG43" i="7"/>
  <c r="AH43" i="7"/>
  <c r="AJ43" i="7"/>
  <c r="AM43" i="7"/>
  <c r="AO43" i="7"/>
  <c r="AS43" i="7"/>
  <c r="AT43" i="7"/>
  <c r="AW43" i="7"/>
  <c r="AX43" i="7"/>
  <c r="AY43" i="7"/>
  <c r="AZ43" i="7"/>
  <c r="BD43" i="7"/>
  <c r="BE43" i="7"/>
  <c r="BF43" i="7"/>
  <c r="BG43" i="7"/>
  <c r="BJ43" i="7"/>
  <c r="BK43" i="7"/>
  <c r="BL43" i="7"/>
  <c r="BO43" i="7"/>
  <c r="BP43" i="7"/>
  <c r="BQ43" i="7"/>
  <c r="BR43" i="7"/>
  <c r="BU43" i="7"/>
  <c r="BV43" i="7"/>
  <c r="BW43" i="7"/>
  <c r="BX43" i="7"/>
  <c r="BY43" i="7"/>
  <c r="CB43" i="7"/>
  <c r="CC43" i="7"/>
  <c r="CD43" i="7"/>
  <c r="CG43" i="7"/>
  <c r="CH43" i="7"/>
  <c r="CM43" i="7"/>
  <c r="CN43" i="7"/>
  <c r="CO43" i="7"/>
  <c r="CP43" i="7"/>
  <c r="CQ43" i="7"/>
  <c r="CR43" i="7"/>
  <c r="CS43" i="7"/>
  <c r="CT43" i="7"/>
  <c r="CU43" i="7"/>
  <c r="CW43" i="7"/>
  <c r="CX43" i="7"/>
  <c r="CY43" i="7"/>
  <c r="DE43" i="7"/>
  <c r="DF43" i="7"/>
  <c r="DG43" i="7"/>
  <c r="DI43" i="7"/>
  <c r="DJ43" i="7"/>
  <c r="DK43" i="7"/>
  <c r="DL43" i="7"/>
  <c r="DN43" i="7"/>
  <c r="DO43" i="7"/>
  <c r="DP43" i="7"/>
  <c r="DV43" i="7"/>
  <c r="DW43" i="7"/>
  <c r="DX43" i="7"/>
  <c r="DY43" i="7"/>
  <c r="DZ43" i="7"/>
  <c r="EA43" i="7"/>
  <c r="EB43" i="7"/>
  <c r="EC43" i="7"/>
  <c r="ED43" i="7"/>
  <c r="EF43" i="7"/>
  <c r="EG43" i="7"/>
  <c r="EH43" i="7"/>
  <c r="EM43" i="7"/>
  <c r="EN43" i="7"/>
  <c r="EO43" i="7"/>
  <c r="EP43" i="7"/>
  <c r="EQ43" i="7"/>
  <c r="ER43" i="7"/>
  <c r="ES43" i="7"/>
  <c r="ET43" i="7"/>
  <c r="EU43" i="7"/>
  <c r="EV43" i="7"/>
  <c r="EX43" i="7"/>
  <c r="EY43" i="7"/>
  <c r="EZ43" i="7"/>
  <c r="FE43" i="7"/>
  <c r="FF43" i="7"/>
  <c r="FG43" i="7"/>
  <c r="FH43" i="7"/>
  <c r="FI43" i="7"/>
  <c r="FJ43" i="7"/>
  <c r="FK43" i="7"/>
  <c r="FL43" i="7"/>
  <c r="FM43" i="7"/>
  <c r="FN43" i="7"/>
  <c r="FP43" i="7"/>
  <c r="FQ43" i="7"/>
  <c r="FR43" i="7"/>
  <c r="FV43" i="7"/>
  <c r="FX43" i="7"/>
  <c r="FY43" i="7"/>
  <c r="FZ43" i="7"/>
  <c r="GA43" i="7"/>
  <c r="GB43" i="7"/>
  <c r="GC43" i="7"/>
  <c r="GD43" i="7"/>
  <c r="GI43" i="7"/>
  <c r="GJ43" i="7"/>
  <c r="GK43" i="7"/>
  <c r="GP43" i="7"/>
  <c r="GQ43" i="7"/>
  <c r="GR43" i="7"/>
  <c r="GS43" i="7"/>
  <c r="GT43" i="7"/>
  <c r="GU43" i="7"/>
  <c r="GV43" i="7"/>
  <c r="GW43" i="7"/>
  <c r="HA43" i="7"/>
  <c r="HB43" i="7"/>
  <c r="HE43" i="7"/>
  <c r="HH43" i="7"/>
  <c r="HI43" i="7"/>
  <c r="HJ43" i="7"/>
  <c r="HK43" i="7"/>
  <c r="HL43" i="7"/>
  <c r="HM43" i="7"/>
  <c r="HN43" i="7"/>
  <c r="HV43" i="7"/>
  <c r="HW43" i="7"/>
  <c r="HZ43" i="7"/>
  <c r="IA43" i="7"/>
  <c r="IB43" i="7"/>
  <c r="IC43" i="7"/>
  <c r="ID43" i="7"/>
  <c r="IE43" i="7"/>
  <c r="IF43" i="7"/>
  <c r="IK43" i="7"/>
  <c r="IM43" i="7"/>
  <c r="IN43" i="7"/>
  <c r="IO43" i="7"/>
  <c r="IR43" i="7"/>
  <c r="IS43" i="7"/>
  <c r="IT43" i="7"/>
  <c r="IU43" i="7"/>
  <c r="IV43" i="7"/>
  <c r="IW43" i="7"/>
  <c r="IX43" i="7"/>
  <c r="L42" i="7"/>
  <c r="M42" i="7"/>
  <c r="N42" i="7"/>
  <c r="R42" i="7"/>
  <c r="AB42" i="7"/>
  <c r="AC42" i="7"/>
  <c r="AD42" i="7"/>
  <c r="AG42" i="7"/>
  <c r="AH42" i="7"/>
  <c r="AI42" i="7"/>
  <c r="AJ42" i="7"/>
  <c r="AM42" i="7"/>
  <c r="AO42" i="7"/>
  <c r="AS42" i="7"/>
  <c r="AT42" i="7"/>
  <c r="AW42" i="7"/>
  <c r="AX42" i="7"/>
  <c r="AY42" i="7"/>
  <c r="AZ42" i="7"/>
  <c r="BD42" i="7"/>
  <c r="BE42" i="7"/>
  <c r="BF42" i="7"/>
  <c r="BG42" i="7"/>
  <c r="BJ42" i="7"/>
  <c r="BK42" i="7"/>
  <c r="BL42" i="7"/>
  <c r="BO42" i="7"/>
  <c r="BP42" i="7"/>
  <c r="BQ42" i="7"/>
  <c r="BR42" i="7"/>
  <c r="BU42" i="7"/>
  <c r="BV42" i="7"/>
  <c r="BW42" i="7"/>
  <c r="BX42" i="7"/>
  <c r="BY42" i="7"/>
  <c r="CB42" i="7"/>
  <c r="CC42" i="7"/>
  <c r="CD42" i="7"/>
  <c r="CG42" i="7"/>
  <c r="CH42" i="7"/>
  <c r="CJ42" i="7"/>
  <c r="CM42" i="7"/>
  <c r="CN42" i="7"/>
  <c r="CO42" i="7"/>
  <c r="CP42" i="7"/>
  <c r="CQ42" i="7"/>
  <c r="CR42" i="7"/>
  <c r="CS42" i="7"/>
  <c r="CT42" i="7"/>
  <c r="CU42" i="7"/>
  <c r="CW42" i="7"/>
  <c r="CX42" i="7"/>
  <c r="CY42" i="7"/>
  <c r="DE42" i="7"/>
  <c r="DF42" i="7"/>
  <c r="DG42" i="7"/>
  <c r="DI42" i="7"/>
  <c r="DJ42" i="7"/>
  <c r="DK42" i="7"/>
  <c r="DL42" i="7"/>
  <c r="DN42" i="7"/>
  <c r="DO42" i="7"/>
  <c r="DP42" i="7"/>
  <c r="DV42" i="7"/>
  <c r="DW42" i="7"/>
  <c r="DX42" i="7"/>
  <c r="DY42" i="7"/>
  <c r="DZ42" i="7"/>
  <c r="EA42" i="7"/>
  <c r="EB42" i="7"/>
  <c r="EC42" i="7"/>
  <c r="ED42" i="7"/>
  <c r="EF42" i="7"/>
  <c r="EG42" i="7"/>
  <c r="EH42" i="7"/>
  <c r="EM42" i="7"/>
  <c r="EN42" i="7"/>
  <c r="EO42" i="7"/>
  <c r="EP42" i="7"/>
  <c r="EQ42" i="7"/>
  <c r="ER42" i="7"/>
  <c r="ES42" i="7"/>
  <c r="ET42" i="7"/>
  <c r="EU42" i="7"/>
  <c r="EV42" i="7"/>
  <c r="EX42" i="7"/>
  <c r="EY42" i="7"/>
  <c r="EZ42" i="7"/>
  <c r="FE42" i="7"/>
  <c r="FF42" i="7"/>
  <c r="FG42" i="7"/>
  <c r="FH42" i="7"/>
  <c r="FI42" i="7"/>
  <c r="FJ42" i="7"/>
  <c r="FK42" i="7"/>
  <c r="FL42" i="7"/>
  <c r="FM42" i="7"/>
  <c r="FN42" i="7"/>
  <c r="FP42" i="7"/>
  <c r="FQ42" i="7"/>
  <c r="FR42" i="7"/>
  <c r="FS42" i="7"/>
  <c r="FV42" i="7"/>
  <c r="FX42" i="7"/>
  <c r="FY42" i="7"/>
  <c r="FZ42" i="7"/>
  <c r="GA42" i="7"/>
  <c r="GB42" i="7"/>
  <c r="GC42" i="7"/>
  <c r="GD42" i="7"/>
  <c r="GI42" i="7"/>
  <c r="GJ42" i="7"/>
  <c r="GK42" i="7"/>
  <c r="GP42" i="7"/>
  <c r="GQ42" i="7"/>
  <c r="GR42" i="7"/>
  <c r="GS42" i="7"/>
  <c r="GT42" i="7"/>
  <c r="GU42" i="7"/>
  <c r="GV42" i="7"/>
  <c r="HA42" i="7"/>
  <c r="HB42" i="7"/>
  <c r="HE42" i="7"/>
  <c r="HH42" i="7"/>
  <c r="HI42" i="7"/>
  <c r="HJ42" i="7"/>
  <c r="HK42" i="7"/>
  <c r="HL42" i="7"/>
  <c r="HM42" i="7"/>
  <c r="HN42" i="7"/>
  <c r="HV42" i="7"/>
  <c r="HW42" i="7"/>
  <c r="HZ42" i="7"/>
  <c r="IA42" i="7"/>
  <c r="IB42" i="7"/>
  <c r="IC42" i="7"/>
  <c r="ID42" i="7"/>
  <c r="IE42" i="7"/>
  <c r="IF42" i="7"/>
  <c r="IG42" i="7"/>
  <c r="IK42" i="7"/>
  <c r="IM42" i="7"/>
  <c r="IN42" i="7"/>
  <c r="IO42" i="7"/>
  <c r="IR42" i="7"/>
  <c r="IS42" i="7"/>
  <c r="IT42" i="7"/>
  <c r="IU42" i="7"/>
  <c r="IV42" i="7"/>
  <c r="IW42" i="7"/>
  <c r="IX42" i="7"/>
  <c r="IY42" i="7"/>
  <c r="E42" i="7"/>
  <c r="E38" i="7"/>
  <c r="F38" i="7"/>
  <c r="H38" i="7"/>
  <c r="L38" i="7"/>
  <c r="M38" i="7"/>
  <c r="N38" i="7"/>
  <c r="R38" i="7"/>
  <c r="V38" i="7"/>
  <c r="X38" i="7"/>
  <c r="AB38" i="7"/>
  <c r="AC38" i="7"/>
  <c r="AD38" i="7"/>
  <c r="AG38" i="7"/>
  <c r="AH38" i="7"/>
  <c r="AJ38" i="7"/>
  <c r="AM38" i="7"/>
  <c r="AN38" i="7"/>
  <c r="AO38" i="7"/>
  <c r="AS38" i="7"/>
  <c r="AT38" i="7"/>
  <c r="AW38" i="7"/>
  <c r="AX38" i="7"/>
  <c r="AY38" i="7"/>
  <c r="AZ38" i="7"/>
  <c r="BD38" i="7"/>
  <c r="BE38" i="7"/>
  <c r="BF38" i="7"/>
  <c r="BG38" i="7"/>
  <c r="BI38" i="7"/>
  <c r="BJ38" i="7"/>
  <c r="BK38" i="7"/>
  <c r="BL38" i="7"/>
  <c r="BO38" i="7"/>
  <c r="BP38" i="7"/>
  <c r="BQ38" i="7"/>
  <c r="BR38" i="7"/>
  <c r="BU38" i="7"/>
  <c r="BV38" i="7"/>
  <c r="BW38" i="7"/>
  <c r="BX38" i="7"/>
  <c r="BY38" i="7"/>
  <c r="CA38" i="7"/>
  <c r="CB38" i="7"/>
  <c r="CC38" i="7"/>
  <c r="CD38" i="7"/>
  <c r="CG38" i="7"/>
  <c r="CH38" i="7"/>
  <c r="CJ38" i="7"/>
  <c r="CM38" i="7"/>
  <c r="CN38" i="7"/>
  <c r="CO38" i="7"/>
  <c r="CP38" i="7"/>
  <c r="CQ38" i="7"/>
  <c r="CR38" i="7"/>
  <c r="CS38" i="7"/>
  <c r="CT38" i="7"/>
  <c r="CU38" i="7"/>
  <c r="CW38" i="7"/>
  <c r="CX38" i="7"/>
  <c r="CY38" i="7"/>
  <c r="DB38" i="7"/>
  <c r="DC38" i="7"/>
  <c r="DE38" i="7"/>
  <c r="DF38" i="7"/>
  <c r="DG38" i="7"/>
  <c r="DH38" i="7"/>
  <c r="DI38" i="7"/>
  <c r="DJ38" i="7"/>
  <c r="DK38" i="7"/>
  <c r="DL38" i="7"/>
  <c r="DN38" i="7"/>
  <c r="DO38" i="7"/>
  <c r="DP38" i="7"/>
  <c r="DV38" i="7"/>
  <c r="DW38" i="7"/>
  <c r="DX38" i="7"/>
  <c r="DY38" i="7"/>
  <c r="DZ38" i="7"/>
  <c r="EA38" i="7"/>
  <c r="EB38" i="7"/>
  <c r="EC38" i="7"/>
  <c r="ED38" i="7"/>
  <c r="EE38" i="7"/>
  <c r="EF38" i="7"/>
  <c r="EG38" i="7"/>
  <c r="EH38" i="7"/>
  <c r="EK38" i="7"/>
  <c r="EM38" i="7"/>
  <c r="EN38" i="7"/>
  <c r="EO38" i="7"/>
  <c r="EP38" i="7"/>
  <c r="EQ38" i="7"/>
  <c r="ER38" i="7"/>
  <c r="ES38" i="7"/>
  <c r="ET38" i="7"/>
  <c r="EU38" i="7"/>
  <c r="EV38" i="7"/>
  <c r="EX38" i="7"/>
  <c r="EY38" i="7"/>
  <c r="EZ38" i="7"/>
  <c r="FE38" i="7"/>
  <c r="FF38" i="7"/>
  <c r="FG38" i="7"/>
  <c r="FH38" i="7"/>
  <c r="FI38" i="7"/>
  <c r="FJ38" i="7"/>
  <c r="FK38" i="7"/>
  <c r="FL38" i="7"/>
  <c r="FM38" i="7"/>
  <c r="FN38" i="7"/>
  <c r="FP38" i="7"/>
  <c r="FQ38" i="7"/>
  <c r="FR38" i="7"/>
  <c r="FV38" i="7"/>
  <c r="FX38" i="7"/>
  <c r="FY38" i="7"/>
  <c r="FZ38" i="7"/>
  <c r="GA38" i="7"/>
  <c r="GB38" i="7"/>
  <c r="GC38" i="7"/>
  <c r="GD38" i="7"/>
  <c r="GI38" i="7"/>
  <c r="GJ38" i="7"/>
  <c r="GK38" i="7"/>
  <c r="GP38" i="7"/>
  <c r="GQ38" i="7"/>
  <c r="GR38" i="7"/>
  <c r="GS38" i="7"/>
  <c r="GT38" i="7"/>
  <c r="GU38" i="7"/>
  <c r="GV38" i="7"/>
  <c r="HA38" i="7"/>
  <c r="HB38" i="7"/>
  <c r="HE38" i="7"/>
  <c r="HH38" i="7"/>
  <c r="HI38" i="7"/>
  <c r="HJ38" i="7"/>
  <c r="HK38" i="7"/>
  <c r="HL38" i="7"/>
  <c r="HM38" i="7"/>
  <c r="HN38" i="7"/>
  <c r="HV38" i="7"/>
  <c r="HW38" i="7"/>
  <c r="HZ38" i="7"/>
  <c r="IA38" i="7"/>
  <c r="IB38" i="7"/>
  <c r="IC38" i="7"/>
  <c r="ID38" i="7"/>
  <c r="IE38" i="7"/>
  <c r="IF38" i="7"/>
  <c r="IK38" i="7"/>
  <c r="IM38" i="7"/>
  <c r="IN38" i="7"/>
  <c r="IO38" i="7"/>
  <c r="IR38" i="7"/>
  <c r="IS38" i="7"/>
  <c r="IT38" i="7"/>
  <c r="IU38" i="7"/>
  <c r="IV38" i="7"/>
  <c r="IW38" i="7"/>
  <c r="IX38" i="7"/>
  <c r="IY38" i="7"/>
  <c r="E39" i="7"/>
  <c r="F39" i="7"/>
  <c r="H39" i="7"/>
  <c r="L39" i="7"/>
  <c r="M39" i="7"/>
  <c r="N39" i="7"/>
  <c r="R39" i="7"/>
  <c r="S39" i="7"/>
  <c r="V39" i="7"/>
  <c r="X39" i="7"/>
  <c r="AB39" i="7"/>
  <c r="AC39" i="7"/>
  <c r="AD39" i="7"/>
  <c r="AG39" i="7"/>
  <c r="AH39" i="7"/>
  <c r="AJ39" i="7"/>
  <c r="AM39" i="7"/>
  <c r="AN39" i="7"/>
  <c r="AO39" i="7"/>
  <c r="AS39" i="7"/>
  <c r="AT39" i="7"/>
  <c r="AW39" i="7"/>
  <c r="AX39" i="7"/>
  <c r="AY39" i="7"/>
  <c r="AZ39" i="7"/>
  <c r="BD39" i="7"/>
  <c r="BE39" i="7"/>
  <c r="BF39" i="7"/>
  <c r="BG39" i="7"/>
  <c r="BJ39" i="7"/>
  <c r="BK39" i="7"/>
  <c r="BL39" i="7"/>
  <c r="BO39" i="7"/>
  <c r="BP39" i="7"/>
  <c r="BQ39" i="7"/>
  <c r="BR39" i="7"/>
  <c r="BU39" i="7"/>
  <c r="BV39" i="7"/>
  <c r="BW39" i="7"/>
  <c r="BX39" i="7"/>
  <c r="BY39" i="7"/>
  <c r="CB39" i="7"/>
  <c r="CC39" i="7"/>
  <c r="CD39" i="7"/>
  <c r="CG39" i="7"/>
  <c r="CH39" i="7"/>
  <c r="CJ39" i="7"/>
  <c r="CM39" i="7"/>
  <c r="CN39" i="7"/>
  <c r="CO39" i="7"/>
  <c r="CP39" i="7"/>
  <c r="CQ39" i="7"/>
  <c r="CR39" i="7"/>
  <c r="CS39" i="7"/>
  <c r="CT39" i="7"/>
  <c r="CU39" i="7"/>
  <c r="CW39" i="7"/>
  <c r="CX39" i="7"/>
  <c r="CY39" i="7"/>
  <c r="DE39" i="7"/>
  <c r="DF39" i="7"/>
  <c r="DG39" i="7"/>
  <c r="DI39" i="7"/>
  <c r="DJ39" i="7"/>
  <c r="DK39" i="7"/>
  <c r="DL39" i="7"/>
  <c r="DN39" i="7"/>
  <c r="DO39" i="7"/>
  <c r="DP39" i="7"/>
  <c r="DV39" i="7"/>
  <c r="DW39" i="7"/>
  <c r="DX39" i="7"/>
  <c r="DY39" i="7"/>
  <c r="DZ39" i="7"/>
  <c r="EA39" i="7"/>
  <c r="EB39" i="7"/>
  <c r="EC39" i="7"/>
  <c r="ED39" i="7"/>
  <c r="EF39" i="7"/>
  <c r="EG39" i="7"/>
  <c r="EH39" i="7"/>
  <c r="EM39" i="7"/>
  <c r="EN39" i="7"/>
  <c r="EO39" i="7"/>
  <c r="EP39" i="7"/>
  <c r="EQ39" i="7"/>
  <c r="ER39" i="7"/>
  <c r="ES39" i="7"/>
  <c r="ET39" i="7"/>
  <c r="EU39" i="7"/>
  <c r="EV39" i="7"/>
  <c r="EX39" i="7"/>
  <c r="EY39" i="7"/>
  <c r="EZ39" i="7"/>
  <c r="FE39" i="7"/>
  <c r="FF39" i="7"/>
  <c r="FG39" i="7"/>
  <c r="FH39" i="7"/>
  <c r="FI39" i="7"/>
  <c r="FJ39" i="7"/>
  <c r="FK39" i="7"/>
  <c r="FL39" i="7"/>
  <c r="FM39" i="7"/>
  <c r="FN39" i="7"/>
  <c r="FP39" i="7"/>
  <c r="FQ39" i="7"/>
  <c r="FR39" i="7"/>
  <c r="FV39" i="7"/>
  <c r="FX39" i="7"/>
  <c r="FY39" i="7"/>
  <c r="FZ39" i="7"/>
  <c r="GA39" i="7"/>
  <c r="GB39" i="7"/>
  <c r="GC39" i="7"/>
  <c r="GD39" i="7"/>
  <c r="GI39" i="7"/>
  <c r="GJ39" i="7"/>
  <c r="GK39" i="7"/>
  <c r="GP39" i="7"/>
  <c r="GQ39" i="7"/>
  <c r="GR39" i="7"/>
  <c r="GS39" i="7"/>
  <c r="GT39" i="7"/>
  <c r="GU39" i="7"/>
  <c r="GV39" i="7"/>
  <c r="HA39" i="7"/>
  <c r="HB39" i="7"/>
  <c r="HE39" i="7"/>
  <c r="HH39" i="7"/>
  <c r="HI39" i="7"/>
  <c r="HJ39" i="7"/>
  <c r="HK39" i="7"/>
  <c r="HL39" i="7"/>
  <c r="HM39" i="7"/>
  <c r="HN39" i="7"/>
  <c r="HV39" i="7"/>
  <c r="HW39" i="7"/>
  <c r="HZ39" i="7"/>
  <c r="IA39" i="7"/>
  <c r="IB39" i="7"/>
  <c r="IC39" i="7"/>
  <c r="ID39" i="7"/>
  <c r="IE39" i="7"/>
  <c r="IF39" i="7"/>
  <c r="IG39" i="7"/>
  <c r="IK39" i="7"/>
  <c r="IM39" i="7"/>
  <c r="IN39" i="7"/>
  <c r="IO39" i="7"/>
  <c r="IR39" i="7"/>
  <c r="IS39" i="7"/>
  <c r="IT39" i="7"/>
  <c r="IU39" i="7"/>
  <c r="IV39" i="7"/>
  <c r="IW39" i="7"/>
  <c r="IX39" i="7"/>
  <c r="E40" i="7"/>
  <c r="F40" i="7"/>
  <c r="L40" i="7"/>
  <c r="M40" i="7"/>
  <c r="N40" i="7"/>
  <c r="R40" i="7"/>
  <c r="V40" i="7"/>
  <c r="W40" i="7"/>
  <c r="AB40" i="7"/>
  <c r="AC40" i="7"/>
  <c r="AD40" i="7"/>
  <c r="AG40" i="7"/>
  <c r="AH40" i="7"/>
  <c r="AI40" i="7"/>
  <c r="AJ40" i="7"/>
  <c r="AM40" i="7"/>
  <c r="AN40" i="7"/>
  <c r="AO40" i="7"/>
  <c r="AS40" i="7"/>
  <c r="AT40" i="7"/>
  <c r="AW40" i="7"/>
  <c r="AX40" i="7"/>
  <c r="AY40" i="7"/>
  <c r="AZ40" i="7"/>
  <c r="BD40" i="7"/>
  <c r="BE40" i="7"/>
  <c r="BF40" i="7"/>
  <c r="BG40" i="7"/>
  <c r="BJ40" i="7"/>
  <c r="BK40" i="7"/>
  <c r="BL40" i="7"/>
  <c r="BO40" i="7"/>
  <c r="BP40" i="7"/>
  <c r="BQ40" i="7"/>
  <c r="BR40" i="7"/>
  <c r="BU40" i="7"/>
  <c r="BV40" i="7"/>
  <c r="BW40" i="7"/>
  <c r="BX40" i="7"/>
  <c r="BY40" i="7"/>
  <c r="CB40" i="7"/>
  <c r="CC40" i="7"/>
  <c r="CD40" i="7"/>
  <c r="CG40" i="7"/>
  <c r="CH40" i="7"/>
  <c r="CJ40" i="7"/>
  <c r="CM40" i="7"/>
  <c r="CN40" i="7"/>
  <c r="CO40" i="7"/>
  <c r="CP40" i="7"/>
  <c r="CQ40" i="7"/>
  <c r="CR40" i="7"/>
  <c r="CS40" i="7"/>
  <c r="CT40" i="7"/>
  <c r="CU40" i="7"/>
  <c r="CW40" i="7"/>
  <c r="CX40" i="7"/>
  <c r="CY40" i="7"/>
  <c r="DE40" i="7"/>
  <c r="DF40" i="7"/>
  <c r="DG40" i="7"/>
  <c r="DI40" i="7"/>
  <c r="DJ40" i="7"/>
  <c r="DK40" i="7"/>
  <c r="DL40" i="7"/>
  <c r="DN40" i="7"/>
  <c r="DO40" i="7"/>
  <c r="DP40" i="7"/>
  <c r="DV40" i="7"/>
  <c r="DW40" i="7"/>
  <c r="DX40" i="7"/>
  <c r="DY40" i="7"/>
  <c r="DZ40" i="7"/>
  <c r="EA40" i="7"/>
  <c r="EB40" i="7"/>
  <c r="EC40" i="7"/>
  <c r="ED40" i="7"/>
  <c r="EF40" i="7"/>
  <c r="EG40" i="7"/>
  <c r="EH40" i="7"/>
  <c r="EM40" i="7"/>
  <c r="EN40" i="7"/>
  <c r="EO40" i="7"/>
  <c r="EP40" i="7"/>
  <c r="EQ40" i="7"/>
  <c r="ER40" i="7"/>
  <c r="ES40" i="7"/>
  <c r="ET40" i="7"/>
  <c r="EU40" i="7"/>
  <c r="EV40" i="7"/>
  <c r="EX40" i="7"/>
  <c r="EY40" i="7"/>
  <c r="EZ40" i="7"/>
  <c r="FE40" i="7"/>
  <c r="FF40" i="7"/>
  <c r="FG40" i="7"/>
  <c r="FH40" i="7"/>
  <c r="FI40" i="7"/>
  <c r="FJ40" i="7"/>
  <c r="FK40" i="7"/>
  <c r="FL40" i="7"/>
  <c r="FM40" i="7"/>
  <c r="FN40" i="7"/>
  <c r="FP40" i="7"/>
  <c r="FQ40" i="7"/>
  <c r="FR40" i="7"/>
  <c r="FV40" i="7"/>
  <c r="FX40" i="7"/>
  <c r="FY40" i="7"/>
  <c r="FZ40" i="7"/>
  <c r="GA40" i="7"/>
  <c r="GB40" i="7"/>
  <c r="GC40" i="7"/>
  <c r="GD40" i="7"/>
  <c r="GI40" i="7"/>
  <c r="GJ40" i="7"/>
  <c r="GK40" i="7"/>
  <c r="GP40" i="7"/>
  <c r="GQ40" i="7"/>
  <c r="GR40" i="7"/>
  <c r="GS40" i="7"/>
  <c r="GT40" i="7"/>
  <c r="GU40" i="7"/>
  <c r="GV40" i="7"/>
  <c r="GW40" i="7"/>
  <c r="HA40" i="7"/>
  <c r="HB40" i="7"/>
  <c r="HE40" i="7"/>
  <c r="HH40" i="7"/>
  <c r="HI40" i="7"/>
  <c r="HJ40" i="7"/>
  <c r="HK40" i="7"/>
  <c r="HL40" i="7"/>
  <c r="HM40" i="7"/>
  <c r="HN40" i="7"/>
  <c r="HV40" i="7"/>
  <c r="HW40" i="7"/>
  <c r="HZ40" i="7"/>
  <c r="IA40" i="7"/>
  <c r="IB40" i="7"/>
  <c r="IC40" i="7"/>
  <c r="ID40" i="7"/>
  <c r="IE40" i="7"/>
  <c r="IF40" i="7"/>
  <c r="IK40" i="7"/>
  <c r="IM40" i="7"/>
  <c r="IN40" i="7"/>
  <c r="IO40" i="7"/>
  <c r="IR40" i="7"/>
  <c r="IS40" i="7"/>
  <c r="IT40" i="7"/>
  <c r="IU40" i="7"/>
  <c r="IV40" i="7"/>
  <c r="IW40" i="7"/>
  <c r="IX40" i="7"/>
  <c r="E41" i="7"/>
  <c r="F41" i="7"/>
  <c r="L41" i="7"/>
  <c r="M41" i="7"/>
  <c r="N41" i="7"/>
  <c r="R41" i="7"/>
  <c r="V41" i="7"/>
  <c r="AB41" i="7"/>
  <c r="AC41" i="7"/>
  <c r="AD41" i="7"/>
  <c r="AG41" i="7"/>
  <c r="AH41" i="7"/>
  <c r="AI41" i="7"/>
  <c r="AJ41" i="7"/>
  <c r="AM41" i="7"/>
  <c r="AN41" i="7"/>
  <c r="AO41" i="7"/>
  <c r="AS41" i="7"/>
  <c r="AT41" i="7"/>
  <c r="AW41" i="7"/>
  <c r="AX41" i="7"/>
  <c r="AY41" i="7"/>
  <c r="AZ41" i="7"/>
  <c r="BD41" i="7"/>
  <c r="BE41" i="7"/>
  <c r="BF41" i="7"/>
  <c r="BG41" i="7"/>
  <c r="BJ41" i="7"/>
  <c r="BK41" i="7"/>
  <c r="BL41" i="7"/>
  <c r="BO41" i="7"/>
  <c r="BP41" i="7"/>
  <c r="BQ41" i="7"/>
  <c r="BR41" i="7"/>
  <c r="BU41" i="7"/>
  <c r="BV41" i="7"/>
  <c r="BW41" i="7"/>
  <c r="BX41" i="7"/>
  <c r="BY41" i="7"/>
  <c r="CB41" i="7"/>
  <c r="CC41" i="7"/>
  <c r="CD41" i="7"/>
  <c r="CG41" i="7"/>
  <c r="CH41" i="7"/>
  <c r="CJ41" i="7"/>
  <c r="CM41" i="7"/>
  <c r="CN41" i="7"/>
  <c r="CO41" i="7"/>
  <c r="CP41" i="7"/>
  <c r="CQ41" i="7"/>
  <c r="CR41" i="7"/>
  <c r="CS41" i="7"/>
  <c r="CT41" i="7"/>
  <c r="CU41" i="7"/>
  <c r="CW41" i="7"/>
  <c r="CX41" i="7"/>
  <c r="CY41" i="7"/>
  <c r="DE41" i="7"/>
  <c r="DF41" i="7"/>
  <c r="DG41" i="7"/>
  <c r="DI41" i="7"/>
  <c r="DJ41" i="7"/>
  <c r="DK41" i="7"/>
  <c r="DL41" i="7"/>
  <c r="DN41" i="7"/>
  <c r="DO41" i="7"/>
  <c r="DP41" i="7"/>
  <c r="DV41" i="7"/>
  <c r="DW41" i="7"/>
  <c r="DX41" i="7"/>
  <c r="DY41" i="7"/>
  <c r="DZ41" i="7"/>
  <c r="EA41" i="7"/>
  <c r="EB41" i="7"/>
  <c r="EC41" i="7"/>
  <c r="ED41" i="7"/>
  <c r="EF41" i="7"/>
  <c r="EG41" i="7"/>
  <c r="EH41" i="7"/>
  <c r="EM41" i="7"/>
  <c r="EN41" i="7"/>
  <c r="EO41" i="7"/>
  <c r="EP41" i="7"/>
  <c r="EQ41" i="7"/>
  <c r="ER41" i="7"/>
  <c r="ES41" i="7"/>
  <c r="ET41" i="7"/>
  <c r="EU41" i="7"/>
  <c r="EV41" i="7"/>
  <c r="EX41" i="7"/>
  <c r="EY41" i="7"/>
  <c r="EZ41" i="7"/>
  <c r="FE41" i="7"/>
  <c r="FF41" i="7"/>
  <c r="FG41" i="7"/>
  <c r="FH41" i="7"/>
  <c r="FI41" i="7"/>
  <c r="FJ41" i="7"/>
  <c r="FK41" i="7"/>
  <c r="FL41" i="7"/>
  <c r="FM41" i="7"/>
  <c r="FN41" i="7"/>
  <c r="FP41" i="7"/>
  <c r="FQ41" i="7"/>
  <c r="FR41" i="7"/>
  <c r="FV41" i="7"/>
  <c r="FX41" i="7"/>
  <c r="FY41" i="7"/>
  <c r="FZ41" i="7"/>
  <c r="GA41" i="7"/>
  <c r="GB41" i="7"/>
  <c r="GC41" i="7"/>
  <c r="GD41" i="7"/>
  <c r="GI41" i="7"/>
  <c r="GJ41" i="7"/>
  <c r="GK41" i="7"/>
  <c r="GP41" i="7"/>
  <c r="GQ41" i="7"/>
  <c r="GR41" i="7"/>
  <c r="GS41" i="7"/>
  <c r="GT41" i="7"/>
  <c r="GU41" i="7"/>
  <c r="GV41" i="7"/>
  <c r="HA41" i="7"/>
  <c r="HB41" i="7"/>
  <c r="HE41" i="7"/>
  <c r="HH41" i="7"/>
  <c r="HI41" i="7"/>
  <c r="HJ41" i="7"/>
  <c r="HK41" i="7"/>
  <c r="HL41" i="7"/>
  <c r="HM41" i="7"/>
  <c r="HN41" i="7"/>
  <c r="HV41" i="7"/>
  <c r="HW41" i="7"/>
  <c r="HZ41" i="7"/>
  <c r="IA41" i="7"/>
  <c r="IB41" i="7"/>
  <c r="IC41" i="7"/>
  <c r="ID41" i="7"/>
  <c r="IE41" i="7"/>
  <c r="IF41" i="7"/>
  <c r="IK41" i="7"/>
  <c r="IM41" i="7"/>
  <c r="IN41" i="7"/>
  <c r="IO41" i="7"/>
  <c r="IR41" i="7"/>
  <c r="IS41" i="7"/>
  <c r="IT41" i="7"/>
  <c r="IU41" i="7"/>
  <c r="IV41" i="7"/>
  <c r="IW41" i="7"/>
  <c r="IX41" i="7"/>
  <c r="IY41" i="7"/>
  <c r="AI37" i="7"/>
  <c r="AJ37" i="7"/>
  <c r="AM37" i="7"/>
  <c r="AN37" i="7"/>
  <c r="AO37" i="7"/>
  <c r="AS37" i="7"/>
  <c r="AT37" i="7"/>
  <c r="AW37" i="7"/>
  <c r="AX37" i="7"/>
  <c r="AY37" i="7"/>
  <c r="AZ37" i="7"/>
  <c r="BD37" i="7"/>
  <c r="BE37" i="7"/>
  <c r="BF37" i="7"/>
  <c r="BG37" i="7"/>
  <c r="BJ37" i="7"/>
  <c r="BK37" i="7"/>
  <c r="BL37" i="7"/>
  <c r="BO37" i="7"/>
  <c r="BP37" i="7"/>
  <c r="BQ37" i="7"/>
  <c r="BR37" i="7"/>
  <c r="BU37" i="7"/>
  <c r="BV37" i="7"/>
  <c r="BW37" i="7"/>
  <c r="BX37" i="7"/>
  <c r="BY37" i="7"/>
  <c r="CB37" i="7"/>
  <c r="CC37" i="7"/>
  <c r="CD37" i="7"/>
  <c r="CG37" i="7"/>
  <c r="CH37" i="7"/>
  <c r="CJ37" i="7"/>
  <c r="CM37" i="7"/>
  <c r="CN37" i="7"/>
  <c r="CO37" i="7"/>
  <c r="CP37" i="7"/>
  <c r="CQ37" i="7"/>
  <c r="CR37" i="7"/>
  <c r="CS37" i="7"/>
  <c r="CT37" i="7"/>
  <c r="CU37" i="7"/>
  <c r="CW37" i="7"/>
  <c r="CX37" i="7"/>
  <c r="CY37" i="7"/>
  <c r="DE37" i="7"/>
  <c r="DF37" i="7"/>
  <c r="DG37" i="7"/>
  <c r="DH37" i="7"/>
  <c r="DI37" i="7"/>
  <c r="DJ37" i="7"/>
  <c r="DK37" i="7"/>
  <c r="DL37" i="7"/>
  <c r="DN37" i="7"/>
  <c r="DO37" i="7"/>
  <c r="DP37" i="7"/>
  <c r="DV37" i="7"/>
  <c r="DW37" i="7"/>
  <c r="DX37" i="7"/>
  <c r="DY37" i="7"/>
  <c r="DZ37" i="7"/>
  <c r="EA37" i="7"/>
  <c r="EB37" i="7"/>
  <c r="EC37" i="7"/>
  <c r="ED37" i="7"/>
  <c r="EF37" i="7"/>
  <c r="EG37" i="7"/>
  <c r="EH37" i="7"/>
  <c r="EM37" i="7"/>
  <c r="EN37" i="7"/>
  <c r="EO37" i="7"/>
  <c r="EP37" i="7"/>
  <c r="EQ37" i="7"/>
  <c r="ER37" i="7"/>
  <c r="ES37" i="7"/>
  <c r="ET37" i="7"/>
  <c r="EU37" i="7"/>
  <c r="EV37" i="7"/>
  <c r="EX37" i="7"/>
  <c r="EY37" i="7"/>
  <c r="EZ37" i="7"/>
  <c r="FE37" i="7"/>
  <c r="FF37" i="7"/>
  <c r="FG37" i="7"/>
  <c r="FH37" i="7"/>
  <c r="FI37" i="7"/>
  <c r="FJ37" i="7"/>
  <c r="FK37" i="7"/>
  <c r="FL37" i="7"/>
  <c r="FM37" i="7"/>
  <c r="FN37" i="7"/>
  <c r="FP37" i="7"/>
  <c r="FQ37" i="7"/>
  <c r="FR37" i="7"/>
  <c r="FV37" i="7"/>
  <c r="FX37" i="7"/>
  <c r="FY37" i="7"/>
  <c r="FZ37" i="7"/>
  <c r="GA37" i="7"/>
  <c r="GB37" i="7"/>
  <c r="GC37" i="7"/>
  <c r="GD37" i="7"/>
  <c r="GI37" i="7"/>
  <c r="GJ37" i="7"/>
  <c r="GK37" i="7"/>
  <c r="GP37" i="7"/>
  <c r="GQ37" i="7"/>
  <c r="GR37" i="7"/>
  <c r="GS37" i="7"/>
  <c r="GT37" i="7"/>
  <c r="GU37" i="7"/>
  <c r="GV37" i="7"/>
  <c r="HA37" i="7"/>
  <c r="HB37" i="7"/>
  <c r="HE37" i="7"/>
  <c r="HH37" i="7"/>
  <c r="HI37" i="7"/>
  <c r="HJ37" i="7"/>
  <c r="HK37" i="7"/>
  <c r="HL37" i="7"/>
  <c r="HM37" i="7"/>
  <c r="HN37" i="7"/>
  <c r="HV37" i="7"/>
  <c r="HW37" i="7"/>
  <c r="HZ37" i="7"/>
  <c r="IA37" i="7"/>
  <c r="IB37" i="7"/>
  <c r="IC37" i="7"/>
  <c r="ID37" i="7"/>
  <c r="IE37" i="7"/>
  <c r="IF37" i="7"/>
  <c r="IK37" i="7"/>
  <c r="IM37" i="7"/>
  <c r="IN37" i="7"/>
  <c r="IO37" i="7"/>
  <c r="IR37" i="7"/>
  <c r="IS37" i="7"/>
  <c r="IT37" i="7"/>
  <c r="IU37" i="7"/>
  <c r="IV37" i="7"/>
  <c r="IW37" i="7"/>
  <c r="IX37" i="7"/>
  <c r="F37" i="7"/>
  <c r="G37" i="7"/>
  <c r="H37" i="7"/>
  <c r="L37" i="7"/>
  <c r="M37" i="7"/>
  <c r="N37" i="7"/>
  <c r="R37" i="7"/>
  <c r="V37" i="7"/>
  <c r="X37" i="7"/>
  <c r="AB37" i="7"/>
  <c r="AC37" i="7"/>
  <c r="AD37" i="7"/>
  <c r="AG37" i="7"/>
  <c r="AH37" i="7"/>
  <c r="E37" i="7"/>
  <c r="CM24" i="7"/>
  <c r="FV24" i="7"/>
  <c r="CM25" i="7"/>
  <c r="FV25" i="7"/>
  <c r="CM26" i="7"/>
  <c r="CM131" i="7" s="1"/>
  <c r="FV26" i="7"/>
  <c r="FV131" i="7" s="1"/>
  <c r="CM27" i="7"/>
  <c r="FV27" i="7"/>
  <c r="FV132" i="7" s="1"/>
  <c r="CM28" i="7"/>
  <c r="FV28" i="7"/>
  <c r="FV133" i="7" s="1"/>
  <c r="CM29" i="7"/>
  <c r="FV29" i="7"/>
  <c r="CM30" i="7"/>
  <c r="FV30" i="7"/>
  <c r="FV135" i="7" s="1"/>
  <c r="CM31" i="7"/>
  <c r="CM136" i="7" s="1"/>
  <c r="FV31" i="7"/>
  <c r="CM32" i="7"/>
  <c r="CM137" i="7" s="1"/>
  <c r="FV32" i="7"/>
  <c r="CM33" i="7"/>
  <c r="FV33" i="7"/>
  <c r="CM23" i="7"/>
  <c r="FV23" i="7"/>
  <c r="CM4" i="7"/>
  <c r="FV4" i="7"/>
  <c r="CM5" i="7"/>
  <c r="FV5" i="7"/>
  <c r="CM6" i="7"/>
  <c r="FV6" i="7"/>
  <c r="CM7" i="7"/>
  <c r="FV7" i="7"/>
  <c r="CM8" i="7"/>
  <c r="FV8" i="7"/>
  <c r="CM9" i="7"/>
  <c r="FV9" i="7"/>
  <c r="CM10" i="7"/>
  <c r="FV10" i="7"/>
  <c r="CM11" i="7"/>
  <c r="FV11" i="7"/>
  <c r="CM12" i="7"/>
  <c r="FV12" i="7"/>
  <c r="CM13" i="7"/>
  <c r="FV13" i="7"/>
  <c r="FV118" i="7" s="1"/>
  <c r="CM14" i="7"/>
  <c r="FV14" i="7"/>
  <c r="CM15" i="7"/>
  <c r="FV15" i="7"/>
  <c r="CM16" i="7"/>
  <c r="CM121" i="7" s="1"/>
  <c r="FV16" i="7"/>
  <c r="FV121" i="7" s="1"/>
  <c r="CM17" i="7"/>
  <c r="CM122" i="7" s="1"/>
  <c r="FV17" i="7"/>
  <c r="CM18" i="7"/>
  <c r="FV18" i="7"/>
  <c r="FV123" i="7" s="1"/>
  <c r="CM19" i="7"/>
  <c r="FV19" i="7"/>
  <c r="CM20" i="7"/>
  <c r="FV20" i="7"/>
  <c r="CM21" i="7"/>
  <c r="CM126" i="7" s="1"/>
  <c r="FV21" i="7"/>
  <c r="CM22" i="7"/>
  <c r="FV22" i="7"/>
  <c r="FV127" i="7" s="1"/>
  <c r="FV3" i="7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N92" i="1"/>
  <c r="IO92" i="1"/>
  <c r="IP92" i="1"/>
  <c r="IQ92" i="1"/>
  <c r="IR92" i="1"/>
  <c r="IS92" i="1"/>
  <c r="IT92" i="1"/>
  <c r="IU92" i="1"/>
  <c r="IV92" i="1"/>
  <c r="IW92" i="1"/>
  <c r="IX92" i="1"/>
  <c r="IY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IP93" i="1"/>
  <c r="IQ93" i="1"/>
  <c r="IR93" i="1"/>
  <c r="IS93" i="1"/>
  <c r="IT93" i="1"/>
  <c r="IU93" i="1"/>
  <c r="IV93" i="1"/>
  <c r="IW93" i="1"/>
  <c r="IX93" i="1"/>
  <c r="IY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N94" i="1"/>
  <c r="IO94" i="1"/>
  <c r="IP94" i="1"/>
  <c r="IQ94" i="1"/>
  <c r="IR94" i="1"/>
  <c r="IS94" i="1"/>
  <c r="IT94" i="1"/>
  <c r="IU94" i="1"/>
  <c r="IV94" i="1"/>
  <c r="IW94" i="1"/>
  <c r="IX94" i="1"/>
  <c r="IY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N95" i="1"/>
  <c r="IO95" i="1"/>
  <c r="IP95" i="1"/>
  <c r="IQ95" i="1"/>
  <c r="IR95" i="1"/>
  <c r="IS95" i="1"/>
  <c r="IT95" i="1"/>
  <c r="IU95" i="1"/>
  <c r="IV95" i="1"/>
  <c r="IW95" i="1"/>
  <c r="IX95" i="1"/>
  <c r="IY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N96" i="1"/>
  <c r="IO96" i="1"/>
  <c r="IP96" i="1"/>
  <c r="IQ96" i="1"/>
  <c r="IR96" i="1"/>
  <c r="IS96" i="1"/>
  <c r="IT96" i="1"/>
  <c r="IU96" i="1"/>
  <c r="IV96" i="1"/>
  <c r="IW96" i="1"/>
  <c r="IX96" i="1"/>
  <c r="IY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IR97" i="1"/>
  <c r="IS97" i="1"/>
  <c r="IT97" i="1"/>
  <c r="IU97" i="1"/>
  <c r="IV97" i="1"/>
  <c r="IW97" i="1"/>
  <c r="IX97" i="1"/>
  <c r="IY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IR98" i="1"/>
  <c r="IS98" i="1"/>
  <c r="IT98" i="1"/>
  <c r="IU98" i="1"/>
  <c r="IV98" i="1"/>
  <c r="IW98" i="1"/>
  <c r="IX98" i="1"/>
  <c r="IY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N99" i="1"/>
  <c r="IO99" i="1"/>
  <c r="IP99" i="1"/>
  <c r="IQ99" i="1"/>
  <c r="IR99" i="1"/>
  <c r="IS99" i="1"/>
  <c r="IT99" i="1"/>
  <c r="IU99" i="1"/>
  <c r="IV99" i="1"/>
  <c r="IW99" i="1"/>
  <c r="IX99" i="1"/>
  <c r="IY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N100" i="1"/>
  <c r="IO100" i="1"/>
  <c r="IP100" i="1"/>
  <c r="IQ100" i="1"/>
  <c r="IR100" i="1"/>
  <c r="IS100" i="1"/>
  <c r="IT100" i="1"/>
  <c r="IU100" i="1"/>
  <c r="IV100" i="1"/>
  <c r="IW100" i="1"/>
  <c r="IX100" i="1"/>
  <c r="IY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N101" i="1"/>
  <c r="IO101" i="1"/>
  <c r="IP101" i="1"/>
  <c r="IQ101" i="1"/>
  <c r="IR101" i="1"/>
  <c r="IS101" i="1"/>
  <c r="IT101" i="1"/>
  <c r="IU101" i="1"/>
  <c r="IV101" i="1"/>
  <c r="IW101" i="1"/>
  <c r="IX101" i="1"/>
  <c r="IY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N102" i="1"/>
  <c r="IO102" i="1"/>
  <c r="IP102" i="1"/>
  <c r="IQ102" i="1"/>
  <c r="IR102" i="1"/>
  <c r="IS102" i="1"/>
  <c r="IT102" i="1"/>
  <c r="IU102" i="1"/>
  <c r="IV102" i="1"/>
  <c r="IW102" i="1"/>
  <c r="IX102" i="1"/>
  <c r="IY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N103" i="1"/>
  <c r="IO103" i="1"/>
  <c r="IP103" i="1"/>
  <c r="IQ103" i="1"/>
  <c r="IR103" i="1"/>
  <c r="IS103" i="1"/>
  <c r="IT103" i="1"/>
  <c r="IU103" i="1"/>
  <c r="IV103" i="1"/>
  <c r="IW103" i="1"/>
  <c r="IX103" i="1"/>
  <c r="IY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N104" i="1"/>
  <c r="IO104" i="1"/>
  <c r="IP104" i="1"/>
  <c r="IQ104" i="1"/>
  <c r="IR104" i="1"/>
  <c r="IS104" i="1"/>
  <c r="IT104" i="1"/>
  <c r="IU104" i="1"/>
  <c r="IV104" i="1"/>
  <c r="IW104" i="1"/>
  <c r="IX104" i="1"/>
  <c r="IY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N105" i="1"/>
  <c r="IO105" i="1"/>
  <c r="IP105" i="1"/>
  <c r="IQ105" i="1"/>
  <c r="IR105" i="1"/>
  <c r="IS105" i="1"/>
  <c r="IT105" i="1"/>
  <c r="IU105" i="1"/>
  <c r="IV105" i="1"/>
  <c r="IW105" i="1"/>
  <c r="IX105" i="1"/>
  <c r="IY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IP106" i="1"/>
  <c r="IQ106" i="1"/>
  <c r="IR106" i="1"/>
  <c r="IS106" i="1"/>
  <c r="IT106" i="1"/>
  <c r="IU106" i="1"/>
  <c r="IV106" i="1"/>
  <c r="IW106" i="1"/>
  <c r="IX106" i="1"/>
  <c r="IY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N107" i="1"/>
  <c r="IO107" i="1"/>
  <c r="IP107" i="1"/>
  <c r="IQ107" i="1"/>
  <c r="IR107" i="1"/>
  <c r="IS107" i="1"/>
  <c r="IT107" i="1"/>
  <c r="IU107" i="1"/>
  <c r="IV107" i="1"/>
  <c r="IW107" i="1"/>
  <c r="IX107" i="1"/>
  <c r="IY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IP108" i="1"/>
  <c r="IQ108" i="1"/>
  <c r="IR108" i="1"/>
  <c r="IS108" i="1"/>
  <c r="IT108" i="1"/>
  <c r="IU108" i="1"/>
  <c r="IV108" i="1"/>
  <c r="IW108" i="1"/>
  <c r="IX108" i="1"/>
  <c r="IY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N109" i="1"/>
  <c r="IO109" i="1"/>
  <c r="IP109" i="1"/>
  <c r="IQ109" i="1"/>
  <c r="IR109" i="1"/>
  <c r="IS109" i="1"/>
  <c r="IT109" i="1"/>
  <c r="IU109" i="1"/>
  <c r="IV109" i="1"/>
  <c r="IW109" i="1"/>
  <c r="IX109" i="1"/>
  <c r="IY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N110" i="1"/>
  <c r="IO110" i="1"/>
  <c r="IP110" i="1"/>
  <c r="IQ110" i="1"/>
  <c r="IR110" i="1"/>
  <c r="IS110" i="1"/>
  <c r="IT110" i="1"/>
  <c r="IU110" i="1"/>
  <c r="IV110" i="1"/>
  <c r="IW110" i="1"/>
  <c r="IX110" i="1"/>
  <c r="IY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N111" i="1"/>
  <c r="IO111" i="1"/>
  <c r="IP111" i="1"/>
  <c r="IQ111" i="1"/>
  <c r="IR111" i="1"/>
  <c r="IS111" i="1"/>
  <c r="IT111" i="1"/>
  <c r="IU111" i="1"/>
  <c r="IV111" i="1"/>
  <c r="IW111" i="1"/>
  <c r="IX111" i="1"/>
  <c r="IY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N112" i="1"/>
  <c r="IO112" i="1"/>
  <c r="IP112" i="1"/>
  <c r="IQ112" i="1"/>
  <c r="IR112" i="1"/>
  <c r="IS112" i="1"/>
  <c r="IT112" i="1"/>
  <c r="IU112" i="1"/>
  <c r="IV112" i="1"/>
  <c r="IW112" i="1"/>
  <c r="IX112" i="1"/>
  <c r="IY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IL113" i="1"/>
  <c r="IM113" i="1"/>
  <c r="IN113" i="1"/>
  <c r="IO113" i="1"/>
  <c r="IP113" i="1"/>
  <c r="IQ113" i="1"/>
  <c r="IR113" i="1"/>
  <c r="IS113" i="1"/>
  <c r="IT113" i="1"/>
  <c r="IU113" i="1"/>
  <c r="IV113" i="1"/>
  <c r="IW113" i="1"/>
  <c r="IX113" i="1"/>
  <c r="IY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N114" i="1"/>
  <c r="IO114" i="1"/>
  <c r="IP114" i="1"/>
  <c r="IQ114" i="1"/>
  <c r="IR114" i="1"/>
  <c r="IS114" i="1"/>
  <c r="IT114" i="1"/>
  <c r="IU114" i="1"/>
  <c r="IV114" i="1"/>
  <c r="IW114" i="1"/>
  <c r="IX114" i="1"/>
  <c r="IY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N115" i="1"/>
  <c r="IO115" i="1"/>
  <c r="IP115" i="1"/>
  <c r="IQ115" i="1"/>
  <c r="IR115" i="1"/>
  <c r="IS115" i="1"/>
  <c r="IT115" i="1"/>
  <c r="IU115" i="1"/>
  <c r="IV115" i="1"/>
  <c r="IW115" i="1"/>
  <c r="IX115" i="1"/>
  <c r="IY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N116" i="1"/>
  <c r="IO116" i="1"/>
  <c r="IP116" i="1"/>
  <c r="IQ116" i="1"/>
  <c r="IR116" i="1"/>
  <c r="IS116" i="1"/>
  <c r="IT116" i="1"/>
  <c r="IU116" i="1"/>
  <c r="IV116" i="1"/>
  <c r="IW116" i="1"/>
  <c r="IX116" i="1"/>
  <c r="IY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N117" i="1"/>
  <c r="IO117" i="1"/>
  <c r="IP117" i="1"/>
  <c r="IQ117" i="1"/>
  <c r="IR117" i="1"/>
  <c r="IS117" i="1"/>
  <c r="IT117" i="1"/>
  <c r="IU117" i="1"/>
  <c r="IV117" i="1"/>
  <c r="IW117" i="1"/>
  <c r="IX117" i="1"/>
  <c r="IY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N118" i="1"/>
  <c r="IO118" i="1"/>
  <c r="IP118" i="1"/>
  <c r="IQ118" i="1"/>
  <c r="IR118" i="1"/>
  <c r="IS118" i="1"/>
  <c r="IT118" i="1"/>
  <c r="IU118" i="1"/>
  <c r="IV118" i="1"/>
  <c r="IW118" i="1"/>
  <c r="IX118" i="1"/>
  <c r="IY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IL119" i="1"/>
  <c r="IM119" i="1"/>
  <c r="IN119" i="1"/>
  <c r="IO119" i="1"/>
  <c r="IP119" i="1"/>
  <c r="IQ119" i="1"/>
  <c r="IR119" i="1"/>
  <c r="IS119" i="1"/>
  <c r="IT119" i="1"/>
  <c r="IU119" i="1"/>
  <c r="IV119" i="1"/>
  <c r="IW119" i="1"/>
  <c r="IX119" i="1"/>
  <c r="IY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N120" i="1"/>
  <c r="IO120" i="1"/>
  <c r="IP120" i="1"/>
  <c r="IQ120" i="1"/>
  <c r="IR120" i="1"/>
  <c r="IS120" i="1"/>
  <c r="IT120" i="1"/>
  <c r="IU120" i="1"/>
  <c r="IV120" i="1"/>
  <c r="IW120" i="1"/>
  <c r="IX120" i="1"/>
  <c r="IY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IL121" i="1"/>
  <c r="IM121" i="1"/>
  <c r="IN121" i="1"/>
  <c r="IO121" i="1"/>
  <c r="IP121" i="1"/>
  <c r="IQ121" i="1"/>
  <c r="IR121" i="1"/>
  <c r="IS121" i="1"/>
  <c r="IT121" i="1"/>
  <c r="IU121" i="1"/>
  <c r="IV121" i="1"/>
  <c r="IW121" i="1"/>
  <c r="IX121" i="1"/>
  <c r="IY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N122" i="1"/>
  <c r="IO122" i="1"/>
  <c r="IP122" i="1"/>
  <c r="IQ122" i="1"/>
  <c r="IR122" i="1"/>
  <c r="IS122" i="1"/>
  <c r="IT122" i="1"/>
  <c r="IU122" i="1"/>
  <c r="IV122" i="1"/>
  <c r="IW122" i="1"/>
  <c r="IX122" i="1"/>
  <c r="IY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IL123" i="1"/>
  <c r="IM123" i="1"/>
  <c r="IN123" i="1"/>
  <c r="IO123" i="1"/>
  <c r="IP123" i="1"/>
  <c r="IQ123" i="1"/>
  <c r="IR123" i="1"/>
  <c r="IS123" i="1"/>
  <c r="IT123" i="1"/>
  <c r="IU123" i="1"/>
  <c r="IV123" i="1"/>
  <c r="IW123" i="1"/>
  <c r="IX123" i="1"/>
  <c r="IY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N124" i="1"/>
  <c r="IO124" i="1"/>
  <c r="IP124" i="1"/>
  <c r="IQ124" i="1"/>
  <c r="IR124" i="1"/>
  <c r="IS124" i="1"/>
  <c r="IT124" i="1"/>
  <c r="IU124" i="1"/>
  <c r="IV124" i="1"/>
  <c r="IW124" i="1"/>
  <c r="IX124" i="1"/>
  <c r="IY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IL125" i="1"/>
  <c r="IM125" i="1"/>
  <c r="IN125" i="1"/>
  <c r="IO125" i="1"/>
  <c r="IP125" i="1"/>
  <c r="IQ125" i="1"/>
  <c r="IR125" i="1"/>
  <c r="IS125" i="1"/>
  <c r="IT125" i="1"/>
  <c r="IU125" i="1"/>
  <c r="IV125" i="1"/>
  <c r="IW125" i="1"/>
  <c r="IX125" i="1"/>
  <c r="IY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IL126" i="1"/>
  <c r="IM126" i="1"/>
  <c r="IN126" i="1"/>
  <c r="IO126" i="1"/>
  <c r="IP126" i="1"/>
  <c r="IQ126" i="1"/>
  <c r="IR126" i="1"/>
  <c r="IS126" i="1"/>
  <c r="IT126" i="1"/>
  <c r="IU126" i="1"/>
  <c r="IV126" i="1"/>
  <c r="IW126" i="1"/>
  <c r="IX126" i="1"/>
  <c r="IY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IC127" i="1"/>
  <c r="ID127" i="1"/>
  <c r="IE127" i="1"/>
  <c r="IF127" i="1"/>
  <c r="IG127" i="1"/>
  <c r="IH127" i="1"/>
  <c r="II127" i="1"/>
  <c r="IJ127" i="1"/>
  <c r="IK127" i="1"/>
  <c r="IL127" i="1"/>
  <c r="IM127" i="1"/>
  <c r="IN127" i="1"/>
  <c r="IO127" i="1"/>
  <c r="IP127" i="1"/>
  <c r="IQ127" i="1"/>
  <c r="IR127" i="1"/>
  <c r="IS127" i="1"/>
  <c r="IT127" i="1"/>
  <c r="IU127" i="1"/>
  <c r="IV127" i="1"/>
  <c r="IW127" i="1"/>
  <c r="IX127" i="1"/>
  <c r="IY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IL128" i="1"/>
  <c r="IM128" i="1"/>
  <c r="IN128" i="1"/>
  <c r="IO128" i="1"/>
  <c r="IP128" i="1"/>
  <c r="IQ128" i="1"/>
  <c r="IR128" i="1"/>
  <c r="IS128" i="1"/>
  <c r="IT128" i="1"/>
  <c r="IU128" i="1"/>
  <c r="IV128" i="1"/>
  <c r="IW128" i="1"/>
  <c r="IX128" i="1"/>
  <c r="IY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IC129" i="1"/>
  <c r="ID129" i="1"/>
  <c r="IE129" i="1"/>
  <c r="IF129" i="1"/>
  <c r="IG129" i="1"/>
  <c r="IH129" i="1"/>
  <c r="II129" i="1"/>
  <c r="IJ129" i="1"/>
  <c r="IK129" i="1"/>
  <c r="IL129" i="1"/>
  <c r="IM129" i="1"/>
  <c r="IN129" i="1"/>
  <c r="IO129" i="1"/>
  <c r="IP129" i="1"/>
  <c r="IQ129" i="1"/>
  <c r="IR129" i="1"/>
  <c r="IS129" i="1"/>
  <c r="IT129" i="1"/>
  <c r="IU129" i="1"/>
  <c r="IV129" i="1"/>
  <c r="IW129" i="1"/>
  <c r="IX129" i="1"/>
  <c r="IY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IC130" i="1"/>
  <c r="ID130" i="1"/>
  <c r="IE130" i="1"/>
  <c r="IF130" i="1"/>
  <c r="IG130" i="1"/>
  <c r="IH130" i="1"/>
  <c r="II130" i="1"/>
  <c r="IJ130" i="1"/>
  <c r="IK130" i="1"/>
  <c r="IL130" i="1"/>
  <c r="IM130" i="1"/>
  <c r="IN130" i="1"/>
  <c r="IO130" i="1"/>
  <c r="IP130" i="1"/>
  <c r="IQ130" i="1"/>
  <c r="IR130" i="1"/>
  <c r="IS130" i="1"/>
  <c r="IT130" i="1"/>
  <c r="IU130" i="1"/>
  <c r="IV130" i="1"/>
  <c r="IW130" i="1"/>
  <c r="IX130" i="1"/>
  <c r="IY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IE131" i="1"/>
  <c r="IF131" i="1"/>
  <c r="IG131" i="1"/>
  <c r="IH131" i="1"/>
  <c r="II131" i="1"/>
  <c r="IJ131" i="1"/>
  <c r="IK131" i="1"/>
  <c r="IL131" i="1"/>
  <c r="IM131" i="1"/>
  <c r="IN131" i="1"/>
  <c r="IO131" i="1"/>
  <c r="IP131" i="1"/>
  <c r="IQ131" i="1"/>
  <c r="IR131" i="1"/>
  <c r="IS131" i="1"/>
  <c r="IT131" i="1"/>
  <c r="IU131" i="1"/>
  <c r="IV131" i="1"/>
  <c r="IW131" i="1"/>
  <c r="IX131" i="1"/>
  <c r="IY131" i="1"/>
  <c r="IK91" i="1"/>
  <c r="IL91" i="1"/>
  <c r="IM91" i="1"/>
  <c r="IN91" i="1"/>
  <c r="IO91" i="1"/>
  <c r="IP91" i="1"/>
  <c r="IQ91" i="1"/>
  <c r="IR91" i="1"/>
  <c r="IS91" i="1"/>
  <c r="IT91" i="1"/>
  <c r="IU91" i="1"/>
  <c r="IV91" i="1"/>
  <c r="IW91" i="1"/>
  <c r="IX91" i="1"/>
  <c r="IY91" i="1"/>
  <c r="IJ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HS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B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GK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FT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A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J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DS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B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CK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BR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A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J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S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IY87" i="1"/>
  <c r="IX87" i="1"/>
  <c r="IW87" i="1"/>
  <c r="IV87" i="1"/>
  <c r="IU87" i="1"/>
  <c r="IT87" i="1"/>
  <c r="IS87" i="1"/>
  <c r="IR87" i="1"/>
  <c r="IQ87" i="1"/>
  <c r="IP87" i="1"/>
  <c r="IO87" i="1"/>
  <c r="IN87" i="1"/>
  <c r="IM87" i="1"/>
  <c r="IL87" i="1"/>
  <c r="IK87" i="1"/>
  <c r="IJ87" i="1"/>
  <c r="II87" i="1"/>
  <c r="IH87" i="1"/>
  <c r="IG87" i="1"/>
  <c r="IF87" i="1"/>
  <c r="IE87" i="1"/>
  <c r="ID87" i="1"/>
  <c r="IC87" i="1"/>
  <c r="IB87" i="1"/>
  <c r="IA87" i="1"/>
  <c r="HZ87" i="1"/>
  <c r="HY87" i="1"/>
  <c r="HX87" i="1"/>
  <c r="HW87" i="1"/>
  <c r="HV87" i="1"/>
  <c r="HU87" i="1"/>
  <c r="HT87" i="1"/>
  <c r="HS87" i="1"/>
  <c r="HR87" i="1"/>
  <c r="HQ87" i="1"/>
  <c r="HP87" i="1"/>
  <c r="HO87" i="1"/>
  <c r="HN87" i="1"/>
  <c r="HM87" i="1"/>
  <c r="HL87" i="1"/>
  <c r="HK87" i="1"/>
  <c r="HJ87" i="1"/>
  <c r="HI87" i="1"/>
  <c r="HH87" i="1"/>
  <c r="HG87" i="1"/>
  <c r="HF87" i="1"/>
  <c r="HE87" i="1"/>
  <c r="HD87" i="1"/>
  <c r="HC87" i="1"/>
  <c r="HB87" i="1"/>
  <c r="HA87" i="1"/>
  <c r="GZ87" i="1"/>
  <c r="GY87" i="1"/>
  <c r="GX87" i="1"/>
  <c r="GW87" i="1"/>
  <c r="GV87" i="1"/>
  <c r="GU87" i="1"/>
  <c r="GT87" i="1"/>
  <c r="GS87" i="1"/>
  <c r="GR87" i="1"/>
  <c r="GQ87" i="1"/>
  <c r="GP87" i="1"/>
  <c r="GO87" i="1"/>
  <c r="GN87" i="1"/>
  <c r="GM87" i="1"/>
  <c r="GL87" i="1"/>
  <c r="GK87" i="1"/>
  <c r="GJ87" i="1"/>
  <c r="GI87" i="1"/>
  <c r="GH87" i="1"/>
  <c r="GG87" i="1"/>
  <c r="GF87" i="1"/>
  <c r="GE87" i="1"/>
  <c r="GD87" i="1"/>
  <c r="GC87" i="1"/>
  <c r="GB87" i="1"/>
  <c r="GA87" i="1"/>
  <c r="FZ87" i="1"/>
  <c r="FY87" i="1"/>
  <c r="FX87" i="1"/>
  <c r="FW87" i="1"/>
  <c r="FV87" i="1"/>
  <c r="FU87" i="1"/>
  <c r="FT87" i="1"/>
  <c r="FP87" i="1"/>
  <c r="FO87" i="1"/>
  <c r="FN87" i="1"/>
  <c r="FM87" i="1"/>
  <c r="FL87" i="1"/>
  <c r="FK87" i="1"/>
  <c r="FJ87" i="1"/>
  <c r="FI87" i="1"/>
  <c r="FH87" i="1"/>
  <c r="FG87" i="1"/>
  <c r="FF87" i="1"/>
  <c r="FE87" i="1"/>
  <c r="FD87" i="1"/>
  <c r="FC87" i="1"/>
  <c r="FB87" i="1"/>
  <c r="FA87" i="1"/>
  <c r="EZ87" i="1"/>
  <c r="EY87" i="1"/>
  <c r="EX87" i="1"/>
  <c r="EW87" i="1"/>
  <c r="EV87" i="1"/>
  <c r="EU87" i="1"/>
  <c r="ET87" i="1"/>
  <c r="ES87" i="1"/>
  <c r="ER87" i="1"/>
  <c r="EQ87" i="1"/>
  <c r="EP87" i="1"/>
  <c r="EO87" i="1"/>
  <c r="EN87" i="1"/>
  <c r="EM87" i="1"/>
  <c r="EL87" i="1"/>
  <c r="EK87" i="1"/>
  <c r="EJ87" i="1"/>
  <c r="EI87" i="1"/>
  <c r="EH87" i="1"/>
  <c r="EG87" i="1"/>
  <c r="EF87" i="1"/>
  <c r="EE87" i="1"/>
  <c r="ED87" i="1"/>
  <c r="EC87" i="1"/>
  <c r="EB87" i="1"/>
  <c r="EA87" i="1"/>
  <c r="DZ87" i="1"/>
  <c r="DY87" i="1"/>
  <c r="DX87" i="1"/>
  <c r="DW87" i="1"/>
  <c r="DV87" i="1"/>
  <c r="DU87" i="1"/>
  <c r="DT87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DF87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IY86" i="1"/>
  <c r="IX86" i="1"/>
  <c r="IW86" i="1"/>
  <c r="IV86" i="1"/>
  <c r="IU86" i="1"/>
  <c r="IT86" i="1"/>
  <c r="IS86" i="1"/>
  <c r="IR86" i="1"/>
  <c r="IQ86" i="1"/>
  <c r="IP86" i="1"/>
  <c r="IO86" i="1"/>
  <c r="IN86" i="1"/>
  <c r="IM86" i="1"/>
  <c r="IL86" i="1"/>
  <c r="IK86" i="1"/>
  <c r="IJ86" i="1"/>
  <c r="II86" i="1"/>
  <c r="IH86" i="1"/>
  <c r="IG86" i="1"/>
  <c r="IF86" i="1"/>
  <c r="IE86" i="1"/>
  <c r="ID86" i="1"/>
  <c r="IC86" i="1"/>
  <c r="IB86" i="1"/>
  <c r="IA86" i="1"/>
  <c r="HZ86" i="1"/>
  <c r="HY86" i="1"/>
  <c r="HX86" i="1"/>
  <c r="HW86" i="1"/>
  <c r="HV86" i="1"/>
  <c r="HU86" i="1"/>
  <c r="HT86" i="1"/>
  <c r="HS86" i="1"/>
  <c r="HR86" i="1"/>
  <c r="HQ86" i="1"/>
  <c r="HP86" i="1"/>
  <c r="HO86" i="1"/>
  <c r="HN86" i="1"/>
  <c r="HM86" i="1"/>
  <c r="HL86" i="1"/>
  <c r="HK86" i="1"/>
  <c r="HJ86" i="1"/>
  <c r="HI86" i="1"/>
  <c r="HH86" i="1"/>
  <c r="HG86" i="1"/>
  <c r="HF86" i="1"/>
  <c r="HE86" i="1"/>
  <c r="HD86" i="1"/>
  <c r="HC86" i="1"/>
  <c r="HB86" i="1"/>
  <c r="HA86" i="1"/>
  <c r="GZ86" i="1"/>
  <c r="GY86" i="1"/>
  <c r="GX86" i="1"/>
  <c r="GW86" i="1"/>
  <c r="GV86" i="1"/>
  <c r="GU86" i="1"/>
  <c r="GT86" i="1"/>
  <c r="GS86" i="1"/>
  <c r="GR86" i="1"/>
  <c r="GQ86" i="1"/>
  <c r="GP86" i="1"/>
  <c r="GO86" i="1"/>
  <c r="GN86" i="1"/>
  <c r="GM86" i="1"/>
  <c r="GL86" i="1"/>
  <c r="GK86" i="1"/>
  <c r="GJ86" i="1"/>
  <c r="GI86" i="1"/>
  <c r="GH86" i="1"/>
  <c r="GG86" i="1"/>
  <c r="GF86" i="1"/>
  <c r="GE86" i="1"/>
  <c r="GD86" i="1"/>
  <c r="GC86" i="1"/>
  <c r="GB86" i="1"/>
  <c r="GA86" i="1"/>
  <c r="FZ86" i="1"/>
  <c r="FY86" i="1"/>
  <c r="FX86" i="1"/>
  <c r="FW86" i="1"/>
  <c r="FV86" i="1"/>
  <c r="FU86" i="1"/>
  <c r="FT86" i="1"/>
  <c r="FP86" i="1"/>
  <c r="FO86" i="1"/>
  <c r="FN86" i="1"/>
  <c r="FM86" i="1"/>
  <c r="FL86" i="1"/>
  <c r="FK86" i="1"/>
  <c r="FJ86" i="1"/>
  <c r="FI86" i="1"/>
  <c r="FH86" i="1"/>
  <c r="FG86" i="1"/>
  <c r="FF86" i="1"/>
  <c r="FE86" i="1"/>
  <c r="FD86" i="1"/>
  <c r="FC86" i="1"/>
  <c r="FB86" i="1"/>
  <c r="FA86" i="1"/>
  <c r="EZ86" i="1"/>
  <c r="EY86" i="1"/>
  <c r="EX86" i="1"/>
  <c r="EW86" i="1"/>
  <c r="EV86" i="1"/>
  <c r="EU86" i="1"/>
  <c r="ET86" i="1"/>
  <c r="ES86" i="1"/>
  <c r="ER86" i="1"/>
  <c r="EQ86" i="1"/>
  <c r="EP86" i="1"/>
  <c r="EO86" i="1"/>
  <c r="EN86" i="1"/>
  <c r="EM86" i="1"/>
  <c r="EL86" i="1"/>
  <c r="EK86" i="1"/>
  <c r="EJ86" i="1"/>
  <c r="EI86" i="1"/>
  <c r="EH86" i="1"/>
  <c r="EG86" i="1"/>
  <c r="EF86" i="1"/>
  <c r="EE86" i="1"/>
  <c r="ED86" i="1"/>
  <c r="EC86" i="1"/>
  <c r="EB86" i="1"/>
  <c r="EA86" i="1"/>
  <c r="DZ86" i="1"/>
  <c r="DY86" i="1"/>
  <c r="DX86" i="1"/>
  <c r="DW86" i="1"/>
  <c r="DV86" i="1"/>
  <c r="DU86" i="1"/>
  <c r="DT86" i="1"/>
  <c r="DS86" i="1"/>
  <c r="DR86" i="1"/>
  <c r="DQ86" i="1"/>
  <c r="DP86" i="1"/>
  <c r="DO86" i="1"/>
  <c r="DN86" i="1"/>
  <c r="DM86" i="1"/>
  <c r="DL86" i="1"/>
  <c r="DK86" i="1"/>
  <c r="DJ86" i="1"/>
  <c r="DI86" i="1"/>
  <c r="DH86" i="1"/>
  <c r="DG86" i="1"/>
  <c r="DF86" i="1"/>
  <c r="DE86" i="1"/>
  <c r="DD86" i="1"/>
  <c r="DC86" i="1"/>
  <c r="DB86" i="1"/>
  <c r="DA86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IY85" i="1"/>
  <c r="IX85" i="1"/>
  <c r="IW85" i="1"/>
  <c r="IV85" i="1"/>
  <c r="IU85" i="1"/>
  <c r="IT85" i="1"/>
  <c r="IS85" i="1"/>
  <c r="IR85" i="1"/>
  <c r="IQ85" i="1"/>
  <c r="IP85" i="1"/>
  <c r="IO85" i="1"/>
  <c r="IN85" i="1"/>
  <c r="IM85" i="1"/>
  <c r="IL85" i="1"/>
  <c r="IK85" i="1"/>
  <c r="IJ85" i="1"/>
  <c r="II85" i="1"/>
  <c r="IH85" i="1"/>
  <c r="IG85" i="1"/>
  <c r="IF85" i="1"/>
  <c r="IE85" i="1"/>
  <c r="ID85" i="1"/>
  <c r="IC85" i="1"/>
  <c r="IB85" i="1"/>
  <c r="IA85" i="1"/>
  <c r="HZ85" i="1"/>
  <c r="HY85" i="1"/>
  <c r="HX85" i="1"/>
  <c r="HW85" i="1"/>
  <c r="HV85" i="1"/>
  <c r="HU85" i="1"/>
  <c r="HT85" i="1"/>
  <c r="HS85" i="1"/>
  <c r="HR85" i="1"/>
  <c r="HQ85" i="1"/>
  <c r="HP85" i="1"/>
  <c r="HO85" i="1"/>
  <c r="HN85" i="1"/>
  <c r="HM85" i="1"/>
  <c r="HL85" i="1"/>
  <c r="HK85" i="1"/>
  <c r="HJ85" i="1"/>
  <c r="HI85" i="1"/>
  <c r="HH85" i="1"/>
  <c r="HG85" i="1"/>
  <c r="HF85" i="1"/>
  <c r="HE85" i="1"/>
  <c r="HD85" i="1"/>
  <c r="HC85" i="1"/>
  <c r="HB85" i="1"/>
  <c r="HA85" i="1"/>
  <c r="GZ85" i="1"/>
  <c r="GY85" i="1"/>
  <c r="GX85" i="1"/>
  <c r="GW85" i="1"/>
  <c r="GV85" i="1"/>
  <c r="GU85" i="1"/>
  <c r="GT85" i="1"/>
  <c r="GS85" i="1"/>
  <c r="GR85" i="1"/>
  <c r="GQ85" i="1"/>
  <c r="GP85" i="1"/>
  <c r="GO85" i="1"/>
  <c r="GN85" i="1"/>
  <c r="GM85" i="1"/>
  <c r="GL85" i="1"/>
  <c r="GK85" i="1"/>
  <c r="GJ85" i="1"/>
  <c r="GI85" i="1"/>
  <c r="GH85" i="1"/>
  <c r="GG85" i="1"/>
  <c r="GF85" i="1"/>
  <c r="GE85" i="1"/>
  <c r="GD85" i="1"/>
  <c r="GC85" i="1"/>
  <c r="GB85" i="1"/>
  <c r="GA85" i="1"/>
  <c r="FZ85" i="1"/>
  <c r="FY85" i="1"/>
  <c r="FX85" i="1"/>
  <c r="FW85" i="1"/>
  <c r="FV85" i="1"/>
  <c r="FU85" i="1"/>
  <c r="FT85" i="1"/>
  <c r="FP85" i="1"/>
  <c r="FO85" i="1"/>
  <c r="FN85" i="1"/>
  <c r="FM85" i="1"/>
  <c r="FL85" i="1"/>
  <c r="FK85" i="1"/>
  <c r="FJ85" i="1"/>
  <c r="FI85" i="1"/>
  <c r="FH85" i="1"/>
  <c r="FG85" i="1"/>
  <c r="FF85" i="1"/>
  <c r="FE85" i="1"/>
  <c r="FD85" i="1"/>
  <c r="FC85" i="1"/>
  <c r="FB85" i="1"/>
  <c r="FA85" i="1"/>
  <c r="EZ85" i="1"/>
  <c r="EY85" i="1"/>
  <c r="EX85" i="1"/>
  <c r="EW85" i="1"/>
  <c r="EV85" i="1"/>
  <c r="EU85" i="1"/>
  <c r="ET85" i="1"/>
  <c r="ES85" i="1"/>
  <c r="ER85" i="1"/>
  <c r="EQ85" i="1"/>
  <c r="EP85" i="1"/>
  <c r="EO85" i="1"/>
  <c r="EN85" i="1"/>
  <c r="EM85" i="1"/>
  <c r="EL85" i="1"/>
  <c r="EK85" i="1"/>
  <c r="EJ85" i="1"/>
  <c r="EI85" i="1"/>
  <c r="EH85" i="1"/>
  <c r="EG85" i="1"/>
  <c r="EF85" i="1"/>
  <c r="EE85" i="1"/>
  <c r="ED85" i="1"/>
  <c r="EC85" i="1"/>
  <c r="EB85" i="1"/>
  <c r="EA85" i="1"/>
  <c r="DZ85" i="1"/>
  <c r="DY85" i="1"/>
  <c r="DX85" i="1"/>
  <c r="DW85" i="1"/>
  <c r="DV85" i="1"/>
  <c r="DU85" i="1"/>
  <c r="DT85" i="1"/>
  <c r="DS85" i="1"/>
  <c r="DR85" i="1"/>
  <c r="DQ85" i="1"/>
  <c r="DP85" i="1"/>
  <c r="DO85" i="1"/>
  <c r="DN85" i="1"/>
  <c r="DM85" i="1"/>
  <c r="DL85" i="1"/>
  <c r="DK85" i="1"/>
  <c r="DJ85" i="1"/>
  <c r="DI85" i="1"/>
  <c r="DH85" i="1"/>
  <c r="DG85" i="1"/>
  <c r="DF85" i="1"/>
  <c r="DE85" i="1"/>
  <c r="DD85" i="1"/>
  <c r="DC85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IY84" i="1"/>
  <c r="IX84" i="1"/>
  <c r="IW84" i="1"/>
  <c r="IV84" i="1"/>
  <c r="IU84" i="1"/>
  <c r="IT84" i="1"/>
  <c r="IS84" i="1"/>
  <c r="IR84" i="1"/>
  <c r="IQ84" i="1"/>
  <c r="IP84" i="1"/>
  <c r="IO84" i="1"/>
  <c r="IN84" i="1"/>
  <c r="IM84" i="1"/>
  <c r="IL84" i="1"/>
  <c r="IK84" i="1"/>
  <c r="IJ84" i="1"/>
  <c r="II84" i="1"/>
  <c r="IH84" i="1"/>
  <c r="IG84" i="1"/>
  <c r="IF84" i="1"/>
  <c r="IE84" i="1"/>
  <c r="ID84" i="1"/>
  <c r="IC84" i="1"/>
  <c r="IB84" i="1"/>
  <c r="IA84" i="1"/>
  <c r="HZ84" i="1"/>
  <c r="HY84" i="1"/>
  <c r="HX84" i="1"/>
  <c r="HW84" i="1"/>
  <c r="HV84" i="1"/>
  <c r="HU84" i="1"/>
  <c r="HT84" i="1"/>
  <c r="HS84" i="1"/>
  <c r="HR84" i="1"/>
  <c r="HQ84" i="1"/>
  <c r="HP84" i="1"/>
  <c r="HO84" i="1"/>
  <c r="HN84" i="1"/>
  <c r="HM84" i="1"/>
  <c r="HL84" i="1"/>
  <c r="HK84" i="1"/>
  <c r="HJ84" i="1"/>
  <c r="HI84" i="1"/>
  <c r="HH84" i="1"/>
  <c r="HG84" i="1"/>
  <c r="HF84" i="1"/>
  <c r="HE84" i="1"/>
  <c r="HD84" i="1"/>
  <c r="HC84" i="1"/>
  <c r="HB84" i="1"/>
  <c r="HA84" i="1"/>
  <c r="GZ84" i="1"/>
  <c r="GY84" i="1"/>
  <c r="GX84" i="1"/>
  <c r="GW84" i="1"/>
  <c r="GV84" i="1"/>
  <c r="GU84" i="1"/>
  <c r="GT84" i="1"/>
  <c r="GS84" i="1"/>
  <c r="GR84" i="1"/>
  <c r="GQ84" i="1"/>
  <c r="GP84" i="1"/>
  <c r="GO84" i="1"/>
  <c r="GN84" i="1"/>
  <c r="GM84" i="1"/>
  <c r="GL84" i="1"/>
  <c r="GK84" i="1"/>
  <c r="GJ84" i="1"/>
  <c r="GI84" i="1"/>
  <c r="GH84" i="1"/>
  <c r="GG84" i="1"/>
  <c r="GF84" i="1"/>
  <c r="GE84" i="1"/>
  <c r="GD84" i="1"/>
  <c r="GC84" i="1"/>
  <c r="GB84" i="1"/>
  <c r="GA84" i="1"/>
  <c r="FZ84" i="1"/>
  <c r="FY84" i="1"/>
  <c r="FX84" i="1"/>
  <c r="FW84" i="1"/>
  <c r="FV84" i="1"/>
  <c r="FU84" i="1"/>
  <c r="FT84" i="1"/>
  <c r="FP84" i="1"/>
  <c r="FO84" i="1"/>
  <c r="FN84" i="1"/>
  <c r="FM84" i="1"/>
  <c r="FL84" i="1"/>
  <c r="FK84" i="1"/>
  <c r="FJ84" i="1"/>
  <c r="FI84" i="1"/>
  <c r="FH84" i="1"/>
  <c r="FG84" i="1"/>
  <c r="FF84" i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I84" i="1"/>
  <c r="EH84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IY83" i="1"/>
  <c r="IX83" i="1"/>
  <c r="IW83" i="1"/>
  <c r="IV83" i="1"/>
  <c r="IU83" i="1"/>
  <c r="IT83" i="1"/>
  <c r="IS83" i="1"/>
  <c r="IR83" i="1"/>
  <c r="IQ83" i="1"/>
  <c r="IP83" i="1"/>
  <c r="IO83" i="1"/>
  <c r="IN83" i="1"/>
  <c r="IM83" i="1"/>
  <c r="IL83" i="1"/>
  <c r="IK83" i="1"/>
  <c r="IJ83" i="1"/>
  <c r="II83" i="1"/>
  <c r="IH83" i="1"/>
  <c r="IG83" i="1"/>
  <c r="IF83" i="1"/>
  <c r="IE83" i="1"/>
  <c r="ID83" i="1"/>
  <c r="IC83" i="1"/>
  <c r="IB83" i="1"/>
  <c r="IA83" i="1"/>
  <c r="HZ83" i="1"/>
  <c r="HY83" i="1"/>
  <c r="HX83" i="1"/>
  <c r="HW83" i="1"/>
  <c r="HV83" i="1"/>
  <c r="HU83" i="1"/>
  <c r="HT83" i="1"/>
  <c r="HS83" i="1"/>
  <c r="HR83" i="1"/>
  <c r="HQ83" i="1"/>
  <c r="HP83" i="1"/>
  <c r="HO83" i="1"/>
  <c r="HN83" i="1"/>
  <c r="HM83" i="1"/>
  <c r="HL83" i="1"/>
  <c r="HK83" i="1"/>
  <c r="HJ83" i="1"/>
  <c r="HI83" i="1"/>
  <c r="HH83" i="1"/>
  <c r="HG83" i="1"/>
  <c r="HF83" i="1"/>
  <c r="HE83" i="1"/>
  <c r="HD83" i="1"/>
  <c r="HC83" i="1"/>
  <c r="HB83" i="1"/>
  <c r="HA83" i="1"/>
  <c r="GZ83" i="1"/>
  <c r="GY83" i="1"/>
  <c r="GX83" i="1"/>
  <c r="GW83" i="1"/>
  <c r="GV83" i="1"/>
  <c r="GU83" i="1"/>
  <c r="GT83" i="1"/>
  <c r="GS83" i="1"/>
  <c r="GR83" i="1"/>
  <c r="GQ83" i="1"/>
  <c r="GP83" i="1"/>
  <c r="GO83" i="1"/>
  <c r="GN83" i="1"/>
  <c r="GM83" i="1"/>
  <c r="GL83" i="1"/>
  <c r="GK83" i="1"/>
  <c r="GJ83" i="1"/>
  <c r="GI83" i="1"/>
  <c r="GH83" i="1"/>
  <c r="GG83" i="1"/>
  <c r="GF83" i="1"/>
  <c r="GE83" i="1"/>
  <c r="GD83" i="1"/>
  <c r="GC83" i="1"/>
  <c r="GB83" i="1"/>
  <c r="GA83" i="1"/>
  <c r="FZ83" i="1"/>
  <c r="FY83" i="1"/>
  <c r="FX83" i="1"/>
  <c r="FW83" i="1"/>
  <c r="FV83" i="1"/>
  <c r="FU83" i="1"/>
  <c r="FT83" i="1"/>
  <c r="FP83" i="1"/>
  <c r="FO83" i="1"/>
  <c r="FN83" i="1"/>
  <c r="FM83" i="1"/>
  <c r="FL83" i="1"/>
  <c r="FK83" i="1"/>
  <c r="FJ83" i="1"/>
  <c r="FI83" i="1"/>
  <c r="FH83" i="1"/>
  <c r="FG83" i="1"/>
  <c r="FF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IY82" i="1"/>
  <c r="IX82" i="1"/>
  <c r="IW82" i="1"/>
  <c r="IV82" i="1"/>
  <c r="IU82" i="1"/>
  <c r="IT82" i="1"/>
  <c r="IS82" i="1"/>
  <c r="IR82" i="1"/>
  <c r="IQ82" i="1"/>
  <c r="IP82" i="1"/>
  <c r="IO82" i="1"/>
  <c r="IN82" i="1"/>
  <c r="IM82" i="1"/>
  <c r="IL82" i="1"/>
  <c r="IK82" i="1"/>
  <c r="IJ82" i="1"/>
  <c r="II82" i="1"/>
  <c r="IH82" i="1"/>
  <c r="IG82" i="1"/>
  <c r="IF82" i="1"/>
  <c r="IE82" i="1"/>
  <c r="ID82" i="1"/>
  <c r="IC82" i="1"/>
  <c r="IB82" i="1"/>
  <c r="IA82" i="1"/>
  <c r="HZ82" i="1"/>
  <c r="HY82" i="1"/>
  <c r="HX82" i="1"/>
  <c r="HW82" i="1"/>
  <c r="HV82" i="1"/>
  <c r="HU82" i="1"/>
  <c r="HT82" i="1"/>
  <c r="HS82" i="1"/>
  <c r="HR82" i="1"/>
  <c r="HQ82" i="1"/>
  <c r="HP82" i="1"/>
  <c r="HO82" i="1"/>
  <c r="HN82" i="1"/>
  <c r="HM82" i="1"/>
  <c r="HL82" i="1"/>
  <c r="HK82" i="1"/>
  <c r="HJ82" i="1"/>
  <c r="HI82" i="1"/>
  <c r="HH82" i="1"/>
  <c r="HG82" i="1"/>
  <c r="HF82" i="1"/>
  <c r="HE82" i="1"/>
  <c r="HD82" i="1"/>
  <c r="HC82" i="1"/>
  <c r="HB82" i="1"/>
  <c r="HA82" i="1"/>
  <c r="GZ82" i="1"/>
  <c r="GY82" i="1"/>
  <c r="GX82" i="1"/>
  <c r="GW82" i="1"/>
  <c r="GV82" i="1"/>
  <c r="GU82" i="1"/>
  <c r="GT82" i="1"/>
  <c r="GS82" i="1"/>
  <c r="GR82" i="1"/>
  <c r="GQ82" i="1"/>
  <c r="GP82" i="1"/>
  <c r="GO82" i="1"/>
  <c r="GN82" i="1"/>
  <c r="GM82" i="1"/>
  <c r="GL82" i="1"/>
  <c r="GK82" i="1"/>
  <c r="GJ82" i="1"/>
  <c r="GI82" i="1"/>
  <c r="GH82" i="1"/>
  <c r="GG82" i="1"/>
  <c r="GF82" i="1"/>
  <c r="GE82" i="1"/>
  <c r="GD82" i="1"/>
  <c r="GC82" i="1"/>
  <c r="GB82" i="1"/>
  <c r="GA82" i="1"/>
  <c r="FZ82" i="1"/>
  <c r="FY82" i="1"/>
  <c r="FX82" i="1"/>
  <c r="FW82" i="1"/>
  <c r="FV82" i="1"/>
  <c r="FU82" i="1"/>
  <c r="FT82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IY81" i="1"/>
  <c r="IX81" i="1"/>
  <c r="IW81" i="1"/>
  <c r="IV81" i="1"/>
  <c r="IU81" i="1"/>
  <c r="IT81" i="1"/>
  <c r="IS81" i="1"/>
  <c r="IR81" i="1"/>
  <c r="IQ81" i="1"/>
  <c r="IP81" i="1"/>
  <c r="IO81" i="1"/>
  <c r="IN81" i="1"/>
  <c r="IM81" i="1"/>
  <c r="IL81" i="1"/>
  <c r="IK81" i="1"/>
  <c r="IJ81" i="1"/>
  <c r="II81" i="1"/>
  <c r="IH81" i="1"/>
  <c r="IG81" i="1"/>
  <c r="IF81" i="1"/>
  <c r="IE81" i="1"/>
  <c r="ID81" i="1"/>
  <c r="IC81" i="1"/>
  <c r="IB81" i="1"/>
  <c r="IA81" i="1"/>
  <c r="HZ81" i="1"/>
  <c r="HY81" i="1"/>
  <c r="HX81" i="1"/>
  <c r="HW81" i="1"/>
  <c r="HV81" i="1"/>
  <c r="HU81" i="1"/>
  <c r="HT81" i="1"/>
  <c r="HS81" i="1"/>
  <c r="HR81" i="1"/>
  <c r="HQ81" i="1"/>
  <c r="HP81" i="1"/>
  <c r="HO81" i="1"/>
  <c r="HN81" i="1"/>
  <c r="HM81" i="1"/>
  <c r="HL81" i="1"/>
  <c r="HK81" i="1"/>
  <c r="HJ81" i="1"/>
  <c r="HI81" i="1"/>
  <c r="HH81" i="1"/>
  <c r="HG81" i="1"/>
  <c r="HF81" i="1"/>
  <c r="HE81" i="1"/>
  <c r="HD81" i="1"/>
  <c r="HC81" i="1"/>
  <c r="HB81" i="1"/>
  <c r="HA81" i="1"/>
  <c r="GZ81" i="1"/>
  <c r="GY81" i="1"/>
  <c r="GX81" i="1"/>
  <c r="GW81" i="1"/>
  <c r="GV81" i="1"/>
  <c r="GU81" i="1"/>
  <c r="GT81" i="1"/>
  <c r="GS81" i="1"/>
  <c r="GR81" i="1"/>
  <c r="GQ81" i="1"/>
  <c r="GP81" i="1"/>
  <c r="GO81" i="1"/>
  <c r="GN81" i="1"/>
  <c r="GM81" i="1"/>
  <c r="GL81" i="1"/>
  <c r="GK81" i="1"/>
  <c r="GJ81" i="1"/>
  <c r="GI81" i="1"/>
  <c r="GH81" i="1"/>
  <c r="GG81" i="1"/>
  <c r="GF81" i="1"/>
  <c r="GE81" i="1"/>
  <c r="GD81" i="1"/>
  <c r="GC81" i="1"/>
  <c r="GB81" i="1"/>
  <c r="GA81" i="1"/>
  <c r="FZ81" i="1"/>
  <c r="FY81" i="1"/>
  <c r="FX81" i="1"/>
  <c r="FW81" i="1"/>
  <c r="FV81" i="1"/>
  <c r="FU81" i="1"/>
  <c r="FT81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IY80" i="1"/>
  <c r="IX80" i="1"/>
  <c r="IW80" i="1"/>
  <c r="IV80" i="1"/>
  <c r="IU80" i="1"/>
  <c r="IT80" i="1"/>
  <c r="IS80" i="1"/>
  <c r="IR80" i="1"/>
  <c r="IQ80" i="1"/>
  <c r="IP80" i="1"/>
  <c r="IO80" i="1"/>
  <c r="IN80" i="1"/>
  <c r="IM80" i="1"/>
  <c r="IL80" i="1"/>
  <c r="IK80" i="1"/>
  <c r="IJ80" i="1"/>
  <c r="II80" i="1"/>
  <c r="IH80" i="1"/>
  <c r="IG80" i="1"/>
  <c r="IF80" i="1"/>
  <c r="IE80" i="1"/>
  <c r="ID80" i="1"/>
  <c r="IC80" i="1"/>
  <c r="IB80" i="1"/>
  <c r="IA80" i="1"/>
  <c r="HZ80" i="1"/>
  <c r="HY80" i="1"/>
  <c r="HX80" i="1"/>
  <c r="HW80" i="1"/>
  <c r="HV80" i="1"/>
  <c r="HU80" i="1"/>
  <c r="HT80" i="1"/>
  <c r="HS80" i="1"/>
  <c r="HR80" i="1"/>
  <c r="HQ80" i="1"/>
  <c r="HP80" i="1"/>
  <c r="HO80" i="1"/>
  <c r="HN80" i="1"/>
  <c r="HM80" i="1"/>
  <c r="HL80" i="1"/>
  <c r="HK80" i="1"/>
  <c r="HJ80" i="1"/>
  <c r="HI80" i="1"/>
  <c r="HH80" i="1"/>
  <c r="HG80" i="1"/>
  <c r="HF80" i="1"/>
  <c r="HE80" i="1"/>
  <c r="HD80" i="1"/>
  <c r="HC80" i="1"/>
  <c r="HB80" i="1"/>
  <c r="HA80" i="1"/>
  <c r="GZ80" i="1"/>
  <c r="GY80" i="1"/>
  <c r="GX80" i="1"/>
  <c r="GW80" i="1"/>
  <c r="GV80" i="1"/>
  <c r="GU80" i="1"/>
  <c r="GT80" i="1"/>
  <c r="GS80" i="1"/>
  <c r="GR80" i="1"/>
  <c r="GQ80" i="1"/>
  <c r="GP80" i="1"/>
  <c r="GO80" i="1"/>
  <c r="GN80" i="1"/>
  <c r="GM80" i="1"/>
  <c r="GL80" i="1"/>
  <c r="GK80" i="1"/>
  <c r="GJ80" i="1"/>
  <c r="GI80" i="1"/>
  <c r="GH80" i="1"/>
  <c r="GG80" i="1"/>
  <c r="GF80" i="1"/>
  <c r="GE80" i="1"/>
  <c r="GD80" i="1"/>
  <c r="GC80" i="1"/>
  <c r="GB80" i="1"/>
  <c r="GA80" i="1"/>
  <c r="FZ80" i="1"/>
  <c r="FY80" i="1"/>
  <c r="FX80" i="1"/>
  <c r="FW80" i="1"/>
  <c r="FV80" i="1"/>
  <c r="FU80" i="1"/>
  <c r="FT80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IY79" i="1"/>
  <c r="IX79" i="1"/>
  <c r="IW79" i="1"/>
  <c r="IV79" i="1"/>
  <c r="IU79" i="1"/>
  <c r="IT79" i="1"/>
  <c r="IS79" i="1"/>
  <c r="IR79" i="1"/>
  <c r="IQ79" i="1"/>
  <c r="IP79" i="1"/>
  <c r="IO79" i="1"/>
  <c r="IN79" i="1"/>
  <c r="IM79" i="1"/>
  <c r="IL79" i="1"/>
  <c r="IK79" i="1"/>
  <c r="IJ79" i="1"/>
  <c r="II79" i="1"/>
  <c r="IH79" i="1"/>
  <c r="IG79" i="1"/>
  <c r="IF79" i="1"/>
  <c r="IE79" i="1"/>
  <c r="ID79" i="1"/>
  <c r="IC79" i="1"/>
  <c r="IB79" i="1"/>
  <c r="IA79" i="1"/>
  <c r="HZ79" i="1"/>
  <c r="HY79" i="1"/>
  <c r="HX79" i="1"/>
  <c r="HW79" i="1"/>
  <c r="HV79" i="1"/>
  <c r="HU79" i="1"/>
  <c r="HT79" i="1"/>
  <c r="HS79" i="1"/>
  <c r="HR79" i="1"/>
  <c r="HQ79" i="1"/>
  <c r="HP79" i="1"/>
  <c r="HO79" i="1"/>
  <c r="HN79" i="1"/>
  <c r="HM79" i="1"/>
  <c r="HL79" i="1"/>
  <c r="HK79" i="1"/>
  <c r="HJ79" i="1"/>
  <c r="HI79" i="1"/>
  <c r="HH79" i="1"/>
  <c r="HG79" i="1"/>
  <c r="HF79" i="1"/>
  <c r="HE79" i="1"/>
  <c r="HD79" i="1"/>
  <c r="HC79" i="1"/>
  <c r="HB79" i="1"/>
  <c r="HA79" i="1"/>
  <c r="GZ79" i="1"/>
  <c r="GY79" i="1"/>
  <c r="GX79" i="1"/>
  <c r="GW79" i="1"/>
  <c r="GV79" i="1"/>
  <c r="GU79" i="1"/>
  <c r="GT79" i="1"/>
  <c r="GS79" i="1"/>
  <c r="GR79" i="1"/>
  <c r="GQ79" i="1"/>
  <c r="GP79" i="1"/>
  <c r="GO79" i="1"/>
  <c r="GN79" i="1"/>
  <c r="GM79" i="1"/>
  <c r="GL79" i="1"/>
  <c r="GK79" i="1"/>
  <c r="GJ79" i="1"/>
  <c r="GI79" i="1"/>
  <c r="GH79" i="1"/>
  <c r="GG79" i="1"/>
  <c r="GF79" i="1"/>
  <c r="GE79" i="1"/>
  <c r="GD79" i="1"/>
  <c r="GC79" i="1"/>
  <c r="GB79" i="1"/>
  <c r="GA79" i="1"/>
  <c r="FZ79" i="1"/>
  <c r="FY79" i="1"/>
  <c r="FX79" i="1"/>
  <c r="FW79" i="1"/>
  <c r="FV79" i="1"/>
  <c r="FU79" i="1"/>
  <c r="FT79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IY78" i="1"/>
  <c r="IX78" i="1"/>
  <c r="IW78" i="1"/>
  <c r="IV78" i="1"/>
  <c r="IU78" i="1"/>
  <c r="IT78" i="1"/>
  <c r="IS78" i="1"/>
  <c r="IR78" i="1"/>
  <c r="IQ78" i="1"/>
  <c r="IP78" i="1"/>
  <c r="IO78" i="1"/>
  <c r="IN78" i="1"/>
  <c r="IM78" i="1"/>
  <c r="IL78" i="1"/>
  <c r="IK78" i="1"/>
  <c r="IJ78" i="1"/>
  <c r="II78" i="1"/>
  <c r="IH78" i="1"/>
  <c r="IG78" i="1"/>
  <c r="IF78" i="1"/>
  <c r="IE78" i="1"/>
  <c r="ID78" i="1"/>
  <c r="IC78" i="1"/>
  <c r="IB78" i="1"/>
  <c r="IA78" i="1"/>
  <c r="HZ78" i="1"/>
  <c r="HY78" i="1"/>
  <c r="HX78" i="1"/>
  <c r="HW78" i="1"/>
  <c r="HV78" i="1"/>
  <c r="HU78" i="1"/>
  <c r="HT78" i="1"/>
  <c r="HS78" i="1"/>
  <c r="HR78" i="1"/>
  <c r="HQ78" i="1"/>
  <c r="HP78" i="1"/>
  <c r="HO78" i="1"/>
  <c r="HN78" i="1"/>
  <c r="HM78" i="1"/>
  <c r="HL78" i="1"/>
  <c r="HK78" i="1"/>
  <c r="HJ78" i="1"/>
  <c r="HI78" i="1"/>
  <c r="HH78" i="1"/>
  <c r="HG78" i="1"/>
  <c r="HF78" i="1"/>
  <c r="HE78" i="1"/>
  <c r="HD78" i="1"/>
  <c r="HC78" i="1"/>
  <c r="HB78" i="1"/>
  <c r="HA78" i="1"/>
  <c r="GZ78" i="1"/>
  <c r="GY78" i="1"/>
  <c r="GX78" i="1"/>
  <c r="GW78" i="1"/>
  <c r="GV78" i="1"/>
  <c r="GU78" i="1"/>
  <c r="GT78" i="1"/>
  <c r="GS78" i="1"/>
  <c r="GR78" i="1"/>
  <c r="GQ78" i="1"/>
  <c r="GP78" i="1"/>
  <c r="GO78" i="1"/>
  <c r="GN78" i="1"/>
  <c r="GM78" i="1"/>
  <c r="GL78" i="1"/>
  <c r="GK78" i="1"/>
  <c r="GJ78" i="1"/>
  <c r="GI78" i="1"/>
  <c r="GH78" i="1"/>
  <c r="GG78" i="1"/>
  <c r="GF78" i="1"/>
  <c r="GE78" i="1"/>
  <c r="GD78" i="1"/>
  <c r="GC78" i="1"/>
  <c r="GB78" i="1"/>
  <c r="GA78" i="1"/>
  <c r="FZ78" i="1"/>
  <c r="FY78" i="1"/>
  <c r="FX78" i="1"/>
  <c r="FW78" i="1"/>
  <c r="FV78" i="1"/>
  <c r="FU78" i="1"/>
  <c r="FT78" i="1"/>
  <c r="FP78" i="1"/>
  <c r="FO78" i="1"/>
  <c r="FN78" i="1"/>
  <c r="FM78" i="1"/>
  <c r="FL78" i="1"/>
  <c r="FK78" i="1"/>
  <c r="FJ78" i="1"/>
  <c r="FI78" i="1"/>
  <c r="FH78" i="1"/>
  <c r="FG78" i="1"/>
  <c r="FF78" i="1"/>
  <c r="FE78" i="1"/>
  <c r="FD78" i="1"/>
  <c r="FC78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EI78" i="1"/>
  <c r="EH78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IY77" i="1"/>
  <c r="IX77" i="1"/>
  <c r="IW77" i="1"/>
  <c r="IV77" i="1"/>
  <c r="IU77" i="1"/>
  <c r="IT77" i="1"/>
  <c r="IS77" i="1"/>
  <c r="IR77" i="1"/>
  <c r="IQ77" i="1"/>
  <c r="IP77" i="1"/>
  <c r="IO77" i="1"/>
  <c r="IN77" i="1"/>
  <c r="IM77" i="1"/>
  <c r="IL77" i="1"/>
  <c r="IK77" i="1"/>
  <c r="IJ77" i="1"/>
  <c r="II77" i="1"/>
  <c r="IH77" i="1"/>
  <c r="IG77" i="1"/>
  <c r="IF77" i="1"/>
  <c r="IE77" i="1"/>
  <c r="ID77" i="1"/>
  <c r="IC77" i="1"/>
  <c r="IB77" i="1"/>
  <c r="IA77" i="1"/>
  <c r="HZ77" i="1"/>
  <c r="HY77" i="1"/>
  <c r="HX77" i="1"/>
  <c r="HW77" i="1"/>
  <c r="HV77" i="1"/>
  <c r="HU77" i="1"/>
  <c r="HT77" i="1"/>
  <c r="HS77" i="1"/>
  <c r="HR77" i="1"/>
  <c r="HQ77" i="1"/>
  <c r="HP77" i="1"/>
  <c r="HO77" i="1"/>
  <c r="HN77" i="1"/>
  <c r="HM77" i="1"/>
  <c r="HL77" i="1"/>
  <c r="HK77" i="1"/>
  <c r="HJ77" i="1"/>
  <c r="HI77" i="1"/>
  <c r="HH77" i="1"/>
  <c r="HG77" i="1"/>
  <c r="HF77" i="1"/>
  <c r="HE77" i="1"/>
  <c r="HD77" i="1"/>
  <c r="HC77" i="1"/>
  <c r="HB77" i="1"/>
  <c r="HA77" i="1"/>
  <c r="GZ77" i="1"/>
  <c r="GY77" i="1"/>
  <c r="GX77" i="1"/>
  <c r="GW77" i="1"/>
  <c r="GV77" i="1"/>
  <c r="GU77" i="1"/>
  <c r="GT77" i="1"/>
  <c r="GS77" i="1"/>
  <c r="GR77" i="1"/>
  <c r="GQ77" i="1"/>
  <c r="GP77" i="1"/>
  <c r="GO77" i="1"/>
  <c r="GN77" i="1"/>
  <c r="GM77" i="1"/>
  <c r="GL77" i="1"/>
  <c r="GK77" i="1"/>
  <c r="GJ77" i="1"/>
  <c r="GI77" i="1"/>
  <c r="GH77" i="1"/>
  <c r="GG77" i="1"/>
  <c r="GF77" i="1"/>
  <c r="GE77" i="1"/>
  <c r="GD77" i="1"/>
  <c r="GC77" i="1"/>
  <c r="GB77" i="1"/>
  <c r="GA77" i="1"/>
  <c r="FZ77" i="1"/>
  <c r="FY77" i="1"/>
  <c r="FX77" i="1"/>
  <c r="FW77" i="1"/>
  <c r="FV77" i="1"/>
  <c r="FU77" i="1"/>
  <c r="FT77" i="1"/>
  <c r="FP77" i="1"/>
  <c r="FO77" i="1"/>
  <c r="FN77" i="1"/>
  <c r="FM77" i="1"/>
  <c r="FL77" i="1"/>
  <c r="FK77" i="1"/>
  <c r="FJ77" i="1"/>
  <c r="FI77" i="1"/>
  <c r="FH77" i="1"/>
  <c r="FG77" i="1"/>
  <c r="FF77" i="1"/>
  <c r="FE77" i="1"/>
  <c r="FD77" i="1"/>
  <c r="FC77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EI77" i="1"/>
  <c r="EH77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IY76" i="1"/>
  <c r="IX76" i="1"/>
  <c r="IW76" i="1"/>
  <c r="IV76" i="1"/>
  <c r="IU76" i="1"/>
  <c r="IT76" i="1"/>
  <c r="IS76" i="1"/>
  <c r="IR76" i="1"/>
  <c r="IQ76" i="1"/>
  <c r="IP76" i="1"/>
  <c r="IO76" i="1"/>
  <c r="IN76" i="1"/>
  <c r="IM76" i="1"/>
  <c r="IL76" i="1"/>
  <c r="IK76" i="1"/>
  <c r="IJ76" i="1"/>
  <c r="II76" i="1"/>
  <c r="IH76" i="1"/>
  <c r="IG76" i="1"/>
  <c r="IF76" i="1"/>
  <c r="IE76" i="1"/>
  <c r="ID76" i="1"/>
  <c r="IC76" i="1"/>
  <c r="IB76" i="1"/>
  <c r="IA76" i="1"/>
  <c r="HZ76" i="1"/>
  <c r="HY76" i="1"/>
  <c r="HX76" i="1"/>
  <c r="HW76" i="1"/>
  <c r="HV76" i="1"/>
  <c r="HU76" i="1"/>
  <c r="HT76" i="1"/>
  <c r="HS76" i="1"/>
  <c r="HR76" i="1"/>
  <c r="HQ76" i="1"/>
  <c r="HP76" i="1"/>
  <c r="HO76" i="1"/>
  <c r="HN76" i="1"/>
  <c r="HM76" i="1"/>
  <c r="HL76" i="1"/>
  <c r="HK76" i="1"/>
  <c r="HJ76" i="1"/>
  <c r="HI76" i="1"/>
  <c r="HH76" i="1"/>
  <c r="HG76" i="1"/>
  <c r="HF76" i="1"/>
  <c r="HE76" i="1"/>
  <c r="HD76" i="1"/>
  <c r="HC76" i="1"/>
  <c r="HB76" i="1"/>
  <c r="HA76" i="1"/>
  <c r="GZ76" i="1"/>
  <c r="GY76" i="1"/>
  <c r="GX76" i="1"/>
  <c r="GW76" i="1"/>
  <c r="GV76" i="1"/>
  <c r="GU76" i="1"/>
  <c r="GT76" i="1"/>
  <c r="GS76" i="1"/>
  <c r="GR76" i="1"/>
  <c r="GQ76" i="1"/>
  <c r="GP76" i="1"/>
  <c r="GO76" i="1"/>
  <c r="GN76" i="1"/>
  <c r="GM76" i="1"/>
  <c r="GL76" i="1"/>
  <c r="GK76" i="1"/>
  <c r="GJ76" i="1"/>
  <c r="GI76" i="1"/>
  <c r="GH76" i="1"/>
  <c r="GG76" i="1"/>
  <c r="GF76" i="1"/>
  <c r="GE76" i="1"/>
  <c r="GD76" i="1"/>
  <c r="GC76" i="1"/>
  <c r="GB76" i="1"/>
  <c r="GA76" i="1"/>
  <c r="FZ76" i="1"/>
  <c r="FY76" i="1"/>
  <c r="FX76" i="1"/>
  <c r="FW76" i="1"/>
  <c r="FV76" i="1"/>
  <c r="FU76" i="1"/>
  <c r="FT76" i="1"/>
  <c r="FP76" i="1"/>
  <c r="FO76" i="1"/>
  <c r="FN76" i="1"/>
  <c r="FM76" i="1"/>
  <c r="FL76" i="1"/>
  <c r="FK76" i="1"/>
  <c r="FJ76" i="1"/>
  <c r="FI76" i="1"/>
  <c r="FH76" i="1"/>
  <c r="FG76" i="1"/>
  <c r="FF76" i="1"/>
  <c r="FE76" i="1"/>
  <c r="FD76" i="1"/>
  <c r="FC76" i="1"/>
  <c r="FB76" i="1"/>
  <c r="FA76" i="1"/>
  <c r="EZ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M76" i="1"/>
  <c r="EL76" i="1"/>
  <c r="EK76" i="1"/>
  <c r="EJ76" i="1"/>
  <c r="EI76" i="1"/>
  <c r="EH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DT76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IY75" i="1"/>
  <c r="IX75" i="1"/>
  <c r="IW75" i="1"/>
  <c r="IV75" i="1"/>
  <c r="IU75" i="1"/>
  <c r="IT75" i="1"/>
  <c r="IS75" i="1"/>
  <c r="IR75" i="1"/>
  <c r="IQ75" i="1"/>
  <c r="IP75" i="1"/>
  <c r="IO75" i="1"/>
  <c r="IN75" i="1"/>
  <c r="IM75" i="1"/>
  <c r="IL75" i="1"/>
  <c r="IK75" i="1"/>
  <c r="IJ75" i="1"/>
  <c r="II75" i="1"/>
  <c r="IH75" i="1"/>
  <c r="IG75" i="1"/>
  <c r="IF75" i="1"/>
  <c r="IE75" i="1"/>
  <c r="ID75" i="1"/>
  <c r="IC75" i="1"/>
  <c r="IB75" i="1"/>
  <c r="IA75" i="1"/>
  <c r="HZ75" i="1"/>
  <c r="HY75" i="1"/>
  <c r="HX75" i="1"/>
  <c r="HW75" i="1"/>
  <c r="HV75" i="1"/>
  <c r="HU75" i="1"/>
  <c r="HT75" i="1"/>
  <c r="HS75" i="1"/>
  <c r="HR75" i="1"/>
  <c r="HQ75" i="1"/>
  <c r="HP75" i="1"/>
  <c r="HO75" i="1"/>
  <c r="HN75" i="1"/>
  <c r="HM75" i="1"/>
  <c r="HL75" i="1"/>
  <c r="HK75" i="1"/>
  <c r="HJ75" i="1"/>
  <c r="HI75" i="1"/>
  <c r="HH75" i="1"/>
  <c r="HG75" i="1"/>
  <c r="HF75" i="1"/>
  <c r="HE75" i="1"/>
  <c r="HD75" i="1"/>
  <c r="HC75" i="1"/>
  <c r="HB75" i="1"/>
  <c r="HA75" i="1"/>
  <c r="GZ75" i="1"/>
  <c r="GY75" i="1"/>
  <c r="GX75" i="1"/>
  <c r="GW75" i="1"/>
  <c r="GV75" i="1"/>
  <c r="GU75" i="1"/>
  <c r="GT75" i="1"/>
  <c r="GS75" i="1"/>
  <c r="GR75" i="1"/>
  <c r="GQ75" i="1"/>
  <c r="GP75" i="1"/>
  <c r="GO75" i="1"/>
  <c r="GN75" i="1"/>
  <c r="GM75" i="1"/>
  <c r="GL75" i="1"/>
  <c r="GK75" i="1"/>
  <c r="GJ75" i="1"/>
  <c r="GI75" i="1"/>
  <c r="GH75" i="1"/>
  <c r="GG75" i="1"/>
  <c r="GF75" i="1"/>
  <c r="GE75" i="1"/>
  <c r="GD75" i="1"/>
  <c r="GC75" i="1"/>
  <c r="GB75" i="1"/>
  <c r="GA75" i="1"/>
  <c r="FZ75" i="1"/>
  <c r="FY75" i="1"/>
  <c r="FX75" i="1"/>
  <c r="FW75" i="1"/>
  <c r="FV75" i="1"/>
  <c r="FU75" i="1"/>
  <c r="FT75" i="1"/>
  <c r="FP75" i="1"/>
  <c r="FO75" i="1"/>
  <c r="FN75" i="1"/>
  <c r="FM75" i="1"/>
  <c r="FL75" i="1"/>
  <c r="FK75" i="1"/>
  <c r="FJ75" i="1"/>
  <c r="FI75" i="1"/>
  <c r="FH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IY74" i="1"/>
  <c r="IX74" i="1"/>
  <c r="IW74" i="1"/>
  <c r="IV74" i="1"/>
  <c r="IU74" i="1"/>
  <c r="IT74" i="1"/>
  <c r="IS74" i="1"/>
  <c r="IR74" i="1"/>
  <c r="IQ74" i="1"/>
  <c r="IP74" i="1"/>
  <c r="IO74" i="1"/>
  <c r="IN74" i="1"/>
  <c r="IM74" i="1"/>
  <c r="IL74" i="1"/>
  <c r="IK74" i="1"/>
  <c r="IJ74" i="1"/>
  <c r="II74" i="1"/>
  <c r="IH74" i="1"/>
  <c r="IG74" i="1"/>
  <c r="IF74" i="1"/>
  <c r="IE74" i="1"/>
  <c r="ID74" i="1"/>
  <c r="IC74" i="1"/>
  <c r="IB74" i="1"/>
  <c r="IA74" i="1"/>
  <c r="HZ74" i="1"/>
  <c r="HY74" i="1"/>
  <c r="HX74" i="1"/>
  <c r="HW74" i="1"/>
  <c r="HV74" i="1"/>
  <c r="HU74" i="1"/>
  <c r="HT74" i="1"/>
  <c r="HS74" i="1"/>
  <c r="HR74" i="1"/>
  <c r="HQ74" i="1"/>
  <c r="HP74" i="1"/>
  <c r="HO74" i="1"/>
  <c r="HN74" i="1"/>
  <c r="HM74" i="1"/>
  <c r="HL74" i="1"/>
  <c r="HK74" i="1"/>
  <c r="HJ74" i="1"/>
  <c r="HI74" i="1"/>
  <c r="HH74" i="1"/>
  <c r="HG74" i="1"/>
  <c r="HF74" i="1"/>
  <c r="HE74" i="1"/>
  <c r="HD74" i="1"/>
  <c r="HC74" i="1"/>
  <c r="HB74" i="1"/>
  <c r="HA74" i="1"/>
  <c r="GZ74" i="1"/>
  <c r="GY74" i="1"/>
  <c r="GX74" i="1"/>
  <c r="GW74" i="1"/>
  <c r="GV74" i="1"/>
  <c r="GU74" i="1"/>
  <c r="GT74" i="1"/>
  <c r="GS74" i="1"/>
  <c r="GR74" i="1"/>
  <c r="GQ74" i="1"/>
  <c r="GP74" i="1"/>
  <c r="GO74" i="1"/>
  <c r="GN74" i="1"/>
  <c r="GM74" i="1"/>
  <c r="GL74" i="1"/>
  <c r="GK74" i="1"/>
  <c r="GJ74" i="1"/>
  <c r="GI74" i="1"/>
  <c r="GH74" i="1"/>
  <c r="GG74" i="1"/>
  <c r="GF74" i="1"/>
  <c r="GE74" i="1"/>
  <c r="GD74" i="1"/>
  <c r="GC74" i="1"/>
  <c r="GB74" i="1"/>
  <c r="GA74" i="1"/>
  <c r="FZ74" i="1"/>
  <c r="FY74" i="1"/>
  <c r="FX74" i="1"/>
  <c r="FW74" i="1"/>
  <c r="FV74" i="1"/>
  <c r="FU74" i="1"/>
  <c r="FT74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IY73" i="1"/>
  <c r="IX73" i="1"/>
  <c r="IW73" i="1"/>
  <c r="IV73" i="1"/>
  <c r="IU73" i="1"/>
  <c r="IT73" i="1"/>
  <c r="IS73" i="1"/>
  <c r="IR73" i="1"/>
  <c r="IQ73" i="1"/>
  <c r="IP73" i="1"/>
  <c r="IO73" i="1"/>
  <c r="IN73" i="1"/>
  <c r="IM73" i="1"/>
  <c r="IL73" i="1"/>
  <c r="IK73" i="1"/>
  <c r="IJ73" i="1"/>
  <c r="II73" i="1"/>
  <c r="IH73" i="1"/>
  <c r="IG73" i="1"/>
  <c r="IF73" i="1"/>
  <c r="IE73" i="1"/>
  <c r="ID73" i="1"/>
  <c r="IC73" i="1"/>
  <c r="IB73" i="1"/>
  <c r="IA73" i="1"/>
  <c r="HZ73" i="1"/>
  <c r="HY73" i="1"/>
  <c r="HX73" i="1"/>
  <c r="HW73" i="1"/>
  <c r="HV73" i="1"/>
  <c r="HU73" i="1"/>
  <c r="HT73" i="1"/>
  <c r="HS73" i="1"/>
  <c r="HR73" i="1"/>
  <c r="HQ73" i="1"/>
  <c r="HP73" i="1"/>
  <c r="HO73" i="1"/>
  <c r="HN73" i="1"/>
  <c r="HM73" i="1"/>
  <c r="HL73" i="1"/>
  <c r="HK73" i="1"/>
  <c r="HJ73" i="1"/>
  <c r="HI73" i="1"/>
  <c r="HH73" i="1"/>
  <c r="HG73" i="1"/>
  <c r="HF73" i="1"/>
  <c r="HE73" i="1"/>
  <c r="HD73" i="1"/>
  <c r="HC73" i="1"/>
  <c r="HB73" i="1"/>
  <c r="HA73" i="1"/>
  <c r="GZ73" i="1"/>
  <c r="GY73" i="1"/>
  <c r="GX73" i="1"/>
  <c r="GW73" i="1"/>
  <c r="GV73" i="1"/>
  <c r="GU73" i="1"/>
  <c r="GT73" i="1"/>
  <c r="GS73" i="1"/>
  <c r="GR73" i="1"/>
  <c r="GQ73" i="1"/>
  <c r="GP73" i="1"/>
  <c r="GO73" i="1"/>
  <c r="GN73" i="1"/>
  <c r="GM73" i="1"/>
  <c r="GL73" i="1"/>
  <c r="GK73" i="1"/>
  <c r="GJ73" i="1"/>
  <c r="GI73" i="1"/>
  <c r="GH73" i="1"/>
  <c r="GG73" i="1"/>
  <c r="GF73" i="1"/>
  <c r="GE73" i="1"/>
  <c r="GD73" i="1"/>
  <c r="GC73" i="1"/>
  <c r="GB73" i="1"/>
  <c r="GA73" i="1"/>
  <c r="FZ73" i="1"/>
  <c r="FY73" i="1"/>
  <c r="FX73" i="1"/>
  <c r="FW73" i="1"/>
  <c r="FV73" i="1"/>
  <c r="FU73" i="1"/>
  <c r="FT73" i="1"/>
  <c r="FP73" i="1"/>
  <c r="FO73" i="1"/>
  <c r="FN73" i="1"/>
  <c r="FM73" i="1"/>
  <c r="FL73" i="1"/>
  <c r="FK73" i="1"/>
  <c r="FJ73" i="1"/>
  <c r="FI73" i="1"/>
  <c r="FH73" i="1"/>
  <c r="FG73" i="1"/>
  <c r="FF73" i="1"/>
  <c r="FE73" i="1"/>
  <c r="FD73" i="1"/>
  <c r="FC73" i="1"/>
  <c r="FB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IY72" i="1"/>
  <c r="IX72" i="1"/>
  <c r="IW72" i="1"/>
  <c r="IV72" i="1"/>
  <c r="IU72" i="1"/>
  <c r="IT72" i="1"/>
  <c r="IS72" i="1"/>
  <c r="IR72" i="1"/>
  <c r="IQ72" i="1"/>
  <c r="IP72" i="1"/>
  <c r="IO72" i="1"/>
  <c r="IN72" i="1"/>
  <c r="IM72" i="1"/>
  <c r="IL72" i="1"/>
  <c r="IK72" i="1"/>
  <c r="IJ72" i="1"/>
  <c r="II72" i="1"/>
  <c r="IH72" i="1"/>
  <c r="IG72" i="1"/>
  <c r="IF72" i="1"/>
  <c r="IE72" i="1"/>
  <c r="ID72" i="1"/>
  <c r="IC72" i="1"/>
  <c r="IB72" i="1"/>
  <c r="IA72" i="1"/>
  <c r="HZ72" i="1"/>
  <c r="HY72" i="1"/>
  <c r="HX72" i="1"/>
  <c r="HW72" i="1"/>
  <c r="HV72" i="1"/>
  <c r="HU72" i="1"/>
  <c r="HT72" i="1"/>
  <c r="HS72" i="1"/>
  <c r="HR72" i="1"/>
  <c r="HQ72" i="1"/>
  <c r="HP72" i="1"/>
  <c r="HO72" i="1"/>
  <c r="HN72" i="1"/>
  <c r="HM72" i="1"/>
  <c r="HL72" i="1"/>
  <c r="HK72" i="1"/>
  <c r="HJ72" i="1"/>
  <c r="HI72" i="1"/>
  <c r="HH72" i="1"/>
  <c r="HG72" i="1"/>
  <c r="HF72" i="1"/>
  <c r="HE72" i="1"/>
  <c r="HD72" i="1"/>
  <c r="HC72" i="1"/>
  <c r="HB72" i="1"/>
  <c r="HA72" i="1"/>
  <c r="GZ72" i="1"/>
  <c r="GY72" i="1"/>
  <c r="GX72" i="1"/>
  <c r="GW72" i="1"/>
  <c r="GV72" i="1"/>
  <c r="GU72" i="1"/>
  <c r="GT72" i="1"/>
  <c r="GS72" i="1"/>
  <c r="GR72" i="1"/>
  <c r="GQ72" i="1"/>
  <c r="GP72" i="1"/>
  <c r="GO72" i="1"/>
  <c r="GN72" i="1"/>
  <c r="GM72" i="1"/>
  <c r="GL72" i="1"/>
  <c r="GK72" i="1"/>
  <c r="GJ72" i="1"/>
  <c r="GI72" i="1"/>
  <c r="GH72" i="1"/>
  <c r="GG72" i="1"/>
  <c r="GF72" i="1"/>
  <c r="GE72" i="1"/>
  <c r="GD72" i="1"/>
  <c r="GC72" i="1"/>
  <c r="GB72" i="1"/>
  <c r="GA72" i="1"/>
  <c r="FZ72" i="1"/>
  <c r="FY72" i="1"/>
  <c r="FX72" i="1"/>
  <c r="FW72" i="1"/>
  <c r="FV72" i="1"/>
  <c r="FU72" i="1"/>
  <c r="FT72" i="1"/>
  <c r="FP72" i="1"/>
  <c r="FO72" i="1"/>
  <c r="FN72" i="1"/>
  <c r="FM72" i="1"/>
  <c r="FL72" i="1"/>
  <c r="FK72" i="1"/>
  <c r="FJ72" i="1"/>
  <c r="FI72" i="1"/>
  <c r="FH72" i="1"/>
  <c r="FG72" i="1"/>
  <c r="FF72" i="1"/>
  <c r="FE72" i="1"/>
  <c r="FD72" i="1"/>
  <c r="FC72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IY71" i="1"/>
  <c r="IX71" i="1"/>
  <c r="IW71" i="1"/>
  <c r="IV71" i="1"/>
  <c r="IU71" i="1"/>
  <c r="IT71" i="1"/>
  <c r="IS71" i="1"/>
  <c r="IR71" i="1"/>
  <c r="IQ71" i="1"/>
  <c r="IP71" i="1"/>
  <c r="IO71" i="1"/>
  <c r="IN71" i="1"/>
  <c r="IM71" i="1"/>
  <c r="IL71" i="1"/>
  <c r="IK71" i="1"/>
  <c r="IJ71" i="1"/>
  <c r="II71" i="1"/>
  <c r="IH71" i="1"/>
  <c r="IG71" i="1"/>
  <c r="IF71" i="1"/>
  <c r="IE71" i="1"/>
  <c r="ID71" i="1"/>
  <c r="IC71" i="1"/>
  <c r="IB71" i="1"/>
  <c r="IA71" i="1"/>
  <c r="HZ71" i="1"/>
  <c r="HY71" i="1"/>
  <c r="HX71" i="1"/>
  <c r="HW71" i="1"/>
  <c r="HV71" i="1"/>
  <c r="HU71" i="1"/>
  <c r="HT71" i="1"/>
  <c r="HS71" i="1"/>
  <c r="HR71" i="1"/>
  <c r="HQ71" i="1"/>
  <c r="HP71" i="1"/>
  <c r="HO71" i="1"/>
  <c r="HN71" i="1"/>
  <c r="HM71" i="1"/>
  <c r="HL71" i="1"/>
  <c r="HK71" i="1"/>
  <c r="HJ71" i="1"/>
  <c r="HI71" i="1"/>
  <c r="HH71" i="1"/>
  <c r="HG71" i="1"/>
  <c r="HF71" i="1"/>
  <c r="HE71" i="1"/>
  <c r="HD71" i="1"/>
  <c r="HC71" i="1"/>
  <c r="HB71" i="1"/>
  <c r="HA71" i="1"/>
  <c r="GZ71" i="1"/>
  <c r="GY71" i="1"/>
  <c r="GX71" i="1"/>
  <c r="GW71" i="1"/>
  <c r="GV71" i="1"/>
  <c r="GU71" i="1"/>
  <c r="GT71" i="1"/>
  <c r="GS71" i="1"/>
  <c r="GR71" i="1"/>
  <c r="GQ71" i="1"/>
  <c r="GP71" i="1"/>
  <c r="GO71" i="1"/>
  <c r="GN71" i="1"/>
  <c r="GM71" i="1"/>
  <c r="GL71" i="1"/>
  <c r="GK71" i="1"/>
  <c r="GJ71" i="1"/>
  <c r="GI71" i="1"/>
  <c r="GH71" i="1"/>
  <c r="GG71" i="1"/>
  <c r="GF71" i="1"/>
  <c r="GE71" i="1"/>
  <c r="GD71" i="1"/>
  <c r="GC71" i="1"/>
  <c r="GB71" i="1"/>
  <c r="GA71" i="1"/>
  <c r="FZ71" i="1"/>
  <c r="FY71" i="1"/>
  <c r="FX71" i="1"/>
  <c r="FW71" i="1"/>
  <c r="FV71" i="1"/>
  <c r="FU71" i="1"/>
  <c r="FT71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IY70" i="1"/>
  <c r="IX70" i="1"/>
  <c r="IW70" i="1"/>
  <c r="IV70" i="1"/>
  <c r="IU70" i="1"/>
  <c r="IT70" i="1"/>
  <c r="IS70" i="1"/>
  <c r="IR70" i="1"/>
  <c r="IQ70" i="1"/>
  <c r="IP70" i="1"/>
  <c r="IO70" i="1"/>
  <c r="IN70" i="1"/>
  <c r="IM70" i="1"/>
  <c r="IL70" i="1"/>
  <c r="IK70" i="1"/>
  <c r="IJ70" i="1"/>
  <c r="II70" i="1"/>
  <c r="IH70" i="1"/>
  <c r="IG70" i="1"/>
  <c r="IF70" i="1"/>
  <c r="IE70" i="1"/>
  <c r="ID70" i="1"/>
  <c r="IC70" i="1"/>
  <c r="IB70" i="1"/>
  <c r="IA70" i="1"/>
  <c r="HZ70" i="1"/>
  <c r="HY70" i="1"/>
  <c r="HX70" i="1"/>
  <c r="HW70" i="1"/>
  <c r="HV70" i="1"/>
  <c r="HU70" i="1"/>
  <c r="HT70" i="1"/>
  <c r="HS70" i="1"/>
  <c r="HR70" i="1"/>
  <c r="HQ70" i="1"/>
  <c r="HP70" i="1"/>
  <c r="HO70" i="1"/>
  <c r="HN70" i="1"/>
  <c r="HM70" i="1"/>
  <c r="HL70" i="1"/>
  <c r="HK70" i="1"/>
  <c r="HJ70" i="1"/>
  <c r="HI70" i="1"/>
  <c r="HH70" i="1"/>
  <c r="HG70" i="1"/>
  <c r="HF70" i="1"/>
  <c r="HE70" i="1"/>
  <c r="HD70" i="1"/>
  <c r="HC70" i="1"/>
  <c r="HB70" i="1"/>
  <c r="HA70" i="1"/>
  <c r="GZ70" i="1"/>
  <c r="GY70" i="1"/>
  <c r="GX70" i="1"/>
  <c r="GW70" i="1"/>
  <c r="GV70" i="1"/>
  <c r="GU70" i="1"/>
  <c r="GT70" i="1"/>
  <c r="GS70" i="1"/>
  <c r="GR70" i="1"/>
  <c r="GQ70" i="1"/>
  <c r="GP70" i="1"/>
  <c r="GO70" i="1"/>
  <c r="GN70" i="1"/>
  <c r="GM70" i="1"/>
  <c r="GL70" i="1"/>
  <c r="GK70" i="1"/>
  <c r="GJ70" i="1"/>
  <c r="GI70" i="1"/>
  <c r="GH70" i="1"/>
  <c r="GG70" i="1"/>
  <c r="GF70" i="1"/>
  <c r="GE70" i="1"/>
  <c r="GD70" i="1"/>
  <c r="GC70" i="1"/>
  <c r="GB70" i="1"/>
  <c r="GA70" i="1"/>
  <c r="FZ70" i="1"/>
  <c r="FY70" i="1"/>
  <c r="FX70" i="1"/>
  <c r="FW70" i="1"/>
  <c r="FV70" i="1"/>
  <c r="FU70" i="1"/>
  <c r="FT70" i="1"/>
  <c r="FP70" i="1"/>
  <c r="FO70" i="1"/>
  <c r="FN70" i="1"/>
  <c r="FM70" i="1"/>
  <c r="FL70" i="1"/>
  <c r="FK70" i="1"/>
  <c r="FJ70" i="1"/>
  <c r="FI70" i="1"/>
  <c r="FH70" i="1"/>
  <c r="FG70" i="1"/>
  <c r="FF70" i="1"/>
  <c r="FE70" i="1"/>
  <c r="FD70" i="1"/>
  <c r="FC70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IY69" i="1"/>
  <c r="IX69" i="1"/>
  <c r="IW69" i="1"/>
  <c r="IV69" i="1"/>
  <c r="IU69" i="1"/>
  <c r="IT69" i="1"/>
  <c r="IS69" i="1"/>
  <c r="IR69" i="1"/>
  <c r="IQ69" i="1"/>
  <c r="IP69" i="1"/>
  <c r="IO69" i="1"/>
  <c r="IN69" i="1"/>
  <c r="IM69" i="1"/>
  <c r="IL69" i="1"/>
  <c r="IK69" i="1"/>
  <c r="IJ69" i="1"/>
  <c r="II69" i="1"/>
  <c r="IH69" i="1"/>
  <c r="IG69" i="1"/>
  <c r="IF69" i="1"/>
  <c r="IE69" i="1"/>
  <c r="ID69" i="1"/>
  <c r="IC69" i="1"/>
  <c r="IB69" i="1"/>
  <c r="IA69" i="1"/>
  <c r="HZ69" i="1"/>
  <c r="HY69" i="1"/>
  <c r="HX69" i="1"/>
  <c r="HW69" i="1"/>
  <c r="HV69" i="1"/>
  <c r="HU69" i="1"/>
  <c r="HT69" i="1"/>
  <c r="HS69" i="1"/>
  <c r="HR69" i="1"/>
  <c r="HQ69" i="1"/>
  <c r="HP69" i="1"/>
  <c r="HO69" i="1"/>
  <c r="HN69" i="1"/>
  <c r="HM69" i="1"/>
  <c r="HL69" i="1"/>
  <c r="HK69" i="1"/>
  <c r="HJ69" i="1"/>
  <c r="HI69" i="1"/>
  <c r="HH69" i="1"/>
  <c r="HG69" i="1"/>
  <c r="HF69" i="1"/>
  <c r="HE69" i="1"/>
  <c r="HD69" i="1"/>
  <c r="HC69" i="1"/>
  <c r="HB69" i="1"/>
  <c r="HA69" i="1"/>
  <c r="GZ69" i="1"/>
  <c r="GY69" i="1"/>
  <c r="GX69" i="1"/>
  <c r="GW69" i="1"/>
  <c r="GV69" i="1"/>
  <c r="GU69" i="1"/>
  <c r="GT69" i="1"/>
  <c r="GS69" i="1"/>
  <c r="GR69" i="1"/>
  <c r="GQ69" i="1"/>
  <c r="GP69" i="1"/>
  <c r="GO69" i="1"/>
  <c r="GN69" i="1"/>
  <c r="GM69" i="1"/>
  <c r="GL69" i="1"/>
  <c r="GK69" i="1"/>
  <c r="GJ69" i="1"/>
  <c r="GI69" i="1"/>
  <c r="GH69" i="1"/>
  <c r="GG69" i="1"/>
  <c r="GF69" i="1"/>
  <c r="GE69" i="1"/>
  <c r="GD69" i="1"/>
  <c r="GC69" i="1"/>
  <c r="GB69" i="1"/>
  <c r="GA69" i="1"/>
  <c r="FZ69" i="1"/>
  <c r="FY69" i="1"/>
  <c r="FX69" i="1"/>
  <c r="FW69" i="1"/>
  <c r="FV69" i="1"/>
  <c r="FU69" i="1"/>
  <c r="FT69" i="1"/>
  <c r="FP69" i="1"/>
  <c r="FO69" i="1"/>
  <c r="FN69" i="1"/>
  <c r="FM69" i="1"/>
  <c r="FL69" i="1"/>
  <c r="FK69" i="1"/>
  <c r="FJ69" i="1"/>
  <c r="FI69" i="1"/>
  <c r="FH69" i="1"/>
  <c r="FG69" i="1"/>
  <c r="FF69" i="1"/>
  <c r="FE69" i="1"/>
  <c r="FD69" i="1"/>
  <c r="FC69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IY68" i="1"/>
  <c r="IX68" i="1"/>
  <c r="IW68" i="1"/>
  <c r="IV68" i="1"/>
  <c r="IU68" i="1"/>
  <c r="IT68" i="1"/>
  <c r="IS68" i="1"/>
  <c r="IR68" i="1"/>
  <c r="IQ68" i="1"/>
  <c r="IP68" i="1"/>
  <c r="IO68" i="1"/>
  <c r="IN68" i="1"/>
  <c r="IM68" i="1"/>
  <c r="IL68" i="1"/>
  <c r="IK68" i="1"/>
  <c r="IJ68" i="1"/>
  <c r="II68" i="1"/>
  <c r="IH68" i="1"/>
  <c r="IG68" i="1"/>
  <c r="IF68" i="1"/>
  <c r="IE68" i="1"/>
  <c r="ID68" i="1"/>
  <c r="IC68" i="1"/>
  <c r="IB68" i="1"/>
  <c r="IA68" i="1"/>
  <c r="HZ68" i="1"/>
  <c r="HY68" i="1"/>
  <c r="HX68" i="1"/>
  <c r="HW68" i="1"/>
  <c r="HV68" i="1"/>
  <c r="HU68" i="1"/>
  <c r="HT68" i="1"/>
  <c r="HS68" i="1"/>
  <c r="HR68" i="1"/>
  <c r="HQ68" i="1"/>
  <c r="HP68" i="1"/>
  <c r="HO68" i="1"/>
  <c r="HN68" i="1"/>
  <c r="HM68" i="1"/>
  <c r="HL68" i="1"/>
  <c r="HK68" i="1"/>
  <c r="HJ68" i="1"/>
  <c r="HI68" i="1"/>
  <c r="HH68" i="1"/>
  <c r="HG68" i="1"/>
  <c r="HF68" i="1"/>
  <c r="HE68" i="1"/>
  <c r="HD68" i="1"/>
  <c r="HC68" i="1"/>
  <c r="HB68" i="1"/>
  <c r="HA68" i="1"/>
  <c r="GZ68" i="1"/>
  <c r="GY68" i="1"/>
  <c r="GX68" i="1"/>
  <c r="GW68" i="1"/>
  <c r="GV68" i="1"/>
  <c r="GU68" i="1"/>
  <c r="GT68" i="1"/>
  <c r="GS68" i="1"/>
  <c r="GR68" i="1"/>
  <c r="GQ68" i="1"/>
  <c r="GP68" i="1"/>
  <c r="GO68" i="1"/>
  <c r="GN68" i="1"/>
  <c r="GM68" i="1"/>
  <c r="GL68" i="1"/>
  <c r="GK68" i="1"/>
  <c r="GJ68" i="1"/>
  <c r="GI68" i="1"/>
  <c r="GH68" i="1"/>
  <c r="GG68" i="1"/>
  <c r="GF68" i="1"/>
  <c r="GE68" i="1"/>
  <c r="GD68" i="1"/>
  <c r="GC68" i="1"/>
  <c r="GB68" i="1"/>
  <c r="GA68" i="1"/>
  <c r="FZ68" i="1"/>
  <c r="FY68" i="1"/>
  <c r="FX68" i="1"/>
  <c r="FW68" i="1"/>
  <c r="FV68" i="1"/>
  <c r="FU68" i="1"/>
  <c r="FT68" i="1"/>
  <c r="FP68" i="1"/>
  <c r="FO68" i="1"/>
  <c r="FN68" i="1"/>
  <c r="FM68" i="1"/>
  <c r="FL68" i="1"/>
  <c r="FK68" i="1"/>
  <c r="FJ68" i="1"/>
  <c r="FI68" i="1"/>
  <c r="FH68" i="1"/>
  <c r="FG68" i="1"/>
  <c r="FF68" i="1"/>
  <c r="FE68" i="1"/>
  <c r="FD68" i="1"/>
  <c r="FC68" i="1"/>
  <c r="FB68" i="1"/>
  <c r="FA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IY67" i="1"/>
  <c r="IX67" i="1"/>
  <c r="IW67" i="1"/>
  <c r="IV67" i="1"/>
  <c r="IU67" i="1"/>
  <c r="IT67" i="1"/>
  <c r="IS67" i="1"/>
  <c r="IR67" i="1"/>
  <c r="IQ67" i="1"/>
  <c r="IP67" i="1"/>
  <c r="IO67" i="1"/>
  <c r="IN67" i="1"/>
  <c r="IM67" i="1"/>
  <c r="IL67" i="1"/>
  <c r="IK67" i="1"/>
  <c r="IJ67" i="1"/>
  <c r="II67" i="1"/>
  <c r="IH67" i="1"/>
  <c r="IG67" i="1"/>
  <c r="IF67" i="1"/>
  <c r="IE67" i="1"/>
  <c r="ID67" i="1"/>
  <c r="IC67" i="1"/>
  <c r="IB67" i="1"/>
  <c r="IA67" i="1"/>
  <c r="HZ67" i="1"/>
  <c r="HY67" i="1"/>
  <c r="HX67" i="1"/>
  <c r="HW67" i="1"/>
  <c r="HV67" i="1"/>
  <c r="HU67" i="1"/>
  <c r="HT67" i="1"/>
  <c r="HS67" i="1"/>
  <c r="HR67" i="1"/>
  <c r="HQ67" i="1"/>
  <c r="HP67" i="1"/>
  <c r="HO67" i="1"/>
  <c r="HN67" i="1"/>
  <c r="HM67" i="1"/>
  <c r="HL67" i="1"/>
  <c r="HK67" i="1"/>
  <c r="HJ67" i="1"/>
  <c r="HI67" i="1"/>
  <c r="HH67" i="1"/>
  <c r="HG67" i="1"/>
  <c r="HF67" i="1"/>
  <c r="HE67" i="1"/>
  <c r="HD67" i="1"/>
  <c r="HC67" i="1"/>
  <c r="HB67" i="1"/>
  <c r="HA67" i="1"/>
  <c r="GZ67" i="1"/>
  <c r="GY67" i="1"/>
  <c r="GX67" i="1"/>
  <c r="GW67" i="1"/>
  <c r="GV67" i="1"/>
  <c r="GU67" i="1"/>
  <c r="GT67" i="1"/>
  <c r="GS67" i="1"/>
  <c r="GR67" i="1"/>
  <c r="GQ67" i="1"/>
  <c r="GP67" i="1"/>
  <c r="GO67" i="1"/>
  <c r="GN67" i="1"/>
  <c r="GM67" i="1"/>
  <c r="GL67" i="1"/>
  <c r="GK67" i="1"/>
  <c r="GJ67" i="1"/>
  <c r="GI67" i="1"/>
  <c r="GH67" i="1"/>
  <c r="GG67" i="1"/>
  <c r="GF67" i="1"/>
  <c r="GE67" i="1"/>
  <c r="GD67" i="1"/>
  <c r="GC67" i="1"/>
  <c r="GB67" i="1"/>
  <c r="GA67" i="1"/>
  <c r="FZ67" i="1"/>
  <c r="FY67" i="1"/>
  <c r="FX67" i="1"/>
  <c r="FW67" i="1"/>
  <c r="FV67" i="1"/>
  <c r="FU67" i="1"/>
  <c r="FT67" i="1"/>
  <c r="FP67" i="1"/>
  <c r="FO67" i="1"/>
  <c r="FN67" i="1"/>
  <c r="FM67" i="1"/>
  <c r="FL67" i="1"/>
  <c r="FK67" i="1"/>
  <c r="FJ67" i="1"/>
  <c r="FI67" i="1"/>
  <c r="FH67" i="1"/>
  <c r="FG67" i="1"/>
  <c r="FF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IY66" i="1"/>
  <c r="IX66" i="1"/>
  <c r="IW66" i="1"/>
  <c r="IV66" i="1"/>
  <c r="IU66" i="1"/>
  <c r="IT66" i="1"/>
  <c r="IS66" i="1"/>
  <c r="IR66" i="1"/>
  <c r="IQ66" i="1"/>
  <c r="IP66" i="1"/>
  <c r="IO66" i="1"/>
  <c r="IN66" i="1"/>
  <c r="IM66" i="1"/>
  <c r="IL66" i="1"/>
  <c r="IK66" i="1"/>
  <c r="IJ66" i="1"/>
  <c r="II66" i="1"/>
  <c r="IH66" i="1"/>
  <c r="IG66" i="1"/>
  <c r="IF66" i="1"/>
  <c r="IE66" i="1"/>
  <c r="ID66" i="1"/>
  <c r="IC66" i="1"/>
  <c r="IB66" i="1"/>
  <c r="IA66" i="1"/>
  <c r="HZ66" i="1"/>
  <c r="HY66" i="1"/>
  <c r="HX66" i="1"/>
  <c r="HW66" i="1"/>
  <c r="HV66" i="1"/>
  <c r="HU66" i="1"/>
  <c r="HT66" i="1"/>
  <c r="HS66" i="1"/>
  <c r="HR66" i="1"/>
  <c r="HQ66" i="1"/>
  <c r="HP66" i="1"/>
  <c r="HO66" i="1"/>
  <c r="HN66" i="1"/>
  <c r="HM66" i="1"/>
  <c r="HL66" i="1"/>
  <c r="HK66" i="1"/>
  <c r="HJ66" i="1"/>
  <c r="HI66" i="1"/>
  <c r="HH66" i="1"/>
  <c r="HG66" i="1"/>
  <c r="HF66" i="1"/>
  <c r="HE66" i="1"/>
  <c r="HD66" i="1"/>
  <c r="HC66" i="1"/>
  <c r="HB66" i="1"/>
  <c r="HA66" i="1"/>
  <c r="GZ66" i="1"/>
  <c r="GY66" i="1"/>
  <c r="GX66" i="1"/>
  <c r="GW66" i="1"/>
  <c r="GV66" i="1"/>
  <c r="GU66" i="1"/>
  <c r="GT66" i="1"/>
  <c r="GS66" i="1"/>
  <c r="GR66" i="1"/>
  <c r="GQ66" i="1"/>
  <c r="GP66" i="1"/>
  <c r="GO66" i="1"/>
  <c r="GN66" i="1"/>
  <c r="GM66" i="1"/>
  <c r="GL66" i="1"/>
  <c r="GK66" i="1"/>
  <c r="GJ66" i="1"/>
  <c r="GI66" i="1"/>
  <c r="GH66" i="1"/>
  <c r="GG66" i="1"/>
  <c r="GF66" i="1"/>
  <c r="GE66" i="1"/>
  <c r="GD66" i="1"/>
  <c r="GC66" i="1"/>
  <c r="GB66" i="1"/>
  <c r="GA66" i="1"/>
  <c r="FZ66" i="1"/>
  <c r="FY66" i="1"/>
  <c r="FX66" i="1"/>
  <c r="FW66" i="1"/>
  <c r="FV66" i="1"/>
  <c r="FU66" i="1"/>
  <c r="FT66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IY65" i="1"/>
  <c r="IX65" i="1"/>
  <c r="IW65" i="1"/>
  <c r="IV65" i="1"/>
  <c r="IU65" i="1"/>
  <c r="IT65" i="1"/>
  <c r="IS65" i="1"/>
  <c r="IR65" i="1"/>
  <c r="IQ65" i="1"/>
  <c r="IP65" i="1"/>
  <c r="IO65" i="1"/>
  <c r="IN65" i="1"/>
  <c r="IM65" i="1"/>
  <c r="IL65" i="1"/>
  <c r="IK65" i="1"/>
  <c r="IJ65" i="1"/>
  <c r="II65" i="1"/>
  <c r="IH65" i="1"/>
  <c r="IG65" i="1"/>
  <c r="IF65" i="1"/>
  <c r="IE65" i="1"/>
  <c r="ID65" i="1"/>
  <c r="IC65" i="1"/>
  <c r="IB65" i="1"/>
  <c r="IA65" i="1"/>
  <c r="HZ65" i="1"/>
  <c r="HY65" i="1"/>
  <c r="HX65" i="1"/>
  <c r="HW65" i="1"/>
  <c r="HV65" i="1"/>
  <c r="HU65" i="1"/>
  <c r="HT65" i="1"/>
  <c r="HS65" i="1"/>
  <c r="HR65" i="1"/>
  <c r="HQ65" i="1"/>
  <c r="HP65" i="1"/>
  <c r="HO65" i="1"/>
  <c r="HN65" i="1"/>
  <c r="HM65" i="1"/>
  <c r="HL65" i="1"/>
  <c r="HK65" i="1"/>
  <c r="HJ65" i="1"/>
  <c r="HI65" i="1"/>
  <c r="HH65" i="1"/>
  <c r="HG65" i="1"/>
  <c r="HF65" i="1"/>
  <c r="HE65" i="1"/>
  <c r="HD65" i="1"/>
  <c r="HC65" i="1"/>
  <c r="HB65" i="1"/>
  <c r="HA65" i="1"/>
  <c r="GZ65" i="1"/>
  <c r="GY65" i="1"/>
  <c r="GX65" i="1"/>
  <c r="GW65" i="1"/>
  <c r="GV65" i="1"/>
  <c r="GU65" i="1"/>
  <c r="GT65" i="1"/>
  <c r="GS65" i="1"/>
  <c r="GR65" i="1"/>
  <c r="GQ65" i="1"/>
  <c r="GP65" i="1"/>
  <c r="GO65" i="1"/>
  <c r="GN65" i="1"/>
  <c r="GM65" i="1"/>
  <c r="GL65" i="1"/>
  <c r="GK65" i="1"/>
  <c r="GJ65" i="1"/>
  <c r="GI65" i="1"/>
  <c r="GH65" i="1"/>
  <c r="GG65" i="1"/>
  <c r="GF65" i="1"/>
  <c r="GE65" i="1"/>
  <c r="GD65" i="1"/>
  <c r="GC65" i="1"/>
  <c r="GB65" i="1"/>
  <c r="GA65" i="1"/>
  <c r="FZ65" i="1"/>
  <c r="FY65" i="1"/>
  <c r="FX65" i="1"/>
  <c r="FW65" i="1"/>
  <c r="FV65" i="1"/>
  <c r="FU65" i="1"/>
  <c r="FT65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IY64" i="1"/>
  <c r="IX64" i="1"/>
  <c r="IW64" i="1"/>
  <c r="IV64" i="1"/>
  <c r="IU64" i="1"/>
  <c r="IT64" i="1"/>
  <c r="IS64" i="1"/>
  <c r="IR64" i="1"/>
  <c r="IQ64" i="1"/>
  <c r="IP64" i="1"/>
  <c r="IO64" i="1"/>
  <c r="IN64" i="1"/>
  <c r="IM64" i="1"/>
  <c r="IL64" i="1"/>
  <c r="IK64" i="1"/>
  <c r="IJ64" i="1"/>
  <c r="II64" i="1"/>
  <c r="IH64" i="1"/>
  <c r="IG64" i="1"/>
  <c r="IF64" i="1"/>
  <c r="IE64" i="1"/>
  <c r="ID64" i="1"/>
  <c r="IC64" i="1"/>
  <c r="IB64" i="1"/>
  <c r="IA64" i="1"/>
  <c r="HZ64" i="1"/>
  <c r="HY64" i="1"/>
  <c r="HX64" i="1"/>
  <c r="HW64" i="1"/>
  <c r="HV64" i="1"/>
  <c r="HU64" i="1"/>
  <c r="HT64" i="1"/>
  <c r="HS64" i="1"/>
  <c r="HR64" i="1"/>
  <c r="HQ64" i="1"/>
  <c r="HP64" i="1"/>
  <c r="HO64" i="1"/>
  <c r="HN64" i="1"/>
  <c r="HM64" i="1"/>
  <c r="HL64" i="1"/>
  <c r="HK64" i="1"/>
  <c r="HJ64" i="1"/>
  <c r="HI64" i="1"/>
  <c r="HH64" i="1"/>
  <c r="HG64" i="1"/>
  <c r="HF64" i="1"/>
  <c r="HE64" i="1"/>
  <c r="HD64" i="1"/>
  <c r="HC64" i="1"/>
  <c r="HB64" i="1"/>
  <c r="HA64" i="1"/>
  <c r="GZ64" i="1"/>
  <c r="GY64" i="1"/>
  <c r="GX64" i="1"/>
  <c r="GW64" i="1"/>
  <c r="GV64" i="1"/>
  <c r="GU64" i="1"/>
  <c r="GT64" i="1"/>
  <c r="GS64" i="1"/>
  <c r="GR64" i="1"/>
  <c r="GQ64" i="1"/>
  <c r="GP64" i="1"/>
  <c r="GO64" i="1"/>
  <c r="GN64" i="1"/>
  <c r="GM64" i="1"/>
  <c r="GL64" i="1"/>
  <c r="GK64" i="1"/>
  <c r="GJ64" i="1"/>
  <c r="GI64" i="1"/>
  <c r="GH64" i="1"/>
  <c r="GG64" i="1"/>
  <c r="GF64" i="1"/>
  <c r="GE64" i="1"/>
  <c r="GD64" i="1"/>
  <c r="GC64" i="1"/>
  <c r="GB64" i="1"/>
  <c r="GA64" i="1"/>
  <c r="FZ64" i="1"/>
  <c r="FY64" i="1"/>
  <c r="FX64" i="1"/>
  <c r="FW64" i="1"/>
  <c r="FV64" i="1"/>
  <c r="FU64" i="1"/>
  <c r="FT64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IY63" i="1"/>
  <c r="IX63" i="1"/>
  <c r="IW63" i="1"/>
  <c r="IV63" i="1"/>
  <c r="IU63" i="1"/>
  <c r="IT63" i="1"/>
  <c r="IS63" i="1"/>
  <c r="IR63" i="1"/>
  <c r="IQ63" i="1"/>
  <c r="IP63" i="1"/>
  <c r="IO63" i="1"/>
  <c r="IN63" i="1"/>
  <c r="IM63" i="1"/>
  <c r="IL63" i="1"/>
  <c r="IK63" i="1"/>
  <c r="IJ63" i="1"/>
  <c r="II63" i="1"/>
  <c r="IH63" i="1"/>
  <c r="IG63" i="1"/>
  <c r="IF63" i="1"/>
  <c r="IE63" i="1"/>
  <c r="ID63" i="1"/>
  <c r="IC63" i="1"/>
  <c r="IB63" i="1"/>
  <c r="IA63" i="1"/>
  <c r="HZ63" i="1"/>
  <c r="HY63" i="1"/>
  <c r="HX63" i="1"/>
  <c r="HW63" i="1"/>
  <c r="HV63" i="1"/>
  <c r="HU63" i="1"/>
  <c r="HT63" i="1"/>
  <c r="HS63" i="1"/>
  <c r="HR63" i="1"/>
  <c r="HQ63" i="1"/>
  <c r="HP63" i="1"/>
  <c r="HO63" i="1"/>
  <c r="HN63" i="1"/>
  <c r="HM63" i="1"/>
  <c r="HL63" i="1"/>
  <c r="HK63" i="1"/>
  <c r="HJ63" i="1"/>
  <c r="HI63" i="1"/>
  <c r="HH63" i="1"/>
  <c r="HG63" i="1"/>
  <c r="HF63" i="1"/>
  <c r="HE63" i="1"/>
  <c r="HD63" i="1"/>
  <c r="HC63" i="1"/>
  <c r="HB63" i="1"/>
  <c r="HA63" i="1"/>
  <c r="GZ63" i="1"/>
  <c r="GY63" i="1"/>
  <c r="GX63" i="1"/>
  <c r="GW63" i="1"/>
  <c r="GV63" i="1"/>
  <c r="GU63" i="1"/>
  <c r="GT63" i="1"/>
  <c r="GS63" i="1"/>
  <c r="GR63" i="1"/>
  <c r="GQ63" i="1"/>
  <c r="GP63" i="1"/>
  <c r="GO63" i="1"/>
  <c r="GN63" i="1"/>
  <c r="GM63" i="1"/>
  <c r="GL63" i="1"/>
  <c r="GK63" i="1"/>
  <c r="GJ63" i="1"/>
  <c r="GI63" i="1"/>
  <c r="GH63" i="1"/>
  <c r="GG63" i="1"/>
  <c r="GF63" i="1"/>
  <c r="GE63" i="1"/>
  <c r="GD63" i="1"/>
  <c r="GC63" i="1"/>
  <c r="GB63" i="1"/>
  <c r="GA63" i="1"/>
  <c r="FZ63" i="1"/>
  <c r="FY63" i="1"/>
  <c r="FX63" i="1"/>
  <c r="FW63" i="1"/>
  <c r="FV63" i="1"/>
  <c r="FU63" i="1"/>
  <c r="FT63" i="1"/>
  <c r="FP63" i="1"/>
  <c r="FO63" i="1"/>
  <c r="FN63" i="1"/>
  <c r="FM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HX62" i="1"/>
  <c r="HW62" i="1"/>
  <c r="HV62" i="1"/>
  <c r="HU62" i="1"/>
  <c r="HT62" i="1"/>
  <c r="HS62" i="1"/>
  <c r="HR62" i="1"/>
  <c r="HQ62" i="1"/>
  <c r="HP62" i="1"/>
  <c r="HO62" i="1"/>
  <c r="HN62" i="1"/>
  <c r="HM62" i="1"/>
  <c r="HL62" i="1"/>
  <c r="HK62" i="1"/>
  <c r="HJ62" i="1"/>
  <c r="HI62" i="1"/>
  <c r="HH62" i="1"/>
  <c r="HG62" i="1"/>
  <c r="HF62" i="1"/>
  <c r="HE62" i="1"/>
  <c r="HD62" i="1"/>
  <c r="HC62" i="1"/>
  <c r="HB62" i="1"/>
  <c r="HA62" i="1"/>
  <c r="GZ62" i="1"/>
  <c r="GY62" i="1"/>
  <c r="GX62" i="1"/>
  <c r="GW62" i="1"/>
  <c r="GV62" i="1"/>
  <c r="GU62" i="1"/>
  <c r="GT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V62" i="1"/>
  <c r="FU62" i="1"/>
  <c r="FT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IY61" i="1"/>
  <c r="IX61" i="1"/>
  <c r="IW61" i="1"/>
  <c r="IV61" i="1"/>
  <c r="IU61" i="1"/>
  <c r="IT61" i="1"/>
  <c r="IS61" i="1"/>
  <c r="IR61" i="1"/>
  <c r="IQ61" i="1"/>
  <c r="IP61" i="1"/>
  <c r="IO61" i="1"/>
  <c r="IN61" i="1"/>
  <c r="IM61" i="1"/>
  <c r="IL61" i="1"/>
  <c r="IK61" i="1"/>
  <c r="IJ61" i="1"/>
  <c r="II61" i="1"/>
  <c r="IH61" i="1"/>
  <c r="IG61" i="1"/>
  <c r="IF61" i="1"/>
  <c r="IE61" i="1"/>
  <c r="ID61" i="1"/>
  <c r="IC61" i="1"/>
  <c r="IB61" i="1"/>
  <c r="IA61" i="1"/>
  <c r="HZ61" i="1"/>
  <c r="HY61" i="1"/>
  <c r="HX61" i="1"/>
  <c r="HW61" i="1"/>
  <c r="HV61" i="1"/>
  <c r="HU61" i="1"/>
  <c r="HT61" i="1"/>
  <c r="HS61" i="1"/>
  <c r="HR61" i="1"/>
  <c r="HQ61" i="1"/>
  <c r="HP61" i="1"/>
  <c r="HO61" i="1"/>
  <c r="HN61" i="1"/>
  <c r="HM61" i="1"/>
  <c r="HL61" i="1"/>
  <c r="HK61" i="1"/>
  <c r="HJ61" i="1"/>
  <c r="HI61" i="1"/>
  <c r="HH61" i="1"/>
  <c r="HG61" i="1"/>
  <c r="HF61" i="1"/>
  <c r="HE61" i="1"/>
  <c r="HD61" i="1"/>
  <c r="HC61" i="1"/>
  <c r="HB61" i="1"/>
  <c r="HA61" i="1"/>
  <c r="GZ61" i="1"/>
  <c r="GY61" i="1"/>
  <c r="GX61" i="1"/>
  <c r="GW61" i="1"/>
  <c r="GV61" i="1"/>
  <c r="GU61" i="1"/>
  <c r="GT61" i="1"/>
  <c r="GS61" i="1"/>
  <c r="GR61" i="1"/>
  <c r="GQ61" i="1"/>
  <c r="GP61" i="1"/>
  <c r="GO61" i="1"/>
  <c r="GN61" i="1"/>
  <c r="GM61" i="1"/>
  <c r="GL61" i="1"/>
  <c r="GK61" i="1"/>
  <c r="GJ61" i="1"/>
  <c r="GI61" i="1"/>
  <c r="GH61" i="1"/>
  <c r="GG61" i="1"/>
  <c r="GF61" i="1"/>
  <c r="GE61" i="1"/>
  <c r="GD61" i="1"/>
  <c r="GC61" i="1"/>
  <c r="GB61" i="1"/>
  <c r="GA61" i="1"/>
  <c r="FZ61" i="1"/>
  <c r="FY61" i="1"/>
  <c r="FX61" i="1"/>
  <c r="FW61" i="1"/>
  <c r="FV61" i="1"/>
  <c r="FU61" i="1"/>
  <c r="FT61" i="1"/>
  <c r="FP61" i="1"/>
  <c r="FO61" i="1"/>
  <c r="FN61" i="1"/>
  <c r="FM61" i="1"/>
  <c r="FL61" i="1"/>
  <c r="FK61" i="1"/>
  <c r="FJ61" i="1"/>
  <c r="FI61" i="1"/>
  <c r="FH61" i="1"/>
  <c r="FG61" i="1"/>
  <c r="FF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IY60" i="1"/>
  <c r="IX60" i="1"/>
  <c r="IW60" i="1"/>
  <c r="IV60" i="1"/>
  <c r="IU60" i="1"/>
  <c r="IT60" i="1"/>
  <c r="IS60" i="1"/>
  <c r="IR60" i="1"/>
  <c r="IQ60" i="1"/>
  <c r="IP60" i="1"/>
  <c r="IO60" i="1"/>
  <c r="IN60" i="1"/>
  <c r="IM60" i="1"/>
  <c r="IL60" i="1"/>
  <c r="IK60" i="1"/>
  <c r="IJ60" i="1"/>
  <c r="II60" i="1"/>
  <c r="IH60" i="1"/>
  <c r="IG60" i="1"/>
  <c r="IF60" i="1"/>
  <c r="IE60" i="1"/>
  <c r="ID60" i="1"/>
  <c r="IC60" i="1"/>
  <c r="IB60" i="1"/>
  <c r="IA60" i="1"/>
  <c r="HZ60" i="1"/>
  <c r="HY60" i="1"/>
  <c r="HX60" i="1"/>
  <c r="HW60" i="1"/>
  <c r="HV60" i="1"/>
  <c r="HU60" i="1"/>
  <c r="HT60" i="1"/>
  <c r="HS60" i="1"/>
  <c r="HR60" i="1"/>
  <c r="HQ60" i="1"/>
  <c r="HP60" i="1"/>
  <c r="HO60" i="1"/>
  <c r="HN60" i="1"/>
  <c r="HM60" i="1"/>
  <c r="HL60" i="1"/>
  <c r="HK60" i="1"/>
  <c r="HJ60" i="1"/>
  <c r="HI60" i="1"/>
  <c r="HH60" i="1"/>
  <c r="HG60" i="1"/>
  <c r="HF60" i="1"/>
  <c r="HE60" i="1"/>
  <c r="HD60" i="1"/>
  <c r="HC60" i="1"/>
  <c r="HB60" i="1"/>
  <c r="HA60" i="1"/>
  <c r="GZ60" i="1"/>
  <c r="GY60" i="1"/>
  <c r="GX60" i="1"/>
  <c r="GW60" i="1"/>
  <c r="GV60" i="1"/>
  <c r="GU60" i="1"/>
  <c r="GT60" i="1"/>
  <c r="GS60" i="1"/>
  <c r="GR60" i="1"/>
  <c r="GQ60" i="1"/>
  <c r="GP60" i="1"/>
  <c r="GO60" i="1"/>
  <c r="GN60" i="1"/>
  <c r="GM60" i="1"/>
  <c r="GL60" i="1"/>
  <c r="GK60" i="1"/>
  <c r="GJ60" i="1"/>
  <c r="GI60" i="1"/>
  <c r="GH60" i="1"/>
  <c r="GG60" i="1"/>
  <c r="GF60" i="1"/>
  <c r="GE60" i="1"/>
  <c r="GD60" i="1"/>
  <c r="GC60" i="1"/>
  <c r="GB60" i="1"/>
  <c r="GA60" i="1"/>
  <c r="FZ60" i="1"/>
  <c r="FY60" i="1"/>
  <c r="FX60" i="1"/>
  <c r="FW60" i="1"/>
  <c r="FV60" i="1"/>
  <c r="FU60" i="1"/>
  <c r="FT60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IY59" i="1"/>
  <c r="IX59" i="1"/>
  <c r="IW59" i="1"/>
  <c r="IV59" i="1"/>
  <c r="IU59" i="1"/>
  <c r="IT59" i="1"/>
  <c r="IS59" i="1"/>
  <c r="IR59" i="1"/>
  <c r="IQ59" i="1"/>
  <c r="IP59" i="1"/>
  <c r="IO59" i="1"/>
  <c r="IN59" i="1"/>
  <c r="IM59" i="1"/>
  <c r="IL59" i="1"/>
  <c r="IK59" i="1"/>
  <c r="IJ59" i="1"/>
  <c r="II59" i="1"/>
  <c r="IH59" i="1"/>
  <c r="IG59" i="1"/>
  <c r="IF59" i="1"/>
  <c r="IE59" i="1"/>
  <c r="ID59" i="1"/>
  <c r="IC59" i="1"/>
  <c r="IB59" i="1"/>
  <c r="IA59" i="1"/>
  <c r="HZ59" i="1"/>
  <c r="HY59" i="1"/>
  <c r="HX59" i="1"/>
  <c r="HW59" i="1"/>
  <c r="HV59" i="1"/>
  <c r="HU59" i="1"/>
  <c r="HT59" i="1"/>
  <c r="HS59" i="1"/>
  <c r="HR59" i="1"/>
  <c r="HQ59" i="1"/>
  <c r="HP59" i="1"/>
  <c r="HO59" i="1"/>
  <c r="HN59" i="1"/>
  <c r="HM59" i="1"/>
  <c r="HL59" i="1"/>
  <c r="HK59" i="1"/>
  <c r="HJ59" i="1"/>
  <c r="HI59" i="1"/>
  <c r="HH59" i="1"/>
  <c r="HG59" i="1"/>
  <c r="HF59" i="1"/>
  <c r="HE59" i="1"/>
  <c r="HD59" i="1"/>
  <c r="HC59" i="1"/>
  <c r="HB59" i="1"/>
  <c r="HA59" i="1"/>
  <c r="GZ59" i="1"/>
  <c r="GY59" i="1"/>
  <c r="GX59" i="1"/>
  <c r="GW59" i="1"/>
  <c r="GV59" i="1"/>
  <c r="GU59" i="1"/>
  <c r="GT59" i="1"/>
  <c r="GS59" i="1"/>
  <c r="GR59" i="1"/>
  <c r="GQ59" i="1"/>
  <c r="GP59" i="1"/>
  <c r="GO59" i="1"/>
  <c r="GN59" i="1"/>
  <c r="GM59" i="1"/>
  <c r="GL59" i="1"/>
  <c r="GK59" i="1"/>
  <c r="GJ59" i="1"/>
  <c r="GI59" i="1"/>
  <c r="GH59" i="1"/>
  <c r="GG59" i="1"/>
  <c r="GF59" i="1"/>
  <c r="GE59" i="1"/>
  <c r="GD59" i="1"/>
  <c r="GC59" i="1"/>
  <c r="GB59" i="1"/>
  <c r="GA59" i="1"/>
  <c r="FZ59" i="1"/>
  <c r="FY59" i="1"/>
  <c r="FX59" i="1"/>
  <c r="FW59" i="1"/>
  <c r="FV59" i="1"/>
  <c r="FU59" i="1"/>
  <c r="FT59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D59" i="1"/>
  <c r="FC59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IY58" i="1"/>
  <c r="IX58" i="1"/>
  <c r="IW58" i="1"/>
  <c r="IV58" i="1"/>
  <c r="IU58" i="1"/>
  <c r="IT58" i="1"/>
  <c r="IS58" i="1"/>
  <c r="IR58" i="1"/>
  <c r="IQ58" i="1"/>
  <c r="IP58" i="1"/>
  <c r="IO58" i="1"/>
  <c r="IN58" i="1"/>
  <c r="IM58" i="1"/>
  <c r="IL58" i="1"/>
  <c r="IK58" i="1"/>
  <c r="IN33" i="7" s="1"/>
  <c r="IJ58" i="1"/>
  <c r="II58" i="1"/>
  <c r="IH58" i="1"/>
  <c r="IG58" i="1"/>
  <c r="IF58" i="1"/>
  <c r="IE58" i="1"/>
  <c r="ID58" i="1"/>
  <c r="IC58" i="1"/>
  <c r="IB58" i="1"/>
  <c r="IA58" i="1"/>
  <c r="HZ58" i="1"/>
  <c r="HY58" i="1"/>
  <c r="HX58" i="1"/>
  <c r="HW58" i="1"/>
  <c r="HV58" i="1"/>
  <c r="HU58" i="1"/>
  <c r="HX33" i="7" s="1"/>
  <c r="HT58" i="1"/>
  <c r="HW33" i="7" s="1"/>
  <c r="HS58" i="1"/>
  <c r="HR58" i="1"/>
  <c r="HQ58" i="1"/>
  <c r="HP58" i="1"/>
  <c r="HO58" i="1"/>
  <c r="HN58" i="1"/>
  <c r="HM58" i="1"/>
  <c r="HL58" i="1"/>
  <c r="HK58" i="1"/>
  <c r="HJ58" i="1"/>
  <c r="HI58" i="1"/>
  <c r="HH58" i="1"/>
  <c r="HG58" i="1"/>
  <c r="HF58" i="1"/>
  <c r="HE58" i="1"/>
  <c r="HH33" i="7" s="1"/>
  <c r="HD58" i="1"/>
  <c r="HG33" i="7" s="1"/>
  <c r="HC58" i="1"/>
  <c r="HB58" i="1"/>
  <c r="HA58" i="1"/>
  <c r="GZ58" i="1"/>
  <c r="GY58" i="1"/>
  <c r="GX58" i="1"/>
  <c r="GW58" i="1"/>
  <c r="GV58" i="1"/>
  <c r="GU58" i="1"/>
  <c r="GT58" i="1"/>
  <c r="GS58" i="1"/>
  <c r="GR58" i="1"/>
  <c r="GQ58" i="1"/>
  <c r="GP58" i="1"/>
  <c r="GO58" i="1"/>
  <c r="GR33" i="7" s="1"/>
  <c r="GN58" i="1"/>
  <c r="GQ33" i="7" s="1"/>
  <c r="GM58" i="1"/>
  <c r="GL58" i="1"/>
  <c r="GK58" i="1"/>
  <c r="GJ58" i="1"/>
  <c r="GI58" i="1"/>
  <c r="GH58" i="1"/>
  <c r="GG58" i="1"/>
  <c r="GF58" i="1"/>
  <c r="GE58" i="1"/>
  <c r="GD58" i="1"/>
  <c r="GC58" i="1"/>
  <c r="GB58" i="1"/>
  <c r="GA58" i="1"/>
  <c r="FZ58" i="1"/>
  <c r="FY58" i="1"/>
  <c r="GB33" i="7" s="1"/>
  <c r="FX58" i="1"/>
  <c r="GA33" i="7" s="1"/>
  <c r="FW58" i="1"/>
  <c r="FV58" i="1"/>
  <c r="FU58" i="1"/>
  <c r="FT58" i="1"/>
  <c r="FP58" i="1"/>
  <c r="FO58" i="1"/>
  <c r="FN58" i="1"/>
  <c r="FM58" i="1"/>
  <c r="FL58" i="1"/>
  <c r="FK58" i="1"/>
  <c r="FN33" i="7" s="1"/>
  <c r="FJ58" i="1"/>
  <c r="FM33" i="7" s="1"/>
  <c r="FM138" i="7" s="1"/>
  <c r="N460" i="7" s="1"/>
  <c r="FI58" i="1"/>
  <c r="FH58" i="1"/>
  <c r="FG58" i="1"/>
  <c r="FF58" i="1"/>
  <c r="FI33" i="7" s="1"/>
  <c r="FE58" i="1"/>
  <c r="FH33" i="7" s="1"/>
  <c r="FD58" i="1"/>
  <c r="FG33" i="7" s="1"/>
  <c r="FC58" i="1"/>
  <c r="FB58" i="1"/>
  <c r="FE33" i="7" s="1"/>
  <c r="FA58" i="1"/>
  <c r="EZ58" i="1"/>
  <c r="EY58" i="1"/>
  <c r="EX58" i="1"/>
  <c r="EW58" i="1"/>
  <c r="EV58" i="1"/>
  <c r="EU58" i="1"/>
  <c r="EX33" i="7" s="1"/>
  <c r="ET58" i="1"/>
  <c r="EW33" i="7" s="1"/>
  <c r="ES58" i="1"/>
  <c r="ER58" i="1"/>
  <c r="EQ58" i="1"/>
  <c r="EP58" i="1"/>
  <c r="ES33" i="7" s="1"/>
  <c r="EO58" i="1"/>
  <c r="ER33" i="7" s="1"/>
  <c r="EN58" i="1"/>
  <c r="EQ33" i="7" s="1"/>
  <c r="EM58" i="1"/>
  <c r="EL58" i="1"/>
  <c r="EO33" i="7" s="1"/>
  <c r="EK58" i="1"/>
  <c r="EJ58" i="1"/>
  <c r="EI58" i="1"/>
  <c r="EH58" i="1"/>
  <c r="EG58" i="1"/>
  <c r="EF58" i="1"/>
  <c r="EE58" i="1"/>
  <c r="EH33" i="7" s="1"/>
  <c r="ED58" i="1"/>
  <c r="EG33" i="7" s="1"/>
  <c r="EC58" i="1"/>
  <c r="EB58" i="1"/>
  <c r="EA58" i="1"/>
  <c r="DZ58" i="1"/>
  <c r="EC33" i="7" s="1"/>
  <c r="EC138" i="7" s="1"/>
  <c r="L458" i="7" s="1"/>
  <c r="DY58" i="1"/>
  <c r="EB33" i="7" s="1"/>
  <c r="DX58" i="1"/>
  <c r="EA33" i="7" s="1"/>
  <c r="DW58" i="1"/>
  <c r="DV58" i="1"/>
  <c r="DY33" i="7" s="1"/>
  <c r="DU58" i="1"/>
  <c r="DT58" i="1"/>
  <c r="DS58" i="1"/>
  <c r="DR58" i="1"/>
  <c r="DQ58" i="1"/>
  <c r="DP58" i="1"/>
  <c r="DO58" i="1"/>
  <c r="DR33" i="7" s="1"/>
  <c r="DN58" i="1"/>
  <c r="DQ33" i="7" s="1"/>
  <c r="DM58" i="1"/>
  <c r="DL58" i="1"/>
  <c r="DK58" i="1"/>
  <c r="DJ58" i="1"/>
  <c r="DM33" i="7" s="1"/>
  <c r="DI58" i="1"/>
  <c r="DL33" i="7" s="1"/>
  <c r="DH58" i="1"/>
  <c r="DK33" i="7" s="1"/>
  <c r="DG58" i="1"/>
  <c r="DF58" i="1"/>
  <c r="DI33" i="7" s="1"/>
  <c r="DE58" i="1"/>
  <c r="DD58" i="1"/>
  <c r="DC58" i="1"/>
  <c r="DB58" i="1"/>
  <c r="DA58" i="1"/>
  <c r="CZ58" i="1"/>
  <c r="CY58" i="1"/>
  <c r="DB33" i="7" s="1"/>
  <c r="CX58" i="1"/>
  <c r="DA33" i="7" s="1"/>
  <c r="CW58" i="1"/>
  <c r="CV58" i="1"/>
  <c r="CU58" i="1"/>
  <c r="CT58" i="1"/>
  <c r="CW33" i="7" s="1"/>
  <c r="CS58" i="1"/>
  <c r="CV33" i="7" s="1"/>
  <c r="CR58" i="1"/>
  <c r="CU33" i="7" s="1"/>
  <c r="CQ58" i="1"/>
  <c r="CP58" i="1"/>
  <c r="CS33" i="7" s="1"/>
  <c r="CO58" i="1"/>
  <c r="CN58" i="1"/>
  <c r="CM58" i="1"/>
  <c r="CL58" i="1"/>
  <c r="CK58" i="1"/>
  <c r="CG58" i="1"/>
  <c r="CF58" i="1"/>
  <c r="CI33" i="7" s="1"/>
  <c r="CE58" i="1"/>
  <c r="CH33" i="7" s="1"/>
  <c r="CH138" i="7" s="1"/>
  <c r="R452" i="7" s="1"/>
  <c r="CD58" i="1"/>
  <c r="CC58" i="1"/>
  <c r="CB58" i="1"/>
  <c r="CE33" i="7" s="1"/>
  <c r="CA58" i="1"/>
  <c r="CD33" i="7" s="1"/>
  <c r="CD138" i="7" s="1"/>
  <c r="N452" i="7" s="1"/>
  <c r="BZ58" i="1"/>
  <c r="BY58" i="1"/>
  <c r="CB33" i="7" s="1"/>
  <c r="BX58" i="1"/>
  <c r="BW58" i="1"/>
  <c r="BV58" i="1"/>
  <c r="BU58" i="1"/>
  <c r="BT58" i="1"/>
  <c r="BS58" i="1"/>
  <c r="BR58" i="1"/>
  <c r="BP58" i="1"/>
  <c r="BO58" i="1"/>
  <c r="BR33" i="7" s="1"/>
  <c r="BN58" i="1"/>
  <c r="BQ33" i="7" s="1"/>
  <c r="BM58" i="1"/>
  <c r="BL58" i="1"/>
  <c r="BK58" i="1"/>
  <c r="BN33" i="7" s="1"/>
  <c r="BJ58" i="1"/>
  <c r="BM33" i="7" s="1"/>
  <c r="BI58" i="1"/>
  <c r="BH58" i="1"/>
  <c r="BK33" i="7" s="1"/>
  <c r="BG58" i="1"/>
  <c r="BF58" i="1"/>
  <c r="BE58" i="1"/>
  <c r="BD58" i="1"/>
  <c r="BC58" i="1"/>
  <c r="BB58" i="1"/>
  <c r="BA58" i="1"/>
  <c r="AY58" i="1"/>
  <c r="AX58" i="1"/>
  <c r="BA33" i="7" s="1"/>
  <c r="AW58" i="1"/>
  <c r="AZ33" i="7" s="1"/>
  <c r="AV58" i="1"/>
  <c r="AU58" i="1"/>
  <c r="AT58" i="1"/>
  <c r="AW33" i="7" s="1"/>
  <c r="AS58" i="1"/>
  <c r="AV33" i="7" s="1"/>
  <c r="AR58" i="1"/>
  <c r="AQ58" i="1"/>
  <c r="AT33" i="7" s="1"/>
  <c r="AP58" i="1"/>
  <c r="AO58" i="1"/>
  <c r="AN58" i="1"/>
  <c r="AM58" i="1"/>
  <c r="AL58" i="1"/>
  <c r="AK58" i="1"/>
  <c r="AJ58" i="1"/>
  <c r="AH58" i="1"/>
  <c r="AG58" i="1"/>
  <c r="AJ33" i="7" s="1"/>
  <c r="AF58" i="1"/>
  <c r="AI33" i="7" s="1"/>
  <c r="AE58" i="1"/>
  <c r="AD58" i="1"/>
  <c r="AC58" i="1"/>
  <c r="AF33" i="7" s="1"/>
  <c r="AB58" i="1"/>
  <c r="AE33" i="7" s="1"/>
  <c r="AA58" i="1"/>
  <c r="Z58" i="1"/>
  <c r="AC33" i="7" s="1"/>
  <c r="Y58" i="1"/>
  <c r="X58" i="1"/>
  <c r="W58" i="1"/>
  <c r="V58" i="1"/>
  <c r="U58" i="1"/>
  <c r="T58" i="1"/>
  <c r="S58" i="1"/>
  <c r="Q58" i="1"/>
  <c r="P58" i="1"/>
  <c r="S33" i="7" s="1"/>
  <c r="O58" i="1"/>
  <c r="R33" i="7" s="1"/>
  <c r="N58" i="1"/>
  <c r="M58" i="1"/>
  <c r="L58" i="1"/>
  <c r="O33" i="7" s="1"/>
  <c r="K58" i="1"/>
  <c r="N33" i="7" s="1"/>
  <c r="J58" i="1"/>
  <c r="I58" i="1"/>
  <c r="L33" i="7" s="1"/>
  <c r="H58" i="1"/>
  <c r="G58" i="1"/>
  <c r="F58" i="1"/>
  <c r="E58" i="1"/>
  <c r="D58" i="1"/>
  <c r="C58" i="1"/>
  <c r="B58" i="1"/>
  <c r="IY57" i="1"/>
  <c r="IX57" i="1"/>
  <c r="IW57" i="1"/>
  <c r="IV57" i="1"/>
  <c r="IU57" i="1"/>
  <c r="IT57" i="1"/>
  <c r="IS57" i="1"/>
  <c r="IV32" i="7" s="1"/>
  <c r="IR57" i="1"/>
  <c r="IU32" i="7" s="1"/>
  <c r="IQ57" i="1"/>
  <c r="IP57" i="1"/>
  <c r="IS32" i="7" s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F32" i="7" s="1"/>
  <c r="IB57" i="1"/>
  <c r="IE32" i="7" s="1"/>
  <c r="IE137" i="7" s="1"/>
  <c r="IA57" i="1"/>
  <c r="HZ57" i="1"/>
  <c r="HY57" i="1"/>
  <c r="HX57" i="1"/>
  <c r="HW57" i="1"/>
  <c r="HV57" i="1"/>
  <c r="HU57" i="1"/>
  <c r="HT57" i="1"/>
  <c r="HS57" i="1"/>
  <c r="HR57" i="1"/>
  <c r="HQ57" i="1"/>
  <c r="HP57" i="1"/>
  <c r="HO57" i="1"/>
  <c r="HN57" i="1"/>
  <c r="HM57" i="1"/>
  <c r="HP32" i="7" s="1"/>
  <c r="HL57" i="1"/>
  <c r="HO32" i="7" s="1"/>
  <c r="HK57" i="1"/>
  <c r="HJ57" i="1"/>
  <c r="HI57" i="1"/>
  <c r="HH57" i="1"/>
  <c r="HG57" i="1"/>
  <c r="HF57" i="1"/>
  <c r="HE57" i="1"/>
  <c r="HD57" i="1"/>
  <c r="HC57" i="1"/>
  <c r="HB57" i="1"/>
  <c r="HA57" i="1"/>
  <c r="GZ57" i="1"/>
  <c r="GY57" i="1"/>
  <c r="GX57" i="1"/>
  <c r="GW57" i="1"/>
  <c r="GZ32" i="7" s="1"/>
  <c r="GV57" i="1"/>
  <c r="GY32" i="7" s="1"/>
  <c r="GU57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J32" i="7" s="1"/>
  <c r="GF57" i="1"/>
  <c r="GI32" i="7" s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P57" i="1"/>
  <c r="FO57" i="1"/>
  <c r="FN57" i="1"/>
  <c r="FM57" i="1"/>
  <c r="FP32" i="7" s="1"/>
  <c r="FL57" i="1"/>
  <c r="FO32" i="7" s="1"/>
  <c r="FK57" i="1"/>
  <c r="FJ57" i="1"/>
  <c r="FM32" i="7" s="1"/>
  <c r="FI57" i="1"/>
  <c r="FH57" i="1"/>
  <c r="FG57" i="1"/>
  <c r="FF57" i="1"/>
  <c r="FE57" i="1"/>
  <c r="FD57" i="1"/>
  <c r="FC57" i="1"/>
  <c r="FF32" i="7" s="1"/>
  <c r="FB57" i="1"/>
  <c r="FE32" i="7" s="1"/>
  <c r="FA57" i="1"/>
  <c r="EZ57" i="1"/>
  <c r="EY57" i="1"/>
  <c r="EX57" i="1"/>
  <c r="EW57" i="1"/>
  <c r="EZ32" i="7" s="1"/>
  <c r="EV57" i="1"/>
  <c r="EY32" i="7" s="1"/>
  <c r="EU57" i="1"/>
  <c r="ET57" i="1"/>
  <c r="EW32" i="7" s="1"/>
  <c r="ES57" i="1"/>
  <c r="ER57" i="1"/>
  <c r="EQ57" i="1"/>
  <c r="EP57" i="1"/>
  <c r="EO57" i="1"/>
  <c r="EN57" i="1"/>
  <c r="EM57" i="1"/>
  <c r="EP32" i="7" s="1"/>
  <c r="EL57" i="1"/>
  <c r="EO32" i="7" s="1"/>
  <c r="EO137" i="7" s="1"/>
  <c r="EK57" i="1"/>
  <c r="EJ57" i="1"/>
  <c r="EI57" i="1"/>
  <c r="EH57" i="1"/>
  <c r="EG57" i="1"/>
  <c r="EJ32" i="7" s="1"/>
  <c r="EF57" i="1"/>
  <c r="EI32" i="7" s="1"/>
  <c r="EE57" i="1"/>
  <c r="ED57" i="1"/>
  <c r="EG32" i="7" s="1"/>
  <c r="EC57" i="1"/>
  <c r="EB57" i="1"/>
  <c r="EA57" i="1"/>
  <c r="DZ57" i="1"/>
  <c r="DY57" i="1"/>
  <c r="DX57" i="1"/>
  <c r="DW57" i="1"/>
  <c r="DZ32" i="7" s="1"/>
  <c r="DV57" i="1"/>
  <c r="DY32" i="7" s="1"/>
  <c r="DY137" i="7" s="1"/>
  <c r="DU57" i="1"/>
  <c r="DT57" i="1"/>
  <c r="DS57" i="1"/>
  <c r="DR57" i="1"/>
  <c r="DQ57" i="1"/>
  <c r="DT32" i="7" s="1"/>
  <c r="DP57" i="1"/>
  <c r="DS32" i="7" s="1"/>
  <c r="DO57" i="1"/>
  <c r="DN57" i="1"/>
  <c r="DQ32" i="7" s="1"/>
  <c r="DM57" i="1"/>
  <c r="DL57" i="1"/>
  <c r="DK57" i="1"/>
  <c r="DJ57" i="1"/>
  <c r="DI57" i="1"/>
  <c r="DH57" i="1"/>
  <c r="DG57" i="1"/>
  <c r="DJ32" i="7" s="1"/>
  <c r="DF57" i="1"/>
  <c r="DI32" i="7" s="1"/>
  <c r="DE57" i="1"/>
  <c r="DD57" i="1"/>
  <c r="DC57" i="1"/>
  <c r="DB57" i="1"/>
  <c r="DA57" i="1"/>
  <c r="CZ57" i="1"/>
  <c r="DC32" i="7" s="1"/>
  <c r="CY57" i="1"/>
  <c r="CX57" i="1"/>
  <c r="CW57" i="1"/>
  <c r="CV57" i="1"/>
  <c r="CU57" i="1"/>
  <c r="CT57" i="1"/>
  <c r="CS57" i="1"/>
  <c r="CR57" i="1"/>
  <c r="CQ57" i="1"/>
  <c r="CT32" i="7" s="1"/>
  <c r="CP57" i="1"/>
  <c r="CS32" i="7" s="1"/>
  <c r="CO57" i="1"/>
  <c r="CN57" i="1"/>
  <c r="CM57" i="1"/>
  <c r="CL57" i="1"/>
  <c r="CK57" i="1"/>
  <c r="CN32" i="7" s="1"/>
  <c r="CG57" i="1"/>
  <c r="CJ32" i="7" s="1"/>
  <c r="CF57" i="1"/>
  <c r="CE57" i="1"/>
  <c r="CD57" i="1"/>
  <c r="CC57" i="1"/>
  <c r="CB57" i="1"/>
  <c r="CA57" i="1"/>
  <c r="BZ57" i="1"/>
  <c r="BY57" i="1"/>
  <c r="BX57" i="1"/>
  <c r="CA32" i="7" s="1"/>
  <c r="BW57" i="1"/>
  <c r="BZ32" i="7" s="1"/>
  <c r="BV57" i="1"/>
  <c r="BU57" i="1"/>
  <c r="BT57" i="1"/>
  <c r="BS57" i="1"/>
  <c r="BR57" i="1"/>
  <c r="BP57" i="1"/>
  <c r="BS32" i="7" s="1"/>
  <c r="BO57" i="1"/>
  <c r="BN57" i="1"/>
  <c r="BM57" i="1"/>
  <c r="BL57" i="1"/>
  <c r="BK57" i="1"/>
  <c r="BJ57" i="1"/>
  <c r="BI57" i="1"/>
  <c r="BH57" i="1"/>
  <c r="BG57" i="1"/>
  <c r="BJ32" i="7" s="1"/>
  <c r="BF57" i="1"/>
  <c r="BE57" i="1"/>
  <c r="BD57" i="1"/>
  <c r="BC57" i="1"/>
  <c r="BB57" i="1"/>
  <c r="BA57" i="1"/>
  <c r="AY57" i="1"/>
  <c r="BB32" i="7" s="1"/>
  <c r="AX57" i="1"/>
  <c r="AW57" i="1"/>
  <c r="AV57" i="1"/>
  <c r="AU57" i="1"/>
  <c r="AT57" i="1"/>
  <c r="AS57" i="1"/>
  <c r="AR57" i="1"/>
  <c r="AQ57" i="1"/>
  <c r="AP57" i="1"/>
  <c r="AS32" i="7" s="1"/>
  <c r="AO57" i="1"/>
  <c r="AN57" i="1"/>
  <c r="AM57" i="1"/>
  <c r="AL57" i="1"/>
  <c r="AK57" i="1"/>
  <c r="AJ57" i="1"/>
  <c r="AH57" i="1"/>
  <c r="AK32" i="7" s="1"/>
  <c r="AG57" i="1"/>
  <c r="AF57" i="1"/>
  <c r="AE57" i="1"/>
  <c r="AD57" i="1"/>
  <c r="AC57" i="1"/>
  <c r="AB57" i="1"/>
  <c r="AA57" i="1"/>
  <c r="Z57" i="1"/>
  <c r="Y57" i="1"/>
  <c r="AB32" i="7" s="1"/>
  <c r="X57" i="1"/>
  <c r="W57" i="1"/>
  <c r="V57" i="1"/>
  <c r="U57" i="1"/>
  <c r="T57" i="1"/>
  <c r="S57" i="1"/>
  <c r="Q57" i="1"/>
  <c r="T32" i="7" s="1"/>
  <c r="P57" i="1"/>
  <c r="O57" i="1"/>
  <c r="N57" i="1"/>
  <c r="M57" i="1"/>
  <c r="L57" i="1"/>
  <c r="K57" i="1"/>
  <c r="J57" i="1"/>
  <c r="I57" i="1"/>
  <c r="H57" i="1"/>
  <c r="K32" i="7" s="1"/>
  <c r="G57" i="1"/>
  <c r="F57" i="1"/>
  <c r="E57" i="1"/>
  <c r="D57" i="1"/>
  <c r="C57" i="1"/>
  <c r="B57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M31" i="7" s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W31" i="7" s="1"/>
  <c r="HS56" i="1"/>
  <c r="HR56" i="1"/>
  <c r="HQ56" i="1"/>
  <c r="HP56" i="1"/>
  <c r="HO56" i="1"/>
  <c r="HN56" i="1"/>
  <c r="HM56" i="1"/>
  <c r="HL56" i="1"/>
  <c r="HK56" i="1"/>
  <c r="HJ56" i="1"/>
  <c r="HI56" i="1"/>
  <c r="HH56" i="1"/>
  <c r="HG56" i="1"/>
  <c r="HF56" i="1"/>
  <c r="HE56" i="1"/>
  <c r="HD56" i="1"/>
  <c r="HG31" i="7" s="1"/>
  <c r="HC56" i="1"/>
  <c r="HB56" i="1"/>
  <c r="HA56" i="1"/>
  <c r="GZ56" i="1"/>
  <c r="GY56" i="1"/>
  <c r="GX56" i="1"/>
  <c r="GW56" i="1"/>
  <c r="GV56" i="1"/>
  <c r="GU56" i="1"/>
  <c r="GT56" i="1"/>
  <c r="GS56" i="1"/>
  <c r="GR56" i="1"/>
  <c r="GQ56" i="1"/>
  <c r="GP56" i="1"/>
  <c r="GO56" i="1"/>
  <c r="GN56" i="1"/>
  <c r="GQ31" i="7" s="1"/>
  <c r="GQ136" i="7" s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GA31" i="7" s="1"/>
  <c r="FW56" i="1"/>
  <c r="FV56" i="1"/>
  <c r="FU56" i="1"/>
  <c r="FT56" i="1"/>
  <c r="FP56" i="1"/>
  <c r="FO56" i="1"/>
  <c r="FN56" i="1"/>
  <c r="FM56" i="1"/>
  <c r="FL56" i="1"/>
  <c r="FK56" i="1"/>
  <c r="FN31" i="7" s="1"/>
  <c r="FN136" i="7" s="1"/>
  <c r="FJ56" i="1"/>
  <c r="FM31" i="7" s="1"/>
  <c r="FI56" i="1"/>
  <c r="FH56" i="1"/>
  <c r="FG56" i="1"/>
  <c r="FF56" i="1"/>
  <c r="FE56" i="1"/>
  <c r="FH31" i="7" s="1"/>
  <c r="FH136" i="7" s="1"/>
  <c r="FD56" i="1"/>
  <c r="FG31" i="7" s="1"/>
  <c r="FC56" i="1"/>
  <c r="FB56" i="1"/>
  <c r="FA56" i="1"/>
  <c r="EZ56" i="1"/>
  <c r="EY56" i="1"/>
  <c r="FB31" i="7" s="1"/>
  <c r="EX56" i="1"/>
  <c r="EW56" i="1"/>
  <c r="EV56" i="1"/>
  <c r="EU56" i="1"/>
  <c r="EX31" i="7" s="1"/>
  <c r="ET56" i="1"/>
  <c r="EW31" i="7" s="1"/>
  <c r="ES56" i="1"/>
  <c r="ER56" i="1"/>
  <c r="EQ56" i="1"/>
  <c r="EP56" i="1"/>
  <c r="EO56" i="1"/>
  <c r="ER31" i="7" s="1"/>
  <c r="ER136" i="7" s="1"/>
  <c r="EN56" i="1"/>
  <c r="EQ31" i="7" s="1"/>
  <c r="EM56" i="1"/>
  <c r="EL56" i="1"/>
  <c r="EK56" i="1"/>
  <c r="EJ56" i="1"/>
  <c r="EI56" i="1"/>
  <c r="EH56" i="1"/>
  <c r="EG56" i="1"/>
  <c r="EF56" i="1"/>
  <c r="EE56" i="1"/>
  <c r="EH31" i="7" s="1"/>
  <c r="ED56" i="1"/>
  <c r="EG31" i="7" s="1"/>
  <c r="EC56" i="1"/>
  <c r="EB56" i="1"/>
  <c r="EA56" i="1"/>
  <c r="DZ56" i="1"/>
  <c r="DY56" i="1"/>
  <c r="EB31" i="7" s="1"/>
  <c r="DX56" i="1"/>
  <c r="EA31" i="7" s="1"/>
  <c r="DW56" i="1"/>
  <c r="DV56" i="1"/>
  <c r="DU56" i="1"/>
  <c r="DT56" i="1"/>
  <c r="DS56" i="1"/>
  <c r="DV31" i="7" s="1"/>
  <c r="DR56" i="1"/>
  <c r="DQ56" i="1"/>
  <c r="DP56" i="1"/>
  <c r="DO56" i="1"/>
  <c r="DR31" i="7" s="1"/>
  <c r="DN56" i="1"/>
  <c r="DQ31" i="7" s="1"/>
  <c r="DM56" i="1"/>
  <c r="DL56" i="1"/>
  <c r="DK56" i="1"/>
  <c r="DJ56" i="1"/>
  <c r="DI56" i="1"/>
  <c r="DL31" i="7" s="1"/>
  <c r="DH56" i="1"/>
  <c r="DK31" i="7" s="1"/>
  <c r="DG56" i="1"/>
  <c r="DF56" i="1"/>
  <c r="DE56" i="1"/>
  <c r="DD56" i="1"/>
  <c r="DC56" i="1"/>
  <c r="DF31" i="7" s="1"/>
  <c r="DB56" i="1"/>
  <c r="DA56" i="1"/>
  <c r="CZ56" i="1"/>
  <c r="CY56" i="1"/>
  <c r="DB31" i="7" s="1"/>
  <c r="CX56" i="1"/>
  <c r="DA31" i="7" s="1"/>
  <c r="CW56" i="1"/>
  <c r="CV56" i="1"/>
  <c r="CU56" i="1"/>
  <c r="CT56" i="1"/>
  <c r="CS56" i="1"/>
  <c r="CV31" i="7" s="1"/>
  <c r="CR56" i="1"/>
  <c r="CU31" i="7" s="1"/>
  <c r="CQ56" i="1"/>
  <c r="CP56" i="1"/>
  <c r="CO56" i="1"/>
  <c r="CN56" i="1"/>
  <c r="CM56" i="1"/>
  <c r="CP31" i="7" s="1"/>
  <c r="CL56" i="1"/>
  <c r="CK56" i="1"/>
  <c r="CG56" i="1"/>
  <c r="CF56" i="1"/>
  <c r="CI31" i="7" s="1"/>
  <c r="CE56" i="1"/>
  <c r="CD56" i="1"/>
  <c r="CC56" i="1"/>
  <c r="CB56" i="1"/>
  <c r="CA56" i="1"/>
  <c r="BZ56" i="1"/>
  <c r="BY56" i="1"/>
  <c r="CB31" i="7" s="1"/>
  <c r="BX56" i="1"/>
  <c r="BW56" i="1"/>
  <c r="BV56" i="1"/>
  <c r="BU56" i="1"/>
  <c r="BT56" i="1"/>
  <c r="BS56" i="1"/>
  <c r="BR56" i="1"/>
  <c r="BP56" i="1"/>
  <c r="BO56" i="1"/>
  <c r="BR31" i="7" s="1"/>
  <c r="BN56" i="1"/>
  <c r="BM56" i="1"/>
  <c r="BL56" i="1"/>
  <c r="BK56" i="1"/>
  <c r="BJ56" i="1"/>
  <c r="BI56" i="1"/>
  <c r="BH56" i="1"/>
  <c r="BK31" i="7" s="1"/>
  <c r="BG56" i="1"/>
  <c r="BF56" i="1"/>
  <c r="BE56" i="1"/>
  <c r="BD56" i="1"/>
  <c r="BC56" i="1"/>
  <c r="BB56" i="1"/>
  <c r="BA56" i="1"/>
  <c r="AY56" i="1"/>
  <c r="AX56" i="1"/>
  <c r="AW56" i="1"/>
  <c r="AV56" i="1"/>
  <c r="AU56" i="1"/>
  <c r="AT56" i="1"/>
  <c r="AS56" i="1"/>
  <c r="AR56" i="1"/>
  <c r="AQ56" i="1"/>
  <c r="AT31" i="7" s="1"/>
  <c r="AP56" i="1"/>
  <c r="AO56" i="1"/>
  <c r="AN56" i="1"/>
  <c r="AM56" i="1"/>
  <c r="AL56" i="1"/>
  <c r="AK56" i="1"/>
  <c r="AJ56" i="1"/>
  <c r="AH56" i="1"/>
  <c r="AG56" i="1"/>
  <c r="AF56" i="1"/>
  <c r="AE56" i="1"/>
  <c r="AD56" i="1"/>
  <c r="AC56" i="1"/>
  <c r="AB56" i="1"/>
  <c r="AA56" i="1"/>
  <c r="Z56" i="1"/>
  <c r="AC31" i="7" s="1"/>
  <c r="Y56" i="1"/>
  <c r="X56" i="1"/>
  <c r="W56" i="1"/>
  <c r="V56" i="1"/>
  <c r="U56" i="1"/>
  <c r="T56" i="1"/>
  <c r="S56" i="1"/>
  <c r="Q56" i="1"/>
  <c r="P56" i="1"/>
  <c r="O56" i="1"/>
  <c r="N56" i="1"/>
  <c r="M56" i="1"/>
  <c r="L56" i="1"/>
  <c r="K56" i="1"/>
  <c r="J56" i="1"/>
  <c r="I56" i="1"/>
  <c r="L31" i="7" s="1"/>
  <c r="H56" i="1"/>
  <c r="G56" i="1"/>
  <c r="F56" i="1"/>
  <c r="E56" i="1"/>
  <c r="D56" i="1"/>
  <c r="C56" i="1"/>
  <c r="B56" i="1"/>
  <c r="IY55" i="1"/>
  <c r="IX55" i="1"/>
  <c r="IW55" i="1"/>
  <c r="IV55" i="1"/>
  <c r="IU55" i="1"/>
  <c r="IT55" i="1"/>
  <c r="IS55" i="1"/>
  <c r="IR55" i="1"/>
  <c r="IU30" i="7" s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E30" i="7" s="1"/>
  <c r="IA55" i="1"/>
  <c r="HZ55" i="1"/>
  <c r="HY55" i="1"/>
  <c r="HX55" i="1"/>
  <c r="HW55" i="1"/>
  <c r="HV55" i="1"/>
  <c r="HU55" i="1"/>
  <c r="HT55" i="1"/>
  <c r="HS55" i="1"/>
  <c r="HR55" i="1"/>
  <c r="HQ55" i="1"/>
  <c r="HT30" i="7" s="1"/>
  <c r="HP55" i="1"/>
  <c r="HO55" i="1"/>
  <c r="HN55" i="1"/>
  <c r="HM55" i="1"/>
  <c r="HL55" i="1"/>
  <c r="HO30" i="7" s="1"/>
  <c r="HK55" i="1"/>
  <c r="HJ55" i="1"/>
  <c r="HI55" i="1"/>
  <c r="HH55" i="1"/>
  <c r="HG55" i="1"/>
  <c r="HF55" i="1"/>
  <c r="HE55" i="1"/>
  <c r="HD55" i="1"/>
  <c r="HC55" i="1"/>
  <c r="HB55" i="1"/>
  <c r="HA55" i="1"/>
  <c r="GZ55" i="1"/>
  <c r="GY55" i="1"/>
  <c r="GX55" i="1"/>
  <c r="GW55" i="1"/>
  <c r="GV55" i="1"/>
  <c r="GY30" i="7" s="1"/>
  <c r="GU55" i="1"/>
  <c r="GT55" i="1"/>
  <c r="GS55" i="1"/>
  <c r="GR55" i="1"/>
  <c r="GQ55" i="1"/>
  <c r="GP55" i="1"/>
  <c r="GO55" i="1"/>
  <c r="GN55" i="1"/>
  <c r="GM55" i="1"/>
  <c r="GL55" i="1"/>
  <c r="GO30" i="7" s="1"/>
  <c r="GK55" i="1"/>
  <c r="GN30" i="7" s="1"/>
  <c r="GJ55" i="1"/>
  <c r="GI55" i="1"/>
  <c r="GH55" i="1"/>
  <c r="GG55" i="1"/>
  <c r="GF55" i="1"/>
  <c r="GI30" i="7" s="1"/>
  <c r="GE55" i="1"/>
  <c r="GD55" i="1"/>
  <c r="GC55" i="1"/>
  <c r="GB55" i="1"/>
  <c r="GA55" i="1"/>
  <c r="FZ55" i="1"/>
  <c r="FY55" i="1"/>
  <c r="FX55" i="1"/>
  <c r="FW55" i="1"/>
  <c r="FV55" i="1"/>
  <c r="FY30" i="7" s="1"/>
  <c r="FU55" i="1"/>
  <c r="FX30" i="7" s="1"/>
  <c r="FT55" i="1"/>
  <c r="FP55" i="1"/>
  <c r="FO55" i="1"/>
  <c r="FN55" i="1"/>
  <c r="FM55" i="1"/>
  <c r="FP30" i="7" s="1"/>
  <c r="FL55" i="1"/>
  <c r="FO30" i="7" s="1"/>
  <c r="FK55" i="1"/>
  <c r="FJ55" i="1"/>
  <c r="FI55" i="1"/>
  <c r="FH55" i="1"/>
  <c r="FG55" i="1"/>
  <c r="FJ30" i="7" s="1"/>
  <c r="FF55" i="1"/>
  <c r="FE55" i="1"/>
  <c r="FD55" i="1"/>
  <c r="FC55" i="1"/>
  <c r="FF30" i="7" s="1"/>
  <c r="FB55" i="1"/>
  <c r="FE30" i="7" s="1"/>
  <c r="FA55" i="1"/>
  <c r="EZ55" i="1"/>
  <c r="EY55" i="1"/>
  <c r="EX55" i="1"/>
  <c r="EW55" i="1"/>
  <c r="EZ30" i="7" s="1"/>
  <c r="EV55" i="1"/>
  <c r="EY30" i="7" s="1"/>
  <c r="EU55" i="1"/>
  <c r="ET55" i="1"/>
  <c r="ES55" i="1"/>
  <c r="ER55" i="1"/>
  <c r="EQ55" i="1"/>
  <c r="ET30" i="7" s="1"/>
  <c r="EP55" i="1"/>
  <c r="EO55" i="1"/>
  <c r="EN55" i="1"/>
  <c r="EM55" i="1"/>
  <c r="EP30" i="7" s="1"/>
  <c r="EL55" i="1"/>
  <c r="EO30" i="7" s="1"/>
  <c r="EK55" i="1"/>
  <c r="EJ55" i="1"/>
  <c r="EI55" i="1"/>
  <c r="EH55" i="1"/>
  <c r="EG55" i="1"/>
  <c r="EJ30" i="7" s="1"/>
  <c r="EF55" i="1"/>
  <c r="EI30" i="7" s="1"/>
  <c r="EE55" i="1"/>
  <c r="ED55" i="1"/>
  <c r="EC55" i="1"/>
  <c r="EB55" i="1"/>
  <c r="EA55" i="1"/>
  <c r="ED30" i="7" s="1"/>
  <c r="DZ55" i="1"/>
  <c r="DY55" i="1"/>
  <c r="DX55" i="1"/>
  <c r="DW55" i="1"/>
  <c r="DZ30" i="7" s="1"/>
  <c r="DV55" i="1"/>
  <c r="DY30" i="7" s="1"/>
  <c r="DU55" i="1"/>
  <c r="DT55" i="1"/>
  <c r="DS55" i="1"/>
  <c r="DR55" i="1"/>
  <c r="DQ55" i="1"/>
  <c r="DT30" i="7" s="1"/>
  <c r="DP55" i="1"/>
  <c r="DS30" i="7" s="1"/>
  <c r="DO55" i="1"/>
  <c r="DN55" i="1"/>
  <c r="DM55" i="1"/>
  <c r="DL55" i="1"/>
  <c r="DK55" i="1"/>
  <c r="DN30" i="7" s="1"/>
  <c r="DN135" i="7" s="1"/>
  <c r="DJ55" i="1"/>
  <c r="DI55" i="1"/>
  <c r="DH55" i="1"/>
  <c r="DG55" i="1"/>
  <c r="DF55" i="1"/>
  <c r="DI30" i="7" s="1"/>
  <c r="DE55" i="1"/>
  <c r="DD55" i="1"/>
  <c r="DC55" i="1"/>
  <c r="DB55" i="1"/>
  <c r="DA55" i="1"/>
  <c r="CZ55" i="1"/>
  <c r="DC30" i="7" s="1"/>
  <c r="CY55" i="1"/>
  <c r="CX55" i="1"/>
  <c r="CW55" i="1"/>
  <c r="CV55" i="1"/>
  <c r="CU55" i="1"/>
  <c r="CX30" i="7" s="1"/>
  <c r="CT55" i="1"/>
  <c r="CS55" i="1"/>
  <c r="CR55" i="1"/>
  <c r="CQ55" i="1"/>
  <c r="CT30" i="7" s="1"/>
  <c r="CT135" i="7" s="1"/>
  <c r="CP55" i="1"/>
  <c r="CS30" i="7" s="1"/>
  <c r="CO55" i="1"/>
  <c r="CN55" i="1"/>
  <c r="CM55" i="1"/>
  <c r="CL55" i="1"/>
  <c r="CK55" i="1"/>
  <c r="CN30" i="7" s="1"/>
  <c r="CN135" i="7" s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IY54" i="1"/>
  <c r="IX54" i="1"/>
  <c r="IW54" i="1"/>
  <c r="IV54" i="1"/>
  <c r="IU54" i="1"/>
  <c r="IT54" i="1"/>
  <c r="IS54" i="1"/>
  <c r="IR54" i="1"/>
  <c r="IQ54" i="1"/>
  <c r="IP54" i="1"/>
  <c r="IS29" i="7" s="1"/>
  <c r="IO54" i="1"/>
  <c r="IR29" i="7" s="1"/>
  <c r="IN54" i="1"/>
  <c r="IM54" i="1"/>
  <c r="IL54" i="1"/>
  <c r="IK54" i="1"/>
  <c r="IJ54" i="1"/>
  <c r="IM29" i="7" s="1"/>
  <c r="IM134" i="7" s="1"/>
  <c r="II54" i="1"/>
  <c r="IH54" i="1"/>
  <c r="IG54" i="1"/>
  <c r="IF54" i="1"/>
  <c r="IE54" i="1"/>
  <c r="ID54" i="1"/>
  <c r="IC54" i="1"/>
  <c r="IB54" i="1"/>
  <c r="IA54" i="1"/>
  <c r="HZ54" i="1"/>
  <c r="IC29" i="7" s="1"/>
  <c r="HY54" i="1"/>
  <c r="IB29" i="7" s="1"/>
  <c r="HX54" i="1"/>
  <c r="HW54" i="1"/>
  <c r="HV54" i="1"/>
  <c r="HU54" i="1"/>
  <c r="HT54" i="1"/>
  <c r="HW29" i="7" s="1"/>
  <c r="HW134" i="7" s="1"/>
  <c r="HS54" i="1"/>
  <c r="HR54" i="1"/>
  <c r="HQ54" i="1"/>
  <c r="HP54" i="1"/>
  <c r="HO54" i="1"/>
  <c r="HN54" i="1"/>
  <c r="HM54" i="1"/>
  <c r="HL54" i="1"/>
  <c r="HK54" i="1"/>
  <c r="HJ54" i="1"/>
  <c r="HM29" i="7" s="1"/>
  <c r="HI54" i="1"/>
  <c r="HL29" i="7" s="1"/>
  <c r="HH54" i="1"/>
  <c r="HG54" i="1"/>
  <c r="HF54" i="1"/>
  <c r="HE54" i="1"/>
  <c r="HD54" i="1"/>
  <c r="HG29" i="7" s="1"/>
  <c r="HC54" i="1"/>
  <c r="HB54" i="1"/>
  <c r="HA54" i="1"/>
  <c r="GZ54" i="1"/>
  <c r="GY54" i="1"/>
  <c r="GX54" i="1"/>
  <c r="GW54" i="1"/>
  <c r="GV54" i="1"/>
  <c r="GU54" i="1"/>
  <c r="GT54" i="1"/>
  <c r="GW29" i="7" s="1"/>
  <c r="GS54" i="1"/>
  <c r="GV29" i="7" s="1"/>
  <c r="GR54" i="1"/>
  <c r="GQ54" i="1"/>
  <c r="GP54" i="1"/>
  <c r="GO54" i="1"/>
  <c r="GN54" i="1"/>
  <c r="GQ29" i="7" s="1"/>
  <c r="GM54" i="1"/>
  <c r="GL54" i="1"/>
  <c r="GK54" i="1"/>
  <c r="GJ54" i="1"/>
  <c r="GI54" i="1"/>
  <c r="GH54" i="1"/>
  <c r="GG54" i="1"/>
  <c r="GF54" i="1"/>
  <c r="GE54" i="1"/>
  <c r="GD54" i="1"/>
  <c r="GG29" i="7" s="1"/>
  <c r="GC54" i="1"/>
  <c r="GF29" i="7" s="1"/>
  <c r="GB54" i="1"/>
  <c r="GA54" i="1"/>
  <c r="FZ54" i="1"/>
  <c r="FY54" i="1"/>
  <c r="FX54" i="1"/>
  <c r="GA29" i="7" s="1"/>
  <c r="FW54" i="1"/>
  <c r="FV54" i="1"/>
  <c r="FU54" i="1"/>
  <c r="FT54" i="1"/>
  <c r="FP54" i="1"/>
  <c r="FO54" i="1"/>
  <c r="FR29" i="7" s="1"/>
  <c r="FN54" i="1"/>
  <c r="FM54" i="1"/>
  <c r="FL54" i="1"/>
  <c r="FK54" i="1"/>
  <c r="FN29" i="7" s="1"/>
  <c r="FJ54" i="1"/>
  <c r="FM29" i="7" s="1"/>
  <c r="FI54" i="1"/>
  <c r="FH54" i="1"/>
  <c r="FG54" i="1"/>
  <c r="FF54" i="1"/>
  <c r="FE54" i="1"/>
  <c r="FH29" i="7" s="1"/>
  <c r="FD54" i="1"/>
  <c r="FG29" i="7" s="1"/>
  <c r="FC54" i="1"/>
  <c r="FB54" i="1"/>
  <c r="FA54" i="1"/>
  <c r="EZ54" i="1"/>
  <c r="EY54" i="1"/>
  <c r="FB29" i="7" s="1"/>
  <c r="EX54" i="1"/>
  <c r="EW54" i="1"/>
  <c r="EV54" i="1"/>
  <c r="EU54" i="1"/>
  <c r="EX29" i="7" s="1"/>
  <c r="ET54" i="1"/>
  <c r="EW29" i="7" s="1"/>
  <c r="ES54" i="1"/>
  <c r="ER54" i="1"/>
  <c r="EQ54" i="1"/>
  <c r="EP54" i="1"/>
  <c r="EO54" i="1"/>
  <c r="ER29" i="7" s="1"/>
  <c r="EN54" i="1"/>
  <c r="EQ29" i="7" s="1"/>
  <c r="EQ134" i="7" s="1"/>
  <c r="EM54" i="1"/>
  <c r="EL54" i="1"/>
  <c r="EK54" i="1"/>
  <c r="EJ54" i="1"/>
  <c r="EI54" i="1"/>
  <c r="EH54" i="1"/>
  <c r="EG54" i="1"/>
  <c r="EF54" i="1"/>
  <c r="EE54" i="1"/>
  <c r="EH29" i="7" s="1"/>
  <c r="ED54" i="1"/>
  <c r="EG29" i="7" s="1"/>
  <c r="EC54" i="1"/>
  <c r="EB54" i="1"/>
  <c r="EA54" i="1"/>
  <c r="DZ54" i="1"/>
  <c r="DY54" i="1"/>
  <c r="EB29" i="7" s="1"/>
  <c r="DX54" i="1"/>
  <c r="EA29" i="7" s="1"/>
  <c r="DW54" i="1"/>
  <c r="DV54" i="1"/>
  <c r="DU54" i="1"/>
  <c r="DT54" i="1"/>
  <c r="DS54" i="1"/>
  <c r="DV29" i="7" s="1"/>
  <c r="DR54" i="1"/>
  <c r="DQ54" i="1"/>
  <c r="DP54" i="1"/>
  <c r="DO54" i="1"/>
  <c r="DR29" i="7" s="1"/>
  <c r="DN54" i="1"/>
  <c r="DQ29" i="7" s="1"/>
  <c r="DM54" i="1"/>
  <c r="DL54" i="1"/>
  <c r="DK54" i="1"/>
  <c r="DJ54" i="1"/>
  <c r="DI54" i="1"/>
  <c r="DL29" i="7" s="1"/>
  <c r="DH54" i="1"/>
  <c r="DK29" i="7" s="1"/>
  <c r="DG54" i="1"/>
  <c r="DF54" i="1"/>
  <c r="DE54" i="1"/>
  <c r="DD54" i="1"/>
  <c r="DC54" i="1"/>
  <c r="DF29" i="7" s="1"/>
  <c r="DB54" i="1"/>
  <c r="DA54" i="1"/>
  <c r="CZ54" i="1"/>
  <c r="CY54" i="1"/>
  <c r="CX54" i="1"/>
  <c r="DA29" i="7" s="1"/>
  <c r="CW54" i="1"/>
  <c r="CV54" i="1"/>
  <c r="CU54" i="1"/>
  <c r="CT54" i="1"/>
  <c r="CS54" i="1"/>
  <c r="CV29" i="7" s="1"/>
  <c r="CR54" i="1"/>
  <c r="CU29" i="7" s="1"/>
  <c r="CQ54" i="1"/>
  <c r="CP54" i="1"/>
  <c r="CO54" i="1"/>
  <c r="CN54" i="1"/>
  <c r="CM54" i="1"/>
  <c r="CP29" i="7" s="1"/>
  <c r="CL54" i="1"/>
  <c r="CK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IY53" i="1"/>
  <c r="IX53" i="1"/>
  <c r="JA28" i="7" s="1"/>
  <c r="IW53" i="1"/>
  <c r="IZ28" i="7" s="1"/>
  <c r="IV53" i="1"/>
  <c r="IU53" i="1"/>
  <c r="IT53" i="1"/>
  <c r="IS53" i="1"/>
  <c r="IR53" i="1"/>
  <c r="IU28" i="7" s="1"/>
  <c r="IQ53" i="1"/>
  <c r="IP53" i="1"/>
  <c r="IO53" i="1"/>
  <c r="IN53" i="1"/>
  <c r="IM53" i="1"/>
  <c r="IL53" i="1"/>
  <c r="IK53" i="1"/>
  <c r="IJ53" i="1"/>
  <c r="II53" i="1"/>
  <c r="IH53" i="1"/>
  <c r="IK28" i="7" s="1"/>
  <c r="IG53" i="1"/>
  <c r="IJ28" i="7" s="1"/>
  <c r="IF53" i="1"/>
  <c r="IE53" i="1"/>
  <c r="ID53" i="1"/>
  <c r="IC53" i="1"/>
  <c r="IB53" i="1"/>
  <c r="IE28" i="7" s="1"/>
  <c r="IE133" i="7" s="1"/>
  <c r="IA53" i="1"/>
  <c r="HZ53" i="1"/>
  <c r="HY53" i="1"/>
  <c r="HX53" i="1"/>
  <c r="HW53" i="1"/>
  <c r="HV53" i="1"/>
  <c r="HU53" i="1"/>
  <c r="HT53" i="1"/>
  <c r="HS53" i="1"/>
  <c r="HR53" i="1"/>
  <c r="HQ53" i="1"/>
  <c r="HT28" i="7" s="1"/>
  <c r="HP53" i="1"/>
  <c r="HO53" i="1"/>
  <c r="HN53" i="1"/>
  <c r="HM53" i="1"/>
  <c r="HL53" i="1"/>
  <c r="HO28" i="7" s="1"/>
  <c r="HK53" i="1"/>
  <c r="HJ53" i="1"/>
  <c r="HI53" i="1"/>
  <c r="HH53" i="1"/>
  <c r="HG53" i="1"/>
  <c r="HF53" i="1"/>
  <c r="HE53" i="1"/>
  <c r="HD53" i="1"/>
  <c r="HC53" i="1"/>
  <c r="HB53" i="1"/>
  <c r="HE28" i="7" s="1"/>
  <c r="HA53" i="1"/>
  <c r="GZ53" i="1"/>
  <c r="GY53" i="1"/>
  <c r="GX53" i="1"/>
  <c r="GW53" i="1"/>
  <c r="GV53" i="1"/>
  <c r="GY28" i="7" s="1"/>
  <c r="GU53" i="1"/>
  <c r="GT53" i="1"/>
  <c r="GS53" i="1"/>
  <c r="GR53" i="1"/>
  <c r="GQ53" i="1"/>
  <c r="GP53" i="1"/>
  <c r="GO53" i="1"/>
  <c r="GN53" i="1"/>
  <c r="GM53" i="1"/>
  <c r="GL53" i="1"/>
  <c r="GO28" i="7" s="1"/>
  <c r="GK53" i="1"/>
  <c r="GN28" i="7" s="1"/>
  <c r="GJ53" i="1"/>
  <c r="GI53" i="1"/>
  <c r="GH53" i="1"/>
  <c r="GG53" i="1"/>
  <c r="GF53" i="1"/>
  <c r="GI28" i="7" s="1"/>
  <c r="GE53" i="1"/>
  <c r="GD53" i="1"/>
  <c r="GC53" i="1"/>
  <c r="GB53" i="1"/>
  <c r="GA53" i="1"/>
  <c r="FZ53" i="1"/>
  <c r="FY53" i="1"/>
  <c r="FX53" i="1"/>
  <c r="FW53" i="1"/>
  <c r="FV53" i="1"/>
  <c r="FY28" i="7" s="1"/>
  <c r="FU53" i="1"/>
  <c r="FX28" i="7" s="1"/>
  <c r="FT53" i="1"/>
  <c r="FP53" i="1"/>
  <c r="FO53" i="1"/>
  <c r="FN53" i="1"/>
  <c r="FM53" i="1"/>
  <c r="FP28" i="7" s="1"/>
  <c r="FL53" i="1"/>
  <c r="FO28" i="7" s="1"/>
  <c r="FK53" i="1"/>
  <c r="FJ53" i="1"/>
  <c r="FI53" i="1"/>
  <c r="FH53" i="1"/>
  <c r="FG53" i="1"/>
  <c r="FJ28" i="7" s="1"/>
  <c r="FF53" i="1"/>
  <c r="FE53" i="1"/>
  <c r="FD53" i="1"/>
  <c r="FC53" i="1"/>
  <c r="FB53" i="1"/>
  <c r="FE28" i="7" s="1"/>
  <c r="FA53" i="1"/>
  <c r="EZ53" i="1"/>
  <c r="EY53" i="1"/>
  <c r="EX53" i="1"/>
  <c r="EW53" i="1"/>
  <c r="EZ28" i="7" s="1"/>
  <c r="EV53" i="1"/>
  <c r="EY28" i="7" s="1"/>
  <c r="EU53" i="1"/>
  <c r="ET53" i="1"/>
  <c r="ES53" i="1"/>
  <c r="ER53" i="1"/>
  <c r="EQ53" i="1"/>
  <c r="ET28" i="7" s="1"/>
  <c r="EP53" i="1"/>
  <c r="EO53" i="1"/>
  <c r="EN53" i="1"/>
  <c r="EM53" i="1"/>
  <c r="EL53" i="1"/>
  <c r="EO28" i="7" s="1"/>
  <c r="EK53" i="1"/>
  <c r="EJ53" i="1"/>
  <c r="EI53" i="1"/>
  <c r="EH53" i="1"/>
  <c r="EG53" i="1"/>
  <c r="EF53" i="1"/>
  <c r="EI28" i="7" s="1"/>
  <c r="EE53" i="1"/>
  <c r="ED53" i="1"/>
  <c r="EC53" i="1"/>
  <c r="EB53" i="1"/>
  <c r="EA53" i="1"/>
  <c r="ED28" i="7" s="1"/>
  <c r="DZ53" i="1"/>
  <c r="DY53" i="1"/>
  <c r="DX53" i="1"/>
  <c r="DW53" i="1"/>
  <c r="DZ28" i="7" s="1"/>
  <c r="DV53" i="1"/>
  <c r="DY28" i="7" s="1"/>
  <c r="DU53" i="1"/>
  <c r="DT53" i="1"/>
  <c r="DS53" i="1"/>
  <c r="DR53" i="1"/>
  <c r="DQ53" i="1"/>
  <c r="DT28" i="7" s="1"/>
  <c r="DP53" i="1"/>
  <c r="DS28" i="7" s="1"/>
  <c r="DO53" i="1"/>
  <c r="DN53" i="1"/>
  <c r="DM53" i="1"/>
  <c r="DL53" i="1"/>
  <c r="DK53" i="1"/>
  <c r="DN28" i="7" s="1"/>
  <c r="DJ53" i="1"/>
  <c r="DI53" i="1"/>
  <c r="DH53" i="1"/>
  <c r="DG53" i="1"/>
  <c r="DF53" i="1"/>
  <c r="DI28" i="7" s="1"/>
  <c r="DE53" i="1"/>
  <c r="DD53" i="1"/>
  <c r="DC53" i="1"/>
  <c r="DB53" i="1"/>
  <c r="DA53" i="1"/>
  <c r="CZ53" i="1"/>
  <c r="DC28" i="7" s="1"/>
  <c r="CY53" i="1"/>
  <c r="CX53" i="1"/>
  <c r="CW53" i="1"/>
  <c r="CV53" i="1"/>
  <c r="CU53" i="1"/>
  <c r="CX28" i="7" s="1"/>
  <c r="CT53" i="1"/>
  <c r="CS53" i="1"/>
  <c r="CR53" i="1"/>
  <c r="CQ53" i="1"/>
  <c r="CT28" i="7" s="1"/>
  <c r="CP53" i="1"/>
  <c r="CS28" i="7" s="1"/>
  <c r="CO53" i="1"/>
  <c r="CN53" i="1"/>
  <c r="CM53" i="1"/>
  <c r="CL53" i="1"/>
  <c r="CK53" i="1"/>
  <c r="CN28" i="7" s="1"/>
  <c r="CN133" i="7" s="1"/>
  <c r="CG53" i="1"/>
  <c r="CJ28" i="7" s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P53" i="1"/>
  <c r="BS28" i="7" s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IY52" i="1"/>
  <c r="IX52" i="1"/>
  <c r="IW52" i="1"/>
  <c r="IV52" i="1"/>
  <c r="IU52" i="1"/>
  <c r="IT52" i="1"/>
  <c r="IS52" i="1"/>
  <c r="IR52" i="1"/>
  <c r="IQ52" i="1"/>
  <c r="IP52" i="1"/>
  <c r="IS27" i="7" s="1"/>
  <c r="IO52" i="1"/>
  <c r="IR27" i="7" s="1"/>
  <c r="IN52" i="1"/>
  <c r="IM52" i="1"/>
  <c r="IL52" i="1"/>
  <c r="IK52" i="1"/>
  <c r="IJ52" i="1"/>
  <c r="IM27" i="7" s="1"/>
  <c r="II52" i="1"/>
  <c r="IH52" i="1"/>
  <c r="IG52" i="1"/>
  <c r="IF52" i="1"/>
  <c r="IE52" i="1"/>
  <c r="ID52" i="1"/>
  <c r="IC52" i="1"/>
  <c r="IB52" i="1"/>
  <c r="IA52" i="1"/>
  <c r="HZ52" i="1"/>
  <c r="IC27" i="7" s="1"/>
  <c r="HY52" i="1"/>
  <c r="IB27" i="7" s="1"/>
  <c r="HX52" i="1"/>
  <c r="HW52" i="1"/>
  <c r="HV52" i="1"/>
  <c r="HU52" i="1"/>
  <c r="HT52" i="1"/>
  <c r="HW27" i="7" s="1"/>
  <c r="HS52" i="1"/>
  <c r="HR52" i="1"/>
  <c r="HQ52" i="1"/>
  <c r="HP52" i="1"/>
  <c r="HO52" i="1"/>
  <c r="HN52" i="1"/>
  <c r="HM52" i="1"/>
  <c r="HL52" i="1"/>
  <c r="HK52" i="1"/>
  <c r="HJ52" i="1"/>
  <c r="HM27" i="7" s="1"/>
  <c r="HI52" i="1"/>
  <c r="HL27" i="7" s="1"/>
  <c r="HH52" i="1"/>
  <c r="HG52" i="1"/>
  <c r="HF52" i="1"/>
  <c r="HE52" i="1"/>
  <c r="HD52" i="1"/>
  <c r="HG27" i="7" s="1"/>
  <c r="HC52" i="1"/>
  <c r="HB52" i="1"/>
  <c r="HA52" i="1"/>
  <c r="GZ52" i="1"/>
  <c r="GY52" i="1"/>
  <c r="GX52" i="1"/>
  <c r="GW52" i="1"/>
  <c r="GV52" i="1"/>
  <c r="GU52" i="1"/>
  <c r="GT52" i="1"/>
  <c r="GW27" i="7" s="1"/>
  <c r="GS52" i="1"/>
  <c r="GV27" i="7" s="1"/>
  <c r="GR52" i="1"/>
  <c r="GQ52" i="1"/>
  <c r="GP52" i="1"/>
  <c r="GO52" i="1"/>
  <c r="GN52" i="1"/>
  <c r="GQ27" i="7" s="1"/>
  <c r="GM52" i="1"/>
  <c r="GL52" i="1"/>
  <c r="GK52" i="1"/>
  <c r="GJ52" i="1"/>
  <c r="GI52" i="1"/>
  <c r="GH52" i="1"/>
  <c r="GG52" i="1"/>
  <c r="GF52" i="1"/>
  <c r="GE52" i="1"/>
  <c r="GD52" i="1"/>
  <c r="GG27" i="7" s="1"/>
  <c r="GC52" i="1"/>
  <c r="GF27" i="7" s="1"/>
  <c r="GB52" i="1"/>
  <c r="GA52" i="1"/>
  <c r="FZ52" i="1"/>
  <c r="FY52" i="1"/>
  <c r="FX52" i="1"/>
  <c r="GA27" i="7" s="1"/>
  <c r="FW52" i="1"/>
  <c r="FV52" i="1"/>
  <c r="FU52" i="1"/>
  <c r="FT52" i="1"/>
  <c r="FP52" i="1"/>
  <c r="FO52" i="1"/>
  <c r="FR27" i="7" s="1"/>
  <c r="FN52" i="1"/>
  <c r="FM52" i="1"/>
  <c r="FL52" i="1"/>
  <c r="FK52" i="1"/>
  <c r="FN27" i="7" s="1"/>
  <c r="FJ52" i="1"/>
  <c r="FM27" i="7" s="1"/>
  <c r="FI52" i="1"/>
  <c r="FH52" i="1"/>
  <c r="FG52" i="1"/>
  <c r="FF52" i="1"/>
  <c r="FE52" i="1"/>
  <c r="FH27" i="7" s="1"/>
  <c r="FD52" i="1"/>
  <c r="FG27" i="7" s="1"/>
  <c r="FC52" i="1"/>
  <c r="FB52" i="1"/>
  <c r="FA52" i="1"/>
  <c r="EZ52" i="1"/>
  <c r="EY52" i="1"/>
  <c r="FB27" i="7" s="1"/>
  <c r="EX52" i="1"/>
  <c r="EW52" i="1"/>
  <c r="EV52" i="1"/>
  <c r="EU52" i="1"/>
  <c r="ET52" i="1"/>
  <c r="EW27" i="7" s="1"/>
  <c r="ES52" i="1"/>
  <c r="ER52" i="1"/>
  <c r="EQ52" i="1"/>
  <c r="EP52" i="1"/>
  <c r="EO52" i="1"/>
  <c r="ER27" i="7" s="1"/>
  <c r="EN52" i="1"/>
  <c r="EQ27" i="7" s="1"/>
  <c r="EM52" i="1"/>
  <c r="EL52" i="1"/>
  <c r="EK52" i="1"/>
  <c r="EJ52" i="1"/>
  <c r="EI52" i="1"/>
  <c r="EH52" i="1"/>
  <c r="EG52" i="1"/>
  <c r="EF52" i="1"/>
  <c r="EE52" i="1"/>
  <c r="EH27" i="7" s="1"/>
  <c r="ED52" i="1"/>
  <c r="EG27" i="7" s="1"/>
  <c r="EC52" i="1"/>
  <c r="EB52" i="1"/>
  <c r="EA52" i="1"/>
  <c r="DZ52" i="1"/>
  <c r="DY52" i="1"/>
  <c r="EB27" i="7" s="1"/>
  <c r="DX52" i="1"/>
  <c r="EA27" i="7" s="1"/>
  <c r="DW52" i="1"/>
  <c r="DV52" i="1"/>
  <c r="DU52" i="1"/>
  <c r="DT52" i="1"/>
  <c r="DS52" i="1"/>
  <c r="DV27" i="7" s="1"/>
  <c r="DR52" i="1"/>
  <c r="DQ52" i="1"/>
  <c r="DP52" i="1"/>
  <c r="DO52" i="1"/>
  <c r="DN52" i="1"/>
  <c r="DQ27" i="7" s="1"/>
  <c r="DM52" i="1"/>
  <c r="DL52" i="1"/>
  <c r="DK52" i="1"/>
  <c r="DJ52" i="1"/>
  <c r="DI52" i="1"/>
  <c r="DL27" i="7" s="1"/>
  <c r="DH52" i="1"/>
  <c r="DK27" i="7" s="1"/>
  <c r="DG52" i="1"/>
  <c r="DF52" i="1"/>
  <c r="DE52" i="1"/>
  <c r="DD52" i="1"/>
  <c r="DC52" i="1"/>
  <c r="DF27" i="7" s="1"/>
  <c r="DB52" i="1"/>
  <c r="DA52" i="1"/>
  <c r="CZ52" i="1"/>
  <c r="CY52" i="1"/>
  <c r="DB27" i="7" s="1"/>
  <c r="CX52" i="1"/>
  <c r="CW52" i="1"/>
  <c r="CV52" i="1"/>
  <c r="CU52" i="1"/>
  <c r="CT52" i="1"/>
  <c r="CS52" i="1"/>
  <c r="CV27" i="7" s="1"/>
  <c r="CR52" i="1"/>
  <c r="CU27" i="7" s="1"/>
  <c r="CQ52" i="1"/>
  <c r="CP52" i="1"/>
  <c r="CO52" i="1"/>
  <c r="CN52" i="1"/>
  <c r="CM52" i="1"/>
  <c r="CP27" i="7" s="1"/>
  <c r="CL52" i="1"/>
  <c r="CK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IY51" i="1"/>
  <c r="IX51" i="1"/>
  <c r="IW51" i="1"/>
  <c r="IV51" i="1"/>
  <c r="IU51" i="1"/>
  <c r="IT51" i="1"/>
  <c r="IS51" i="1"/>
  <c r="IR51" i="1"/>
  <c r="IU26" i="7" s="1"/>
  <c r="IQ51" i="1"/>
  <c r="IP51" i="1"/>
  <c r="IO51" i="1"/>
  <c r="IN51" i="1"/>
  <c r="IM51" i="1"/>
  <c r="IL51" i="1"/>
  <c r="IK51" i="1"/>
  <c r="IJ51" i="1"/>
  <c r="II51" i="1"/>
  <c r="IH51" i="1"/>
  <c r="IG51" i="1"/>
  <c r="IF51" i="1"/>
  <c r="IE51" i="1"/>
  <c r="ID51" i="1"/>
  <c r="IC51" i="1"/>
  <c r="IB51" i="1"/>
  <c r="IE26" i="7" s="1"/>
  <c r="IA51" i="1"/>
  <c r="HZ51" i="1"/>
  <c r="HY51" i="1"/>
  <c r="HX51" i="1"/>
  <c r="HW51" i="1"/>
  <c r="HV51" i="1"/>
  <c r="HU51" i="1"/>
  <c r="HT51" i="1"/>
  <c r="HS51" i="1"/>
  <c r="HR51" i="1"/>
  <c r="HQ51" i="1"/>
  <c r="HT26" i="7" s="1"/>
  <c r="HP51" i="1"/>
  <c r="HO51" i="1"/>
  <c r="HN51" i="1"/>
  <c r="HM51" i="1"/>
  <c r="HL51" i="1"/>
  <c r="HO26" i="7" s="1"/>
  <c r="HK51" i="1"/>
  <c r="HJ51" i="1"/>
  <c r="HI51" i="1"/>
  <c r="HH51" i="1"/>
  <c r="HG51" i="1"/>
  <c r="HF51" i="1"/>
  <c r="HE51" i="1"/>
  <c r="HD51" i="1"/>
  <c r="HC51" i="1"/>
  <c r="HB51" i="1"/>
  <c r="HA51" i="1"/>
  <c r="GZ51" i="1"/>
  <c r="GY51" i="1"/>
  <c r="GX51" i="1"/>
  <c r="GW51" i="1"/>
  <c r="GV51" i="1"/>
  <c r="GY26" i="7" s="1"/>
  <c r="GU51" i="1"/>
  <c r="GT51" i="1"/>
  <c r="GS51" i="1"/>
  <c r="GR51" i="1"/>
  <c r="GQ51" i="1"/>
  <c r="GP51" i="1"/>
  <c r="GO51" i="1"/>
  <c r="GN51" i="1"/>
  <c r="GM51" i="1"/>
  <c r="GL51" i="1"/>
  <c r="GK51" i="1"/>
  <c r="GJ51" i="1"/>
  <c r="GI51" i="1"/>
  <c r="GH51" i="1"/>
  <c r="GG51" i="1"/>
  <c r="GF51" i="1"/>
  <c r="GI26" i="7" s="1"/>
  <c r="GE51" i="1"/>
  <c r="GD51" i="1"/>
  <c r="GC51" i="1"/>
  <c r="GB51" i="1"/>
  <c r="GA51" i="1"/>
  <c r="FZ51" i="1"/>
  <c r="FY51" i="1"/>
  <c r="FX51" i="1"/>
  <c r="FW51" i="1"/>
  <c r="FV51" i="1"/>
  <c r="FU51" i="1"/>
  <c r="FT51" i="1"/>
  <c r="FP51" i="1"/>
  <c r="FO51" i="1"/>
  <c r="FN51" i="1"/>
  <c r="FM51" i="1"/>
  <c r="FP26" i="7" s="1"/>
  <c r="FL51" i="1"/>
  <c r="FO26" i="7" s="1"/>
  <c r="FK51" i="1"/>
  <c r="FJ51" i="1"/>
  <c r="FI51" i="1"/>
  <c r="FH51" i="1"/>
  <c r="FG51" i="1"/>
  <c r="FJ26" i="7" s="1"/>
  <c r="FF51" i="1"/>
  <c r="FE51" i="1"/>
  <c r="FD51" i="1"/>
  <c r="FC51" i="1"/>
  <c r="FB51" i="1"/>
  <c r="FE26" i="7" s="1"/>
  <c r="FA51" i="1"/>
  <c r="EZ51" i="1"/>
  <c r="EY51" i="1"/>
  <c r="EX51" i="1"/>
  <c r="EW51" i="1"/>
  <c r="EZ26" i="7" s="1"/>
  <c r="EV51" i="1"/>
  <c r="EY26" i="7" s="1"/>
  <c r="EU51" i="1"/>
  <c r="ET51" i="1"/>
  <c r="ES51" i="1"/>
  <c r="ER51" i="1"/>
  <c r="EQ51" i="1"/>
  <c r="EP51" i="1"/>
  <c r="EO51" i="1"/>
  <c r="EN51" i="1"/>
  <c r="EM51" i="1"/>
  <c r="EL51" i="1"/>
  <c r="EO26" i="7" s="1"/>
  <c r="EK51" i="1"/>
  <c r="EJ51" i="1"/>
  <c r="EI51" i="1"/>
  <c r="EH51" i="1"/>
  <c r="EG51" i="1"/>
  <c r="EJ26" i="7" s="1"/>
  <c r="EF51" i="1"/>
  <c r="EI26" i="7" s="1"/>
  <c r="EE51" i="1"/>
  <c r="ED51" i="1"/>
  <c r="EC51" i="1"/>
  <c r="EB51" i="1"/>
  <c r="EA51" i="1"/>
  <c r="ED26" i="7" s="1"/>
  <c r="DZ51" i="1"/>
  <c r="DY51" i="1"/>
  <c r="DX51" i="1"/>
  <c r="DW51" i="1"/>
  <c r="DZ26" i="7" s="1"/>
  <c r="DV51" i="1"/>
  <c r="DU51" i="1"/>
  <c r="DT51" i="1"/>
  <c r="DS51" i="1"/>
  <c r="DR51" i="1"/>
  <c r="DQ51" i="1"/>
  <c r="DT26" i="7" s="1"/>
  <c r="DP51" i="1"/>
  <c r="DS26" i="7" s="1"/>
  <c r="DO51" i="1"/>
  <c r="DN51" i="1"/>
  <c r="DM51" i="1"/>
  <c r="DL51" i="1"/>
  <c r="DK51" i="1"/>
  <c r="DN26" i="7" s="1"/>
  <c r="DJ51" i="1"/>
  <c r="DI51" i="1"/>
  <c r="DH51" i="1"/>
  <c r="DG51" i="1"/>
  <c r="DF51" i="1"/>
  <c r="DI26" i="7" s="1"/>
  <c r="DE51" i="1"/>
  <c r="DD51" i="1"/>
  <c r="DC51" i="1"/>
  <c r="DB51" i="1"/>
  <c r="DA51" i="1"/>
  <c r="CZ51" i="1"/>
  <c r="DC26" i="7" s="1"/>
  <c r="CY51" i="1"/>
  <c r="CX51" i="1"/>
  <c r="CW51" i="1"/>
  <c r="CZ26" i="7" s="1"/>
  <c r="CV51" i="1"/>
  <c r="CU51" i="1"/>
  <c r="CX26" i="7" s="1"/>
  <c r="CT51" i="1"/>
  <c r="CS51" i="1"/>
  <c r="CR51" i="1"/>
  <c r="CQ51" i="1"/>
  <c r="CT26" i="7" s="1"/>
  <c r="CP51" i="1"/>
  <c r="CS26" i="7" s="1"/>
  <c r="CO51" i="1"/>
  <c r="CN51" i="1"/>
  <c r="CM51" i="1"/>
  <c r="CL51" i="1"/>
  <c r="CK51" i="1"/>
  <c r="CN26" i="7" s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Q51" i="1"/>
  <c r="P51" i="1"/>
  <c r="O51" i="1"/>
  <c r="N51" i="1"/>
  <c r="M51" i="1"/>
  <c r="L51" i="1"/>
  <c r="K51" i="1"/>
  <c r="J51" i="1"/>
  <c r="I51" i="1"/>
  <c r="H51" i="1"/>
  <c r="K26" i="7" s="1"/>
  <c r="G51" i="1"/>
  <c r="F51" i="1"/>
  <c r="E51" i="1"/>
  <c r="D51" i="1"/>
  <c r="C51" i="1"/>
  <c r="B51" i="1"/>
  <c r="IY50" i="1"/>
  <c r="IX50" i="1"/>
  <c r="IW50" i="1"/>
  <c r="IV50" i="1"/>
  <c r="IU50" i="1"/>
  <c r="IT50" i="1"/>
  <c r="IS50" i="1"/>
  <c r="IR50" i="1"/>
  <c r="IQ50" i="1"/>
  <c r="IP50" i="1"/>
  <c r="IO50" i="1"/>
  <c r="IR25" i="7" s="1"/>
  <c r="IN50" i="1"/>
  <c r="IM50" i="1"/>
  <c r="IL50" i="1"/>
  <c r="IK50" i="1"/>
  <c r="IJ50" i="1"/>
  <c r="IM25" i="7" s="1"/>
  <c r="II50" i="1"/>
  <c r="IH50" i="1"/>
  <c r="IG50" i="1"/>
  <c r="IF50" i="1"/>
  <c r="IE50" i="1"/>
  <c r="ID50" i="1"/>
  <c r="IC50" i="1"/>
  <c r="IB50" i="1"/>
  <c r="IA50" i="1"/>
  <c r="HZ50" i="1"/>
  <c r="IC25" i="7" s="1"/>
  <c r="HY50" i="1"/>
  <c r="IB25" i="7" s="1"/>
  <c r="HX50" i="1"/>
  <c r="HW50" i="1"/>
  <c r="HV50" i="1"/>
  <c r="HU50" i="1"/>
  <c r="HT50" i="1"/>
  <c r="HW25" i="7" s="1"/>
  <c r="HS50" i="1"/>
  <c r="HR50" i="1"/>
  <c r="HQ50" i="1"/>
  <c r="HP50" i="1"/>
  <c r="HO50" i="1"/>
  <c r="HN50" i="1"/>
  <c r="HM50" i="1"/>
  <c r="HL50" i="1"/>
  <c r="HK50" i="1"/>
  <c r="HJ50" i="1"/>
  <c r="HI50" i="1"/>
  <c r="HL25" i="7" s="1"/>
  <c r="HH50" i="1"/>
  <c r="HG50" i="1"/>
  <c r="HF50" i="1"/>
  <c r="HE50" i="1"/>
  <c r="HD50" i="1"/>
  <c r="HG25" i="7" s="1"/>
  <c r="HC50" i="1"/>
  <c r="HB50" i="1"/>
  <c r="HA50" i="1"/>
  <c r="GZ50" i="1"/>
  <c r="GY50" i="1"/>
  <c r="GX50" i="1"/>
  <c r="GW50" i="1"/>
  <c r="GV50" i="1"/>
  <c r="GU50" i="1"/>
  <c r="GT50" i="1"/>
  <c r="GS50" i="1"/>
  <c r="GV25" i="7" s="1"/>
  <c r="GR50" i="1"/>
  <c r="GQ50" i="1"/>
  <c r="GP50" i="1"/>
  <c r="GO50" i="1"/>
  <c r="GN50" i="1"/>
  <c r="GQ25" i="7" s="1"/>
  <c r="GM50" i="1"/>
  <c r="GL50" i="1"/>
  <c r="GK50" i="1"/>
  <c r="GJ50" i="1"/>
  <c r="GI50" i="1"/>
  <c r="GH50" i="1"/>
  <c r="GG50" i="1"/>
  <c r="GF50" i="1"/>
  <c r="GE50" i="1"/>
  <c r="GD50" i="1"/>
  <c r="GC50" i="1"/>
  <c r="GF25" i="7" s="1"/>
  <c r="GB50" i="1"/>
  <c r="GA50" i="1"/>
  <c r="FZ50" i="1"/>
  <c r="FY50" i="1"/>
  <c r="FX50" i="1"/>
  <c r="FW50" i="1"/>
  <c r="FV50" i="1"/>
  <c r="FU50" i="1"/>
  <c r="FT50" i="1"/>
  <c r="FP50" i="1"/>
  <c r="FO50" i="1"/>
  <c r="FR25" i="7" s="1"/>
  <c r="FN50" i="1"/>
  <c r="FM50" i="1"/>
  <c r="FL50" i="1"/>
  <c r="FK50" i="1"/>
  <c r="FN25" i="7" s="1"/>
  <c r="FJ50" i="1"/>
  <c r="FM25" i="7" s="1"/>
  <c r="FI50" i="1"/>
  <c r="FH50" i="1"/>
  <c r="FG50" i="1"/>
  <c r="FF50" i="1"/>
  <c r="FE50" i="1"/>
  <c r="FH25" i="7" s="1"/>
  <c r="FD50" i="1"/>
  <c r="FG25" i="7" s="1"/>
  <c r="FC50" i="1"/>
  <c r="FB50" i="1"/>
  <c r="FA50" i="1"/>
  <c r="EZ50" i="1"/>
  <c r="EY50" i="1"/>
  <c r="FB25" i="7" s="1"/>
  <c r="EX50" i="1"/>
  <c r="EW50" i="1"/>
  <c r="EV50" i="1"/>
  <c r="EU50" i="1"/>
  <c r="ET50" i="1"/>
  <c r="EW25" i="7" s="1"/>
  <c r="ES50" i="1"/>
  <c r="ER50" i="1"/>
  <c r="EQ50" i="1"/>
  <c r="EP50" i="1"/>
  <c r="EO50" i="1"/>
  <c r="EN50" i="1"/>
  <c r="EQ25" i="7" s="1"/>
  <c r="EM50" i="1"/>
  <c r="EL50" i="1"/>
  <c r="EK50" i="1"/>
  <c r="EN25" i="7" s="1"/>
  <c r="EJ50" i="1"/>
  <c r="EI50" i="1"/>
  <c r="EH50" i="1"/>
  <c r="EG50" i="1"/>
  <c r="EF50" i="1"/>
  <c r="EE50" i="1"/>
  <c r="EH25" i="7" s="1"/>
  <c r="ED50" i="1"/>
  <c r="EG25" i="7" s="1"/>
  <c r="EC50" i="1"/>
  <c r="EB50" i="1"/>
  <c r="EA50" i="1"/>
  <c r="DZ50" i="1"/>
  <c r="DY50" i="1"/>
  <c r="EB25" i="7" s="1"/>
  <c r="DX50" i="1"/>
  <c r="EA25" i="7" s="1"/>
  <c r="DW50" i="1"/>
  <c r="DV50" i="1"/>
  <c r="DU50" i="1"/>
  <c r="DX25" i="7" s="1"/>
  <c r="DT50" i="1"/>
  <c r="DS50" i="1"/>
  <c r="DV25" i="7" s="1"/>
  <c r="DR50" i="1"/>
  <c r="DQ50" i="1"/>
  <c r="DP50" i="1"/>
  <c r="DO50" i="1"/>
  <c r="DN50" i="1"/>
  <c r="DQ25" i="7" s="1"/>
  <c r="DM50" i="1"/>
  <c r="DL50" i="1"/>
  <c r="DK50" i="1"/>
  <c r="DJ50" i="1"/>
  <c r="DI50" i="1"/>
  <c r="DL25" i="7" s="1"/>
  <c r="DH50" i="1"/>
  <c r="DK25" i="7" s="1"/>
  <c r="DG50" i="1"/>
  <c r="DF50" i="1"/>
  <c r="DE50" i="1"/>
  <c r="DH25" i="7" s="1"/>
  <c r="DD50" i="1"/>
  <c r="DC50" i="1"/>
  <c r="DF25" i="7" s="1"/>
  <c r="DB50" i="1"/>
  <c r="DA50" i="1"/>
  <c r="CZ50" i="1"/>
  <c r="CY50" i="1"/>
  <c r="DB25" i="7" s="1"/>
  <c r="CX50" i="1"/>
  <c r="CW50" i="1"/>
  <c r="CV50" i="1"/>
  <c r="CU50" i="1"/>
  <c r="CT50" i="1"/>
  <c r="CS50" i="1"/>
  <c r="CV25" i="7" s="1"/>
  <c r="CR50" i="1"/>
  <c r="CU25" i="7" s="1"/>
  <c r="CQ50" i="1"/>
  <c r="CP50" i="1"/>
  <c r="CO50" i="1"/>
  <c r="CR25" i="7" s="1"/>
  <c r="CN50" i="1"/>
  <c r="CM50" i="1"/>
  <c r="CP25" i="7" s="1"/>
  <c r="CL50" i="1"/>
  <c r="CK50" i="1"/>
  <c r="CG50" i="1"/>
  <c r="CF50" i="1"/>
  <c r="CI25" i="7" s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P50" i="1"/>
  <c r="BO50" i="1"/>
  <c r="BR25" i="7" s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Y50" i="1"/>
  <c r="AX50" i="1"/>
  <c r="BA25" i="7" s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H50" i="1"/>
  <c r="AG50" i="1"/>
  <c r="AJ25" i="7" s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Q50" i="1"/>
  <c r="P50" i="1"/>
  <c r="S25" i="7" s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IY49" i="1"/>
  <c r="IX49" i="1"/>
  <c r="JA24" i="7" s="1"/>
  <c r="IW49" i="1"/>
  <c r="IZ24" i="7" s="1"/>
  <c r="IV49" i="1"/>
  <c r="IU49" i="1"/>
  <c r="IT49" i="1"/>
  <c r="IS49" i="1"/>
  <c r="IR49" i="1"/>
  <c r="IU24" i="7" s="1"/>
  <c r="IQ49" i="1"/>
  <c r="IP49" i="1"/>
  <c r="IO49" i="1"/>
  <c r="IN49" i="1"/>
  <c r="IM49" i="1"/>
  <c r="IL49" i="1"/>
  <c r="IK49" i="1"/>
  <c r="IJ49" i="1"/>
  <c r="II49" i="1"/>
  <c r="IH49" i="1"/>
  <c r="IK24" i="7" s="1"/>
  <c r="IG49" i="1"/>
  <c r="IJ24" i="7" s="1"/>
  <c r="IF49" i="1"/>
  <c r="IE49" i="1"/>
  <c r="ID49" i="1"/>
  <c r="IC49" i="1"/>
  <c r="IB49" i="1"/>
  <c r="IA49" i="1"/>
  <c r="HZ49" i="1"/>
  <c r="HY49" i="1"/>
  <c r="HX49" i="1"/>
  <c r="HW49" i="1"/>
  <c r="HV49" i="1"/>
  <c r="HU49" i="1"/>
  <c r="HT49" i="1"/>
  <c r="HS49" i="1"/>
  <c r="HR49" i="1"/>
  <c r="HQ49" i="1"/>
  <c r="HT24" i="7" s="1"/>
  <c r="HP49" i="1"/>
  <c r="HO49" i="1"/>
  <c r="HN49" i="1"/>
  <c r="HM49" i="1"/>
  <c r="HL49" i="1"/>
  <c r="HO24" i="7" s="1"/>
  <c r="HK49" i="1"/>
  <c r="HJ49" i="1"/>
  <c r="HI49" i="1"/>
  <c r="HH49" i="1"/>
  <c r="HG49" i="1"/>
  <c r="HF49" i="1"/>
  <c r="HE49" i="1"/>
  <c r="HD49" i="1"/>
  <c r="HC49" i="1"/>
  <c r="HB49" i="1"/>
  <c r="HE24" i="7" s="1"/>
  <c r="HA49" i="1"/>
  <c r="GZ49" i="1"/>
  <c r="GY49" i="1"/>
  <c r="GX49" i="1"/>
  <c r="GW49" i="1"/>
  <c r="GV49" i="1"/>
  <c r="GY24" i="7" s="1"/>
  <c r="GU49" i="1"/>
  <c r="GT49" i="1"/>
  <c r="GS49" i="1"/>
  <c r="GR49" i="1"/>
  <c r="GQ49" i="1"/>
  <c r="GP49" i="1"/>
  <c r="GS24" i="7" s="1"/>
  <c r="GO49" i="1"/>
  <c r="GN49" i="1"/>
  <c r="GM49" i="1"/>
  <c r="GL49" i="1"/>
  <c r="GO24" i="7" s="1"/>
  <c r="GK49" i="1"/>
  <c r="GN24" i="7" s="1"/>
  <c r="GJ49" i="1"/>
  <c r="GI49" i="1"/>
  <c r="GH49" i="1"/>
  <c r="GG49" i="1"/>
  <c r="GF49" i="1"/>
  <c r="GI24" i="7" s="1"/>
  <c r="GE49" i="1"/>
  <c r="GD49" i="1"/>
  <c r="GC49" i="1"/>
  <c r="GB49" i="1"/>
  <c r="GA49" i="1"/>
  <c r="FZ49" i="1"/>
  <c r="FY49" i="1"/>
  <c r="FX49" i="1"/>
  <c r="FW49" i="1"/>
  <c r="FV49" i="1"/>
  <c r="FY24" i="7" s="1"/>
  <c r="FU49" i="1"/>
  <c r="FX24" i="7" s="1"/>
  <c r="FT49" i="1"/>
  <c r="FP49" i="1"/>
  <c r="FO49" i="1"/>
  <c r="FN49" i="1"/>
  <c r="FM49" i="1"/>
  <c r="FP24" i="7" s="1"/>
  <c r="FL49" i="1"/>
  <c r="FO24" i="7" s="1"/>
  <c r="FK49" i="1"/>
  <c r="FJ49" i="1"/>
  <c r="FI49" i="1"/>
  <c r="FL24" i="7" s="1"/>
  <c r="FH49" i="1"/>
  <c r="FG49" i="1"/>
  <c r="FJ24" i="7" s="1"/>
  <c r="FJ129" i="7" s="1"/>
  <c r="FF49" i="1"/>
  <c r="FE49" i="1"/>
  <c r="FD49" i="1"/>
  <c r="FC49" i="1"/>
  <c r="FF24" i="7" s="1"/>
  <c r="FB49" i="1"/>
  <c r="FE24" i="7" s="1"/>
  <c r="FA49" i="1"/>
  <c r="EZ49" i="1"/>
  <c r="EY49" i="1"/>
  <c r="EX49" i="1"/>
  <c r="EW49" i="1"/>
  <c r="EZ24" i="7" s="1"/>
  <c r="EV49" i="1"/>
  <c r="EY24" i="7" s="1"/>
  <c r="EU49" i="1"/>
  <c r="ET49" i="1"/>
  <c r="ES49" i="1"/>
  <c r="EV24" i="7" s="1"/>
  <c r="ER49" i="1"/>
  <c r="EQ49" i="1"/>
  <c r="ET24" i="7" s="1"/>
  <c r="EP49" i="1"/>
  <c r="EO49" i="1"/>
  <c r="EN49" i="1"/>
  <c r="EM49" i="1"/>
  <c r="EL49" i="1"/>
  <c r="EO24" i="7" s="1"/>
  <c r="EK49" i="1"/>
  <c r="EJ49" i="1"/>
  <c r="EI49" i="1"/>
  <c r="EH49" i="1"/>
  <c r="EG49" i="1"/>
  <c r="EJ24" i="7" s="1"/>
  <c r="EF49" i="1"/>
  <c r="EI24" i="7" s="1"/>
  <c r="EE49" i="1"/>
  <c r="ED49" i="1"/>
  <c r="EC49" i="1"/>
  <c r="EB49" i="1"/>
  <c r="EA49" i="1"/>
  <c r="ED24" i="7" s="1"/>
  <c r="DZ49" i="1"/>
  <c r="DY49" i="1"/>
  <c r="DX49" i="1"/>
  <c r="DW49" i="1"/>
  <c r="DZ24" i="7" s="1"/>
  <c r="DV49" i="1"/>
  <c r="DU49" i="1"/>
  <c r="DT49" i="1"/>
  <c r="DS49" i="1"/>
  <c r="DR49" i="1"/>
  <c r="DQ49" i="1"/>
  <c r="DT24" i="7" s="1"/>
  <c r="DP49" i="1"/>
  <c r="DS24" i="7" s="1"/>
  <c r="DO49" i="1"/>
  <c r="DN49" i="1"/>
  <c r="DM49" i="1"/>
  <c r="DP24" i="7" s="1"/>
  <c r="DL49" i="1"/>
  <c r="DK49" i="1"/>
  <c r="DN24" i="7" s="1"/>
  <c r="DJ49" i="1"/>
  <c r="DI49" i="1"/>
  <c r="DH49" i="1"/>
  <c r="DG49" i="1"/>
  <c r="DJ24" i="7" s="1"/>
  <c r="DF49" i="1"/>
  <c r="DI24" i="7" s="1"/>
  <c r="DE49" i="1"/>
  <c r="DD49" i="1"/>
  <c r="DC49" i="1"/>
  <c r="DB49" i="1"/>
  <c r="DA49" i="1"/>
  <c r="CZ49" i="1"/>
  <c r="DC24" i="7" s="1"/>
  <c r="CY49" i="1"/>
  <c r="CX49" i="1"/>
  <c r="CW49" i="1"/>
  <c r="CZ24" i="7" s="1"/>
  <c r="CV49" i="1"/>
  <c r="CU49" i="1"/>
  <c r="CX24" i="7" s="1"/>
  <c r="CT49" i="1"/>
  <c r="CS49" i="1"/>
  <c r="CR49" i="1"/>
  <c r="CQ49" i="1"/>
  <c r="CT24" i="7" s="1"/>
  <c r="CP49" i="1"/>
  <c r="CO49" i="1"/>
  <c r="CN49" i="1"/>
  <c r="CM49" i="1"/>
  <c r="CL49" i="1"/>
  <c r="CK49" i="1"/>
  <c r="CN24" i="7" s="1"/>
  <c r="CG49" i="1"/>
  <c r="CF49" i="1"/>
  <c r="CE49" i="1"/>
  <c r="CD49" i="1"/>
  <c r="CC49" i="1"/>
  <c r="CB49" i="1"/>
  <c r="CA49" i="1"/>
  <c r="BZ49" i="1"/>
  <c r="BY49" i="1"/>
  <c r="BX49" i="1"/>
  <c r="CA24" i="7" s="1"/>
  <c r="BW49" i="1"/>
  <c r="BV49" i="1"/>
  <c r="BU49" i="1"/>
  <c r="BT49" i="1"/>
  <c r="BS49" i="1"/>
  <c r="BR49" i="1"/>
  <c r="BP49" i="1"/>
  <c r="BO49" i="1"/>
  <c r="BN49" i="1"/>
  <c r="BM49" i="1"/>
  <c r="BL49" i="1"/>
  <c r="BK49" i="1"/>
  <c r="BJ49" i="1"/>
  <c r="BI49" i="1"/>
  <c r="BH49" i="1"/>
  <c r="BG49" i="1"/>
  <c r="BJ24" i="7" s="1"/>
  <c r="BF49" i="1"/>
  <c r="BE49" i="1"/>
  <c r="BD49" i="1"/>
  <c r="BC49" i="1"/>
  <c r="BB49" i="1"/>
  <c r="BA49" i="1"/>
  <c r="AY49" i="1"/>
  <c r="AX49" i="1"/>
  <c r="AW49" i="1"/>
  <c r="AV49" i="1"/>
  <c r="AU49" i="1"/>
  <c r="AT49" i="1"/>
  <c r="AS49" i="1"/>
  <c r="AR49" i="1"/>
  <c r="AQ49" i="1"/>
  <c r="AP49" i="1"/>
  <c r="AS24" i="7" s="1"/>
  <c r="AO49" i="1"/>
  <c r="AN49" i="1"/>
  <c r="AM49" i="1"/>
  <c r="AL49" i="1"/>
  <c r="AK49" i="1"/>
  <c r="AJ49" i="1"/>
  <c r="AH49" i="1"/>
  <c r="AG49" i="1"/>
  <c r="AF49" i="1"/>
  <c r="AE49" i="1"/>
  <c r="AD49" i="1"/>
  <c r="AC49" i="1"/>
  <c r="AB49" i="1"/>
  <c r="AA49" i="1"/>
  <c r="Z49" i="1"/>
  <c r="Y49" i="1"/>
  <c r="AB24" i="7" s="1"/>
  <c r="X49" i="1"/>
  <c r="W49" i="1"/>
  <c r="V49" i="1"/>
  <c r="U49" i="1"/>
  <c r="T49" i="1"/>
  <c r="S49" i="1"/>
  <c r="Q49" i="1"/>
  <c r="P49" i="1"/>
  <c r="O49" i="1"/>
  <c r="N49" i="1"/>
  <c r="M49" i="1"/>
  <c r="L49" i="1"/>
  <c r="K49" i="1"/>
  <c r="J49" i="1"/>
  <c r="I49" i="1"/>
  <c r="H49" i="1"/>
  <c r="K24" i="7" s="1"/>
  <c r="G49" i="1"/>
  <c r="F49" i="1"/>
  <c r="E49" i="1"/>
  <c r="D49" i="1"/>
  <c r="C49" i="1"/>
  <c r="B49" i="1"/>
  <c r="IY48" i="1"/>
  <c r="IX48" i="1"/>
  <c r="IW48" i="1"/>
  <c r="IV48" i="1"/>
  <c r="IU48" i="1"/>
  <c r="IT48" i="1"/>
  <c r="IS48" i="1"/>
  <c r="IR48" i="1"/>
  <c r="IQ48" i="1"/>
  <c r="IP48" i="1"/>
  <c r="IS23" i="7" s="1"/>
  <c r="IS128" i="7" s="1"/>
  <c r="IO48" i="1"/>
  <c r="IR23" i="7" s="1"/>
  <c r="IN48" i="1"/>
  <c r="IM48" i="1"/>
  <c r="IL48" i="1"/>
  <c r="IK48" i="1"/>
  <c r="IJ48" i="1"/>
  <c r="IM23" i="7" s="1"/>
  <c r="II48" i="1"/>
  <c r="IH48" i="1"/>
  <c r="IG48" i="1"/>
  <c r="IF48" i="1"/>
  <c r="IE48" i="1"/>
  <c r="ID48" i="1"/>
  <c r="IC48" i="1"/>
  <c r="IB48" i="1"/>
  <c r="IA48" i="1"/>
  <c r="HZ48" i="1"/>
  <c r="IC23" i="7" s="1"/>
  <c r="IC128" i="7" s="1"/>
  <c r="HY48" i="1"/>
  <c r="IB23" i="7" s="1"/>
  <c r="HX48" i="1"/>
  <c r="HW48" i="1"/>
  <c r="HV48" i="1"/>
  <c r="HU48" i="1"/>
  <c r="HT48" i="1"/>
  <c r="HW23" i="7" s="1"/>
  <c r="HS48" i="1"/>
  <c r="HR48" i="1"/>
  <c r="HQ48" i="1"/>
  <c r="HP48" i="1"/>
  <c r="HO48" i="1"/>
  <c r="HN48" i="1"/>
  <c r="HM48" i="1"/>
  <c r="HL48" i="1"/>
  <c r="HK48" i="1"/>
  <c r="HJ48" i="1"/>
  <c r="HM23" i="7" s="1"/>
  <c r="HM128" i="7" s="1"/>
  <c r="HI48" i="1"/>
  <c r="HL23" i="7" s="1"/>
  <c r="HH48" i="1"/>
  <c r="HG48" i="1"/>
  <c r="HF48" i="1"/>
  <c r="HE48" i="1"/>
  <c r="HD48" i="1"/>
  <c r="HG23" i="7" s="1"/>
  <c r="HC48" i="1"/>
  <c r="HB48" i="1"/>
  <c r="HA48" i="1"/>
  <c r="GZ48" i="1"/>
  <c r="GY48" i="1"/>
  <c r="GX48" i="1"/>
  <c r="GW48" i="1"/>
  <c r="GV48" i="1"/>
  <c r="GU48" i="1"/>
  <c r="GT48" i="1"/>
  <c r="GW23" i="7" s="1"/>
  <c r="GS48" i="1"/>
  <c r="GV23" i="7" s="1"/>
  <c r="GR48" i="1"/>
  <c r="GQ48" i="1"/>
  <c r="GP48" i="1"/>
  <c r="GO48" i="1"/>
  <c r="GN48" i="1"/>
  <c r="GM48" i="1"/>
  <c r="GL48" i="1"/>
  <c r="GK48" i="1"/>
  <c r="GJ48" i="1"/>
  <c r="GI48" i="1"/>
  <c r="GH48" i="1"/>
  <c r="GG48" i="1"/>
  <c r="GF48" i="1"/>
  <c r="GE48" i="1"/>
  <c r="GD48" i="1"/>
  <c r="GG23" i="7" s="1"/>
  <c r="GC48" i="1"/>
  <c r="GB48" i="1"/>
  <c r="GA48" i="1"/>
  <c r="FZ48" i="1"/>
  <c r="FY48" i="1"/>
  <c r="FX48" i="1"/>
  <c r="FW48" i="1"/>
  <c r="FV48" i="1"/>
  <c r="FU48" i="1"/>
  <c r="FT48" i="1"/>
  <c r="FP48" i="1"/>
  <c r="FO48" i="1"/>
  <c r="FN48" i="1"/>
  <c r="FM48" i="1"/>
  <c r="FL48" i="1"/>
  <c r="FK48" i="1"/>
  <c r="FN23" i="7" s="1"/>
  <c r="FN128" i="7" s="1"/>
  <c r="FJ48" i="1"/>
  <c r="FM23" i="7" s="1"/>
  <c r="FI48" i="1"/>
  <c r="FH48" i="1"/>
  <c r="FG48" i="1"/>
  <c r="FF48" i="1"/>
  <c r="FE48" i="1"/>
  <c r="FH23" i="7" s="1"/>
  <c r="FD48" i="1"/>
  <c r="FG23" i="7" s="1"/>
  <c r="FC48" i="1"/>
  <c r="FB48" i="1"/>
  <c r="FA48" i="1"/>
  <c r="EZ48" i="1"/>
  <c r="EY48" i="1"/>
  <c r="FB23" i="7" s="1"/>
  <c r="EX48" i="1"/>
  <c r="EW48" i="1"/>
  <c r="EV48" i="1"/>
  <c r="EU48" i="1"/>
  <c r="EX23" i="7" s="1"/>
  <c r="ET48" i="1"/>
  <c r="ES48" i="1"/>
  <c r="ER48" i="1"/>
  <c r="EQ48" i="1"/>
  <c r="EP48" i="1"/>
  <c r="EO48" i="1"/>
  <c r="EN48" i="1"/>
  <c r="EQ23" i="7" s="1"/>
  <c r="EM48" i="1"/>
  <c r="EL48" i="1"/>
  <c r="EK48" i="1"/>
  <c r="EN23" i="7" s="1"/>
  <c r="EJ48" i="1"/>
  <c r="EI48" i="1"/>
  <c r="EH48" i="1"/>
  <c r="EG48" i="1"/>
  <c r="EF48" i="1"/>
  <c r="EE48" i="1"/>
  <c r="EH23" i="7" s="1"/>
  <c r="ED48" i="1"/>
  <c r="EC48" i="1"/>
  <c r="EB48" i="1"/>
  <c r="EA48" i="1"/>
  <c r="DZ48" i="1"/>
  <c r="DY48" i="1"/>
  <c r="EB23" i="7" s="1"/>
  <c r="DX48" i="1"/>
  <c r="EA23" i="7" s="1"/>
  <c r="DW48" i="1"/>
  <c r="DV48" i="1"/>
  <c r="DU48" i="1"/>
  <c r="DX23" i="7" s="1"/>
  <c r="DX128" i="7" s="1"/>
  <c r="DT48" i="1"/>
  <c r="DS48" i="1"/>
  <c r="DV23" i="7" s="1"/>
  <c r="DR48" i="1"/>
  <c r="DQ48" i="1"/>
  <c r="DP48" i="1"/>
  <c r="DO48" i="1"/>
  <c r="DN48" i="1"/>
  <c r="DQ23" i="7" s="1"/>
  <c r="DM48" i="1"/>
  <c r="DL48" i="1"/>
  <c r="DK48" i="1"/>
  <c r="DJ48" i="1"/>
  <c r="DI48" i="1"/>
  <c r="DL23" i="7" s="1"/>
  <c r="DL128" i="7" s="1"/>
  <c r="DH48" i="1"/>
  <c r="DK23" i="7" s="1"/>
  <c r="DG48" i="1"/>
  <c r="DF48" i="1"/>
  <c r="DE48" i="1"/>
  <c r="DH23" i="7" s="1"/>
  <c r="DD48" i="1"/>
  <c r="DC48" i="1"/>
  <c r="DF23" i="7" s="1"/>
  <c r="DB48" i="1"/>
  <c r="DA48" i="1"/>
  <c r="CZ48" i="1"/>
  <c r="CY48" i="1"/>
  <c r="DB23" i="7" s="1"/>
  <c r="CX48" i="1"/>
  <c r="CW48" i="1"/>
  <c r="CV48" i="1"/>
  <c r="CU48" i="1"/>
  <c r="CT48" i="1"/>
  <c r="CS48" i="1"/>
  <c r="CV23" i="7" s="1"/>
  <c r="CR48" i="1"/>
  <c r="CU23" i="7" s="1"/>
  <c r="CQ48" i="1"/>
  <c r="CP48" i="1"/>
  <c r="CO48" i="1"/>
  <c r="CR23" i="7" s="1"/>
  <c r="CN48" i="1"/>
  <c r="CM48" i="1"/>
  <c r="CL48" i="1"/>
  <c r="CK48" i="1"/>
  <c r="CG48" i="1"/>
  <c r="CF48" i="1"/>
  <c r="CI23" i="7" s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P48" i="1"/>
  <c r="BO48" i="1"/>
  <c r="BR23" i="7" s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Y48" i="1"/>
  <c r="AX48" i="1"/>
  <c r="BA23" i="7" s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H48" i="1"/>
  <c r="AG48" i="1"/>
  <c r="AJ23" i="7" s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Q48" i="1"/>
  <c r="P48" i="1"/>
  <c r="S23" i="7" s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IY47" i="1"/>
  <c r="IX47" i="1"/>
  <c r="JA14" i="7" s="1"/>
  <c r="IW47" i="1"/>
  <c r="IV47" i="1"/>
  <c r="IU47" i="1"/>
  <c r="IT47" i="1"/>
  <c r="IS47" i="1"/>
  <c r="IR47" i="1"/>
  <c r="IQ47" i="1"/>
  <c r="IP47" i="1"/>
  <c r="IO47" i="1"/>
  <c r="IN47" i="1"/>
  <c r="IM47" i="1"/>
  <c r="IL47" i="1"/>
  <c r="IK47" i="1"/>
  <c r="IJ47" i="1"/>
  <c r="II47" i="1"/>
  <c r="IH47" i="1"/>
  <c r="IG47" i="1"/>
  <c r="IF47" i="1"/>
  <c r="IE47" i="1"/>
  <c r="ID47" i="1"/>
  <c r="IC47" i="1"/>
  <c r="IB47" i="1"/>
  <c r="IA47" i="1"/>
  <c r="HZ47" i="1"/>
  <c r="HY47" i="1"/>
  <c r="HX47" i="1"/>
  <c r="HW47" i="1"/>
  <c r="HV47" i="1"/>
  <c r="HU47" i="1"/>
  <c r="HT47" i="1"/>
  <c r="HS47" i="1"/>
  <c r="HR47" i="1"/>
  <c r="HQ47" i="1"/>
  <c r="HP47" i="1"/>
  <c r="HO47" i="1"/>
  <c r="HN47" i="1"/>
  <c r="HM47" i="1"/>
  <c r="HL47" i="1"/>
  <c r="HK47" i="1"/>
  <c r="HJ47" i="1"/>
  <c r="HI47" i="1"/>
  <c r="HH47" i="1"/>
  <c r="HG47" i="1"/>
  <c r="HF47" i="1"/>
  <c r="HE47" i="1"/>
  <c r="HD47" i="1"/>
  <c r="HC47" i="1"/>
  <c r="HB47" i="1"/>
  <c r="HE3" i="7" s="1"/>
  <c r="HA47" i="1"/>
  <c r="GZ47" i="1"/>
  <c r="GY47" i="1"/>
  <c r="GX47" i="1"/>
  <c r="GW47" i="1"/>
  <c r="GV47" i="1"/>
  <c r="GY6" i="7" s="1"/>
  <c r="GU47" i="1"/>
  <c r="GT47" i="1"/>
  <c r="GS47" i="1"/>
  <c r="GR47" i="1"/>
  <c r="GQ47" i="1"/>
  <c r="GP47" i="1"/>
  <c r="GO47" i="1"/>
  <c r="GN47" i="1"/>
  <c r="GM47" i="1"/>
  <c r="GL47" i="1"/>
  <c r="GO3" i="7" s="1"/>
  <c r="GK47" i="1"/>
  <c r="GN3" i="7" s="1"/>
  <c r="GJ47" i="1"/>
  <c r="GI47" i="1"/>
  <c r="GH47" i="1"/>
  <c r="GG47" i="1"/>
  <c r="GF47" i="1"/>
  <c r="GE47" i="1"/>
  <c r="GD47" i="1"/>
  <c r="GC47" i="1"/>
  <c r="GB47" i="1"/>
  <c r="GA47" i="1"/>
  <c r="FZ47" i="1"/>
  <c r="FY47" i="1"/>
  <c r="FX47" i="1"/>
  <c r="FW47" i="1"/>
  <c r="FV47" i="1"/>
  <c r="FY22" i="7" s="1"/>
  <c r="FU47" i="1"/>
  <c r="FX3" i="7" s="1"/>
  <c r="FT47" i="1"/>
  <c r="FP47" i="1"/>
  <c r="FO47" i="1"/>
  <c r="FN47" i="1"/>
  <c r="FM47" i="1"/>
  <c r="FP14" i="7" s="1"/>
  <c r="FL47" i="1"/>
  <c r="FK47" i="1"/>
  <c r="FJ47" i="1"/>
  <c r="FI47" i="1"/>
  <c r="FH47" i="1"/>
  <c r="FG47" i="1"/>
  <c r="FJ16" i="7" s="1"/>
  <c r="FF47" i="1"/>
  <c r="FE47" i="1"/>
  <c r="FD47" i="1"/>
  <c r="FC47" i="1"/>
  <c r="FB47" i="1"/>
  <c r="FE22" i="7" s="1"/>
  <c r="FE127" i="7" s="1"/>
  <c r="FA47" i="1"/>
  <c r="EZ47" i="1"/>
  <c r="EY47" i="1"/>
  <c r="EX47" i="1"/>
  <c r="EW47" i="1"/>
  <c r="EZ12" i="7" s="1"/>
  <c r="EZ117" i="7" s="1"/>
  <c r="EV47" i="1"/>
  <c r="EU47" i="1"/>
  <c r="ET47" i="1"/>
  <c r="ES47" i="1"/>
  <c r="EV18" i="7" s="1"/>
  <c r="ER47" i="1"/>
  <c r="EQ47" i="1"/>
  <c r="EP47" i="1"/>
  <c r="EO47" i="1"/>
  <c r="EN47" i="1"/>
  <c r="EM47" i="1"/>
  <c r="EL47" i="1"/>
  <c r="EK47" i="1"/>
  <c r="EJ47" i="1"/>
  <c r="EI47" i="1"/>
  <c r="EH47" i="1"/>
  <c r="EG47" i="1"/>
  <c r="EF47" i="1"/>
  <c r="EE47" i="1"/>
  <c r="ED47" i="1"/>
  <c r="EC47" i="1"/>
  <c r="EF13" i="7" s="1"/>
  <c r="EB47" i="1"/>
  <c r="EA47" i="1"/>
  <c r="DZ47" i="1"/>
  <c r="DY47" i="1"/>
  <c r="DX47" i="1"/>
  <c r="DW47" i="1"/>
  <c r="DV47" i="1"/>
  <c r="DU47" i="1"/>
  <c r="DT47" i="1"/>
  <c r="DS47" i="1"/>
  <c r="DR47" i="1"/>
  <c r="DQ47" i="1"/>
  <c r="DT16" i="7" s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Z16" i="7" s="1"/>
  <c r="CV47" i="1"/>
  <c r="CU47" i="1"/>
  <c r="CT47" i="1"/>
  <c r="CS47" i="1"/>
  <c r="CR47" i="1"/>
  <c r="CQ47" i="1"/>
  <c r="CP47" i="1"/>
  <c r="CS20" i="7" s="1"/>
  <c r="CO47" i="1"/>
  <c r="CN47" i="1"/>
  <c r="CM47" i="1"/>
  <c r="CL47" i="1"/>
  <c r="CK47" i="1"/>
  <c r="CG47" i="1"/>
  <c r="CF47" i="1"/>
  <c r="CE47" i="1"/>
  <c r="CD47" i="1"/>
  <c r="CC47" i="1"/>
  <c r="CB47" i="1"/>
  <c r="CA47" i="1"/>
  <c r="BZ47" i="1"/>
  <c r="BY47" i="1"/>
  <c r="BX47" i="1"/>
  <c r="CA15" i="7" s="1"/>
  <c r="BW47" i="1"/>
  <c r="BV47" i="1"/>
  <c r="BU47" i="1"/>
  <c r="BT47" i="1"/>
  <c r="BS47" i="1"/>
  <c r="BR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Y47" i="1"/>
  <c r="AX47" i="1"/>
  <c r="AW47" i="1"/>
  <c r="AV47" i="1"/>
  <c r="AU47" i="1"/>
  <c r="AT47" i="1"/>
  <c r="AS47" i="1"/>
  <c r="AR47" i="1"/>
  <c r="AQ47" i="1"/>
  <c r="AP47" i="1"/>
  <c r="AS15" i="7" s="1"/>
  <c r="AO47" i="1"/>
  <c r="AN47" i="1"/>
  <c r="AM47" i="1"/>
  <c r="AL47" i="1"/>
  <c r="AK47" i="1"/>
  <c r="AJ47" i="1"/>
  <c r="AH47" i="1"/>
  <c r="AG47" i="1"/>
  <c r="AF47" i="1"/>
  <c r="AE47" i="1"/>
  <c r="AD47" i="1"/>
  <c r="AC47" i="1"/>
  <c r="AB47" i="1"/>
  <c r="AA47" i="1"/>
  <c r="Z47" i="1"/>
  <c r="Y47" i="1"/>
  <c r="AB12" i="7" s="1"/>
  <c r="X47" i="1"/>
  <c r="W47" i="1"/>
  <c r="V47" i="1"/>
  <c r="U47" i="1"/>
  <c r="T47" i="1"/>
  <c r="S47" i="1"/>
  <c r="Q47" i="1"/>
  <c r="P47" i="1"/>
  <c r="O47" i="1"/>
  <c r="N47" i="1"/>
  <c r="M47" i="1"/>
  <c r="L47" i="1"/>
  <c r="K47" i="1"/>
  <c r="J47" i="1"/>
  <c r="I47" i="1"/>
  <c r="H47" i="1"/>
  <c r="K15" i="7" s="1"/>
  <c r="G47" i="1"/>
  <c r="F47" i="1"/>
  <c r="E47" i="1"/>
  <c r="D47" i="1"/>
  <c r="C47" i="1"/>
  <c r="B47" i="1"/>
  <c r="II91" i="1"/>
  <c r="HR91" i="1"/>
  <c r="HA91" i="1"/>
  <c r="GJ91" i="1"/>
  <c r="EZ91" i="1"/>
  <c r="EI91" i="1"/>
  <c r="DR91" i="1"/>
  <c r="DA91" i="1"/>
  <c r="W42" i="6"/>
  <c r="W41" i="6"/>
  <c r="W40" i="6"/>
  <c r="AD39" i="6"/>
  <c r="W39" i="6"/>
  <c r="AD38" i="6"/>
  <c r="W38" i="6"/>
  <c r="AD37" i="6"/>
  <c r="W37" i="6"/>
  <c r="AD36" i="6"/>
  <c r="W36" i="6"/>
  <c r="AD35" i="6"/>
  <c r="W35" i="6"/>
  <c r="AD34" i="6"/>
  <c r="W34" i="6"/>
  <c r="AD33" i="6"/>
  <c r="W33" i="6"/>
  <c r="AD32" i="6"/>
  <c r="W32" i="6"/>
  <c r="AD31" i="6"/>
  <c r="W31" i="6"/>
  <c r="AD30" i="6"/>
  <c r="W30" i="6"/>
  <c r="AD29" i="6"/>
  <c r="W29" i="6"/>
  <c r="AD28" i="6"/>
  <c r="W28" i="6"/>
  <c r="AD27" i="6"/>
  <c r="W27" i="6"/>
  <c r="AD26" i="6"/>
  <c r="W26" i="6"/>
  <c r="AD25" i="6"/>
  <c r="W25" i="6"/>
  <c r="AD24" i="6"/>
  <c r="W24" i="6"/>
  <c r="AD23" i="6"/>
  <c r="W23" i="6"/>
  <c r="AD22" i="6"/>
  <c r="W22" i="6"/>
  <c r="AD21" i="6"/>
  <c r="W21" i="6"/>
  <c r="AD20" i="6"/>
  <c r="W20" i="6"/>
  <c r="AD19" i="6"/>
  <c r="W19" i="6"/>
  <c r="AD18" i="6"/>
  <c r="W18" i="6"/>
  <c r="AD17" i="6"/>
  <c r="W17" i="6"/>
  <c r="AD16" i="6"/>
  <c r="W16" i="6"/>
  <c r="AD15" i="6"/>
  <c r="W15" i="6"/>
  <c r="AD14" i="6"/>
  <c r="W14" i="6"/>
  <c r="AD13" i="6"/>
  <c r="W13" i="6"/>
  <c r="AD12" i="6"/>
  <c r="AD11" i="6"/>
  <c r="AD10" i="6"/>
  <c r="AD9" i="6"/>
  <c r="FV112" i="7" l="1"/>
  <c r="GG25" i="7"/>
  <c r="IK30" i="7"/>
  <c r="IK135" i="7" s="1"/>
  <c r="JA30" i="7"/>
  <c r="IC31" i="7"/>
  <c r="IC136" i="7" s="1"/>
  <c r="IS31" i="7"/>
  <c r="FY32" i="7"/>
  <c r="FY137" i="7" s="1"/>
  <c r="GO32" i="7"/>
  <c r="HE32" i="7"/>
  <c r="IK32" i="7"/>
  <c r="JA32" i="7"/>
  <c r="GG33" i="7"/>
  <c r="GW33" i="7"/>
  <c r="GW138" i="7" s="1"/>
  <c r="N465" i="7" s="1"/>
  <c r="HM33" i="7"/>
  <c r="HM138" i="7" s="1"/>
  <c r="M466" i="7" s="1"/>
  <c r="IC33" i="7"/>
  <c r="IC138" i="7" s="1"/>
  <c r="L467" i="7" s="1"/>
  <c r="IS33" i="7"/>
  <c r="IS138" i="7" s="1"/>
  <c r="K468" i="7" s="1"/>
  <c r="HM31" i="7"/>
  <c r="HE30" i="7"/>
  <c r="GG31" i="7"/>
  <c r="GW31" i="7"/>
  <c r="IW25" i="7"/>
  <c r="GS26" i="7"/>
  <c r="HA27" i="7"/>
  <c r="GK29" i="7"/>
  <c r="GC30" i="7"/>
  <c r="GC135" i="7" s="1"/>
  <c r="HY30" i="7"/>
  <c r="IO30" i="7"/>
  <c r="HA31" i="7"/>
  <c r="IW31" i="7"/>
  <c r="GC32" i="7"/>
  <c r="GC137" i="7" s="1"/>
  <c r="GS32" i="7"/>
  <c r="GS137" i="7" s="1"/>
  <c r="HI32" i="7"/>
  <c r="HI137" i="7" s="1"/>
  <c r="HY32" i="7"/>
  <c r="IO32" i="7"/>
  <c r="GK33" i="7"/>
  <c r="HA33" i="7"/>
  <c r="HQ33" i="7"/>
  <c r="IG33" i="7"/>
  <c r="IW33" i="7"/>
  <c r="IW138" i="7" s="1"/>
  <c r="O468" i="7" s="1"/>
  <c r="GK23" i="7"/>
  <c r="HY24" i="7"/>
  <c r="HY26" i="7"/>
  <c r="IG27" i="7"/>
  <c r="IG132" i="7" s="1"/>
  <c r="GS28" i="7"/>
  <c r="HY28" i="7"/>
  <c r="HY133" i="7" s="1"/>
  <c r="HA29" i="7"/>
  <c r="HA134" i="7" s="1"/>
  <c r="IG29" i="7"/>
  <c r="IG134" i="7" s="1"/>
  <c r="IG31" i="7"/>
  <c r="IG136" i="7" s="1"/>
  <c r="GF23" i="7"/>
  <c r="HA23" i="7"/>
  <c r="GK25" i="7"/>
  <c r="HQ25" i="7"/>
  <c r="HI28" i="7"/>
  <c r="GS30" i="7"/>
  <c r="GK31" i="7"/>
  <c r="GK136" i="7" s="1"/>
  <c r="IG23" i="7"/>
  <c r="IO24" i="7"/>
  <c r="IG25" i="7"/>
  <c r="GC26" i="7"/>
  <c r="IW27" i="7"/>
  <c r="IW132" i="7" s="1"/>
  <c r="IO28" i="7"/>
  <c r="IO133" i="7" s="1"/>
  <c r="HQ29" i="7"/>
  <c r="HQ134" i="7" s="1"/>
  <c r="IW29" i="7"/>
  <c r="IW134" i="7" s="1"/>
  <c r="HI30" i="7"/>
  <c r="HI135" i="7" s="1"/>
  <c r="HQ31" i="7"/>
  <c r="HA25" i="7"/>
  <c r="HI26" i="7"/>
  <c r="GK27" i="7"/>
  <c r="HQ27" i="7"/>
  <c r="IW23" i="7"/>
  <c r="HI24" i="7"/>
  <c r="IO26" i="7"/>
  <c r="GC28" i="7"/>
  <c r="IE24" i="7"/>
  <c r="GI5" i="7"/>
  <c r="GI110" i="7" s="1"/>
  <c r="EP28" i="7"/>
  <c r="EP24" i="7"/>
  <c r="EP26" i="7"/>
  <c r="FR31" i="7"/>
  <c r="DY24" i="7"/>
  <c r="DY129" i="7" s="1"/>
  <c r="EJ28" i="7"/>
  <c r="EV26" i="7"/>
  <c r="CS24" i="7"/>
  <c r="DA27" i="7"/>
  <c r="EG23" i="7"/>
  <c r="DA25" i="7"/>
  <c r="DB29" i="7"/>
  <c r="DB134" i="7" s="1"/>
  <c r="DA23" i="7"/>
  <c r="ET26" i="7"/>
  <c r="DC15" i="7"/>
  <c r="DR25" i="7"/>
  <c r="DR27" i="7"/>
  <c r="DR23" i="7"/>
  <c r="DN32" i="7"/>
  <c r="DN137" i="7" s="1"/>
  <c r="ED32" i="7"/>
  <c r="ED137" i="7" s="1"/>
  <c r="ET32" i="7"/>
  <c r="ET137" i="7" s="1"/>
  <c r="FJ32" i="7"/>
  <c r="FJ137" i="7" s="1"/>
  <c r="CP33" i="7"/>
  <c r="DF33" i="7"/>
  <c r="DV33" i="7"/>
  <c r="FB33" i="7"/>
  <c r="FR33" i="7"/>
  <c r="CX32" i="7"/>
  <c r="CX137" i="7" s="1"/>
  <c r="DP26" i="7"/>
  <c r="FL26" i="7"/>
  <c r="DX27" i="7"/>
  <c r="CZ28" i="7"/>
  <c r="CZ133" i="7" s="1"/>
  <c r="EV28" i="7"/>
  <c r="EN29" i="7"/>
  <c r="CZ30" i="7"/>
  <c r="CZ135" i="7" s="1"/>
  <c r="FL30" i="7"/>
  <c r="FL135" i="7" s="1"/>
  <c r="CR31" i="7"/>
  <c r="CR136" i="7" s="1"/>
  <c r="DH31" i="7"/>
  <c r="DX31" i="7"/>
  <c r="EN31" i="7"/>
  <c r="EN136" i="7" s="1"/>
  <c r="FD31" i="7"/>
  <c r="CZ32" i="7"/>
  <c r="DP32" i="7"/>
  <c r="EF32" i="7"/>
  <c r="EF137" i="7" s="1"/>
  <c r="EV32" i="7"/>
  <c r="FL32" i="7"/>
  <c r="CR33" i="7"/>
  <c r="DH33" i="7"/>
  <c r="DX33" i="7"/>
  <c r="EN33" i="7"/>
  <c r="FD33" i="7"/>
  <c r="CR27" i="7"/>
  <c r="CR132" i="7" s="1"/>
  <c r="EN27" i="7"/>
  <c r="EN132" i="7" s="1"/>
  <c r="CR29" i="7"/>
  <c r="EF30" i="7"/>
  <c r="DP28" i="7"/>
  <c r="FL28" i="7"/>
  <c r="DX29" i="7"/>
  <c r="DX134" i="7" s="1"/>
  <c r="DP30" i="7"/>
  <c r="EV30" i="7"/>
  <c r="EV135" i="7" s="1"/>
  <c r="ER23" i="7"/>
  <c r="ER128" i="7" s="1"/>
  <c r="ER25" i="7"/>
  <c r="BI32" i="7"/>
  <c r="CH32" i="7"/>
  <c r="J33" i="7"/>
  <c r="AA33" i="7"/>
  <c r="AR33" i="7"/>
  <c r="AR138" i="7" s="1"/>
  <c r="J450" i="7" s="1"/>
  <c r="BI33" i="7"/>
  <c r="BI138" i="7" s="1"/>
  <c r="J451" i="7" s="1"/>
  <c r="BZ33" i="7"/>
  <c r="BZ138" i="7" s="1"/>
  <c r="J452" i="7" s="1"/>
  <c r="K33" i="7"/>
  <c r="BH23" i="7"/>
  <c r="CG26" i="7"/>
  <c r="BH27" i="7"/>
  <c r="BY27" i="7"/>
  <c r="Q28" i="7"/>
  <c r="BP28" i="7"/>
  <c r="BP133" i="7" s="1"/>
  <c r="CG28" i="7"/>
  <c r="CG133" i="7" s="1"/>
  <c r="I29" i="7"/>
  <c r="Z29" i="7"/>
  <c r="AQ29" i="7"/>
  <c r="BH29" i="7"/>
  <c r="BY29" i="7"/>
  <c r="BY134" i="7" s="1"/>
  <c r="Q30" i="7"/>
  <c r="AH30" i="7"/>
  <c r="AH135" i="7" s="1"/>
  <c r="AY30" i="7"/>
  <c r="AY135" i="7" s="1"/>
  <c r="BP30" i="7"/>
  <c r="CG30" i="7"/>
  <c r="I31" i="7"/>
  <c r="Z31" i="7"/>
  <c r="BP20" i="7"/>
  <c r="BP125" i="7" s="1"/>
  <c r="BY23" i="7"/>
  <c r="I27" i="7"/>
  <c r="AQ27" i="7"/>
  <c r="AH28" i="7"/>
  <c r="Z27" i="7"/>
  <c r="AY28" i="7"/>
  <c r="AH20" i="7"/>
  <c r="AH24" i="7"/>
  <c r="Q10" i="7"/>
  <c r="Q115" i="7" s="1"/>
  <c r="CG20" i="7"/>
  <c r="AY20" i="7"/>
  <c r="AY125" i="7" s="1"/>
  <c r="Q24" i="7"/>
  <c r="I23" i="7"/>
  <c r="CE32" i="7"/>
  <c r="AQ31" i="7"/>
  <c r="BH31" i="7"/>
  <c r="BY31" i="7"/>
  <c r="Q32" i="7"/>
  <c r="AH32" i="7"/>
  <c r="AY32" i="7"/>
  <c r="BP32" i="7"/>
  <c r="CG32" i="7"/>
  <c r="I33" i="7"/>
  <c r="Z33" i="7"/>
  <c r="AQ33" i="7"/>
  <c r="AQ138" i="7" s="1"/>
  <c r="I450" i="7" s="1"/>
  <c r="BH33" i="7"/>
  <c r="BH138" i="7" s="1"/>
  <c r="I451" i="7" s="1"/>
  <c r="BY33" i="7"/>
  <c r="BY138" i="7" s="1"/>
  <c r="I452" i="7" s="1"/>
  <c r="EH136" i="7"/>
  <c r="CP134" i="7"/>
  <c r="FG128" i="7"/>
  <c r="DK128" i="7"/>
  <c r="EQ136" i="7"/>
  <c r="CN131" i="7"/>
  <c r="EG138" i="7"/>
  <c r="P458" i="7" s="1"/>
  <c r="IO137" i="7"/>
  <c r="EB128" i="7"/>
  <c r="FV114" i="7"/>
  <c r="EG128" i="7"/>
  <c r="DY133" i="7"/>
  <c r="CX133" i="7"/>
  <c r="FV124" i="7"/>
  <c r="IE129" i="7"/>
  <c r="FP137" i="7"/>
  <c r="FH132" i="7"/>
  <c r="DZ137" i="7"/>
  <c r="EG130" i="7"/>
  <c r="IB132" i="7"/>
  <c r="IR134" i="7"/>
  <c r="DI135" i="7"/>
  <c r="EO135" i="7"/>
  <c r="CS137" i="7"/>
  <c r="EP137" i="7"/>
  <c r="FV111" i="7"/>
  <c r="FV134" i="7"/>
  <c r="FJ131" i="7"/>
  <c r="DF134" i="7"/>
  <c r="FJ135" i="7"/>
  <c r="HA138" i="7"/>
  <c r="R465" i="7" s="1"/>
  <c r="CM133" i="7"/>
  <c r="FV109" i="7"/>
  <c r="CM125" i="7"/>
  <c r="CM117" i="7"/>
  <c r="EA128" i="7"/>
  <c r="EB134" i="7"/>
  <c r="GI131" i="7"/>
  <c r="DL138" i="7"/>
  <c r="L457" i="7" s="1"/>
  <c r="CM134" i="7"/>
  <c r="CM128" i="7"/>
  <c r="CM129" i="7"/>
  <c r="IB130" i="7"/>
  <c r="FX133" i="7"/>
  <c r="GK132" i="7"/>
  <c r="EZ131" i="7"/>
  <c r="CT129" i="7"/>
  <c r="DV132" i="7"/>
  <c r="EV123" i="7"/>
  <c r="BQ138" i="7"/>
  <c r="R451" i="7" s="1"/>
  <c r="DY138" i="7"/>
  <c r="H458" i="7" s="1"/>
  <c r="CU128" i="7"/>
  <c r="DK134" i="7"/>
  <c r="AW138" i="7"/>
  <c r="O450" i="7" s="1"/>
  <c r="CQ26" i="7"/>
  <c r="EM26" i="7"/>
  <c r="EM131" i="7" s="1"/>
  <c r="FK29" i="7"/>
  <c r="CQ30" i="7"/>
  <c r="EM30" i="7"/>
  <c r="FS30" i="7"/>
  <c r="FS135" i="7" s="1"/>
  <c r="BO31" i="7"/>
  <c r="BO136" i="7" s="1"/>
  <c r="CY31" i="7"/>
  <c r="CY136" i="7" s="1"/>
  <c r="DO31" i="7"/>
  <c r="EE31" i="7"/>
  <c r="EU31" i="7"/>
  <c r="FK31" i="7"/>
  <c r="FK136" i="7" s="1"/>
  <c r="H32" i="7"/>
  <c r="Y32" i="7"/>
  <c r="AP32" i="7"/>
  <c r="BG32" i="7"/>
  <c r="BG137" i="7" s="1"/>
  <c r="BX32" i="7"/>
  <c r="CQ32" i="7"/>
  <c r="CQ137" i="7" s="1"/>
  <c r="DG32" i="7"/>
  <c r="DW32" i="7"/>
  <c r="EM32" i="7"/>
  <c r="EM137" i="7" s="1"/>
  <c r="FS32" i="7"/>
  <c r="FS137" i="7" s="1"/>
  <c r="P33" i="7"/>
  <c r="AG33" i="7"/>
  <c r="AG138" i="7" s="1"/>
  <c r="P449" i="7" s="1"/>
  <c r="AX33" i="7"/>
  <c r="AX138" i="7" s="1"/>
  <c r="P450" i="7" s="1"/>
  <c r="BO33" i="7"/>
  <c r="BO138" i="7" s="1"/>
  <c r="P451" i="7" s="1"/>
  <c r="CF33" i="7"/>
  <c r="CY33" i="7"/>
  <c r="CY138" i="7" s="1"/>
  <c r="P456" i="7" s="1"/>
  <c r="GL40" i="7"/>
  <c r="FG130" i="7"/>
  <c r="DG26" i="7"/>
  <c r="DW26" i="7"/>
  <c r="DW131" i="7" s="1"/>
  <c r="FS26" i="7"/>
  <c r="CY27" i="7"/>
  <c r="CY132" i="7" s="1"/>
  <c r="EU29" i="7"/>
  <c r="DG30" i="7"/>
  <c r="DG135" i="7" s="1"/>
  <c r="DW30" i="7"/>
  <c r="CF31" i="7"/>
  <c r="EG134" i="7"/>
  <c r="DI137" i="7"/>
  <c r="FN138" i="7"/>
  <c r="O460" i="7" s="1"/>
  <c r="HL128" i="7"/>
  <c r="BY128" i="7"/>
  <c r="CX129" i="7"/>
  <c r="P47" i="7"/>
  <c r="P44" i="7"/>
  <c r="AF44" i="7"/>
  <c r="EF24" i="7"/>
  <c r="EF26" i="7"/>
  <c r="EF131" i="7" s="1"/>
  <c r="EF28" i="7"/>
  <c r="AU46" i="7"/>
  <c r="AU42" i="7"/>
  <c r="AU40" i="7"/>
  <c r="BM138" i="7"/>
  <c r="N451" i="7" s="1"/>
  <c r="BM46" i="7"/>
  <c r="BM44" i="7"/>
  <c r="BM43" i="7"/>
  <c r="BM40" i="7"/>
  <c r="CE138" i="7"/>
  <c r="O452" i="7" s="1"/>
  <c r="CE45" i="7"/>
  <c r="CE44" i="7"/>
  <c r="CE43" i="7"/>
  <c r="CE40" i="7"/>
  <c r="CZ121" i="7"/>
  <c r="CZ45" i="7"/>
  <c r="CZ44" i="7"/>
  <c r="CZ43" i="7"/>
  <c r="CZ40" i="7"/>
  <c r="DQ136" i="7"/>
  <c r="DQ132" i="7"/>
  <c r="DQ128" i="7"/>
  <c r="DQ46" i="7"/>
  <c r="DQ117" i="7" s="1"/>
  <c r="DQ44" i="7"/>
  <c r="DQ43" i="7"/>
  <c r="DQ39" i="7"/>
  <c r="EI129" i="7"/>
  <c r="CP23" i="7"/>
  <c r="AQ23" i="7"/>
  <c r="DY26" i="7"/>
  <c r="DJ26" i="7"/>
  <c r="EI46" i="7"/>
  <c r="EI42" i="7"/>
  <c r="EI41" i="7"/>
  <c r="FA46" i="7"/>
  <c r="FA44" i="7"/>
  <c r="FA42" i="7"/>
  <c r="FA38" i="7"/>
  <c r="FS39" i="7"/>
  <c r="GN45" i="7"/>
  <c r="GN44" i="7"/>
  <c r="GN43" i="7"/>
  <c r="GN40" i="7"/>
  <c r="HF46" i="7"/>
  <c r="HF44" i="7"/>
  <c r="HF43" i="7"/>
  <c r="HF39" i="7"/>
  <c r="HX138" i="7"/>
  <c r="G467" i="7" s="1"/>
  <c r="HX46" i="7"/>
  <c r="HX44" i="7"/>
  <c r="HX42" i="7"/>
  <c r="HX38" i="7"/>
  <c r="IP45" i="7"/>
  <c r="IP44" i="7"/>
  <c r="IP43" i="7"/>
  <c r="IP40" i="7"/>
  <c r="P43" i="7"/>
  <c r="P42" i="7"/>
  <c r="IQ39" i="7"/>
  <c r="AF138" i="7"/>
  <c r="O449" i="7" s="1"/>
  <c r="AF38" i="7"/>
  <c r="AF39" i="7"/>
  <c r="AF41" i="7"/>
  <c r="AF37" i="7"/>
  <c r="AF40" i="7"/>
  <c r="GO43" i="7"/>
  <c r="P46" i="7"/>
  <c r="P45" i="7"/>
  <c r="P37" i="7"/>
  <c r="P40" i="7"/>
  <c r="P39" i="7"/>
  <c r="P38" i="7"/>
  <c r="AF46" i="7"/>
  <c r="AF45" i="7"/>
  <c r="AF43" i="7"/>
  <c r="AF42" i="7"/>
  <c r="P41" i="7"/>
  <c r="ES15" i="7"/>
  <c r="HX22" i="7"/>
  <c r="W23" i="7"/>
  <c r="BV23" i="7"/>
  <c r="BV128" i="7" s="1"/>
  <c r="FA23" i="7"/>
  <c r="GB20" i="7"/>
  <c r="GB125" i="7" s="1"/>
  <c r="BE23" i="7"/>
  <c r="BE128" i="7" s="1"/>
  <c r="AV10" i="7"/>
  <c r="HH21" i="7"/>
  <c r="HH126" i="7" s="1"/>
  <c r="IN3" i="7"/>
  <c r="IN108" i="7" s="1"/>
  <c r="CO23" i="7"/>
  <c r="CO128" i="7" s="1"/>
  <c r="GR21" i="7"/>
  <c r="GR126" i="7" s="1"/>
  <c r="F23" i="7"/>
  <c r="DE23" i="7"/>
  <c r="HF37" i="7"/>
  <c r="DQ37" i="7"/>
  <c r="AU39" i="7"/>
  <c r="IP38" i="7"/>
  <c r="AU38" i="7"/>
  <c r="IP42" i="7"/>
  <c r="HX43" i="7"/>
  <c r="FA43" i="7"/>
  <c r="HF45" i="7"/>
  <c r="GN46" i="7"/>
  <c r="DQ134" i="7"/>
  <c r="HX41" i="7"/>
  <c r="HF40" i="7"/>
  <c r="FA39" i="7"/>
  <c r="GN38" i="7"/>
  <c r="DQ45" i="7"/>
  <c r="DO27" i="7"/>
  <c r="BM41" i="7"/>
  <c r="DQ40" i="7"/>
  <c r="HX39" i="7"/>
  <c r="GN42" i="7"/>
  <c r="CZ42" i="7"/>
  <c r="CE42" i="7"/>
  <c r="CZ131" i="7"/>
  <c r="EI37" i="7"/>
  <c r="BM38" i="7"/>
  <c r="CZ129" i="7"/>
  <c r="DJ28" i="7"/>
  <c r="DJ133" i="7" s="1"/>
  <c r="DJ30" i="7"/>
  <c r="DZ135" i="7"/>
  <c r="BM39" i="7"/>
  <c r="EI45" i="7"/>
  <c r="AU45" i="7"/>
  <c r="CE137" i="7"/>
  <c r="DJ137" i="7"/>
  <c r="FA37" i="7"/>
  <c r="AU37" i="7"/>
  <c r="IP41" i="7"/>
  <c r="CZ41" i="7"/>
  <c r="CE41" i="7"/>
  <c r="EI40" i="7"/>
  <c r="IP39" i="7"/>
  <c r="CZ38" i="7"/>
  <c r="CE38" i="7"/>
  <c r="HX45" i="7"/>
  <c r="FA45" i="7"/>
  <c r="CZ137" i="7"/>
  <c r="EG132" i="7"/>
  <c r="HX37" i="7"/>
  <c r="GN41" i="7"/>
  <c r="HF38" i="7"/>
  <c r="GN133" i="7"/>
  <c r="EI135" i="7"/>
  <c r="HP23" i="7"/>
  <c r="HP128" i="7" s="1"/>
  <c r="N24" i="7"/>
  <c r="DM24" i="7"/>
  <c r="GB24" i="7"/>
  <c r="GB129" i="7" s="1"/>
  <c r="FA25" i="7"/>
  <c r="FA130" i="7" s="1"/>
  <c r="AV26" i="7"/>
  <c r="HH26" i="7"/>
  <c r="HH165" i="7" s="1"/>
  <c r="F27" i="7"/>
  <c r="BE27" i="7"/>
  <c r="DE27" i="7"/>
  <c r="DE132" i="7" s="1"/>
  <c r="AV28" i="7"/>
  <c r="CD28" i="7"/>
  <c r="CD133" i="7" s="1"/>
  <c r="CW28" i="7"/>
  <c r="GB28" i="7"/>
  <c r="GR28" i="7"/>
  <c r="GR133" i="7" s="1"/>
  <c r="HX28" i="7"/>
  <c r="IN28" i="7"/>
  <c r="IN133" i="7" s="1"/>
  <c r="F29" i="7"/>
  <c r="F134" i="7" s="1"/>
  <c r="W29" i="7"/>
  <c r="GJ29" i="7"/>
  <c r="GJ134" i="7" s="1"/>
  <c r="GZ29" i="7"/>
  <c r="HP29" i="7"/>
  <c r="IF29" i="7"/>
  <c r="IF134" i="7" s="1"/>
  <c r="IV29" i="7"/>
  <c r="N30" i="7"/>
  <c r="AV30" i="7"/>
  <c r="BM30" i="7"/>
  <c r="CD30" i="7"/>
  <c r="CD135" i="7" s="1"/>
  <c r="GB30" i="7"/>
  <c r="GB135" i="7" s="1"/>
  <c r="GR30" i="7"/>
  <c r="GR135" i="7" s="1"/>
  <c r="HH30" i="7"/>
  <c r="HX30" i="7"/>
  <c r="IN30" i="7"/>
  <c r="IN135" i="7" s="1"/>
  <c r="F31" i="7"/>
  <c r="W31" i="7"/>
  <c r="N32" i="7"/>
  <c r="AE32" i="7"/>
  <c r="AV32" i="7"/>
  <c r="BM32" i="7"/>
  <c r="CD32" i="7"/>
  <c r="GB32" i="7"/>
  <c r="GB137" i="7" s="1"/>
  <c r="GR32" i="7"/>
  <c r="GR137" i="7" s="1"/>
  <c r="HH32" i="7"/>
  <c r="HH137" i="7" s="1"/>
  <c r="HX32" i="7"/>
  <c r="HX137" i="7" s="1"/>
  <c r="IN32" i="7"/>
  <c r="IN137" i="7" s="1"/>
  <c r="F33" i="7"/>
  <c r="W33" i="7"/>
  <c r="AN33" i="7"/>
  <c r="AN138" i="7" s="1"/>
  <c r="F450" i="7" s="1"/>
  <c r="BE33" i="7"/>
  <c r="BV33" i="7"/>
  <c r="BV138" i="7" s="1"/>
  <c r="F452" i="7" s="1"/>
  <c r="FQ33" i="7"/>
  <c r="FQ138" i="7" s="1"/>
  <c r="R460" i="7" s="1"/>
  <c r="GJ33" i="7"/>
  <c r="GZ33" i="7"/>
  <c r="HP33" i="7"/>
  <c r="IF33" i="7"/>
  <c r="IF138" i="7" s="1"/>
  <c r="O467" i="7" s="1"/>
  <c r="IV33" i="7"/>
  <c r="IV138" i="7" s="1"/>
  <c r="N468" i="7" s="1"/>
  <c r="HX40" i="7"/>
  <c r="FA40" i="7"/>
  <c r="GN39" i="7"/>
  <c r="CZ39" i="7"/>
  <c r="CE39" i="7"/>
  <c r="DQ38" i="7"/>
  <c r="HF42" i="7"/>
  <c r="DQ42" i="7"/>
  <c r="IF23" i="7"/>
  <c r="IF128" i="7" s="1"/>
  <c r="AV24" i="7"/>
  <c r="EC24" i="7"/>
  <c r="EC129" i="7" s="1"/>
  <c r="FI24" i="7"/>
  <c r="HX24" i="7"/>
  <c r="F25" i="7"/>
  <c r="N26" i="7"/>
  <c r="N131" i="7" s="1"/>
  <c r="EC26" i="7"/>
  <c r="GB26" i="7"/>
  <c r="GB131" i="7" s="1"/>
  <c r="W27" i="7"/>
  <c r="GJ27" i="7"/>
  <c r="GJ132" i="7" s="1"/>
  <c r="HP27" i="7"/>
  <c r="HP132" i="7" s="1"/>
  <c r="DM28" i="7"/>
  <c r="IW130" i="7"/>
  <c r="BM45" i="7"/>
  <c r="EK23" i="7"/>
  <c r="AE24" i="7"/>
  <c r="CW24" i="7"/>
  <c r="ES24" i="7"/>
  <c r="ES129" i="7" s="1"/>
  <c r="GR24" i="7"/>
  <c r="GR129" i="7" s="1"/>
  <c r="IN24" i="7"/>
  <c r="W25" i="7"/>
  <c r="CO25" i="7"/>
  <c r="CO130" i="7" s="1"/>
  <c r="HP25" i="7"/>
  <c r="IW128" i="7"/>
  <c r="ET135" i="7"/>
  <c r="BM37" i="7"/>
  <c r="EI38" i="7"/>
  <c r="EI131" i="7"/>
  <c r="GJ23" i="7"/>
  <c r="DE25" i="7"/>
  <c r="GZ25" i="7"/>
  <c r="IF25" i="7"/>
  <c r="IF130" i="7" s="1"/>
  <c r="DM26" i="7"/>
  <c r="IN26" i="7"/>
  <c r="IN131" i="7" s="1"/>
  <c r="BV27" i="7"/>
  <c r="BV132" i="7" s="1"/>
  <c r="FA27" i="7"/>
  <c r="IF27" i="7"/>
  <c r="IF132" i="7" s="1"/>
  <c r="N28" i="7"/>
  <c r="IP37" i="7"/>
  <c r="DQ41" i="7"/>
  <c r="GZ23" i="7"/>
  <c r="CD24" i="7"/>
  <c r="CD129" i="7" s="1"/>
  <c r="HH24" i="7"/>
  <c r="BV25" i="7"/>
  <c r="BV130" i="7" s="1"/>
  <c r="AE26" i="7"/>
  <c r="CD26" i="7"/>
  <c r="GR26" i="7"/>
  <c r="GR131" i="7" s="1"/>
  <c r="AN27" i="7"/>
  <c r="EK27" i="7"/>
  <c r="IV27" i="7"/>
  <c r="IV132" i="7" s="1"/>
  <c r="BM28" i="7"/>
  <c r="DH27" i="7"/>
  <c r="DQ137" i="7"/>
  <c r="GN37" i="7"/>
  <c r="GN108" i="7" s="1"/>
  <c r="HF41" i="7"/>
  <c r="BE25" i="7"/>
  <c r="GJ25" i="7"/>
  <c r="CW26" i="7"/>
  <c r="FI26" i="7"/>
  <c r="HX26" i="7"/>
  <c r="CO27" i="7"/>
  <c r="CO132" i="7" s="1"/>
  <c r="GZ27" i="7"/>
  <c r="AE28" i="7"/>
  <c r="AE133" i="7" s="1"/>
  <c r="DH29" i="7"/>
  <c r="CZ37" i="7"/>
  <c r="CE37" i="7"/>
  <c r="EA136" i="7"/>
  <c r="EI137" i="7"/>
  <c r="CU138" i="7"/>
  <c r="L456" i="7" s="1"/>
  <c r="FG138" i="7"/>
  <c r="H460" i="7" s="1"/>
  <c r="EK25" i="7"/>
  <c r="IV23" i="7"/>
  <c r="AN25" i="7"/>
  <c r="FR30" i="7"/>
  <c r="FR135" i="7" s="1"/>
  <c r="O31" i="7"/>
  <c r="AF31" i="7"/>
  <c r="AW31" i="7"/>
  <c r="AW136" i="7" s="1"/>
  <c r="BN31" i="7"/>
  <c r="BN136" i="7" s="1"/>
  <c r="CE31" i="7"/>
  <c r="CE136" i="7" s="1"/>
  <c r="CX31" i="7"/>
  <c r="CX136" i="7" s="1"/>
  <c r="ED31" i="7"/>
  <c r="ED136" i="7" s="1"/>
  <c r="ET31" i="7"/>
  <c r="ET136" i="7" s="1"/>
  <c r="FJ31" i="7"/>
  <c r="G32" i="7"/>
  <c r="X32" i="7"/>
  <c r="AO32" i="7"/>
  <c r="AO137" i="7" s="1"/>
  <c r="AN23" i="7"/>
  <c r="GQ23" i="7"/>
  <c r="DY21" i="7"/>
  <c r="DY126" i="7" s="1"/>
  <c r="AR46" i="7"/>
  <c r="AR44" i="7"/>
  <c r="AR43" i="7"/>
  <c r="AR40" i="7"/>
  <c r="K59" i="7"/>
  <c r="K52" i="7"/>
  <c r="K50" i="7"/>
  <c r="K48" i="7"/>
  <c r="K47" i="7"/>
  <c r="K46" i="7"/>
  <c r="K44" i="7"/>
  <c r="K43" i="7"/>
  <c r="K41" i="7"/>
  <c r="AA46" i="7"/>
  <c r="AA44" i="7"/>
  <c r="AA43" i="7"/>
  <c r="AA41" i="7"/>
  <c r="FF28" i="7"/>
  <c r="AN31" i="7"/>
  <c r="BE31" i="7"/>
  <c r="BV31" i="7"/>
  <c r="GJ31" i="7"/>
  <c r="GJ136" i="7" s="1"/>
  <c r="FR23" i="7"/>
  <c r="FR128" i="7" s="1"/>
  <c r="ES26" i="7"/>
  <c r="ES131" i="7" s="1"/>
  <c r="K49" i="7"/>
  <c r="K120" i="7" s="1"/>
  <c r="EJ133" i="7"/>
  <c r="GO44" i="7"/>
  <c r="AA42" i="7"/>
  <c r="EC27" i="7"/>
  <c r="EC132" i="7" s="1"/>
  <c r="DE28" i="7"/>
  <c r="DE133" i="7" s="1"/>
  <c r="EK28" i="7"/>
  <c r="AA45" i="7"/>
  <c r="BM26" i="7"/>
  <c r="ES27" i="7"/>
  <c r="ES132" i="7" s="1"/>
  <c r="CO28" i="7"/>
  <c r="FA28" i="7"/>
  <c r="CW29" i="7"/>
  <c r="EC29" i="7"/>
  <c r="EC134" i="7" s="1"/>
  <c r="FI29" i="7"/>
  <c r="EK30" i="7"/>
  <c r="FA30" i="7"/>
  <c r="W32" i="7"/>
  <c r="AN32" i="7"/>
  <c r="BE32" i="7"/>
  <c r="BV32" i="7"/>
  <c r="BV137" i="7" s="1"/>
  <c r="CO32" i="7"/>
  <c r="DE32" i="7"/>
  <c r="DE137" i="7" s="1"/>
  <c r="EK32" i="7"/>
  <c r="FA32" i="7"/>
  <c r="FA137" i="7" s="1"/>
  <c r="FQ32" i="7"/>
  <c r="FQ137" i="7" s="1"/>
  <c r="BF32" i="7"/>
  <c r="BW32" i="7"/>
  <c r="CP32" i="7"/>
  <c r="CP137" i="7" s="1"/>
  <c r="FI27" i="7"/>
  <c r="FI132" i="7" s="1"/>
  <c r="FQ28" i="7"/>
  <c r="DM29" i="7"/>
  <c r="DM134" i="7" s="1"/>
  <c r="ES29" i="7"/>
  <c r="ES134" i="7" s="1"/>
  <c r="HX29" i="7"/>
  <c r="HX134" i="7" s="1"/>
  <c r="IN29" i="7"/>
  <c r="IN134" i="7" s="1"/>
  <c r="DE30" i="7"/>
  <c r="DE135" i="7" s="1"/>
  <c r="GJ30" i="7"/>
  <c r="GJ135" i="7" s="1"/>
  <c r="CO30" i="7"/>
  <c r="FQ30" i="7"/>
  <c r="FQ135" i="7" s="1"/>
  <c r="AR41" i="7"/>
  <c r="EW23" i="7"/>
  <c r="AR42" i="7"/>
  <c r="FQ27" i="7"/>
  <c r="FF26" i="7"/>
  <c r="K42" i="7"/>
  <c r="FQ25" i="7"/>
  <c r="FQ130" i="7" s="1"/>
  <c r="AR45" i="7"/>
  <c r="AR39" i="7"/>
  <c r="K45" i="7"/>
  <c r="AR38" i="7"/>
  <c r="BJ137" i="7"/>
  <c r="AR37" i="7"/>
  <c r="FQ23" i="7"/>
  <c r="FQ128" i="7" s="1"/>
  <c r="FK19" i="7"/>
  <c r="CQ23" i="7"/>
  <c r="CQ128" i="7" s="1"/>
  <c r="DG23" i="7"/>
  <c r="DG128" i="7" s="1"/>
  <c r="DW23" i="7"/>
  <c r="DW128" i="7" s="1"/>
  <c r="EM23" i="7"/>
  <c r="EM128" i="7" s="1"/>
  <c r="FS23" i="7"/>
  <c r="CY24" i="7"/>
  <c r="DO24" i="7"/>
  <c r="DO129" i="7" s="1"/>
  <c r="EE24" i="7"/>
  <c r="EU24" i="7"/>
  <c r="FK24" i="7"/>
  <c r="FK129" i="7" s="1"/>
  <c r="CQ25" i="7"/>
  <c r="CQ130" i="7" s="1"/>
  <c r="DG25" i="7"/>
  <c r="DW25" i="7"/>
  <c r="EM25" i="7"/>
  <c r="FS25" i="7"/>
  <c r="CY26" i="7"/>
  <c r="DO26" i="7"/>
  <c r="DO131" i="7" s="1"/>
  <c r="EE26" i="7"/>
  <c r="EE131" i="7" s="1"/>
  <c r="EU26" i="7"/>
  <c r="EU131" i="7" s="1"/>
  <c r="FK26" i="7"/>
  <c r="CQ27" i="7"/>
  <c r="CQ132" i="7" s="1"/>
  <c r="FS29" i="7"/>
  <c r="CY30" i="7"/>
  <c r="DO30" i="7"/>
  <c r="EE30" i="7"/>
  <c r="EU30" i="7"/>
  <c r="FK30" i="7"/>
  <c r="FK135" i="7" s="1"/>
  <c r="CQ31" i="7"/>
  <c r="CQ136" i="7" s="1"/>
  <c r="DG31" i="7"/>
  <c r="DW31" i="7"/>
  <c r="EM31" i="7"/>
  <c r="EM136" i="7" s="1"/>
  <c r="FS31" i="7"/>
  <c r="CY32" i="7"/>
  <c r="DO32" i="7"/>
  <c r="DO137" i="7" s="1"/>
  <c r="EE32" i="7"/>
  <c r="EE137" i="7" s="1"/>
  <c r="EU32" i="7"/>
  <c r="EU137" i="7" s="1"/>
  <c r="FK32" i="7"/>
  <c r="FK137" i="7" s="1"/>
  <c r="CQ33" i="7"/>
  <c r="CQ138" i="7" s="1"/>
  <c r="H456" i="7" s="1"/>
  <c r="DG33" i="7"/>
  <c r="DW33" i="7"/>
  <c r="DW138" i="7" s="1"/>
  <c r="F458" i="7" s="1"/>
  <c r="EM33" i="7"/>
  <c r="FS33" i="7"/>
  <c r="BM24" i="7"/>
  <c r="K51" i="7"/>
  <c r="O63" i="7"/>
  <c r="O48" i="7"/>
  <c r="O47" i="7"/>
  <c r="O46" i="7"/>
  <c r="O45" i="7"/>
  <c r="O44" i="7"/>
  <c r="O42" i="7"/>
  <c r="O43" i="7"/>
  <c r="O41" i="7"/>
  <c r="O39" i="7"/>
  <c r="O38" i="7"/>
  <c r="O40" i="7"/>
  <c r="O37" i="7"/>
  <c r="AE44" i="7"/>
  <c r="AE43" i="7"/>
  <c r="AE42" i="7"/>
  <c r="AE38" i="7"/>
  <c r="AE40" i="7"/>
  <c r="AE37" i="7"/>
  <c r="AE41" i="7"/>
  <c r="AE39" i="7"/>
  <c r="AV138" i="7"/>
  <c r="N450" i="7" s="1"/>
  <c r="AV46" i="7"/>
  <c r="AV45" i="7"/>
  <c r="AV44" i="7"/>
  <c r="AV43" i="7"/>
  <c r="AV42" i="7"/>
  <c r="AV40" i="7"/>
  <c r="AV41" i="7"/>
  <c r="AV39" i="7"/>
  <c r="AV38" i="7"/>
  <c r="AV37" i="7"/>
  <c r="BN138" i="7"/>
  <c r="O451" i="7" s="1"/>
  <c r="BN46" i="7"/>
  <c r="BN45" i="7"/>
  <c r="BN44" i="7"/>
  <c r="BN42" i="7"/>
  <c r="BN43" i="7"/>
  <c r="BN41" i="7"/>
  <c r="BN39" i="7"/>
  <c r="BN37" i="7"/>
  <c r="BN38" i="7"/>
  <c r="BN40" i="7"/>
  <c r="AE45" i="7"/>
  <c r="AE46" i="7"/>
  <c r="CF46" i="7"/>
  <c r="CF45" i="7"/>
  <c r="CF44" i="7"/>
  <c r="CF43" i="7"/>
  <c r="CF42" i="7"/>
  <c r="CF41" i="7"/>
  <c r="CF39" i="7"/>
  <c r="CF37" i="7"/>
  <c r="CF38" i="7"/>
  <c r="CF40" i="7"/>
  <c r="DA138" i="7"/>
  <c r="R456" i="7" s="1"/>
  <c r="DA136" i="7"/>
  <c r="DA132" i="7"/>
  <c r="DA130" i="7"/>
  <c r="DA46" i="7"/>
  <c r="DA45" i="7"/>
  <c r="DA44" i="7"/>
  <c r="DA43" i="7"/>
  <c r="DA41" i="7"/>
  <c r="DA39" i="7"/>
  <c r="DA37" i="7"/>
  <c r="DA38" i="7"/>
  <c r="DA40" i="7"/>
  <c r="DR134" i="7"/>
  <c r="EJ135" i="7"/>
  <c r="EJ131" i="7"/>
  <c r="EJ129" i="7"/>
  <c r="EJ46" i="7"/>
  <c r="EJ44" i="7"/>
  <c r="EJ43" i="7"/>
  <c r="EJ42" i="7"/>
  <c r="EJ37" i="7"/>
  <c r="EJ40" i="7"/>
  <c r="EJ38" i="7"/>
  <c r="EJ41" i="7"/>
  <c r="FD136" i="7"/>
  <c r="FD46" i="7"/>
  <c r="FD44" i="7"/>
  <c r="FD43" i="7"/>
  <c r="FD42" i="7"/>
  <c r="FD37" i="7"/>
  <c r="FD40" i="7"/>
  <c r="FD38" i="7"/>
  <c r="FD41" i="7"/>
  <c r="FD39" i="7"/>
  <c r="FW46" i="7"/>
  <c r="FW45" i="7"/>
  <c r="FW44" i="7"/>
  <c r="FW43" i="7"/>
  <c r="FW42" i="7"/>
  <c r="FW37" i="7"/>
  <c r="FW40" i="7"/>
  <c r="FW38" i="7"/>
  <c r="FW41" i="7"/>
  <c r="FW39" i="7"/>
  <c r="GO137" i="7"/>
  <c r="GO135" i="7"/>
  <c r="GO133" i="7"/>
  <c r="GO129" i="7"/>
  <c r="GO46" i="7"/>
  <c r="GO45" i="7"/>
  <c r="GO42" i="7"/>
  <c r="GO40" i="7"/>
  <c r="GO38" i="7"/>
  <c r="GO41" i="7"/>
  <c r="GO39" i="7"/>
  <c r="GO37" i="7"/>
  <c r="GO108" i="7" s="1"/>
  <c r="HG138" i="7"/>
  <c r="G466" i="7" s="1"/>
  <c r="HG134" i="7"/>
  <c r="HG130" i="7"/>
  <c r="HG128" i="7"/>
  <c r="HG46" i="7"/>
  <c r="HG45" i="7"/>
  <c r="HG44" i="7"/>
  <c r="HG43" i="7"/>
  <c r="HG41" i="7"/>
  <c r="HG39" i="7"/>
  <c r="HG37" i="7"/>
  <c r="HG38" i="7"/>
  <c r="HG40" i="7"/>
  <c r="HY137" i="7"/>
  <c r="HY135" i="7"/>
  <c r="HY45" i="7"/>
  <c r="HY46" i="7"/>
  <c r="HY44" i="7"/>
  <c r="HY43" i="7"/>
  <c r="HY42" i="7"/>
  <c r="HY39" i="7"/>
  <c r="HY37" i="7"/>
  <c r="HY38" i="7"/>
  <c r="HY40" i="7"/>
  <c r="HY41" i="7"/>
  <c r="IQ45" i="7"/>
  <c r="IQ46" i="7"/>
  <c r="IQ44" i="7"/>
  <c r="IQ43" i="7"/>
  <c r="IQ42" i="7"/>
  <c r="IQ37" i="7"/>
  <c r="IQ38" i="7"/>
  <c r="IQ40" i="7"/>
  <c r="IQ41" i="7"/>
  <c r="EJ39" i="7"/>
  <c r="AD22" i="7"/>
  <c r="BL14" i="7"/>
  <c r="BL119" i="7" s="1"/>
  <c r="CC8" i="7"/>
  <c r="CV12" i="7"/>
  <c r="DL6" i="7"/>
  <c r="DL111" i="7" s="1"/>
  <c r="ER8" i="7"/>
  <c r="E23" i="7"/>
  <c r="V23" i="7"/>
  <c r="V128" i="7" s="1"/>
  <c r="FD45" i="7"/>
  <c r="EJ45" i="7"/>
  <c r="DA42" i="7"/>
  <c r="AA23" i="7"/>
  <c r="AA128" i="7" s="1"/>
  <c r="AR23" i="7"/>
  <c r="BI23" i="7"/>
  <c r="DI23" i="7"/>
  <c r="DY23" i="7"/>
  <c r="DY128" i="7" s="1"/>
  <c r="FE23" i="7"/>
  <c r="FE128" i="7" s="1"/>
  <c r="BQ12" i="7"/>
  <c r="EG10" i="7"/>
  <c r="FM18" i="7"/>
  <c r="FM123" i="7" s="1"/>
  <c r="J23" i="7"/>
  <c r="BZ23" i="7"/>
  <c r="CS23" i="7"/>
  <c r="CS128" i="7" s="1"/>
  <c r="EO23" i="7"/>
  <c r="HG42" i="7"/>
  <c r="GZ30" i="7"/>
  <c r="HP30" i="7"/>
  <c r="HP135" i="7" s="1"/>
  <c r="IF30" i="7"/>
  <c r="IV30" i="7"/>
  <c r="AV31" i="7"/>
  <c r="BM31" i="7"/>
  <c r="CD31" i="7"/>
  <c r="CD136" i="7" s="1"/>
  <c r="CW31" i="7"/>
  <c r="CW136" i="7" s="1"/>
  <c r="DM31" i="7"/>
  <c r="EC31" i="7"/>
  <c r="ES31" i="7"/>
  <c r="FI31" i="7"/>
  <c r="FI136" i="7" s="1"/>
  <c r="GB31" i="7"/>
  <c r="GB136" i="7" s="1"/>
  <c r="GR31" i="7"/>
  <c r="HH31" i="7"/>
  <c r="HH136" i="7" s="1"/>
  <c r="HX31" i="7"/>
  <c r="IN31" i="7"/>
  <c r="IN136" i="7" s="1"/>
  <c r="CO13" i="7"/>
  <c r="CO118" i="7" s="1"/>
  <c r="BW24" i="7"/>
  <c r="BW129" i="7" s="1"/>
  <c r="DV24" i="7"/>
  <c r="AW25" i="7"/>
  <c r="BW26" i="7"/>
  <c r="DF26" i="7"/>
  <c r="DF165" i="7" s="1"/>
  <c r="AF27" i="7"/>
  <c r="BN27" i="7"/>
  <c r="X28" i="7"/>
  <c r="BW28" i="7"/>
  <c r="FB28" i="7"/>
  <c r="AW29" i="7"/>
  <c r="CE29" i="7"/>
  <c r="DN29" i="7"/>
  <c r="ET29" i="7"/>
  <c r="ET134" i="7" s="1"/>
  <c r="FJ29" i="7"/>
  <c r="FJ134" i="7" s="1"/>
  <c r="G30" i="7"/>
  <c r="X30" i="7"/>
  <c r="AO30" i="7"/>
  <c r="BF30" i="7"/>
  <c r="BW30" i="7"/>
  <c r="CP30" i="7"/>
  <c r="CP135" i="7" s="1"/>
  <c r="DF30" i="7"/>
  <c r="DF135" i="7" s="1"/>
  <c r="DV30" i="7"/>
  <c r="FB30" i="7"/>
  <c r="O25" i="7"/>
  <c r="AF25" i="7"/>
  <c r="BN25" i="7"/>
  <c r="G26" i="7"/>
  <c r="DV26" i="7"/>
  <c r="O27" i="7"/>
  <c r="AW27" i="7"/>
  <c r="AW132" i="7" s="1"/>
  <c r="CE27" i="7"/>
  <c r="G28" i="7"/>
  <c r="AO28" i="7"/>
  <c r="AO133" i="7" s="1"/>
  <c r="FR28" i="7"/>
  <c r="O29" i="7"/>
  <c r="AF29" i="7"/>
  <c r="AF134" i="7" s="1"/>
  <c r="BN29" i="7"/>
  <c r="CX29" i="7"/>
  <c r="DG14" i="7"/>
  <c r="DG119" i="7" s="1"/>
  <c r="EM24" i="7"/>
  <c r="EM129" i="7" s="1"/>
  <c r="EE27" i="7"/>
  <c r="EU27" i="7"/>
  <c r="EU132" i="7" s="1"/>
  <c r="FK27" i="7"/>
  <c r="FK132" i="7" s="1"/>
  <c r="CQ28" i="7"/>
  <c r="CQ133" i="7" s="1"/>
  <c r="DW28" i="7"/>
  <c r="DW133" i="7" s="1"/>
  <c r="FS28" i="7"/>
  <c r="DO29" i="7"/>
  <c r="DO134" i="7" s="1"/>
  <c r="EE29" i="7"/>
  <c r="EE134" i="7" s="1"/>
  <c r="DF22" i="7"/>
  <c r="DF127" i="7" s="1"/>
  <c r="AF23" i="7"/>
  <c r="CX23" i="7"/>
  <c r="CX128" i="7" s="1"/>
  <c r="DN23" i="7"/>
  <c r="DN128" i="7" s="1"/>
  <c r="ED23" i="7"/>
  <c r="ED128" i="7" s="1"/>
  <c r="ET23" i="7"/>
  <c r="ET128" i="7" s="1"/>
  <c r="FJ23" i="7"/>
  <c r="FJ128" i="7" s="1"/>
  <c r="BF24" i="7"/>
  <c r="CP24" i="7"/>
  <c r="CP129" i="7" s="1"/>
  <c r="DF24" i="7"/>
  <c r="DF129" i="7" s="1"/>
  <c r="CE25" i="7"/>
  <c r="AO26" i="7"/>
  <c r="AO131" i="7" s="1"/>
  <c r="BF26" i="7"/>
  <c r="FB26" i="7"/>
  <c r="BF28" i="7"/>
  <c r="BF133" i="7" s="1"/>
  <c r="DV28" i="7"/>
  <c r="DV133" i="7" s="1"/>
  <c r="ED29" i="7"/>
  <c r="CQ21" i="7"/>
  <c r="DW22" i="7"/>
  <c r="DW127" i="7" s="1"/>
  <c r="DG28" i="7"/>
  <c r="DG133" i="7" s="1"/>
  <c r="EM28" i="7"/>
  <c r="EM133" i="7" s="1"/>
  <c r="CY29" i="7"/>
  <c r="CY134" i="7" s="1"/>
  <c r="DH21" i="7"/>
  <c r="DX15" i="7"/>
  <c r="DX120" i="7" s="1"/>
  <c r="EN22" i="7"/>
  <c r="FF137" i="7"/>
  <c r="I54" i="7"/>
  <c r="I51" i="7"/>
  <c r="I50" i="7"/>
  <c r="I48" i="7"/>
  <c r="I47" i="7"/>
  <c r="I45" i="7"/>
  <c r="I38" i="7"/>
  <c r="Y46" i="7"/>
  <c r="Y38" i="7"/>
  <c r="AP46" i="7"/>
  <c r="AP44" i="7"/>
  <c r="AP43" i="7"/>
  <c r="BH134" i="7"/>
  <c r="BH45" i="7"/>
  <c r="BH44" i="7"/>
  <c r="BH43" i="7"/>
  <c r="BH39" i="7"/>
  <c r="BZ45" i="7"/>
  <c r="BZ44" i="7"/>
  <c r="BZ43" i="7"/>
  <c r="BZ39" i="7"/>
  <c r="EA14" i="7"/>
  <c r="EA119" i="7" s="1"/>
  <c r="T23" i="7"/>
  <c r="AK23" i="7"/>
  <c r="BB23" i="7"/>
  <c r="BS23" i="7"/>
  <c r="BS128" i="7" s="1"/>
  <c r="CJ23" i="7"/>
  <c r="L24" i="7"/>
  <c r="AC24" i="7"/>
  <c r="AT24" i="7"/>
  <c r="AT129" i="7" s="1"/>
  <c r="CB24" i="7"/>
  <c r="CB129" i="7" s="1"/>
  <c r="T25" i="7"/>
  <c r="BB25" i="7"/>
  <c r="L26" i="7"/>
  <c r="AC26" i="7"/>
  <c r="AT26" i="7"/>
  <c r="AT131" i="7" s="1"/>
  <c r="BK26" i="7"/>
  <c r="BK131" i="7" s="1"/>
  <c r="AM23" i="7"/>
  <c r="AM128" i="7" s="1"/>
  <c r="BD23" i="7"/>
  <c r="BD128" i="7" s="1"/>
  <c r="BU23" i="7"/>
  <c r="BU128" i="7" s="1"/>
  <c r="CN23" i="7"/>
  <c r="CN128" i="7" s="1"/>
  <c r="DT23" i="7"/>
  <c r="EJ23" i="7"/>
  <c r="EZ23" i="7"/>
  <c r="EZ128" i="7" s="1"/>
  <c r="FP23" i="7"/>
  <c r="M24" i="7"/>
  <c r="AD24" i="7"/>
  <c r="AU24" i="7"/>
  <c r="BL24" i="7"/>
  <c r="CC24" i="7"/>
  <c r="CV24" i="7"/>
  <c r="DL24" i="7"/>
  <c r="EB24" i="7"/>
  <c r="EB129" i="7" s="1"/>
  <c r="E25" i="7"/>
  <c r="V25" i="7"/>
  <c r="AM25" i="7"/>
  <c r="AM130" i="7" s="1"/>
  <c r="BD25" i="7"/>
  <c r="BD130" i="7" s="1"/>
  <c r="BU25" i="7"/>
  <c r="BU130" i="7" s="1"/>
  <c r="M26" i="7"/>
  <c r="AD26" i="7"/>
  <c r="AU26" i="7"/>
  <c r="BL26" i="7"/>
  <c r="BL131" i="7" s="1"/>
  <c r="CC26" i="7"/>
  <c r="CC131" i="7" s="1"/>
  <c r="E27" i="7"/>
  <c r="V27" i="7"/>
  <c r="AM27" i="7"/>
  <c r="AM132" i="7" s="1"/>
  <c r="BD27" i="7"/>
  <c r="BD132" i="7" s="1"/>
  <c r="BU27" i="7"/>
  <c r="M28" i="7"/>
  <c r="AD28" i="7"/>
  <c r="AD133" i="7" s="1"/>
  <c r="AU28" i="7"/>
  <c r="BL28" i="7"/>
  <c r="CC28" i="7"/>
  <c r="CC133" i="7" s="1"/>
  <c r="E29" i="7"/>
  <c r="V29" i="7"/>
  <c r="AM29" i="7"/>
  <c r="AM134" i="7" s="1"/>
  <c r="BD29" i="7"/>
  <c r="BD134" i="7" s="1"/>
  <c r="BU29" i="7"/>
  <c r="M30" i="7"/>
  <c r="AD30" i="7"/>
  <c r="AD135" i="7" s="1"/>
  <c r="AU30" i="7"/>
  <c r="BL30" i="7"/>
  <c r="BL135" i="7" s="1"/>
  <c r="CC30" i="7"/>
  <c r="CC135" i="7" s="1"/>
  <c r="E31" i="7"/>
  <c r="V31" i="7"/>
  <c r="AM31" i="7"/>
  <c r="AM136" i="7" s="1"/>
  <c r="BD31" i="7"/>
  <c r="BD136" i="7" s="1"/>
  <c r="BU31" i="7"/>
  <c r="BU136" i="7" s="1"/>
  <c r="M32" i="7"/>
  <c r="AD32" i="7"/>
  <c r="AD137" i="7" s="1"/>
  <c r="AU32" i="7"/>
  <c r="BL32" i="7"/>
  <c r="BL137" i="7" s="1"/>
  <c r="CC32" i="7"/>
  <c r="CC137" i="7" s="1"/>
  <c r="CV32" i="7"/>
  <c r="CV137" i="7" s="1"/>
  <c r="E33" i="7"/>
  <c r="V33" i="7"/>
  <c r="V138" i="7" s="1"/>
  <c r="E449" i="7" s="1"/>
  <c r="AM33" i="7"/>
  <c r="BD33" i="7"/>
  <c r="BU33" i="7"/>
  <c r="BU138" i="7" s="1"/>
  <c r="E452" i="7" s="1"/>
  <c r="AN29" i="7"/>
  <c r="BE29" i="7"/>
  <c r="BE134" i="7" s="1"/>
  <c r="BV29" i="7"/>
  <c r="BV134" i="7" s="1"/>
  <c r="DP137" i="7"/>
  <c r="R24" i="7"/>
  <c r="DQ24" i="7"/>
  <c r="EW24" i="7"/>
  <c r="J25" i="7"/>
  <c r="EO25" i="7"/>
  <c r="DA26" i="7"/>
  <c r="DQ26" i="7"/>
  <c r="FM26" i="7"/>
  <c r="AA27" i="7"/>
  <c r="AA132" i="7" s="1"/>
  <c r="AR27" i="7"/>
  <c r="DI27" i="7"/>
  <c r="DI132" i="7" s="1"/>
  <c r="DY27" i="7"/>
  <c r="R28" i="7"/>
  <c r="AI28" i="7"/>
  <c r="AZ28" i="7"/>
  <c r="CH28" i="7"/>
  <c r="EG28" i="7"/>
  <c r="EG133" i="7" s="1"/>
  <c r="J29" i="7"/>
  <c r="BZ29" i="7"/>
  <c r="CS29" i="7"/>
  <c r="DY29" i="7"/>
  <c r="DY134" i="7" s="1"/>
  <c r="EO29" i="7"/>
  <c r="FE29" i="7"/>
  <c r="FE134" i="7" s="1"/>
  <c r="R30" i="7"/>
  <c r="AI30" i="7"/>
  <c r="AI135" i="7" s="1"/>
  <c r="AZ30" i="7"/>
  <c r="BQ30" i="7"/>
  <c r="CH30" i="7"/>
  <c r="EG30" i="7"/>
  <c r="EW30" i="7"/>
  <c r="FM30" i="7"/>
  <c r="FM135" i="7" s="1"/>
  <c r="J31" i="7"/>
  <c r="AA31" i="7"/>
  <c r="AA136" i="7" s="1"/>
  <c r="AR31" i="7"/>
  <c r="BI31" i="7"/>
  <c r="BI136" i="7" s="1"/>
  <c r="BZ31" i="7"/>
  <c r="CS31" i="7"/>
  <c r="CS136" i="7" s="1"/>
  <c r="DI31" i="7"/>
  <c r="DY31" i="7"/>
  <c r="DY136" i="7" s="1"/>
  <c r="EO31" i="7"/>
  <c r="FE31" i="7"/>
  <c r="FE136" i="7" s="1"/>
  <c r="R32" i="7"/>
  <c r="AI32" i="7"/>
  <c r="AZ32" i="7"/>
  <c r="BQ32" i="7"/>
  <c r="BQ137" i="7" s="1"/>
  <c r="AZ24" i="7"/>
  <c r="AZ129" i="7" s="1"/>
  <c r="CH24" i="7"/>
  <c r="DA24" i="7"/>
  <c r="EG24" i="7"/>
  <c r="EG129" i="7" s="1"/>
  <c r="FM24" i="7"/>
  <c r="AA25" i="7"/>
  <c r="AR25" i="7"/>
  <c r="BI25" i="7"/>
  <c r="BZ25" i="7"/>
  <c r="CS25" i="7"/>
  <c r="CS130" i="7" s="1"/>
  <c r="DI25" i="7"/>
  <c r="DY25" i="7"/>
  <c r="DY130" i="7" s="1"/>
  <c r="FE25" i="7"/>
  <c r="R26" i="7"/>
  <c r="AI26" i="7"/>
  <c r="AZ26" i="7"/>
  <c r="CH26" i="7"/>
  <c r="CH131" i="7" s="1"/>
  <c r="EG26" i="7"/>
  <c r="EG131" i="7" s="1"/>
  <c r="EW26" i="7"/>
  <c r="J27" i="7"/>
  <c r="BI27" i="7"/>
  <c r="BZ27" i="7"/>
  <c r="CS27" i="7"/>
  <c r="EO27" i="7"/>
  <c r="EO132" i="7" s="1"/>
  <c r="FE27" i="7"/>
  <c r="BQ28" i="7"/>
  <c r="DA28" i="7"/>
  <c r="DQ28" i="7"/>
  <c r="DQ133" i="7" s="1"/>
  <c r="EW28" i="7"/>
  <c r="FM28" i="7"/>
  <c r="AA29" i="7"/>
  <c r="AR29" i="7"/>
  <c r="BI29" i="7"/>
  <c r="DI29" i="7"/>
  <c r="DA32" i="7"/>
  <c r="DR5" i="7"/>
  <c r="FN26" i="7"/>
  <c r="CI32" i="7"/>
  <c r="IS137" i="7"/>
  <c r="GE45" i="7"/>
  <c r="GE44" i="7"/>
  <c r="GE43" i="7"/>
  <c r="GE40" i="7"/>
  <c r="GW45" i="7"/>
  <c r="GW44" i="7"/>
  <c r="GW42" i="7"/>
  <c r="HO131" i="7"/>
  <c r="HO46" i="7"/>
  <c r="HO44" i="7"/>
  <c r="HO42" i="7"/>
  <c r="IG46" i="7"/>
  <c r="IG44" i="7"/>
  <c r="IG43" i="7"/>
  <c r="IG38" i="7"/>
  <c r="IY45" i="7"/>
  <c r="IY44" i="7"/>
  <c r="IY43" i="7"/>
  <c r="IY40" i="7"/>
  <c r="GC24" i="7"/>
  <c r="GX30" i="7"/>
  <c r="HN30" i="7"/>
  <c r="ID30" i="7"/>
  <c r="IT30" i="7"/>
  <c r="IT135" i="7" s="1"/>
  <c r="FZ31" i="7"/>
  <c r="FZ136" i="7" s="1"/>
  <c r="GP31" i="7"/>
  <c r="GP136" i="7" s="1"/>
  <c r="HF31" i="7"/>
  <c r="HF136" i="7" s="1"/>
  <c r="HV31" i="7"/>
  <c r="JB31" i="7"/>
  <c r="GH32" i="7"/>
  <c r="GX32" i="7"/>
  <c r="GX171" i="7" s="1"/>
  <c r="HN32" i="7"/>
  <c r="HN137" i="7" s="1"/>
  <c r="ID32" i="7"/>
  <c r="ID137" i="7" s="1"/>
  <c r="IT32" i="7"/>
  <c r="IT137" i="7" s="1"/>
  <c r="FZ33" i="7"/>
  <c r="FZ138" i="7" s="1"/>
  <c r="H464" i="7" s="1"/>
  <c r="GP33" i="7"/>
  <c r="GP138" i="7" s="1"/>
  <c r="G465" i="7" s="1"/>
  <c r="HF33" i="7"/>
  <c r="HF138" i="7" s="1"/>
  <c r="F466" i="7" s="1"/>
  <c r="HV33" i="7"/>
  <c r="JB33" i="7"/>
  <c r="JB29" i="7"/>
  <c r="HV29" i="7"/>
  <c r="HV134" i="7" s="1"/>
  <c r="GH30" i="7"/>
  <c r="IJ30" i="7"/>
  <c r="IZ30" i="7"/>
  <c r="IZ135" i="7" s="1"/>
  <c r="GF31" i="7"/>
  <c r="GF136" i="7" s="1"/>
  <c r="GV31" i="7"/>
  <c r="HL31" i="7"/>
  <c r="HL136" i="7" s="1"/>
  <c r="IB31" i="7"/>
  <c r="IB136" i="7" s="1"/>
  <c r="IR31" i="7"/>
  <c r="IR136" i="7" s="1"/>
  <c r="FX32" i="7"/>
  <c r="FX137" i="7" s="1"/>
  <c r="GN32" i="7"/>
  <c r="GN137" i="7" s="1"/>
  <c r="HT32" i="7"/>
  <c r="IJ32" i="7"/>
  <c r="IZ32" i="7"/>
  <c r="GF33" i="7"/>
  <c r="GV33" i="7"/>
  <c r="HL33" i="7"/>
  <c r="HL138" i="7" s="1"/>
  <c r="L466" i="7" s="1"/>
  <c r="IB33" i="7"/>
  <c r="IB138" i="7" s="1"/>
  <c r="K467" i="7" s="1"/>
  <c r="IR33" i="7"/>
  <c r="IR138" i="7" s="1"/>
  <c r="J468" i="7" s="1"/>
  <c r="IK133" i="7"/>
  <c r="FX108" i="7"/>
  <c r="GW136" i="7"/>
  <c r="IG37" i="7"/>
  <c r="IG108" i="7" s="1"/>
  <c r="HO40" i="7"/>
  <c r="GE41" i="7"/>
  <c r="IY39" i="7"/>
  <c r="GE38" i="7"/>
  <c r="HO43" i="7"/>
  <c r="GE46" i="7"/>
  <c r="IY37" i="7"/>
  <c r="IG45" i="7"/>
  <c r="FX26" i="7"/>
  <c r="GE42" i="7"/>
  <c r="HO133" i="7"/>
  <c r="GW41" i="7"/>
  <c r="IG40" i="7"/>
  <c r="GW38" i="7"/>
  <c r="GW46" i="7"/>
  <c r="GN26" i="7"/>
  <c r="GN131" i="7" s="1"/>
  <c r="GK134" i="7"/>
  <c r="GE39" i="7"/>
  <c r="GV128" i="7"/>
  <c r="GS135" i="7"/>
  <c r="IV25" i="7"/>
  <c r="IV130" i="7" s="1"/>
  <c r="IB20" i="7"/>
  <c r="IB125" i="7" s="1"/>
  <c r="GE37" i="7"/>
  <c r="HO41" i="7"/>
  <c r="HO38" i="7"/>
  <c r="GS129" i="7"/>
  <c r="GW39" i="7"/>
  <c r="GA136" i="7"/>
  <c r="GI137" i="7"/>
  <c r="IE131" i="7"/>
  <c r="IV137" i="7"/>
  <c r="IG41" i="7"/>
  <c r="HO39" i="7"/>
  <c r="IJ26" i="7"/>
  <c r="HV30" i="7"/>
  <c r="GH31" i="7"/>
  <c r="GH136" i="7" s="1"/>
  <c r="ID31" i="7"/>
  <c r="ID136" i="7" s="1"/>
  <c r="FZ32" i="7"/>
  <c r="FZ137" i="7" s="1"/>
  <c r="GP32" i="7"/>
  <c r="GP137" i="7" s="1"/>
  <c r="HF32" i="7"/>
  <c r="HV32" i="7"/>
  <c r="HV137" i="7" s="1"/>
  <c r="JB32" i="7"/>
  <c r="GH33" i="7"/>
  <c r="GX33" i="7"/>
  <c r="HN33" i="7"/>
  <c r="ID33" i="7"/>
  <c r="ID138" i="7" s="1"/>
  <c r="M467" i="7" s="1"/>
  <c r="IT33" i="7"/>
  <c r="IT138" i="7" s="1"/>
  <c r="L468" i="7" s="1"/>
  <c r="FZ21" i="7"/>
  <c r="FZ126" i="7" s="1"/>
  <c r="GP12" i="7"/>
  <c r="HF22" i="7"/>
  <c r="HV14" i="7"/>
  <c r="GH23" i="7"/>
  <c r="GH128" i="7" s="1"/>
  <c r="GX23" i="7"/>
  <c r="HN23" i="7"/>
  <c r="HN128" i="7" s="1"/>
  <c r="ID23" i="7"/>
  <c r="IT23" i="7"/>
  <c r="FZ24" i="7"/>
  <c r="HF30" i="7"/>
  <c r="JB30" i="7"/>
  <c r="GX31" i="7"/>
  <c r="GX136" i="7" s="1"/>
  <c r="HN31" i="7"/>
  <c r="IT31" i="7"/>
  <c r="IT136" i="7" s="1"/>
  <c r="IZ26" i="7"/>
  <c r="HH28" i="7"/>
  <c r="HH133" i="7" s="1"/>
  <c r="GZ31" i="7"/>
  <c r="HP31" i="7"/>
  <c r="IF31" i="7"/>
  <c r="IV31" i="7"/>
  <c r="IV136" i="7" s="1"/>
  <c r="HA130" i="7"/>
  <c r="JA39" i="7"/>
  <c r="IQ13" i="7"/>
  <c r="IQ118" i="7" s="1"/>
  <c r="HS23" i="7"/>
  <c r="II23" i="7"/>
  <c r="GE24" i="7"/>
  <c r="GU24" i="7"/>
  <c r="GU129" i="7" s="1"/>
  <c r="IA24" i="7"/>
  <c r="IA129" i="7" s="1"/>
  <c r="HS25" i="7"/>
  <c r="GE26" i="7"/>
  <c r="IA26" i="7"/>
  <c r="IA131" i="7" s="1"/>
  <c r="IQ26" i="7"/>
  <c r="IQ165" i="7" s="1"/>
  <c r="HC27" i="7"/>
  <c r="II27" i="7"/>
  <c r="HS29" i="7"/>
  <c r="IY29" i="7"/>
  <c r="IY134" i="7" s="1"/>
  <c r="GE30" i="7"/>
  <c r="GU30" i="7"/>
  <c r="HK30" i="7"/>
  <c r="HK135" i="7" s="1"/>
  <c r="IA30" i="7"/>
  <c r="IQ30" i="7"/>
  <c r="FW31" i="7"/>
  <c r="HC31" i="7"/>
  <c r="HC136" i="7" s="1"/>
  <c r="HS31" i="7"/>
  <c r="HS136" i="7" s="1"/>
  <c r="II31" i="7"/>
  <c r="IY31" i="7"/>
  <c r="GE32" i="7"/>
  <c r="GE137" i="7" s="1"/>
  <c r="GU32" i="7"/>
  <c r="GU137" i="7" s="1"/>
  <c r="HK32" i="7"/>
  <c r="HK137" i="7" s="1"/>
  <c r="IA32" i="7"/>
  <c r="IA137" i="7" s="1"/>
  <c r="IQ32" i="7"/>
  <c r="FW33" i="7"/>
  <c r="FW138" i="7" s="1"/>
  <c r="E464" i="7" s="1"/>
  <c r="HC33" i="7"/>
  <c r="HC23" i="7"/>
  <c r="IY23" i="7"/>
  <c r="IY128" i="7" s="1"/>
  <c r="HK24" i="7"/>
  <c r="IQ24" i="7"/>
  <c r="IQ129" i="7" s="1"/>
  <c r="HC25" i="7"/>
  <c r="II25" i="7"/>
  <c r="II130" i="7" s="1"/>
  <c r="IY25" i="7"/>
  <c r="GU26" i="7"/>
  <c r="HK26" i="7"/>
  <c r="HS27" i="7"/>
  <c r="IY27" i="7"/>
  <c r="IY132" i="7" s="1"/>
  <c r="GE28" i="7"/>
  <c r="GU28" i="7"/>
  <c r="HK28" i="7"/>
  <c r="IA28" i="7"/>
  <c r="IA133" i="7" s="1"/>
  <c r="IQ28" i="7"/>
  <c r="FW29" i="7"/>
  <c r="HC29" i="7"/>
  <c r="II29" i="7"/>
  <c r="GF18" i="7"/>
  <c r="GV19" i="7"/>
  <c r="GV124" i="7" s="1"/>
  <c r="HL19" i="7"/>
  <c r="HL124" i="7" s="1"/>
  <c r="IR20" i="7"/>
  <c r="IR125" i="7" s="1"/>
  <c r="GV32" i="7"/>
  <c r="HL32" i="7"/>
  <c r="HL137" i="7" s="1"/>
  <c r="IB32" i="7"/>
  <c r="IB137" i="7" s="1"/>
  <c r="IR32" i="7"/>
  <c r="IR137" i="7" s="1"/>
  <c r="FX33" i="7"/>
  <c r="GN33" i="7"/>
  <c r="HT33" i="7"/>
  <c r="IJ33" i="7"/>
  <c r="IJ138" i="7" s="1"/>
  <c r="S467" i="7" s="1"/>
  <c r="HT17" i="7"/>
  <c r="GG18" i="7"/>
  <c r="HM19" i="7"/>
  <c r="HM124" i="7" s="1"/>
  <c r="IS20" i="7"/>
  <c r="IS125" i="7" s="1"/>
  <c r="GG24" i="7"/>
  <c r="HM32" i="7"/>
  <c r="IC32" i="7"/>
  <c r="IC137" i="7" s="1"/>
  <c r="FY33" i="7"/>
  <c r="FY138" i="7" s="1"/>
  <c r="G464" i="7" s="1"/>
  <c r="GO33" i="7"/>
  <c r="HE33" i="7"/>
  <c r="IR128" i="7"/>
  <c r="IM33" i="7"/>
  <c r="IM172" i="7" s="1"/>
  <c r="FZ23" i="7"/>
  <c r="IS132" i="7"/>
  <c r="GP24" i="7"/>
  <c r="IT25" i="7"/>
  <c r="IT130" i="7" s="1"/>
  <c r="FZ26" i="7"/>
  <c r="GP26" i="7"/>
  <c r="GP131" i="7" s="1"/>
  <c r="JB26" i="7"/>
  <c r="GX27" i="7"/>
  <c r="HN27" i="7"/>
  <c r="HN132" i="7" s="1"/>
  <c r="IT27" i="7"/>
  <c r="GP28" i="7"/>
  <c r="GP133" i="7" s="1"/>
  <c r="HV28" i="7"/>
  <c r="HV133" i="7" s="1"/>
  <c r="ID29" i="7"/>
  <c r="FZ30" i="7"/>
  <c r="FZ135" i="7" s="1"/>
  <c r="GP30" i="7"/>
  <c r="HV3" i="7"/>
  <c r="HV108" i="7" s="1"/>
  <c r="HV24" i="7"/>
  <c r="JB24" i="7"/>
  <c r="GH25" i="7"/>
  <c r="GX25" i="7"/>
  <c r="HN25" i="7"/>
  <c r="ID25" i="7"/>
  <c r="HV26" i="7"/>
  <c r="HV131" i="7" s="1"/>
  <c r="GH27" i="7"/>
  <c r="ID27" i="7"/>
  <c r="FZ28" i="7"/>
  <c r="HF28" i="7"/>
  <c r="JB28" i="7"/>
  <c r="GH29" i="7"/>
  <c r="GH134" i="7" s="1"/>
  <c r="GX29" i="7"/>
  <c r="HN29" i="7"/>
  <c r="HN134" i="7" s="1"/>
  <c r="IT29" i="7"/>
  <c r="IT134" i="7" s="1"/>
  <c r="GA21" i="7"/>
  <c r="GA126" i="7" s="1"/>
  <c r="GQ21" i="7"/>
  <c r="GQ126" i="7" s="1"/>
  <c r="HG22" i="7"/>
  <c r="HW11" i="7"/>
  <c r="HW116" i="7" s="1"/>
  <c r="HF3" i="7"/>
  <c r="IH23" i="7"/>
  <c r="IP24" i="7"/>
  <c r="HR25" i="7"/>
  <c r="IX25" i="7"/>
  <c r="IX130" i="7" s="1"/>
  <c r="GD26" i="7"/>
  <c r="GT26" i="7"/>
  <c r="HJ26" i="7"/>
  <c r="HJ131" i="7" s="1"/>
  <c r="HZ26" i="7"/>
  <c r="IP26" i="7"/>
  <c r="GL27" i="7"/>
  <c r="GL132" i="7" s="1"/>
  <c r="HB27" i="7"/>
  <c r="HB132" i="7" s="1"/>
  <c r="HR27" i="7"/>
  <c r="IH27" i="7"/>
  <c r="IX27" i="7"/>
  <c r="GD28" i="7"/>
  <c r="GD133" i="7" s="1"/>
  <c r="GT28" i="7"/>
  <c r="HJ28" i="7"/>
  <c r="HJ133" i="7" s="1"/>
  <c r="HZ28" i="7"/>
  <c r="HZ133" i="7" s="1"/>
  <c r="IP28" i="7"/>
  <c r="GL29" i="7"/>
  <c r="HB29" i="7"/>
  <c r="HR29" i="7"/>
  <c r="IH29" i="7"/>
  <c r="IH134" i="7" s="1"/>
  <c r="IX29" i="7"/>
  <c r="GD30" i="7"/>
  <c r="GT30" i="7"/>
  <c r="GT135" i="7" s="1"/>
  <c r="HJ30" i="7"/>
  <c r="HJ135" i="7" s="1"/>
  <c r="HZ30" i="7"/>
  <c r="IP30" i="7"/>
  <c r="IP135" i="7" s="1"/>
  <c r="GL31" i="7"/>
  <c r="HB31" i="7"/>
  <c r="HB136" i="7" s="1"/>
  <c r="HR31" i="7"/>
  <c r="IH31" i="7"/>
  <c r="IX31" i="7"/>
  <c r="IX136" i="7" s="1"/>
  <c r="GD32" i="7"/>
  <c r="GT32" i="7"/>
  <c r="GT137" i="7" s="1"/>
  <c r="HJ32" i="7"/>
  <c r="HJ137" i="7" s="1"/>
  <c r="HZ32" i="7"/>
  <c r="HZ137" i="7" s="1"/>
  <c r="IP32" i="7"/>
  <c r="GL33" i="7"/>
  <c r="HB33" i="7"/>
  <c r="HR33" i="7"/>
  <c r="HR138" i="7" s="1"/>
  <c r="R466" i="7" s="1"/>
  <c r="IH33" i="7"/>
  <c r="IH172" i="7" s="1"/>
  <c r="Q492" i="7" s="1"/>
  <c r="IX33" i="7"/>
  <c r="IX138" i="7" s="1"/>
  <c r="P468" i="7" s="1"/>
  <c r="GL78" i="7"/>
  <c r="GD24" i="7"/>
  <c r="GD129" i="7" s="1"/>
  <c r="IH25" i="7"/>
  <c r="FW27" i="7"/>
  <c r="HS33" i="7"/>
  <c r="HS138" i="7" s="1"/>
  <c r="S466" i="7" s="1"/>
  <c r="II33" i="7"/>
  <c r="IY33" i="7"/>
  <c r="IY138" i="7" s="1"/>
  <c r="Q468" i="7" s="1"/>
  <c r="FX22" i="7"/>
  <c r="FX127" i="7" s="1"/>
  <c r="HB23" i="7"/>
  <c r="HB128" i="7" s="1"/>
  <c r="HJ24" i="7"/>
  <c r="HJ129" i="7" s="1"/>
  <c r="HT31" i="7"/>
  <c r="HT136" i="7" s="1"/>
  <c r="HG10" i="7"/>
  <c r="GW24" i="7"/>
  <c r="HM24" i="7"/>
  <c r="HM129" i="7" s="1"/>
  <c r="IC24" i="7"/>
  <c r="IC129" i="7" s="1"/>
  <c r="FY25" i="7"/>
  <c r="FY130" i="7" s="1"/>
  <c r="GO25" i="7"/>
  <c r="HE25" i="7"/>
  <c r="IK25" i="7"/>
  <c r="JA25" i="7"/>
  <c r="GG26" i="7"/>
  <c r="GW26" i="7"/>
  <c r="HM26" i="7"/>
  <c r="IC26" i="7"/>
  <c r="IC131" i="7" s="1"/>
  <c r="IS26" i="7"/>
  <c r="FY27" i="7"/>
  <c r="FY132" i="7" s="1"/>
  <c r="GO27" i="7"/>
  <c r="HE27" i="7"/>
  <c r="IK27" i="7"/>
  <c r="JA27" i="7"/>
  <c r="HE31" i="7"/>
  <c r="IK31" i="7"/>
  <c r="JA31" i="7"/>
  <c r="GG32" i="7"/>
  <c r="GW32" i="7"/>
  <c r="HR23" i="7"/>
  <c r="FW25" i="7"/>
  <c r="GL23" i="7"/>
  <c r="HZ24" i="7"/>
  <c r="HZ129" i="7" s="1"/>
  <c r="GL25" i="7"/>
  <c r="FW23" i="7"/>
  <c r="GZ15" i="7"/>
  <c r="IF15" i="7"/>
  <c r="HP26" i="7"/>
  <c r="IV26" i="7"/>
  <c r="GB27" i="7"/>
  <c r="GB132" i="7" s="1"/>
  <c r="GR27" i="7"/>
  <c r="GR132" i="7" s="1"/>
  <c r="HX27" i="7"/>
  <c r="GZ28" i="7"/>
  <c r="HP28" i="7"/>
  <c r="IV28" i="7"/>
  <c r="IV133" i="7" s="1"/>
  <c r="GR29" i="7"/>
  <c r="GV78" i="7"/>
  <c r="IX23" i="7"/>
  <c r="IX128" i="7" s="1"/>
  <c r="GT24" i="7"/>
  <c r="HB25" i="7"/>
  <c r="HB130" i="7" s="1"/>
  <c r="IV17" i="7"/>
  <c r="IV122" i="7" s="1"/>
  <c r="HX25" i="7"/>
  <c r="IN25" i="7"/>
  <c r="IN130" i="7" s="1"/>
  <c r="GJ26" i="7"/>
  <c r="GJ131" i="7" s="1"/>
  <c r="GZ26" i="7"/>
  <c r="IF26" i="7"/>
  <c r="IF131" i="7" s="1"/>
  <c r="HH27" i="7"/>
  <c r="HH132" i="7" s="1"/>
  <c r="IN27" i="7"/>
  <c r="GJ28" i="7"/>
  <c r="IF28" i="7"/>
  <c r="IF133" i="7" s="1"/>
  <c r="GB29" i="7"/>
  <c r="HH29" i="7"/>
  <c r="HH134" i="7" s="1"/>
  <c r="GF132" i="7"/>
  <c r="GF44" i="7"/>
  <c r="GF37" i="7"/>
  <c r="GF38" i="7"/>
  <c r="GF39" i="7"/>
  <c r="GF41" i="7"/>
  <c r="GF40" i="7"/>
  <c r="GX45" i="7"/>
  <c r="GX46" i="7"/>
  <c r="GX42" i="7"/>
  <c r="GX43" i="7"/>
  <c r="HP44" i="7"/>
  <c r="HP38" i="7"/>
  <c r="HP39" i="7"/>
  <c r="HP40" i="7"/>
  <c r="HP41" i="7"/>
  <c r="HP37" i="7"/>
  <c r="GF138" i="7"/>
  <c r="N464" i="7" s="1"/>
  <c r="GF134" i="7"/>
  <c r="GF45" i="7"/>
  <c r="GF46" i="7"/>
  <c r="GF42" i="7"/>
  <c r="GF43" i="7"/>
  <c r="GX44" i="7"/>
  <c r="GX37" i="7"/>
  <c r="GX38" i="7"/>
  <c r="GX39" i="7"/>
  <c r="GX41" i="7"/>
  <c r="GX40" i="7"/>
  <c r="HP46" i="7"/>
  <c r="HP45" i="7"/>
  <c r="HP43" i="7"/>
  <c r="HP42" i="7"/>
  <c r="IZ133" i="7"/>
  <c r="IZ129" i="7"/>
  <c r="GS10" i="7"/>
  <c r="GS115" i="7" s="1"/>
  <c r="GS11" i="7"/>
  <c r="GS12" i="7"/>
  <c r="GS5" i="7"/>
  <c r="GS110" i="7" s="1"/>
  <c r="GS13" i="7"/>
  <c r="GS118" i="7" s="1"/>
  <c r="GS4" i="7"/>
  <c r="GS109" i="7" s="1"/>
  <c r="GS6" i="7"/>
  <c r="GS7" i="7"/>
  <c r="GS15" i="7"/>
  <c r="GS8" i="7"/>
  <c r="GS113" i="7" s="1"/>
  <c r="GS16" i="7"/>
  <c r="GS121" i="7" s="1"/>
  <c r="GS21" i="7"/>
  <c r="GS126" i="7" s="1"/>
  <c r="GS9" i="7"/>
  <c r="GS14" i="7"/>
  <c r="GS119" i="7" s="1"/>
  <c r="GS22" i="7"/>
  <c r="GS127" i="7" s="1"/>
  <c r="GS3" i="7"/>
  <c r="GS18" i="7"/>
  <c r="GS123" i="7" s="1"/>
  <c r="GS19" i="7"/>
  <c r="GS124" i="7" s="1"/>
  <c r="GS17" i="7"/>
  <c r="GS20" i="7"/>
  <c r="GS125" i="7" s="1"/>
  <c r="IQ100" i="7"/>
  <c r="IQ101" i="7"/>
  <c r="IA101" i="7"/>
  <c r="IA100" i="7"/>
  <c r="HK101" i="7"/>
  <c r="HK100" i="7"/>
  <c r="GU101" i="7"/>
  <c r="GU100" i="7"/>
  <c r="GE101" i="7"/>
  <c r="GE100" i="7"/>
  <c r="IY98" i="7"/>
  <c r="IY99" i="7"/>
  <c r="II99" i="7"/>
  <c r="II98" i="7"/>
  <c r="HS99" i="7"/>
  <c r="HS170" i="7" s="1"/>
  <c r="HS98" i="7"/>
  <c r="HC98" i="7"/>
  <c r="HC99" i="7"/>
  <c r="FW98" i="7"/>
  <c r="FW99" i="7"/>
  <c r="IQ97" i="7"/>
  <c r="IQ96" i="7"/>
  <c r="IA97" i="7"/>
  <c r="IA96" i="7"/>
  <c r="HK97" i="7"/>
  <c r="HK96" i="7"/>
  <c r="GU97" i="7"/>
  <c r="GU96" i="7"/>
  <c r="GE96" i="7"/>
  <c r="GE97" i="7"/>
  <c r="IY95" i="7"/>
  <c r="IY94" i="7"/>
  <c r="II95" i="7"/>
  <c r="II94" i="7"/>
  <c r="HS94" i="7"/>
  <c r="HS95" i="7"/>
  <c r="HC94" i="7"/>
  <c r="HC95" i="7"/>
  <c r="FW95" i="7"/>
  <c r="FW94" i="7"/>
  <c r="IQ93" i="7"/>
  <c r="IQ92" i="7"/>
  <c r="IA92" i="7"/>
  <c r="IA93" i="7"/>
  <c r="GC4" i="7"/>
  <c r="GC109" i="7" s="1"/>
  <c r="GC9" i="7"/>
  <c r="GC114" i="7" s="1"/>
  <c r="GC10" i="7"/>
  <c r="GC5" i="7"/>
  <c r="GC110" i="7" s="1"/>
  <c r="GC13" i="7"/>
  <c r="GC118" i="7" s="1"/>
  <c r="GC6" i="7"/>
  <c r="GC111" i="7" s="1"/>
  <c r="GC14" i="7"/>
  <c r="GC119" i="7" s="1"/>
  <c r="GC7" i="7"/>
  <c r="GC15" i="7"/>
  <c r="GC21" i="7"/>
  <c r="GC11" i="7"/>
  <c r="GC116" i="7" s="1"/>
  <c r="GC8" i="7"/>
  <c r="GC22" i="7"/>
  <c r="GC3" i="7"/>
  <c r="GC17" i="7"/>
  <c r="GC18" i="7"/>
  <c r="GC123" i="7" s="1"/>
  <c r="GC12" i="7"/>
  <c r="GC117" i="7" s="1"/>
  <c r="GC16" i="7"/>
  <c r="GC121" i="7" s="1"/>
  <c r="GC19" i="7"/>
  <c r="GC124" i="7" s="1"/>
  <c r="GC20" i="7"/>
  <c r="GC125" i="7" s="1"/>
  <c r="HQ23" i="7"/>
  <c r="HZ4" i="7"/>
  <c r="HZ109" i="7" s="1"/>
  <c r="HZ10" i="7"/>
  <c r="HZ115" i="7" s="1"/>
  <c r="HZ5" i="7"/>
  <c r="HZ110" i="7" s="1"/>
  <c r="HZ6" i="7"/>
  <c r="HZ7" i="7"/>
  <c r="HZ112" i="7" s="1"/>
  <c r="HZ15" i="7"/>
  <c r="HZ120" i="7" s="1"/>
  <c r="HZ8" i="7"/>
  <c r="HZ113" i="7" s="1"/>
  <c r="HZ16" i="7"/>
  <c r="HZ11" i="7"/>
  <c r="HZ17" i="7"/>
  <c r="HZ122" i="7" s="1"/>
  <c r="HZ14" i="7"/>
  <c r="HZ119" i="7" s="1"/>
  <c r="HZ22" i="7"/>
  <c r="HZ127" i="7" s="1"/>
  <c r="HZ3" i="7"/>
  <c r="HZ108" i="7" s="1"/>
  <c r="HZ9" i="7"/>
  <c r="HZ114" i="7" s="1"/>
  <c r="HZ13" i="7"/>
  <c r="HZ118" i="7" s="1"/>
  <c r="HZ18" i="7"/>
  <c r="HZ123" i="7" s="1"/>
  <c r="HZ12" i="7"/>
  <c r="HZ117" i="7" s="1"/>
  <c r="HZ19" i="7"/>
  <c r="HZ124" i="7" s="1"/>
  <c r="HZ20" i="7"/>
  <c r="HZ21" i="7"/>
  <c r="IP100" i="7"/>
  <c r="IP101" i="7"/>
  <c r="HZ100" i="7"/>
  <c r="HZ101" i="7"/>
  <c r="HJ101" i="7"/>
  <c r="HJ100" i="7"/>
  <c r="GT101" i="7"/>
  <c r="GT100" i="7"/>
  <c r="GD101" i="7"/>
  <c r="GD100" i="7"/>
  <c r="GD171" i="7" s="1"/>
  <c r="IX99" i="7"/>
  <c r="IX98" i="7"/>
  <c r="IH98" i="7"/>
  <c r="IH99" i="7"/>
  <c r="HR99" i="7"/>
  <c r="HR98" i="7"/>
  <c r="HB99" i="7"/>
  <c r="HB98" i="7"/>
  <c r="GL98" i="7"/>
  <c r="GL99" i="7"/>
  <c r="IP97" i="7"/>
  <c r="IP96" i="7"/>
  <c r="HZ97" i="7"/>
  <c r="HZ96" i="7"/>
  <c r="HJ97" i="7"/>
  <c r="HJ96" i="7"/>
  <c r="GT97" i="7"/>
  <c r="GT96" i="7"/>
  <c r="GD97" i="7"/>
  <c r="GD96" i="7"/>
  <c r="IX95" i="7"/>
  <c r="IX94" i="7"/>
  <c r="IH95" i="7"/>
  <c r="IH94" i="7"/>
  <c r="HR95" i="7"/>
  <c r="HR94" i="7"/>
  <c r="HB94" i="7"/>
  <c r="HB95" i="7"/>
  <c r="GL95" i="7"/>
  <c r="GL94" i="7"/>
  <c r="IP93" i="7"/>
  <c r="IP92" i="7"/>
  <c r="HZ93" i="7"/>
  <c r="HZ92" i="7"/>
  <c r="HZ163" i="7" s="1"/>
  <c r="HJ92" i="7"/>
  <c r="HJ93" i="7"/>
  <c r="GT92" i="7"/>
  <c r="GT93" i="7"/>
  <c r="GD93" i="7"/>
  <c r="GD92" i="7"/>
  <c r="IX91" i="7"/>
  <c r="IX90" i="7"/>
  <c r="IH90" i="7"/>
  <c r="IH91" i="7"/>
  <c r="HR91" i="7"/>
  <c r="HR90" i="7"/>
  <c r="HB91" i="7"/>
  <c r="HB162" i="7" s="1"/>
  <c r="HB90" i="7"/>
  <c r="GL91" i="7"/>
  <c r="GL90" i="7"/>
  <c r="IP89" i="7"/>
  <c r="HZ89" i="7"/>
  <c r="HZ160" i="7" s="1"/>
  <c r="HJ89" i="7"/>
  <c r="GT89" i="7"/>
  <c r="GD89" i="7"/>
  <c r="IX87" i="7"/>
  <c r="IX88" i="7"/>
  <c r="IH87" i="7"/>
  <c r="IH88" i="7"/>
  <c r="HR88" i="7"/>
  <c r="HR87" i="7"/>
  <c r="HB88" i="7"/>
  <c r="HB87" i="7"/>
  <c r="GL88" i="7"/>
  <c r="GL87" i="7"/>
  <c r="IP86" i="7"/>
  <c r="IP85" i="7"/>
  <c r="HZ86" i="7"/>
  <c r="HZ157" i="7" s="1"/>
  <c r="HZ85" i="7"/>
  <c r="HJ86" i="7"/>
  <c r="HJ85" i="7"/>
  <c r="GT86" i="7"/>
  <c r="GT85" i="7"/>
  <c r="IO101" i="7"/>
  <c r="IO100" i="7"/>
  <c r="HY100" i="7"/>
  <c r="HY171" i="7" s="1"/>
  <c r="HY101" i="7"/>
  <c r="HI100" i="7"/>
  <c r="HI101" i="7"/>
  <c r="GS101" i="7"/>
  <c r="GS100" i="7"/>
  <c r="GC101" i="7"/>
  <c r="GC100" i="7"/>
  <c r="IW99" i="7"/>
  <c r="IW170" i="7" s="1"/>
  <c r="IW98" i="7"/>
  <c r="IG99" i="7"/>
  <c r="IG98" i="7"/>
  <c r="HQ98" i="7"/>
  <c r="HQ99" i="7"/>
  <c r="HQ170" i="7" s="1"/>
  <c r="HA99" i="7"/>
  <c r="HA98" i="7"/>
  <c r="GK99" i="7"/>
  <c r="GK98" i="7"/>
  <c r="IO97" i="7"/>
  <c r="IO96" i="7"/>
  <c r="HY97" i="7"/>
  <c r="HY96" i="7"/>
  <c r="HI97" i="7"/>
  <c r="HI96" i="7"/>
  <c r="GS97" i="7"/>
  <c r="GS168" i="7" s="1"/>
  <c r="GS96" i="7"/>
  <c r="GC97" i="7"/>
  <c r="GC96" i="7"/>
  <c r="IW94" i="7"/>
  <c r="IW95" i="7"/>
  <c r="IG95" i="7"/>
  <c r="IG94" i="7"/>
  <c r="HQ94" i="7"/>
  <c r="HQ95" i="7"/>
  <c r="HQ166" i="7" s="1"/>
  <c r="HA95" i="7"/>
  <c r="HA94" i="7"/>
  <c r="GK94" i="7"/>
  <c r="GK95" i="7"/>
  <c r="GK166" i="7" s="1"/>
  <c r="IO93" i="7"/>
  <c r="IO92" i="7"/>
  <c r="HY93" i="7"/>
  <c r="HY164" i="7" s="1"/>
  <c r="HY92" i="7"/>
  <c r="HI93" i="7"/>
  <c r="HI92" i="7"/>
  <c r="GS92" i="7"/>
  <c r="GS163" i="7" s="1"/>
  <c r="GS93" i="7"/>
  <c r="GC92" i="7"/>
  <c r="GC93" i="7"/>
  <c r="IW91" i="7"/>
  <c r="IW162" i="7" s="1"/>
  <c r="IW90" i="7"/>
  <c r="IG91" i="7"/>
  <c r="IG90" i="7"/>
  <c r="HQ90" i="7"/>
  <c r="HQ91" i="7"/>
  <c r="HA91" i="7"/>
  <c r="HA162" i="7" s="1"/>
  <c r="HA90" i="7"/>
  <c r="GK91" i="7"/>
  <c r="GK162" i="7" s="1"/>
  <c r="GK90" i="7"/>
  <c r="IO89" i="7"/>
  <c r="HY89" i="7"/>
  <c r="HI89" i="7"/>
  <c r="IO11" i="7"/>
  <c r="IO4" i="7"/>
  <c r="IO109" i="7" s="1"/>
  <c r="IO5" i="7"/>
  <c r="IO6" i="7"/>
  <c r="IO111" i="7" s="1"/>
  <c r="IO7" i="7"/>
  <c r="IO112" i="7" s="1"/>
  <c r="IO8" i="7"/>
  <c r="IO16" i="7"/>
  <c r="IO121" i="7" s="1"/>
  <c r="IO9" i="7"/>
  <c r="IO114" i="7" s="1"/>
  <c r="IO17" i="7"/>
  <c r="IO3" i="7"/>
  <c r="IO108" i="7" s="1"/>
  <c r="IO15" i="7"/>
  <c r="IO120" i="7" s="1"/>
  <c r="IO18" i="7"/>
  <c r="IO123" i="7" s="1"/>
  <c r="IO10" i="7"/>
  <c r="IO115" i="7" s="1"/>
  <c r="IO14" i="7"/>
  <c r="IO119" i="7" s="1"/>
  <c r="IO19" i="7"/>
  <c r="IO124" i="7" s="1"/>
  <c r="IO20" i="7"/>
  <c r="IO21" i="7"/>
  <c r="IO126" i="7" s="1"/>
  <c r="IO12" i="7"/>
  <c r="IO22" i="7"/>
  <c r="IO127" i="7" s="1"/>
  <c r="IO13" i="7"/>
  <c r="GU9" i="7"/>
  <c r="GU114" i="7" s="1"/>
  <c r="GU17" i="7"/>
  <c r="GU122" i="7" s="1"/>
  <c r="GU10" i="7"/>
  <c r="GU115" i="7" s="1"/>
  <c r="GU11" i="7"/>
  <c r="GU116" i="7" s="1"/>
  <c r="GU12" i="7"/>
  <c r="GU5" i="7"/>
  <c r="GU4" i="7"/>
  <c r="GU109" i="7" s="1"/>
  <c r="GU6" i="7"/>
  <c r="GU111" i="7" s="1"/>
  <c r="GU14" i="7"/>
  <c r="GU119" i="7" s="1"/>
  <c r="GU7" i="7"/>
  <c r="GU112" i="7" s="1"/>
  <c r="GU15" i="7"/>
  <c r="GU20" i="7"/>
  <c r="GU125" i="7" s="1"/>
  <c r="GU21" i="7"/>
  <c r="GU126" i="7" s="1"/>
  <c r="GU22" i="7"/>
  <c r="GU127" i="7" s="1"/>
  <c r="GU3" i="7"/>
  <c r="GU8" i="7"/>
  <c r="GU16" i="7"/>
  <c r="GU121" i="7" s="1"/>
  <c r="GU18" i="7"/>
  <c r="GU123" i="7" s="1"/>
  <c r="GU13" i="7"/>
  <c r="GU19" i="7"/>
  <c r="GU124" i="7" s="1"/>
  <c r="GE8" i="7"/>
  <c r="GE4" i="7"/>
  <c r="GE9" i="7"/>
  <c r="GE10" i="7"/>
  <c r="GE12" i="7"/>
  <c r="GE5" i="7"/>
  <c r="GE13" i="7"/>
  <c r="GE6" i="7"/>
  <c r="GE14" i="7"/>
  <c r="GE20" i="7"/>
  <c r="GE11" i="7"/>
  <c r="GE21" i="7"/>
  <c r="GE126" i="7" s="1"/>
  <c r="GE15" i="7"/>
  <c r="GE22" i="7"/>
  <c r="GE3" i="7"/>
  <c r="GE7" i="7"/>
  <c r="GE112" i="7" s="1"/>
  <c r="GE17" i="7"/>
  <c r="GE18" i="7"/>
  <c r="GE19" i="7"/>
  <c r="GE16" i="7"/>
  <c r="GE121" i="7" s="1"/>
  <c r="IQ4" i="7"/>
  <c r="IQ10" i="7"/>
  <c r="IQ5" i="7"/>
  <c r="IQ6" i="7"/>
  <c r="IQ7" i="7"/>
  <c r="IQ15" i="7"/>
  <c r="IQ8" i="7"/>
  <c r="IQ16" i="7"/>
  <c r="IQ22" i="7"/>
  <c r="IQ3" i="7"/>
  <c r="IQ11" i="7"/>
  <c r="IQ9" i="7"/>
  <c r="IQ14" i="7"/>
  <c r="IQ18" i="7"/>
  <c r="IQ17" i="7"/>
  <c r="IQ19" i="7"/>
  <c r="IQ20" i="7"/>
  <c r="IQ12" i="7"/>
  <c r="IQ21" i="7"/>
  <c r="GD4" i="7"/>
  <c r="GD109" i="7" s="1"/>
  <c r="GD9" i="7"/>
  <c r="GD114" i="7" s="1"/>
  <c r="GD17" i="7"/>
  <c r="GD10" i="7"/>
  <c r="GD115" i="7" s="1"/>
  <c r="GD11" i="7"/>
  <c r="GD12" i="7"/>
  <c r="GD117" i="7" s="1"/>
  <c r="GD5" i="7"/>
  <c r="GD110" i="7" s="1"/>
  <c r="GD13" i="7"/>
  <c r="GD6" i="7"/>
  <c r="GD14" i="7"/>
  <c r="GD7" i="7"/>
  <c r="GD15" i="7"/>
  <c r="GD20" i="7"/>
  <c r="GD125" i="7" s="1"/>
  <c r="GD21" i="7"/>
  <c r="GD126" i="7" s="1"/>
  <c r="GD8" i="7"/>
  <c r="GD22" i="7"/>
  <c r="GD127" i="7" s="1"/>
  <c r="GD3" i="7"/>
  <c r="GD108" i="7" s="1"/>
  <c r="GD18" i="7"/>
  <c r="GD123" i="7" s="1"/>
  <c r="GD19" i="7"/>
  <c r="GT9" i="7"/>
  <c r="GT10" i="7"/>
  <c r="GT115" i="7" s="1"/>
  <c r="GT5" i="7"/>
  <c r="GT110" i="7" s="1"/>
  <c r="GT13" i="7"/>
  <c r="GT118" i="7" s="1"/>
  <c r="GT4" i="7"/>
  <c r="GT109" i="7" s="1"/>
  <c r="GT6" i="7"/>
  <c r="GT111" i="7" s="1"/>
  <c r="GT14" i="7"/>
  <c r="GT7" i="7"/>
  <c r="GT15" i="7"/>
  <c r="GT120" i="7" s="1"/>
  <c r="GT17" i="7"/>
  <c r="GT12" i="7"/>
  <c r="GT117" i="7" s="1"/>
  <c r="GT21" i="7"/>
  <c r="GT126" i="7" s="1"/>
  <c r="GT22" i="7"/>
  <c r="GT3" i="7"/>
  <c r="GT8" i="7"/>
  <c r="GT113" i="7" s="1"/>
  <c r="GT16" i="7"/>
  <c r="GT11" i="7"/>
  <c r="GT116" i="7" s="1"/>
  <c r="GT18" i="7"/>
  <c r="GT123" i="7" s="1"/>
  <c r="GT19" i="7"/>
  <c r="GT124" i="7" s="1"/>
  <c r="GT20" i="7"/>
  <c r="GT125" i="7" s="1"/>
  <c r="IP11" i="7"/>
  <c r="IP12" i="7"/>
  <c r="IP117" i="7" s="1"/>
  <c r="IP4" i="7"/>
  <c r="IP5" i="7"/>
  <c r="IP13" i="7"/>
  <c r="IP6" i="7"/>
  <c r="IP111" i="7" s="1"/>
  <c r="IP14" i="7"/>
  <c r="IP119" i="7" s="1"/>
  <c r="IP7" i="7"/>
  <c r="IP8" i="7"/>
  <c r="IP16" i="7"/>
  <c r="IP9" i="7"/>
  <c r="IP17" i="7"/>
  <c r="IP22" i="7"/>
  <c r="IP127" i="7" s="1"/>
  <c r="IP3" i="7"/>
  <c r="IP15" i="7"/>
  <c r="IP120" i="7" s="1"/>
  <c r="IP18" i="7"/>
  <c r="IP10" i="7"/>
  <c r="IP19" i="7"/>
  <c r="IP20" i="7"/>
  <c r="IP125" i="7" s="1"/>
  <c r="IP21" i="7"/>
  <c r="HY11" i="7"/>
  <c r="HY12" i="7"/>
  <c r="HY5" i="7"/>
  <c r="HY13" i="7"/>
  <c r="HY6" i="7"/>
  <c r="HY14" i="7"/>
  <c r="HY4" i="7"/>
  <c r="HY7" i="7"/>
  <c r="HY8" i="7"/>
  <c r="HY113" i="7" s="1"/>
  <c r="HY16" i="7"/>
  <c r="HY9" i="7"/>
  <c r="HY17" i="7"/>
  <c r="HY22" i="7"/>
  <c r="HY3" i="7"/>
  <c r="HY108" i="7" s="1"/>
  <c r="HY10" i="7"/>
  <c r="HY18" i="7"/>
  <c r="HY19" i="7"/>
  <c r="HY124" i="7" s="1"/>
  <c r="HY15" i="7"/>
  <c r="HY20" i="7"/>
  <c r="HY21" i="7"/>
  <c r="HY126" i="7" s="1"/>
  <c r="GD16" i="7"/>
  <c r="GD121" i="7" s="1"/>
  <c r="IA10" i="7"/>
  <c r="IA115" i="7" s="1"/>
  <c r="IA11" i="7"/>
  <c r="IA12" i="7"/>
  <c r="IA5" i="7"/>
  <c r="IA110" i="7" s="1"/>
  <c r="IA13" i="7"/>
  <c r="IA6" i="7"/>
  <c r="IA111" i="7" s="1"/>
  <c r="IA4" i="7"/>
  <c r="IA109" i="7" s="1"/>
  <c r="IA7" i="7"/>
  <c r="IA112" i="7" s="1"/>
  <c r="IA15" i="7"/>
  <c r="IA120" i="7" s="1"/>
  <c r="IA8" i="7"/>
  <c r="IA113" i="7" s="1"/>
  <c r="IA16" i="7"/>
  <c r="IA121" i="7" s="1"/>
  <c r="IA21" i="7"/>
  <c r="IA126" i="7" s="1"/>
  <c r="IA17" i="7"/>
  <c r="IA14" i="7"/>
  <c r="IA119" i="7" s="1"/>
  <c r="IA22" i="7"/>
  <c r="IA3" i="7"/>
  <c r="IA108" i="7" s="1"/>
  <c r="IA9" i="7"/>
  <c r="IA114" i="7" s="1"/>
  <c r="IA18" i="7"/>
  <c r="IA123" i="7" s="1"/>
  <c r="IA19" i="7"/>
  <c r="IA124" i="7" s="1"/>
  <c r="IA20" i="7"/>
  <c r="IA125" i="7" s="1"/>
  <c r="HA13" i="7"/>
  <c r="IW17" i="7"/>
  <c r="IW122" i="7" s="1"/>
  <c r="HI4" i="7"/>
  <c r="HI109" i="7" s="1"/>
  <c r="HI10" i="7"/>
  <c r="HI115" i="7" s="1"/>
  <c r="HI5" i="7"/>
  <c r="HI110" i="7" s="1"/>
  <c r="HI6" i="7"/>
  <c r="HI111" i="7" s="1"/>
  <c r="HI7" i="7"/>
  <c r="HI112" i="7" s="1"/>
  <c r="HI15" i="7"/>
  <c r="HI8" i="7"/>
  <c r="HI113" i="7" s="1"/>
  <c r="HI16" i="7"/>
  <c r="HI121" i="7" s="1"/>
  <c r="HI22" i="7"/>
  <c r="HI13" i="7"/>
  <c r="HI3" i="7"/>
  <c r="HI108" i="7" s="1"/>
  <c r="HI9" i="7"/>
  <c r="HI114" i="7" s="1"/>
  <c r="HI12" i="7"/>
  <c r="HI117" i="7" s="1"/>
  <c r="HI17" i="7"/>
  <c r="HI122" i="7" s="1"/>
  <c r="HI14" i="7"/>
  <c r="HI18" i="7"/>
  <c r="HI11" i="7"/>
  <c r="HI116" i="7" s="1"/>
  <c r="HI19" i="7"/>
  <c r="HI124" i="7" s="1"/>
  <c r="HI20" i="7"/>
  <c r="HI125" i="7" s="1"/>
  <c r="HI21" i="7"/>
  <c r="HI126" i="7" s="1"/>
  <c r="IH15" i="7"/>
  <c r="HP137" i="7"/>
  <c r="HP138" i="7"/>
  <c r="P466" i="7" s="1"/>
  <c r="HJ4" i="7"/>
  <c r="HJ10" i="7"/>
  <c r="HJ11" i="7"/>
  <c r="HJ12" i="7"/>
  <c r="HJ117" i="7" s="1"/>
  <c r="HJ5" i="7"/>
  <c r="HJ110" i="7" s="1"/>
  <c r="HJ13" i="7"/>
  <c r="HJ118" i="7" s="1"/>
  <c r="HJ6" i="7"/>
  <c r="HJ111" i="7" s="1"/>
  <c r="HJ7" i="7"/>
  <c r="HJ112" i="7" s="1"/>
  <c r="HJ15" i="7"/>
  <c r="HJ8" i="7"/>
  <c r="HJ16" i="7"/>
  <c r="HJ121" i="7" s="1"/>
  <c r="HJ21" i="7"/>
  <c r="HJ126" i="7" s="1"/>
  <c r="HJ22" i="7"/>
  <c r="HJ127" i="7" s="1"/>
  <c r="HJ3" i="7"/>
  <c r="HJ9" i="7"/>
  <c r="HJ17" i="7"/>
  <c r="HJ14" i="7"/>
  <c r="HJ119" i="7" s="1"/>
  <c r="HJ18" i="7"/>
  <c r="HJ19" i="7"/>
  <c r="HJ20" i="7"/>
  <c r="HJ125" i="7" s="1"/>
  <c r="HK9" i="7"/>
  <c r="HK114" i="7" s="1"/>
  <c r="HK4" i="7"/>
  <c r="HK109" i="7" s="1"/>
  <c r="HK5" i="7"/>
  <c r="HK110" i="7" s="1"/>
  <c r="HK13" i="7"/>
  <c r="HK6" i="7"/>
  <c r="HK14" i="7"/>
  <c r="HK7" i="7"/>
  <c r="HK15" i="7"/>
  <c r="HK120" i="7" s="1"/>
  <c r="HK10" i="7"/>
  <c r="HK115" i="7" s="1"/>
  <c r="HK21" i="7"/>
  <c r="HK126" i="7" s="1"/>
  <c r="HK22" i="7"/>
  <c r="HK3" i="7"/>
  <c r="HK108" i="7" s="1"/>
  <c r="HK12" i="7"/>
  <c r="HK117" i="7" s="1"/>
  <c r="HK8" i="7"/>
  <c r="HK17" i="7"/>
  <c r="HK18" i="7"/>
  <c r="HK123" i="7" s="1"/>
  <c r="HK11" i="7"/>
  <c r="HK116" i="7" s="1"/>
  <c r="HK16" i="7"/>
  <c r="HK121" i="7" s="1"/>
  <c r="HK19" i="7"/>
  <c r="HK124" i="7" s="1"/>
  <c r="HK20" i="7"/>
  <c r="HK125" i="7" s="1"/>
  <c r="FW3" i="7"/>
  <c r="GG138" i="7"/>
  <c r="O464" i="7" s="1"/>
  <c r="GG134" i="7"/>
  <c r="GG132" i="7"/>
  <c r="GG130" i="7"/>
  <c r="GG128" i="7"/>
  <c r="GG45" i="7"/>
  <c r="GG46" i="7"/>
  <c r="GG44" i="7"/>
  <c r="GG43" i="7"/>
  <c r="GG42" i="7"/>
  <c r="GG41" i="7"/>
  <c r="GG37" i="7"/>
  <c r="GG38" i="7"/>
  <c r="GG39" i="7"/>
  <c r="GG40" i="7"/>
  <c r="GY137" i="7"/>
  <c r="GY133" i="7"/>
  <c r="GY131" i="7"/>
  <c r="GY129" i="7"/>
  <c r="GY45" i="7"/>
  <c r="GY46" i="7"/>
  <c r="GY44" i="7"/>
  <c r="GY42" i="7"/>
  <c r="GY43" i="7"/>
  <c r="GY37" i="7"/>
  <c r="GY38" i="7"/>
  <c r="GY39" i="7"/>
  <c r="GY41" i="7"/>
  <c r="GY40" i="7"/>
  <c r="GY111" i="7" s="1"/>
  <c r="HQ138" i="7"/>
  <c r="Q466" i="7" s="1"/>
  <c r="HQ136" i="7"/>
  <c r="HQ130" i="7"/>
  <c r="HQ46" i="7"/>
  <c r="HQ45" i="7"/>
  <c r="HQ44" i="7"/>
  <c r="HQ42" i="7"/>
  <c r="HQ43" i="7"/>
  <c r="HQ37" i="7"/>
  <c r="HQ38" i="7"/>
  <c r="HQ39" i="7"/>
  <c r="HQ41" i="7"/>
  <c r="HQ40" i="7"/>
  <c r="GS89" i="7"/>
  <c r="GF8" i="7"/>
  <c r="GF16" i="7"/>
  <c r="GF121" i="7" s="1"/>
  <c r="GF4" i="7"/>
  <c r="GF9" i="7"/>
  <c r="GF17" i="7"/>
  <c r="GF10" i="7"/>
  <c r="GF11" i="7"/>
  <c r="GF12" i="7"/>
  <c r="GF5" i="7"/>
  <c r="GF13" i="7"/>
  <c r="GF6" i="7"/>
  <c r="GF14" i="7"/>
  <c r="GF19" i="7"/>
  <c r="GF20" i="7"/>
  <c r="GF21" i="7"/>
  <c r="GF15" i="7"/>
  <c r="GF22" i="7"/>
  <c r="GF127" i="7" s="1"/>
  <c r="GF3" i="7"/>
  <c r="GF108" i="7" s="1"/>
  <c r="GF7" i="7"/>
  <c r="GV8" i="7"/>
  <c r="GV9" i="7"/>
  <c r="GV114" i="7" s="1"/>
  <c r="GV10" i="7"/>
  <c r="GV12" i="7"/>
  <c r="GV117" i="7" s="1"/>
  <c r="GV5" i="7"/>
  <c r="GV110" i="7" s="1"/>
  <c r="GV13" i="7"/>
  <c r="GV118" i="7" s="1"/>
  <c r="GV4" i="7"/>
  <c r="GV109" i="7" s="1"/>
  <c r="GV6" i="7"/>
  <c r="GV111" i="7" s="1"/>
  <c r="GV14" i="7"/>
  <c r="GV119" i="7" s="1"/>
  <c r="GV17" i="7"/>
  <c r="GV122" i="7" s="1"/>
  <c r="GV20" i="7"/>
  <c r="GV125" i="7" s="1"/>
  <c r="GV21" i="7"/>
  <c r="GV126" i="7" s="1"/>
  <c r="GV22" i="7"/>
  <c r="GV127" i="7" s="1"/>
  <c r="GV3" i="7"/>
  <c r="GV108" i="7" s="1"/>
  <c r="GV16" i="7"/>
  <c r="GV121" i="7" s="1"/>
  <c r="GV11" i="7"/>
  <c r="GV116" i="7" s="1"/>
  <c r="GV7" i="7"/>
  <c r="GV112" i="7" s="1"/>
  <c r="GV15" i="7"/>
  <c r="GV120" i="7" s="1"/>
  <c r="GV18" i="7"/>
  <c r="GV123" i="7" s="1"/>
  <c r="HL9" i="7"/>
  <c r="HL114" i="7" s="1"/>
  <c r="HL17" i="7"/>
  <c r="HL4" i="7"/>
  <c r="HL109" i="7" s="1"/>
  <c r="HL10" i="7"/>
  <c r="HL115" i="7" s="1"/>
  <c r="HL11" i="7"/>
  <c r="HL116" i="7" s="1"/>
  <c r="HL12" i="7"/>
  <c r="HL117" i="7" s="1"/>
  <c r="HL5" i="7"/>
  <c r="HL6" i="7"/>
  <c r="HL111" i="7" s="1"/>
  <c r="HL14" i="7"/>
  <c r="HL7" i="7"/>
  <c r="HL15" i="7"/>
  <c r="HL20" i="7"/>
  <c r="HL125" i="7" s="1"/>
  <c r="HL21" i="7"/>
  <c r="HL126" i="7" s="1"/>
  <c r="HL13" i="7"/>
  <c r="HL22" i="7"/>
  <c r="HL127" i="7" s="1"/>
  <c r="HL3" i="7"/>
  <c r="HL8" i="7"/>
  <c r="HL18" i="7"/>
  <c r="HL123" i="7" s="1"/>
  <c r="IB9" i="7"/>
  <c r="IB114" i="7" s="1"/>
  <c r="IB5" i="7"/>
  <c r="IB110" i="7" s="1"/>
  <c r="IB6" i="7"/>
  <c r="IB111" i="7" s="1"/>
  <c r="IB14" i="7"/>
  <c r="IB119" i="7" s="1"/>
  <c r="IB4" i="7"/>
  <c r="IB109" i="7" s="1"/>
  <c r="IB7" i="7"/>
  <c r="IB112" i="7" s="1"/>
  <c r="IB15" i="7"/>
  <c r="IB120" i="7" s="1"/>
  <c r="IB11" i="7"/>
  <c r="IB116" i="7" s="1"/>
  <c r="IB21" i="7"/>
  <c r="IB126" i="7" s="1"/>
  <c r="IB17" i="7"/>
  <c r="IB122" i="7" s="1"/>
  <c r="IB22" i="7"/>
  <c r="IB3" i="7"/>
  <c r="IB108" i="7" s="1"/>
  <c r="IB10" i="7"/>
  <c r="IB115" i="7" s="1"/>
  <c r="IB16" i="7"/>
  <c r="IB121" i="7" s="1"/>
  <c r="IB8" i="7"/>
  <c r="IB13" i="7"/>
  <c r="IB118" i="7" s="1"/>
  <c r="IB12" i="7"/>
  <c r="IB117" i="7" s="1"/>
  <c r="IB18" i="7"/>
  <c r="IB123" i="7" s="1"/>
  <c r="IB19" i="7"/>
  <c r="IR10" i="7"/>
  <c r="IR115" i="7" s="1"/>
  <c r="IR11" i="7"/>
  <c r="IR4" i="7"/>
  <c r="IR109" i="7" s="1"/>
  <c r="IR12" i="7"/>
  <c r="IR117" i="7" s="1"/>
  <c r="IR5" i="7"/>
  <c r="IR13" i="7"/>
  <c r="IR6" i="7"/>
  <c r="IR111" i="7" s="1"/>
  <c r="IR7" i="7"/>
  <c r="IR15" i="7"/>
  <c r="IR8" i="7"/>
  <c r="IR16" i="7"/>
  <c r="IR21" i="7"/>
  <c r="IR126" i="7" s="1"/>
  <c r="IR22" i="7"/>
  <c r="IR127" i="7" s="1"/>
  <c r="IR3" i="7"/>
  <c r="IR108" i="7" s="1"/>
  <c r="IR9" i="7"/>
  <c r="IR14" i="7"/>
  <c r="IR119" i="7" s="1"/>
  <c r="IR18" i="7"/>
  <c r="IR123" i="7" s="1"/>
  <c r="IR17" i="7"/>
  <c r="IR19" i="7"/>
  <c r="FX23" i="7"/>
  <c r="GN23" i="7"/>
  <c r="GN128" i="7" s="1"/>
  <c r="HT23" i="7"/>
  <c r="IJ23" i="7"/>
  <c r="IZ23" i="7"/>
  <c r="GF24" i="7"/>
  <c r="GV24" i="7"/>
  <c r="HL24" i="7"/>
  <c r="HL129" i="7" s="1"/>
  <c r="IB24" i="7"/>
  <c r="IB129" i="7" s="1"/>
  <c r="IR24" i="7"/>
  <c r="IR129" i="7" s="1"/>
  <c r="FX25" i="7"/>
  <c r="FX130" i="7" s="1"/>
  <c r="GN25" i="7"/>
  <c r="HT25" i="7"/>
  <c r="IJ25" i="7"/>
  <c r="IZ25" i="7"/>
  <c r="GF26" i="7"/>
  <c r="GV26" i="7"/>
  <c r="HL26" i="7"/>
  <c r="HL131" i="7" s="1"/>
  <c r="IB26" i="7"/>
  <c r="IB131" i="7" s="1"/>
  <c r="IR26" i="7"/>
  <c r="IR131" i="7" s="1"/>
  <c r="FX27" i="7"/>
  <c r="GN27" i="7"/>
  <c r="HT27" i="7"/>
  <c r="IJ27" i="7"/>
  <c r="IZ27" i="7"/>
  <c r="GF28" i="7"/>
  <c r="GV28" i="7"/>
  <c r="GV133" i="7" s="1"/>
  <c r="HL28" i="7"/>
  <c r="HL133" i="7" s="1"/>
  <c r="IB28" i="7"/>
  <c r="IR28" i="7"/>
  <c r="FX29" i="7"/>
  <c r="FX134" i="7" s="1"/>
  <c r="GN29" i="7"/>
  <c r="HT29" i="7"/>
  <c r="IJ29" i="7"/>
  <c r="IJ134" i="7" s="1"/>
  <c r="IZ29" i="7"/>
  <c r="GF30" i="7"/>
  <c r="GV30" i="7"/>
  <c r="GV135" i="7" s="1"/>
  <c r="HL30" i="7"/>
  <c r="IB30" i="7"/>
  <c r="IB135" i="7" s="1"/>
  <c r="IR30" i="7"/>
  <c r="IR135" i="7" s="1"/>
  <c r="FX31" i="7"/>
  <c r="FX136" i="7" s="1"/>
  <c r="GN31" i="7"/>
  <c r="IJ31" i="7"/>
  <c r="IZ31" i="7"/>
  <c r="GF32" i="7"/>
  <c r="IZ33" i="7"/>
  <c r="IZ138" i="7" s="1"/>
  <c r="R468" i="7" s="1"/>
  <c r="IN101" i="7"/>
  <c r="IN100" i="7"/>
  <c r="HX101" i="7"/>
  <c r="HX100" i="7"/>
  <c r="HX171" i="7" s="1"/>
  <c r="HH100" i="7"/>
  <c r="HH101" i="7"/>
  <c r="GR100" i="7"/>
  <c r="GR101" i="7"/>
  <c r="GB101" i="7"/>
  <c r="GB172" i="7" s="1"/>
  <c r="J489" i="7" s="1"/>
  <c r="GB100" i="7"/>
  <c r="GB171" i="7" s="1"/>
  <c r="IV99" i="7"/>
  <c r="IV98" i="7"/>
  <c r="IF99" i="7"/>
  <c r="IF98" i="7"/>
  <c r="HP99" i="7"/>
  <c r="HP98" i="7"/>
  <c r="GZ98" i="7"/>
  <c r="GZ99" i="7"/>
  <c r="GJ99" i="7"/>
  <c r="GJ98" i="7"/>
  <c r="IN97" i="7"/>
  <c r="IN96" i="7"/>
  <c r="HX97" i="7"/>
  <c r="HX96" i="7"/>
  <c r="HH97" i="7"/>
  <c r="HH96" i="7"/>
  <c r="GR97" i="7"/>
  <c r="GR96" i="7"/>
  <c r="GB97" i="7"/>
  <c r="GB96" i="7"/>
  <c r="IV94" i="7"/>
  <c r="IV95" i="7"/>
  <c r="IF94" i="7"/>
  <c r="IF95" i="7"/>
  <c r="HP94" i="7"/>
  <c r="HP95" i="7"/>
  <c r="HP166" i="7" s="1"/>
  <c r="GZ94" i="7"/>
  <c r="GZ95" i="7"/>
  <c r="GJ95" i="7"/>
  <c r="GJ94" i="7"/>
  <c r="IN93" i="7"/>
  <c r="IN92" i="7"/>
  <c r="HX93" i="7"/>
  <c r="HX164" i="7" s="1"/>
  <c r="HX92" i="7"/>
  <c r="HH93" i="7"/>
  <c r="HH92" i="7"/>
  <c r="GR93" i="7"/>
  <c r="GR92" i="7"/>
  <c r="GB92" i="7"/>
  <c r="GB93" i="7"/>
  <c r="IV91" i="7"/>
  <c r="IV90" i="7"/>
  <c r="IF91" i="7"/>
  <c r="IF162" i="7" s="1"/>
  <c r="IF90" i="7"/>
  <c r="HP91" i="7"/>
  <c r="HP90" i="7"/>
  <c r="GZ90" i="7"/>
  <c r="GZ91" i="7"/>
  <c r="GZ162" i="7" s="1"/>
  <c r="GJ91" i="7"/>
  <c r="GJ162" i="7" s="1"/>
  <c r="GJ90" i="7"/>
  <c r="IN89" i="7"/>
  <c r="HX89" i="7"/>
  <c r="HH89" i="7"/>
  <c r="GR89" i="7"/>
  <c r="GR160" i="7" s="1"/>
  <c r="GB89" i="7"/>
  <c r="IV88" i="7"/>
  <c r="IV87" i="7"/>
  <c r="IF88" i="7"/>
  <c r="IF87" i="7"/>
  <c r="HP87" i="7"/>
  <c r="HP88" i="7"/>
  <c r="GZ87" i="7"/>
  <c r="GZ88" i="7"/>
  <c r="GJ88" i="7"/>
  <c r="GJ87" i="7"/>
  <c r="IN86" i="7"/>
  <c r="IN85" i="7"/>
  <c r="HX85" i="7"/>
  <c r="HX86" i="7"/>
  <c r="HH86" i="7"/>
  <c r="HH85" i="7"/>
  <c r="GR86" i="7"/>
  <c r="GR85" i="7"/>
  <c r="GB86" i="7"/>
  <c r="GB85" i="7"/>
  <c r="IV84" i="7"/>
  <c r="IF84" i="7"/>
  <c r="HP84" i="7"/>
  <c r="GZ84" i="7"/>
  <c r="GJ84" i="7"/>
  <c r="IN82" i="7"/>
  <c r="IN83" i="7"/>
  <c r="HX82" i="7"/>
  <c r="HX83" i="7"/>
  <c r="HH83" i="7"/>
  <c r="HH82" i="7"/>
  <c r="HH153" i="7" s="1"/>
  <c r="GR83" i="7"/>
  <c r="GR82" i="7"/>
  <c r="GB83" i="7"/>
  <c r="GB82" i="7"/>
  <c r="IV81" i="7"/>
  <c r="IF81" i="7"/>
  <c r="HP81" i="7"/>
  <c r="GZ81" i="7"/>
  <c r="GQ10" i="7"/>
  <c r="GQ115" i="7" s="1"/>
  <c r="IC9" i="7"/>
  <c r="IC114" i="7" s="1"/>
  <c r="IC17" i="7"/>
  <c r="IC122" i="7" s="1"/>
  <c r="IC10" i="7"/>
  <c r="IC115" i="7" s="1"/>
  <c r="IC11" i="7"/>
  <c r="IC116" i="7" s="1"/>
  <c r="IC12" i="7"/>
  <c r="IC117" i="7" s="1"/>
  <c r="IC5" i="7"/>
  <c r="IC110" i="7" s="1"/>
  <c r="IC6" i="7"/>
  <c r="IC111" i="7" s="1"/>
  <c r="IC14" i="7"/>
  <c r="IC4" i="7"/>
  <c r="IC109" i="7" s="1"/>
  <c r="IC7" i="7"/>
  <c r="IC15" i="7"/>
  <c r="IC120" i="7" s="1"/>
  <c r="IC20" i="7"/>
  <c r="IC21" i="7"/>
  <c r="IC126" i="7" s="1"/>
  <c r="IC22" i="7"/>
  <c r="IC127" i="7" s="1"/>
  <c r="IC3" i="7"/>
  <c r="IC16" i="7"/>
  <c r="IC121" i="7" s="1"/>
  <c r="IC8" i="7"/>
  <c r="IC13" i="7"/>
  <c r="IC118" i="7" s="1"/>
  <c r="IC18" i="7"/>
  <c r="IC123" i="7" s="1"/>
  <c r="HE23" i="7"/>
  <c r="HE128" i="7" s="1"/>
  <c r="IS24" i="7"/>
  <c r="IS129" i="7" s="1"/>
  <c r="GG28" i="7"/>
  <c r="GW28" i="7"/>
  <c r="GW167" i="7" s="1"/>
  <c r="HM28" i="7"/>
  <c r="IC28" i="7"/>
  <c r="IS28" i="7"/>
  <c r="FY29" i="7"/>
  <c r="GO29" i="7"/>
  <c r="HE29" i="7"/>
  <c r="HE134" i="7" s="1"/>
  <c r="IK29" i="7"/>
  <c r="IK134" i="7" s="1"/>
  <c r="JA29" i="7"/>
  <c r="GG30" i="7"/>
  <c r="GW30" i="7"/>
  <c r="HM30" i="7"/>
  <c r="IC30" i="7"/>
  <c r="IC135" i="7" s="1"/>
  <c r="IS30" i="7"/>
  <c r="IS135" i="7" s="1"/>
  <c r="FY31" i="7"/>
  <c r="FY136" i="7" s="1"/>
  <c r="GO31" i="7"/>
  <c r="IK33" i="7"/>
  <c r="IK172" i="7" s="1"/>
  <c r="T492" i="7" s="1"/>
  <c r="JA33" i="7"/>
  <c r="IM100" i="7"/>
  <c r="IM101" i="7"/>
  <c r="HW101" i="7"/>
  <c r="HW172" i="7" s="1"/>
  <c r="F492" i="7" s="1"/>
  <c r="HW100" i="7"/>
  <c r="HG101" i="7"/>
  <c r="HG100" i="7"/>
  <c r="GQ100" i="7"/>
  <c r="GQ101" i="7"/>
  <c r="GA100" i="7"/>
  <c r="GA101" i="7"/>
  <c r="IU99" i="7"/>
  <c r="IU98" i="7"/>
  <c r="IU169" i="7" s="1"/>
  <c r="IE99" i="7"/>
  <c r="IE98" i="7"/>
  <c r="HO99" i="7"/>
  <c r="HO98" i="7"/>
  <c r="GY99" i="7"/>
  <c r="GY98" i="7"/>
  <c r="GI98" i="7"/>
  <c r="GI169" i="7" s="1"/>
  <c r="GI99" i="7"/>
  <c r="IM97" i="7"/>
  <c r="IM96" i="7"/>
  <c r="HW97" i="7"/>
  <c r="HW168" i="7" s="1"/>
  <c r="HW96" i="7"/>
  <c r="HG97" i="7"/>
  <c r="HG168" i="7" s="1"/>
  <c r="HG96" i="7"/>
  <c r="GQ97" i="7"/>
  <c r="GQ168" i="7" s="1"/>
  <c r="GQ96" i="7"/>
  <c r="GA97" i="7"/>
  <c r="GA168" i="7" s="1"/>
  <c r="GA96" i="7"/>
  <c r="IU95" i="7"/>
  <c r="IU94" i="7"/>
  <c r="IE94" i="7"/>
  <c r="IE95" i="7"/>
  <c r="HO94" i="7"/>
  <c r="HO165" i="7" s="1"/>
  <c r="HO95" i="7"/>
  <c r="GY94" i="7"/>
  <c r="GY95" i="7"/>
  <c r="GI94" i="7"/>
  <c r="GI165" i="7" s="1"/>
  <c r="GI95" i="7"/>
  <c r="IM92" i="7"/>
  <c r="IM93" i="7"/>
  <c r="IM164" i="7" s="1"/>
  <c r="HW93" i="7"/>
  <c r="HW164" i="7" s="1"/>
  <c r="HW92" i="7"/>
  <c r="GZ13" i="7"/>
  <c r="GZ152" i="7" s="1"/>
  <c r="GH4" i="7"/>
  <c r="GH7" i="7"/>
  <c r="GH15" i="7"/>
  <c r="GH8" i="7"/>
  <c r="GH16" i="7"/>
  <c r="GH9" i="7"/>
  <c r="GH17" i="7"/>
  <c r="GH10" i="7"/>
  <c r="GH11" i="7"/>
  <c r="GH12" i="7"/>
  <c r="GH5" i="7"/>
  <c r="GH13" i="7"/>
  <c r="GH18" i="7"/>
  <c r="GH19" i="7"/>
  <c r="GH20" i="7"/>
  <c r="GH21" i="7"/>
  <c r="GH22" i="7"/>
  <c r="GH127" i="7" s="1"/>
  <c r="GH3" i="7"/>
  <c r="GH6" i="7"/>
  <c r="GH14" i="7"/>
  <c r="GX4" i="7"/>
  <c r="GX7" i="7"/>
  <c r="GX112" i="7" s="1"/>
  <c r="GX8" i="7"/>
  <c r="GX9" i="7"/>
  <c r="GX10" i="7"/>
  <c r="GX11" i="7"/>
  <c r="GX12" i="7"/>
  <c r="GX5" i="7"/>
  <c r="GX13" i="7"/>
  <c r="GX19" i="7"/>
  <c r="GX17" i="7"/>
  <c r="GX14" i="7"/>
  <c r="GX20" i="7"/>
  <c r="GX21" i="7"/>
  <c r="GX160" i="7" s="1"/>
  <c r="GX22" i="7"/>
  <c r="GX16" i="7"/>
  <c r="GX3" i="7"/>
  <c r="GX6" i="7"/>
  <c r="HN8" i="7"/>
  <c r="HN16" i="7"/>
  <c r="HN121" i="7" s="1"/>
  <c r="HN9" i="7"/>
  <c r="HN17" i="7"/>
  <c r="HN122" i="7" s="1"/>
  <c r="HN4" i="7"/>
  <c r="HN109" i="7" s="1"/>
  <c r="HN10" i="7"/>
  <c r="HN115" i="7" s="1"/>
  <c r="HN11" i="7"/>
  <c r="HN116" i="7" s="1"/>
  <c r="HN12" i="7"/>
  <c r="HN5" i="7"/>
  <c r="HN110" i="7" s="1"/>
  <c r="HN13" i="7"/>
  <c r="HN6" i="7"/>
  <c r="HN111" i="7" s="1"/>
  <c r="HN14" i="7"/>
  <c r="HN19" i="7"/>
  <c r="HN20" i="7"/>
  <c r="HN21" i="7"/>
  <c r="HN15" i="7"/>
  <c r="HN120" i="7" s="1"/>
  <c r="HN22" i="7"/>
  <c r="HN127" i="7" s="1"/>
  <c r="HN3" i="7"/>
  <c r="HN108" i="7" s="1"/>
  <c r="HN7" i="7"/>
  <c r="ID8" i="7"/>
  <c r="ID113" i="7" s="1"/>
  <c r="ID9" i="7"/>
  <c r="ID12" i="7"/>
  <c r="ID117" i="7" s="1"/>
  <c r="ID5" i="7"/>
  <c r="ID110" i="7" s="1"/>
  <c r="ID13" i="7"/>
  <c r="ID118" i="7" s="1"/>
  <c r="ID6" i="7"/>
  <c r="ID111" i="7" s="1"/>
  <c r="ID14" i="7"/>
  <c r="ID119" i="7" s="1"/>
  <c r="ID4" i="7"/>
  <c r="ID109" i="7" s="1"/>
  <c r="ID20" i="7"/>
  <c r="ID125" i="7" s="1"/>
  <c r="ID11" i="7"/>
  <c r="ID17" i="7"/>
  <c r="ID122" i="7" s="1"/>
  <c r="ID21" i="7"/>
  <c r="ID126" i="7" s="1"/>
  <c r="ID22" i="7"/>
  <c r="ID10" i="7"/>
  <c r="ID3" i="7"/>
  <c r="ID108" i="7" s="1"/>
  <c r="ID16" i="7"/>
  <c r="ID15" i="7"/>
  <c r="ID120" i="7" s="1"/>
  <c r="ID7" i="7"/>
  <c r="ID112" i="7" s="1"/>
  <c r="ID18" i="7"/>
  <c r="ID123" i="7" s="1"/>
  <c r="IT9" i="7"/>
  <c r="IT17" i="7"/>
  <c r="IT122" i="7" s="1"/>
  <c r="IT10" i="7"/>
  <c r="IT115" i="7" s="1"/>
  <c r="IT11" i="7"/>
  <c r="IT116" i="7" s="1"/>
  <c r="IT4" i="7"/>
  <c r="IT109" i="7" s="1"/>
  <c r="IT12" i="7"/>
  <c r="IT117" i="7" s="1"/>
  <c r="IT5" i="7"/>
  <c r="IT110" i="7" s="1"/>
  <c r="IT6" i="7"/>
  <c r="IT14" i="7"/>
  <c r="IT119" i="7" s="1"/>
  <c r="IT7" i="7"/>
  <c r="IT15" i="7"/>
  <c r="IT120" i="7" s="1"/>
  <c r="IT20" i="7"/>
  <c r="IT13" i="7"/>
  <c r="IT21" i="7"/>
  <c r="IT126" i="7" s="1"/>
  <c r="IT22" i="7"/>
  <c r="IT127" i="7" s="1"/>
  <c r="IT3" i="7"/>
  <c r="IT108" i="7" s="1"/>
  <c r="IT8" i="7"/>
  <c r="IT18" i="7"/>
  <c r="IT123" i="7" s="1"/>
  <c r="GP23" i="7"/>
  <c r="GP128" i="7" s="1"/>
  <c r="HF23" i="7"/>
  <c r="HV23" i="7"/>
  <c r="HV128" i="7" s="1"/>
  <c r="JB23" i="7"/>
  <c r="GH24" i="7"/>
  <c r="GX24" i="7"/>
  <c r="HN24" i="7"/>
  <c r="HN129" i="7" s="1"/>
  <c r="ID24" i="7"/>
  <c r="ID129" i="7" s="1"/>
  <c r="IT24" i="7"/>
  <c r="IT129" i="7" s="1"/>
  <c r="FZ25" i="7"/>
  <c r="FZ130" i="7" s="1"/>
  <c r="GP25" i="7"/>
  <c r="GP130" i="7" s="1"/>
  <c r="HF25" i="7"/>
  <c r="HV25" i="7"/>
  <c r="JB25" i="7"/>
  <c r="GH26" i="7"/>
  <c r="GX26" i="7"/>
  <c r="HN26" i="7"/>
  <c r="HN131" i="7" s="1"/>
  <c r="ID26" i="7"/>
  <c r="ID131" i="7" s="1"/>
  <c r="IT26" i="7"/>
  <c r="FZ27" i="7"/>
  <c r="FZ132" i="7" s="1"/>
  <c r="GP27" i="7"/>
  <c r="HF27" i="7"/>
  <c r="HV27" i="7"/>
  <c r="JB27" i="7"/>
  <c r="JB132" i="7" s="1"/>
  <c r="GH28" i="7"/>
  <c r="GH133" i="7" s="1"/>
  <c r="GX28" i="7"/>
  <c r="GX133" i="7" s="1"/>
  <c r="HN28" i="7"/>
  <c r="HN133" i="7" s="1"/>
  <c r="ID28" i="7"/>
  <c r="ID133" i="7" s="1"/>
  <c r="IT28" i="7"/>
  <c r="FZ29" i="7"/>
  <c r="GP29" i="7"/>
  <c r="GP134" i="7" s="1"/>
  <c r="HF29" i="7"/>
  <c r="HF134" i="7" s="1"/>
  <c r="JB101" i="7"/>
  <c r="JB172" i="7" s="1"/>
  <c r="T493" i="7" s="1"/>
  <c r="JB100" i="7"/>
  <c r="JB171" i="7" s="1"/>
  <c r="HV100" i="7"/>
  <c r="HV101" i="7"/>
  <c r="HV172" i="7" s="1"/>
  <c r="HF101" i="7"/>
  <c r="HF100" i="7"/>
  <c r="GP101" i="7"/>
  <c r="GP100" i="7"/>
  <c r="GP171" i="7" s="1"/>
  <c r="FZ100" i="7"/>
  <c r="FZ101" i="7"/>
  <c r="IT99" i="7"/>
  <c r="IT98" i="7"/>
  <c r="ID99" i="7"/>
  <c r="ID98" i="7"/>
  <c r="ID169" i="7" s="1"/>
  <c r="HN99" i="7"/>
  <c r="HN98" i="7"/>
  <c r="HN169" i="7" s="1"/>
  <c r="GX99" i="7"/>
  <c r="GX98" i="7"/>
  <c r="GH99" i="7"/>
  <c r="GH98" i="7"/>
  <c r="JB97" i="7"/>
  <c r="JB96" i="7"/>
  <c r="HV97" i="7"/>
  <c r="HV96" i="7"/>
  <c r="HF97" i="7"/>
  <c r="HF96" i="7"/>
  <c r="GP97" i="7"/>
  <c r="GP96" i="7"/>
  <c r="FZ97" i="7"/>
  <c r="FZ96" i="7"/>
  <c r="FZ167" i="7" s="1"/>
  <c r="IT95" i="7"/>
  <c r="IT166" i="7" s="1"/>
  <c r="IT94" i="7"/>
  <c r="ID95" i="7"/>
  <c r="ID94" i="7"/>
  <c r="ID165" i="7" s="1"/>
  <c r="HN94" i="7"/>
  <c r="HN95" i="7"/>
  <c r="GX94" i="7"/>
  <c r="GX95" i="7"/>
  <c r="GH94" i="7"/>
  <c r="GH95" i="7"/>
  <c r="GH166" i="7" s="1"/>
  <c r="JB93" i="7"/>
  <c r="JB92" i="7"/>
  <c r="HV92" i="7"/>
  <c r="HV93" i="7"/>
  <c r="HF93" i="7"/>
  <c r="HF92" i="7"/>
  <c r="GP93" i="7"/>
  <c r="GP164" i="7" s="1"/>
  <c r="GP92" i="7"/>
  <c r="FZ93" i="7"/>
  <c r="FZ164" i="7" s="1"/>
  <c r="FZ92" i="7"/>
  <c r="FZ163" i="7" s="1"/>
  <c r="IT91" i="7"/>
  <c r="IT162" i="7" s="1"/>
  <c r="IT90" i="7"/>
  <c r="ID91" i="7"/>
  <c r="ID90" i="7"/>
  <c r="HN91" i="7"/>
  <c r="HN90" i="7"/>
  <c r="GX91" i="7"/>
  <c r="GX162" i="7" s="1"/>
  <c r="GX90" i="7"/>
  <c r="GH91" i="7"/>
  <c r="GH90" i="7"/>
  <c r="JB89" i="7"/>
  <c r="HV89" i="7"/>
  <c r="HF89" i="7"/>
  <c r="GP89" i="7"/>
  <c r="FZ89" i="7"/>
  <c r="IT88" i="7"/>
  <c r="IT159" i="7" s="1"/>
  <c r="IT87" i="7"/>
  <c r="ID88" i="7"/>
  <c r="ID159" i="7" s="1"/>
  <c r="ID87" i="7"/>
  <c r="HN88" i="7"/>
  <c r="HN87" i="7"/>
  <c r="GX88" i="7"/>
  <c r="GX87" i="7"/>
  <c r="JA101" i="7"/>
  <c r="JA100" i="7"/>
  <c r="JA171" i="7" s="1"/>
  <c r="IK101" i="7"/>
  <c r="IK100" i="7"/>
  <c r="HE100" i="7"/>
  <c r="HE171" i="7" s="1"/>
  <c r="HE101" i="7"/>
  <c r="GO101" i="7"/>
  <c r="GO100" i="7"/>
  <c r="GO171" i="7" s="1"/>
  <c r="FY101" i="7"/>
  <c r="FY100" i="7"/>
  <c r="IS99" i="7"/>
  <c r="IS170" i="7" s="1"/>
  <c r="IS98" i="7"/>
  <c r="IC99" i="7"/>
  <c r="IC98" i="7"/>
  <c r="HM99" i="7"/>
  <c r="HM170" i="7" s="1"/>
  <c r="HM98" i="7"/>
  <c r="GW99" i="7"/>
  <c r="GW98" i="7"/>
  <c r="GG99" i="7"/>
  <c r="GG98" i="7"/>
  <c r="JA97" i="7"/>
  <c r="JA168" i="7" s="1"/>
  <c r="JA96" i="7"/>
  <c r="JA167" i="7" s="1"/>
  <c r="IK97" i="7"/>
  <c r="IK96" i="7"/>
  <c r="IK167" i="7" s="1"/>
  <c r="HE97" i="7"/>
  <c r="HE168" i="7" s="1"/>
  <c r="HE96" i="7"/>
  <c r="HE167" i="7" s="1"/>
  <c r="GO97" i="7"/>
  <c r="GO96" i="7"/>
  <c r="FY97" i="7"/>
  <c r="FY96" i="7"/>
  <c r="IS95" i="7"/>
  <c r="IS94" i="7"/>
  <c r="IC95" i="7"/>
  <c r="IC94" i="7"/>
  <c r="HM95" i="7"/>
  <c r="HM94" i="7"/>
  <c r="GW95" i="7"/>
  <c r="GW166" i="7" s="1"/>
  <c r="GW94" i="7"/>
  <c r="GG94" i="7"/>
  <c r="GG95" i="7"/>
  <c r="JA93" i="7"/>
  <c r="JA92" i="7"/>
  <c r="JA163" i="7" s="1"/>
  <c r="IK93" i="7"/>
  <c r="IK92" i="7"/>
  <c r="HE92" i="7"/>
  <c r="HE93" i="7"/>
  <c r="GO93" i="7"/>
  <c r="GO164" i="7" s="1"/>
  <c r="GO92" i="7"/>
  <c r="FY93" i="7"/>
  <c r="FY92" i="7"/>
  <c r="FY163" i="7" s="1"/>
  <c r="IS91" i="7"/>
  <c r="IS90" i="7"/>
  <c r="IC91" i="7"/>
  <c r="IC162" i="7" s="1"/>
  <c r="IC90" i="7"/>
  <c r="HM91" i="7"/>
  <c r="HM162" i="7" s="1"/>
  <c r="HM90" i="7"/>
  <c r="GW91" i="7"/>
  <c r="GW162" i="7" s="1"/>
  <c r="GW90" i="7"/>
  <c r="GG91" i="7"/>
  <c r="GG162" i="7" s="1"/>
  <c r="GG90" i="7"/>
  <c r="JA89" i="7"/>
  <c r="IK89" i="7"/>
  <c r="HE89" i="7"/>
  <c r="GO89" i="7"/>
  <c r="FY89" i="7"/>
  <c r="IS87" i="7"/>
  <c r="IS88" i="7"/>
  <c r="IC88" i="7"/>
  <c r="IC87" i="7"/>
  <c r="HM88" i="7"/>
  <c r="HM87" i="7"/>
  <c r="GW88" i="7"/>
  <c r="GW87" i="7"/>
  <c r="GG88" i="7"/>
  <c r="GG87" i="7"/>
  <c r="JA86" i="7"/>
  <c r="JA85" i="7"/>
  <c r="IK86" i="7"/>
  <c r="IK85" i="7"/>
  <c r="HE86" i="7"/>
  <c r="HE85" i="7"/>
  <c r="GO86" i="7"/>
  <c r="GO85" i="7"/>
  <c r="FY85" i="7"/>
  <c r="FY86" i="7"/>
  <c r="IS84" i="7"/>
  <c r="IC84" i="7"/>
  <c r="HM84" i="7"/>
  <c r="GW84" i="7"/>
  <c r="GG84" i="7"/>
  <c r="JA83" i="7"/>
  <c r="JA154" i="7" s="1"/>
  <c r="JA82" i="7"/>
  <c r="IK83" i="7"/>
  <c r="IK82" i="7"/>
  <c r="HE83" i="7"/>
  <c r="HE82" i="7"/>
  <c r="GO83" i="7"/>
  <c r="GO82" i="7"/>
  <c r="FY82" i="7"/>
  <c r="FY83" i="7"/>
  <c r="IS81" i="7"/>
  <c r="IC81" i="7"/>
  <c r="IC152" i="7" s="1"/>
  <c r="HM81" i="7"/>
  <c r="GW81" i="7"/>
  <c r="GG81" i="7"/>
  <c r="JA80" i="7"/>
  <c r="JA79" i="7"/>
  <c r="IK80" i="7"/>
  <c r="IK79" i="7"/>
  <c r="HE80" i="7"/>
  <c r="HE79" i="7"/>
  <c r="GO80" i="7"/>
  <c r="GO79" i="7"/>
  <c r="FY79" i="7"/>
  <c r="FY80" i="7"/>
  <c r="IS78" i="7"/>
  <c r="HV17" i="7"/>
  <c r="HV122" i="7" s="1"/>
  <c r="GA9" i="7"/>
  <c r="GO23" i="7"/>
  <c r="GO128" i="7" s="1"/>
  <c r="GI4" i="7"/>
  <c r="GI6" i="7"/>
  <c r="GI111" i="7" s="1"/>
  <c r="GI7" i="7"/>
  <c r="GI112" i="7" s="1"/>
  <c r="GI8" i="7"/>
  <c r="GI113" i="7" s="1"/>
  <c r="GI9" i="7"/>
  <c r="GI10" i="7"/>
  <c r="GI11" i="7"/>
  <c r="GI12" i="7"/>
  <c r="GI117" i="7" s="1"/>
  <c r="GI16" i="7"/>
  <c r="GI121" i="7" s="1"/>
  <c r="GI18" i="7"/>
  <c r="GI123" i="7" s="1"/>
  <c r="GI19" i="7"/>
  <c r="GI124" i="7" s="1"/>
  <c r="GI20" i="7"/>
  <c r="GI125" i="7" s="1"/>
  <c r="GI15" i="7"/>
  <c r="GI21" i="7"/>
  <c r="GI126" i="7" s="1"/>
  <c r="GI13" i="7"/>
  <c r="GI22" i="7"/>
  <c r="GI127" i="7" s="1"/>
  <c r="GI17" i="7"/>
  <c r="GI122" i="7" s="1"/>
  <c r="GI3" i="7"/>
  <c r="GI108" i="7" s="1"/>
  <c r="GI14" i="7"/>
  <c r="IE8" i="7"/>
  <c r="IE113" i="7" s="1"/>
  <c r="IE16" i="7"/>
  <c r="IE121" i="7" s="1"/>
  <c r="IE9" i="7"/>
  <c r="IE17" i="7"/>
  <c r="IE122" i="7" s="1"/>
  <c r="IE10" i="7"/>
  <c r="IE115" i="7" s="1"/>
  <c r="IE11" i="7"/>
  <c r="IE12" i="7"/>
  <c r="IE5" i="7"/>
  <c r="IE13" i="7"/>
  <c r="IE6" i="7"/>
  <c r="IE111" i="7" s="1"/>
  <c r="IE14" i="7"/>
  <c r="IE119" i="7" s="1"/>
  <c r="IE19" i="7"/>
  <c r="IE20" i="7"/>
  <c r="IE125" i="7" s="1"/>
  <c r="IE21" i="7"/>
  <c r="IE126" i="7" s="1"/>
  <c r="IE22" i="7"/>
  <c r="IE127" i="7" s="1"/>
  <c r="IE3" i="7"/>
  <c r="IE4" i="7"/>
  <c r="IE109" i="7" s="1"/>
  <c r="IE15" i="7"/>
  <c r="IE120" i="7" s="1"/>
  <c r="GA23" i="7"/>
  <c r="GA128" i="7" s="1"/>
  <c r="GA25" i="7"/>
  <c r="GB23" i="7"/>
  <c r="GR23" i="7"/>
  <c r="GR128" i="7" s="1"/>
  <c r="HH23" i="7"/>
  <c r="HH128" i="7" s="1"/>
  <c r="HX23" i="7"/>
  <c r="HX128" i="7" s="1"/>
  <c r="IN23" i="7"/>
  <c r="IN128" i="7" s="1"/>
  <c r="GJ24" i="7"/>
  <c r="GJ129" i="7" s="1"/>
  <c r="GZ24" i="7"/>
  <c r="HP24" i="7"/>
  <c r="IF24" i="7"/>
  <c r="IF129" i="7" s="1"/>
  <c r="IV24" i="7"/>
  <c r="IV129" i="7" s="1"/>
  <c r="GB25" i="7"/>
  <c r="GB130" i="7" s="1"/>
  <c r="GR25" i="7"/>
  <c r="GR130" i="7" s="1"/>
  <c r="HH25" i="7"/>
  <c r="HH130" i="7" s="1"/>
  <c r="IZ101" i="7"/>
  <c r="IZ100" i="7"/>
  <c r="IJ101" i="7"/>
  <c r="IJ100" i="7"/>
  <c r="HT101" i="7"/>
  <c r="HT100" i="7"/>
  <c r="GN100" i="7"/>
  <c r="GN101" i="7"/>
  <c r="FX101" i="7"/>
  <c r="FX100" i="7"/>
  <c r="IR99" i="7"/>
  <c r="IR98" i="7"/>
  <c r="IB99" i="7"/>
  <c r="IB170" i="7" s="1"/>
  <c r="IB98" i="7"/>
  <c r="HL99" i="7"/>
  <c r="HL98" i="7"/>
  <c r="HL169" i="7" s="1"/>
  <c r="GV99" i="7"/>
  <c r="GV98" i="7"/>
  <c r="GF99" i="7"/>
  <c r="GF98" i="7"/>
  <c r="IZ97" i="7"/>
  <c r="IZ96" i="7"/>
  <c r="IJ97" i="7"/>
  <c r="IJ96" i="7"/>
  <c r="HT97" i="7"/>
  <c r="HT96" i="7"/>
  <c r="HT167" i="7" s="1"/>
  <c r="GN97" i="7"/>
  <c r="GN96" i="7"/>
  <c r="GN167" i="7" s="1"/>
  <c r="FX97" i="7"/>
  <c r="FX168" i="7" s="1"/>
  <c r="FX96" i="7"/>
  <c r="FX167" i="7" s="1"/>
  <c r="IR95" i="7"/>
  <c r="IR166" i="7" s="1"/>
  <c r="IR94" i="7"/>
  <c r="IR165" i="7" s="1"/>
  <c r="IB95" i="7"/>
  <c r="IB94" i="7"/>
  <c r="HL95" i="7"/>
  <c r="HL94" i="7"/>
  <c r="HL165" i="7" s="1"/>
  <c r="GV95" i="7"/>
  <c r="GV94" i="7"/>
  <c r="GF95" i="7"/>
  <c r="GF166" i="7" s="1"/>
  <c r="GF94" i="7"/>
  <c r="IZ93" i="7"/>
  <c r="IZ92" i="7"/>
  <c r="IZ163" i="7" s="1"/>
  <c r="IJ93" i="7"/>
  <c r="IJ92" i="7"/>
  <c r="IJ163" i="7" s="1"/>
  <c r="HT93" i="7"/>
  <c r="HT92" i="7"/>
  <c r="HT163" i="7" s="1"/>
  <c r="GN92" i="7"/>
  <c r="GN163" i="7" s="1"/>
  <c r="GN93" i="7"/>
  <c r="FX93" i="7"/>
  <c r="FX92" i="7"/>
  <c r="IR91" i="7"/>
  <c r="IR90" i="7"/>
  <c r="IB91" i="7"/>
  <c r="IB162" i="7" s="1"/>
  <c r="IB90" i="7"/>
  <c r="HL91" i="7"/>
  <c r="HL90" i="7"/>
  <c r="GV91" i="7"/>
  <c r="GV90" i="7"/>
  <c r="GF91" i="7"/>
  <c r="GF162" i="7" s="1"/>
  <c r="GF90" i="7"/>
  <c r="GX15" i="7"/>
  <c r="FY23" i="7"/>
  <c r="FY128" i="7" s="1"/>
  <c r="IK23" i="7"/>
  <c r="GY4" i="7"/>
  <c r="GY7" i="7"/>
  <c r="GY15" i="7"/>
  <c r="GY8" i="7"/>
  <c r="GY16" i="7"/>
  <c r="GY121" i="7" s="1"/>
  <c r="GY9" i="7"/>
  <c r="GY17" i="7"/>
  <c r="GY10" i="7"/>
  <c r="GY11" i="7"/>
  <c r="GY12" i="7"/>
  <c r="GY5" i="7"/>
  <c r="GY13" i="7"/>
  <c r="GY18" i="7"/>
  <c r="GY19" i="7"/>
  <c r="GY14" i="7"/>
  <c r="GY20" i="7"/>
  <c r="GY125" i="7" s="1"/>
  <c r="GY21" i="7"/>
  <c r="GY22" i="7"/>
  <c r="GY3" i="7"/>
  <c r="HO4" i="7"/>
  <c r="HO7" i="7"/>
  <c r="HO8" i="7"/>
  <c r="HO9" i="7"/>
  <c r="HO11" i="7"/>
  <c r="HO116" i="7" s="1"/>
  <c r="HO12" i="7"/>
  <c r="HO5" i="7"/>
  <c r="HO13" i="7"/>
  <c r="HO16" i="7"/>
  <c r="HO19" i="7"/>
  <c r="HO10" i="7"/>
  <c r="HO20" i="7"/>
  <c r="HO21" i="7"/>
  <c r="HO15" i="7"/>
  <c r="HO22" i="7"/>
  <c r="HO3" i="7"/>
  <c r="HO14" i="7"/>
  <c r="HO17" i="7"/>
  <c r="HO122" i="7" s="1"/>
  <c r="IU8" i="7"/>
  <c r="IU113" i="7" s="1"/>
  <c r="IU9" i="7"/>
  <c r="IU114" i="7" s="1"/>
  <c r="IU4" i="7"/>
  <c r="IU109" i="7" s="1"/>
  <c r="IU12" i="7"/>
  <c r="IU5" i="7"/>
  <c r="IU110" i="7" s="1"/>
  <c r="IU13" i="7"/>
  <c r="IU118" i="7" s="1"/>
  <c r="IU6" i="7"/>
  <c r="IU14" i="7"/>
  <c r="IU119" i="7" s="1"/>
  <c r="IU20" i="7"/>
  <c r="IU125" i="7" s="1"/>
  <c r="IU21" i="7"/>
  <c r="IU126" i="7" s="1"/>
  <c r="IU15" i="7"/>
  <c r="IU120" i="7" s="1"/>
  <c r="IU22" i="7"/>
  <c r="IU127" i="7" s="1"/>
  <c r="IU3" i="7"/>
  <c r="IU11" i="7"/>
  <c r="IU10" i="7"/>
  <c r="IU17" i="7"/>
  <c r="IU122" i="7" s="1"/>
  <c r="IU18" i="7"/>
  <c r="IU123" i="7" s="1"/>
  <c r="GJ6" i="7"/>
  <c r="GJ111" i="7" s="1"/>
  <c r="GJ14" i="7"/>
  <c r="GJ119" i="7" s="1"/>
  <c r="GJ7" i="7"/>
  <c r="GJ112" i="7" s="1"/>
  <c r="GJ15" i="7"/>
  <c r="GJ4" i="7"/>
  <c r="GJ8" i="7"/>
  <c r="GJ16" i="7"/>
  <c r="GJ121" i="7" s="1"/>
  <c r="GJ9" i="7"/>
  <c r="GJ17" i="7"/>
  <c r="GJ122" i="7" s="1"/>
  <c r="GJ10" i="7"/>
  <c r="GJ11" i="7"/>
  <c r="GJ116" i="7" s="1"/>
  <c r="GJ12" i="7"/>
  <c r="GJ117" i="7" s="1"/>
  <c r="GJ5" i="7"/>
  <c r="GJ110" i="7" s="1"/>
  <c r="GJ18" i="7"/>
  <c r="GJ19" i="7"/>
  <c r="GJ124" i="7" s="1"/>
  <c r="GJ20" i="7"/>
  <c r="GJ125" i="7" s="1"/>
  <c r="GJ21" i="7"/>
  <c r="GJ126" i="7" s="1"/>
  <c r="GJ13" i="7"/>
  <c r="GJ118" i="7" s="1"/>
  <c r="GJ22" i="7"/>
  <c r="GJ127" i="7" s="1"/>
  <c r="GJ3" i="7"/>
  <c r="GZ4" i="7"/>
  <c r="GZ6" i="7"/>
  <c r="GZ7" i="7"/>
  <c r="GZ8" i="7"/>
  <c r="GZ9" i="7"/>
  <c r="GZ10" i="7"/>
  <c r="GZ11" i="7"/>
  <c r="GZ12" i="7"/>
  <c r="GZ5" i="7"/>
  <c r="GZ18" i="7"/>
  <c r="GZ17" i="7"/>
  <c r="GZ122" i="7" s="1"/>
  <c r="GZ19" i="7"/>
  <c r="GZ14" i="7"/>
  <c r="GZ20" i="7"/>
  <c r="GZ21" i="7"/>
  <c r="GZ16" i="7"/>
  <c r="GZ22" i="7"/>
  <c r="GZ3" i="7"/>
  <c r="HP4" i="7"/>
  <c r="HP7" i="7"/>
  <c r="HP15" i="7"/>
  <c r="HP8" i="7"/>
  <c r="HP16" i="7"/>
  <c r="HP121" i="7" s="1"/>
  <c r="HP9" i="7"/>
  <c r="HP17" i="7"/>
  <c r="HP10" i="7"/>
  <c r="HP11" i="7"/>
  <c r="HP12" i="7"/>
  <c r="HP5" i="7"/>
  <c r="HP13" i="7"/>
  <c r="HP6" i="7"/>
  <c r="HP18" i="7"/>
  <c r="HP19" i="7"/>
  <c r="HP124" i="7" s="1"/>
  <c r="HP20" i="7"/>
  <c r="HP21" i="7"/>
  <c r="HP22" i="7"/>
  <c r="HP161" i="7" s="1"/>
  <c r="HP3" i="7"/>
  <c r="HP14" i="7"/>
  <c r="IF7" i="7"/>
  <c r="IF112" i="7" s="1"/>
  <c r="IF8" i="7"/>
  <c r="IF9" i="7"/>
  <c r="IF11" i="7"/>
  <c r="IF12" i="7"/>
  <c r="IF117" i="7" s="1"/>
  <c r="IF5" i="7"/>
  <c r="IF13" i="7"/>
  <c r="IF118" i="7" s="1"/>
  <c r="IF6" i="7"/>
  <c r="IF111" i="7" s="1"/>
  <c r="IF19" i="7"/>
  <c r="IF124" i="7" s="1"/>
  <c r="IF14" i="7"/>
  <c r="IF20" i="7"/>
  <c r="IF125" i="7" s="1"/>
  <c r="IF17" i="7"/>
  <c r="IF122" i="7" s="1"/>
  <c r="IF21" i="7"/>
  <c r="IF10" i="7"/>
  <c r="IF115" i="7" s="1"/>
  <c r="IF22" i="7"/>
  <c r="IF127" i="7" s="1"/>
  <c r="IF16" i="7"/>
  <c r="IF121" i="7" s="1"/>
  <c r="IF3" i="7"/>
  <c r="IF4" i="7"/>
  <c r="IF109" i="7" s="1"/>
  <c r="IV8" i="7"/>
  <c r="IV16" i="7"/>
  <c r="IV121" i="7" s="1"/>
  <c r="IV9" i="7"/>
  <c r="IV114" i="7" s="1"/>
  <c r="IV10" i="7"/>
  <c r="IV11" i="7"/>
  <c r="IV4" i="7"/>
  <c r="IV109" i="7" s="1"/>
  <c r="IV12" i="7"/>
  <c r="IV5" i="7"/>
  <c r="IV110" i="7" s="1"/>
  <c r="IV13" i="7"/>
  <c r="IV6" i="7"/>
  <c r="IV14" i="7"/>
  <c r="IV7" i="7"/>
  <c r="IV19" i="7"/>
  <c r="IV124" i="7" s="1"/>
  <c r="IV20" i="7"/>
  <c r="IV125" i="7" s="1"/>
  <c r="IV21" i="7"/>
  <c r="IV15" i="7"/>
  <c r="IV120" i="7" s="1"/>
  <c r="IV22" i="7"/>
  <c r="IV3" i="7"/>
  <c r="IV108" i="7" s="1"/>
  <c r="GK4" i="7"/>
  <c r="GK5" i="7"/>
  <c r="GK110" i="7" s="1"/>
  <c r="GK13" i="7"/>
  <c r="GK118" i="7" s="1"/>
  <c r="GK6" i="7"/>
  <c r="GK7" i="7"/>
  <c r="GK8" i="7"/>
  <c r="GK9" i="7"/>
  <c r="GK10" i="7"/>
  <c r="GK11" i="7"/>
  <c r="GK116" i="7" s="1"/>
  <c r="GK16" i="7"/>
  <c r="GK121" i="7" s="1"/>
  <c r="GK18" i="7"/>
  <c r="GK123" i="7" s="1"/>
  <c r="GK19" i="7"/>
  <c r="GK124" i="7" s="1"/>
  <c r="GK20" i="7"/>
  <c r="GK125" i="7" s="1"/>
  <c r="GK15" i="7"/>
  <c r="GK21" i="7"/>
  <c r="GK126" i="7" s="1"/>
  <c r="GK17" i="7"/>
  <c r="GK122" i="7" s="1"/>
  <c r="GK22" i="7"/>
  <c r="GK127" i="7" s="1"/>
  <c r="GK3" i="7"/>
  <c r="GK108" i="7" s="1"/>
  <c r="GK12" i="7"/>
  <c r="GK117" i="7" s="1"/>
  <c r="HA6" i="7"/>
  <c r="HA111" i="7" s="1"/>
  <c r="HA14" i="7"/>
  <c r="HA7" i="7"/>
  <c r="HA112" i="7" s="1"/>
  <c r="HA15" i="7"/>
  <c r="HA8" i="7"/>
  <c r="HA113" i="7" s="1"/>
  <c r="HA16" i="7"/>
  <c r="HA9" i="7"/>
  <c r="HA114" i="7" s="1"/>
  <c r="HA17" i="7"/>
  <c r="HA122" i="7" s="1"/>
  <c r="HA10" i="7"/>
  <c r="HA11" i="7"/>
  <c r="HA116" i="7" s="1"/>
  <c r="HA4" i="7"/>
  <c r="HA12" i="7"/>
  <c r="HA5" i="7"/>
  <c r="HA110" i="7" s="1"/>
  <c r="HA18" i="7"/>
  <c r="HA19" i="7"/>
  <c r="HA20" i="7"/>
  <c r="HA125" i="7" s="1"/>
  <c r="HA21" i="7"/>
  <c r="HA126" i="7" s="1"/>
  <c r="HA22" i="7"/>
  <c r="HA127" i="7" s="1"/>
  <c r="HA3" i="7"/>
  <c r="HQ4" i="7"/>
  <c r="HQ6" i="7"/>
  <c r="HQ7" i="7"/>
  <c r="HQ8" i="7"/>
  <c r="HQ9" i="7"/>
  <c r="HQ10" i="7"/>
  <c r="HQ11" i="7"/>
  <c r="HQ12" i="7"/>
  <c r="HQ16" i="7"/>
  <c r="HQ18" i="7"/>
  <c r="HQ5" i="7"/>
  <c r="HQ19" i="7"/>
  <c r="HQ13" i="7"/>
  <c r="HQ118" i="7" s="1"/>
  <c r="HQ20" i="7"/>
  <c r="HQ15" i="7"/>
  <c r="HQ21" i="7"/>
  <c r="HQ22" i="7"/>
  <c r="HQ3" i="7"/>
  <c r="HQ17" i="7"/>
  <c r="HQ14" i="7"/>
  <c r="IG4" i="7"/>
  <c r="IG7" i="7"/>
  <c r="IG15" i="7"/>
  <c r="IG8" i="7"/>
  <c r="IG16" i="7"/>
  <c r="IG9" i="7"/>
  <c r="IG10" i="7"/>
  <c r="IG11" i="7"/>
  <c r="IG12" i="7"/>
  <c r="IG5" i="7"/>
  <c r="IG13" i="7"/>
  <c r="IG18" i="7"/>
  <c r="IG6" i="7"/>
  <c r="IG19" i="7"/>
  <c r="IG14" i="7"/>
  <c r="IG119" i="7" s="1"/>
  <c r="IG20" i="7"/>
  <c r="IG125" i="7" s="1"/>
  <c r="IG17" i="7"/>
  <c r="IG122" i="7" s="1"/>
  <c r="IG21" i="7"/>
  <c r="IG22" i="7"/>
  <c r="IG3" i="7"/>
  <c r="IW7" i="7"/>
  <c r="IW8" i="7"/>
  <c r="IW9" i="7"/>
  <c r="IW114" i="7" s="1"/>
  <c r="IW11" i="7"/>
  <c r="IW4" i="7"/>
  <c r="IW109" i="7" s="1"/>
  <c r="IW12" i="7"/>
  <c r="IW117" i="7" s="1"/>
  <c r="IW5" i="7"/>
  <c r="IW13" i="7"/>
  <c r="IW16" i="7"/>
  <c r="IW121" i="7" s="1"/>
  <c r="IW19" i="7"/>
  <c r="IW6" i="7"/>
  <c r="IW111" i="7" s="1"/>
  <c r="IW20" i="7"/>
  <c r="IW125" i="7" s="1"/>
  <c r="IW21" i="7"/>
  <c r="IW126" i="7" s="1"/>
  <c r="IW15" i="7"/>
  <c r="IW120" i="7" s="1"/>
  <c r="IW22" i="7"/>
  <c r="IW127" i="7" s="1"/>
  <c r="IW3" i="7"/>
  <c r="IW14" i="7"/>
  <c r="IW119" i="7" s="1"/>
  <c r="IW10" i="7"/>
  <c r="GC23" i="7"/>
  <c r="GC128" i="7" s="1"/>
  <c r="GS23" i="7"/>
  <c r="HI23" i="7"/>
  <c r="HI128" i="7" s="1"/>
  <c r="HY23" i="7"/>
  <c r="HY128" i="7" s="1"/>
  <c r="IO23" i="7"/>
  <c r="IO128" i="7" s="1"/>
  <c r="GK24" i="7"/>
  <c r="GK129" i="7" s="1"/>
  <c r="HA24" i="7"/>
  <c r="HA129" i="7" s="1"/>
  <c r="HQ24" i="7"/>
  <c r="IG24" i="7"/>
  <c r="IW24" i="7"/>
  <c r="IW129" i="7" s="1"/>
  <c r="GC25" i="7"/>
  <c r="GC130" i="7" s="1"/>
  <c r="GS25" i="7"/>
  <c r="GS130" i="7" s="1"/>
  <c r="HI25" i="7"/>
  <c r="HI130" i="7" s="1"/>
  <c r="HY25" i="7"/>
  <c r="IO25" i="7"/>
  <c r="IO130" i="7" s="1"/>
  <c r="GK26" i="7"/>
  <c r="GK131" i="7" s="1"/>
  <c r="HA26" i="7"/>
  <c r="HA131" i="7" s="1"/>
  <c r="HQ26" i="7"/>
  <c r="IG26" i="7"/>
  <c r="IW26" i="7"/>
  <c r="GC27" i="7"/>
  <c r="GS27" i="7"/>
  <c r="HI27" i="7"/>
  <c r="HY27" i="7"/>
  <c r="IO27" i="7"/>
  <c r="IO132" i="7" s="1"/>
  <c r="GK28" i="7"/>
  <c r="GK133" i="7" s="1"/>
  <c r="HA28" i="7"/>
  <c r="HA133" i="7" s="1"/>
  <c r="HQ28" i="7"/>
  <c r="IG28" i="7"/>
  <c r="IG133" i="7" s="1"/>
  <c r="IW28" i="7"/>
  <c r="GC29" i="7"/>
  <c r="GS29" i="7"/>
  <c r="GS134" i="7" s="1"/>
  <c r="HI29" i="7"/>
  <c r="HI134" i="7" s="1"/>
  <c r="HY29" i="7"/>
  <c r="HY134" i="7" s="1"/>
  <c r="IO29" i="7"/>
  <c r="IO134" i="7" s="1"/>
  <c r="GK30" i="7"/>
  <c r="HA30" i="7"/>
  <c r="HA135" i="7" s="1"/>
  <c r="HQ30" i="7"/>
  <c r="IG30" i="7"/>
  <c r="IG135" i="7" s="1"/>
  <c r="IW30" i="7"/>
  <c r="GC31" i="7"/>
  <c r="GC136" i="7" s="1"/>
  <c r="GS31" i="7"/>
  <c r="GS136" i="7" s="1"/>
  <c r="HI31" i="7"/>
  <c r="HI136" i="7" s="1"/>
  <c r="HY31" i="7"/>
  <c r="IO31" i="7"/>
  <c r="IO136" i="7" s="1"/>
  <c r="GK32" i="7"/>
  <c r="HA32" i="7"/>
  <c r="HQ32" i="7"/>
  <c r="IG32" i="7"/>
  <c r="IW32" i="7"/>
  <c r="IW137" i="7" s="1"/>
  <c r="GC33" i="7"/>
  <c r="GC138" i="7" s="1"/>
  <c r="K464" i="7" s="1"/>
  <c r="GS33" i="7"/>
  <c r="HI33" i="7"/>
  <c r="HY33" i="7"/>
  <c r="IO33" i="7"/>
  <c r="IO138" i="7" s="1"/>
  <c r="G468" i="7" s="1"/>
  <c r="IY101" i="7"/>
  <c r="IY172" i="7" s="1"/>
  <c r="Q493" i="7" s="1"/>
  <c r="IY100" i="7"/>
  <c r="II101" i="7"/>
  <c r="II100" i="7"/>
  <c r="HS101" i="7"/>
  <c r="HS100" i="7"/>
  <c r="HC101" i="7"/>
  <c r="HC100" i="7"/>
  <c r="FW100" i="7"/>
  <c r="FW101" i="7"/>
  <c r="FW172" i="7" s="1"/>
  <c r="IQ99" i="7"/>
  <c r="IQ98" i="7"/>
  <c r="IA99" i="7"/>
  <c r="IA98" i="7"/>
  <c r="HK99" i="7"/>
  <c r="HK98" i="7"/>
  <c r="GU99" i="7"/>
  <c r="GU98" i="7"/>
  <c r="GE99" i="7"/>
  <c r="GE98" i="7"/>
  <c r="IY96" i="7"/>
  <c r="IY97" i="7"/>
  <c r="II97" i="7"/>
  <c r="II96" i="7"/>
  <c r="HS97" i="7"/>
  <c r="HS96" i="7"/>
  <c r="HC97" i="7"/>
  <c r="HC96" i="7"/>
  <c r="FW97" i="7"/>
  <c r="FW96" i="7"/>
  <c r="IQ94" i="7"/>
  <c r="IQ95" i="7"/>
  <c r="IA95" i="7"/>
  <c r="IA94" i="7"/>
  <c r="IA165" i="7" s="1"/>
  <c r="HK95" i="7"/>
  <c r="HK94" i="7"/>
  <c r="GU95" i="7"/>
  <c r="GU94" i="7"/>
  <c r="GE95" i="7"/>
  <c r="GE94" i="7"/>
  <c r="IY93" i="7"/>
  <c r="IY92" i="7"/>
  <c r="II93" i="7"/>
  <c r="II92" i="7"/>
  <c r="HS93" i="7"/>
  <c r="HS92" i="7"/>
  <c r="HC93" i="7"/>
  <c r="HC92" i="7"/>
  <c r="FW92" i="7"/>
  <c r="FW93" i="7"/>
  <c r="IQ91" i="7"/>
  <c r="IQ90" i="7"/>
  <c r="IQ161" i="7" s="1"/>
  <c r="IA91" i="7"/>
  <c r="IA90" i="7"/>
  <c r="HK91" i="7"/>
  <c r="HK90" i="7"/>
  <c r="GU91" i="7"/>
  <c r="GU90" i="7"/>
  <c r="GE91" i="7"/>
  <c r="GE90" i="7"/>
  <c r="IY89" i="7"/>
  <c r="II89" i="7"/>
  <c r="HS89" i="7"/>
  <c r="HC89" i="7"/>
  <c r="FW89" i="7"/>
  <c r="IQ88" i="7"/>
  <c r="IQ87" i="7"/>
  <c r="IA88" i="7"/>
  <c r="IA87" i="7"/>
  <c r="IA158" i="7" s="1"/>
  <c r="HK87" i="7"/>
  <c r="HK88" i="7"/>
  <c r="GU88" i="7"/>
  <c r="GU87" i="7"/>
  <c r="GE88" i="7"/>
  <c r="GE87" i="7"/>
  <c r="GE158" i="7" s="1"/>
  <c r="IY86" i="7"/>
  <c r="IY85" i="7"/>
  <c r="II86" i="7"/>
  <c r="II85" i="7"/>
  <c r="HS86" i="7"/>
  <c r="HS85" i="7"/>
  <c r="HC86" i="7"/>
  <c r="HC85" i="7"/>
  <c r="FW86" i="7"/>
  <c r="FW85" i="7"/>
  <c r="IQ84" i="7"/>
  <c r="IA84" i="7"/>
  <c r="HK84" i="7"/>
  <c r="GU84" i="7"/>
  <c r="GE84" i="7"/>
  <c r="IY83" i="7"/>
  <c r="IY82" i="7"/>
  <c r="II83" i="7"/>
  <c r="II82" i="7"/>
  <c r="HS83" i="7"/>
  <c r="HS82" i="7"/>
  <c r="HC83" i="7"/>
  <c r="HC82" i="7"/>
  <c r="FW83" i="7"/>
  <c r="FW82" i="7"/>
  <c r="IQ81" i="7"/>
  <c r="IA81" i="7"/>
  <c r="IA152" i="7" s="1"/>
  <c r="HK81" i="7"/>
  <c r="GU81" i="7"/>
  <c r="IW18" i="7"/>
  <c r="GW8" i="7"/>
  <c r="GW113" i="7" s="1"/>
  <c r="GW16" i="7"/>
  <c r="GW121" i="7" s="1"/>
  <c r="GW9" i="7"/>
  <c r="GW114" i="7" s="1"/>
  <c r="GW17" i="7"/>
  <c r="GW10" i="7"/>
  <c r="GW11" i="7"/>
  <c r="GW12" i="7"/>
  <c r="GW5" i="7"/>
  <c r="GW13" i="7"/>
  <c r="GW4" i="7"/>
  <c r="GW6" i="7"/>
  <c r="GW111" i="7" s="1"/>
  <c r="GW14" i="7"/>
  <c r="GW19" i="7"/>
  <c r="GW124" i="7" s="1"/>
  <c r="GW20" i="7"/>
  <c r="GW21" i="7"/>
  <c r="GW22" i="7"/>
  <c r="GW3" i="7"/>
  <c r="GW108" i="7" s="1"/>
  <c r="GW7" i="7"/>
  <c r="GW15" i="7"/>
  <c r="GW120" i="7" s="1"/>
  <c r="JA23" i="7"/>
  <c r="GL5" i="7"/>
  <c r="GL13" i="7"/>
  <c r="GL6" i="7"/>
  <c r="GL14" i="7"/>
  <c r="GL4" i="7"/>
  <c r="GL7" i="7"/>
  <c r="GL15" i="7"/>
  <c r="GL8" i="7"/>
  <c r="GL16" i="7"/>
  <c r="GL9" i="7"/>
  <c r="GL10" i="7"/>
  <c r="GL11" i="7"/>
  <c r="GL18" i="7"/>
  <c r="GL123" i="7" s="1"/>
  <c r="GL19" i="7"/>
  <c r="GL124" i="7" s="1"/>
  <c r="GL20" i="7"/>
  <c r="GL21" i="7"/>
  <c r="GL17" i="7"/>
  <c r="GL22" i="7"/>
  <c r="GL3" i="7"/>
  <c r="GL108" i="7" s="1"/>
  <c r="HB4" i="7"/>
  <c r="HB5" i="7"/>
  <c r="HB13" i="7"/>
  <c r="HB118" i="7" s="1"/>
  <c r="HB6" i="7"/>
  <c r="HB111" i="7" s="1"/>
  <c r="HB7" i="7"/>
  <c r="HB112" i="7" s="1"/>
  <c r="HB8" i="7"/>
  <c r="HB9" i="7"/>
  <c r="HB114" i="7" s="1"/>
  <c r="HB10" i="7"/>
  <c r="HB11" i="7"/>
  <c r="HB15" i="7"/>
  <c r="HB120" i="7" s="1"/>
  <c r="HB12" i="7"/>
  <c r="HB117" i="7" s="1"/>
  <c r="HB18" i="7"/>
  <c r="HB123" i="7" s="1"/>
  <c r="HB17" i="7"/>
  <c r="HB122" i="7" s="1"/>
  <c r="HB19" i="7"/>
  <c r="HB14" i="7"/>
  <c r="HB20" i="7"/>
  <c r="HB125" i="7" s="1"/>
  <c r="HB21" i="7"/>
  <c r="HB16" i="7"/>
  <c r="HB121" i="7" s="1"/>
  <c r="HB22" i="7"/>
  <c r="HB3" i="7"/>
  <c r="HB108" i="7" s="1"/>
  <c r="HR6" i="7"/>
  <c r="HR14" i="7"/>
  <c r="HR7" i="7"/>
  <c r="HR15" i="7"/>
  <c r="HR8" i="7"/>
  <c r="HR16" i="7"/>
  <c r="HR4" i="7"/>
  <c r="HR9" i="7"/>
  <c r="HR17" i="7"/>
  <c r="HR10" i="7"/>
  <c r="HR11" i="7"/>
  <c r="HR12" i="7"/>
  <c r="HR18" i="7"/>
  <c r="HR5" i="7"/>
  <c r="HR19" i="7"/>
  <c r="HR13" i="7"/>
  <c r="HR20" i="7"/>
  <c r="HR21" i="7"/>
  <c r="HR22" i="7"/>
  <c r="HR3" i="7"/>
  <c r="IX7" i="7"/>
  <c r="IX112" i="7" s="1"/>
  <c r="IX15" i="7"/>
  <c r="IX120" i="7" s="1"/>
  <c r="IX8" i="7"/>
  <c r="IX113" i="7" s="1"/>
  <c r="IX16" i="7"/>
  <c r="IX121" i="7" s="1"/>
  <c r="IX9" i="7"/>
  <c r="IX10" i="7"/>
  <c r="IX115" i="7" s="1"/>
  <c r="IX11" i="7"/>
  <c r="IX116" i="7" s="1"/>
  <c r="IX4" i="7"/>
  <c r="IX109" i="7" s="1"/>
  <c r="IX12" i="7"/>
  <c r="IX117" i="7" s="1"/>
  <c r="IX5" i="7"/>
  <c r="IX13" i="7"/>
  <c r="IX118" i="7" s="1"/>
  <c r="IX17" i="7"/>
  <c r="IX122" i="7" s="1"/>
  <c r="IX18" i="7"/>
  <c r="IX123" i="7" s="1"/>
  <c r="IX19" i="7"/>
  <c r="IX124" i="7" s="1"/>
  <c r="IX6" i="7"/>
  <c r="IX20" i="7"/>
  <c r="IX125" i="7" s="1"/>
  <c r="IX21" i="7"/>
  <c r="IX126" i="7" s="1"/>
  <c r="IX22" i="7"/>
  <c r="IX161" i="7" s="1"/>
  <c r="IX3" i="7"/>
  <c r="IX108" i="7" s="1"/>
  <c r="IX14" i="7"/>
  <c r="GD23" i="7"/>
  <c r="GD128" i="7" s="1"/>
  <c r="HJ23" i="7"/>
  <c r="HJ128" i="7" s="1"/>
  <c r="HZ23" i="7"/>
  <c r="GL24" i="7"/>
  <c r="IH24" i="7"/>
  <c r="GD25" i="7"/>
  <c r="GD130" i="7" s="1"/>
  <c r="HJ25" i="7"/>
  <c r="IP25" i="7"/>
  <c r="IP130" i="7" s="1"/>
  <c r="IX26" i="7"/>
  <c r="IX131" i="7" s="1"/>
  <c r="HJ27" i="7"/>
  <c r="HJ132" i="7" s="1"/>
  <c r="IP27" i="7"/>
  <c r="GD29" i="7"/>
  <c r="HZ29" i="7"/>
  <c r="IP29" i="7"/>
  <c r="IP134" i="7" s="1"/>
  <c r="GL30" i="7"/>
  <c r="GL135" i="7" s="1"/>
  <c r="HB30" i="7"/>
  <c r="HR30" i="7"/>
  <c r="IH30" i="7"/>
  <c r="IX30" i="7"/>
  <c r="GD31" i="7"/>
  <c r="GD136" i="7" s="1"/>
  <c r="GT31" i="7"/>
  <c r="GT136" i="7" s="1"/>
  <c r="HJ31" i="7"/>
  <c r="HJ136" i="7" s="1"/>
  <c r="HZ31" i="7"/>
  <c r="IP31" i="7"/>
  <c r="IP136" i="7" s="1"/>
  <c r="GL32" i="7"/>
  <c r="HB32" i="7"/>
  <c r="HB137" i="7" s="1"/>
  <c r="HR32" i="7"/>
  <c r="IH32" i="7"/>
  <c r="IX32" i="7"/>
  <c r="IX137" i="7" s="1"/>
  <c r="GD33" i="7"/>
  <c r="GD138" i="7" s="1"/>
  <c r="L464" i="7" s="1"/>
  <c r="GT33" i="7"/>
  <c r="GT138" i="7" s="1"/>
  <c r="K465" i="7" s="1"/>
  <c r="HJ33" i="7"/>
  <c r="HZ33" i="7"/>
  <c r="HZ138" i="7" s="1"/>
  <c r="I467" i="7" s="1"/>
  <c r="IP33" i="7"/>
  <c r="IX101" i="7"/>
  <c r="IX100" i="7"/>
  <c r="IH101" i="7"/>
  <c r="IH100" i="7"/>
  <c r="HR101" i="7"/>
  <c r="HR100" i="7"/>
  <c r="HR171" i="7" s="1"/>
  <c r="HB101" i="7"/>
  <c r="HB100" i="7"/>
  <c r="HB171" i="7" s="1"/>
  <c r="GL101" i="7"/>
  <c r="GL100" i="7"/>
  <c r="IP99" i="7"/>
  <c r="IP98" i="7"/>
  <c r="HZ99" i="7"/>
  <c r="HZ98" i="7"/>
  <c r="HJ99" i="7"/>
  <c r="HJ98" i="7"/>
  <c r="GT99" i="7"/>
  <c r="GT98" i="7"/>
  <c r="GD99" i="7"/>
  <c r="GD98" i="7"/>
  <c r="IX96" i="7"/>
  <c r="IX97" i="7"/>
  <c r="IH96" i="7"/>
  <c r="IH97" i="7"/>
  <c r="HR97" i="7"/>
  <c r="HR96" i="7"/>
  <c r="HB97" i="7"/>
  <c r="HB96" i="7"/>
  <c r="GL97" i="7"/>
  <c r="GL96" i="7"/>
  <c r="IP95" i="7"/>
  <c r="IP94" i="7"/>
  <c r="HZ95" i="7"/>
  <c r="HZ94" i="7"/>
  <c r="HJ94" i="7"/>
  <c r="HJ95" i="7"/>
  <c r="GT95" i="7"/>
  <c r="GT94" i="7"/>
  <c r="GD95" i="7"/>
  <c r="GD94" i="7"/>
  <c r="GD165" i="7" s="1"/>
  <c r="IX93" i="7"/>
  <c r="IX92" i="7"/>
  <c r="IH93" i="7"/>
  <c r="IH92" i="7"/>
  <c r="HR93" i="7"/>
  <c r="HR164" i="7" s="1"/>
  <c r="HR92" i="7"/>
  <c r="HB93" i="7"/>
  <c r="HB92" i="7"/>
  <c r="GL93" i="7"/>
  <c r="GL92" i="7"/>
  <c r="GL163" i="7" s="1"/>
  <c r="IP91" i="7"/>
  <c r="IP90" i="7"/>
  <c r="IP161" i="7" s="1"/>
  <c r="HZ91" i="7"/>
  <c r="HZ90" i="7"/>
  <c r="HJ91" i="7"/>
  <c r="HJ90" i="7"/>
  <c r="GT91" i="7"/>
  <c r="GT90" i="7"/>
  <c r="GD91" i="7"/>
  <c r="GD90" i="7"/>
  <c r="IX89" i="7"/>
  <c r="IX160" i="7" s="1"/>
  <c r="IN22" i="7"/>
  <c r="IN127" i="7" s="1"/>
  <c r="IV18" i="7"/>
  <c r="IV123" i="7" s="1"/>
  <c r="GR17" i="7"/>
  <c r="GG4" i="7"/>
  <c r="GG7" i="7"/>
  <c r="GG8" i="7"/>
  <c r="GG9" i="7"/>
  <c r="GG10" i="7"/>
  <c r="GG11" i="7"/>
  <c r="GG12" i="7"/>
  <c r="GG5" i="7"/>
  <c r="GG13" i="7"/>
  <c r="GG16" i="7"/>
  <c r="GG19" i="7"/>
  <c r="GG20" i="7"/>
  <c r="GG21" i="7"/>
  <c r="GG15" i="7"/>
  <c r="GG120" i="7" s="1"/>
  <c r="GG22" i="7"/>
  <c r="GG3" i="7"/>
  <c r="GG17" i="7"/>
  <c r="GG6" i="7"/>
  <c r="GG14" i="7"/>
  <c r="HM8" i="7"/>
  <c r="HM113" i="7" s="1"/>
  <c r="HM9" i="7"/>
  <c r="HM114" i="7" s="1"/>
  <c r="HM4" i="7"/>
  <c r="HM109" i="7" s="1"/>
  <c r="HM10" i="7"/>
  <c r="HM12" i="7"/>
  <c r="HM117" i="7" s="1"/>
  <c r="HM5" i="7"/>
  <c r="HM13" i="7"/>
  <c r="HM6" i="7"/>
  <c r="HM111" i="7" s="1"/>
  <c r="HM14" i="7"/>
  <c r="HM119" i="7" s="1"/>
  <c r="HM20" i="7"/>
  <c r="HM125" i="7" s="1"/>
  <c r="HM21" i="7"/>
  <c r="HM126" i="7" s="1"/>
  <c r="HM15" i="7"/>
  <c r="HM120" i="7" s="1"/>
  <c r="HM22" i="7"/>
  <c r="HM127" i="7" s="1"/>
  <c r="HM3" i="7"/>
  <c r="HM17" i="7"/>
  <c r="HM122" i="7" s="1"/>
  <c r="HM7" i="7"/>
  <c r="HM11" i="7"/>
  <c r="HM116" i="7" s="1"/>
  <c r="HM18" i="7"/>
  <c r="IS9" i="7"/>
  <c r="IS114" i="7" s="1"/>
  <c r="IS4" i="7"/>
  <c r="IS109" i="7" s="1"/>
  <c r="IS5" i="7"/>
  <c r="IS110" i="7" s="1"/>
  <c r="IS6" i="7"/>
  <c r="IS14" i="7"/>
  <c r="IS7" i="7"/>
  <c r="IS112" i="7" s="1"/>
  <c r="IS15" i="7"/>
  <c r="IS12" i="7"/>
  <c r="IS13" i="7"/>
  <c r="IS118" i="7" s="1"/>
  <c r="IS21" i="7"/>
  <c r="IS22" i="7"/>
  <c r="IS3" i="7"/>
  <c r="IS108" i="7" s="1"/>
  <c r="IS11" i="7"/>
  <c r="IS116" i="7" s="1"/>
  <c r="IS10" i="7"/>
  <c r="IS8" i="7"/>
  <c r="IS113" i="7" s="1"/>
  <c r="IS18" i="7"/>
  <c r="IS123" i="7" s="1"/>
  <c r="IS17" i="7"/>
  <c r="IS122" i="7" s="1"/>
  <c r="IS16" i="7"/>
  <c r="IS121" i="7" s="1"/>
  <c r="IS19" i="7"/>
  <c r="IS124" i="7" s="1"/>
  <c r="IH4" i="7"/>
  <c r="IH6" i="7"/>
  <c r="IH7" i="7"/>
  <c r="IH8" i="7"/>
  <c r="IH9" i="7"/>
  <c r="IH10" i="7"/>
  <c r="IH11" i="7"/>
  <c r="IH12" i="7"/>
  <c r="IH18" i="7"/>
  <c r="IH19" i="7"/>
  <c r="IH158" i="7" s="1"/>
  <c r="IH5" i="7"/>
  <c r="IH14" i="7"/>
  <c r="IH20" i="7"/>
  <c r="IH17" i="7"/>
  <c r="IH122" i="7" s="1"/>
  <c r="IH21" i="7"/>
  <c r="IH16" i="7"/>
  <c r="IH121" i="7" s="1"/>
  <c r="IH22" i="7"/>
  <c r="IH3" i="7"/>
  <c r="IH13" i="7"/>
  <c r="IH118" i="7" s="1"/>
  <c r="GT23" i="7"/>
  <c r="IP23" i="7"/>
  <c r="IP128" i="7" s="1"/>
  <c r="HB24" i="7"/>
  <c r="HB129" i="7" s="1"/>
  <c r="HR24" i="7"/>
  <c r="IX24" i="7"/>
  <c r="GT25" i="7"/>
  <c r="GT130" i="7" s="1"/>
  <c r="HZ25" i="7"/>
  <c r="HZ130" i="7" s="1"/>
  <c r="GL26" i="7"/>
  <c r="HB26" i="7"/>
  <c r="HB131" i="7" s="1"/>
  <c r="HR26" i="7"/>
  <c r="HR165" i="7" s="1"/>
  <c r="IH26" i="7"/>
  <c r="GD27" i="7"/>
  <c r="GD132" i="7" s="1"/>
  <c r="GT27" i="7"/>
  <c r="GT132" i="7" s="1"/>
  <c r="HZ27" i="7"/>
  <c r="GL28" i="7"/>
  <c r="HB28" i="7"/>
  <c r="HB133" i="7" s="1"/>
  <c r="HR28" i="7"/>
  <c r="HR133" i="7" s="1"/>
  <c r="IH28" i="7"/>
  <c r="IH133" i="7" s="1"/>
  <c r="IX28" i="7"/>
  <c r="IX133" i="7" s="1"/>
  <c r="GT29" i="7"/>
  <c r="GT134" i="7" s="1"/>
  <c r="HJ29" i="7"/>
  <c r="HJ134" i="7" s="1"/>
  <c r="FW4" i="7"/>
  <c r="FW12" i="7"/>
  <c r="FW5" i="7"/>
  <c r="FW6" i="7"/>
  <c r="FW7" i="7"/>
  <c r="FW8" i="7"/>
  <c r="FW9" i="7"/>
  <c r="FW17" i="7"/>
  <c r="FW122" i="7" s="1"/>
  <c r="FW10" i="7"/>
  <c r="FW18" i="7"/>
  <c r="FW15" i="7"/>
  <c r="FW13" i="7"/>
  <c r="FW14" i="7"/>
  <c r="FW19" i="7"/>
  <c r="FW20" i="7"/>
  <c r="FW16" i="7"/>
  <c r="FW21" i="7"/>
  <c r="FW22" i="7"/>
  <c r="HC5" i="7"/>
  <c r="HC13" i="7"/>
  <c r="HC118" i="7" s="1"/>
  <c r="HC6" i="7"/>
  <c r="HC14" i="7"/>
  <c r="HC7" i="7"/>
  <c r="HC15" i="7"/>
  <c r="HC8" i="7"/>
  <c r="HC16" i="7"/>
  <c r="HC9" i="7"/>
  <c r="HC10" i="7"/>
  <c r="HC11" i="7"/>
  <c r="HC12" i="7"/>
  <c r="HC18" i="7"/>
  <c r="HC17" i="7"/>
  <c r="HC19" i="7"/>
  <c r="HC4" i="7"/>
  <c r="HC20" i="7"/>
  <c r="HC21" i="7"/>
  <c r="HC126" i="7" s="1"/>
  <c r="HC22" i="7"/>
  <c r="HC3" i="7"/>
  <c r="HS4" i="7"/>
  <c r="HS5" i="7"/>
  <c r="HS13" i="7"/>
  <c r="HS6" i="7"/>
  <c r="HS7" i="7"/>
  <c r="HS8" i="7"/>
  <c r="HS9" i="7"/>
  <c r="HS10" i="7"/>
  <c r="HS11" i="7"/>
  <c r="HS16" i="7"/>
  <c r="HS18" i="7"/>
  <c r="HS19" i="7"/>
  <c r="HS12" i="7"/>
  <c r="HS20" i="7"/>
  <c r="HS125" i="7" s="1"/>
  <c r="HS15" i="7"/>
  <c r="HS120" i="7" s="1"/>
  <c r="HS21" i="7"/>
  <c r="HS22" i="7"/>
  <c r="HS3" i="7"/>
  <c r="HS17" i="7"/>
  <c r="II4" i="7"/>
  <c r="II6" i="7"/>
  <c r="II14" i="7"/>
  <c r="II119" i="7" s="1"/>
  <c r="II7" i="7"/>
  <c r="II15" i="7"/>
  <c r="II8" i="7"/>
  <c r="II16" i="7"/>
  <c r="II9" i="7"/>
  <c r="II17" i="7"/>
  <c r="II10" i="7"/>
  <c r="II11" i="7"/>
  <c r="II12" i="7"/>
  <c r="II18" i="7"/>
  <c r="II19" i="7"/>
  <c r="II5" i="7"/>
  <c r="II20" i="7"/>
  <c r="II21" i="7"/>
  <c r="II22" i="7"/>
  <c r="II3" i="7"/>
  <c r="II108" i="7" s="1"/>
  <c r="II13" i="7"/>
  <c r="II118" i="7" s="1"/>
  <c r="IY6" i="7"/>
  <c r="IY7" i="7"/>
  <c r="IY8" i="7"/>
  <c r="IY9" i="7"/>
  <c r="IY10" i="7"/>
  <c r="IY11" i="7"/>
  <c r="IY4" i="7"/>
  <c r="IY109" i="7" s="1"/>
  <c r="IY12" i="7"/>
  <c r="IY117" i="7" s="1"/>
  <c r="IY16" i="7"/>
  <c r="IY121" i="7" s="1"/>
  <c r="IY17" i="7"/>
  <c r="IY18" i="7"/>
  <c r="IY13" i="7"/>
  <c r="IY19" i="7"/>
  <c r="IY20" i="7"/>
  <c r="IY125" i="7" s="1"/>
  <c r="IY5" i="7"/>
  <c r="IY15" i="7"/>
  <c r="IY21" i="7"/>
  <c r="IY126" i="7" s="1"/>
  <c r="IY22" i="7"/>
  <c r="IY3" i="7"/>
  <c r="IY14" i="7"/>
  <c r="GE23" i="7"/>
  <c r="GU23" i="7"/>
  <c r="HK23" i="7"/>
  <c r="IA23" i="7"/>
  <c r="IA128" i="7" s="1"/>
  <c r="IQ23" i="7"/>
  <c r="IQ128" i="7" s="1"/>
  <c r="FW24" i="7"/>
  <c r="HC24" i="7"/>
  <c r="HS24" i="7"/>
  <c r="II24" i="7"/>
  <c r="IY24" i="7"/>
  <c r="GE25" i="7"/>
  <c r="GU25" i="7"/>
  <c r="GU130" i="7" s="1"/>
  <c r="HK25" i="7"/>
  <c r="HK130" i="7" s="1"/>
  <c r="IA25" i="7"/>
  <c r="IA164" i="7" s="1"/>
  <c r="IQ25" i="7"/>
  <c r="FW26" i="7"/>
  <c r="HC26" i="7"/>
  <c r="HS26" i="7"/>
  <c r="II26" i="7"/>
  <c r="II131" i="7" s="1"/>
  <c r="IY26" i="7"/>
  <c r="IY131" i="7" s="1"/>
  <c r="GE27" i="7"/>
  <c r="GE132" i="7" s="1"/>
  <c r="GU27" i="7"/>
  <c r="GU132" i="7" s="1"/>
  <c r="HK27" i="7"/>
  <c r="HK132" i="7" s="1"/>
  <c r="IA27" i="7"/>
  <c r="IQ27" i="7"/>
  <c r="FW28" i="7"/>
  <c r="HC28" i="7"/>
  <c r="HS28" i="7"/>
  <c r="HS133" i="7" s="1"/>
  <c r="II28" i="7"/>
  <c r="IY28" i="7"/>
  <c r="IY133" i="7" s="1"/>
  <c r="GE29" i="7"/>
  <c r="GU29" i="7"/>
  <c r="HK29" i="7"/>
  <c r="HK134" i="7" s="1"/>
  <c r="IA29" i="7"/>
  <c r="IQ29" i="7"/>
  <c r="IQ134" i="7" s="1"/>
  <c r="FW30" i="7"/>
  <c r="HC30" i="7"/>
  <c r="HS30" i="7"/>
  <c r="II30" i="7"/>
  <c r="IY30" i="7"/>
  <c r="GE31" i="7"/>
  <c r="GU31" i="7"/>
  <c r="HK31" i="7"/>
  <c r="HK136" i="7" s="1"/>
  <c r="IA31" i="7"/>
  <c r="IA136" i="7" s="1"/>
  <c r="IQ31" i="7"/>
  <c r="IQ136" i="7" s="1"/>
  <c r="FW32" i="7"/>
  <c r="FW137" i="7" s="1"/>
  <c r="HC32" i="7"/>
  <c r="HS32" i="7"/>
  <c r="II32" i="7"/>
  <c r="IY32" i="7"/>
  <c r="GE33" i="7"/>
  <c r="GE172" i="7" s="1"/>
  <c r="M489" i="7" s="1"/>
  <c r="GU33" i="7"/>
  <c r="GU138" i="7" s="1"/>
  <c r="L465" i="7" s="1"/>
  <c r="HK33" i="7"/>
  <c r="HK138" i="7" s="1"/>
  <c r="K466" i="7" s="1"/>
  <c r="IA33" i="7"/>
  <c r="IQ33" i="7"/>
  <c r="IW101" i="7"/>
  <c r="IW100" i="7"/>
  <c r="IG101" i="7"/>
  <c r="IG100" i="7"/>
  <c r="IG171" i="7" s="1"/>
  <c r="HQ101" i="7"/>
  <c r="HQ100" i="7"/>
  <c r="HA101" i="7"/>
  <c r="HA172" i="7" s="1"/>
  <c r="R490" i="7" s="1"/>
  <c r="HA100" i="7"/>
  <c r="GK101" i="7"/>
  <c r="GK100" i="7"/>
  <c r="IO99" i="7"/>
  <c r="IO98" i="7"/>
  <c r="IO169" i="7" s="1"/>
  <c r="HY99" i="7"/>
  <c r="HY98" i="7"/>
  <c r="HY169" i="7" s="1"/>
  <c r="HI99" i="7"/>
  <c r="HI98" i="7"/>
  <c r="GS99" i="7"/>
  <c r="GS98" i="7"/>
  <c r="GC99" i="7"/>
  <c r="GC98" i="7"/>
  <c r="GC169" i="7" s="1"/>
  <c r="IW97" i="7"/>
  <c r="IW96" i="7"/>
  <c r="IG96" i="7"/>
  <c r="IG97" i="7"/>
  <c r="HQ96" i="7"/>
  <c r="HQ97" i="7"/>
  <c r="HA97" i="7"/>
  <c r="HA96" i="7"/>
  <c r="GK97" i="7"/>
  <c r="GK96" i="7"/>
  <c r="IO95" i="7"/>
  <c r="IO94" i="7"/>
  <c r="IO165" i="7" s="1"/>
  <c r="HY94" i="7"/>
  <c r="HY95" i="7"/>
  <c r="HI94" i="7"/>
  <c r="HI95" i="7"/>
  <c r="GS95" i="7"/>
  <c r="GS94" i="7"/>
  <c r="GC95" i="7"/>
  <c r="GC94" i="7"/>
  <c r="IW93" i="7"/>
  <c r="IW92" i="7"/>
  <c r="IG93" i="7"/>
  <c r="IG164" i="7" s="1"/>
  <c r="IG92" i="7"/>
  <c r="IG163" i="7" s="1"/>
  <c r="HQ93" i="7"/>
  <c r="HQ164" i="7" s="1"/>
  <c r="HQ92" i="7"/>
  <c r="HA93" i="7"/>
  <c r="HA164" i="7" s="1"/>
  <c r="HA92" i="7"/>
  <c r="GK93" i="7"/>
  <c r="GK92" i="7"/>
  <c r="IO90" i="7"/>
  <c r="IO91" i="7"/>
  <c r="IO162" i="7" s="1"/>
  <c r="HY91" i="7"/>
  <c r="HY90" i="7"/>
  <c r="HI91" i="7"/>
  <c r="HI90" i="7"/>
  <c r="GS91" i="7"/>
  <c r="GS90" i="7"/>
  <c r="GS161" i="7" s="1"/>
  <c r="GC91" i="7"/>
  <c r="GC90" i="7"/>
  <c r="GC161" i="7" s="1"/>
  <c r="IW89" i="7"/>
  <c r="IG89" i="7"/>
  <c r="HQ89" i="7"/>
  <c r="HA89" i="7"/>
  <c r="GK89" i="7"/>
  <c r="IO88" i="7"/>
  <c r="IO87" i="7"/>
  <c r="HY88" i="7"/>
  <c r="HY159" i="7" s="1"/>
  <c r="HY87" i="7"/>
  <c r="HY158" i="7" s="1"/>
  <c r="HI88" i="7"/>
  <c r="HI87" i="7"/>
  <c r="GS88" i="7"/>
  <c r="GS87" i="7"/>
  <c r="GC87" i="7"/>
  <c r="GC88" i="7"/>
  <c r="IW86" i="7"/>
  <c r="IW85" i="7"/>
  <c r="IW156" i="7" s="1"/>
  <c r="IG86" i="7"/>
  <c r="IG157" i="7" s="1"/>
  <c r="IG85" i="7"/>
  <c r="HQ86" i="7"/>
  <c r="HQ85" i="7"/>
  <c r="HA86" i="7"/>
  <c r="HA85" i="7"/>
  <c r="GK86" i="7"/>
  <c r="GK85" i="7"/>
  <c r="GK156" i="7" s="1"/>
  <c r="IO84" i="7"/>
  <c r="HY84" i="7"/>
  <c r="HI84" i="7"/>
  <c r="IF18" i="7"/>
  <c r="GL12" i="7"/>
  <c r="GN4" i="7"/>
  <c r="GN12" i="7"/>
  <c r="GN5" i="7"/>
  <c r="GN110" i="7" s="1"/>
  <c r="GN6" i="7"/>
  <c r="GN7" i="7"/>
  <c r="GN8" i="7"/>
  <c r="GN9" i="7"/>
  <c r="GN10" i="7"/>
  <c r="GN16" i="7"/>
  <c r="GN121" i="7" s="1"/>
  <c r="GN11" i="7"/>
  <c r="GN18" i="7"/>
  <c r="GN19" i="7"/>
  <c r="GN15" i="7"/>
  <c r="GN120" i="7" s="1"/>
  <c r="GN20" i="7"/>
  <c r="GN125" i="7" s="1"/>
  <c r="GN13" i="7"/>
  <c r="GN118" i="7" s="1"/>
  <c r="GN21" i="7"/>
  <c r="GN17" i="7"/>
  <c r="GN22" i="7"/>
  <c r="HT5" i="7"/>
  <c r="HT13" i="7"/>
  <c r="HT6" i="7"/>
  <c r="HT14" i="7"/>
  <c r="HT7" i="7"/>
  <c r="HT15" i="7"/>
  <c r="HT4" i="7"/>
  <c r="HT8" i="7"/>
  <c r="HT16" i="7"/>
  <c r="HT9" i="7"/>
  <c r="HT10" i="7"/>
  <c r="HT11" i="7"/>
  <c r="HT18" i="7"/>
  <c r="HT19" i="7"/>
  <c r="HT12" i="7"/>
  <c r="HT20" i="7"/>
  <c r="HT125" i="7" s="1"/>
  <c r="HT21" i="7"/>
  <c r="HT22" i="7"/>
  <c r="HT3" i="7"/>
  <c r="IZ6" i="7"/>
  <c r="IZ14" i="7"/>
  <c r="IZ7" i="7"/>
  <c r="IZ15" i="7"/>
  <c r="IZ8" i="7"/>
  <c r="IZ16" i="7"/>
  <c r="IZ9" i="7"/>
  <c r="IZ17" i="7"/>
  <c r="IZ10" i="7"/>
  <c r="IZ11" i="7"/>
  <c r="IZ4" i="7"/>
  <c r="IZ12" i="7"/>
  <c r="IZ18" i="7"/>
  <c r="IZ123" i="7" s="1"/>
  <c r="IZ13" i="7"/>
  <c r="IZ19" i="7"/>
  <c r="IZ20" i="7"/>
  <c r="IZ5" i="7"/>
  <c r="IZ21" i="7"/>
  <c r="IZ22" i="7"/>
  <c r="IZ127" i="7" s="1"/>
  <c r="IZ3" i="7"/>
  <c r="IV101" i="7"/>
  <c r="IV172" i="7" s="1"/>
  <c r="N493" i="7" s="1"/>
  <c r="IV100" i="7"/>
  <c r="IF101" i="7"/>
  <c r="IF100" i="7"/>
  <c r="IF171" i="7" s="1"/>
  <c r="HP101" i="7"/>
  <c r="HP100" i="7"/>
  <c r="GZ101" i="7"/>
  <c r="GZ100" i="7"/>
  <c r="GZ171" i="7" s="1"/>
  <c r="GJ101" i="7"/>
  <c r="GJ100" i="7"/>
  <c r="IN99" i="7"/>
  <c r="IN98" i="7"/>
  <c r="HX99" i="7"/>
  <c r="HX170" i="7" s="1"/>
  <c r="HX98" i="7"/>
  <c r="HH99" i="7"/>
  <c r="HH98" i="7"/>
  <c r="GR99" i="7"/>
  <c r="GR170" i="7" s="1"/>
  <c r="GR98" i="7"/>
  <c r="GB99" i="7"/>
  <c r="GB98" i="7"/>
  <c r="IV97" i="7"/>
  <c r="IV96" i="7"/>
  <c r="IF97" i="7"/>
  <c r="IF96" i="7"/>
  <c r="HP96" i="7"/>
  <c r="HP97" i="7"/>
  <c r="GZ96" i="7"/>
  <c r="GZ97" i="7"/>
  <c r="GJ97" i="7"/>
  <c r="GJ168" i="7" s="1"/>
  <c r="GJ96" i="7"/>
  <c r="IN95" i="7"/>
  <c r="IN94" i="7"/>
  <c r="HX95" i="7"/>
  <c r="HX166" i="7" s="1"/>
  <c r="HX94" i="7"/>
  <c r="HH94" i="7"/>
  <c r="HH95" i="7"/>
  <c r="GR95" i="7"/>
  <c r="GR94" i="7"/>
  <c r="GB95" i="7"/>
  <c r="GB94" i="7"/>
  <c r="IV93" i="7"/>
  <c r="IV92" i="7"/>
  <c r="IF93" i="7"/>
  <c r="IF92" i="7"/>
  <c r="HP93" i="7"/>
  <c r="HP92" i="7"/>
  <c r="GZ93" i="7"/>
  <c r="GZ92" i="7"/>
  <c r="GJ93" i="7"/>
  <c r="GJ164" i="7" s="1"/>
  <c r="GJ92" i="7"/>
  <c r="GJ163" i="7" s="1"/>
  <c r="IN90" i="7"/>
  <c r="IN91" i="7"/>
  <c r="IN162" i="7" s="1"/>
  <c r="HX90" i="7"/>
  <c r="HX91" i="7"/>
  <c r="HH91" i="7"/>
  <c r="HH90" i="7"/>
  <c r="GR91" i="7"/>
  <c r="GR90" i="7"/>
  <c r="GB91" i="7"/>
  <c r="GB90" i="7"/>
  <c r="IV89" i="7"/>
  <c r="IF89" i="7"/>
  <c r="HP89" i="7"/>
  <c r="GZ89" i="7"/>
  <c r="GZ160" i="7" s="1"/>
  <c r="GJ89" i="7"/>
  <c r="IN88" i="7"/>
  <c r="IN87" i="7"/>
  <c r="HX88" i="7"/>
  <c r="HX87" i="7"/>
  <c r="HH88" i="7"/>
  <c r="HH87" i="7"/>
  <c r="GR88" i="7"/>
  <c r="GR87" i="7"/>
  <c r="GB88" i="7"/>
  <c r="GB87" i="7"/>
  <c r="IV86" i="7"/>
  <c r="IV85" i="7"/>
  <c r="IV156" i="7" s="1"/>
  <c r="IF86" i="7"/>
  <c r="IF85" i="7"/>
  <c r="HP86" i="7"/>
  <c r="HP85" i="7"/>
  <c r="GZ86" i="7"/>
  <c r="GZ157" i="7" s="1"/>
  <c r="GZ85" i="7"/>
  <c r="GJ86" i="7"/>
  <c r="GJ85" i="7"/>
  <c r="IN84" i="7"/>
  <c r="HX84" i="7"/>
  <c r="HH84" i="7"/>
  <c r="GR84" i="7"/>
  <c r="GB84" i="7"/>
  <c r="IV83" i="7"/>
  <c r="IV82" i="7"/>
  <c r="IF83" i="7"/>
  <c r="IF82" i="7"/>
  <c r="HP83" i="7"/>
  <c r="HP82" i="7"/>
  <c r="GZ83" i="7"/>
  <c r="GZ154" i="7" s="1"/>
  <c r="GZ82" i="7"/>
  <c r="GJ83" i="7"/>
  <c r="GJ82" i="7"/>
  <c r="IN81" i="7"/>
  <c r="HX81" i="7"/>
  <c r="HH81" i="7"/>
  <c r="GR81" i="7"/>
  <c r="GB81" i="7"/>
  <c r="IV80" i="7"/>
  <c r="IV151" i="7" s="1"/>
  <c r="IV79" i="7"/>
  <c r="IF80" i="7"/>
  <c r="IF79" i="7"/>
  <c r="HP79" i="7"/>
  <c r="HP80" i="7"/>
  <c r="GZ80" i="7"/>
  <c r="GZ79" i="7"/>
  <c r="GJ79" i="7"/>
  <c r="GJ80" i="7"/>
  <c r="IN78" i="7"/>
  <c r="HX78" i="7"/>
  <c r="HH78" i="7"/>
  <c r="GR78" i="7"/>
  <c r="GB78" i="7"/>
  <c r="IV77" i="7"/>
  <c r="IV148" i="7" s="1"/>
  <c r="IV76" i="7"/>
  <c r="IF77" i="7"/>
  <c r="IF76" i="7"/>
  <c r="HP77" i="7"/>
  <c r="HP148" i="7" s="1"/>
  <c r="HP76" i="7"/>
  <c r="GZ76" i="7"/>
  <c r="GZ77" i="7"/>
  <c r="GJ76" i="7"/>
  <c r="GJ77" i="7"/>
  <c r="IN72" i="7"/>
  <c r="IN73" i="7"/>
  <c r="IN74" i="7"/>
  <c r="IN75" i="7"/>
  <c r="IN71" i="7"/>
  <c r="HX71" i="7"/>
  <c r="HX73" i="7"/>
  <c r="HX74" i="7"/>
  <c r="HX72" i="7"/>
  <c r="HX75" i="7"/>
  <c r="HH71" i="7"/>
  <c r="HH72" i="7"/>
  <c r="HH73" i="7"/>
  <c r="HH74" i="7"/>
  <c r="HH75" i="7"/>
  <c r="GR75" i="7"/>
  <c r="GR71" i="7"/>
  <c r="GR72" i="7"/>
  <c r="GR73" i="7"/>
  <c r="GR74" i="7"/>
  <c r="GB75" i="7"/>
  <c r="GB71" i="7"/>
  <c r="GB72" i="7"/>
  <c r="GB73" i="7"/>
  <c r="GB74" i="7"/>
  <c r="HW22" i="7"/>
  <c r="HW127" i="7" s="1"/>
  <c r="IE18" i="7"/>
  <c r="IE123" i="7" s="1"/>
  <c r="IU7" i="7"/>
  <c r="IU112" i="7" s="1"/>
  <c r="GO12" i="7"/>
  <c r="GO5" i="7"/>
  <c r="GO13" i="7"/>
  <c r="GO6" i="7"/>
  <c r="GO14" i="7"/>
  <c r="GO4" i="7"/>
  <c r="GO109" i="7" s="1"/>
  <c r="GO7" i="7"/>
  <c r="GO15" i="7"/>
  <c r="GO8" i="7"/>
  <c r="GO9" i="7"/>
  <c r="GO17" i="7"/>
  <c r="GO10" i="7"/>
  <c r="GO16" i="7"/>
  <c r="GO121" i="7" s="1"/>
  <c r="GO11" i="7"/>
  <c r="GO18" i="7"/>
  <c r="GO19" i="7"/>
  <c r="GO20" i="7"/>
  <c r="GO21" i="7"/>
  <c r="IK4" i="7"/>
  <c r="IK109" i="7" s="1"/>
  <c r="IK5" i="7"/>
  <c r="IK13" i="7"/>
  <c r="IK118" i="7" s="1"/>
  <c r="IK6" i="7"/>
  <c r="IK14" i="7"/>
  <c r="IK7" i="7"/>
  <c r="IK15" i="7"/>
  <c r="IK8" i="7"/>
  <c r="IK113" i="7" s="1"/>
  <c r="IK16" i="7"/>
  <c r="IK9" i="7"/>
  <c r="IK114" i="7" s="1"/>
  <c r="IK10" i="7"/>
  <c r="IK115" i="7" s="1"/>
  <c r="IK11" i="7"/>
  <c r="IK150" i="7" s="1"/>
  <c r="IK18" i="7"/>
  <c r="IK123" i="7" s="1"/>
  <c r="IK19" i="7"/>
  <c r="IK17" i="7"/>
  <c r="IK122" i="7" s="1"/>
  <c r="IK20" i="7"/>
  <c r="IK21" i="7"/>
  <c r="IK126" i="7" s="1"/>
  <c r="IK22" i="7"/>
  <c r="IK12" i="7"/>
  <c r="IK3" i="7"/>
  <c r="GW25" i="7"/>
  <c r="HM25" i="7"/>
  <c r="IS25" i="7"/>
  <c r="FY26" i="7"/>
  <c r="FY131" i="7" s="1"/>
  <c r="GO26" i="7"/>
  <c r="HE26" i="7"/>
  <c r="HE131" i="7" s="1"/>
  <c r="IK26" i="7"/>
  <c r="JA26" i="7"/>
  <c r="JA131" i="7" s="1"/>
  <c r="IU101" i="7"/>
  <c r="IU100" i="7"/>
  <c r="IE101" i="7"/>
  <c r="IE100" i="7"/>
  <c r="HO101" i="7"/>
  <c r="HO100" i="7"/>
  <c r="HO171" i="7" s="1"/>
  <c r="GY101" i="7"/>
  <c r="GY100" i="7"/>
  <c r="GI101" i="7"/>
  <c r="GI100" i="7"/>
  <c r="IM98" i="7"/>
  <c r="IM99" i="7"/>
  <c r="IM170" i="7" s="1"/>
  <c r="HW99" i="7"/>
  <c r="HW170" i="7" s="1"/>
  <c r="HW98" i="7"/>
  <c r="HG99" i="7"/>
  <c r="HG170" i="7" s="1"/>
  <c r="HG98" i="7"/>
  <c r="GQ99" i="7"/>
  <c r="GQ170" i="7" s="1"/>
  <c r="GQ98" i="7"/>
  <c r="GA99" i="7"/>
  <c r="GA170" i="7" s="1"/>
  <c r="GA98" i="7"/>
  <c r="IU96" i="7"/>
  <c r="IU167" i="7" s="1"/>
  <c r="IU97" i="7"/>
  <c r="IE97" i="7"/>
  <c r="IE96" i="7"/>
  <c r="HO97" i="7"/>
  <c r="HO96" i="7"/>
  <c r="GY96" i="7"/>
  <c r="GY167" i="7" s="1"/>
  <c r="GY97" i="7"/>
  <c r="GI96" i="7"/>
  <c r="GI167" i="7" s="1"/>
  <c r="GI97" i="7"/>
  <c r="IM95" i="7"/>
  <c r="IM166" i="7" s="1"/>
  <c r="IM94" i="7"/>
  <c r="HW95" i="7"/>
  <c r="HW166" i="7" s="1"/>
  <c r="HW94" i="7"/>
  <c r="HG95" i="7"/>
  <c r="HG166" i="7" s="1"/>
  <c r="HG94" i="7"/>
  <c r="GQ95" i="7"/>
  <c r="GQ166" i="7" s="1"/>
  <c r="GQ94" i="7"/>
  <c r="GA94" i="7"/>
  <c r="GA95" i="7"/>
  <c r="IU93" i="7"/>
  <c r="IU92" i="7"/>
  <c r="IE93" i="7"/>
  <c r="IE92" i="7"/>
  <c r="IE163" i="7" s="1"/>
  <c r="HO93" i="7"/>
  <c r="HO92" i="7"/>
  <c r="GY93" i="7"/>
  <c r="GY92" i="7"/>
  <c r="GY163" i="7" s="1"/>
  <c r="GI93" i="7"/>
  <c r="GI164" i="7" s="1"/>
  <c r="GI92" i="7"/>
  <c r="IM91" i="7"/>
  <c r="IM162" i="7" s="1"/>
  <c r="IM90" i="7"/>
  <c r="HW90" i="7"/>
  <c r="HW91" i="7"/>
  <c r="HW162" i="7" s="1"/>
  <c r="HG90" i="7"/>
  <c r="HG91" i="7"/>
  <c r="GQ91" i="7"/>
  <c r="GQ90" i="7"/>
  <c r="GA91" i="7"/>
  <c r="GA90" i="7"/>
  <c r="IU89" i="7"/>
  <c r="IE89" i="7"/>
  <c r="HO89" i="7"/>
  <c r="GY89" i="7"/>
  <c r="GI89" i="7"/>
  <c r="IM88" i="7"/>
  <c r="IM87" i="7"/>
  <c r="HW88" i="7"/>
  <c r="HW87" i="7"/>
  <c r="HG88" i="7"/>
  <c r="HG87" i="7"/>
  <c r="GQ88" i="7"/>
  <c r="GQ87" i="7"/>
  <c r="GA88" i="7"/>
  <c r="GA87" i="7"/>
  <c r="IU85" i="7"/>
  <c r="IU86" i="7"/>
  <c r="IE86" i="7"/>
  <c r="IE85" i="7"/>
  <c r="HO86" i="7"/>
  <c r="HO85" i="7"/>
  <c r="GY86" i="7"/>
  <c r="GY85" i="7"/>
  <c r="GY156" i="7" s="1"/>
  <c r="GI86" i="7"/>
  <c r="GI85" i="7"/>
  <c r="IM84" i="7"/>
  <c r="HW84" i="7"/>
  <c r="HG84" i="7"/>
  <c r="GQ84" i="7"/>
  <c r="GA84" i="7"/>
  <c r="IU83" i="7"/>
  <c r="IU82" i="7"/>
  <c r="IE83" i="7"/>
  <c r="IE82" i="7"/>
  <c r="HO83" i="7"/>
  <c r="HO82" i="7"/>
  <c r="GY83" i="7"/>
  <c r="GY154" i="7" s="1"/>
  <c r="GY82" i="7"/>
  <c r="GI82" i="7"/>
  <c r="GI83" i="7"/>
  <c r="IM81" i="7"/>
  <c r="HW81" i="7"/>
  <c r="HG81" i="7"/>
  <c r="GQ81" i="7"/>
  <c r="GA81" i="7"/>
  <c r="IU80" i="7"/>
  <c r="IU79" i="7"/>
  <c r="IE80" i="7"/>
  <c r="IE79" i="7"/>
  <c r="HO80" i="7"/>
  <c r="HO79" i="7"/>
  <c r="GY80" i="7"/>
  <c r="GY79" i="7"/>
  <c r="GY150" i="7" s="1"/>
  <c r="GI79" i="7"/>
  <c r="GI80" i="7"/>
  <c r="IM78" i="7"/>
  <c r="HW78" i="7"/>
  <c r="HG78" i="7"/>
  <c r="GQ78" i="7"/>
  <c r="GA78" i="7"/>
  <c r="IU77" i="7"/>
  <c r="IU76" i="7"/>
  <c r="IE77" i="7"/>
  <c r="IE76" i="7"/>
  <c r="HO77" i="7"/>
  <c r="HO76" i="7"/>
  <c r="GY77" i="7"/>
  <c r="GY76" i="7"/>
  <c r="GI76" i="7"/>
  <c r="GI147" i="7" s="1"/>
  <c r="GI77" i="7"/>
  <c r="IM72" i="7"/>
  <c r="IM74" i="7"/>
  <c r="IM75" i="7"/>
  <c r="IM73" i="7"/>
  <c r="IM71" i="7"/>
  <c r="HW72" i="7"/>
  <c r="HW73" i="7"/>
  <c r="HW74" i="7"/>
  <c r="HW75" i="7"/>
  <c r="HW71" i="7"/>
  <c r="HG71" i="7"/>
  <c r="HG73" i="7"/>
  <c r="HG74" i="7"/>
  <c r="HG72" i="7"/>
  <c r="HG75" i="7"/>
  <c r="GQ71" i="7"/>
  <c r="GQ72" i="7"/>
  <c r="GQ73" i="7"/>
  <c r="GQ74" i="7"/>
  <c r="GQ75" i="7"/>
  <c r="GA75" i="7"/>
  <c r="GA71" i="7"/>
  <c r="GA72" i="7"/>
  <c r="GA73" i="7"/>
  <c r="GA74" i="7"/>
  <c r="IU19" i="7"/>
  <c r="IU124" i="7" s="1"/>
  <c r="HO18" i="7"/>
  <c r="HO123" i="7" s="1"/>
  <c r="IU16" i="7"/>
  <c r="IU121" i="7" s="1"/>
  <c r="HS14" i="7"/>
  <c r="IE7" i="7"/>
  <c r="IE112" i="7" s="1"/>
  <c r="IT101" i="7"/>
  <c r="IT172" i="7" s="1"/>
  <c r="L493" i="7" s="1"/>
  <c r="IT100" i="7"/>
  <c r="ID101" i="7"/>
  <c r="ID100" i="7"/>
  <c r="HN101" i="7"/>
  <c r="HN100" i="7"/>
  <c r="GX101" i="7"/>
  <c r="GX100" i="7"/>
  <c r="GH101" i="7"/>
  <c r="GH100" i="7"/>
  <c r="JB98" i="7"/>
  <c r="JB99" i="7"/>
  <c r="HV98" i="7"/>
  <c r="HV99" i="7"/>
  <c r="HF99" i="7"/>
  <c r="HF98" i="7"/>
  <c r="GP99" i="7"/>
  <c r="GP98" i="7"/>
  <c r="FZ99" i="7"/>
  <c r="FZ170" i="7" s="1"/>
  <c r="FZ98" i="7"/>
  <c r="IT97" i="7"/>
  <c r="IT96" i="7"/>
  <c r="ID96" i="7"/>
  <c r="ID97" i="7"/>
  <c r="HN97" i="7"/>
  <c r="HN96" i="7"/>
  <c r="GX97" i="7"/>
  <c r="GX96" i="7"/>
  <c r="GX167" i="7" s="1"/>
  <c r="GH96" i="7"/>
  <c r="GH97" i="7"/>
  <c r="JB95" i="7"/>
  <c r="JB94" i="7"/>
  <c r="HV94" i="7"/>
  <c r="HV95" i="7"/>
  <c r="HF95" i="7"/>
  <c r="HF94" i="7"/>
  <c r="GP95" i="7"/>
  <c r="GP94" i="7"/>
  <c r="FZ95" i="7"/>
  <c r="FZ94" i="7"/>
  <c r="IT93" i="7"/>
  <c r="IT92" i="7"/>
  <c r="ID93" i="7"/>
  <c r="ID92" i="7"/>
  <c r="HN93" i="7"/>
  <c r="HN92" i="7"/>
  <c r="GX93" i="7"/>
  <c r="GX92" i="7"/>
  <c r="GX163" i="7" s="1"/>
  <c r="GH93" i="7"/>
  <c r="GH164" i="7" s="1"/>
  <c r="GH92" i="7"/>
  <c r="JB91" i="7"/>
  <c r="JB90" i="7"/>
  <c r="HV91" i="7"/>
  <c r="HV90" i="7"/>
  <c r="HF90" i="7"/>
  <c r="HF91" i="7"/>
  <c r="GP90" i="7"/>
  <c r="GP91" i="7"/>
  <c r="FZ91" i="7"/>
  <c r="FZ90" i="7"/>
  <c r="IT89" i="7"/>
  <c r="ID89" i="7"/>
  <c r="HN89" i="7"/>
  <c r="GX89" i="7"/>
  <c r="GH89" i="7"/>
  <c r="JB88" i="7"/>
  <c r="JB87" i="7"/>
  <c r="HV88" i="7"/>
  <c r="HV87" i="7"/>
  <c r="HF88" i="7"/>
  <c r="HF87" i="7"/>
  <c r="GP88" i="7"/>
  <c r="GP87" i="7"/>
  <c r="FZ88" i="7"/>
  <c r="FZ87" i="7"/>
  <c r="IT85" i="7"/>
  <c r="IT86" i="7"/>
  <c r="IT157" i="7" s="1"/>
  <c r="ID85" i="7"/>
  <c r="ID86" i="7"/>
  <c r="HN86" i="7"/>
  <c r="HN85" i="7"/>
  <c r="GX86" i="7"/>
  <c r="GX85" i="7"/>
  <c r="GH86" i="7"/>
  <c r="GH85" i="7"/>
  <c r="JB84" i="7"/>
  <c r="HV84" i="7"/>
  <c r="HF84" i="7"/>
  <c r="GP84" i="7"/>
  <c r="FZ84" i="7"/>
  <c r="IT83" i="7"/>
  <c r="IT82" i="7"/>
  <c r="ID83" i="7"/>
  <c r="ID82" i="7"/>
  <c r="HN83" i="7"/>
  <c r="HN82" i="7"/>
  <c r="GX83" i="7"/>
  <c r="GX82" i="7"/>
  <c r="GH83" i="7"/>
  <c r="GH154" i="7" s="1"/>
  <c r="GH82" i="7"/>
  <c r="JB81" i="7"/>
  <c r="HV81" i="7"/>
  <c r="HF81" i="7"/>
  <c r="IT19" i="7"/>
  <c r="HN18" i="7"/>
  <c r="HN123" i="7" s="1"/>
  <c r="IT16" i="7"/>
  <c r="IT121" i="7" s="1"/>
  <c r="GN14" i="7"/>
  <c r="FX12" i="7"/>
  <c r="FX117" i="7" s="1"/>
  <c r="FX5" i="7"/>
  <c r="FX110" i="7" s="1"/>
  <c r="FX13" i="7"/>
  <c r="FX118" i="7" s="1"/>
  <c r="FX6" i="7"/>
  <c r="FX111" i="7" s="1"/>
  <c r="FX14" i="7"/>
  <c r="FX119" i="7" s="1"/>
  <c r="FX7" i="7"/>
  <c r="FX112" i="7" s="1"/>
  <c r="FX15" i="7"/>
  <c r="FX8" i="7"/>
  <c r="FX113" i="7" s="1"/>
  <c r="FX9" i="7"/>
  <c r="FX114" i="7" s="1"/>
  <c r="FX17" i="7"/>
  <c r="FX122" i="7" s="1"/>
  <c r="FX10" i="7"/>
  <c r="FX11" i="7"/>
  <c r="FX4" i="7"/>
  <c r="FX109" i="7" s="1"/>
  <c r="FX18" i="7"/>
  <c r="FX123" i="7" s="1"/>
  <c r="FX19" i="7"/>
  <c r="FX124" i="7" s="1"/>
  <c r="FX20" i="7"/>
  <c r="FX16" i="7"/>
  <c r="FX121" i="7" s="1"/>
  <c r="FX21" i="7"/>
  <c r="FX126" i="7" s="1"/>
  <c r="FY4" i="7"/>
  <c r="FY109" i="7" s="1"/>
  <c r="FY11" i="7"/>
  <c r="FY116" i="7" s="1"/>
  <c r="FY5" i="7"/>
  <c r="FY110" i="7" s="1"/>
  <c r="FY6" i="7"/>
  <c r="FY145" i="7" s="1"/>
  <c r="FY7" i="7"/>
  <c r="FY112" i="7" s="1"/>
  <c r="FY8" i="7"/>
  <c r="FY113" i="7" s="1"/>
  <c r="FY16" i="7"/>
  <c r="FY9" i="7"/>
  <c r="FY114" i="7" s="1"/>
  <c r="FY17" i="7"/>
  <c r="FY3" i="7"/>
  <c r="FY108" i="7" s="1"/>
  <c r="FY15" i="7"/>
  <c r="FY13" i="7"/>
  <c r="FY18" i="7"/>
  <c r="FY123" i="7" s="1"/>
  <c r="FY14" i="7"/>
  <c r="FY19" i="7"/>
  <c r="FY124" i="7" s="1"/>
  <c r="FY12" i="7"/>
  <c r="FY151" i="7" s="1"/>
  <c r="FY10" i="7"/>
  <c r="FY115" i="7" s="1"/>
  <c r="FY20" i="7"/>
  <c r="FY125" i="7" s="1"/>
  <c r="FY21" i="7"/>
  <c r="FY126" i="7" s="1"/>
  <c r="HE4" i="7"/>
  <c r="HE109" i="7" s="1"/>
  <c r="HE12" i="7"/>
  <c r="HE5" i="7"/>
  <c r="HE110" i="7" s="1"/>
  <c r="HE6" i="7"/>
  <c r="HE111" i="7" s="1"/>
  <c r="HE7" i="7"/>
  <c r="HE112" i="7" s="1"/>
  <c r="HE8" i="7"/>
  <c r="HE9" i="7"/>
  <c r="HE10" i="7"/>
  <c r="HE13" i="7"/>
  <c r="HE15" i="7"/>
  <c r="HE120" i="7" s="1"/>
  <c r="HE18" i="7"/>
  <c r="HE17" i="7"/>
  <c r="HE122" i="7" s="1"/>
  <c r="HE14" i="7"/>
  <c r="HE19" i="7"/>
  <c r="HE124" i="7" s="1"/>
  <c r="HE11" i="7"/>
  <c r="HE116" i="7" s="1"/>
  <c r="HE20" i="7"/>
  <c r="HE125" i="7" s="1"/>
  <c r="HE16" i="7"/>
  <c r="HE121" i="7" s="1"/>
  <c r="HE21" i="7"/>
  <c r="HE126" i="7" s="1"/>
  <c r="HE22" i="7"/>
  <c r="HE127" i="7" s="1"/>
  <c r="JA5" i="7"/>
  <c r="JA6" i="7"/>
  <c r="JA7" i="7"/>
  <c r="JA8" i="7"/>
  <c r="JA9" i="7"/>
  <c r="JA10" i="7"/>
  <c r="JA11" i="7"/>
  <c r="JA12" i="7"/>
  <c r="JA16" i="7"/>
  <c r="JA17" i="7"/>
  <c r="JA122" i="7" s="1"/>
  <c r="JA18" i="7"/>
  <c r="JA13" i="7"/>
  <c r="JA19" i="7"/>
  <c r="JA124" i="7" s="1"/>
  <c r="JA20" i="7"/>
  <c r="JA125" i="7" s="1"/>
  <c r="JA15" i="7"/>
  <c r="JA21" i="7"/>
  <c r="JA4" i="7"/>
  <c r="JA22" i="7"/>
  <c r="JA3" i="7"/>
  <c r="FZ11" i="7"/>
  <c r="FZ12" i="7"/>
  <c r="FZ5" i="7"/>
  <c r="FZ13" i="7"/>
  <c r="FZ6" i="7"/>
  <c r="FZ111" i="7" s="1"/>
  <c r="FZ14" i="7"/>
  <c r="FZ7" i="7"/>
  <c r="FZ112" i="7" s="1"/>
  <c r="FZ8" i="7"/>
  <c r="FZ16" i="7"/>
  <c r="FZ9" i="7"/>
  <c r="FZ114" i="7" s="1"/>
  <c r="FZ17" i="7"/>
  <c r="FZ122" i="7" s="1"/>
  <c r="FZ22" i="7"/>
  <c r="FZ127" i="7" s="1"/>
  <c r="FZ3" i="7"/>
  <c r="FZ15" i="7"/>
  <c r="FZ120" i="7" s="1"/>
  <c r="FZ4" i="7"/>
  <c r="FZ18" i="7"/>
  <c r="FZ19" i="7"/>
  <c r="FZ10" i="7"/>
  <c r="FZ20" i="7"/>
  <c r="FZ125" i="7" s="1"/>
  <c r="GP4" i="7"/>
  <c r="GP109" i="7" s="1"/>
  <c r="GP11" i="7"/>
  <c r="GP116" i="7" s="1"/>
  <c r="GP5" i="7"/>
  <c r="GP110" i="7" s="1"/>
  <c r="GP6" i="7"/>
  <c r="GP111" i="7" s="1"/>
  <c r="GP7" i="7"/>
  <c r="GP112" i="7" s="1"/>
  <c r="GP8" i="7"/>
  <c r="GP113" i="7" s="1"/>
  <c r="GP16" i="7"/>
  <c r="GP9" i="7"/>
  <c r="GP114" i="7" s="1"/>
  <c r="GP17" i="7"/>
  <c r="GP14" i="7"/>
  <c r="GP119" i="7" s="1"/>
  <c r="GP3" i="7"/>
  <c r="GP108" i="7" s="1"/>
  <c r="GP18" i="7"/>
  <c r="GP19" i="7"/>
  <c r="GP124" i="7" s="1"/>
  <c r="GP15" i="7"/>
  <c r="GP13" i="7"/>
  <c r="GP20" i="7"/>
  <c r="GP125" i="7" s="1"/>
  <c r="GP10" i="7"/>
  <c r="GP115" i="7" s="1"/>
  <c r="GP21" i="7"/>
  <c r="GP126" i="7" s="1"/>
  <c r="HF12" i="7"/>
  <c r="HF5" i="7"/>
  <c r="HF13" i="7"/>
  <c r="HF118" i="7" s="1"/>
  <c r="HF6" i="7"/>
  <c r="HF14" i="7"/>
  <c r="HF7" i="7"/>
  <c r="HF15" i="7"/>
  <c r="HF8" i="7"/>
  <c r="HF9" i="7"/>
  <c r="HF114" i="7" s="1"/>
  <c r="HF17" i="7"/>
  <c r="HF10" i="7"/>
  <c r="HF18" i="7"/>
  <c r="HF4" i="7"/>
  <c r="HF19" i="7"/>
  <c r="HF124" i="7" s="1"/>
  <c r="HF11" i="7"/>
  <c r="HF20" i="7"/>
  <c r="HF16" i="7"/>
  <c r="HF121" i="7" s="1"/>
  <c r="HF21" i="7"/>
  <c r="HF126" i="7" s="1"/>
  <c r="HV4" i="7"/>
  <c r="HV12" i="7"/>
  <c r="HV117" i="7" s="1"/>
  <c r="HV5" i="7"/>
  <c r="HV110" i="7" s="1"/>
  <c r="HV6" i="7"/>
  <c r="HV111" i="7" s="1"/>
  <c r="HV7" i="7"/>
  <c r="HV112" i="7" s="1"/>
  <c r="HV8" i="7"/>
  <c r="HV9" i="7"/>
  <c r="HV114" i="7" s="1"/>
  <c r="HV10" i="7"/>
  <c r="HV16" i="7"/>
  <c r="HV18" i="7"/>
  <c r="HV13" i="7"/>
  <c r="HV118" i="7" s="1"/>
  <c r="HV19" i="7"/>
  <c r="HV124" i="7" s="1"/>
  <c r="HV15" i="7"/>
  <c r="HV120" i="7" s="1"/>
  <c r="HV20" i="7"/>
  <c r="HV125" i="7" s="1"/>
  <c r="HV21" i="7"/>
  <c r="HV126" i="7" s="1"/>
  <c r="HV22" i="7"/>
  <c r="HV127" i="7" s="1"/>
  <c r="JB5" i="7"/>
  <c r="JB13" i="7"/>
  <c r="JB6" i="7"/>
  <c r="JB14" i="7"/>
  <c r="JB119" i="7" s="1"/>
  <c r="JB7" i="7"/>
  <c r="JB15" i="7"/>
  <c r="JB8" i="7"/>
  <c r="JB16" i="7"/>
  <c r="JB9" i="7"/>
  <c r="JB10" i="7"/>
  <c r="JB11" i="7"/>
  <c r="JB12" i="7"/>
  <c r="JB17" i="7"/>
  <c r="JB18" i="7"/>
  <c r="JB19" i="7"/>
  <c r="JB20" i="7"/>
  <c r="JB21" i="7"/>
  <c r="JB4" i="7"/>
  <c r="JB22" i="7"/>
  <c r="JB3" i="7"/>
  <c r="JB142" i="7" s="1"/>
  <c r="HF24" i="7"/>
  <c r="HF129" i="7" s="1"/>
  <c r="HF26" i="7"/>
  <c r="GA4" i="7"/>
  <c r="GA109" i="7" s="1"/>
  <c r="GA10" i="7"/>
  <c r="GA115" i="7" s="1"/>
  <c r="GA5" i="7"/>
  <c r="GA6" i="7"/>
  <c r="GA111" i="7" s="1"/>
  <c r="GA7" i="7"/>
  <c r="GA15" i="7"/>
  <c r="GA120" i="7" s="1"/>
  <c r="GA8" i="7"/>
  <c r="GA16" i="7"/>
  <c r="GA121" i="7" s="1"/>
  <c r="GA11" i="7"/>
  <c r="GA116" i="7" s="1"/>
  <c r="GA22" i="7"/>
  <c r="GA127" i="7" s="1"/>
  <c r="GA3" i="7"/>
  <c r="GA108" i="7" s="1"/>
  <c r="GA17" i="7"/>
  <c r="GA122" i="7" s="1"/>
  <c r="GA13" i="7"/>
  <c r="GA118" i="7" s="1"/>
  <c r="GA14" i="7"/>
  <c r="GA119" i="7" s="1"/>
  <c r="GA18" i="7"/>
  <c r="GA12" i="7"/>
  <c r="GA19" i="7"/>
  <c r="GA124" i="7" s="1"/>
  <c r="GA20" i="7"/>
  <c r="GQ11" i="7"/>
  <c r="GQ12" i="7"/>
  <c r="GQ117" i="7" s="1"/>
  <c r="GQ5" i="7"/>
  <c r="GQ110" i="7" s="1"/>
  <c r="GQ13" i="7"/>
  <c r="GQ118" i="7" s="1"/>
  <c r="GQ4" i="7"/>
  <c r="GQ109" i="7" s="1"/>
  <c r="GQ6" i="7"/>
  <c r="GQ111" i="7" s="1"/>
  <c r="GQ14" i="7"/>
  <c r="GQ119" i="7" s="1"/>
  <c r="GQ7" i="7"/>
  <c r="GQ112" i="7" s="1"/>
  <c r="GQ8" i="7"/>
  <c r="GQ16" i="7"/>
  <c r="GQ9" i="7"/>
  <c r="GQ114" i="7" s="1"/>
  <c r="GQ17" i="7"/>
  <c r="GQ122" i="7" s="1"/>
  <c r="GQ22" i="7"/>
  <c r="GQ127" i="7" s="1"/>
  <c r="GQ3" i="7"/>
  <c r="GQ108" i="7" s="1"/>
  <c r="GQ18" i="7"/>
  <c r="GQ123" i="7" s="1"/>
  <c r="GQ19" i="7"/>
  <c r="GQ158" i="7" s="1"/>
  <c r="GQ15" i="7"/>
  <c r="GQ120" i="7" s="1"/>
  <c r="GQ20" i="7"/>
  <c r="GQ125" i="7" s="1"/>
  <c r="HG4" i="7"/>
  <c r="HG11" i="7"/>
  <c r="HG5" i="7"/>
  <c r="HG6" i="7"/>
  <c r="HG111" i="7" s="1"/>
  <c r="HG7" i="7"/>
  <c r="HG8" i="7"/>
  <c r="HG113" i="7" s="1"/>
  <c r="HG16" i="7"/>
  <c r="HG121" i="7" s="1"/>
  <c r="HG9" i="7"/>
  <c r="HG17" i="7"/>
  <c r="HG3" i="7"/>
  <c r="HG13" i="7"/>
  <c r="HG15" i="7"/>
  <c r="HG12" i="7"/>
  <c r="HG18" i="7"/>
  <c r="HG14" i="7"/>
  <c r="HG19" i="7"/>
  <c r="HG20" i="7"/>
  <c r="HG21" i="7"/>
  <c r="HW12" i="7"/>
  <c r="HW5" i="7"/>
  <c r="HW110" i="7" s="1"/>
  <c r="HW13" i="7"/>
  <c r="HW118" i="7" s="1"/>
  <c r="HW6" i="7"/>
  <c r="HW111" i="7" s="1"/>
  <c r="HW14" i="7"/>
  <c r="HW119" i="7" s="1"/>
  <c r="HW7" i="7"/>
  <c r="HW112" i="7" s="1"/>
  <c r="HW15" i="7"/>
  <c r="HW120" i="7" s="1"/>
  <c r="HW4" i="7"/>
  <c r="HW109" i="7" s="1"/>
  <c r="HW8" i="7"/>
  <c r="HW113" i="7" s="1"/>
  <c r="HW9" i="7"/>
  <c r="HW17" i="7"/>
  <c r="HW10" i="7"/>
  <c r="HW115" i="7" s="1"/>
  <c r="HW16" i="7"/>
  <c r="HW121" i="7" s="1"/>
  <c r="HW18" i="7"/>
  <c r="HW19" i="7"/>
  <c r="HW124" i="7" s="1"/>
  <c r="HW20" i="7"/>
  <c r="HW21" i="7"/>
  <c r="HW126" i="7" s="1"/>
  <c r="IM4" i="7"/>
  <c r="IM109" i="7" s="1"/>
  <c r="IM12" i="7"/>
  <c r="IM117" i="7" s="1"/>
  <c r="IM5" i="7"/>
  <c r="IM110" i="7" s="1"/>
  <c r="IM6" i="7"/>
  <c r="IM111" i="7" s="1"/>
  <c r="IM7" i="7"/>
  <c r="IM112" i="7" s="1"/>
  <c r="IM8" i="7"/>
  <c r="IM113" i="7" s="1"/>
  <c r="IM9" i="7"/>
  <c r="IM148" i="7" s="1"/>
  <c r="IM10" i="7"/>
  <c r="IM115" i="7" s="1"/>
  <c r="IM15" i="7"/>
  <c r="IM11" i="7"/>
  <c r="IM116" i="7" s="1"/>
  <c r="IM18" i="7"/>
  <c r="IM123" i="7" s="1"/>
  <c r="IM14" i="7"/>
  <c r="IM119" i="7" s="1"/>
  <c r="IM19" i="7"/>
  <c r="IM17" i="7"/>
  <c r="IM20" i="7"/>
  <c r="IM16" i="7"/>
  <c r="IM21" i="7"/>
  <c r="IM126" i="7" s="1"/>
  <c r="IM13" i="7"/>
  <c r="IM118" i="7" s="1"/>
  <c r="IM22" i="7"/>
  <c r="IM127" i="7" s="1"/>
  <c r="GI23" i="7"/>
  <c r="GY23" i="7"/>
  <c r="HO23" i="7"/>
  <c r="IE23" i="7"/>
  <c r="IE128" i="7" s="1"/>
  <c r="IU23" i="7"/>
  <c r="IU128" i="7" s="1"/>
  <c r="GA24" i="7"/>
  <c r="GA129" i="7" s="1"/>
  <c r="GQ24" i="7"/>
  <c r="HG24" i="7"/>
  <c r="HW24" i="7"/>
  <c r="HW129" i="7" s="1"/>
  <c r="IM24" i="7"/>
  <c r="IM129" i="7" s="1"/>
  <c r="GI25" i="7"/>
  <c r="GY25" i="7"/>
  <c r="HO25" i="7"/>
  <c r="IE25" i="7"/>
  <c r="IE130" i="7" s="1"/>
  <c r="IU25" i="7"/>
  <c r="IU130" i="7" s="1"/>
  <c r="GA26" i="7"/>
  <c r="GA131" i="7" s="1"/>
  <c r="GQ26" i="7"/>
  <c r="HG26" i="7"/>
  <c r="HW26" i="7"/>
  <c r="IM26" i="7"/>
  <c r="IM131" i="7" s="1"/>
  <c r="GI27" i="7"/>
  <c r="GY27" i="7"/>
  <c r="GY132" i="7" s="1"/>
  <c r="HO27" i="7"/>
  <c r="IE27" i="7"/>
  <c r="IE132" i="7" s="1"/>
  <c r="IU27" i="7"/>
  <c r="IU132" i="7" s="1"/>
  <c r="GA28" i="7"/>
  <c r="GA133" i="7" s="1"/>
  <c r="GQ28" i="7"/>
  <c r="HG28" i="7"/>
  <c r="HW28" i="7"/>
  <c r="HW133" i="7" s="1"/>
  <c r="IM28" i="7"/>
  <c r="IM133" i="7" s="1"/>
  <c r="GI29" i="7"/>
  <c r="GI134" i="7" s="1"/>
  <c r="GY29" i="7"/>
  <c r="GY134" i="7" s="1"/>
  <c r="HO29" i="7"/>
  <c r="IE29" i="7"/>
  <c r="IU29" i="7"/>
  <c r="IU134" i="7" s="1"/>
  <c r="GA30" i="7"/>
  <c r="GA135" i="7" s="1"/>
  <c r="GQ30" i="7"/>
  <c r="GQ135" i="7" s="1"/>
  <c r="HG30" i="7"/>
  <c r="HG135" i="7" s="1"/>
  <c r="HW30" i="7"/>
  <c r="HW135" i="7" s="1"/>
  <c r="IM30" i="7"/>
  <c r="IM135" i="7" s="1"/>
  <c r="GI31" i="7"/>
  <c r="GI136" i="7" s="1"/>
  <c r="GY31" i="7"/>
  <c r="HO31" i="7"/>
  <c r="IE31" i="7"/>
  <c r="IU31" i="7"/>
  <c r="GA32" i="7"/>
  <c r="GA137" i="7" s="1"/>
  <c r="GQ32" i="7"/>
  <c r="GQ137" i="7" s="1"/>
  <c r="HG32" i="7"/>
  <c r="HG171" i="7" s="1"/>
  <c r="HW32" i="7"/>
  <c r="HW137" i="7" s="1"/>
  <c r="IM32" i="7"/>
  <c r="GI33" i="7"/>
  <c r="GI138" i="7" s="1"/>
  <c r="Q464" i="7" s="1"/>
  <c r="GY33" i="7"/>
  <c r="HO33" i="7"/>
  <c r="HO138" i="7" s="1"/>
  <c r="O466" i="7" s="1"/>
  <c r="IE33" i="7"/>
  <c r="IE138" i="7" s="1"/>
  <c r="N467" i="7" s="1"/>
  <c r="IU33" i="7"/>
  <c r="IU138" i="7" s="1"/>
  <c r="M468" i="7" s="1"/>
  <c r="IS101" i="7"/>
  <c r="IS100" i="7"/>
  <c r="IC101" i="7"/>
  <c r="IC100" i="7"/>
  <c r="HM101" i="7"/>
  <c r="HM100" i="7"/>
  <c r="GW101" i="7"/>
  <c r="GW100" i="7"/>
  <c r="GG101" i="7"/>
  <c r="GG172" i="7" s="1"/>
  <c r="O489" i="7" s="1"/>
  <c r="GG100" i="7"/>
  <c r="JA99" i="7"/>
  <c r="JA170" i="7" s="1"/>
  <c r="JA98" i="7"/>
  <c r="IK98" i="7"/>
  <c r="IK169" i="7" s="1"/>
  <c r="IK99" i="7"/>
  <c r="IK170" i="7" s="1"/>
  <c r="HE98" i="7"/>
  <c r="HE99" i="7"/>
  <c r="GO99" i="7"/>
  <c r="GO98" i="7"/>
  <c r="GO169" i="7" s="1"/>
  <c r="FY99" i="7"/>
  <c r="FY98" i="7"/>
  <c r="IS97" i="7"/>
  <c r="IS96" i="7"/>
  <c r="IC97" i="7"/>
  <c r="IC96" i="7"/>
  <c r="HM96" i="7"/>
  <c r="HM167" i="7" s="1"/>
  <c r="HM97" i="7"/>
  <c r="GW97" i="7"/>
  <c r="GW168" i="7" s="1"/>
  <c r="GW96" i="7"/>
  <c r="GG97" i="7"/>
  <c r="GG168" i="7" s="1"/>
  <c r="GG96" i="7"/>
  <c r="JA95" i="7"/>
  <c r="JA94" i="7"/>
  <c r="IK95" i="7"/>
  <c r="IK94" i="7"/>
  <c r="HE94" i="7"/>
  <c r="HE95" i="7"/>
  <c r="GO95" i="7"/>
  <c r="GO94" i="7"/>
  <c r="FY95" i="7"/>
  <c r="FY94" i="7"/>
  <c r="IS92" i="7"/>
  <c r="IS93" i="7"/>
  <c r="IC93" i="7"/>
  <c r="IC164" i="7" s="1"/>
  <c r="IC92" i="7"/>
  <c r="HM93" i="7"/>
  <c r="HM164" i="7" s="1"/>
  <c r="HM92" i="7"/>
  <c r="GW93" i="7"/>
  <c r="GW164" i="7" s="1"/>
  <c r="GW92" i="7"/>
  <c r="GG93" i="7"/>
  <c r="GG164" i="7" s="1"/>
  <c r="GG92" i="7"/>
  <c r="GG163" i="7" s="1"/>
  <c r="JA91" i="7"/>
  <c r="JA90" i="7"/>
  <c r="IK91" i="7"/>
  <c r="IK90" i="7"/>
  <c r="HE91" i="7"/>
  <c r="HE90" i="7"/>
  <c r="GO90" i="7"/>
  <c r="GO91" i="7"/>
  <c r="FY90" i="7"/>
  <c r="FY161" i="7" s="1"/>
  <c r="FY91" i="7"/>
  <c r="IS89" i="7"/>
  <c r="IC89" i="7"/>
  <c r="IC160" i="7" s="1"/>
  <c r="IM3" i="7"/>
  <c r="IM108" i="7" s="1"/>
  <c r="GP22" i="7"/>
  <c r="GP127" i="7" s="1"/>
  <c r="ID19" i="7"/>
  <c r="ID124" i="7" s="1"/>
  <c r="GX18" i="7"/>
  <c r="HM16" i="7"/>
  <c r="HM121" i="7" s="1"/>
  <c r="GK14" i="7"/>
  <c r="HV11" i="7"/>
  <c r="IJ4" i="7"/>
  <c r="IJ5" i="7"/>
  <c r="IJ13" i="7"/>
  <c r="IJ6" i="7"/>
  <c r="IJ7" i="7"/>
  <c r="IJ8" i="7"/>
  <c r="IJ9" i="7"/>
  <c r="IJ10" i="7"/>
  <c r="IJ11" i="7"/>
  <c r="IJ15" i="7"/>
  <c r="IJ18" i="7"/>
  <c r="IJ19" i="7"/>
  <c r="IJ14" i="7"/>
  <c r="IJ119" i="7" s="1"/>
  <c r="IJ17" i="7"/>
  <c r="IJ20" i="7"/>
  <c r="IJ21" i="7"/>
  <c r="IJ16" i="7"/>
  <c r="IJ22" i="7"/>
  <c r="IJ12" i="7"/>
  <c r="IJ3" i="7"/>
  <c r="IJ108" i="7" s="1"/>
  <c r="GB4" i="7"/>
  <c r="GB10" i="7"/>
  <c r="GB11" i="7"/>
  <c r="GB116" i="7" s="1"/>
  <c r="GB12" i="7"/>
  <c r="GB117" i="7" s="1"/>
  <c r="GB5" i="7"/>
  <c r="GB13" i="7"/>
  <c r="GB6" i="7"/>
  <c r="GB111" i="7" s="1"/>
  <c r="GB7" i="7"/>
  <c r="GB112" i="7" s="1"/>
  <c r="GB15" i="7"/>
  <c r="GB120" i="7" s="1"/>
  <c r="GB8" i="7"/>
  <c r="GB113" i="7" s="1"/>
  <c r="GB16" i="7"/>
  <c r="GB121" i="7" s="1"/>
  <c r="GB9" i="7"/>
  <c r="GB21" i="7"/>
  <c r="GB126" i="7" s="1"/>
  <c r="GB22" i="7"/>
  <c r="GB127" i="7" s="1"/>
  <c r="GB3" i="7"/>
  <c r="GB108" i="7" s="1"/>
  <c r="GB17" i="7"/>
  <c r="GB14" i="7"/>
  <c r="GB119" i="7" s="1"/>
  <c r="GB18" i="7"/>
  <c r="GB19" i="7"/>
  <c r="GB124" i="7" s="1"/>
  <c r="GR4" i="7"/>
  <c r="GR109" i="7" s="1"/>
  <c r="GR10" i="7"/>
  <c r="GR115" i="7" s="1"/>
  <c r="GR5" i="7"/>
  <c r="GR6" i="7"/>
  <c r="GR111" i="7" s="1"/>
  <c r="GR7" i="7"/>
  <c r="GR15" i="7"/>
  <c r="GR8" i="7"/>
  <c r="GR16" i="7"/>
  <c r="GR12" i="7"/>
  <c r="GR9" i="7"/>
  <c r="GR14" i="7"/>
  <c r="GR119" i="7" s="1"/>
  <c r="GR22" i="7"/>
  <c r="GR127" i="7" s="1"/>
  <c r="GR3" i="7"/>
  <c r="GR108" i="7" s="1"/>
  <c r="GR11" i="7"/>
  <c r="GR116" i="7" s="1"/>
  <c r="GR18" i="7"/>
  <c r="GR123" i="7" s="1"/>
  <c r="GR19" i="7"/>
  <c r="GR124" i="7" s="1"/>
  <c r="GR13" i="7"/>
  <c r="GR118" i="7" s="1"/>
  <c r="GR20" i="7"/>
  <c r="GR125" i="7" s="1"/>
  <c r="HH4" i="7"/>
  <c r="HH109" i="7" s="1"/>
  <c r="HH11" i="7"/>
  <c r="HH12" i="7"/>
  <c r="HH5" i="7"/>
  <c r="HH110" i="7" s="1"/>
  <c r="HH13" i="7"/>
  <c r="HH118" i="7" s="1"/>
  <c r="HH6" i="7"/>
  <c r="HH111" i="7" s="1"/>
  <c r="HH14" i="7"/>
  <c r="HH119" i="7" s="1"/>
  <c r="HH7" i="7"/>
  <c r="HH112" i="7" s="1"/>
  <c r="HH8" i="7"/>
  <c r="HH16" i="7"/>
  <c r="HH121" i="7" s="1"/>
  <c r="HH9" i="7"/>
  <c r="HH114" i="7" s="1"/>
  <c r="HH17" i="7"/>
  <c r="HH10" i="7"/>
  <c r="HH22" i="7"/>
  <c r="HH127" i="7" s="1"/>
  <c r="HH3" i="7"/>
  <c r="HH108" i="7" s="1"/>
  <c r="HH15" i="7"/>
  <c r="HH120" i="7" s="1"/>
  <c r="HH18" i="7"/>
  <c r="HH19" i="7"/>
  <c r="HH20" i="7"/>
  <c r="HX4" i="7"/>
  <c r="HX11" i="7"/>
  <c r="HX5" i="7"/>
  <c r="HX6" i="7"/>
  <c r="HX7" i="7"/>
  <c r="HX8" i="7"/>
  <c r="HX16" i="7"/>
  <c r="HX121" i="7" s="1"/>
  <c r="HX9" i="7"/>
  <c r="HX114" i="7" s="1"/>
  <c r="HX17" i="7"/>
  <c r="HX14" i="7"/>
  <c r="HX3" i="7"/>
  <c r="HX10" i="7"/>
  <c r="HX149" i="7" s="1"/>
  <c r="HX13" i="7"/>
  <c r="HX118" i="7" s="1"/>
  <c r="HX18" i="7"/>
  <c r="HX12" i="7"/>
  <c r="HX19" i="7"/>
  <c r="HX15" i="7"/>
  <c r="HX120" i="7" s="1"/>
  <c r="HX20" i="7"/>
  <c r="HX125" i="7" s="1"/>
  <c r="HX21" i="7"/>
  <c r="IN12" i="7"/>
  <c r="IN4" i="7"/>
  <c r="IN5" i="7"/>
  <c r="IN110" i="7" s="1"/>
  <c r="IN13" i="7"/>
  <c r="IN118" i="7" s="1"/>
  <c r="IN6" i="7"/>
  <c r="IN111" i="7" s="1"/>
  <c r="IN14" i="7"/>
  <c r="IN119" i="7" s="1"/>
  <c r="IN7" i="7"/>
  <c r="IN112" i="7" s="1"/>
  <c r="IN15" i="7"/>
  <c r="IN8" i="7"/>
  <c r="IN113" i="7" s="1"/>
  <c r="IN9" i="7"/>
  <c r="IN114" i="7" s="1"/>
  <c r="IN17" i="7"/>
  <c r="IN10" i="7"/>
  <c r="IN115" i="7" s="1"/>
  <c r="IN11" i="7"/>
  <c r="IN116" i="7" s="1"/>
  <c r="IN18" i="7"/>
  <c r="IN19" i="7"/>
  <c r="IN20" i="7"/>
  <c r="IN16" i="7"/>
  <c r="IN21" i="7"/>
  <c r="IN126" i="7" s="1"/>
  <c r="IR101" i="7"/>
  <c r="IR100" i="7"/>
  <c r="IB101" i="7"/>
  <c r="IB172" i="7" s="1"/>
  <c r="K492" i="7" s="1"/>
  <c r="IB100" i="7"/>
  <c r="HL101" i="7"/>
  <c r="HL100" i="7"/>
  <c r="GV101" i="7"/>
  <c r="GV100" i="7"/>
  <c r="GF101" i="7"/>
  <c r="GF100" i="7"/>
  <c r="GF171" i="7" s="1"/>
  <c r="IZ99" i="7"/>
  <c r="IZ98" i="7"/>
  <c r="IJ99" i="7"/>
  <c r="IJ98" i="7"/>
  <c r="HT98" i="7"/>
  <c r="HT99" i="7"/>
  <c r="GN98" i="7"/>
  <c r="GN169" i="7" s="1"/>
  <c r="GN99" i="7"/>
  <c r="FX99" i="7"/>
  <c r="FX98" i="7"/>
  <c r="IR97" i="7"/>
  <c r="IR168" i="7" s="1"/>
  <c r="IR96" i="7"/>
  <c r="IB97" i="7"/>
  <c r="IB168" i="7" s="1"/>
  <c r="IB96" i="7"/>
  <c r="HL97" i="7"/>
  <c r="HL168" i="7" s="1"/>
  <c r="HL96" i="7"/>
  <c r="GV96" i="7"/>
  <c r="GV97" i="7"/>
  <c r="GV168" i="7" s="1"/>
  <c r="GF97" i="7"/>
  <c r="GF168" i="7" s="1"/>
  <c r="GF96" i="7"/>
  <c r="IZ95" i="7"/>
  <c r="IZ94" i="7"/>
  <c r="IJ95" i="7"/>
  <c r="IJ94" i="7"/>
  <c r="IJ165" i="7" s="1"/>
  <c r="HT94" i="7"/>
  <c r="HT165" i="7" s="1"/>
  <c r="HT95" i="7"/>
  <c r="GN95" i="7"/>
  <c r="GN166" i="7" s="1"/>
  <c r="GN94" i="7"/>
  <c r="FX95" i="7"/>
  <c r="FX166" i="7" s="1"/>
  <c r="FX94" i="7"/>
  <c r="IR92" i="7"/>
  <c r="IR93" i="7"/>
  <c r="IR164" i="7" s="1"/>
  <c r="IB92" i="7"/>
  <c r="IB163" i="7" s="1"/>
  <c r="IB93" i="7"/>
  <c r="HL93" i="7"/>
  <c r="HL164" i="7" s="1"/>
  <c r="HL92" i="7"/>
  <c r="GV93" i="7"/>
  <c r="GV92" i="7"/>
  <c r="GF93" i="7"/>
  <c r="GF164" i="7" s="1"/>
  <c r="GF92" i="7"/>
  <c r="GF163" i="7" s="1"/>
  <c r="IZ91" i="7"/>
  <c r="IZ162" i="7" s="1"/>
  <c r="IZ90" i="7"/>
  <c r="IJ91" i="7"/>
  <c r="IJ162" i="7" s="1"/>
  <c r="IJ90" i="7"/>
  <c r="HT91" i="7"/>
  <c r="HT90" i="7"/>
  <c r="GN91" i="7"/>
  <c r="GN90" i="7"/>
  <c r="HW3" i="7"/>
  <c r="GO22" i="7"/>
  <c r="IC19" i="7"/>
  <c r="GW18" i="7"/>
  <c r="HL16" i="7"/>
  <c r="HL121" i="7" s="1"/>
  <c r="FW11" i="7"/>
  <c r="HO6" i="7"/>
  <c r="JA137" i="7"/>
  <c r="JA138" i="7"/>
  <c r="S468" i="7" s="1"/>
  <c r="JA45" i="7"/>
  <c r="JA43" i="7"/>
  <c r="JA42" i="7"/>
  <c r="IZ45" i="7"/>
  <c r="IZ46" i="7"/>
  <c r="IZ44" i="7"/>
  <c r="IZ115" i="7" s="1"/>
  <c r="IZ43" i="7"/>
  <c r="IZ42" i="7"/>
  <c r="IZ38" i="7"/>
  <c r="IZ39" i="7"/>
  <c r="IZ40" i="7"/>
  <c r="IZ41" i="7"/>
  <c r="IZ37" i="7"/>
  <c r="GP81" i="7"/>
  <c r="GP152" i="7" s="1"/>
  <c r="FZ81" i="7"/>
  <c r="IT80" i="7"/>
  <c r="IT79" i="7"/>
  <c r="ID79" i="7"/>
  <c r="ID80" i="7"/>
  <c r="HN80" i="7"/>
  <c r="HN79" i="7"/>
  <c r="GX80" i="7"/>
  <c r="GX151" i="7" s="1"/>
  <c r="GX79" i="7"/>
  <c r="GH79" i="7"/>
  <c r="GH150" i="7" s="1"/>
  <c r="GH80" i="7"/>
  <c r="JB78" i="7"/>
  <c r="JB149" i="7" s="1"/>
  <c r="HV78" i="7"/>
  <c r="HF78" i="7"/>
  <c r="GP78" i="7"/>
  <c r="FZ78" i="7"/>
  <c r="FZ149" i="7" s="1"/>
  <c r="IT77" i="7"/>
  <c r="IT76" i="7"/>
  <c r="ID77" i="7"/>
  <c r="ID76" i="7"/>
  <c r="HN77" i="7"/>
  <c r="HN76" i="7"/>
  <c r="GX77" i="7"/>
  <c r="GX76" i="7"/>
  <c r="GH77" i="7"/>
  <c r="GH148" i="7" s="1"/>
  <c r="GH76" i="7"/>
  <c r="GH147" i="7" s="1"/>
  <c r="JB72" i="7"/>
  <c r="JB73" i="7"/>
  <c r="JB74" i="7"/>
  <c r="JB75" i="7"/>
  <c r="JB71" i="7"/>
  <c r="HV72" i="7"/>
  <c r="HV74" i="7"/>
  <c r="HV75" i="7"/>
  <c r="HV73" i="7"/>
  <c r="HV71" i="7"/>
  <c r="HF72" i="7"/>
  <c r="HF143" i="7" s="1"/>
  <c r="HF73" i="7"/>
  <c r="HF74" i="7"/>
  <c r="HF75" i="7"/>
  <c r="HF71" i="7"/>
  <c r="GP71" i="7"/>
  <c r="GP73" i="7"/>
  <c r="GP74" i="7"/>
  <c r="GP72" i="7"/>
  <c r="GP75" i="7"/>
  <c r="FZ71" i="7"/>
  <c r="FZ72" i="7"/>
  <c r="FZ73" i="7"/>
  <c r="FZ74" i="7"/>
  <c r="FZ75" i="7"/>
  <c r="HM89" i="7"/>
  <c r="GW89" i="7"/>
  <c r="GG89" i="7"/>
  <c r="JA88" i="7"/>
  <c r="JA87" i="7"/>
  <c r="IK88" i="7"/>
  <c r="IK87" i="7"/>
  <c r="HE88" i="7"/>
  <c r="HE87" i="7"/>
  <c r="GO88" i="7"/>
  <c r="GO87" i="7"/>
  <c r="FY88" i="7"/>
  <c r="FY87" i="7"/>
  <c r="IS86" i="7"/>
  <c r="IS85" i="7"/>
  <c r="IC85" i="7"/>
  <c r="IC86" i="7"/>
  <c r="HM85" i="7"/>
  <c r="HM86" i="7"/>
  <c r="GW86" i="7"/>
  <c r="GW85" i="7"/>
  <c r="GG86" i="7"/>
  <c r="GG85" i="7"/>
  <c r="GG156" i="7" s="1"/>
  <c r="JA84" i="7"/>
  <c r="IK84" i="7"/>
  <c r="HE84" i="7"/>
  <c r="GO84" i="7"/>
  <c r="FY84" i="7"/>
  <c r="IS83" i="7"/>
  <c r="IS82" i="7"/>
  <c r="IC83" i="7"/>
  <c r="IC82" i="7"/>
  <c r="HM83" i="7"/>
  <c r="HM82" i="7"/>
  <c r="GW83" i="7"/>
  <c r="GW82" i="7"/>
  <c r="GG83" i="7"/>
  <c r="GG154" i="7" s="1"/>
  <c r="GG82" i="7"/>
  <c r="JA81" i="7"/>
  <c r="IK81" i="7"/>
  <c r="HE81" i="7"/>
  <c r="HE152" i="7" s="1"/>
  <c r="GO81" i="7"/>
  <c r="FY81" i="7"/>
  <c r="IS80" i="7"/>
  <c r="IS79" i="7"/>
  <c r="IC79" i="7"/>
  <c r="IC80" i="7"/>
  <c r="HM79" i="7"/>
  <c r="HM80" i="7"/>
  <c r="GW80" i="7"/>
  <c r="GW79" i="7"/>
  <c r="GG80" i="7"/>
  <c r="GG79" i="7"/>
  <c r="JA78" i="7"/>
  <c r="JA149" i="7" s="1"/>
  <c r="IK78" i="7"/>
  <c r="HE78" i="7"/>
  <c r="GO78" i="7"/>
  <c r="FY78" i="7"/>
  <c r="IS76" i="7"/>
  <c r="IS77" i="7"/>
  <c r="IC77" i="7"/>
  <c r="IC76" i="7"/>
  <c r="HM77" i="7"/>
  <c r="HM76" i="7"/>
  <c r="GW77" i="7"/>
  <c r="GW76" i="7"/>
  <c r="GG77" i="7"/>
  <c r="GG76" i="7"/>
  <c r="JA72" i="7"/>
  <c r="JA73" i="7"/>
  <c r="JA75" i="7"/>
  <c r="JA71" i="7"/>
  <c r="JA74" i="7"/>
  <c r="IK72" i="7"/>
  <c r="IK73" i="7"/>
  <c r="IK74" i="7"/>
  <c r="IK75" i="7"/>
  <c r="IK71" i="7"/>
  <c r="HE72" i="7"/>
  <c r="HE74" i="7"/>
  <c r="HE75" i="7"/>
  <c r="HE73" i="7"/>
  <c r="HE71" i="7"/>
  <c r="GO72" i="7"/>
  <c r="GO73" i="7"/>
  <c r="GO74" i="7"/>
  <c r="GO75" i="7"/>
  <c r="GO71" i="7"/>
  <c r="FY71" i="7"/>
  <c r="FY142" i="7" s="1"/>
  <c r="FY73" i="7"/>
  <c r="FY74" i="7"/>
  <c r="FY75" i="7"/>
  <c r="FY72" i="7"/>
  <c r="FX90" i="7"/>
  <c r="FX91" i="7"/>
  <c r="IR89" i="7"/>
  <c r="IB89" i="7"/>
  <c r="IB160" i="7" s="1"/>
  <c r="HL89" i="7"/>
  <c r="GV89" i="7"/>
  <c r="GF89" i="7"/>
  <c r="IZ88" i="7"/>
  <c r="IZ87" i="7"/>
  <c r="IJ88" i="7"/>
  <c r="IJ159" i="7" s="1"/>
  <c r="IJ87" i="7"/>
  <c r="HT88" i="7"/>
  <c r="HT87" i="7"/>
  <c r="GN88" i="7"/>
  <c r="GN87" i="7"/>
  <c r="FX88" i="7"/>
  <c r="FX159" i="7" s="1"/>
  <c r="FX87" i="7"/>
  <c r="IR86" i="7"/>
  <c r="IR85" i="7"/>
  <c r="IB86" i="7"/>
  <c r="IB85" i="7"/>
  <c r="HL85" i="7"/>
  <c r="HL86" i="7"/>
  <c r="GV85" i="7"/>
  <c r="GV86" i="7"/>
  <c r="GF86" i="7"/>
  <c r="GF157" i="7" s="1"/>
  <c r="GF85" i="7"/>
  <c r="IZ84" i="7"/>
  <c r="IJ84" i="7"/>
  <c r="HT84" i="7"/>
  <c r="GN84" i="7"/>
  <c r="FX84" i="7"/>
  <c r="FX155" i="7" s="1"/>
  <c r="IR83" i="7"/>
  <c r="IR154" i="7" s="1"/>
  <c r="IR82" i="7"/>
  <c r="IB83" i="7"/>
  <c r="IB82" i="7"/>
  <c r="HL83" i="7"/>
  <c r="HL82" i="7"/>
  <c r="GV83" i="7"/>
  <c r="GV82" i="7"/>
  <c r="GF83" i="7"/>
  <c r="GF154" i="7" s="1"/>
  <c r="GF82" i="7"/>
  <c r="IZ81" i="7"/>
  <c r="IJ81" i="7"/>
  <c r="HT81" i="7"/>
  <c r="GN81" i="7"/>
  <c r="FX81" i="7"/>
  <c r="IR80" i="7"/>
  <c r="IR151" i="7" s="1"/>
  <c r="IR79" i="7"/>
  <c r="IR150" i="7" s="1"/>
  <c r="IB79" i="7"/>
  <c r="IB80" i="7"/>
  <c r="HL80" i="7"/>
  <c r="HL79" i="7"/>
  <c r="GV80" i="7"/>
  <c r="GV79" i="7"/>
  <c r="GF80" i="7"/>
  <c r="GF79" i="7"/>
  <c r="IZ78" i="7"/>
  <c r="IJ78" i="7"/>
  <c r="HT78" i="7"/>
  <c r="GN78" i="7"/>
  <c r="FX78" i="7"/>
  <c r="IR77" i="7"/>
  <c r="IR76" i="7"/>
  <c r="IB76" i="7"/>
  <c r="IB77" i="7"/>
  <c r="HL77" i="7"/>
  <c r="HL76" i="7"/>
  <c r="GV77" i="7"/>
  <c r="GV76" i="7"/>
  <c r="GF77" i="7"/>
  <c r="GF76" i="7"/>
  <c r="GF147" i="7" s="1"/>
  <c r="IZ72" i="7"/>
  <c r="IZ73" i="7"/>
  <c r="IZ74" i="7"/>
  <c r="IZ75" i="7"/>
  <c r="IZ71" i="7"/>
  <c r="IJ72" i="7"/>
  <c r="IJ73" i="7"/>
  <c r="IJ75" i="7"/>
  <c r="IJ71" i="7"/>
  <c r="IJ74" i="7"/>
  <c r="HT72" i="7"/>
  <c r="HT73" i="7"/>
  <c r="HT74" i="7"/>
  <c r="HT75" i="7"/>
  <c r="HT71" i="7"/>
  <c r="GN72" i="7"/>
  <c r="GN74" i="7"/>
  <c r="GN75" i="7"/>
  <c r="GN73" i="7"/>
  <c r="GN71" i="7"/>
  <c r="GN142" i="7" s="1"/>
  <c r="FX72" i="7"/>
  <c r="FX73" i="7"/>
  <c r="FX74" i="7"/>
  <c r="FX75" i="7"/>
  <c r="FX71" i="7"/>
  <c r="FX142" i="7" s="1"/>
  <c r="HK92" i="7"/>
  <c r="HK163" i="7" s="1"/>
  <c r="HK93" i="7"/>
  <c r="GU93" i="7"/>
  <c r="GU92" i="7"/>
  <c r="GE93" i="7"/>
  <c r="GE92" i="7"/>
  <c r="GE163" i="7" s="1"/>
  <c r="IY90" i="7"/>
  <c r="IY91" i="7"/>
  <c r="II91" i="7"/>
  <c r="II90" i="7"/>
  <c r="HS91" i="7"/>
  <c r="HS162" i="7" s="1"/>
  <c r="HS90" i="7"/>
  <c r="HC91" i="7"/>
  <c r="HC90" i="7"/>
  <c r="FW91" i="7"/>
  <c r="FW162" i="7" s="1"/>
  <c r="FW90" i="7"/>
  <c r="IQ89" i="7"/>
  <c r="IA89" i="7"/>
  <c r="HK89" i="7"/>
  <c r="HK160" i="7" s="1"/>
  <c r="GU89" i="7"/>
  <c r="GE89" i="7"/>
  <c r="IY87" i="7"/>
  <c r="IY88" i="7"/>
  <c r="IY159" i="7" s="1"/>
  <c r="II88" i="7"/>
  <c r="II159" i="7" s="1"/>
  <c r="II87" i="7"/>
  <c r="HS88" i="7"/>
  <c r="HS87" i="7"/>
  <c r="HC88" i="7"/>
  <c r="HC87" i="7"/>
  <c r="FW88" i="7"/>
  <c r="FW87" i="7"/>
  <c r="IQ86" i="7"/>
  <c r="IQ85" i="7"/>
  <c r="IA86" i="7"/>
  <c r="IA85" i="7"/>
  <c r="HK86" i="7"/>
  <c r="HK85" i="7"/>
  <c r="GU85" i="7"/>
  <c r="GU86" i="7"/>
  <c r="GE85" i="7"/>
  <c r="GE86" i="7"/>
  <c r="IY84" i="7"/>
  <c r="II84" i="7"/>
  <c r="II155" i="7" s="1"/>
  <c r="HS84" i="7"/>
  <c r="HS155" i="7" s="1"/>
  <c r="HC84" i="7"/>
  <c r="FW84" i="7"/>
  <c r="IQ83" i="7"/>
  <c r="IQ82" i="7"/>
  <c r="IA83" i="7"/>
  <c r="IA82" i="7"/>
  <c r="HK83" i="7"/>
  <c r="HK82" i="7"/>
  <c r="GU83" i="7"/>
  <c r="GU82" i="7"/>
  <c r="GE83" i="7"/>
  <c r="GE82" i="7"/>
  <c r="IY81" i="7"/>
  <c r="IY152" i="7" s="1"/>
  <c r="II81" i="7"/>
  <c r="HS81" i="7"/>
  <c r="HS152" i="7" s="1"/>
  <c r="HC81" i="7"/>
  <c r="FW81" i="7"/>
  <c r="IQ80" i="7"/>
  <c r="IQ79" i="7"/>
  <c r="IA79" i="7"/>
  <c r="IA80" i="7"/>
  <c r="HK79" i="7"/>
  <c r="HK80" i="7"/>
  <c r="GU80" i="7"/>
  <c r="GU79" i="7"/>
  <c r="GE79" i="7"/>
  <c r="GE80" i="7"/>
  <c r="IY78" i="7"/>
  <c r="II78" i="7"/>
  <c r="HS78" i="7"/>
  <c r="HC78" i="7"/>
  <c r="FW78" i="7"/>
  <c r="FW149" i="7" s="1"/>
  <c r="IQ77" i="7"/>
  <c r="IQ76" i="7"/>
  <c r="IA77" i="7"/>
  <c r="IA76" i="7"/>
  <c r="HK76" i="7"/>
  <c r="HK77" i="7"/>
  <c r="GU77" i="7"/>
  <c r="GU76" i="7"/>
  <c r="GU147" i="7" s="1"/>
  <c r="GE77" i="7"/>
  <c r="GE76" i="7"/>
  <c r="IY72" i="7"/>
  <c r="IY73" i="7"/>
  <c r="IY144" i="7" s="1"/>
  <c r="IY74" i="7"/>
  <c r="IY71" i="7"/>
  <c r="IY75" i="7"/>
  <c r="II72" i="7"/>
  <c r="II73" i="7"/>
  <c r="II74" i="7"/>
  <c r="II75" i="7"/>
  <c r="II71" i="7"/>
  <c r="II142" i="7" s="1"/>
  <c r="HS72" i="7"/>
  <c r="HS73" i="7"/>
  <c r="HS75" i="7"/>
  <c r="HS146" i="7" s="1"/>
  <c r="HS71" i="7"/>
  <c r="HS74" i="7"/>
  <c r="HC72" i="7"/>
  <c r="HC73" i="7"/>
  <c r="HC74" i="7"/>
  <c r="HC75" i="7"/>
  <c r="HC71" i="7"/>
  <c r="FW72" i="7"/>
  <c r="FW143" i="7" s="1"/>
  <c r="FW74" i="7"/>
  <c r="FW75" i="7"/>
  <c r="FW73" i="7"/>
  <c r="FW71" i="7"/>
  <c r="FW142" i="7" s="1"/>
  <c r="GD85" i="7"/>
  <c r="GD86" i="7"/>
  <c r="IX84" i="7"/>
  <c r="IH84" i="7"/>
  <c r="HR84" i="7"/>
  <c r="HB84" i="7"/>
  <c r="GL84" i="7"/>
  <c r="IP83" i="7"/>
  <c r="IP82" i="7"/>
  <c r="IP153" i="7" s="1"/>
  <c r="HZ83" i="7"/>
  <c r="HZ82" i="7"/>
  <c r="HJ83" i="7"/>
  <c r="HJ154" i="7" s="1"/>
  <c r="HJ82" i="7"/>
  <c r="GT83" i="7"/>
  <c r="GT82" i="7"/>
  <c r="GD83" i="7"/>
  <c r="GD82" i="7"/>
  <c r="IX81" i="7"/>
  <c r="IH81" i="7"/>
  <c r="HR81" i="7"/>
  <c r="HB81" i="7"/>
  <c r="GL81" i="7"/>
  <c r="IP80" i="7"/>
  <c r="IP79" i="7"/>
  <c r="HZ79" i="7"/>
  <c r="HZ150" i="7" s="1"/>
  <c r="HZ80" i="7"/>
  <c r="HZ151" i="7" s="1"/>
  <c r="HJ79" i="7"/>
  <c r="HJ80" i="7"/>
  <c r="GT80" i="7"/>
  <c r="GT79" i="7"/>
  <c r="GD80" i="7"/>
  <c r="GD79" i="7"/>
  <c r="IX78" i="7"/>
  <c r="IX149" i="7" s="1"/>
  <c r="IH78" i="7"/>
  <c r="IH149" i="7" s="1"/>
  <c r="HR78" i="7"/>
  <c r="HR149" i="7" s="1"/>
  <c r="HB78" i="7"/>
  <c r="IP77" i="7"/>
  <c r="IP76" i="7"/>
  <c r="HZ77" i="7"/>
  <c r="HZ76" i="7"/>
  <c r="HZ147" i="7" s="1"/>
  <c r="HJ77" i="7"/>
  <c r="HJ76" i="7"/>
  <c r="HJ147" i="7" s="1"/>
  <c r="GT76" i="7"/>
  <c r="GT77" i="7"/>
  <c r="GT148" i="7" s="1"/>
  <c r="GD77" i="7"/>
  <c r="GD76" i="7"/>
  <c r="IX72" i="7"/>
  <c r="IX73" i="7"/>
  <c r="IX74" i="7"/>
  <c r="IX145" i="7" s="1"/>
  <c r="IX75" i="7"/>
  <c r="IX71" i="7"/>
  <c r="IH72" i="7"/>
  <c r="IH73" i="7"/>
  <c r="IH74" i="7"/>
  <c r="IH71" i="7"/>
  <c r="IH75" i="7"/>
  <c r="IH146" i="7" s="1"/>
  <c r="HR72" i="7"/>
  <c r="HR73" i="7"/>
  <c r="HR74" i="7"/>
  <c r="HR75" i="7"/>
  <c r="HR146" i="7" s="1"/>
  <c r="HR71" i="7"/>
  <c r="HB72" i="7"/>
  <c r="HB73" i="7"/>
  <c r="HB75" i="7"/>
  <c r="HB71" i="7"/>
  <c r="HB74" i="7"/>
  <c r="GL72" i="7"/>
  <c r="GL73" i="7"/>
  <c r="GL144" i="7" s="1"/>
  <c r="GL74" i="7"/>
  <c r="GL75" i="7"/>
  <c r="GL71" i="7"/>
  <c r="GC89" i="7"/>
  <c r="GC160" i="7" s="1"/>
  <c r="IW88" i="7"/>
  <c r="IW87" i="7"/>
  <c r="IG87" i="7"/>
  <c r="IG88" i="7"/>
  <c r="HQ87" i="7"/>
  <c r="HQ88" i="7"/>
  <c r="HA88" i="7"/>
  <c r="HA87" i="7"/>
  <c r="GK88" i="7"/>
  <c r="GK87" i="7"/>
  <c r="IO85" i="7"/>
  <c r="IO86" i="7"/>
  <c r="HY86" i="7"/>
  <c r="HY85" i="7"/>
  <c r="HI86" i="7"/>
  <c r="HI85" i="7"/>
  <c r="HI156" i="7" s="1"/>
  <c r="GS86" i="7"/>
  <c r="GS85" i="7"/>
  <c r="GC86" i="7"/>
  <c r="GC85" i="7"/>
  <c r="IW84" i="7"/>
  <c r="IG84" i="7"/>
  <c r="HQ84" i="7"/>
  <c r="HA84" i="7"/>
  <c r="GK84" i="7"/>
  <c r="IO82" i="7"/>
  <c r="IO83" i="7"/>
  <c r="HY83" i="7"/>
  <c r="HY82" i="7"/>
  <c r="HI83" i="7"/>
  <c r="HI82" i="7"/>
  <c r="GS83" i="7"/>
  <c r="GS154" i="7" s="1"/>
  <c r="GS82" i="7"/>
  <c r="GS153" i="7" s="1"/>
  <c r="GC83" i="7"/>
  <c r="GC154" i="7" s="1"/>
  <c r="GC82" i="7"/>
  <c r="IW81" i="7"/>
  <c r="IW152" i="7" s="1"/>
  <c r="IG81" i="7"/>
  <c r="IG152" i="7" s="1"/>
  <c r="HQ81" i="7"/>
  <c r="HA81" i="7"/>
  <c r="GK81" i="7"/>
  <c r="GK152" i="7" s="1"/>
  <c r="IO80" i="7"/>
  <c r="IO79" i="7"/>
  <c r="HY79" i="7"/>
  <c r="HY80" i="7"/>
  <c r="HI79" i="7"/>
  <c r="HI80" i="7"/>
  <c r="GS80" i="7"/>
  <c r="GS79" i="7"/>
  <c r="GC79" i="7"/>
  <c r="GC80" i="7"/>
  <c r="GC151" i="7" s="1"/>
  <c r="IW78" i="7"/>
  <c r="IG78" i="7"/>
  <c r="HQ78" i="7"/>
  <c r="HA78" i="7"/>
  <c r="GK78" i="7"/>
  <c r="IO77" i="7"/>
  <c r="IO76" i="7"/>
  <c r="HY77" i="7"/>
  <c r="HY76" i="7"/>
  <c r="HI77" i="7"/>
  <c r="HI76" i="7"/>
  <c r="GS77" i="7"/>
  <c r="GS76" i="7"/>
  <c r="GC76" i="7"/>
  <c r="GC147" i="7" s="1"/>
  <c r="GC77" i="7"/>
  <c r="IW72" i="7"/>
  <c r="IW73" i="7"/>
  <c r="IW74" i="7"/>
  <c r="IW75" i="7"/>
  <c r="IW71" i="7"/>
  <c r="IG72" i="7"/>
  <c r="IG73" i="7"/>
  <c r="IG74" i="7"/>
  <c r="IG75" i="7"/>
  <c r="IG71" i="7"/>
  <c r="HQ72" i="7"/>
  <c r="HQ73" i="7"/>
  <c r="HQ74" i="7"/>
  <c r="HQ71" i="7"/>
  <c r="HQ75" i="7"/>
  <c r="HA72" i="7"/>
  <c r="HA143" i="7" s="1"/>
  <c r="HA73" i="7"/>
  <c r="HA144" i="7" s="1"/>
  <c r="HA74" i="7"/>
  <c r="HA75" i="7"/>
  <c r="HA71" i="7"/>
  <c r="HA142" i="7" s="1"/>
  <c r="GK72" i="7"/>
  <c r="GK73" i="7"/>
  <c r="GK75" i="7"/>
  <c r="GK146" i="7" s="1"/>
  <c r="GK71" i="7"/>
  <c r="GK74" i="7"/>
  <c r="GJ81" i="7"/>
  <c r="IN80" i="7"/>
  <c r="IN151" i="7" s="1"/>
  <c r="IN79" i="7"/>
  <c r="HX79" i="7"/>
  <c r="HX80" i="7"/>
  <c r="HH80" i="7"/>
  <c r="HH79" i="7"/>
  <c r="GR80" i="7"/>
  <c r="GR79" i="7"/>
  <c r="GB79" i="7"/>
  <c r="GB80" i="7"/>
  <c r="IV78" i="7"/>
  <c r="IF78" i="7"/>
  <c r="HP78" i="7"/>
  <c r="GZ78" i="7"/>
  <c r="GJ78" i="7"/>
  <c r="IN77" i="7"/>
  <c r="IN76" i="7"/>
  <c r="HX77" i="7"/>
  <c r="HX76" i="7"/>
  <c r="HH77" i="7"/>
  <c r="HH76" i="7"/>
  <c r="GR77" i="7"/>
  <c r="GR148" i="7" s="1"/>
  <c r="GR76" i="7"/>
  <c r="GB77" i="7"/>
  <c r="GB76" i="7"/>
  <c r="IV73" i="7"/>
  <c r="IV144" i="7" s="1"/>
  <c r="IV74" i="7"/>
  <c r="IV75" i="7"/>
  <c r="IV71" i="7"/>
  <c r="IV72" i="7"/>
  <c r="IF72" i="7"/>
  <c r="IF143" i="7" s="1"/>
  <c r="IF73" i="7"/>
  <c r="IF74" i="7"/>
  <c r="IF75" i="7"/>
  <c r="IF71" i="7"/>
  <c r="HP72" i="7"/>
  <c r="HP73" i="7"/>
  <c r="HP74" i="7"/>
  <c r="HP145" i="7" s="1"/>
  <c r="HP75" i="7"/>
  <c r="HP71" i="7"/>
  <c r="GZ72" i="7"/>
  <c r="GZ73" i="7"/>
  <c r="GZ74" i="7"/>
  <c r="GZ71" i="7"/>
  <c r="GZ75" i="7"/>
  <c r="GJ72" i="7"/>
  <c r="GJ73" i="7"/>
  <c r="GJ74" i="7"/>
  <c r="GJ75" i="7"/>
  <c r="GJ146" i="7" s="1"/>
  <c r="GJ71" i="7"/>
  <c r="HG93" i="7"/>
  <c r="HG92" i="7"/>
  <c r="GQ93" i="7"/>
  <c r="GQ92" i="7"/>
  <c r="GA93" i="7"/>
  <c r="GA92" i="7"/>
  <c r="IU91" i="7"/>
  <c r="IU162" i="7" s="1"/>
  <c r="IU90" i="7"/>
  <c r="IE91" i="7"/>
  <c r="IE90" i="7"/>
  <c r="HO91" i="7"/>
  <c r="HO90" i="7"/>
  <c r="HO161" i="7" s="1"/>
  <c r="GY91" i="7"/>
  <c r="GY90" i="7"/>
  <c r="GI90" i="7"/>
  <c r="GI91" i="7"/>
  <c r="IM89" i="7"/>
  <c r="HW89" i="7"/>
  <c r="HG89" i="7"/>
  <c r="GQ89" i="7"/>
  <c r="GQ160" i="7" s="1"/>
  <c r="GA89" i="7"/>
  <c r="IU88" i="7"/>
  <c r="IU87" i="7"/>
  <c r="IE88" i="7"/>
  <c r="IE87" i="7"/>
  <c r="HO88" i="7"/>
  <c r="HO87" i="7"/>
  <c r="GY87" i="7"/>
  <c r="GY88" i="7"/>
  <c r="GI87" i="7"/>
  <c r="GI88" i="7"/>
  <c r="GI159" i="7" s="1"/>
  <c r="IM86" i="7"/>
  <c r="IM85" i="7"/>
  <c r="HW86" i="7"/>
  <c r="HW157" i="7" s="1"/>
  <c r="HW85" i="7"/>
  <c r="HG85" i="7"/>
  <c r="HG86" i="7"/>
  <c r="GQ86" i="7"/>
  <c r="GQ85" i="7"/>
  <c r="GA86" i="7"/>
  <c r="GA85" i="7"/>
  <c r="IU84" i="7"/>
  <c r="IE84" i="7"/>
  <c r="IE155" i="7" s="1"/>
  <c r="HO84" i="7"/>
  <c r="GY84" i="7"/>
  <c r="GI84" i="7"/>
  <c r="IM83" i="7"/>
  <c r="IM82" i="7"/>
  <c r="HW83" i="7"/>
  <c r="HW82" i="7"/>
  <c r="HG82" i="7"/>
  <c r="HG83" i="7"/>
  <c r="GQ83" i="7"/>
  <c r="GQ154" i="7" s="1"/>
  <c r="GQ82" i="7"/>
  <c r="GA83" i="7"/>
  <c r="GA154" i="7" s="1"/>
  <c r="GA82" i="7"/>
  <c r="IU81" i="7"/>
  <c r="IE81" i="7"/>
  <c r="HO81" i="7"/>
  <c r="GY81" i="7"/>
  <c r="GI81" i="7"/>
  <c r="IM80" i="7"/>
  <c r="IM79" i="7"/>
  <c r="HW80" i="7"/>
  <c r="HW151" i="7" s="1"/>
  <c r="HW79" i="7"/>
  <c r="HG79" i="7"/>
  <c r="HG150" i="7" s="1"/>
  <c r="HG80" i="7"/>
  <c r="GQ80" i="7"/>
  <c r="GQ79" i="7"/>
  <c r="GQ150" i="7" s="1"/>
  <c r="GA79" i="7"/>
  <c r="GA80" i="7"/>
  <c r="IU78" i="7"/>
  <c r="IE78" i="7"/>
  <c r="HO78" i="7"/>
  <c r="GY78" i="7"/>
  <c r="GI78" i="7"/>
  <c r="IM77" i="7"/>
  <c r="IM76" i="7"/>
  <c r="HW77" i="7"/>
  <c r="HW76" i="7"/>
  <c r="HG77" i="7"/>
  <c r="HG76" i="7"/>
  <c r="GQ77" i="7"/>
  <c r="GQ76" i="7"/>
  <c r="GA77" i="7"/>
  <c r="GA76" i="7"/>
  <c r="GA147" i="7" s="1"/>
  <c r="IU73" i="7"/>
  <c r="IU144" i="7" s="1"/>
  <c r="IU74" i="7"/>
  <c r="IU75" i="7"/>
  <c r="IU71" i="7"/>
  <c r="IU72" i="7"/>
  <c r="IE73" i="7"/>
  <c r="IE74" i="7"/>
  <c r="IE75" i="7"/>
  <c r="IE71" i="7"/>
  <c r="IE72" i="7"/>
  <c r="HO72" i="7"/>
  <c r="HO73" i="7"/>
  <c r="HO74" i="7"/>
  <c r="HO75" i="7"/>
  <c r="HO146" i="7" s="1"/>
  <c r="HO71" i="7"/>
  <c r="HO142" i="7" s="1"/>
  <c r="GY72" i="7"/>
  <c r="GY73" i="7"/>
  <c r="GY74" i="7"/>
  <c r="GY145" i="7" s="1"/>
  <c r="GY75" i="7"/>
  <c r="GY71" i="7"/>
  <c r="GI72" i="7"/>
  <c r="GI73" i="7"/>
  <c r="GI144" i="7" s="1"/>
  <c r="GI74" i="7"/>
  <c r="GI71" i="7"/>
  <c r="GI75" i="7"/>
  <c r="GH87" i="7"/>
  <c r="GH88" i="7"/>
  <c r="JB86" i="7"/>
  <c r="JB85" i="7"/>
  <c r="JB156" i="7" s="1"/>
  <c r="HV86" i="7"/>
  <c r="HV157" i="7" s="1"/>
  <c r="HV85" i="7"/>
  <c r="HF86" i="7"/>
  <c r="HF85" i="7"/>
  <c r="GP85" i="7"/>
  <c r="GP86" i="7"/>
  <c r="FZ86" i="7"/>
  <c r="FZ85" i="7"/>
  <c r="IT84" i="7"/>
  <c r="ID84" i="7"/>
  <c r="ID155" i="7" s="1"/>
  <c r="HN84" i="7"/>
  <c r="GX84" i="7"/>
  <c r="GH84" i="7"/>
  <c r="GH155" i="7" s="1"/>
  <c r="JB83" i="7"/>
  <c r="JB82" i="7"/>
  <c r="HV83" i="7"/>
  <c r="HV82" i="7"/>
  <c r="HV153" i="7" s="1"/>
  <c r="HF82" i="7"/>
  <c r="HF83" i="7"/>
  <c r="GP82" i="7"/>
  <c r="GP83" i="7"/>
  <c r="GP154" i="7" s="1"/>
  <c r="FZ83" i="7"/>
  <c r="FZ82" i="7"/>
  <c r="IT81" i="7"/>
  <c r="ID81" i="7"/>
  <c r="HN81" i="7"/>
  <c r="GX81" i="7"/>
  <c r="GH81" i="7"/>
  <c r="JB80" i="7"/>
  <c r="JB79" i="7"/>
  <c r="HV80" i="7"/>
  <c r="HV79" i="7"/>
  <c r="HV150" i="7" s="1"/>
  <c r="HF80" i="7"/>
  <c r="HF79" i="7"/>
  <c r="HF150" i="7" s="1"/>
  <c r="GP79" i="7"/>
  <c r="GP80" i="7"/>
  <c r="GP151" i="7" s="1"/>
  <c r="FZ80" i="7"/>
  <c r="FZ79" i="7"/>
  <c r="IT78" i="7"/>
  <c r="ID78" i="7"/>
  <c r="HN78" i="7"/>
  <c r="GX78" i="7"/>
  <c r="GX149" i="7" s="1"/>
  <c r="GH78" i="7"/>
  <c r="JB77" i="7"/>
  <c r="JB76" i="7"/>
  <c r="HV77" i="7"/>
  <c r="HV76" i="7"/>
  <c r="HF77" i="7"/>
  <c r="HF76" i="7"/>
  <c r="GP77" i="7"/>
  <c r="GP76" i="7"/>
  <c r="FZ77" i="7"/>
  <c r="FZ76" i="7"/>
  <c r="IT74" i="7"/>
  <c r="IT75" i="7"/>
  <c r="IT71" i="7"/>
  <c r="IT72" i="7"/>
  <c r="IT73" i="7"/>
  <c r="IT144" i="7" s="1"/>
  <c r="ID73" i="7"/>
  <c r="ID74" i="7"/>
  <c r="ID75" i="7"/>
  <c r="ID71" i="7"/>
  <c r="ID72" i="7"/>
  <c r="HN73" i="7"/>
  <c r="HN74" i="7"/>
  <c r="HN75" i="7"/>
  <c r="HN146" i="7" s="1"/>
  <c r="HN71" i="7"/>
  <c r="HN72" i="7"/>
  <c r="HN143" i="7" s="1"/>
  <c r="GX72" i="7"/>
  <c r="GX73" i="7"/>
  <c r="GX74" i="7"/>
  <c r="GX75" i="7"/>
  <c r="GX71" i="7"/>
  <c r="GH72" i="7"/>
  <c r="GH73" i="7"/>
  <c r="GH74" i="7"/>
  <c r="GH75" i="7"/>
  <c r="GH71" i="7"/>
  <c r="IC78" i="7"/>
  <c r="HM78" i="7"/>
  <c r="GW78" i="7"/>
  <c r="GW149" i="7" s="1"/>
  <c r="GG78" i="7"/>
  <c r="JA77" i="7"/>
  <c r="JA76" i="7"/>
  <c r="JA147" i="7" s="1"/>
  <c r="IK77" i="7"/>
  <c r="IK76" i="7"/>
  <c r="HE77" i="7"/>
  <c r="HE76" i="7"/>
  <c r="GO77" i="7"/>
  <c r="GO76" i="7"/>
  <c r="FY77" i="7"/>
  <c r="FY76" i="7"/>
  <c r="IS74" i="7"/>
  <c r="IS75" i="7"/>
  <c r="IS71" i="7"/>
  <c r="IS72" i="7"/>
  <c r="IS73" i="7"/>
  <c r="IC74" i="7"/>
  <c r="IC75" i="7"/>
  <c r="IC71" i="7"/>
  <c r="IC142" i="7" s="1"/>
  <c r="IC72" i="7"/>
  <c r="IC73" i="7"/>
  <c r="HM73" i="7"/>
  <c r="HM74" i="7"/>
  <c r="HM145" i="7" s="1"/>
  <c r="HM75" i="7"/>
  <c r="HM71" i="7"/>
  <c r="HM72" i="7"/>
  <c r="GW73" i="7"/>
  <c r="GW74" i="7"/>
  <c r="GW75" i="7"/>
  <c r="GW71" i="7"/>
  <c r="GW72" i="7"/>
  <c r="GG72" i="7"/>
  <c r="GG143" i="7" s="1"/>
  <c r="GG73" i="7"/>
  <c r="GG74" i="7"/>
  <c r="GG75" i="7"/>
  <c r="GG71" i="7"/>
  <c r="GG142" i="7" s="1"/>
  <c r="IZ89" i="7"/>
  <c r="IJ89" i="7"/>
  <c r="HT89" i="7"/>
  <c r="GN89" i="7"/>
  <c r="FX89" i="7"/>
  <c r="IR88" i="7"/>
  <c r="IR87" i="7"/>
  <c r="IB87" i="7"/>
  <c r="IB88" i="7"/>
  <c r="HL88" i="7"/>
  <c r="HL87" i="7"/>
  <c r="GV88" i="7"/>
  <c r="GV87" i="7"/>
  <c r="GF88" i="7"/>
  <c r="GF87" i="7"/>
  <c r="GF158" i="7" s="1"/>
  <c r="IZ86" i="7"/>
  <c r="IZ85" i="7"/>
  <c r="IJ86" i="7"/>
  <c r="IJ85" i="7"/>
  <c r="HT86" i="7"/>
  <c r="HT157" i="7" s="1"/>
  <c r="HT85" i="7"/>
  <c r="GN86" i="7"/>
  <c r="GN85" i="7"/>
  <c r="FX86" i="7"/>
  <c r="FX157" i="7" s="1"/>
  <c r="FX85" i="7"/>
  <c r="IR84" i="7"/>
  <c r="IB84" i="7"/>
  <c r="HL84" i="7"/>
  <c r="HL155" i="7" s="1"/>
  <c r="GV84" i="7"/>
  <c r="GV155" i="7" s="1"/>
  <c r="GF84" i="7"/>
  <c r="IZ83" i="7"/>
  <c r="IZ82" i="7"/>
  <c r="IZ153" i="7" s="1"/>
  <c r="IJ83" i="7"/>
  <c r="IJ82" i="7"/>
  <c r="HT83" i="7"/>
  <c r="HT82" i="7"/>
  <c r="GN83" i="7"/>
  <c r="GN82" i="7"/>
  <c r="FX82" i="7"/>
  <c r="FX153" i="7" s="1"/>
  <c r="FX83" i="7"/>
  <c r="FX154" i="7" s="1"/>
  <c r="IR81" i="7"/>
  <c r="IB81" i="7"/>
  <c r="HL81" i="7"/>
  <c r="HL152" i="7" s="1"/>
  <c r="GV81" i="7"/>
  <c r="GF81" i="7"/>
  <c r="IZ80" i="7"/>
  <c r="IZ79" i="7"/>
  <c r="IZ150" i="7" s="1"/>
  <c r="IJ80" i="7"/>
  <c r="IJ79" i="7"/>
  <c r="HT80" i="7"/>
  <c r="HT79" i="7"/>
  <c r="HT150" i="7" s="1"/>
  <c r="GN80" i="7"/>
  <c r="GN79" i="7"/>
  <c r="FX80" i="7"/>
  <c r="FX79" i="7"/>
  <c r="IR78" i="7"/>
  <c r="IB78" i="7"/>
  <c r="HL78" i="7"/>
  <c r="GF78" i="7"/>
  <c r="IZ76" i="7"/>
  <c r="IZ147" i="7" s="1"/>
  <c r="IZ77" i="7"/>
  <c r="IJ77" i="7"/>
  <c r="IJ76" i="7"/>
  <c r="HT77" i="7"/>
  <c r="HT76" i="7"/>
  <c r="GN77" i="7"/>
  <c r="GN76" i="7"/>
  <c r="FX77" i="7"/>
  <c r="FX76" i="7"/>
  <c r="IR75" i="7"/>
  <c r="IR71" i="7"/>
  <c r="IR72" i="7"/>
  <c r="IR73" i="7"/>
  <c r="IR74" i="7"/>
  <c r="IB74" i="7"/>
  <c r="IB75" i="7"/>
  <c r="IB71" i="7"/>
  <c r="IB142" i="7" s="1"/>
  <c r="IB72" i="7"/>
  <c r="IB73" i="7"/>
  <c r="HL74" i="7"/>
  <c r="HL75" i="7"/>
  <c r="HL71" i="7"/>
  <c r="HL72" i="7"/>
  <c r="HL73" i="7"/>
  <c r="HL144" i="7" s="1"/>
  <c r="GV73" i="7"/>
  <c r="GV74" i="7"/>
  <c r="GV75" i="7"/>
  <c r="GV146" i="7" s="1"/>
  <c r="GV71" i="7"/>
  <c r="GV72" i="7"/>
  <c r="GF73" i="7"/>
  <c r="GF74" i="7"/>
  <c r="GF75" i="7"/>
  <c r="GF146" i="7" s="1"/>
  <c r="GF71" i="7"/>
  <c r="GF72" i="7"/>
  <c r="GE81" i="7"/>
  <c r="IY79" i="7"/>
  <c r="IY80" i="7"/>
  <c r="II79" i="7"/>
  <c r="II80" i="7"/>
  <c r="HS80" i="7"/>
  <c r="HS79" i="7"/>
  <c r="HC80" i="7"/>
  <c r="HC79" i="7"/>
  <c r="HC150" i="7" s="1"/>
  <c r="FW80" i="7"/>
  <c r="FW79" i="7"/>
  <c r="IQ78" i="7"/>
  <c r="IA78" i="7"/>
  <c r="HK78" i="7"/>
  <c r="GU78" i="7"/>
  <c r="GE78" i="7"/>
  <c r="IY76" i="7"/>
  <c r="IY77" i="7"/>
  <c r="IY148" i="7" s="1"/>
  <c r="II76" i="7"/>
  <c r="II77" i="7"/>
  <c r="HS77" i="7"/>
  <c r="HS76" i="7"/>
  <c r="HS147" i="7" s="1"/>
  <c r="HC77" i="7"/>
  <c r="HC76" i="7"/>
  <c r="FW77" i="7"/>
  <c r="FW76" i="7"/>
  <c r="IQ75" i="7"/>
  <c r="IQ71" i="7"/>
  <c r="IQ142" i="7" s="1"/>
  <c r="IQ72" i="7"/>
  <c r="IQ73" i="7"/>
  <c r="IQ74" i="7"/>
  <c r="IA75" i="7"/>
  <c r="IA71" i="7"/>
  <c r="IA72" i="7"/>
  <c r="IA143" i="7" s="1"/>
  <c r="IA73" i="7"/>
  <c r="IA74" i="7"/>
  <c r="HK74" i="7"/>
  <c r="HK145" i="7" s="1"/>
  <c r="HK75" i="7"/>
  <c r="HK71" i="7"/>
  <c r="HK72" i="7"/>
  <c r="HK73" i="7"/>
  <c r="GU74" i="7"/>
  <c r="GU75" i="7"/>
  <c r="GU71" i="7"/>
  <c r="GU72" i="7"/>
  <c r="GU143" i="7" s="1"/>
  <c r="GU73" i="7"/>
  <c r="GE73" i="7"/>
  <c r="GE144" i="7" s="1"/>
  <c r="GE74" i="7"/>
  <c r="GE75" i="7"/>
  <c r="GE71" i="7"/>
  <c r="GE72" i="7"/>
  <c r="IH89" i="7"/>
  <c r="HR89" i="7"/>
  <c r="HB89" i="7"/>
  <c r="GL89" i="7"/>
  <c r="IP88" i="7"/>
  <c r="IP87" i="7"/>
  <c r="HZ88" i="7"/>
  <c r="HZ87" i="7"/>
  <c r="HJ88" i="7"/>
  <c r="HJ87" i="7"/>
  <c r="GT87" i="7"/>
  <c r="GT88" i="7"/>
  <c r="GD88" i="7"/>
  <c r="GD87" i="7"/>
  <c r="IX86" i="7"/>
  <c r="IX85" i="7"/>
  <c r="IH86" i="7"/>
  <c r="IH85" i="7"/>
  <c r="HR86" i="7"/>
  <c r="HR85" i="7"/>
  <c r="HB86" i="7"/>
  <c r="HB85" i="7"/>
  <c r="HB156" i="7" s="1"/>
  <c r="GL86" i="7"/>
  <c r="GL85" i="7"/>
  <c r="IP84" i="7"/>
  <c r="HZ84" i="7"/>
  <c r="HZ155" i="7" s="1"/>
  <c r="HJ84" i="7"/>
  <c r="HJ155" i="7" s="1"/>
  <c r="GT84" i="7"/>
  <c r="GD84" i="7"/>
  <c r="IX83" i="7"/>
  <c r="IX82" i="7"/>
  <c r="IH83" i="7"/>
  <c r="IH82" i="7"/>
  <c r="HR83" i="7"/>
  <c r="HR154" i="7" s="1"/>
  <c r="HR82" i="7"/>
  <c r="HB83" i="7"/>
  <c r="HB82" i="7"/>
  <c r="GL83" i="7"/>
  <c r="GL82" i="7"/>
  <c r="IP81" i="7"/>
  <c r="HZ81" i="7"/>
  <c r="HJ81" i="7"/>
  <c r="GT81" i="7"/>
  <c r="GD81" i="7"/>
  <c r="IX80" i="7"/>
  <c r="IX79" i="7"/>
  <c r="IX150" i="7" s="1"/>
  <c r="IH79" i="7"/>
  <c r="IH80" i="7"/>
  <c r="HR80" i="7"/>
  <c r="HR79" i="7"/>
  <c r="HB80" i="7"/>
  <c r="HB79" i="7"/>
  <c r="GL80" i="7"/>
  <c r="GL79" i="7"/>
  <c r="IP78" i="7"/>
  <c r="HZ78" i="7"/>
  <c r="HJ78" i="7"/>
  <c r="GT78" i="7"/>
  <c r="GD78" i="7"/>
  <c r="GD149" i="7" s="1"/>
  <c r="IX77" i="7"/>
  <c r="IX76" i="7"/>
  <c r="IH76" i="7"/>
  <c r="IH77" i="7"/>
  <c r="HR76" i="7"/>
  <c r="HR77" i="7"/>
  <c r="HB77" i="7"/>
  <c r="HB148" i="7" s="1"/>
  <c r="HB76" i="7"/>
  <c r="GL77" i="7"/>
  <c r="GL148" i="7" s="1"/>
  <c r="GL76" i="7"/>
  <c r="IP71" i="7"/>
  <c r="IP72" i="7"/>
  <c r="IP73" i="7"/>
  <c r="IP74" i="7"/>
  <c r="IP75" i="7"/>
  <c r="IP146" i="7" s="1"/>
  <c r="HZ75" i="7"/>
  <c r="HZ71" i="7"/>
  <c r="HZ72" i="7"/>
  <c r="HZ73" i="7"/>
  <c r="HZ144" i="7" s="1"/>
  <c r="HZ74" i="7"/>
  <c r="HZ145" i="7" s="1"/>
  <c r="HJ75" i="7"/>
  <c r="HJ71" i="7"/>
  <c r="HJ72" i="7"/>
  <c r="HJ73" i="7"/>
  <c r="HJ74" i="7"/>
  <c r="GT74" i="7"/>
  <c r="GT75" i="7"/>
  <c r="GT71" i="7"/>
  <c r="GT72" i="7"/>
  <c r="GT73" i="7"/>
  <c r="GD74" i="7"/>
  <c r="GD75" i="7"/>
  <c r="GD71" i="7"/>
  <c r="GD72" i="7"/>
  <c r="GD73" i="7"/>
  <c r="GS84" i="7"/>
  <c r="GC84" i="7"/>
  <c r="IW83" i="7"/>
  <c r="IW82" i="7"/>
  <c r="IW153" i="7" s="1"/>
  <c r="IG83" i="7"/>
  <c r="IG82" i="7"/>
  <c r="HQ82" i="7"/>
  <c r="HQ83" i="7"/>
  <c r="HQ154" i="7" s="1"/>
  <c r="HA83" i="7"/>
  <c r="HA82" i="7"/>
  <c r="GK83" i="7"/>
  <c r="GK82" i="7"/>
  <c r="GK153" i="7" s="1"/>
  <c r="IO81" i="7"/>
  <c r="IO152" i="7" s="1"/>
  <c r="HY81" i="7"/>
  <c r="HI81" i="7"/>
  <c r="GS81" i="7"/>
  <c r="GC81" i="7"/>
  <c r="IW80" i="7"/>
  <c r="IW79" i="7"/>
  <c r="IG79" i="7"/>
  <c r="IG150" i="7" s="1"/>
  <c r="IG80" i="7"/>
  <c r="HQ80" i="7"/>
  <c r="HQ151" i="7" s="1"/>
  <c r="HQ79" i="7"/>
  <c r="HA79" i="7"/>
  <c r="HA80" i="7"/>
  <c r="GK80" i="7"/>
  <c r="GK79" i="7"/>
  <c r="IO78" i="7"/>
  <c r="IO149" i="7" s="1"/>
  <c r="HY78" i="7"/>
  <c r="HI78" i="7"/>
  <c r="GS78" i="7"/>
  <c r="GC78" i="7"/>
  <c r="IW77" i="7"/>
  <c r="IW76" i="7"/>
  <c r="IG77" i="7"/>
  <c r="IG76" i="7"/>
  <c r="IG147" i="7" s="1"/>
  <c r="HQ76" i="7"/>
  <c r="HQ77" i="7"/>
  <c r="HA76" i="7"/>
  <c r="HA77" i="7"/>
  <c r="GK77" i="7"/>
  <c r="GK76" i="7"/>
  <c r="IO71" i="7"/>
  <c r="IO73" i="7"/>
  <c r="IO74" i="7"/>
  <c r="IO145" i="7" s="1"/>
  <c r="IO72" i="7"/>
  <c r="IO75" i="7"/>
  <c r="HY71" i="7"/>
  <c r="HY72" i="7"/>
  <c r="HY73" i="7"/>
  <c r="HY74" i="7"/>
  <c r="HY75" i="7"/>
  <c r="HI75" i="7"/>
  <c r="HI71" i="7"/>
  <c r="HI72" i="7"/>
  <c r="HI73" i="7"/>
  <c r="HI74" i="7"/>
  <c r="GS75" i="7"/>
  <c r="GS71" i="7"/>
  <c r="GS72" i="7"/>
  <c r="GS73" i="7"/>
  <c r="GS74" i="7"/>
  <c r="GC74" i="7"/>
  <c r="GC75" i="7"/>
  <c r="GC146" i="7" s="1"/>
  <c r="GC71" i="7"/>
  <c r="GC72" i="7"/>
  <c r="GC73" i="7"/>
  <c r="GH132" i="7"/>
  <c r="GH46" i="7"/>
  <c r="GH44" i="7"/>
  <c r="GH43" i="7"/>
  <c r="GH38" i="7"/>
  <c r="GZ138" i="7"/>
  <c r="Q465" i="7" s="1"/>
  <c r="GZ132" i="7"/>
  <c r="GZ128" i="7"/>
  <c r="GZ46" i="7"/>
  <c r="GZ117" i="7" s="1"/>
  <c r="GZ44" i="7"/>
  <c r="GZ43" i="7"/>
  <c r="GZ38" i="7"/>
  <c r="HR46" i="7"/>
  <c r="HR44" i="7"/>
  <c r="HR115" i="7" s="1"/>
  <c r="HR43" i="7"/>
  <c r="HR38" i="7"/>
  <c r="IJ121" i="7"/>
  <c r="JB137" i="7"/>
  <c r="JB43" i="7"/>
  <c r="EC9" i="7"/>
  <c r="EC114" i="7" s="1"/>
  <c r="EC10" i="7"/>
  <c r="EC115" i="7" s="1"/>
  <c r="EC4" i="7"/>
  <c r="EC5" i="7"/>
  <c r="EC110" i="7" s="1"/>
  <c r="EC7" i="7"/>
  <c r="EC112" i="7" s="1"/>
  <c r="EC14" i="7"/>
  <c r="EC119" i="7" s="1"/>
  <c r="EC3" i="7"/>
  <c r="EC20" i="7"/>
  <c r="EC6" i="7"/>
  <c r="EC11" i="7"/>
  <c r="EC116" i="7" s="1"/>
  <c r="EC12" i="7"/>
  <c r="EC117" i="7" s="1"/>
  <c r="EC15" i="7"/>
  <c r="EC120" i="7" s="1"/>
  <c r="EC21" i="7"/>
  <c r="EC126" i="7" s="1"/>
  <c r="EC22" i="7"/>
  <c r="EC16" i="7"/>
  <c r="EC8" i="7"/>
  <c r="EC17" i="7"/>
  <c r="EC122" i="7" s="1"/>
  <c r="EC13" i="7"/>
  <c r="EC118" i="7" s="1"/>
  <c r="EC18" i="7"/>
  <c r="EC123" i="7" s="1"/>
  <c r="CT4" i="7"/>
  <c r="CT109" i="7" s="1"/>
  <c r="CT5" i="7"/>
  <c r="CT110" i="7" s="1"/>
  <c r="CT10" i="7"/>
  <c r="CT115" i="7" s="1"/>
  <c r="CT6" i="7"/>
  <c r="CT111" i="7" s="1"/>
  <c r="CT14" i="7"/>
  <c r="CT119" i="7" s="1"/>
  <c r="CT7" i="7"/>
  <c r="CT112" i="7" s="1"/>
  <c r="CT8" i="7"/>
  <c r="CT20" i="7"/>
  <c r="CT125" i="7" s="1"/>
  <c r="CT21" i="7"/>
  <c r="CT126" i="7" s="1"/>
  <c r="CT11" i="7"/>
  <c r="CT116" i="7" s="1"/>
  <c r="CT13" i="7"/>
  <c r="CT118" i="7" s="1"/>
  <c r="CT22" i="7"/>
  <c r="CT15" i="7"/>
  <c r="CT120" i="7" s="1"/>
  <c r="CT16" i="7"/>
  <c r="CT121" i="7" s="1"/>
  <c r="CT18" i="7"/>
  <c r="CT123" i="7" s="1"/>
  <c r="CT12" i="7"/>
  <c r="CT117" i="7" s="1"/>
  <c r="CT9" i="7"/>
  <c r="CT17" i="7"/>
  <c r="CT19" i="7"/>
  <c r="CT124" i="7" s="1"/>
  <c r="DJ10" i="7"/>
  <c r="DJ11" i="7"/>
  <c r="DJ116" i="7" s="1"/>
  <c r="DJ5" i="7"/>
  <c r="DJ110" i="7" s="1"/>
  <c r="DJ4" i="7"/>
  <c r="DJ6" i="7"/>
  <c r="DJ111" i="7" s="1"/>
  <c r="DJ8" i="7"/>
  <c r="DJ113" i="7" s="1"/>
  <c r="DJ7" i="7"/>
  <c r="DJ21" i="7"/>
  <c r="DJ126" i="7" s="1"/>
  <c r="DJ14" i="7"/>
  <c r="DJ9" i="7"/>
  <c r="DJ114" i="7" s="1"/>
  <c r="DJ22" i="7"/>
  <c r="DJ15" i="7"/>
  <c r="DJ120" i="7" s="1"/>
  <c r="DJ12" i="7"/>
  <c r="DJ117" i="7" s="1"/>
  <c r="DJ16" i="7"/>
  <c r="DJ121" i="7" s="1"/>
  <c r="DJ17" i="7"/>
  <c r="DJ122" i="7" s="1"/>
  <c r="DJ18" i="7"/>
  <c r="DJ19" i="7"/>
  <c r="DJ3" i="7"/>
  <c r="DJ108" i="7" s="1"/>
  <c r="DZ11" i="7"/>
  <c r="DZ116" i="7" s="1"/>
  <c r="DZ4" i="7"/>
  <c r="DZ109" i="7" s="1"/>
  <c r="DZ5" i="7"/>
  <c r="DZ6" i="7"/>
  <c r="DZ111" i="7" s="1"/>
  <c r="DZ7" i="7"/>
  <c r="DZ112" i="7" s="1"/>
  <c r="DZ15" i="7"/>
  <c r="DZ120" i="7" s="1"/>
  <c r="DZ8" i="7"/>
  <c r="DZ9" i="7"/>
  <c r="DZ114" i="7" s="1"/>
  <c r="DZ21" i="7"/>
  <c r="DZ22" i="7"/>
  <c r="DZ127" i="7" s="1"/>
  <c r="DZ16" i="7"/>
  <c r="DZ121" i="7" s="1"/>
  <c r="DZ17" i="7"/>
  <c r="DZ122" i="7" s="1"/>
  <c r="DZ13" i="7"/>
  <c r="DZ118" i="7" s="1"/>
  <c r="DZ18" i="7"/>
  <c r="DZ10" i="7"/>
  <c r="DZ115" i="7" s="1"/>
  <c r="DZ19" i="7"/>
  <c r="DZ3" i="7"/>
  <c r="DZ14" i="7"/>
  <c r="DZ119" i="7" s="1"/>
  <c r="DZ20" i="7"/>
  <c r="DZ125" i="7" s="1"/>
  <c r="EP4" i="7"/>
  <c r="EP109" i="7" s="1"/>
  <c r="EP11" i="7"/>
  <c r="EP116" i="7" s="1"/>
  <c r="EP12" i="7"/>
  <c r="EP117" i="7" s="1"/>
  <c r="EP5" i="7"/>
  <c r="EP6" i="7"/>
  <c r="EP111" i="7" s="1"/>
  <c r="EP7" i="7"/>
  <c r="EP112" i="7" s="1"/>
  <c r="EP22" i="7"/>
  <c r="EP127" i="7" s="1"/>
  <c r="EP10" i="7"/>
  <c r="EP115" i="7" s="1"/>
  <c r="EP13" i="7"/>
  <c r="EP118" i="7" s="1"/>
  <c r="EP17" i="7"/>
  <c r="EP18" i="7"/>
  <c r="EP123" i="7" s="1"/>
  <c r="EP14" i="7"/>
  <c r="EP119" i="7" s="1"/>
  <c r="EP19" i="7"/>
  <c r="EP124" i="7" s="1"/>
  <c r="EP3" i="7"/>
  <c r="EP108" i="7" s="1"/>
  <c r="EP15" i="7"/>
  <c r="EP120" i="7" s="1"/>
  <c r="EP20" i="7"/>
  <c r="EP125" i="7" s="1"/>
  <c r="EP8" i="7"/>
  <c r="EP113" i="7" s="1"/>
  <c r="EP9" i="7"/>
  <c r="FF12" i="7"/>
  <c r="FF117" i="7" s="1"/>
  <c r="FF5" i="7"/>
  <c r="FF6" i="7"/>
  <c r="FF111" i="7" s="1"/>
  <c r="FF7" i="7"/>
  <c r="FF8" i="7"/>
  <c r="FF113" i="7" s="1"/>
  <c r="FF16" i="7"/>
  <c r="FF9" i="7"/>
  <c r="FF10" i="7"/>
  <c r="FF22" i="7"/>
  <c r="FF127" i="7" s="1"/>
  <c r="FF11" i="7"/>
  <c r="FF116" i="7" s="1"/>
  <c r="FF13" i="7"/>
  <c r="FF118" i="7" s="1"/>
  <c r="FF4" i="7"/>
  <c r="FF14" i="7"/>
  <c r="FF17" i="7"/>
  <c r="FF18" i="7"/>
  <c r="FF123" i="7" s="1"/>
  <c r="FF15" i="7"/>
  <c r="FF19" i="7"/>
  <c r="FF124" i="7" s="1"/>
  <c r="FF3" i="7"/>
  <c r="FF20" i="7"/>
  <c r="FF125" i="7" s="1"/>
  <c r="FF21" i="7"/>
  <c r="FF126" i="7" s="1"/>
  <c r="FP101" i="7"/>
  <c r="FP100" i="7"/>
  <c r="FP171" i="7" s="1"/>
  <c r="EZ101" i="7"/>
  <c r="EZ100" i="7"/>
  <c r="EJ101" i="7"/>
  <c r="EJ100" i="7"/>
  <c r="DT101" i="7"/>
  <c r="DT100" i="7"/>
  <c r="DT171" i="7" s="1"/>
  <c r="CN101" i="7"/>
  <c r="CN100" i="7"/>
  <c r="CN171" i="7" s="1"/>
  <c r="FH99" i="7"/>
  <c r="FH170" i="7" s="1"/>
  <c r="FH98" i="7"/>
  <c r="ER99" i="7"/>
  <c r="ER170" i="7" s="1"/>
  <c r="ER98" i="7"/>
  <c r="EB99" i="7"/>
  <c r="EB170" i="7" s="1"/>
  <c r="EB98" i="7"/>
  <c r="DL99" i="7"/>
  <c r="DL170" i="7" s="1"/>
  <c r="DL98" i="7"/>
  <c r="CV99" i="7"/>
  <c r="CV98" i="7"/>
  <c r="FP97" i="7"/>
  <c r="FP96" i="7"/>
  <c r="EZ96" i="7"/>
  <c r="EZ167" i="7" s="1"/>
  <c r="EZ97" i="7"/>
  <c r="EJ96" i="7"/>
  <c r="EJ97" i="7"/>
  <c r="DT97" i="7"/>
  <c r="DT96" i="7"/>
  <c r="DT167" i="7" s="1"/>
  <c r="CN97" i="7"/>
  <c r="CN96" i="7"/>
  <c r="CN167" i="7" s="1"/>
  <c r="FH95" i="7"/>
  <c r="FH166" i="7" s="1"/>
  <c r="FH94" i="7"/>
  <c r="ER95" i="7"/>
  <c r="ER166" i="7" s="1"/>
  <c r="ER94" i="7"/>
  <c r="EB95" i="7"/>
  <c r="EB94" i="7"/>
  <c r="DL95" i="7"/>
  <c r="DL166" i="7" s="1"/>
  <c r="DL94" i="7"/>
  <c r="CV95" i="7"/>
  <c r="CV166" i="7" s="1"/>
  <c r="CV94" i="7"/>
  <c r="FP93" i="7"/>
  <c r="FP92" i="7"/>
  <c r="FP163" i="7" s="1"/>
  <c r="EZ93" i="7"/>
  <c r="EZ92" i="7"/>
  <c r="EJ93" i="7"/>
  <c r="EJ92" i="7"/>
  <c r="EJ163" i="7" s="1"/>
  <c r="DT93" i="7"/>
  <c r="DT92" i="7"/>
  <c r="DT163" i="7" s="1"/>
  <c r="CN93" i="7"/>
  <c r="CN92" i="7"/>
  <c r="CN163" i="7" s="1"/>
  <c r="FH91" i="7"/>
  <c r="FH90" i="7"/>
  <c r="ER91" i="7"/>
  <c r="ER162" i="7" s="1"/>
  <c r="ER90" i="7"/>
  <c r="EB91" i="7"/>
  <c r="EB162" i="7" s="1"/>
  <c r="EB90" i="7"/>
  <c r="DL91" i="7"/>
  <c r="DL90" i="7"/>
  <c r="CV91" i="7"/>
  <c r="CV162" i="7" s="1"/>
  <c r="CV90" i="7"/>
  <c r="FP89" i="7"/>
  <c r="EZ89" i="7"/>
  <c r="EJ89" i="7"/>
  <c r="DT89" i="7"/>
  <c r="CN89" i="7"/>
  <c r="FH88" i="7"/>
  <c r="FH87" i="7"/>
  <c r="ER88" i="7"/>
  <c r="ER87" i="7"/>
  <c r="EB88" i="7"/>
  <c r="EB87" i="7"/>
  <c r="DL88" i="7"/>
  <c r="DL87" i="7"/>
  <c r="CV88" i="7"/>
  <c r="CV87" i="7"/>
  <c r="FP86" i="7"/>
  <c r="FP85" i="7"/>
  <c r="EZ86" i="7"/>
  <c r="EZ85" i="7"/>
  <c r="EJ86" i="7"/>
  <c r="EJ85" i="7"/>
  <c r="DT85" i="7"/>
  <c r="DT86" i="7"/>
  <c r="CN86" i="7"/>
  <c r="CN85" i="7"/>
  <c r="FH84" i="7"/>
  <c r="ER84" i="7"/>
  <c r="EB84" i="7"/>
  <c r="DL84" i="7"/>
  <c r="CV84" i="7"/>
  <c r="FP83" i="7"/>
  <c r="FP82" i="7"/>
  <c r="FP153" i="7" s="1"/>
  <c r="EZ83" i="7"/>
  <c r="EZ82" i="7"/>
  <c r="EJ83" i="7"/>
  <c r="EJ82" i="7"/>
  <c r="DT83" i="7"/>
  <c r="DT82" i="7"/>
  <c r="CN83" i="7"/>
  <c r="CN82" i="7"/>
  <c r="FH81" i="7"/>
  <c r="ER81" i="7"/>
  <c r="EP21" i="7"/>
  <c r="EP126" i="7" s="1"/>
  <c r="DL19" i="7"/>
  <c r="DL124" i="7" s="1"/>
  <c r="DW11" i="7"/>
  <c r="EB4" i="7"/>
  <c r="EB109" i="7" s="1"/>
  <c r="EB10" i="7"/>
  <c r="EB115" i="7" s="1"/>
  <c r="EB5" i="7"/>
  <c r="EB110" i="7" s="1"/>
  <c r="EB6" i="7"/>
  <c r="EB111" i="7" s="1"/>
  <c r="EB14" i="7"/>
  <c r="EB119" i="7" s="1"/>
  <c r="EB7" i="7"/>
  <c r="EB112" i="7" s="1"/>
  <c r="EB8" i="7"/>
  <c r="EB113" i="7" s="1"/>
  <c r="EB20" i="7"/>
  <c r="EB125" i="7" s="1"/>
  <c r="EB11" i="7"/>
  <c r="EB12" i="7"/>
  <c r="EB117" i="7" s="1"/>
  <c r="EB15" i="7"/>
  <c r="EB21" i="7"/>
  <c r="EB126" i="7" s="1"/>
  <c r="EB22" i="7"/>
  <c r="EB127" i="7" s="1"/>
  <c r="EB16" i="7"/>
  <c r="EB121" i="7" s="1"/>
  <c r="EB9" i="7"/>
  <c r="EB114" i="7" s="1"/>
  <c r="EB17" i="7"/>
  <c r="EB13" i="7"/>
  <c r="EB118" i="7" s="1"/>
  <c r="EB18" i="7"/>
  <c r="EB19" i="7"/>
  <c r="EB124" i="7" s="1"/>
  <c r="CY4" i="7"/>
  <c r="CY109" i="7" s="1"/>
  <c r="CY7" i="7"/>
  <c r="CY15" i="7"/>
  <c r="CY120" i="7" s="1"/>
  <c r="CY8" i="7"/>
  <c r="CY113" i="7" s="1"/>
  <c r="CY11" i="7"/>
  <c r="CY116" i="7" s="1"/>
  <c r="CY5" i="7"/>
  <c r="CY110" i="7" s="1"/>
  <c r="CY9" i="7"/>
  <c r="CY12" i="7"/>
  <c r="CY10" i="7"/>
  <c r="CY115" i="7" s="1"/>
  <c r="CY17" i="7"/>
  <c r="CY122" i="7" s="1"/>
  <c r="CY18" i="7"/>
  <c r="CY123" i="7" s="1"/>
  <c r="CY19" i="7"/>
  <c r="CY124" i="7" s="1"/>
  <c r="CY3" i="7"/>
  <c r="CY20" i="7"/>
  <c r="CY125" i="7" s="1"/>
  <c r="CY13" i="7"/>
  <c r="CY118" i="7" s="1"/>
  <c r="CY21" i="7"/>
  <c r="CY126" i="7" s="1"/>
  <c r="CY22" i="7"/>
  <c r="CY127" i="7" s="1"/>
  <c r="CY14" i="7"/>
  <c r="CY6" i="7"/>
  <c r="CY111" i="7" s="1"/>
  <c r="CY16" i="7"/>
  <c r="CY121" i="7" s="1"/>
  <c r="EX25" i="7"/>
  <c r="EX130" i="7" s="1"/>
  <c r="EX27" i="7"/>
  <c r="EX132" i="7" s="1"/>
  <c r="CU9" i="7"/>
  <c r="CU17" i="7"/>
  <c r="CU10" i="7"/>
  <c r="CU115" i="7" s="1"/>
  <c r="CU13" i="7"/>
  <c r="CU118" i="7" s="1"/>
  <c r="CU7" i="7"/>
  <c r="CU4" i="7"/>
  <c r="CU109" i="7" s="1"/>
  <c r="CU3" i="7"/>
  <c r="CU20" i="7"/>
  <c r="CU125" i="7" s="1"/>
  <c r="CU8" i="7"/>
  <c r="CU113" i="7" s="1"/>
  <c r="CU21" i="7"/>
  <c r="CU11" i="7"/>
  <c r="CU116" i="7" s="1"/>
  <c r="CU22" i="7"/>
  <c r="CU14" i="7"/>
  <c r="CU119" i="7" s="1"/>
  <c r="CU15" i="7"/>
  <c r="CU5" i="7"/>
  <c r="CU110" i="7" s="1"/>
  <c r="CU6" i="7"/>
  <c r="CU16" i="7"/>
  <c r="CU121" i="7" s="1"/>
  <c r="CU18" i="7"/>
  <c r="CU12" i="7"/>
  <c r="CU117" i="7" s="1"/>
  <c r="DK4" i="7"/>
  <c r="DK109" i="7" s="1"/>
  <c r="DK10" i="7"/>
  <c r="DK5" i="7"/>
  <c r="DK110" i="7" s="1"/>
  <c r="DK6" i="7"/>
  <c r="DK111" i="7" s="1"/>
  <c r="DK14" i="7"/>
  <c r="DK119" i="7" s="1"/>
  <c r="DK7" i="7"/>
  <c r="DK8" i="7"/>
  <c r="DK113" i="7" s="1"/>
  <c r="DK13" i="7"/>
  <c r="DK118" i="7" s="1"/>
  <c r="DK20" i="7"/>
  <c r="DK21" i="7"/>
  <c r="DK126" i="7" s="1"/>
  <c r="DK9" i="7"/>
  <c r="DK114" i="7" s="1"/>
  <c r="DK22" i="7"/>
  <c r="DK127" i="7" s="1"/>
  <c r="DK15" i="7"/>
  <c r="DK120" i="7" s="1"/>
  <c r="DK12" i="7"/>
  <c r="DK117" i="7" s="1"/>
  <c r="DK16" i="7"/>
  <c r="DK11" i="7"/>
  <c r="DK116" i="7" s="1"/>
  <c r="DK17" i="7"/>
  <c r="DK122" i="7" s="1"/>
  <c r="DK18" i="7"/>
  <c r="DK19" i="7"/>
  <c r="DK124" i="7" s="1"/>
  <c r="EA10" i="7"/>
  <c r="EA115" i="7" s="1"/>
  <c r="EA11" i="7"/>
  <c r="EA116" i="7" s="1"/>
  <c r="EA4" i="7"/>
  <c r="EA109" i="7" s="1"/>
  <c r="EA5" i="7"/>
  <c r="EA110" i="7" s="1"/>
  <c r="EA6" i="7"/>
  <c r="EA111" i="7" s="1"/>
  <c r="EA8" i="7"/>
  <c r="EA12" i="7"/>
  <c r="EA15" i="7"/>
  <c r="EA120" i="7" s="1"/>
  <c r="EA21" i="7"/>
  <c r="EA126" i="7" s="1"/>
  <c r="EA22" i="7"/>
  <c r="EA127" i="7" s="1"/>
  <c r="EA7" i="7"/>
  <c r="EA112" i="7" s="1"/>
  <c r="EA16" i="7"/>
  <c r="EA9" i="7"/>
  <c r="EA114" i="7" s="1"/>
  <c r="EA17" i="7"/>
  <c r="EA122" i="7" s="1"/>
  <c r="EA13" i="7"/>
  <c r="EA18" i="7"/>
  <c r="EA123" i="7" s="1"/>
  <c r="EA19" i="7"/>
  <c r="EA124" i="7" s="1"/>
  <c r="EA3" i="7"/>
  <c r="EA108" i="7" s="1"/>
  <c r="EQ11" i="7"/>
  <c r="EQ116" i="7" s="1"/>
  <c r="EQ5" i="7"/>
  <c r="EQ110" i="7" s="1"/>
  <c r="EQ6" i="7"/>
  <c r="EQ7" i="7"/>
  <c r="EQ15" i="7"/>
  <c r="EQ120" i="7" s="1"/>
  <c r="EQ8" i="7"/>
  <c r="EQ113" i="7" s="1"/>
  <c r="EQ9" i="7"/>
  <c r="EQ114" i="7" s="1"/>
  <c r="EQ16" i="7"/>
  <c r="EQ121" i="7" s="1"/>
  <c r="EQ21" i="7"/>
  <c r="EQ126" i="7" s="1"/>
  <c r="EQ22" i="7"/>
  <c r="EQ127" i="7" s="1"/>
  <c r="EQ10" i="7"/>
  <c r="EQ115" i="7" s="1"/>
  <c r="EQ4" i="7"/>
  <c r="EQ109" i="7" s="1"/>
  <c r="EQ13" i="7"/>
  <c r="EQ17" i="7"/>
  <c r="EQ122" i="7" s="1"/>
  <c r="EQ12" i="7"/>
  <c r="EQ117" i="7" s="1"/>
  <c r="EQ18" i="7"/>
  <c r="EQ14" i="7"/>
  <c r="EQ119" i="7" s="1"/>
  <c r="EQ19" i="7"/>
  <c r="EQ124" i="7" s="1"/>
  <c r="EQ3" i="7"/>
  <c r="EQ108" i="7" s="1"/>
  <c r="EQ20" i="7"/>
  <c r="FG4" i="7"/>
  <c r="FG109" i="7" s="1"/>
  <c r="FG11" i="7"/>
  <c r="FG116" i="7" s="1"/>
  <c r="FG5" i="7"/>
  <c r="FG110" i="7" s="1"/>
  <c r="FG6" i="7"/>
  <c r="FG111" i="7" s="1"/>
  <c r="FG7" i="7"/>
  <c r="FG112" i="7" s="1"/>
  <c r="FG22" i="7"/>
  <c r="FG127" i="7" s="1"/>
  <c r="FG8" i="7"/>
  <c r="FG12" i="7"/>
  <c r="FG13" i="7"/>
  <c r="FG9" i="7"/>
  <c r="FG14" i="7"/>
  <c r="FG17" i="7"/>
  <c r="FG10" i="7"/>
  <c r="FG115" i="7" s="1"/>
  <c r="FG18" i="7"/>
  <c r="FG15" i="7"/>
  <c r="FG120" i="7" s="1"/>
  <c r="FG19" i="7"/>
  <c r="FG16" i="7"/>
  <c r="FG121" i="7" s="1"/>
  <c r="FG3" i="7"/>
  <c r="FG20" i="7"/>
  <c r="FG125" i="7" s="1"/>
  <c r="DC23" i="7"/>
  <c r="DS23" i="7"/>
  <c r="DS128" i="7" s="1"/>
  <c r="EI23" i="7"/>
  <c r="EY23" i="7"/>
  <c r="FO23" i="7"/>
  <c r="CU24" i="7"/>
  <c r="DK24" i="7"/>
  <c r="DK129" i="7" s="1"/>
  <c r="EA24" i="7"/>
  <c r="EQ24" i="7"/>
  <c r="FG24" i="7"/>
  <c r="FG129" i="7" s="1"/>
  <c r="DC25" i="7"/>
  <c r="DC130" i="7" s="1"/>
  <c r="DS25" i="7"/>
  <c r="EI25" i="7"/>
  <c r="EY25" i="7"/>
  <c r="EY130" i="7" s="1"/>
  <c r="FO25" i="7"/>
  <c r="CU26" i="7"/>
  <c r="CU131" i="7" s="1"/>
  <c r="DK26" i="7"/>
  <c r="DK131" i="7" s="1"/>
  <c r="EA26" i="7"/>
  <c r="EA131" i="7" s="1"/>
  <c r="EQ26" i="7"/>
  <c r="FG26" i="7"/>
  <c r="DC27" i="7"/>
  <c r="DS27" i="7"/>
  <c r="EI27" i="7"/>
  <c r="EI132" i="7" s="1"/>
  <c r="EY27" i="7"/>
  <c r="FO27" i="7"/>
  <c r="CU28" i="7"/>
  <c r="CU133" i="7" s="1"/>
  <c r="DK28" i="7"/>
  <c r="DK133" i="7" s="1"/>
  <c r="EA28" i="7"/>
  <c r="EA133" i="7" s="1"/>
  <c r="EQ28" i="7"/>
  <c r="FG28" i="7"/>
  <c r="DC29" i="7"/>
  <c r="DS29" i="7"/>
  <c r="EI29" i="7"/>
  <c r="EY29" i="7"/>
  <c r="EY134" i="7" s="1"/>
  <c r="FO29" i="7"/>
  <c r="CU30" i="7"/>
  <c r="CU135" i="7" s="1"/>
  <c r="DK30" i="7"/>
  <c r="DK135" i="7" s="1"/>
  <c r="EA30" i="7"/>
  <c r="EQ30" i="7"/>
  <c r="EQ135" i="7" s="1"/>
  <c r="FG30" i="7"/>
  <c r="DC31" i="7"/>
  <c r="DS31" i="7"/>
  <c r="EI31" i="7"/>
  <c r="EI136" i="7" s="1"/>
  <c r="EY31" i="7"/>
  <c r="EY136" i="7" s="1"/>
  <c r="FO31" i="7"/>
  <c r="CU32" i="7"/>
  <c r="CU137" i="7" s="1"/>
  <c r="DK32" i="7"/>
  <c r="DK137" i="7" s="1"/>
  <c r="EA32" i="7"/>
  <c r="EQ32" i="7"/>
  <c r="EQ137" i="7" s="1"/>
  <c r="FG32" i="7"/>
  <c r="FG137" i="7" s="1"/>
  <c r="DC33" i="7"/>
  <c r="DS33" i="7"/>
  <c r="DS138" i="7" s="1"/>
  <c r="S457" i="7" s="1"/>
  <c r="EI33" i="7"/>
  <c r="EY33" i="7"/>
  <c r="FO33" i="7"/>
  <c r="FO101" i="7"/>
  <c r="FO100" i="7"/>
  <c r="FO171" i="7" s="1"/>
  <c r="EY101" i="7"/>
  <c r="EY100" i="7"/>
  <c r="EY171" i="7" s="1"/>
  <c r="EI101" i="7"/>
  <c r="EI100" i="7"/>
  <c r="EI171" i="7" s="1"/>
  <c r="DS101" i="7"/>
  <c r="DS100" i="7"/>
  <c r="DS171" i="7" s="1"/>
  <c r="DC101" i="7"/>
  <c r="DC172" i="7" s="1"/>
  <c r="T481" i="7" s="1"/>
  <c r="DC100" i="7"/>
  <c r="DC171" i="7" s="1"/>
  <c r="FG99" i="7"/>
  <c r="FG98" i="7"/>
  <c r="EQ99" i="7"/>
  <c r="EQ170" i="7" s="1"/>
  <c r="EQ98" i="7"/>
  <c r="EA99" i="7"/>
  <c r="EA170" i="7" s="1"/>
  <c r="EA98" i="7"/>
  <c r="DK99" i="7"/>
  <c r="DK98" i="7"/>
  <c r="CU99" i="7"/>
  <c r="CU98" i="7"/>
  <c r="CU169" i="7" s="1"/>
  <c r="FO97" i="7"/>
  <c r="FO96" i="7"/>
  <c r="FO167" i="7" s="1"/>
  <c r="EY97" i="7"/>
  <c r="EY96" i="7"/>
  <c r="EY167" i="7" s="1"/>
  <c r="EI96" i="7"/>
  <c r="EI167" i="7" s="1"/>
  <c r="EI97" i="7"/>
  <c r="EI168" i="7" s="1"/>
  <c r="DS96" i="7"/>
  <c r="DS97" i="7"/>
  <c r="DC97" i="7"/>
  <c r="DC96" i="7"/>
  <c r="FG95" i="7"/>
  <c r="FG166" i="7" s="1"/>
  <c r="FG94" i="7"/>
  <c r="EQ95" i="7"/>
  <c r="EQ94" i="7"/>
  <c r="EQ165" i="7" s="1"/>
  <c r="EA95" i="7"/>
  <c r="EA166" i="7" s="1"/>
  <c r="EA94" i="7"/>
  <c r="DK95" i="7"/>
  <c r="DK166" i="7" s="1"/>
  <c r="DK94" i="7"/>
  <c r="CU95" i="7"/>
  <c r="CU166" i="7" s="1"/>
  <c r="CU94" i="7"/>
  <c r="FO93" i="7"/>
  <c r="FO92" i="7"/>
  <c r="FO163" i="7" s="1"/>
  <c r="EY93" i="7"/>
  <c r="EY92" i="7"/>
  <c r="EI93" i="7"/>
  <c r="EI92" i="7"/>
  <c r="DS93" i="7"/>
  <c r="DS92" i="7"/>
  <c r="DS163" i="7" s="1"/>
  <c r="DC93" i="7"/>
  <c r="DC92" i="7"/>
  <c r="DC163" i="7" s="1"/>
  <c r="FG91" i="7"/>
  <c r="FG90" i="7"/>
  <c r="FG161" i="7" s="1"/>
  <c r="EQ91" i="7"/>
  <c r="EQ162" i="7" s="1"/>
  <c r="EQ90" i="7"/>
  <c r="EQ161" i="7" s="1"/>
  <c r="EA91" i="7"/>
  <c r="EA162" i="7" s="1"/>
  <c r="EA90" i="7"/>
  <c r="DK91" i="7"/>
  <c r="DK162" i="7" s="1"/>
  <c r="DK90" i="7"/>
  <c r="CU91" i="7"/>
  <c r="CU162" i="7" s="1"/>
  <c r="CU90" i="7"/>
  <c r="FO89" i="7"/>
  <c r="EY89" i="7"/>
  <c r="EI89" i="7"/>
  <c r="DS89" i="7"/>
  <c r="DC89" i="7"/>
  <c r="FG87" i="7"/>
  <c r="FG88" i="7"/>
  <c r="EQ88" i="7"/>
  <c r="EQ87" i="7"/>
  <c r="EA88" i="7"/>
  <c r="EA87" i="7"/>
  <c r="DK88" i="7"/>
  <c r="DK87" i="7"/>
  <c r="CU88" i="7"/>
  <c r="CU87" i="7"/>
  <c r="FO85" i="7"/>
  <c r="FO86" i="7"/>
  <c r="EY86" i="7"/>
  <c r="EY85" i="7"/>
  <c r="EI86" i="7"/>
  <c r="EI85" i="7"/>
  <c r="DS86" i="7"/>
  <c r="DS85" i="7"/>
  <c r="DC86" i="7"/>
  <c r="DC85" i="7"/>
  <c r="FG84" i="7"/>
  <c r="EQ84" i="7"/>
  <c r="EA84" i="7"/>
  <c r="EA155" i="7" s="1"/>
  <c r="CU19" i="7"/>
  <c r="ER24" i="7"/>
  <c r="ER129" i="7" s="1"/>
  <c r="FH24" i="7"/>
  <c r="FH129" i="7" s="1"/>
  <c r="CN25" i="7"/>
  <c r="DT25" i="7"/>
  <c r="DT130" i="7" s="1"/>
  <c r="EJ25" i="7"/>
  <c r="EJ130" i="7" s="1"/>
  <c r="EZ25" i="7"/>
  <c r="FP25" i="7"/>
  <c r="FP130" i="7" s="1"/>
  <c r="CV26" i="7"/>
  <c r="DL26" i="7"/>
  <c r="EB26" i="7"/>
  <c r="EB131" i="7" s="1"/>
  <c r="ER26" i="7"/>
  <c r="ER131" i="7" s="1"/>
  <c r="FH26" i="7"/>
  <c r="FH131" i="7" s="1"/>
  <c r="CN27" i="7"/>
  <c r="DT27" i="7"/>
  <c r="EJ27" i="7"/>
  <c r="EZ27" i="7"/>
  <c r="EZ132" i="7" s="1"/>
  <c r="FP27" i="7"/>
  <c r="CV28" i="7"/>
  <c r="CV133" i="7" s="1"/>
  <c r="DL28" i="7"/>
  <c r="EB28" i="7"/>
  <c r="EB133" i="7" s="1"/>
  <c r="ER28" i="7"/>
  <c r="ER133" i="7" s="1"/>
  <c r="FH28" i="7"/>
  <c r="CN29" i="7"/>
  <c r="CN134" i="7" s="1"/>
  <c r="DT29" i="7"/>
  <c r="EJ29" i="7"/>
  <c r="EZ29" i="7"/>
  <c r="EZ134" i="7" s="1"/>
  <c r="FP29" i="7"/>
  <c r="FP134" i="7" s="1"/>
  <c r="CV30" i="7"/>
  <c r="DL30" i="7"/>
  <c r="EB30" i="7"/>
  <c r="EB135" i="7" s="1"/>
  <c r="ER30" i="7"/>
  <c r="ER135" i="7" s="1"/>
  <c r="FH30" i="7"/>
  <c r="FH135" i="7" s="1"/>
  <c r="CN31" i="7"/>
  <c r="CN136" i="7" s="1"/>
  <c r="DT31" i="7"/>
  <c r="DT136" i="7" s="1"/>
  <c r="EJ31" i="7"/>
  <c r="EZ31" i="7"/>
  <c r="EZ136" i="7" s="1"/>
  <c r="FP31" i="7"/>
  <c r="FP136" i="7" s="1"/>
  <c r="DL32" i="7"/>
  <c r="DL137" i="7" s="1"/>
  <c r="EB32" i="7"/>
  <c r="EB137" i="7" s="1"/>
  <c r="ER32" i="7"/>
  <c r="ER137" i="7" s="1"/>
  <c r="FH32" i="7"/>
  <c r="FH137" i="7" s="1"/>
  <c r="CN33" i="7"/>
  <c r="CN138" i="7" s="1"/>
  <c r="E456" i="7" s="1"/>
  <c r="DT33" i="7"/>
  <c r="DT138" i="7" s="1"/>
  <c r="T457" i="7" s="1"/>
  <c r="EJ33" i="7"/>
  <c r="EZ33" i="7"/>
  <c r="EZ138" i="7" s="1"/>
  <c r="R459" i="7" s="1"/>
  <c r="FP33" i="7"/>
  <c r="FP138" i="7" s="1"/>
  <c r="Q460" i="7" s="1"/>
  <c r="FN101" i="7"/>
  <c r="FN172" i="7" s="1"/>
  <c r="O485" i="7" s="1"/>
  <c r="FN100" i="7"/>
  <c r="EX101" i="7"/>
  <c r="EX172" i="7" s="1"/>
  <c r="P484" i="7" s="1"/>
  <c r="EX100" i="7"/>
  <c r="EH101" i="7"/>
  <c r="EH100" i="7"/>
  <c r="DR101" i="7"/>
  <c r="DR100" i="7"/>
  <c r="DB101" i="7"/>
  <c r="DB172" i="7" s="1"/>
  <c r="S481" i="7" s="1"/>
  <c r="DB100" i="7"/>
  <c r="FF98" i="7"/>
  <c r="FF169" i="7" s="1"/>
  <c r="FF99" i="7"/>
  <c r="EP99" i="7"/>
  <c r="EP98" i="7"/>
  <c r="EP169" i="7" s="1"/>
  <c r="DZ99" i="7"/>
  <c r="DZ98" i="7"/>
  <c r="DZ169" i="7" s="1"/>
  <c r="DJ99" i="7"/>
  <c r="DJ98" i="7"/>
  <c r="CT99" i="7"/>
  <c r="CT98" i="7"/>
  <c r="FN97" i="7"/>
  <c r="FN96" i="7"/>
  <c r="EX97" i="7"/>
  <c r="EX96" i="7"/>
  <c r="EH97" i="7"/>
  <c r="EH168" i="7" s="1"/>
  <c r="EH96" i="7"/>
  <c r="DR96" i="7"/>
  <c r="DR97" i="7"/>
  <c r="DR168" i="7" s="1"/>
  <c r="DB96" i="7"/>
  <c r="DB97" i="7"/>
  <c r="DB168" i="7" s="1"/>
  <c r="FF95" i="7"/>
  <c r="FF94" i="7"/>
  <c r="FF165" i="7" s="1"/>
  <c r="EP95" i="7"/>
  <c r="EP94" i="7"/>
  <c r="DZ95" i="7"/>
  <c r="DZ94" i="7"/>
  <c r="DZ165" i="7" s="1"/>
  <c r="DJ95" i="7"/>
  <c r="DJ94" i="7"/>
  <c r="CT95" i="7"/>
  <c r="CT94" i="7"/>
  <c r="CT165" i="7" s="1"/>
  <c r="FN93" i="7"/>
  <c r="FN164" i="7" s="1"/>
  <c r="FN92" i="7"/>
  <c r="EX93" i="7"/>
  <c r="EX92" i="7"/>
  <c r="EH93" i="7"/>
  <c r="EH164" i="7" s="1"/>
  <c r="EH92" i="7"/>
  <c r="DR93" i="7"/>
  <c r="DR92" i="7"/>
  <c r="DB93" i="7"/>
  <c r="DB92" i="7"/>
  <c r="FF90" i="7"/>
  <c r="FF91" i="7"/>
  <c r="EP91" i="7"/>
  <c r="EP90" i="7"/>
  <c r="DZ91" i="7"/>
  <c r="DZ90" i="7"/>
  <c r="DJ91" i="7"/>
  <c r="DJ90" i="7"/>
  <c r="CT91" i="7"/>
  <c r="CT90" i="7"/>
  <c r="FN89" i="7"/>
  <c r="EX89" i="7"/>
  <c r="EH89" i="7"/>
  <c r="DR89" i="7"/>
  <c r="DB89" i="7"/>
  <c r="FF88" i="7"/>
  <c r="FF87" i="7"/>
  <c r="EP88" i="7"/>
  <c r="EP159" i="7" s="1"/>
  <c r="EP87" i="7"/>
  <c r="DZ88" i="7"/>
  <c r="DZ159" i="7" s="1"/>
  <c r="DZ87" i="7"/>
  <c r="DJ88" i="7"/>
  <c r="DJ87" i="7"/>
  <c r="CT88" i="7"/>
  <c r="CT87" i="7"/>
  <c r="FN85" i="7"/>
  <c r="FN86" i="7"/>
  <c r="EX85" i="7"/>
  <c r="EX86" i="7"/>
  <c r="EH86" i="7"/>
  <c r="EH85" i="7"/>
  <c r="DR86" i="7"/>
  <c r="DR85" i="7"/>
  <c r="DB86" i="7"/>
  <c r="DB85" i="7"/>
  <c r="FF84" i="7"/>
  <c r="EP84" i="7"/>
  <c r="DZ84" i="7"/>
  <c r="DJ84" i="7"/>
  <c r="CT84" i="7"/>
  <c r="FN83" i="7"/>
  <c r="FN82" i="7"/>
  <c r="EX83" i="7"/>
  <c r="EX82" i="7"/>
  <c r="EH83" i="7"/>
  <c r="EH82" i="7"/>
  <c r="DR83" i="7"/>
  <c r="DR82" i="7"/>
  <c r="FJ3" i="7"/>
  <c r="FJ108" i="7" s="1"/>
  <c r="FI10" i="7"/>
  <c r="FI115" i="7" s="1"/>
  <c r="FI11" i="7"/>
  <c r="FI116" i="7" s="1"/>
  <c r="FI5" i="7"/>
  <c r="FI110" i="7" s="1"/>
  <c r="FI6" i="7"/>
  <c r="FI111" i="7" s="1"/>
  <c r="FI4" i="7"/>
  <c r="FI109" i="7" s="1"/>
  <c r="FI21" i="7"/>
  <c r="FI126" i="7" s="1"/>
  <c r="FI22" i="7"/>
  <c r="FI127" i="7" s="1"/>
  <c r="FI8" i="7"/>
  <c r="FI9" i="7"/>
  <c r="FI114" i="7" s="1"/>
  <c r="FI12" i="7"/>
  <c r="FI117" i="7" s="1"/>
  <c r="FI13" i="7"/>
  <c r="FI118" i="7" s="1"/>
  <c r="FI14" i="7"/>
  <c r="FI17" i="7"/>
  <c r="FI122" i="7" s="1"/>
  <c r="FI15" i="7"/>
  <c r="FI18" i="7"/>
  <c r="FI123" i="7" s="1"/>
  <c r="FI7" i="7"/>
  <c r="FI112" i="7" s="1"/>
  <c r="FI19" i="7"/>
  <c r="FI124" i="7" s="1"/>
  <c r="FI16" i="7"/>
  <c r="FI3" i="7"/>
  <c r="EC28" i="7"/>
  <c r="ES28" i="7"/>
  <c r="FI28" i="7"/>
  <c r="FI133" i="7" s="1"/>
  <c r="CO29" i="7"/>
  <c r="CO134" i="7" s="1"/>
  <c r="DE29" i="7"/>
  <c r="DE134" i="7" s="1"/>
  <c r="EK29" i="7"/>
  <c r="FA29" i="7"/>
  <c r="FA134" i="7" s="1"/>
  <c r="FQ29" i="7"/>
  <c r="FQ134" i="7" s="1"/>
  <c r="CW30" i="7"/>
  <c r="DM30" i="7"/>
  <c r="EC30" i="7"/>
  <c r="EC135" i="7" s="1"/>
  <c r="ES30" i="7"/>
  <c r="ES135" i="7" s="1"/>
  <c r="FI30" i="7"/>
  <c r="FI135" i="7" s="1"/>
  <c r="CO31" i="7"/>
  <c r="DE31" i="7"/>
  <c r="EK31" i="7"/>
  <c r="EK136" i="7" s="1"/>
  <c r="FA31" i="7"/>
  <c r="FQ31" i="7"/>
  <c r="FQ136" i="7" s="1"/>
  <c r="CW32" i="7"/>
  <c r="CW137" i="7" s="1"/>
  <c r="DM32" i="7"/>
  <c r="EC32" i="7"/>
  <c r="ES32" i="7"/>
  <c r="ES137" i="7" s="1"/>
  <c r="FI32" i="7"/>
  <c r="FI137" i="7" s="1"/>
  <c r="CO33" i="7"/>
  <c r="CO138" i="7" s="1"/>
  <c r="F456" i="7" s="1"/>
  <c r="DE33" i="7"/>
  <c r="DE138" i="7" s="1"/>
  <c r="E457" i="7" s="1"/>
  <c r="EK33" i="7"/>
  <c r="FA33" i="7"/>
  <c r="FA138" i="7" s="1"/>
  <c r="S459" i="7" s="1"/>
  <c r="FM101" i="7"/>
  <c r="FM172" i="7" s="1"/>
  <c r="N485" i="7" s="1"/>
  <c r="FM100" i="7"/>
  <c r="FM171" i="7" s="1"/>
  <c r="EW101" i="7"/>
  <c r="EW100" i="7"/>
  <c r="EG101" i="7"/>
  <c r="EG172" i="7" s="1"/>
  <c r="P483" i="7" s="1"/>
  <c r="EG100" i="7"/>
  <c r="DQ101" i="7"/>
  <c r="DQ172" i="7" s="1"/>
  <c r="Q482" i="7" s="1"/>
  <c r="DQ100" i="7"/>
  <c r="DQ171" i="7" s="1"/>
  <c r="DA101" i="7"/>
  <c r="DA100" i="7"/>
  <c r="FE98" i="7"/>
  <c r="FE169" i="7" s="1"/>
  <c r="FE99" i="7"/>
  <c r="EO98" i="7"/>
  <c r="EO169" i="7" s="1"/>
  <c r="EO99" i="7"/>
  <c r="EO170" i="7" s="1"/>
  <c r="DY99" i="7"/>
  <c r="DY98" i="7"/>
  <c r="DY169" i="7" s="1"/>
  <c r="DI99" i="7"/>
  <c r="DI170" i="7" s="1"/>
  <c r="DI98" i="7"/>
  <c r="DI169" i="7" s="1"/>
  <c r="CS99" i="7"/>
  <c r="CS170" i="7" s="1"/>
  <c r="CS98" i="7"/>
  <c r="FM97" i="7"/>
  <c r="FM168" i="7" s="1"/>
  <c r="FM96" i="7"/>
  <c r="EW97" i="7"/>
  <c r="EW168" i="7" s="1"/>
  <c r="EW96" i="7"/>
  <c r="EW167" i="7" s="1"/>
  <c r="EG97" i="7"/>
  <c r="EG96" i="7"/>
  <c r="DQ97" i="7"/>
  <c r="DQ168" i="7" s="1"/>
  <c r="DQ96" i="7"/>
  <c r="DA96" i="7"/>
  <c r="DA167" i="7" s="1"/>
  <c r="DA97" i="7"/>
  <c r="DA168" i="7" s="1"/>
  <c r="FE95" i="7"/>
  <c r="FE166" i="7" s="1"/>
  <c r="FE94" i="7"/>
  <c r="FE165" i="7" s="1"/>
  <c r="EO95" i="7"/>
  <c r="EO166" i="7" s="1"/>
  <c r="EO94" i="7"/>
  <c r="DY95" i="7"/>
  <c r="DY94" i="7"/>
  <c r="DI95" i="7"/>
  <c r="DI166" i="7" s="1"/>
  <c r="DI94" i="7"/>
  <c r="CS95" i="7"/>
  <c r="CS166" i="7" s="1"/>
  <c r="CS94" i="7"/>
  <c r="CS165" i="7" s="1"/>
  <c r="FM93" i="7"/>
  <c r="FM92" i="7"/>
  <c r="FM163" i="7" s="1"/>
  <c r="EW93" i="7"/>
  <c r="EW164" i="7" s="1"/>
  <c r="EW92" i="7"/>
  <c r="EG93" i="7"/>
  <c r="EG164" i="7" s="1"/>
  <c r="EG92" i="7"/>
  <c r="DQ93" i="7"/>
  <c r="DQ164" i="7" s="1"/>
  <c r="DQ92" i="7"/>
  <c r="DQ163" i="7" s="1"/>
  <c r="DA93" i="7"/>
  <c r="DA164" i="7" s="1"/>
  <c r="DA92" i="7"/>
  <c r="DA163" i="7" s="1"/>
  <c r="FE90" i="7"/>
  <c r="FE91" i="7"/>
  <c r="EO90" i="7"/>
  <c r="EO91" i="7"/>
  <c r="DY91" i="7"/>
  <c r="DY90" i="7"/>
  <c r="DI91" i="7"/>
  <c r="DI90" i="7"/>
  <c r="CS91" i="7"/>
  <c r="CS162" i="7" s="1"/>
  <c r="CS90" i="7"/>
  <c r="FM89" i="7"/>
  <c r="EW89" i="7"/>
  <c r="EG89" i="7"/>
  <c r="DQ89" i="7"/>
  <c r="DA89" i="7"/>
  <c r="FE88" i="7"/>
  <c r="FE87" i="7"/>
  <c r="EO88" i="7"/>
  <c r="EO87" i="7"/>
  <c r="DY88" i="7"/>
  <c r="DY87" i="7"/>
  <c r="DI88" i="7"/>
  <c r="DI87" i="7"/>
  <c r="CS88" i="7"/>
  <c r="CS159" i="7" s="1"/>
  <c r="CS87" i="7"/>
  <c r="FM86" i="7"/>
  <c r="FM85" i="7"/>
  <c r="EW85" i="7"/>
  <c r="EW86" i="7"/>
  <c r="EG85" i="7"/>
  <c r="EG86" i="7"/>
  <c r="DQ85" i="7"/>
  <c r="DQ86" i="7"/>
  <c r="DA86" i="7"/>
  <c r="DA85" i="7"/>
  <c r="FE84" i="7"/>
  <c r="EO84" i="7"/>
  <c r="DY84" i="7"/>
  <c r="DI84" i="7"/>
  <c r="CS84" i="7"/>
  <c r="FM82" i="7"/>
  <c r="FM83" i="7"/>
  <c r="EW83" i="7"/>
  <c r="EW82" i="7"/>
  <c r="EG83" i="7"/>
  <c r="EG82" i="7"/>
  <c r="DQ83" i="7"/>
  <c r="DQ82" i="7"/>
  <c r="DA83" i="7"/>
  <c r="DA82" i="7"/>
  <c r="FE81" i="7"/>
  <c r="EO81" i="7"/>
  <c r="DY81" i="7"/>
  <c r="DI81" i="7"/>
  <c r="CS81" i="7"/>
  <c r="FM80" i="7"/>
  <c r="FM79" i="7"/>
  <c r="EW80" i="7"/>
  <c r="EW79" i="7"/>
  <c r="EG80" i="7"/>
  <c r="EG79" i="7"/>
  <c r="DQ80" i="7"/>
  <c r="DQ79" i="7"/>
  <c r="DA80" i="7"/>
  <c r="DA79" i="7"/>
  <c r="FE78" i="7"/>
  <c r="EO78" i="7"/>
  <c r="DY78" i="7"/>
  <c r="ES3" i="7"/>
  <c r="ES108" i="7" s="1"/>
  <c r="EP16" i="7"/>
  <c r="EP121" i="7" s="1"/>
  <c r="CW8" i="7"/>
  <c r="CW16" i="7"/>
  <c r="CW9" i="7"/>
  <c r="CW114" i="7" s="1"/>
  <c r="CW12" i="7"/>
  <c r="CW117" i="7" s="1"/>
  <c r="CW5" i="7"/>
  <c r="CW6" i="7"/>
  <c r="CW10" i="7"/>
  <c r="CW115" i="7" s="1"/>
  <c r="CW19" i="7"/>
  <c r="CW124" i="7" s="1"/>
  <c r="CW3" i="7"/>
  <c r="CW108" i="7" s="1"/>
  <c r="CW20" i="7"/>
  <c r="CW125" i="7" s="1"/>
  <c r="CW11" i="7"/>
  <c r="CW116" i="7" s="1"/>
  <c r="CW13" i="7"/>
  <c r="CW21" i="7"/>
  <c r="CW126" i="7" s="1"/>
  <c r="CW22" i="7"/>
  <c r="CW127" i="7" s="1"/>
  <c r="CW14" i="7"/>
  <c r="CW119" i="7" s="1"/>
  <c r="CW15" i="7"/>
  <c r="CW120" i="7" s="1"/>
  <c r="CW4" i="7"/>
  <c r="CW109" i="7" s="1"/>
  <c r="CW7" i="7"/>
  <c r="CW112" i="7" s="1"/>
  <c r="CX5" i="7"/>
  <c r="CX8" i="7"/>
  <c r="CX16" i="7"/>
  <c r="CX121" i="7" s="1"/>
  <c r="CX10" i="7"/>
  <c r="CX11" i="7"/>
  <c r="CX12" i="7"/>
  <c r="CX117" i="7" s="1"/>
  <c r="CX6" i="7"/>
  <c r="CX111" i="7" s="1"/>
  <c r="CX17" i="7"/>
  <c r="CX122" i="7" s="1"/>
  <c r="CX18" i="7"/>
  <c r="CX19" i="7"/>
  <c r="CX3" i="7"/>
  <c r="CX108" i="7" s="1"/>
  <c r="CX20" i="7"/>
  <c r="CX125" i="7" s="1"/>
  <c r="CX13" i="7"/>
  <c r="CX21" i="7"/>
  <c r="CX126" i="7" s="1"/>
  <c r="CX22" i="7"/>
  <c r="CX14" i="7"/>
  <c r="CX15" i="7"/>
  <c r="CX120" i="7" s="1"/>
  <c r="DN8" i="7"/>
  <c r="DN113" i="7" s="1"/>
  <c r="DN16" i="7"/>
  <c r="DN121" i="7" s="1"/>
  <c r="DN9" i="7"/>
  <c r="DN12" i="7"/>
  <c r="DN117" i="7" s="1"/>
  <c r="DN5" i="7"/>
  <c r="DN110" i="7" s="1"/>
  <c r="DN6" i="7"/>
  <c r="DN111" i="7" s="1"/>
  <c r="DN4" i="7"/>
  <c r="DN109" i="7" s="1"/>
  <c r="DN7" i="7"/>
  <c r="DN112" i="7" s="1"/>
  <c r="DN13" i="7"/>
  <c r="DN19" i="7"/>
  <c r="DN124" i="7" s="1"/>
  <c r="DN3" i="7"/>
  <c r="DN20" i="7"/>
  <c r="DN125" i="7" s="1"/>
  <c r="DN14" i="7"/>
  <c r="DN119" i="7" s="1"/>
  <c r="DN21" i="7"/>
  <c r="DN126" i="7" s="1"/>
  <c r="DN10" i="7"/>
  <c r="DN115" i="7" s="1"/>
  <c r="DN22" i="7"/>
  <c r="DN127" i="7" s="1"/>
  <c r="DN15" i="7"/>
  <c r="DN120" i="7" s="1"/>
  <c r="DN11" i="7"/>
  <c r="DN17" i="7"/>
  <c r="ED4" i="7"/>
  <c r="ED109" i="7" s="1"/>
  <c r="ED9" i="7"/>
  <c r="ED11" i="7"/>
  <c r="ED116" i="7" s="1"/>
  <c r="ED5" i="7"/>
  <c r="ED110" i="7" s="1"/>
  <c r="ED13" i="7"/>
  <c r="ED118" i="7" s="1"/>
  <c r="ED6" i="7"/>
  <c r="ED7" i="7"/>
  <c r="ED112" i="7" s="1"/>
  <c r="ED19" i="7"/>
  <c r="ED124" i="7" s="1"/>
  <c r="ED14" i="7"/>
  <c r="ED119" i="7" s="1"/>
  <c r="ED3" i="7"/>
  <c r="ED108" i="7" s="1"/>
  <c r="ED20" i="7"/>
  <c r="ED12" i="7"/>
  <c r="ED15" i="7"/>
  <c r="ED120" i="7" s="1"/>
  <c r="ED21" i="7"/>
  <c r="ED126" i="7" s="1"/>
  <c r="ED22" i="7"/>
  <c r="ED127" i="7" s="1"/>
  <c r="ED16" i="7"/>
  <c r="ED8" i="7"/>
  <c r="ED113" i="7" s="1"/>
  <c r="ED17" i="7"/>
  <c r="ED122" i="7" s="1"/>
  <c r="ED10" i="7"/>
  <c r="ED115" i="7" s="1"/>
  <c r="ED18" i="7"/>
  <c r="ED123" i="7" s="1"/>
  <c r="ET9" i="7"/>
  <c r="ET114" i="7" s="1"/>
  <c r="ET4" i="7"/>
  <c r="ET10" i="7"/>
  <c r="ET115" i="7" s="1"/>
  <c r="ET5" i="7"/>
  <c r="ET110" i="7" s="1"/>
  <c r="ET7" i="7"/>
  <c r="ET112" i="7" s="1"/>
  <c r="ET8" i="7"/>
  <c r="ET113" i="7" s="1"/>
  <c r="ET15" i="7"/>
  <c r="ET120" i="7" s="1"/>
  <c r="ET3" i="7"/>
  <c r="ET108" i="7" s="1"/>
  <c r="ET20" i="7"/>
  <c r="ET125" i="7" s="1"/>
  <c r="ET16" i="7"/>
  <c r="ET121" i="7" s="1"/>
  <c r="ET21" i="7"/>
  <c r="ET126" i="7" s="1"/>
  <c r="ET6" i="7"/>
  <c r="ET22" i="7"/>
  <c r="ET127" i="7" s="1"/>
  <c r="ET11" i="7"/>
  <c r="ET116" i="7" s="1"/>
  <c r="ET13" i="7"/>
  <c r="ET17" i="7"/>
  <c r="ET122" i="7" s="1"/>
  <c r="ET12" i="7"/>
  <c r="ET117" i="7" s="1"/>
  <c r="ET14" i="7"/>
  <c r="ET18" i="7"/>
  <c r="ET123" i="7" s="1"/>
  <c r="FJ4" i="7"/>
  <c r="FJ109" i="7" s="1"/>
  <c r="FJ10" i="7"/>
  <c r="FJ5" i="7"/>
  <c r="FJ110" i="7" s="1"/>
  <c r="FJ6" i="7"/>
  <c r="FJ111" i="7" s="1"/>
  <c r="FJ14" i="7"/>
  <c r="FJ119" i="7" s="1"/>
  <c r="FJ7" i="7"/>
  <c r="FJ112" i="7" s="1"/>
  <c r="FJ8" i="7"/>
  <c r="FJ20" i="7"/>
  <c r="FJ125" i="7" s="1"/>
  <c r="FJ11" i="7"/>
  <c r="FJ21" i="7"/>
  <c r="FJ126" i="7" s="1"/>
  <c r="FJ22" i="7"/>
  <c r="FJ127" i="7" s="1"/>
  <c r="FJ9" i="7"/>
  <c r="FJ114" i="7" s="1"/>
  <c r="FJ12" i="7"/>
  <c r="FJ117" i="7" s="1"/>
  <c r="FJ13" i="7"/>
  <c r="FJ17" i="7"/>
  <c r="FJ15" i="7"/>
  <c r="FJ120" i="7" s="1"/>
  <c r="FJ18" i="7"/>
  <c r="FJ123" i="7" s="1"/>
  <c r="FJ19" i="7"/>
  <c r="FL101" i="7"/>
  <c r="FL100" i="7"/>
  <c r="EV101" i="7"/>
  <c r="EV100" i="7"/>
  <c r="EV171" i="7" s="1"/>
  <c r="EF101" i="7"/>
  <c r="EF100" i="7"/>
  <c r="EF171" i="7" s="1"/>
  <c r="DP101" i="7"/>
  <c r="DP100" i="7"/>
  <c r="DP171" i="7" s="1"/>
  <c r="CZ101" i="7"/>
  <c r="CZ100" i="7"/>
  <c r="CZ171" i="7" s="1"/>
  <c r="FD99" i="7"/>
  <c r="FD170" i="7" s="1"/>
  <c r="FD98" i="7"/>
  <c r="EN98" i="7"/>
  <c r="EN99" i="7"/>
  <c r="DX98" i="7"/>
  <c r="DX99" i="7"/>
  <c r="DX170" i="7" s="1"/>
  <c r="DH99" i="7"/>
  <c r="DH170" i="7" s="1"/>
  <c r="DH98" i="7"/>
  <c r="CR99" i="7"/>
  <c r="CR98" i="7"/>
  <c r="FL97" i="7"/>
  <c r="FL96" i="7"/>
  <c r="FL167" i="7" s="1"/>
  <c r="EV97" i="7"/>
  <c r="EV96" i="7"/>
  <c r="EV167" i="7" s="1"/>
  <c r="EF97" i="7"/>
  <c r="EF96" i="7"/>
  <c r="DP97" i="7"/>
  <c r="DP96" i="7"/>
  <c r="CZ97" i="7"/>
  <c r="CZ96" i="7"/>
  <c r="FD95" i="7"/>
  <c r="FD94" i="7"/>
  <c r="EN95" i="7"/>
  <c r="EN94" i="7"/>
  <c r="DX95" i="7"/>
  <c r="DX166" i="7" s="1"/>
  <c r="DX94" i="7"/>
  <c r="DH95" i="7"/>
  <c r="DH94" i="7"/>
  <c r="CR95" i="7"/>
  <c r="CR94" i="7"/>
  <c r="FL93" i="7"/>
  <c r="FL92" i="7"/>
  <c r="FL163" i="7" s="1"/>
  <c r="EV93" i="7"/>
  <c r="EV92" i="7"/>
  <c r="EV163" i="7" s="1"/>
  <c r="EF93" i="7"/>
  <c r="EF92" i="7"/>
  <c r="EF163" i="7" s="1"/>
  <c r="DP93" i="7"/>
  <c r="DP92" i="7"/>
  <c r="DP163" i="7" s="1"/>
  <c r="CZ93" i="7"/>
  <c r="CZ92" i="7"/>
  <c r="FD91" i="7"/>
  <c r="FD90" i="7"/>
  <c r="EN90" i="7"/>
  <c r="EN161" i="7" s="1"/>
  <c r="EN91" i="7"/>
  <c r="EN162" i="7" s="1"/>
  <c r="DX90" i="7"/>
  <c r="DX91" i="7"/>
  <c r="DX162" i="7" s="1"/>
  <c r="DH91" i="7"/>
  <c r="DH162" i="7" s="1"/>
  <c r="DH90" i="7"/>
  <c r="CR91" i="7"/>
  <c r="CR162" i="7" s="1"/>
  <c r="CR90" i="7"/>
  <c r="FL89" i="7"/>
  <c r="EV89" i="7"/>
  <c r="EF89" i="7"/>
  <c r="DP89" i="7"/>
  <c r="CZ89" i="7"/>
  <c r="FD88" i="7"/>
  <c r="FD87" i="7"/>
  <c r="EN88" i="7"/>
  <c r="EN87" i="7"/>
  <c r="DX88" i="7"/>
  <c r="DX87" i="7"/>
  <c r="DH88" i="7"/>
  <c r="DH87" i="7"/>
  <c r="CR88" i="7"/>
  <c r="CR87" i="7"/>
  <c r="FL86" i="7"/>
  <c r="FL85" i="7"/>
  <c r="EV86" i="7"/>
  <c r="EV157" i="7" s="1"/>
  <c r="EV85" i="7"/>
  <c r="EF85" i="7"/>
  <c r="EF86" i="7"/>
  <c r="DP86" i="7"/>
  <c r="DP85" i="7"/>
  <c r="CZ86" i="7"/>
  <c r="CZ85" i="7"/>
  <c r="FD84" i="7"/>
  <c r="EN84" i="7"/>
  <c r="DX84" i="7"/>
  <c r="DH84" i="7"/>
  <c r="CR84" i="7"/>
  <c r="FL83" i="7"/>
  <c r="FL82" i="7"/>
  <c r="EV82" i="7"/>
  <c r="EV83" i="7"/>
  <c r="EF83" i="7"/>
  <c r="EF82" i="7"/>
  <c r="DP83" i="7"/>
  <c r="DP82" i="7"/>
  <c r="CZ83" i="7"/>
  <c r="CZ82" i="7"/>
  <c r="FD81" i="7"/>
  <c r="EN81" i="7"/>
  <c r="DX81" i="7"/>
  <c r="DH81" i="7"/>
  <c r="CR81" i="7"/>
  <c r="FL80" i="7"/>
  <c r="FL79" i="7"/>
  <c r="EV80" i="7"/>
  <c r="EV79" i="7"/>
  <c r="EF80" i="7"/>
  <c r="EF79" i="7"/>
  <c r="DP80" i="7"/>
  <c r="DP79" i="7"/>
  <c r="CZ80" i="7"/>
  <c r="CZ79" i="7"/>
  <c r="FD78" i="7"/>
  <c r="EN78" i="7"/>
  <c r="DX78" i="7"/>
  <c r="EB3" i="7"/>
  <c r="EZ13" i="7"/>
  <c r="EZ118" i="7" s="1"/>
  <c r="CV10" i="7"/>
  <c r="DL9" i="7"/>
  <c r="DL114" i="7" s="1"/>
  <c r="DL17" i="7"/>
  <c r="DL122" i="7" s="1"/>
  <c r="DL10" i="7"/>
  <c r="DL115" i="7" s="1"/>
  <c r="DL13" i="7"/>
  <c r="DL4" i="7"/>
  <c r="DL109" i="7" s="1"/>
  <c r="DL5" i="7"/>
  <c r="DL110" i="7" s="1"/>
  <c r="DL7" i="7"/>
  <c r="DL112" i="7" s="1"/>
  <c r="DL3" i="7"/>
  <c r="DL108" i="7" s="1"/>
  <c r="DL20" i="7"/>
  <c r="DL125" i="7" s="1"/>
  <c r="DL14" i="7"/>
  <c r="DL21" i="7"/>
  <c r="DL126" i="7" s="1"/>
  <c r="DL22" i="7"/>
  <c r="DL127" i="7" s="1"/>
  <c r="DL15" i="7"/>
  <c r="DL120" i="7" s="1"/>
  <c r="DL8" i="7"/>
  <c r="DL12" i="7"/>
  <c r="DL117" i="7" s="1"/>
  <c r="DL16" i="7"/>
  <c r="DL11" i="7"/>
  <c r="DL18" i="7"/>
  <c r="DL123" i="7" s="1"/>
  <c r="DM4" i="7"/>
  <c r="DM9" i="7"/>
  <c r="DM17" i="7"/>
  <c r="DM122" i="7" s="1"/>
  <c r="DM11" i="7"/>
  <c r="DM13" i="7"/>
  <c r="DM6" i="7"/>
  <c r="DM7" i="7"/>
  <c r="DM19" i="7"/>
  <c r="DM124" i="7" s="1"/>
  <c r="DM3" i="7"/>
  <c r="DM20" i="7"/>
  <c r="DM125" i="7" s="1"/>
  <c r="DM14" i="7"/>
  <c r="DM119" i="7" s="1"/>
  <c r="DM21" i="7"/>
  <c r="DM10" i="7"/>
  <c r="DM22" i="7"/>
  <c r="DM15" i="7"/>
  <c r="DM120" i="7" s="1"/>
  <c r="DM8" i="7"/>
  <c r="DM12" i="7"/>
  <c r="DM16" i="7"/>
  <c r="DM5" i="7"/>
  <c r="DM18" i="7"/>
  <c r="EE8" i="7"/>
  <c r="EE16" i="7"/>
  <c r="EE9" i="7"/>
  <c r="EE4" i="7"/>
  <c r="EE109" i="7" s="1"/>
  <c r="EE12" i="7"/>
  <c r="EE6" i="7"/>
  <c r="EE5" i="7"/>
  <c r="EE19" i="7"/>
  <c r="EE14" i="7"/>
  <c r="EE3" i="7"/>
  <c r="EE11" i="7"/>
  <c r="EE20" i="7"/>
  <c r="EE7" i="7"/>
  <c r="EE15" i="7"/>
  <c r="EE21" i="7"/>
  <c r="EE126" i="7" s="1"/>
  <c r="EE22" i="7"/>
  <c r="EE17" i="7"/>
  <c r="EE10" i="7"/>
  <c r="EE13" i="7"/>
  <c r="DG27" i="7"/>
  <c r="DW27" i="7"/>
  <c r="EM27" i="7"/>
  <c r="EM132" i="7" s="1"/>
  <c r="FS27" i="7"/>
  <c r="CY28" i="7"/>
  <c r="CY133" i="7" s="1"/>
  <c r="DO28" i="7"/>
  <c r="DO133" i="7" s="1"/>
  <c r="EE28" i="7"/>
  <c r="EU28" i="7"/>
  <c r="EU133" i="7" s="1"/>
  <c r="FK28" i="7"/>
  <c r="CQ29" i="7"/>
  <c r="CQ134" i="7" s="1"/>
  <c r="DG29" i="7"/>
  <c r="DW29" i="7"/>
  <c r="EM29" i="7"/>
  <c r="EM134" i="7" s="1"/>
  <c r="FK101" i="7"/>
  <c r="FK100" i="7"/>
  <c r="EU101" i="7"/>
  <c r="EU100" i="7"/>
  <c r="EE101" i="7"/>
  <c r="EE100" i="7"/>
  <c r="EE171" i="7" s="1"/>
  <c r="DO101" i="7"/>
  <c r="DO100" i="7"/>
  <c r="CY101" i="7"/>
  <c r="CY100" i="7"/>
  <c r="CY171" i="7" s="1"/>
  <c r="FS99" i="7"/>
  <c r="FS170" i="7" s="1"/>
  <c r="FS98" i="7"/>
  <c r="EM99" i="7"/>
  <c r="EM98" i="7"/>
  <c r="DW98" i="7"/>
  <c r="DW169" i="7" s="1"/>
  <c r="DW99" i="7"/>
  <c r="DG98" i="7"/>
  <c r="DG169" i="7" s="1"/>
  <c r="DG99" i="7"/>
  <c r="DG170" i="7" s="1"/>
  <c r="CQ99" i="7"/>
  <c r="CQ98" i="7"/>
  <c r="CQ169" i="7" s="1"/>
  <c r="FK97" i="7"/>
  <c r="FK168" i="7" s="1"/>
  <c r="FK96" i="7"/>
  <c r="EU97" i="7"/>
  <c r="EU168" i="7" s="1"/>
  <c r="EU96" i="7"/>
  <c r="EE97" i="7"/>
  <c r="EE96" i="7"/>
  <c r="EE167" i="7" s="1"/>
  <c r="DO97" i="7"/>
  <c r="DO96" i="7"/>
  <c r="CY97" i="7"/>
  <c r="CY96" i="7"/>
  <c r="FS95" i="7"/>
  <c r="FS94" i="7"/>
  <c r="EM95" i="7"/>
  <c r="EM94" i="7"/>
  <c r="EM165" i="7" s="1"/>
  <c r="DW95" i="7"/>
  <c r="DW94" i="7"/>
  <c r="DG95" i="7"/>
  <c r="DG166" i="7" s="1"/>
  <c r="DG94" i="7"/>
  <c r="DG165" i="7" s="1"/>
  <c r="CQ95" i="7"/>
  <c r="CQ94" i="7"/>
  <c r="CQ165" i="7" s="1"/>
  <c r="FK93" i="7"/>
  <c r="FK92" i="7"/>
  <c r="EU93" i="7"/>
  <c r="EU92" i="7"/>
  <c r="EU163" i="7" s="1"/>
  <c r="EE93" i="7"/>
  <c r="EE92" i="7"/>
  <c r="DO93" i="7"/>
  <c r="DO92" i="7"/>
  <c r="CY93" i="7"/>
  <c r="CY92" i="7"/>
  <c r="CY163" i="7" s="1"/>
  <c r="FS91" i="7"/>
  <c r="FS90" i="7"/>
  <c r="EM91" i="7"/>
  <c r="EM90" i="7"/>
  <c r="DW90" i="7"/>
  <c r="DW161" i="7" s="1"/>
  <c r="DW91" i="7"/>
  <c r="DG90" i="7"/>
  <c r="DG91" i="7"/>
  <c r="CQ91" i="7"/>
  <c r="CQ162" i="7" s="1"/>
  <c r="CQ90" i="7"/>
  <c r="FK89" i="7"/>
  <c r="EU89" i="7"/>
  <c r="EE89" i="7"/>
  <c r="EE160" i="7" s="1"/>
  <c r="DO89" i="7"/>
  <c r="CY89" i="7"/>
  <c r="FS88" i="7"/>
  <c r="FS87" i="7"/>
  <c r="EM88" i="7"/>
  <c r="EM87" i="7"/>
  <c r="DW88" i="7"/>
  <c r="DW87" i="7"/>
  <c r="DG88" i="7"/>
  <c r="DG87" i="7"/>
  <c r="CQ88" i="7"/>
  <c r="CQ87" i="7"/>
  <c r="FK86" i="7"/>
  <c r="FK85" i="7"/>
  <c r="EU86" i="7"/>
  <c r="EU85" i="7"/>
  <c r="EE86" i="7"/>
  <c r="EE85" i="7"/>
  <c r="DO85" i="7"/>
  <c r="DO86" i="7"/>
  <c r="CY86" i="7"/>
  <c r="CY85" i="7"/>
  <c r="CY156" i="7" s="1"/>
  <c r="FS84" i="7"/>
  <c r="EM84" i="7"/>
  <c r="DW84" i="7"/>
  <c r="DG84" i="7"/>
  <c r="CQ84" i="7"/>
  <c r="FK83" i="7"/>
  <c r="FK82" i="7"/>
  <c r="EU83" i="7"/>
  <c r="EU82" i="7"/>
  <c r="EE82" i="7"/>
  <c r="EE83" i="7"/>
  <c r="DO83" i="7"/>
  <c r="DO82" i="7"/>
  <c r="CY83" i="7"/>
  <c r="CY82" i="7"/>
  <c r="FS81" i="7"/>
  <c r="EM81" i="7"/>
  <c r="DW81" i="7"/>
  <c r="DG81" i="7"/>
  <c r="CQ81" i="7"/>
  <c r="FK80" i="7"/>
  <c r="FK79" i="7"/>
  <c r="EU80" i="7"/>
  <c r="EU79" i="7"/>
  <c r="EE80" i="7"/>
  <c r="EE79" i="7"/>
  <c r="DO80" i="7"/>
  <c r="DO79" i="7"/>
  <c r="CY80" i="7"/>
  <c r="CY151" i="7" s="1"/>
  <c r="CY79" i="7"/>
  <c r="FS78" i="7"/>
  <c r="EM78" i="7"/>
  <c r="DW78" i="7"/>
  <c r="DG78" i="7"/>
  <c r="DK3" i="7"/>
  <c r="FD23" i="7"/>
  <c r="FD29" i="7"/>
  <c r="FJ101" i="7"/>
  <c r="FJ100" i="7"/>
  <c r="ET101" i="7"/>
  <c r="ET100" i="7"/>
  <c r="ED101" i="7"/>
  <c r="ED100" i="7"/>
  <c r="DN101" i="7"/>
  <c r="DN100" i="7"/>
  <c r="CX101" i="7"/>
  <c r="CX100" i="7"/>
  <c r="FR99" i="7"/>
  <c r="FR98" i="7"/>
  <c r="FR169" i="7" s="1"/>
  <c r="FB99" i="7"/>
  <c r="FB170" i="7" s="1"/>
  <c r="FB98" i="7"/>
  <c r="DV99" i="7"/>
  <c r="DV170" i="7" s="1"/>
  <c r="DV98" i="7"/>
  <c r="DV169" i="7" s="1"/>
  <c r="DF98" i="7"/>
  <c r="DF99" i="7"/>
  <c r="DF170" i="7" s="1"/>
  <c r="CP98" i="7"/>
  <c r="CP99" i="7"/>
  <c r="FJ97" i="7"/>
  <c r="FJ168" i="7" s="1"/>
  <c r="FJ96" i="7"/>
  <c r="FJ167" i="7" s="1"/>
  <c r="ET97" i="7"/>
  <c r="ET96" i="7"/>
  <c r="ET167" i="7" s="1"/>
  <c r="ED97" i="7"/>
  <c r="ED96" i="7"/>
  <c r="ED167" i="7" s="1"/>
  <c r="DN97" i="7"/>
  <c r="DN96" i="7"/>
  <c r="CX97" i="7"/>
  <c r="CX96" i="7"/>
  <c r="CX167" i="7" s="1"/>
  <c r="FR95" i="7"/>
  <c r="FR166" i="7" s="1"/>
  <c r="FR94" i="7"/>
  <c r="FB95" i="7"/>
  <c r="FB166" i="7" s="1"/>
  <c r="FB94" i="7"/>
  <c r="DV95" i="7"/>
  <c r="DV166" i="7" s="1"/>
  <c r="DV94" i="7"/>
  <c r="DF95" i="7"/>
  <c r="DF166" i="7" s="1"/>
  <c r="DF94" i="7"/>
  <c r="CP95" i="7"/>
  <c r="CP166" i="7" s="1"/>
  <c r="CP94" i="7"/>
  <c r="FJ92" i="7"/>
  <c r="FJ93" i="7"/>
  <c r="ET93" i="7"/>
  <c r="ET92" i="7"/>
  <c r="ET163" i="7" s="1"/>
  <c r="ED93" i="7"/>
  <c r="ED92" i="7"/>
  <c r="DN93" i="7"/>
  <c r="DN92" i="7"/>
  <c r="DN163" i="7" s="1"/>
  <c r="CX93" i="7"/>
  <c r="CX92" i="7"/>
  <c r="CX163" i="7" s="1"/>
  <c r="FR91" i="7"/>
  <c r="FR90" i="7"/>
  <c r="FB91" i="7"/>
  <c r="FB162" i="7" s="1"/>
  <c r="FB90" i="7"/>
  <c r="DV91" i="7"/>
  <c r="DV162" i="7" s="1"/>
  <c r="DV90" i="7"/>
  <c r="DF90" i="7"/>
  <c r="DF91" i="7"/>
  <c r="DF162" i="7" s="1"/>
  <c r="CP90" i="7"/>
  <c r="CP91" i="7"/>
  <c r="CP162" i="7" s="1"/>
  <c r="FJ89" i="7"/>
  <c r="ET89" i="7"/>
  <c r="ED89" i="7"/>
  <c r="DN89" i="7"/>
  <c r="CX89" i="7"/>
  <c r="FR88" i="7"/>
  <c r="FR87" i="7"/>
  <c r="FB88" i="7"/>
  <c r="FB87" i="7"/>
  <c r="DV88" i="7"/>
  <c r="DV87" i="7"/>
  <c r="DF88" i="7"/>
  <c r="DF87" i="7"/>
  <c r="CP88" i="7"/>
  <c r="CP87" i="7"/>
  <c r="FJ86" i="7"/>
  <c r="FJ85" i="7"/>
  <c r="FJ156" i="7" s="1"/>
  <c r="ET86" i="7"/>
  <c r="ET85" i="7"/>
  <c r="ED86" i="7"/>
  <c r="ED85" i="7"/>
  <c r="DN86" i="7"/>
  <c r="DN85" i="7"/>
  <c r="CX86" i="7"/>
  <c r="CX85" i="7"/>
  <c r="FR84" i="7"/>
  <c r="FB84" i="7"/>
  <c r="DV84" i="7"/>
  <c r="DF84" i="7"/>
  <c r="CP84" i="7"/>
  <c r="FJ83" i="7"/>
  <c r="FJ82" i="7"/>
  <c r="ET83" i="7"/>
  <c r="ET154" i="7" s="1"/>
  <c r="ET82" i="7"/>
  <c r="ET153" i="7" s="1"/>
  <c r="ED83" i="7"/>
  <c r="ED82" i="7"/>
  <c r="DN82" i="7"/>
  <c r="DN83" i="7"/>
  <c r="CX83" i="7"/>
  <c r="CX82" i="7"/>
  <c r="FR81" i="7"/>
  <c r="FB81" i="7"/>
  <c r="DV81" i="7"/>
  <c r="DF81" i="7"/>
  <c r="CP81" i="7"/>
  <c r="FJ80" i="7"/>
  <c r="FJ79" i="7"/>
  <c r="ET80" i="7"/>
  <c r="ET79" i="7"/>
  <c r="ED80" i="7"/>
  <c r="ED79" i="7"/>
  <c r="DN80" i="7"/>
  <c r="DN79" i="7"/>
  <c r="CX80" i="7"/>
  <c r="CX79" i="7"/>
  <c r="FR78" i="7"/>
  <c r="FB78" i="7"/>
  <c r="DV78" i="7"/>
  <c r="DF78" i="7"/>
  <c r="CT3" i="7"/>
  <c r="CT108" i="7" s="1"/>
  <c r="FI20" i="7"/>
  <c r="EE18" i="7"/>
  <c r="DJ13" i="7"/>
  <c r="DA6" i="7"/>
  <c r="DA111" i="7" s="1"/>
  <c r="DA14" i="7"/>
  <c r="DA153" i="7" s="1"/>
  <c r="DA4" i="7"/>
  <c r="DA7" i="7"/>
  <c r="DA112" i="7" s="1"/>
  <c r="DA9" i="7"/>
  <c r="DA10" i="7"/>
  <c r="DA115" i="7" s="1"/>
  <c r="DA16" i="7"/>
  <c r="DA12" i="7"/>
  <c r="DA117" i="7" s="1"/>
  <c r="DA17" i="7"/>
  <c r="DA18" i="7"/>
  <c r="DA157" i="7" s="1"/>
  <c r="DA8" i="7"/>
  <c r="DA19" i="7"/>
  <c r="DA11" i="7"/>
  <c r="DA116" i="7" s="1"/>
  <c r="DA3" i="7"/>
  <c r="DA20" i="7"/>
  <c r="DA125" i="7" s="1"/>
  <c r="DA13" i="7"/>
  <c r="DA21" i="7"/>
  <c r="DA22" i="7"/>
  <c r="DA127" i="7" s="1"/>
  <c r="DA5" i="7"/>
  <c r="DA15" i="7"/>
  <c r="DQ4" i="7"/>
  <c r="DQ7" i="7"/>
  <c r="DQ15" i="7"/>
  <c r="DQ120" i="7" s="1"/>
  <c r="DQ8" i="7"/>
  <c r="DQ9" i="7"/>
  <c r="DQ10" i="7"/>
  <c r="DQ11" i="7"/>
  <c r="DQ12" i="7"/>
  <c r="DQ5" i="7"/>
  <c r="DQ17" i="7"/>
  <c r="DQ122" i="7" s="1"/>
  <c r="DQ6" i="7"/>
  <c r="DQ18" i="7"/>
  <c r="DQ13" i="7"/>
  <c r="DQ19" i="7"/>
  <c r="DQ3" i="7"/>
  <c r="DQ20" i="7"/>
  <c r="DQ125" i="7" s="1"/>
  <c r="DQ14" i="7"/>
  <c r="DQ119" i="7" s="1"/>
  <c r="DQ21" i="7"/>
  <c r="DQ126" i="7" s="1"/>
  <c r="DQ22" i="7"/>
  <c r="DQ127" i="7" s="1"/>
  <c r="DQ16" i="7"/>
  <c r="EG7" i="7"/>
  <c r="EG112" i="7" s="1"/>
  <c r="EG15" i="7"/>
  <c r="EG120" i="7" s="1"/>
  <c r="EG8" i="7"/>
  <c r="EG113" i="7" s="1"/>
  <c r="EG4" i="7"/>
  <c r="EG109" i="7" s="1"/>
  <c r="EG11" i="7"/>
  <c r="EG116" i="7" s="1"/>
  <c r="EG5" i="7"/>
  <c r="EG110" i="7" s="1"/>
  <c r="EG13" i="7"/>
  <c r="EG18" i="7"/>
  <c r="EG123" i="7" s="1"/>
  <c r="EG6" i="7"/>
  <c r="EG111" i="7" s="1"/>
  <c r="EG19" i="7"/>
  <c r="EG124" i="7" s="1"/>
  <c r="EG12" i="7"/>
  <c r="EG117" i="7" s="1"/>
  <c r="EG14" i="7"/>
  <c r="EG119" i="7" s="1"/>
  <c r="EG3" i="7"/>
  <c r="EG20" i="7"/>
  <c r="EG125" i="7" s="1"/>
  <c r="EG21" i="7"/>
  <c r="EG126" i="7" s="1"/>
  <c r="EG16" i="7"/>
  <c r="EG121" i="7" s="1"/>
  <c r="EG22" i="7"/>
  <c r="EG9" i="7"/>
  <c r="EG114" i="7" s="1"/>
  <c r="EW8" i="7"/>
  <c r="EW16" i="7"/>
  <c r="EW4" i="7"/>
  <c r="EW10" i="7"/>
  <c r="EW12" i="7"/>
  <c r="EW5" i="7"/>
  <c r="EW6" i="7"/>
  <c r="EW14" i="7"/>
  <c r="EW18" i="7"/>
  <c r="EW9" i="7"/>
  <c r="EW19" i="7"/>
  <c r="EW15" i="7"/>
  <c r="EW120" i="7" s="1"/>
  <c r="EW3" i="7"/>
  <c r="EW20" i="7"/>
  <c r="EW125" i="7" s="1"/>
  <c r="EW21" i="7"/>
  <c r="EW22" i="7"/>
  <c r="EW127" i="7" s="1"/>
  <c r="EW7" i="7"/>
  <c r="EW11" i="7"/>
  <c r="EW13" i="7"/>
  <c r="EW17" i="7"/>
  <c r="FM8" i="7"/>
  <c r="FM16" i="7"/>
  <c r="FM121" i="7" s="1"/>
  <c r="FM9" i="7"/>
  <c r="FM114" i="7" s="1"/>
  <c r="FM12" i="7"/>
  <c r="FM6" i="7"/>
  <c r="FM111" i="7" s="1"/>
  <c r="FM19" i="7"/>
  <c r="FM124" i="7" s="1"/>
  <c r="FM3" i="7"/>
  <c r="FM108" i="7" s="1"/>
  <c r="FM20" i="7"/>
  <c r="FM125" i="7" s="1"/>
  <c r="FM11" i="7"/>
  <c r="FM116" i="7" s="1"/>
  <c r="FM21" i="7"/>
  <c r="FM126" i="7" s="1"/>
  <c r="FM4" i="7"/>
  <c r="FM5" i="7"/>
  <c r="FM22" i="7"/>
  <c r="FM127" i="7" s="1"/>
  <c r="FM13" i="7"/>
  <c r="FM10" i="7"/>
  <c r="FM115" i="7" s="1"/>
  <c r="FM14" i="7"/>
  <c r="FM119" i="7" s="1"/>
  <c r="FM7" i="7"/>
  <c r="FM112" i="7" s="1"/>
  <c r="FM17" i="7"/>
  <c r="FM122" i="7" s="1"/>
  <c r="DA30" i="7"/>
  <c r="DQ30" i="7"/>
  <c r="FI100" i="7"/>
  <c r="FI101" i="7"/>
  <c r="FI172" i="7" s="1"/>
  <c r="J485" i="7" s="1"/>
  <c r="ES101" i="7"/>
  <c r="ES172" i="7" s="1"/>
  <c r="K484" i="7" s="1"/>
  <c r="ES100" i="7"/>
  <c r="EC101" i="7"/>
  <c r="EC100" i="7"/>
  <c r="DM101" i="7"/>
  <c r="DM100" i="7"/>
  <c r="DM171" i="7" s="1"/>
  <c r="CW101" i="7"/>
  <c r="CW100" i="7"/>
  <c r="FQ99" i="7"/>
  <c r="FQ170" i="7" s="1"/>
  <c r="FQ98" i="7"/>
  <c r="FA99" i="7"/>
  <c r="FA98" i="7"/>
  <c r="EK99" i="7"/>
  <c r="EK170" i="7" s="1"/>
  <c r="EK98" i="7"/>
  <c r="EK169" i="7" s="1"/>
  <c r="DE99" i="7"/>
  <c r="DE170" i="7" s="1"/>
  <c r="DE98" i="7"/>
  <c r="DE169" i="7" s="1"/>
  <c r="CO98" i="7"/>
  <c r="CO169" i="7" s="1"/>
  <c r="CO99" i="7"/>
  <c r="CO170" i="7" s="1"/>
  <c r="FI97" i="7"/>
  <c r="FI96" i="7"/>
  <c r="ES97" i="7"/>
  <c r="ES96" i="7"/>
  <c r="ES167" i="7" s="1"/>
  <c r="EC97" i="7"/>
  <c r="EC96" i="7"/>
  <c r="DM97" i="7"/>
  <c r="DM96" i="7"/>
  <c r="CW97" i="7"/>
  <c r="CW168" i="7" s="1"/>
  <c r="CW96" i="7"/>
  <c r="FQ95" i="7"/>
  <c r="FQ166" i="7" s="1"/>
  <c r="FQ94" i="7"/>
  <c r="FA95" i="7"/>
  <c r="FA94" i="7"/>
  <c r="EK95" i="7"/>
  <c r="EK94" i="7"/>
  <c r="DE95" i="7"/>
  <c r="DE94" i="7"/>
  <c r="CO95" i="7"/>
  <c r="CO94" i="7"/>
  <c r="FI92" i="7"/>
  <c r="FI93" i="7"/>
  <c r="ES92" i="7"/>
  <c r="ES93" i="7"/>
  <c r="EC93" i="7"/>
  <c r="EC92" i="7"/>
  <c r="DM93" i="7"/>
  <c r="DM92" i="7"/>
  <c r="CW93" i="7"/>
  <c r="CW92" i="7"/>
  <c r="FQ91" i="7"/>
  <c r="FQ90" i="7"/>
  <c r="FA91" i="7"/>
  <c r="FA162" i="7" s="1"/>
  <c r="FA90" i="7"/>
  <c r="EK91" i="7"/>
  <c r="EK90" i="7"/>
  <c r="DE91" i="7"/>
  <c r="DE90" i="7"/>
  <c r="CO90" i="7"/>
  <c r="CO91" i="7"/>
  <c r="FI89" i="7"/>
  <c r="ES89" i="7"/>
  <c r="EC89" i="7"/>
  <c r="EC160" i="7" s="1"/>
  <c r="DM89" i="7"/>
  <c r="CW89" i="7"/>
  <c r="FQ88" i="7"/>
  <c r="FQ87" i="7"/>
  <c r="FA88" i="7"/>
  <c r="FA87" i="7"/>
  <c r="EK88" i="7"/>
  <c r="EK87" i="7"/>
  <c r="DE88" i="7"/>
  <c r="DE87" i="7"/>
  <c r="CO88" i="7"/>
  <c r="CO87" i="7"/>
  <c r="FI86" i="7"/>
  <c r="FI85" i="7"/>
  <c r="ES86" i="7"/>
  <c r="ES85" i="7"/>
  <c r="EC86" i="7"/>
  <c r="EC85" i="7"/>
  <c r="DM86" i="7"/>
  <c r="DM85" i="7"/>
  <c r="CW86" i="7"/>
  <c r="CW85" i="7"/>
  <c r="FQ84" i="7"/>
  <c r="FA84" i="7"/>
  <c r="EK84" i="7"/>
  <c r="DE84" i="7"/>
  <c r="CO84" i="7"/>
  <c r="FI82" i="7"/>
  <c r="FI83" i="7"/>
  <c r="ES83" i="7"/>
  <c r="ES82" i="7"/>
  <c r="EC83" i="7"/>
  <c r="EC82" i="7"/>
  <c r="DM83" i="7"/>
  <c r="DM82" i="7"/>
  <c r="CW82" i="7"/>
  <c r="CW83" i="7"/>
  <c r="FQ81" i="7"/>
  <c r="FA81" i="7"/>
  <c r="EK81" i="7"/>
  <c r="DE81" i="7"/>
  <c r="CO81" i="7"/>
  <c r="FI80" i="7"/>
  <c r="FI79" i="7"/>
  <c r="FI150" i="7" s="1"/>
  <c r="ES80" i="7"/>
  <c r="ES79" i="7"/>
  <c r="EC80" i="7"/>
  <c r="EC151" i="7" s="1"/>
  <c r="EC79" i="7"/>
  <c r="EC150" i="7" s="1"/>
  <c r="DM80" i="7"/>
  <c r="DM79" i="7"/>
  <c r="CW80" i="7"/>
  <c r="CW79" i="7"/>
  <c r="FQ78" i="7"/>
  <c r="FA78" i="7"/>
  <c r="EK78" i="7"/>
  <c r="DE78" i="7"/>
  <c r="ER20" i="7"/>
  <c r="ER125" i="7" s="1"/>
  <c r="DN18" i="7"/>
  <c r="DN123" i="7" s="1"/>
  <c r="ER9" i="7"/>
  <c r="DO5" i="7"/>
  <c r="DO110" i="7" s="1"/>
  <c r="DO8" i="7"/>
  <c r="DO16" i="7"/>
  <c r="DO121" i="7" s="1"/>
  <c r="DO10" i="7"/>
  <c r="DO115" i="7" s="1"/>
  <c r="DO11" i="7"/>
  <c r="DO116" i="7" s="1"/>
  <c r="DO12" i="7"/>
  <c r="DO117" i="7" s="1"/>
  <c r="DO4" i="7"/>
  <c r="DO6" i="7"/>
  <c r="DO111" i="7" s="1"/>
  <c r="DO18" i="7"/>
  <c r="DO7" i="7"/>
  <c r="DO112" i="7" s="1"/>
  <c r="DO13" i="7"/>
  <c r="DO118" i="7" s="1"/>
  <c r="DO19" i="7"/>
  <c r="DO124" i="7" s="1"/>
  <c r="DO3" i="7"/>
  <c r="DO108" i="7" s="1"/>
  <c r="DO20" i="7"/>
  <c r="DO9" i="7"/>
  <c r="DO114" i="7" s="1"/>
  <c r="DO14" i="7"/>
  <c r="DO21" i="7"/>
  <c r="DO126" i="7" s="1"/>
  <c r="DO22" i="7"/>
  <c r="DO15" i="7"/>
  <c r="DO120" i="7" s="1"/>
  <c r="DO17" i="7"/>
  <c r="DO122" i="7" s="1"/>
  <c r="CZ4" i="7"/>
  <c r="CZ109" i="7" s="1"/>
  <c r="CZ7" i="7"/>
  <c r="CZ15" i="7"/>
  <c r="CZ8" i="7"/>
  <c r="CZ113" i="7" s="1"/>
  <c r="CZ9" i="7"/>
  <c r="CZ10" i="7"/>
  <c r="CZ115" i="7" s="1"/>
  <c r="CZ11" i="7"/>
  <c r="CZ12" i="7"/>
  <c r="CZ17" i="7"/>
  <c r="CZ122" i="7" s="1"/>
  <c r="CZ18" i="7"/>
  <c r="CZ19" i="7"/>
  <c r="CZ3" i="7"/>
  <c r="CZ20" i="7"/>
  <c r="CZ125" i="7" s="1"/>
  <c r="CZ13" i="7"/>
  <c r="CZ21" i="7"/>
  <c r="CZ126" i="7" s="1"/>
  <c r="CZ22" i="7"/>
  <c r="CZ14" i="7"/>
  <c r="CZ119" i="7" s="1"/>
  <c r="CZ5" i="7"/>
  <c r="CZ110" i="7" s="1"/>
  <c r="CZ6" i="7"/>
  <c r="EF8" i="7"/>
  <c r="EF16" i="7"/>
  <c r="EF121" i="7" s="1"/>
  <c r="EF10" i="7"/>
  <c r="EF115" i="7" s="1"/>
  <c r="EF4" i="7"/>
  <c r="EF109" i="7" s="1"/>
  <c r="EF12" i="7"/>
  <c r="EF5" i="7"/>
  <c r="EF110" i="7" s="1"/>
  <c r="EF6" i="7"/>
  <c r="EF111" i="7" s="1"/>
  <c r="EF18" i="7"/>
  <c r="EF123" i="7" s="1"/>
  <c r="EF19" i="7"/>
  <c r="EF124" i="7" s="1"/>
  <c r="EF14" i="7"/>
  <c r="EF3" i="7"/>
  <c r="EF108" i="7" s="1"/>
  <c r="EF11" i="7"/>
  <c r="EF20" i="7"/>
  <c r="EF125" i="7" s="1"/>
  <c r="EF7" i="7"/>
  <c r="EF112" i="7" s="1"/>
  <c r="EF15" i="7"/>
  <c r="EF120" i="7" s="1"/>
  <c r="EF21" i="7"/>
  <c r="EF22" i="7"/>
  <c r="EF9" i="7"/>
  <c r="EF17" i="7"/>
  <c r="EF122" i="7" s="1"/>
  <c r="FL4" i="7"/>
  <c r="FL9" i="7"/>
  <c r="FL11" i="7"/>
  <c r="FL5" i="7"/>
  <c r="FL110" i="7" s="1"/>
  <c r="FL13" i="7"/>
  <c r="FL118" i="7" s="1"/>
  <c r="FL6" i="7"/>
  <c r="FL111" i="7" s="1"/>
  <c r="FL7" i="7"/>
  <c r="FL19" i="7"/>
  <c r="FL124" i="7" s="1"/>
  <c r="FL16" i="7"/>
  <c r="FL121" i="7" s="1"/>
  <c r="FL3" i="7"/>
  <c r="FL108" i="7" s="1"/>
  <c r="FL20" i="7"/>
  <c r="FL21" i="7"/>
  <c r="FL126" i="7" s="1"/>
  <c r="FL8" i="7"/>
  <c r="FL22" i="7"/>
  <c r="FL127" i="7" s="1"/>
  <c r="FL12" i="7"/>
  <c r="FL10" i="7"/>
  <c r="FL115" i="7" s="1"/>
  <c r="FL14" i="7"/>
  <c r="FL119" i="7" s="1"/>
  <c r="FL17" i="7"/>
  <c r="FL122" i="7" s="1"/>
  <c r="FL15" i="7"/>
  <c r="FL18" i="7"/>
  <c r="FL123" i="7" s="1"/>
  <c r="FD27" i="7"/>
  <c r="FD132" i="7" s="1"/>
  <c r="DB5" i="7"/>
  <c r="DB6" i="7"/>
  <c r="DB14" i="7"/>
  <c r="DB4" i="7"/>
  <c r="DB7" i="7"/>
  <c r="DB8" i="7"/>
  <c r="DB9" i="7"/>
  <c r="DB10" i="7"/>
  <c r="DB11" i="7"/>
  <c r="DB16" i="7"/>
  <c r="DB12" i="7"/>
  <c r="DB17" i="7"/>
  <c r="DB156" i="7" s="1"/>
  <c r="DB18" i="7"/>
  <c r="DB123" i="7" s="1"/>
  <c r="DB19" i="7"/>
  <c r="DB3" i="7"/>
  <c r="DB20" i="7"/>
  <c r="DB13" i="7"/>
  <c r="DB21" i="7"/>
  <c r="DB22" i="7"/>
  <c r="DB15" i="7"/>
  <c r="DR6" i="7"/>
  <c r="DR14" i="7"/>
  <c r="DR7" i="7"/>
  <c r="DR9" i="7"/>
  <c r="DR10" i="7"/>
  <c r="DR4" i="7"/>
  <c r="DR17" i="7"/>
  <c r="DR122" i="7" s="1"/>
  <c r="DR18" i="7"/>
  <c r="DR13" i="7"/>
  <c r="DR19" i="7"/>
  <c r="DR3" i="7"/>
  <c r="DR20" i="7"/>
  <c r="DR8" i="7"/>
  <c r="DR21" i="7"/>
  <c r="DR15" i="7"/>
  <c r="DR12" i="7"/>
  <c r="DR22" i="7"/>
  <c r="DR11" i="7"/>
  <c r="DR16" i="7"/>
  <c r="EH4" i="7"/>
  <c r="EH7" i="7"/>
  <c r="EH112" i="7" s="1"/>
  <c r="EH15" i="7"/>
  <c r="EH120" i="7" s="1"/>
  <c r="EH8" i="7"/>
  <c r="EH9" i="7"/>
  <c r="EH114" i="7" s="1"/>
  <c r="EH10" i="7"/>
  <c r="EH115" i="7" s="1"/>
  <c r="EH11" i="7"/>
  <c r="EH116" i="7" s="1"/>
  <c r="EH12" i="7"/>
  <c r="EH117" i="7" s="1"/>
  <c r="EH5" i="7"/>
  <c r="EH17" i="7"/>
  <c r="EH122" i="7" s="1"/>
  <c r="EH13" i="7"/>
  <c r="EH118" i="7" s="1"/>
  <c r="EH18" i="7"/>
  <c r="EH123" i="7" s="1"/>
  <c r="EH6" i="7"/>
  <c r="EH19" i="7"/>
  <c r="EH124" i="7" s="1"/>
  <c r="EH14" i="7"/>
  <c r="EH119" i="7" s="1"/>
  <c r="EH3" i="7"/>
  <c r="EH108" i="7" s="1"/>
  <c r="EH20" i="7"/>
  <c r="EH21" i="7"/>
  <c r="EH126" i="7" s="1"/>
  <c r="EH16" i="7"/>
  <c r="EH22" i="7"/>
  <c r="EH127" i="7" s="1"/>
  <c r="EX7" i="7"/>
  <c r="EX112" i="7" s="1"/>
  <c r="EX15" i="7"/>
  <c r="EX120" i="7" s="1"/>
  <c r="EX8" i="7"/>
  <c r="EX4" i="7"/>
  <c r="EX11" i="7"/>
  <c r="EX116" i="7" s="1"/>
  <c r="EX5" i="7"/>
  <c r="EX110" i="7" s="1"/>
  <c r="EX14" i="7"/>
  <c r="EX119" i="7" s="1"/>
  <c r="EX18" i="7"/>
  <c r="EX123" i="7" s="1"/>
  <c r="EX9" i="7"/>
  <c r="EX19" i="7"/>
  <c r="EX124" i="7" s="1"/>
  <c r="EX3" i="7"/>
  <c r="EX108" i="7" s="1"/>
  <c r="EX16" i="7"/>
  <c r="EX121" i="7" s="1"/>
  <c r="EX20" i="7"/>
  <c r="EX125" i="7" s="1"/>
  <c r="EX6" i="7"/>
  <c r="EX111" i="7" s="1"/>
  <c r="EX10" i="7"/>
  <c r="EX21" i="7"/>
  <c r="EX126" i="7" s="1"/>
  <c r="EX22" i="7"/>
  <c r="EX127" i="7" s="1"/>
  <c r="EX13" i="7"/>
  <c r="EX12" i="7"/>
  <c r="FN8" i="7"/>
  <c r="FN113" i="7" s="1"/>
  <c r="FN16" i="7"/>
  <c r="FN121" i="7" s="1"/>
  <c r="FN10" i="7"/>
  <c r="FN115" i="7" s="1"/>
  <c r="FN12" i="7"/>
  <c r="FN117" i="7" s="1"/>
  <c r="FN5" i="7"/>
  <c r="FN110" i="7" s="1"/>
  <c r="FN6" i="7"/>
  <c r="FN111" i="7" s="1"/>
  <c r="FN15" i="7"/>
  <c r="FN18" i="7"/>
  <c r="FN123" i="7" s="1"/>
  <c r="FN19" i="7"/>
  <c r="FN124" i="7" s="1"/>
  <c r="FN3" i="7"/>
  <c r="FN20" i="7"/>
  <c r="FN125" i="7" s="1"/>
  <c r="FN11" i="7"/>
  <c r="FN116" i="7" s="1"/>
  <c r="FN21" i="7"/>
  <c r="FN126" i="7" s="1"/>
  <c r="FN9" i="7"/>
  <c r="FN114" i="7" s="1"/>
  <c r="FN4" i="7"/>
  <c r="FN22" i="7"/>
  <c r="FN13" i="7"/>
  <c r="FN118" i="7" s="1"/>
  <c r="FN14" i="7"/>
  <c r="FN7" i="7"/>
  <c r="FN112" i="7" s="1"/>
  <c r="FN17" i="7"/>
  <c r="FN122" i="7" s="1"/>
  <c r="CT23" i="7"/>
  <c r="CT128" i="7" s="1"/>
  <c r="DJ23" i="7"/>
  <c r="DJ128" i="7" s="1"/>
  <c r="DZ23" i="7"/>
  <c r="DZ162" i="7" s="1"/>
  <c r="EP23" i="7"/>
  <c r="EP128" i="7" s="1"/>
  <c r="FF23" i="7"/>
  <c r="FF128" i="7" s="1"/>
  <c r="DB24" i="7"/>
  <c r="DR24" i="7"/>
  <c r="EH24" i="7"/>
  <c r="EH129" i="7" s="1"/>
  <c r="EX24" i="7"/>
  <c r="EX129" i="7" s="1"/>
  <c r="FN24" i="7"/>
  <c r="CT25" i="7"/>
  <c r="CT130" i="7" s="1"/>
  <c r="DJ25" i="7"/>
  <c r="DZ25" i="7"/>
  <c r="DZ130" i="7" s="1"/>
  <c r="EP25" i="7"/>
  <c r="EP130" i="7" s="1"/>
  <c r="FF25" i="7"/>
  <c r="DB26" i="7"/>
  <c r="DR26" i="7"/>
  <c r="EH26" i="7"/>
  <c r="EX26" i="7"/>
  <c r="EX131" i="7" s="1"/>
  <c r="CT27" i="7"/>
  <c r="CT132" i="7" s="1"/>
  <c r="DJ27" i="7"/>
  <c r="DJ132" i="7" s="1"/>
  <c r="DZ27" i="7"/>
  <c r="EP27" i="7"/>
  <c r="FF27" i="7"/>
  <c r="FF132" i="7" s="1"/>
  <c r="DB28" i="7"/>
  <c r="DB133" i="7" s="1"/>
  <c r="DR28" i="7"/>
  <c r="EH28" i="7"/>
  <c r="EX28" i="7"/>
  <c r="FN28" i="7"/>
  <c r="FN133" i="7" s="1"/>
  <c r="CT29" i="7"/>
  <c r="CT134" i="7" s="1"/>
  <c r="DJ29" i="7"/>
  <c r="DZ29" i="7"/>
  <c r="DZ134" i="7" s="1"/>
  <c r="EP29" i="7"/>
  <c r="EP134" i="7" s="1"/>
  <c r="FF29" i="7"/>
  <c r="FF134" i="7" s="1"/>
  <c r="DB30" i="7"/>
  <c r="DR30" i="7"/>
  <c r="DR135" i="7" s="1"/>
  <c r="EH30" i="7"/>
  <c r="EX30" i="7"/>
  <c r="EX135" i="7" s="1"/>
  <c r="FN30" i="7"/>
  <c r="FN135" i="7" s="1"/>
  <c r="CT31" i="7"/>
  <c r="CT136" i="7" s="1"/>
  <c r="DJ31" i="7"/>
  <c r="DJ136" i="7" s="1"/>
  <c r="DZ31" i="7"/>
  <c r="DZ136" i="7" s="1"/>
  <c r="EP31" i="7"/>
  <c r="EP136" i="7" s="1"/>
  <c r="FF31" i="7"/>
  <c r="DB32" i="7"/>
  <c r="DB137" i="7" s="1"/>
  <c r="DR32" i="7"/>
  <c r="EH32" i="7"/>
  <c r="EH137" i="7" s="1"/>
  <c r="EX32" i="7"/>
  <c r="EX137" i="7" s="1"/>
  <c r="FN32" i="7"/>
  <c r="FN137" i="7" s="1"/>
  <c r="CT33" i="7"/>
  <c r="DJ33" i="7"/>
  <c r="DJ138" i="7" s="1"/>
  <c r="J457" i="7" s="1"/>
  <c r="DZ33" i="7"/>
  <c r="DZ138" i="7" s="1"/>
  <c r="I458" i="7" s="1"/>
  <c r="EP33" i="7"/>
  <c r="EP138" i="7" s="1"/>
  <c r="H459" i="7" s="1"/>
  <c r="FF33" i="7"/>
  <c r="FF138" i="7" s="1"/>
  <c r="G460" i="7" s="1"/>
  <c r="FH101" i="7"/>
  <c r="FH172" i="7" s="1"/>
  <c r="I485" i="7" s="1"/>
  <c r="FH100" i="7"/>
  <c r="ER100" i="7"/>
  <c r="ER171" i="7" s="1"/>
  <c r="ER101" i="7"/>
  <c r="ER172" i="7" s="1"/>
  <c r="J484" i="7" s="1"/>
  <c r="EB101" i="7"/>
  <c r="EB100" i="7"/>
  <c r="DL101" i="7"/>
  <c r="DL172" i="7" s="1"/>
  <c r="L482" i="7" s="1"/>
  <c r="DL100" i="7"/>
  <c r="CV101" i="7"/>
  <c r="CV172" i="7" s="1"/>
  <c r="M481" i="7" s="1"/>
  <c r="CV100" i="7"/>
  <c r="FP99" i="7"/>
  <c r="FP98" i="7"/>
  <c r="FP169" i="7" s="1"/>
  <c r="EZ99" i="7"/>
  <c r="EZ98" i="7"/>
  <c r="EZ169" i="7" s="1"/>
  <c r="EJ99" i="7"/>
  <c r="EJ170" i="7" s="1"/>
  <c r="EJ98" i="7"/>
  <c r="EJ169" i="7" s="1"/>
  <c r="DT99" i="7"/>
  <c r="DT98" i="7"/>
  <c r="DT169" i="7" s="1"/>
  <c r="CN99" i="7"/>
  <c r="CN98" i="7"/>
  <c r="CN169" i="7" s="1"/>
  <c r="FH97" i="7"/>
  <c r="FH96" i="7"/>
  <c r="ER97" i="7"/>
  <c r="ER168" i="7" s="1"/>
  <c r="ER96" i="7"/>
  <c r="EB97" i="7"/>
  <c r="EB168" i="7" s="1"/>
  <c r="EB96" i="7"/>
  <c r="DL97" i="7"/>
  <c r="DL96" i="7"/>
  <c r="DL167" i="7" s="1"/>
  <c r="CV97" i="7"/>
  <c r="CV168" i="7" s="1"/>
  <c r="CV96" i="7"/>
  <c r="CV167" i="7" s="1"/>
  <c r="FP95" i="7"/>
  <c r="FP94" i="7"/>
  <c r="FP165" i="7" s="1"/>
  <c r="EZ95" i="7"/>
  <c r="EZ94" i="7"/>
  <c r="EZ165" i="7" s="1"/>
  <c r="EJ95" i="7"/>
  <c r="EJ94" i="7"/>
  <c r="EJ165" i="7" s="1"/>
  <c r="DT95" i="7"/>
  <c r="DT94" i="7"/>
  <c r="CN95" i="7"/>
  <c r="CN94" i="7"/>
  <c r="FH93" i="7"/>
  <c r="FH164" i="7" s="1"/>
  <c r="FH92" i="7"/>
  <c r="ER92" i="7"/>
  <c r="ER93" i="7"/>
  <c r="ER164" i="7" s="1"/>
  <c r="EB92" i="7"/>
  <c r="EB93" i="7"/>
  <c r="EB164" i="7" s="1"/>
  <c r="DL93" i="7"/>
  <c r="DL164" i="7" s="1"/>
  <c r="DL92" i="7"/>
  <c r="DL163" i="7" s="1"/>
  <c r="CV93" i="7"/>
  <c r="CV164" i="7" s="1"/>
  <c r="CV92" i="7"/>
  <c r="FP91" i="7"/>
  <c r="FP162" i="7" s="1"/>
  <c r="FP90" i="7"/>
  <c r="EZ91" i="7"/>
  <c r="EZ162" i="7" s="1"/>
  <c r="EZ90" i="7"/>
  <c r="EJ91" i="7"/>
  <c r="EJ90" i="7"/>
  <c r="DT91" i="7"/>
  <c r="DT90" i="7"/>
  <c r="CN91" i="7"/>
  <c r="CN90" i="7"/>
  <c r="FH89" i="7"/>
  <c r="ER89" i="7"/>
  <c r="EB89" i="7"/>
  <c r="DL89" i="7"/>
  <c r="CV89" i="7"/>
  <c r="FP87" i="7"/>
  <c r="FP88" i="7"/>
  <c r="EZ88" i="7"/>
  <c r="EZ87" i="7"/>
  <c r="EJ88" i="7"/>
  <c r="EJ87" i="7"/>
  <c r="DT88" i="7"/>
  <c r="DT87" i="7"/>
  <c r="CN88" i="7"/>
  <c r="CN87" i="7"/>
  <c r="FH86" i="7"/>
  <c r="FH85" i="7"/>
  <c r="ER86" i="7"/>
  <c r="ER85" i="7"/>
  <c r="EB86" i="7"/>
  <c r="EB85" i="7"/>
  <c r="DL85" i="7"/>
  <c r="DL86" i="7"/>
  <c r="CV86" i="7"/>
  <c r="CV85" i="7"/>
  <c r="FP84" i="7"/>
  <c r="EZ84" i="7"/>
  <c r="EJ84" i="7"/>
  <c r="DT84" i="7"/>
  <c r="CN84" i="7"/>
  <c r="FH82" i="7"/>
  <c r="FH83" i="7"/>
  <c r="ER82" i="7"/>
  <c r="ER83" i="7"/>
  <c r="EB83" i="7"/>
  <c r="EB154" i="7" s="1"/>
  <c r="EB82" i="7"/>
  <c r="EB153" i="7" s="1"/>
  <c r="DL83" i="7"/>
  <c r="DL82" i="7"/>
  <c r="CV83" i="7"/>
  <c r="CV82" i="7"/>
  <c r="FP81" i="7"/>
  <c r="EZ81" i="7"/>
  <c r="EJ81" i="7"/>
  <c r="DT81" i="7"/>
  <c r="CN81" i="7"/>
  <c r="FH80" i="7"/>
  <c r="FH79" i="7"/>
  <c r="ER80" i="7"/>
  <c r="ER79" i="7"/>
  <c r="EB80" i="7"/>
  <c r="EB79" i="7"/>
  <c r="DL80" i="7"/>
  <c r="DL79" i="7"/>
  <c r="CV80" i="7"/>
  <c r="CV79" i="7"/>
  <c r="FP78" i="7"/>
  <c r="EZ78" i="7"/>
  <c r="EA20" i="7"/>
  <c r="CW18" i="7"/>
  <c r="FM15" i="7"/>
  <c r="FM120" i="7" s="1"/>
  <c r="CX9" i="7"/>
  <c r="CX4" i="7"/>
  <c r="CX109" i="7" s="1"/>
  <c r="DP7" i="7"/>
  <c r="DP112" i="7" s="1"/>
  <c r="DP15" i="7"/>
  <c r="DP120" i="7" s="1"/>
  <c r="DP8" i="7"/>
  <c r="DP113" i="7" s="1"/>
  <c r="DP11" i="7"/>
  <c r="DP116" i="7" s="1"/>
  <c r="DP4" i="7"/>
  <c r="DP109" i="7" s="1"/>
  <c r="DP5" i="7"/>
  <c r="DP6" i="7"/>
  <c r="DP111" i="7" s="1"/>
  <c r="DP18" i="7"/>
  <c r="DP13" i="7"/>
  <c r="DP118" i="7" s="1"/>
  <c r="DP19" i="7"/>
  <c r="DP124" i="7" s="1"/>
  <c r="DP3" i="7"/>
  <c r="DP20" i="7"/>
  <c r="DP9" i="7"/>
  <c r="DP114" i="7" s="1"/>
  <c r="DP14" i="7"/>
  <c r="DP119" i="7" s="1"/>
  <c r="DP21" i="7"/>
  <c r="DP10" i="7"/>
  <c r="DP115" i="7" s="1"/>
  <c r="DP22" i="7"/>
  <c r="DP127" i="7" s="1"/>
  <c r="DP12" i="7"/>
  <c r="DP16" i="7"/>
  <c r="FD25" i="7"/>
  <c r="FO4" i="7"/>
  <c r="FO7" i="7"/>
  <c r="FO15" i="7"/>
  <c r="FO8" i="7"/>
  <c r="FO11" i="7"/>
  <c r="FO5" i="7"/>
  <c r="FO18" i="7"/>
  <c r="FO16" i="7"/>
  <c r="FO19" i="7"/>
  <c r="FO3" i="7"/>
  <c r="FO20" i="7"/>
  <c r="FO21" i="7"/>
  <c r="FO9" i="7"/>
  <c r="FO6" i="7"/>
  <c r="FO12" i="7"/>
  <c r="FO22" i="7"/>
  <c r="FO13" i="7"/>
  <c r="FO10" i="7"/>
  <c r="FO14" i="7"/>
  <c r="FG101" i="7"/>
  <c r="FG172" i="7" s="1"/>
  <c r="H485" i="7" s="1"/>
  <c r="FG100" i="7"/>
  <c r="FG171" i="7" s="1"/>
  <c r="EQ101" i="7"/>
  <c r="EQ172" i="7" s="1"/>
  <c r="I484" i="7" s="1"/>
  <c r="EQ100" i="7"/>
  <c r="EA100" i="7"/>
  <c r="EA101" i="7"/>
  <c r="DK101" i="7"/>
  <c r="DK100" i="7"/>
  <c r="CU101" i="7"/>
  <c r="CU172" i="7" s="1"/>
  <c r="L481" i="7" s="1"/>
  <c r="CU100" i="7"/>
  <c r="FO99" i="7"/>
  <c r="FO98" i="7"/>
  <c r="FO169" i="7" s="1"/>
  <c r="EY99" i="7"/>
  <c r="EY98" i="7"/>
  <c r="EY169" i="7" s="1"/>
  <c r="EI99" i="7"/>
  <c r="EI98" i="7"/>
  <c r="EI169" i="7" s="1"/>
  <c r="DS99" i="7"/>
  <c r="DS98" i="7"/>
  <c r="DS169" i="7" s="1"/>
  <c r="DC99" i="7"/>
  <c r="DC98" i="7"/>
  <c r="FG97" i="7"/>
  <c r="FG96" i="7"/>
  <c r="EQ97" i="7"/>
  <c r="EQ96" i="7"/>
  <c r="EA97" i="7"/>
  <c r="EA168" i="7" s="1"/>
  <c r="EA96" i="7"/>
  <c r="DK97" i="7"/>
  <c r="DK168" i="7" s="1"/>
  <c r="DK96" i="7"/>
  <c r="CU97" i="7"/>
  <c r="CU168" i="7" s="1"/>
  <c r="CU96" i="7"/>
  <c r="FO95" i="7"/>
  <c r="FO94" i="7"/>
  <c r="FO165" i="7" s="1"/>
  <c r="EY95" i="7"/>
  <c r="EY94" i="7"/>
  <c r="EY165" i="7" s="1"/>
  <c r="EI95" i="7"/>
  <c r="EI94" i="7"/>
  <c r="DS95" i="7"/>
  <c r="DS94" i="7"/>
  <c r="DS165" i="7" s="1"/>
  <c r="DC95" i="7"/>
  <c r="DC94" i="7"/>
  <c r="DC165" i="7" s="1"/>
  <c r="FG93" i="7"/>
  <c r="FG164" i="7" s="1"/>
  <c r="FG92" i="7"/>
  <c r="EQ93" i="7"/>
  <c r="EQ164" i="7" s="1"/>
  <c r="EQ92" i="7"/>
  <c r="EQ163" i="7" s="1"/>
  <c r="EA92" i="7"/>
  <c r="EA163" i="7" s="1"/>
  <c r="EA93" i="7"/>
  <c r="EA164" i="7" s="1"/>
  <c r="DK92" i="7"/>
  <c r="DK93" i="7"/>
  <c r="DK164" i="7" s="1"/>
  <c r="CU93" i="7"/>
  <c r="CU164" i="7" s="1"/>
  <c r="CU92" i="7"/>
  <c r="FO91" i="7"/>
  <c r="FO90" i="7"/>
  <c r="EY91" i="7"/>
  <c r="EY90" i="7"/>
  <c r="EI91" i="7"/>
  <c r="EI90" i="7"/>
  <c r="DS91" i="7"/>
  <c r="DS90" i="7"/>
  <c r="DC91" i="7"/>
  <c r="DC90" i="7"/>
  <c r="FG89" i="7"/>
  <c r="EQ89" i="7"/>
  <c r="EA89" i="7"/>
  <c r="DK89" i="7"/>
  <c r="DK160" i="7" s="1"/>
  <c r="CU89" i="7"/>
  <c r="FO87" i="7"/>
  <c r="FO88" i="7"/>
  <c r="EY87" i="7"/>
  <c r="EY88" i="7"/>
  <c r="EI88" i="7"/>
  <c r="EI87" i="7"/>
  <c r="DS88" i="7"/>
  <c r="DS87" i="7"/>
  <c r="DC88" i="7"/>
  <c r="DC87" i="7"/>
  <c r="FG86" i="7"/>
  <c r="FG85" i="7"/>
  <c r="EQ86" i="7"/>
  <c r="EQ157" i="7" s="1"/>
  <c r="EQ85" i="7"/>
  <c r="EA86" i="7"/>
  <c r="EA85" i="7"/>
  <c r="DK86" i="7"/>
  <c r="DK157" i="7" s="1"/>
  <c r="DK85" i="7"/>
  <c r="CU85" i="7"/>
  <c r="CU156" i="7" s="1"/>
  <c r="CU86" i="7"/>
  <c r="FO84" i="7"/>
  <c r="FO155" i="7" s="1"/>
  <c r="EY84" i="7"/>
  <c r="EI84" i="7"/>
  <c r="DS84" i="7"/>
  <c r="DJ20" i="7"/>
  <c r="FF101" i="7"/>
  <c r="FF100" i="7"/>
  <c r="FF171" i="7" s="1"/>
  <c r="EP101" i="7"/>
  <c r="EP100" i="7"/>
  <c r="EP171" i="7" s="1"/>
  <c r="DZ101" i="7"/>
  <c r="DZ100" i="7"/>
  <c r="DZ171" i="7" s="1"/>
  <c r="DJ100" i="7"/>
  <c r="DJ101" i="7"/>
  <c r="CT101" i="7"/>
  <c r="CT100" i="7"/>
  <c r="FN99" i="7"/>
  <c r="FN98" i="7"/>
  <c r="EX99" i="7"/>
  <c r="EX170" i="7" s="1"/>
  <c r="EX98" i="7"/>
  <c r="EH99" i="7"/>
  <c r="EH170" i="7" s="1"/>
  <c r="EH98" i="7"/>
  <c r="DR99" i="7"/>
  <c r="DR170" i="7" s="1"/>
  <c r="DR98" i="7"/>
  <c r="DB99" i="7"/>
  <c r="DB170" i="7" s="1"/>
  <c r="DB98" i="7"/>
  <c r="FF97" i="7"/>
  <c r="FF96" i="7"/>
  <c r="FF167" i="7" s="1"/>
  <c r="EP97" i="7"/>
  <c r="EP96" i="7"/>
  <c r="EP167" i="7" s="1"/>
  <c r="DZ97" i="7"/>
  <c r="DZ96" i="7"/>
  <c r="DZ167" i="7" s="1"/>
  <c r="DJ97" i="7"/>
  <c r="DJ96" i="7"/>
  <c r="CT97" i="7"/>
  <c r="CT96" i="7"/>
  <c r="CT167" i="7" s="1"/>
  <c r="FN94" i="7"/>
  <c r="FN165" i="7" s="1"/>
  <c r="FN95" i="7"/>
  <c r="EX95" i="7"/>
  <c r="EX94" i="7"/>
  <c r="EX165" i="7" s="1"/>
  <c r="EH95" i="7"/>
  <c r="EH166" i="7" s="1"/>
  <c r="EH94" i="7"/>
  <c r="DR95" i="7"/>
  <c r="DR166" i="7" s="1"/>
  <c r="DR94" i="7"/>
  <c r="DB95" i="7"/>
  <c r="DB166" i="7" s="1"/>
  <c r="DB94" i="7"/>
  <c r="FF93" i="7"/>
  <c r="FF92" i="7"/>
  <c r="EP93" i="7"/>
  <c r="EP92" i="7"/>
  <c r="EP163" i="7" s="1"/>
  <c r="DZ93" i="7"/>
  <c r="DZ92" i="7"/>
  <c r="DZ163" i="7" s="1"/>
  <c r="DJ92" i="7"/>
  <c r="DJ163" i="7" s="1"/>
  <c r="DJ93" i="7"/>
  <c r="CT92" i="7"/>
  <c r="CT163" i="7" s="1"/>
  <c r="CT93" i="7"/>
  <c r="FN91" i="7"/>
  <c r="FN162" i="7" s="1"/>
  <c r="FN90" i="7"/>
  <c r="FN161" i="7" s="1"/>
  <c r="EX91" i="7"/>
  <c r="EX162" i="7" s="1"/>
  <c r="EX90" i="7"/>
  <c r="EH91" i="7"/>
  <c r="EH162" i="7" s="1"/>
  <c r="EH90" i="7"/>
  <c r="EH161" i="7" s="1"/>
  <c r="DR91" i="7"/>
  <c r="DR162" i="7" s="1"/>
  <c r="DR90" i="7"/>
  <c r="DB91" i="7"/>
  <c r="DB90" i="7"/>
  <c r="FF89" i="7"/>
  <c r="EP89" i="7"/>
  <c r="EP160" i="7" s="1"/>
  <c r="DZ89" i="7"/>
  <c r="DJ89" i="7"/>
  <c r="CT89" i="7"/>
  <c r="FN88" i="7"/>
  <c r="FN87" i="7"/>
  <c r="EX87" i="7"/>
  <c r="EX88" i="7"/>
  <c r="EX159" i="7" s="1"/>
  <c r="EH87" i="7"/>
  <c r="EH88" i="7"/>
  <c r="DR88" i="7"/>
  <c r="DR159" i="7" s="1"/>
  <c r="DR87" i="7"/>
  <c r="DR158" i="7" s="1"/>
  <c r="DB88" i="7"/>
  <c r="DB159" i="7" s="1"/>
  <c r="DB87" i="7"/>
  <c r="FF86" i="7"/>
  <c r="FF85" i="7"/>
  <c r="EP86" i="7"/>
  <c r="EP85" i="7"/>
  <c r="EP156" i="7" s="1"/>
  <c r="DZ86" i="7"/>
  <c r="DZ85" i="7"/>
  <c r="DJ86" i="7"/>
  <c r="DJ85" i="7"/>
  <c r="DJ156" i="7" s="1"/>
  <c r="CT86" i="7"/>
  <c r="CT85" i="7"/>
  <c r="CT156" i="7" s="1"/>
  <c r="FN84" i="7"/>
  <c r="EX84" i="7"/>
  <c r="EH84" i="7"/>
  <c r="DR84" i="7"/>
  <c r="DB84" i="7"/>
  <c r="FF83" i="7"/>
  <c r="FF82" i="7"/>
  <c r="FF153" i="7" s="1"/>
  <c r="EP83" i="7"/>
  <c r="EP82" i="7"/>
  <c r="DZ82" i="7"/>
  <c r="DZ83" i="7"/>
  <c r="DJ82" i="7"/>
  <c r="DJ83" i="7"/>
  <c r="EY4" i="7"/>
  <c r="EY109" i="7" s="1"/>
  <c r="EY7" i="7"/>
  <c r="EY112" i="7" s="1"/>
  <c r="EY15" i="7"/>
  <c r="EY8" i="7"/>
  <c r="EY113" i="7" s="1"/>
  <c r="EY9" i="7"/>
  <c r="EY10" i="7"/>
  <c r="EY115" i="7" s="1"/>
  <c r="EY11" i="7"/>
  <c r="EY116" i="7" s="1"/>
  <c r="EY12" i="7"/>
  <c r="EY117" i="7" s="1"/>
  <c r="EY5" i="7"/>
  <c r="EY110" i="7" s="1"/>
  <c r="EY17" i="7"/>
  <c r="EY122" i="7" s="1"/>
  <c r="EY14" i="7"/>
  <c r="EY18" i="7"/>
  <c r="EY123" i="7" s="1"/>
  <c r="EY19" i="7"/>
  <c r="EY124" i="7" s="1"/>
  <c r="EY3" i="7"/>
  <c r="EY16" i="7"/>
  <c r="EY121" i="7" s="1"/>
  <c r="EY20" i="7"/>
  <c r="EY6" i="7"/>
  <c r="EY111" i="7" s="1"/>
  <c r="EY21" i="7"/>
  <c r="EY126" i="7" s="1"/>
  <c r="EY22" i="7"/>
  <c r="EY13" i="7"/>
  <c r="DT5" i="7"/>
  <c r="DT13" i="7"/>
  <c r="DT152" i="7" s="1"/>
  <c r="DT6" i="7"/>
  <c r="DT8" i="7"/>
  <c r="DT9" i="7"/>
  <c r="DT4" i="7"/>
  <c r="DT7" i="7"/>
  <c r="DT17" i="7"/>
  <c r="DT18" i="7"/>
  <c r="DT19" i="7"/>
  <c r="DT3" i="7"/>
  <c r="DT10" i="7"/>
  <c r="DT14" i="7"/>
  <c r="DT119" i="7" s="1"/>
  <c r="DT20" i="7"/>
  <c r="DT21" i="7"/>
  <c r="DT15" i="7"/>
  <c r="DT12" i="7"/>
  <c r="DT22" i="7"/>
  <c r="DT127" i="7" s="1"/>
  <c r="DT11" i="7"/>
  <c r="CO5" i="7"/>
  <c r="CO110" i="7" s="1"/>
  <c r="CO3" i="7"/>
  <c r="CO12" i="7"/>
  <c r="CO117" i="7" s="1"/>
  <c r="CO6" i="7"/>
  <c r="CO111" i="7" s="1"/>
  <c r="CO7" i="7"/>
  <c r="CO112" i="7" s="1"/>
  <c r="CO8" i="7"/>
  <c r="CO113" i="7" s="1"/>
  <c r="CO4" i="7"/>
  <c r="CO109" i="7" s="1"/>
  <c r="CO11" i="7"/>
  <c r="CO14" i="7"/>
  <c r="CO119" i="7" s="1"/>
  <c r="CO15" i="7"/>
  <c r="CO120" i="7" s="1"/>
  <c r="CO16" i="7"/>
  <c r="CO155" i="7" s="1"/>
  <c r="CO18" i="7"/>
  <c r="CO17" i="7"/>
  <c r="CO19" i="7"/>
  <c r="CO124" i="7" s="1"/>
  <c r="CO9" i="7"/>
  <c r="CO114" i="7" s="1"/>
  <c r="CO20" i="7"/>
  <c r="CO10" i="7"/>
  <c r="CO115" i="7" s="1"/>
  <c r="CO21" i="7"/>
  <c r="CO126" i="7" s="1"/>
  <c r="DE13" i="7"/>
  <c r="DE118" i="7" s="1"/>
  <c r="DE5" i="7"/>
  <c r="DE110" i="7" s="1"/>
  <c r="DE6" i="7"/>
  <c r="DE4" i="7"/>
  <c r="DE109" i="7" s="1"/>
  <c r="DE7" i="7"/>
  <c r="DE8" i="7"/>
  <c r="DE9" i="7"/>
  <c r="DE114" i="7" s="1"/>
  <c r="DE10" i="7"/>
  <c r="DE149" i="7" s="1"/>
  <c r="DE11" i="7"/>
  <c r="DE116" i="7" s="1"/>
  <c r="DE15" i="7"/>
  <c r="DE16" i="7"/>
  <c r="DE121" i="7" s="1"/>
  <c r="DE12" i="7"/>
  <c r="DE17" i="7"/>
  <c r="DE122" i="7" s="1"/>
  <c r="DE18" i="7"/>
  <c r="DE123" i="7" s="1"/>
  <c r="DE19" i="7"/>
  <c r="DE3" i="7"/>
  <c r="DE20" i="7"/>
  <c r="DE125" i="7" s="1"/>
  <c r="DE21" i="7"/>
  <c r="DE126" i="7" s="1"/>
  <c r="DE14" i="7"/>
  <c r="DE22" i="7"/>
  <c r="DE127" i="7" s="1"/>
  <c r="EK5" i="7"/>
  <c r="EK13" i="7"/>
  <c r="EK6" i="7"/>
  <c r="EK8" i="7"/>
  <c r="EK9" i="7"/>
  <c r="EK4" i="7"/>
  <c r="EK10" i="7"/>
  <c r="EK17" i="7"/>
  <c r="EK18" i="7"/>
  <c r="EK123" i="7" s="1"/>
  <c r="EK11" i="7"/>
  <c r="EK116" i="7" s="1"/>
  <c r="EK14" i="7"/>
  <c r="EK119" i="7" s="1"/>
  <c r="EK7" i="7"/>
  <c r="EK12" i="7"/>
  <c r="EK19" i="7"/>
  <c r="EK158" i="7" s="1"/>
  <c r="EK3" i="7"/>
  <c r="EK15" i="7"/>
  <c r="EK20" i="7"/>
  <c r="EK21" i="7"/>
  <c r="EK16" i="7"/>
  <c r="EK22" i="7"/>
  <c r="EK127" i="7" s="1"/>
  <c r="FA6" i="7"/>
  <c r="FA14" i="7"/>
  <c r="FA7" i="7"/>
  <c r="FA112" i="7" s="1"/>
  <c r="FA8" i="7"/>
  <c r="FA4" i="7"/>
  <c r="FA109" i="7" s="1"/>
  <c r="FA9" i="7"/>
  <c r="FA10" i="7"/>
  <c r="FA11" i="7"/>
  <c r="FA12" i="7"/>
  <c r="FA13" i="7"/>
  <c r="FA118" i="7" s="1"/>
  <c r="FA17" i="7"/>
  <c r="FA18" i="7"/>
  <c r="FA123" i="7" s="1"/>
  <c r="FA15" i="7"/>
  <c r="FA5" i="7"/>
  <c r="FA110" i="7" s="1"/>
  <c r="FA19" i="7"/>
  <c r="FA124" i="7" s="1"/>
  <c r="FA3" i="7"/>
  <c r="FA16" i="7"/>
  <c r="FA155" i="7" s="1"/>
  <c r="FA20" i="7"/>
  <c r="FA21" i="7"/>
  <c r="FA22" i="7"/>
  <c r="FQ6" i="7"/>
  <c r="FQ111" i="7" s="1"/>
  <c r="FQ14" i="7"/>
  <c r="FQ4" i="7"/>
  <c r="FQ109" i="7" s="1"/>
  <c r="FQ7" i="7"/>
  <c r="FQ112" i="7" s="1"/>
  <c r="FQ10" i="7"/>
  <c r="FQ15" i="7"/>
  <c r="FQ17" i="7"/>
  <c r="FQ18" i="7"/>
  <c r="FQ123" i="7" s="1"/>
  <c r="FQ16" i="7"/>
  <c r="FQ121" i="7" s="1"/>
  <c r="FQ19" i="7"/>
  <c r="FQ124" i="7" s="1"/>
  <c r="FQ11" i="7"/>
  <c r="FQ116" i="7" s="1"/>
  <c r="FQ3" i="7"/>
  <c r="FQ108" i="7" s="1"/>
  <c r="FQ20" i="7"/>
  <c r="FQ125" i="7" s="1"/>
  <c r="FQ5" i="7"/>
  <c r="FQ8" i="7"/>
  <c r="FQ113" i="7" s="1"/>
  <c r="FQ9" i="7"/>
  <c r="FQ114" i="7" s="1"/>
  <c r="FQ21" i="7"/>
  <c r="FQ126" i="7" s="1"/>
  <c r="FQ12" i="7"/>
  <c r="FQ117" i="7" s="1"/>
  <c r="FQ22" i="7"/>
  <c r="FQ13" i="7"/>
  <c r="FQ118" i="7" s="1"/>
  <c r="CW23" i="7"/>
  <c r="CW128" i="7" s="1"/>
  <c r="DM23" i="7"/>
  <c r="EC23" i="7"/>
  <c r="EC128" i="7" s="1"/>
  <c r="ES23" i="7"/>
  <c r="ES128" i="7" s="1"/>
  <c r="FI23" i="7"/>
  <c r="FI128" i="7" s="1"/>
  <c r="CO24" i="7"/>
  <c r="DE24" i="7"/>
  <c r="DE129" i="7" s="1"/>
  <c r="EK24" i="7"/>
  <c r="EK129" i="7" s="1"/>
  <c r="FA24" i="7"/>
  <c r="FQ24" i="7"/>
  <c r="FQ129" i="7" s="1"/>
  <c r="CW25" i="7"/>
  <c r="CW130" i="7" s="1"/>
  <c r="DM25" i="7"/>
  <c r="EC25" i="7"/>
  <c r="EC130" i="7" s="1"/>
  <c r="ES25" i="7"/>
  <c r="FI25" i="7"/>
  <c r="FI130" i="7" s="1"/>
  <c r="CO26" i="7"/>
  <c r="DE26" i="7"/>
  <c r="DE131" i="7" s="1"/>
  <c r="EK26" i="7"/>
  <c r="FA26" i="7"/>
  <c r="FQ26" i="7"/>
  <c r="FQ131" i="7" s="1"/>
  <c r="CW27" i="7"/>
  <c r="DM27" i="7"/>
  <c r="FE101" i="7"/>
  <c r="FE100" i="7"/>
  <c r="FE171" i="7" s="1"/>
  <c r="EO101" i="7"/>
  <c r="EO172" i="7" s="1"/>
  <c r="G484" i="7" s="1"/>
  <c r="EO100" i="7"/>
  <c r="EO171" i="7" s="1"/>
  <c r="DY101" i="7"/>
  <c r="DY172" i="7" s="1"/>
  <c r="H483" i="7" s="1"/>
  <c r="DY100" i="7"/>
  <c r="DY171" i="7" s="1"/>
  <c r="DI101" i="7"/>
  <c r="DI172" i="7" s="1"/>
  <c r="I482" i="7" s="1"/>
  <c r="DI100" i="7"/>
  <c r="CS100" i="7"/>
  <c r="CS101" i="7"/>
  <c r="FM99" i="7"/>
  <c r="FM170" i="7" s="1"/>
  <c r="FM98" i="7"/>
  <c r="EW99" i="7"/>
  <c r="EW170" i="7" s="1"/>
  <c r="EW98" i="7"/>
  <c r="EG99" i="7"/>
  <c r="EG98" i="7"/>
  <c r="EG169" i="7" s="1"/>
  <c r="DQ99" i="7"/>
  <c r="DQ170" i="7" s="1"/>
  <c r="DQ98" i="7"/>
  <c r="DA99" i="7"/>
  <c r="DA170" i="7" s="1"/>
  <c r="DA98" i="7"/>
  <c r="FE97" i="7"/>
  <c r="FE96" i="7"/>
  <c r="EO97" i="7"/>
  <c r="EO168" i="7" s="1"/>
  <c r="EO96" i="7"/>
  <c r="EO167" i="7" s="1"/>
  <c r="DY97" i="7"/>
  <c r="DY96" i="7"/>
  <c r="DI97" i="7"/>
  <c r="DI96" i="7"/>
  <c r="CS97" i="7"/>
  <c r="CS168" i="7" s="1"/>
  <c r="CS96" i="7"/>
  <c r="CS167" i="7" s="1"/>
  <c r="FM94" i="7"/>
  <c r="FM95" i="7"/>
  <c r="FM166" i="7" s="1"/>
  <c r="EW94" i="7"/>
  <c r="EW165" i="7" s="1"/>
  <c r="EW95" i="7"/>
  <c r="EW166" i="7" s="1"/>
  <c r="EG95" i="7"/>
  <c r="EG166" i="7" s="1"/>
  <c r="EG94" i="7"/>
  <c r="DQ95" i="7"/>
  <c r="DQ166" i="7" s="1"/>
  <c r="DQ94" i="7"/>
  <c r="DA95" i="7"/>
  <c r="DA166" i="7" s="1"/>
  <c r="DA94" i="7"/>
  <c r="FE93" i="7"/>
  <c r="FE92" i="7"/>
  <c r="EO93" i="7"/>
  <c r="EO92" i="7"/>
  <c r="DY93" i="7"/>
  <c r="DY92" i="7"/>
  <c r="DI93" i="7"/>
  <c r="DI92" i="7"/>
  <c r="DI163" i="7" s="1"/>
  <c r="CS92" i="7"/>
  <c r="CS163" i="7" s="1"/>
  <c r="CS93" i="7"/>
  <c r="CS164" i="7" s="1"/>
  <c r="FM91" i="7"/>
  <c r="FM162" i="7" s="1"/>
  <c r="FM90" i="7"/>
  <c r="EW91" i="7"/>
  <c r="EW90" i="7"/>
  <c r="EG91" i="7"/>
  <c r="EG162" i="7" s="1"/>
  <c r="EG90" i="7"/>
  <c r="EG161" i="7" s="1"/>
  <c r="DQ91" i="7"/>
  <c r="DQ162" i="7" s="1"/>
  <c r="DQ90" i="7"/>
  <c r="DA91" i="7"/>
  <c r="DA162" i="7" s="1"/>
  <c r="DA90" i="7"/>
  <c r="FE89" i="7"/>
  <c r="EO89" i="7"/>
  <c r="DY89" i="7"/>
  <c r="DI89" i="7"/>
  <c r="CS89" i="7"/>
  <c r="FM88" i="7"/>
  <c r="FM87" i="7"/>
  <c r="EW88" i="7"/>
  <c r="EW87" i="7"/>
  <c r="EG87" i="7"/>
  <c r="EG88" i="7"/>
  <c r="EG159" i="7" s="1"/>
  <c r="DQ87" i="7"/>
  <c r="DQ88" i="7"/>
  <c r="DA88" i="7"/>
  <c r="DA87" i="7"/>
  <c r="DA158" i="7" s="1"/>
  <c r="FE86" i="7"/>
  <c r="FE85" i="7"/>
  <c r="EO86" i="7"/>
  <c r="EO85" i="7"/>
  <c r="DY86" i="7"/>
  <c r="DY85" i="7"/>
  <c r="DI86" i="7"/>
  <c r="DI85" i="7"/>
  <c r="CS86" i="7"/>
  <c r="CS85" i="7"/>
  <c r="FM84" i="7"/>
  <c r="EW84" i="7"/>
  <c r="EW155" i="7" s="1"/>
  <c r="EG84" i="7"/>
  <c r="DQ84" i="7"/>
  <c r="DQ155" i="7" s="1"/>
  <c r="DA84" i="7"/>
  <c r="FE83" i="7"/>
  <c r="FE82" i="7"/>
  <c r="EO83" i="7"/>
  <c r="EO82" i="7"/>
  <c r="DY83" i="7"/>
  <c r="DY82" i="7"/>
  <c r="DI82" i="7"/>
  <c r="DI83" i="7"/>
  <c r="CS82" i="7"/>
  <c r="CS83" i="7"/>
  <c r="FM81" i="7"/>
  <c r="EW81" i="7"/>
  <c r="EG81" i="7"/>
  <c r="EG152" i="7" s="1"/>
  <c r="DQ81" i="7"/>
  <c r="DA81" i="7"/>
  <c r="FE80" i="7"/>
  <c r="FE79" i="7"/>
  <c r="EO80" i="7"/>
  <c r="EO79" i="7"/>
  <c r="DY79" i="7"/>
  <c r="DY80" i="7"/>
  <c r="DI80" i="7"/>
  <c r="DI79" i="7"/>
  <c r="CS80" i="7"/>
  <c r="CS79" i="7"/>
  <c r="FM78" i="7"/>
  <c r="EW78" i="7"/>
  <c r="EG78" i="7"/>
  <c r="EG149" i="7" s="1"/>
  <c r="DQ78" i="7"/>
  <c r="DA78" i="7"/>
  <c r="FE77" i="7"/>
  <c r="FE76" i="7"/>
  <c r="EO77" i="7"/>
  <c r="EO76" i="7"/>
  <c r="DY77" i="7"/>
  <c r="DY76" i="7"/>
  <c r="DI77" i="7"/>
  <c r="DI76" i="7"/>
  <c r="CS77" i="7"/>
  <c r="CS76" i="7"/>
  <c r="FM73" i="7"/>
  <c r="FM74" i="7"/>
  <c r="FM145" i="7" s="1"/>
  <c r="FM75" i="7"/>
  <c r="FM72" i="7"/>
  <c r="FM143" i="7" s="1"/>
  <c r="FM71" i="7"/>
  <c r="EW72" i="7"/>
  <c r="EW74" i="7"/>
  <c r="EW75" i="7"/>
  <c r="EW73" i="7"/>
  <c r="EW71" i="7"/>
  <c r="EG72" i="7"/>
  <c r="EG73" i="7"/>
  <c r="EG74" i="7"/>
  <c r="EG75" i="7"/>
  <c r="EG71" i="7"/>
  <c r="DQ72" i="7"/>
  <c r="DQ73" i="7"/>
  <c r="DQ74" i="7"/>
  <c r="DQ75" i="7"/>
  <c r="DQ71" i="7"/>
  <c r="DA72" i="7"/>
  <c r="DA73" i="7"/>
  <c r="DA74" i="7"/>
  <c r="DA75" i="7"/>
  <c r="DA71" i="7"/>
  <c r="DA142" i="7" s="1"/>
  <c r="FO17" i="7"/>
  <c r="FO156" i="7" s="1"/>
  <c r="DZ12" i="7"/>
  <c r="DZ117" i="7" s="1"/>
  <c r="EU4" i="7"/>
  <c r="EU109" i="7" s="1"/>
  <c r="EU9" i="7"/>
  <c r="EU11" i="7"/>
  <c r="EU5" i="7"/>
  <c r="EU110" i="7" s="1"/>
  <c r="EU13" i="7"/>
  <c r="EU6" i="7"/>
  <c r="EU111" i="7" s="1"/>
  <c r="EU7" i="7"/>
  <c r="EU19" i="7"/>
  <c r="EU124" i="7" s="1"/>
  <c r="EU8" i="7"/>
  <c r="EU113" i="7" s="1"/>
  <c r="EU15" i="7"/>
  <c r="EU120" i="7" s="1"/>
  <c r="EU3" i="7"/>
  <c r="EU20" i="7"/>
  <c r="EU125" i="7" s="1"/>
  <c r="EU10" i="7"/>
  <c r="EU16" i="7"/>
  <c r="EU21" i="7"/>
  <c r="EU22" i="7"/>
  <c r="EU127" i="7" s="1"/>
  <c r="EU17" i="7"/>
  <c r="EU122" i="7" s="1"/>
  <c r="EU12" i="7"/>
  <c r="EU14" i="7"/>
  <c r="EU119" i="7" s="1"/>
  <c r="EU18" i="7"/>
  <c r="EI6" i="7"/>
  <c r="EI14" i="7"/>
  <c r="EI7" i="7"/>
  <c r="EI9" i="7"/>
  <c r="EI114" i="7" s="1"/>
  <c r="EI10" i="7"/>
  <c r="EI115" i="7" s="1"/>
  <c r="EI4" i="7"/>
  <c r="EI17" i="7"/>
  <c r="EI5" i="7"/>
  <c r="EI13" i="7"/>
  <c r="EI18" i="7"/>
  <c r="EI11" i="7"/>
  <c r="EI116" i="7" s="1"/>
  <c r="EI12" i="7"/>
  <c r="EI117" i="7" s="1"/>
  <c r="EI19" i="7"/>
  <c r="EI3" i="7"/>
  <c r="EI15" i="7"/>
  <c r="EI20" i="7"/>
  <c r="EI21" i="7"/>
  <c r="EI126" i="7" s="1"/>
  <c r="EI16" i="7"/>
  <c r="EI22" i="7"/>
  <c r="EI127" i="7" s="1"/>
  <c r="EI8" i="7"/>
  <c r="CN3" i="7"/>
  <c r="CN108" i="7" s="1"/>
  <c r="CN13" i="7"/>
  <c r="CN118" i="7" s="1"/>
  <c r="CN6" i="7"/>
  <c r="CN111" i="7" s="1"/>
  <c r="CN7" i="7"/>
  <c r="CN112" i="7" s="1"/>
  <c r="CN5" i="7"/>
  <c r="CN110" i="7" s="1"/>
  <c r="CN8" i="7"/>
  <c r="CN113" i="7" s="1"/>
  <c r="CN4" i="7"/>
  <c r="CN9" i="7"/>
  <c r="CN114" i="7" s="1"/>
  <c r="CN17" i="7"/>
  <c r="CN10" i="7"/>
  <c r="CN11" i="7"/>
  <c r="CN14" i="7"/>
  <c r="CN119" i="7" s="1"/>
  <c r="CN15" i="7"/>
  <c r="CN16" i="7"/>
  <c r="CN121" i="7" s="1"/>
  <c r="CN18" i="7"/>
  <c r="CN19" i="7"/>
  <c r="CN124" i="7" s="1"/>
  <c r="CN12" i="7"/>
  <c r="CN20" i="7"/>
  <c r="CN125" i="7" s="1"/>
  <c r="CN21" i="7"/>
  <c r="CN126" i="7" s="1"/>
  <c r="CN22" i="7"/>
  <c r="CN127" i="7" s="1"/>
  <c r="EZ6" i="7"/>
  <c r="EZ14" i="7"/>
  <c r="EZ119" i="7" s="1"/>
  <c r="EZ7" i="7"/>
  <c r="EZ112" i="7" s="1"/>
  <c r="EZ4" i="7"/>
  <c r="EZ109" i="7" s="1"/>
  <c r="EZ9" i="7"/>
  <c r="EZ114" i="7" s="1"/>
  <c r="EZ10" i="7"/>
  <c r="EZ17" i="7"/>
  <c r="EZ8" i="7"/>
  <c r="EZ113" i="7" s="1"/>
  <c r="EZ18" i="7"/>
  <c r="EZ123" i="7" s="1"/>
  <c r="EZ15" i="7"/>
  <c r="EZ120" i="7" s="1"/>
  <c r="EZ5" i="7"/>
  <c r="EZ19" i="7"/>
  <c r="EZ124" i="7" s="1"/>
  <c r="EZ3" i="7"/>
  <c r="EZ16" i="7"/>
  <c r="EZ121" i="7" s="1"/>
  <c r="EZ20" i="7"/>
  <c r="EZ125" i="7" s="1"/>
  <c r="EZ21" i="7"/>
  <c r="EZ126" i="7" s="1"/>
  <c r="EZ22" i="7"/>
  <c r="EZ11" i="7"/>
  <c r="EZ116" i="7" s="1"/>
  <c r="CP3" i="7"/>
  <c r="CP108" i="7" s="1"/>
  <c r="CP12" i="7"/>
  <c r="CP117" i="7" s="1"/>
  <c r="CP6" i="7"/>
  <c r="CP111" i="7" s="1"/>
  <c r="CP5" i="7"/>
  <c r="CP110" i="7" s="1"/>
  <c r="CP7" i="7"/>
  <c r="CP112" i="7" s="1"/>
  <c r="CP8" i="7"/>
  <c r="CP113" i="7" s="1"/>
  <c r="CP16" i="7"/>
  <c r="CP121" i="7" s="1"/>
  <c r="CP9" i="7"/>
  <c r="CP114" i="7" s="1"/>
  <c r="CP10" i="7"/>
  <c r="CP13" i="7"/>
  <c r="CP118" i="7" s="1"/>
  <c r="CP22" i="7"/>
  <c r="CP127" i="7" s="1"/>
  <c r="CP11" i="7"/>
  <c r="CP116" i="7" s="1"/>
  <c r="CP14" i="7"/>
  <c r="CP119" i="7" s="1"/>
  <c r="CP15" i="7"/>
  <c r="CP18" i="7"/>
  <c r="CP123" i="7" s="1"/>
  <c r="CP17" i="7"/>
  <c r="CP19" i="7"/>
  <c r="CP124" i="7" s="1"/>
  <c r="CP20" i="7"/>
  <c r="CP125" i="7" s="1"/>
  <c r="CP4" i="7"/>
  <c r="CP109" i="7" s="1"/>
  <c r="CP21" i="7"/>
  <c r="CP126" i="7" s="1"/>
  <c r="DV4" i="7"/>
  <c r="DV109" i="7" s="1"/>
  <c r="DV5" i="7"/>
  <c r="DV110" i="7" s="1"/>
  <c r="DV13" i="7"/>
  <c r="DV118" i="7" s="1"/>
  <c r="DV6" i="7"/>
  <c r="DV7" i="7"/>
  <c r="DV8" i="7"/>
  <c r="DV9" i="7"/>
  <c r="DV114" i="7" s="1"/>
  <c r="DV10" i="7"/>
  <c r="DV115" i="7" s="1"/>
  <c r="DV11" i="7"/>
  <c r="DV16" i="7"/>
  <c r="DV121" i="7" s="1"/>
  <c r="DV17" i="7"/>
  <c r="DV122" i="7" s="1"/>
  <c r="DV18" i="7"/>
  <c r="DV123" i="7" s="1"/>
  <c r="DV19" i="7"/>
  <c r="DV124" i="7" s="1"/>
  <c r="DV3" i="7"/>
  <c r="DV14" i="7"/>
  <c r="DV119" i="7" s="1"/>
  <c r="DV20" i="7"/>
  <c r="DV21" i="7"/>
  <c r="DV126" i="7" s="1"/>
  <c r="DV15" i="7"/>
  <c r="DV120" i="7" s="1"/>
  <c r="DV12" i="7"/>
  <c r="DV117" i="7" s="1"/>
  <c r="DV22" i="7"/>
  <c r="FR6" i="7"/>
  <c r="FR14" i="7"/>
  <c r="FR4" i="7"/>
  <c r="FR7" i="7"/>
  <c r="FR112" i="7" s="1"/>
  <c r="FR8" i="7"/>
  <c r="FR9" i="7"/>
  <c r="FR114" i="7" s="1"/>
  <c r="FR10" i="7"/>
  <c r="FR11" i="7"/>
  <c r="FR116" i="7" s="1"/>
  <c r="FR15" i="7"/>
  <c r="FR120" i="7" s="1"/>
  <c r="FR17" i="7"/>
  <c r="FR122" i="7" s="1"/>
  <c r="FR18" i="7"/>
  <c r="FR123" i="7" s="1"/>
  <c r="FR16" i="7"/>
  <c r="FR19" i="7"/>
  <c r="FR124" i="7" s="1"/>
  <c r="FR3" i="7"/>
  <c r="FR108" i="7" s="1"/>
  <c r="FR20" i="7"/>
  <c r="FR125" i="7" s="1"/>
  <c r="FR5" i="7"/>
  <c r="FR110" i="7" s="1"/>
  <c r="FR21" i="7"/>
  <c r="FR12" i="7"/>
  <c r="FR117" i="7" s="1"/>
  <c r="FR22" i="7"/>
  <c r="FR127" i="7" s="1"/>
  <c r="FR13" i="7"/>
  <c r="FR118" i="7" s="1"/>
  <c r="FB24" i="7"/>
  <c r="FR24" i="7"/>
  <c r="FR129" i="7" s="1"/>
  <c r="CX25" i="7"/>
  <c r="DN25" i="7"/>
  <c r="DN130" i="7" s="1"/>
  <c r="ED25" i="7"/>
  <c r="ED130" i="7" s="1"/>
  <c r="ET25" i="7"/>
  <c r="ET130" i="7" s="1"/>
  <c r="FJ25" i="7"/>
  <c r="FJ130" i="7" s="1"/>
  <c r="CP26" i="7"/>
  <c r="FR26" i="7"/>
  <c r="FR131" i="7" s="1"/>
  <c r="CX27" i="7"/>
  <c r="CX132" i="7" s="1"/>
  <c r="DN27" i="7"/>
  <c r="DN132" i="7" s="1"/>
  <c r="ED27" i="7"/>
  <c r="ED132" i="7" s="1"/>
  <c r="ET27" i="7"/>
  <c r="ET132" i="7" s="1"/>
  <c r="FJ27" i="7"/>
  <c r="CP28" i="7"/>
  <c r="CP133" i="7" s="1"/>
  <c r="DF28" i="7"/>
  <c r="DF133" i="7" s="1"/>
  <c r="DN31" i="7"/>
  <c r="DF32" i="7"/>
  <c r="DF137" i="7" s="1"/>
  <c r="DV32" i="7"/>
  <c r="FB32" i="7"/>
  <c r="FB137" i="7" s="1"/>
  <c r="FR32" i="7"/>
  <c r="FR137" i="7" s="1"/>
  <c r="CX33" i="7"/>
  <c r="CX138" i="7" s="1"/>
  <c r="O456" i="7" s="1"/>
  <c r="DN33" i="7"/>
  <c r="DN138" i="7" s="1"/>
  <c r="N457" i="7" s="1"/>
  <c r="ED33" i="7"/>
  <c r="ED138" i="7" s="1"/>
  <c r="M458" i="7" s="1"/>
  <c r="ET33" i="7"/>
  <c r="ET138" i="7" s="1"/>
  <c r="L459" i="7" s="1"/>
  <c r="FJ33" i="7"/>
  <c r="FJ138" i="7" s="1"/>
  <c r="K460" i="7" s="1"/>
  <c r="FD101" i="7"/>
  <c r="FD172" i="7" s="1"/>
  <c r="FD100" i="7"/>
  <c r="EN101" i="7"/>
  <c r="EN100" i="7"/>
  <c r="DX101" i="7"/>
  <c r="DX172" i="7" s="1"/>
  <c r="G483" i="7" s="1"/>
  <c r="DX100" i="7"/>
  <c r="DH101" i="7"/>
  <c r="DH100" i="7"/>
  <c r="CR101" i="7"/>
  <c r="CR100" i="7"/>
  <c r="FL99" i="7"/>
  <c r="FL98" i="7"/>
  <c r="EV99" i="7"/>
  <c r="EV98" i="7"/>
  <c r="EF99" i="7"/>
  <c r="EF98" i="7"/>
  <c r="EF169" i="7" s="1"/>
  <c r="DP99" i="7"/>
  <c r="DP98" i="7"/>
  <c r="DP169" i="7" s="1"/>
  <c r="CZ99" i="7"/>
  <c r="CZ98" i="7"/>
  <c r="FD97" i="7"/>
  <c r="FD168" i="7" s="1"/>
  <c r="FD96" i="7"/>
  <c r="EN97" i="7"/>
  <c r="EN168" i="7" s="1"/>
  <c r="EN96" i="7"/>
  <c r="DX97" i="7"/>
  <c r="DX96" i="7"/>
  <c r="DH97" i="7"/>
  <c r="DH96" i="7"/>
  <c r="CR97" i="7"/>
  <c r="CR168" i="7" s="1"/>
  <c r="CR96" i="7"/>
  <c r="FL95" i="7"/>
  <c r="FL94" i="7"/>
  <c r="FL165" i="7" s="1"/>
  <c r="EV94" i="7"/>
  <c r="EV95" i="7"/>
  <c r="EF94" i="7"/>
  <c r="EF165" i="7" s="1"/>
  <c r="EF95" i="7"/>
  <c r="DP95" i="7"/>
  <c r="DP94" i="7"/>
  <c r="DP165" i="7" s="1"/>
  <c r="CZ95" i="7"/>
  <c r="CZ94" i="7"/>
  <c r="CZ165" i="7" s="1"/>
  <c r="FD93" i="7"/>
  <c r="FD92" i="7"/>
  <c r="EN93" i="7"/>
  <c r="EN92" i="7"/>
  <c r="DX93" i="7"/>
  <c r="DX164" i="7" s="1"/>
  <c r="DX92" i="7"/>
  <c r="DH93" i="7"/>
  <c r="DH92" i="7"/>
  <c r="CR93" i="7"/>
  <c r="CR164" i="7" s="1"/>
  <c r="CR92" i="7"/>
  <c r="FL91" i="7"/>
  <c r="FL90" i="7"/>
  <c r="FL161" i="7" s="1"/>
  <c r="EV91" i="7"/>
  <c r="EV90" i="7"/>
  <c r="EF91" i="7"/>
  <c r="EF90" i="7"/>
  <c r="DP91" i="7"/>
  <c r="DP90" i="7"/>
  <c r="DP161" i="7" s="1"/>
  <c r="CZ91" i="7"/>
  <c r="CZ90" i="7"/>
  <c r="FD89" i="7"/>
  <c r="EN89" i="7"/>
  <c r="DX89" i="7"/>
  <c r="DH89" i="7"/>
  <c r="DH160" i="7" s="1"/>
  <c r="CR89" i="7"/>
  <c r="FL88" i="7"/>
  <c r="FL87" i="7"/>
  <c r="EV88" i="7"/>
  <c r="EV87" i="7"/>
  <c r="EF88" i="7"/>
  <c r="EF87" i="7"/>
  <c r="DP87" i="7"/>
  <c r="DP88" i="7"/>
  <c r="CZ87" i="7"/>
  <c r="CZ158" i="7" s="1"/>
  <c r="CZ88" i="7"/>
  <c r="FD86" i="7"/>
  <c r="FD85" i="7"/>
  <c r="EN86" i="7"/>
  <c r="EN85" i="7"/>
  <c r="DX86" i="7"/>
  <c r="DX85" i="7"/>
  <c r="DH86" i="7"/>
  <c r="DH85" i="7"/>
  <c r="CR86" i="7"/>
  <c r="CR85" i="7"/>
  <c r="FL84" i="7"/>
  <c r="FL155" i="7" s="1"/>
  <c r="EV84" i="7"/>
  <c r="EF84" i="7"/>
  <c r="DP84" i="7"/>
  <c r="CO22" i="7"/>
  <c r="CO127" i="7" s="1"/>
  <c r="EX17" i="7"/>
  <c r="EX122" i="7" s="1"/>
  <c r="ES4" i="7"/>
  <c r="ES10" i="7"/>
  <c r="ES5" i="7"/>
  <c r="ES110" i="7" s="1"/>
  <c r="ES6" i="7"/>
  <c r="ES111" i="7" s="1"/>
  <c r="ES14" i="7"/>
  <c r="ES119" i="7" s="1"/>
  <c r="ES7" i="7"/>
  <c r="ES8" i="7"/>
  <c r="ES113" i="7" s="1"/>
  <c r="ES9" i="7"/>
  <c r="ES20" i="7"/>
  <c r="ES125" i="7" s="1"/>
  <c r="ES16" i="7"/>
  <c r="ES121" i="7" s="1"/>
  <c r="ES21" i="7"/>
  <c r="ES126" i="7" s="1"/>
  <c r="ES22" i="7"/>
  <c r="ES127" i="7" s="1"/>
  <c r="ES11" i="7"/>
  <c r="ES13" i="7"/>
  <c r="ES118" i="7" s="1"/>
  <c r="ES17" i="7"/>
  <c r="ES122" i="7" s="1"/>
  <c r="ES12" i="7"/>
  <c r="ES18" i="7"/>
  <c r="ES123" i="7" s="1"/>
  <c r="ES19" i="7"/>
  <c r="DF12" i="7"/>
  <c r="DF117" i="7" s="1"/>
  <c r="DF5" i="7"/>
  <c r="DF110" i="7" s="1"/>
  <c r="DF6" i="7"/>
  <c r="DF4" i="7"/>
  <c r="DF109" i="7" s="1"/>
  <c r="DF7" i="7"/>
  <c r="DF112" i="7" s="1"/>
  <c r="DF8" i="7"/>
  <c r="DF9" i="7"/>
  <c r="DF114" i="7" s="1"/>
  <c r="DF15" i="7"/>
  <c r="DF120" i="7" s="1"/>
  <c r="DF10" i="7"/>
  <c r="DF115" i="7" s="1"/>
  <c r="DF16" i="7"/>
  <c r="DF17" i="7"/>
  <c r="DF122" i="7" s="1"/>
  <c r="DF18" i="7"/>
  <c r="DF11" i="7"/>
  <c r="DF116" i="7" s="1"/>
  <c r="DF19" i="7"/>
  <c r="DF124" i="7" s="1"/>
  <c r="DF3" i="7"/>
  <c r="DF13" i="7"/>
  <c r="DF118" i="7" s="1"/>
  <c r="DF20" i="7"/>
  <c r="DF125" i="7" s="1"/>
  <c r="DF21" i="7"/>
  <c r="DF126" i="7" s="1"/>
  <c r="DF14" i="7"/>
  <c r="DF119" i="7" s="1"/>
  <c r="FB5" i="7"/>
  <c r="FB13" i="7"/>
  <c r="FB152" i="7" s="1"/>
  <c r="FB6" i="7"/>
  <c r="FB8" i="7"/>
  <c r="FB4" i="7"/>
  <c r="FB9" i="7"/>
  <c r="FB12" i="7"/>
  <c r="FB14" i="7"/>
  <c r="FB119" i="7" s="1"/>
  <c r="FB17" i="7"/>
  <c r="FB18" i="7"/>
  <c r="FB15" i="7"/>
  <c r="FB10" i="7"/>
  <c r="FB19" i="7"/>
  <c r="FB3" i="7"/>
  <c r="FB16" i="7"/>
  <c r="FB20" i="7"/>
  <c r="FB7" i="7"/>
  <c r="FB21" i="7"/>
  <c r="FB22" i="7"/>
  <c r="FB11" i="7"/>
  <c r="CQ4" i="7"/>
  <c r="CQ3" i="7"/>
  <c r="CQ108" i="7" s="1"/>
  <c r="CQ11" i="7"/>
  <c r="CQ12" i="7"/>
  <c r="CQ117" i="7" s="1"/>
  <c r="CQ6" i="7"/>
  <c r="CQ111" i="7" s="1"/>
  <c r="CQ5" i="7"/>
  <c r="CQ110" i="7" s="1"/>
  <c r="CQ7" i="7"/>
  <c r="CQ112" i="7" s="1"/>
  <c r="CQ13" i="7"/>
  <c r="CQ118" i="7" s="1"/>
  <c r="CQ22" i="7"/>
  <c r="CQ127" i="7" s="1"/>
  <c r="CQ8" i="7"/>
  <c r="CQ113" i="7" s="1"/>
  <c r="CQ14" i="7"/>
  <c r="CQ119" i="7" s="1"/>
  <c r="CQ15" i="7"/>
  <c r="CQ120" i="7" s="1"/>
  <c r="CQ16" i="7"/>
  <c r="CQ121" i="7" s="1"/>
  <c r="CQ18" i="7"/>
  <c r="CQ17" i="7"/>
  <c r="CQ19" i="7"/>
  <c r="CQ124" i="7" s="1"/>
  <c r="CQ9" i="7"/>
  <c r="CQ114" i="7" s="1"/>
  <c r="CQ10" i="7"/>
  <c r="CQ115" i="7" s="1"/>
  <c r="CQ20" i="7"/>
  <c r="CQ125" i="7" s="1"/>
  <c r="DG12" i="7"/>
  <c r="DG117" i="7" s="1"/>
  <c r="DG5" i="7"/>
  <c r="DG6" i="7"/>
  <c r="DG111" i="7" s="1"/>
  <c r="DG4" i="7"/>
  <c r="DG109" i="7" s="1"/>
  <c r="DG7" i="7"/>
  <c r="DG112" i="7" s="1"/>
  <c r="DG8" i="7"/>
  <c r="DG113" i="7" s="1"/>
  <c r="DG16" i="7"/>
  <c r="DG9" i="7"/>
  <c r="DG114" i="7" s="1"/>
  <c r="DG10" i="7"/>
  <c r="DG115" i="7" s="1"/>
  <c r="DG22" i="7"/>
  <c r="DG127" i="7" s="1"/>
  <c r="DG15" i="7"/>
  <c r="DG17" i="7"/>
  <c r="DG18" i="7"/>
  <c r="DG11" i="7"/>
  <c r="DG19" i="7"/>
  <c r="DG124" i="7" s="1"/>
  <c r="DG3" i="7"/>
  <c r="DG13" i="7"/>
  <c r="DG118" i="7" s="1"/>
  <c r="DG20" i="7"/>
  <c r="DG21" i="7"/>
  <c r="DG126" i="7" s="1"/>
  <c r="DW12" i="7"/>
  <c r="DW117" i="7" s="1"/>
  <c r="DW4" i="7"/>
  <c r="DW109" i="7" s="1"/>
  <c r="DW5" i="7"/>
  <c r="DW110" i="7" s="1"/>
  <c r="DW6" i="7"/>
  <c r="DW111" i="7" s="1"/>
  <c r="DW7" i="7"/>
  <c r="DW112" i="7" s="1"/>
  <c r="DW8" i="7"/>
  <c r="DW113" i="7" s="1"/>
  <c r="DW16" i="7"/>
  <c r="DW121" i="7" s="1"/>
  <c r="DW17" i="7"/>
  <c r="DW122" i="7" s="1"/>
  <c r="DW9" i="7"/>
  <c r="DW13" i="7"/>
  <c r="DW118" i="7" s="1"/>
  <c r="DW18" i="7"/>
  <c r="DW19" i="7"/>
  <c r="DW124" i="7" s="1"/>
  <c r="DW10" i="7"/>
  <c r="DW115" i="7" s="1"/>
  <c r="DW3" i="7"/>
  <c r="DW108" i="7" s="1"/>
  <c r="DW14" i="7"/>
  <c r="DW20" i="7"/>
  <c r="DW125" i="7" s="1"/>
  <c r="DW21" i="7"/>
  <c r="DW126" i="7" s="1"/>
  <c r="DW15" i="7"/>
  <c r="EM5" i="7"/>
  <c r="EM110" i="7" s="1"/>
  <c r="EM13" i="7"/>
  <c r="EM118" i="7" s="1"/>
  <c r="EM6" i="7"/>
  <c r="EM111" i="7" s="1"/>
  <c r="EM7" i="7"/>
  <c r="EM112" i="7" s="1"/>
  <c r="EM8" i="7"/>
  <c r="EM9" i="7"/>
  <c r="EM114" i="7" s="1"/>
  <c r="EM10" i="7"/>
  <c r="EM4" i="7"/>
  <c r="EM109" i="7" s="1"/>
  <c r="EM11" i="7"/>
  <c r="EM116" i="7" s="1"/>
  <c r="EM17" i="7"/>
  <c r="EM122" i="7" s="1"/>
  <c r="EM18" i="7"/>
  <c r="EM123" i="7" s="1"/>
  <c r="EM14" i="7"/>
  <c r="EM12" i="7"/>
  <c r="EM19" i="7"/>
  <c r="EM124" i="7" s="1"/>
  <c r="EM3" i="7"/>
  <c r="EM108" i="7" s="1"/>
  <c r="EM15" i="7"/>
  <c r="EM120" i="7" s="1"/>
  <c r="EM20" i="7"/>
  <c r="EM125" i="7" s="1"/>
  <c r="EM21" i="7"/>
  <c r="EM126" i="7" s="1"/>
  <c r="EM16" i="7"/>
  <c r="EM121" i="7" s="1"/>
  <c r="EM22" i="7"/>
  <c r="EM127" i="7" s="1"/>
  <c r="EU23" i="7"/>
  <c r="EU128" i="7" s="1"/>
  <c r="CQ24" i="7"/>
  <c r="DG24" i="7"/>
  <c r="DG129" i="7" s="1"/>
  <c r="FS24" i="7"/>
  <c r="DO33" i="7"/>
  <c r="DO138" i="7" s="1"/>
  <c r="O457" i="7" s="1"/>
  <c r="EE33" i="7"/>
  <c r="EU33" i="7"/>
  <c r="EU138" i="7" s="1"/>
  <c r="M459" i="7" s="1"/>
  <c r="FK33" i="7"/>
  <c r="FS101" i="7"/>
  <c r="FS100" i="7"/>
  <c r="EM101" i="7"/>
  <c r="EM100" i="7"/>
  <c r="DW101" i="7"/>
  <c r="DW100" i="7"/>
  <c r="DG101" i="7"/>
  <c r="DG172" i="7" s="1"/>
  <c r="G482" i="7" s="1"/>
  <c r="DG100" i="7"/>
  <c r="DG171" i="7" s="1"/>
  <c r="CQ101" i="7"/>
  <c r="CQ100" i="7"/>
  <c r="CQ171" i="7" s="1"/>
  <c r="FK99" i="7"/>
  <c r="FK98" i="7"/>
  <c r="EU99" i="7"/>
  <c r="EU170" i="7" s="1"/>
  <c r="EU98" i="7"/>
  <c r="EE99" i="7"/>
  <c r="EE98" i="7"/>
  <c r="DO99" i="7"/>
  <c r="DO98" i="7"/>
  <c r="CY99" i="7"/>
  <c r="CY98" i="7"/>
  <c r="CY169" i="7" s="1"/>
  <c r="FS97" i="7"/>
  <c r="FS168" i="7" s="1"/>
  <c r="FS96" i="7"/>
  <c r="EM97" i="7"/>
  <c r="EM96" i="7"/>
  <c r="DW97" i="7"/>
  <c r="DW96" i="7"/>
  <c r="DW167" i="7" s="1"/>
  <c r="DG97" i="7"/>
  <c r="DG168" i="7" s="1"/>
  <c r="DG96" i="7"/>
  <c r="CQ97" i="7"/>
  <c r="CQ96" i="7"/>
  <c r="FK95" i="7"/>
  <c r="FK94" i="7"/>
  <c r="EU95" i="7"/>
  <c r="EU94" i="7"/>
  <c r="EU165" i="7" s="1"/>
  <c r="EE94" i="7"/>
  <c r="EE95" i="7"/>
  <c r="EE166" i="7" s="1"/>
  <c r="DO94" i="7"/>
  <c r="DO165" i="7" s="1"/>
  <c r="DO95" i="7"/>
  <c r="CY95" i="7"/>
  <c r="CY166" i="7" s="1"/>
  <c r="CY94" i="7"/>
  <c r="CY165" i="7" s="1"/>
  <c r="FS93" i="7"/>
  <c r="FS92" i="7"/>
  <c r="EM93" i="7"/>
  <c r="EM92" i="7"/>
  <c r="DW93" i="7"/>
  <c r="DW92" i="7"/>
  <c r="DG93" i="7"/>
  <c r="DG164" i="7" s="1"/>
  <c r="DG92" i="7"/>
  <c r="CQ93" i="7"/>
  <c r="CQ92" i="7"/>
  <c r="FK91" i="7"/>
  <c r="FK90" i="7"/>
  <c r="EU91" i="7"/>
  <c r="EU90" i="7"/>
  <c r="EE91" i="7"/>
  <c r="EE90" i="7"/>
  <c r="DO91" i="7"/>
  <c r="DO90" i="7"/>
  <c r="CY91" i="7"/>
  <c r="CY90" i="7"/>
  <c r="FS89" i="7"/>
  <c r="EM89" i="7"/>
  <c r="EM160" i="7" s="1"/>
  <c r="DW89" i="7"/>
  <c r="DG89" i="7"/>
  <c r="CQ89" i="7"/>
  <c r="FK88" i="7"/>
  <c r="FK87" i="7"/>
  <c r="FK158" i="7" s="1"/>
  <c r="EU88" i="7"/>
  <c r="EU87" i="7"/>
  <c r="EE88" i="7"/>
  <c r="EE87" i="7"/>
  <c r="DO88" i="7"/>
  <c r="DO87" i="7"/>
  <c r="CY87" i="7"/>
  <c r="CY88" i="7"/>
  <c r="FS85" i="7"/>
  <c r="FS86" i="7"/>
  <c r="EM86" i="7"/>
  <c r="EM85" i="7"/>
  <c r="DW85" i="7"/>
  <c r="DW86" i="7"/>
  <c r="DG86" i="7"/>
  <c r="DG85" i="7"/>
  <c r="CQ86" i="7"/>
  <c r="CQ85" i="7"/>
  <c r="FK84" i="7"/>
  <c r="EU84" i="7"/>
  <c r="EE84" i="7"/>
  <c r="DO84" i="7"/>
  <c r="CY84" i="7"/>
  <c r="FS83" i="7"/>
  <c r="FS82" i="7"/>
  <c r="EM83" i="7"/>
  <c r="EM154" i="7" s="1"/>
  <c r="EM82" i="7"/>
  <c r="DW83" i="7"/>
  <c r="DW82" i="7"/>
  <c r="DW153" i="7" s="1"/>
  <c r="DG83" i="7"/>
  <c r="DG82" i="7"/>
  <c r="DG153" i="7" s="1"/>
  <c r="CQ83" i="7"/>
  <c r="CQ82" i="7"/>
  <c r="FK81" i="7"/>
  <c r="EU81" i="7"/>
  <c r="EE81" i="7"/>
  <c r="DO81" i="7"/>
  <c r="CY81" i="7"/>
  <c r="FS79" i="7"/>
  <c r="FS80" i="7"/>
  <c r="EM80" i="7"/>
  <c r="EM151" i="7" s="1"/>
  <c r="EM79" i="7"/>
  <c r="EM150" i="7" s="1"/>
  <c r="DW80" i="7"/>
  <c r="DW79" i="7"/>
  <c r="DG80" i="7"/>
  <c r="DG151" i="7" s="1"/>
  <c r="DG79" i="7"/>
  <c r="CQ79" i="7"/>
  <c r="CQ80" i="7"/>
  <c r="FK78" i="7"/>
  <c r="EU78" i="7"/>
  <c r="EU149" i="7" s="1"/>
  <c r="EE78" i="7"/>
  <c r="DO78" i="7"/>
  <c r="EG17" i="7"/>
  <c r="EG122" i="7" s="1"/>
  <c r="FH11" i="7"/>
  <c r="FH150" i="7" s="1"/>
  <c r="FH5" i="7"/>
  <c r="FH6" i="7"/>
  <c r="FH7" i="7"/>
  <c r="FH15" i="7"/>
  <c r="FH120" i="7" s="1"/>
  <c r="FH4" i="7"/>
  <c r="FH109" i="7" s="1"/>
  <c r="FH8" i="7"/>
  <c r="FH113" i="7" s="1"/>
  <c r="FH9" i="7"/>
  <c r="FH114" i="7" s="1"/>
  <c r="FH21" i="7"/>
  <c r="FH126" i="7" s="1"/>
  <c r="FH22" i="7"/>
  <c r="FH12" i="7"/>
  <c r="FH117" i="7" s="1"/>
  <c r="FH13" i="7"/>
  <c r="FH14" i="7"/>
  <c r="FH119" i="7" s="1"/>
  <c r="FH17" i="7"/>
  <c r="FH122" i="7" s="1"/>
  <c r="FH10" i="7"/>
  <c r="FH18" i="7"/>
  <c r="FH123" i="7" s="1"/>
  <c r="FH19" i="7"/>
  <c r="FH158" i="7" s="1"/>
  <c r="FH16" i="7"/>
  <c r="FH121" i="7" s="1"/>
  <c r="FH3" i="7"/>
  <c r="FH108" i="7" s="1"/>
  <c r="FH20" i="7"/>
  <c r="FH125" i="7" s="1"/>
  <c r="DS6" i="7"/>
  <c r="DS14" i="7"/>
  <c r="DS119" i="7" s="1"/>
  <c r="DS7" i="7"/>
  <c r="DS8" i="7"/>
  <c r="DS9" i="7"/>
  <c r="DS10" i="7"/>
  <c r="DS11" i="7"/>
  <c r="DS5" i="7"/>
  <c r="DS4" i="7"/>
  <c r="DS17" i="7"/>
  <c r="DS18" i="7"/>
  <c r="DS13" i="7"/>
  <c r="DS19" i="7"/>
  <c r="DS124" i="7" s="1"/>
  <c r="DS3" i="7"/>
  <c r="DS20" i="7"/>
  <c r="DS21" i="7"/>
  <c r="DS15" i="7"/>
  <c r="DS12" i="7"/>
  <c r="DS22" i="7"/>
  <c r="DS16" i="7"/>
  <c r="DS121" i="7" s="1"/>
  <c r="EJ6" i="7"/>
  <c r="EJ14" i="7"/>
  <c r="EJ7" i="7"/>
  <c r="EJ8" i="7"/>
  <c r="EJ9" i="7"/>
  <c r="EJ10" i="7"/>
  <c r="EJ11" i="7"/>
  <c r="EJ17" i="7"/>
  <c r="EJ4" i="7"/>
  <c r="EJ5" i="7"/>
  <c r="EJ13" i="7"/>
  <c r="EJ18" i="7"/>
  <c r="EJ12" i="7"/>
  <c r="EJ19" i="7"/>
  <c r="EJ3" i="7"/>
  <c r="EJ108" i="7" s="1"/>
  <c r="EJ15" i="7"/>
  <c r="EJ120" i="7" s="1"/>
  <c r="EJ20" i="7"/>
  <c r="EJ21" i="7"/>
  <c r="EJ16" i="7"/>
  <c r="EJ121" i="7" s="1"/>
  <c r="EJ22" i="7"/>
  <c r="FS5" i="7"/>
  <c r="FS13" i="7"/>
  <c r="FS6" i="7"/>
  <c r="FS4" i="7"/>
  <c r="FS8" i="7"/>
  <c r="FS113" i="7" s="1"/>
  <c r="FS9" i="7"/>
  <c r="FS14" i="7"/>
  <c r="FS15" i="7"/>
  <c r="FS17" i="7"/>
  <c r="FS18" i="7"/>
  <c r="FS123" i="7" s="1"/>
  <c r="FS16" i="7"/>
  <c r="FS11" i="7"/>
  <c r="FS19" i="7"/>
  <c r="FS3" i="7"/>
  <c r="FS20" i="7"/>
  <c r="FS21" i="7"/>
  <c r="FS12" i="7"/>
  <c r="FS22" i="7"/>
  <c r="FS10" i="7"/>
  <c r="DO23" i="7"/>
  <c r="DO128" i="7" s="1"/>
  <c r="EE25" i="7"/>
  <c r="EE130" i="7" s="1"/>
  <c r="FK25" i="7"/>
  <c r="FK130" i="7" s="1"/>
  <c r="CR5" i="7"/>
  <c r="CR3" i="7"/>
  <c r="CR108" i="7" s="1"/>
  <c r="CR11" i="7"/>
  <c r="CR6" i="7"/>
  <c r="CR111" i="7" s="1"/>
  <c r="CR7" i="7"/>
  <c r="CR112" i="7" s="1"/>
  <c r="CR15" i="7"/>
  <c r="CR120" i="7" s="1"/>
  <c r="CR4" i="7"/>
  <c r="CR8" i="7"/>
  <c r="CR9" i="7"/>
  <c r="CR114" i="7" s="1"/>
  <c r="CR21" i="7"/>
  <c r="CR126" i="7" s="1"/>
  <c r="CR13" i="7"/>
  <c r="CR118" i="7" s="1"/>
  <c r="CR22" i="7"/>
  <c r="CR127" i="7" s="1"/>
  <c r="CR14" i="7"/>
  <c r="CR119" i="7" s="1"/>
  <c r="CR16" i="7"/>
  <c r="CR121" i="7" s="1"/>
  <c r="CR18" i="7"/>
  <c r="CR123" i="7" s="1"/>
  <c r="CR12" i="7"/>
  <c r="CR117" i="7" s="1"/>
  <c r="CR17" i="7"/>
  <c r="CR19" i="7"/>
  <c r="CR124" i="7" s="1"/>
  <c r="CR10" i="7"/>
  <c r="CR20" i="7"/>
  <c r="CR125" i="7" s="1"/>
  <c r="DH4" i="7"/>
  <c r="DH109" i="7" s="1"/>
  <c r="DH11" i="7"/>
  <c r="DH12" i="7"/>
  <c r="DH5" i="7"/>
  <c r="DH6" i="7"/>
  <c r="DH7" i="7"/>
  <c r="DH14" i="7"/>
  <c r="DH22" i="7"/>
  <c r="DH127" i="7" s="1"/>
  <c r="DH9" i="7"/>
  <c r="DH15" i="7"/>
  <c r="DH10" i="7"/>
  <c r="DH16" i="7"/>
  <c r="DH8" i="7"/>
  <c r="DH17" i="7"/>
  <c r="DH122" i="7" s="1"/>
  <c r="DH18" i="7"/>
  <c r="DH19" i="7"/>
  <c r="DH124" i="7" s="1"/>
  <c r="DH3" i="7"/>
  <c r="DH13" i="7"/>
  <c r="DH118" i="7" s="1"/>
  <c r="DH20" i="7"/>
  <c r="DX12" i="7"/>
  <c r="DX117" i="7" s="1"/>
  <c r="DX4" i="7"/>
  <c r="DX109" i="7" s="1"/>
  <c r="DX5" i="7"/>
  <c r="DX110" i="7" s="1"/>
  <c r="DX6" i="7"/>
  <c r="DX111" i="7" s="1"/>
  <c r="DX7" i="7"/>
  <c r="DX112" i="7" s="1"/>
  <c r="DX8" i="7"/>
  <c r="DX16" i="7"/>
  <c r="DX121" i="7" s="1"/>
  <c r="DX9" i="7"/>
  <c r="DX114" i="7" s="1"/>
  <c r="DX10" i="7"/>
  <c r="DX115" i="7" s="1"/>
  <c r="DX11" i="7"/>
  <c r="DX22" i="7"/>
  <c r="DX127" i="7" s="1"/>
  <c r="DX17" i="7"/>
  <c r="DX13" i="7"/>
  <c r="DX118" i="7" s="1"/>
  <c r="DX18" i="7"/>
  <c r="DX123" i="7" s="1"/>
  <c r="DX19" i="7"/>
  <c r="DX124" i="7" s="1"/>
  <c r="DX3" i="7"/>
  <c r="DX108" i="7" s="1"/>
  <c r="DX14" i="7"/>
  <c r="DX20" i="7"/>
  <c r="DX125" i="7" s="1"/>
  <c r="DX21" i="7"/>
  <c r="DX126" i="7" s="1"/>
  <c r="EN12" i="7"/>
  <c r="EN117" i="7" s="1"/>
  <c r="EN5" i="7"/>
  <c r="EN110" i="7" s="1"/>
  <c r="EN6" i="7"/>
  <c r="EN111" i="7" s="1"/>
  <c r="EN7" i="7"/>
  <c r="EN112" i="7" s="1"/>
  <c r="EN8" i="7"/>
  <c r="EN113" i="7" s="1"/>
  <c r="EN4" i="7"/>
  <c r="EN10" i="7"/>
  <c r="EN13" i="7"/>
  <c r="EN118" i="7" s="1"/>
  <c r="EN17" i="7"/>
  <c r="EN122" i="7" s="1"/>
  <c r="EN11" i="7"/>
  <c r="EN18" i="7"/>
  <c r="EN123" i="7" s="1"/>
  <c r="EN14" i="7"/>
  <c r="EN119" i="7" s="1"/>
  <c r="EN19" i="7"/>
  <c r="EN3" i="7"/>
  <c r="EN108" i="7" s="1"/>
  <c r="EN15" i="7"/>
  <c r="EN120" i="7" s="1"/>
  <c r="EN20" i="7"/>
  <c r="EN125" i="7" s="1"/>
  <c r="EN9" i="7"/>
  <c r="EN21" i="7"/>
  <c r="EN126" i="7" s="1"/>
  <c r="EN16" i="7"/>
  <c r="FD5" i="7"/>
  <c r="FD110" i="7" s="1"/>
  <c r="FD13" i="7"/>
  <c r="FD6" i="7"/>
  <c r="FD7" i="7"/>
  <c r="FD8" i="7"/>
  <c r="FD4" i="7"/>
  <c r="FD109" i="7" s="1"/>
  <c r="FD9" i="7"/>
  <c r="FD114" i="7" s="1"/>
  <c r="FD10" i="7"/>
  <c r="FD12" i="7"/>
  <c r="FD14" i="7"/>
  <c r="FD17" i="7"/>
  <c r="FD18" i="7"/>
  <c r="FD15" i="7"/>
  <c r="FD19" i="7"/>
  <c r="FD124" i="7" s="1"/>
  <c r="FD3" i="7"/>
  <c r="FD16" i="7"/>
  <c r="FD20" i="7"/>
  <c r="FD21" i="7"/>
  <c r="FD126" i="7" s="1"/>
  <c r="FD22" i="7"/>
  <c r="FD127" i="7" s="1"/>
  <c r="CZ23" i="7"/>
  <c r="DP23" i="7"/>
  <c r="DP128" i="7" s="1"/>
  <c r="EF23" i="7"/>
  <c r="EF128" i="7" s="1"/>
  <c r="EV23" i="7"/>
  <c r="EV128" i="7" s="1"/>
  <c r="FL23" i="7"/>
  <c r="FL128" i="7" s="1"/>
  <c r="CR24" i="7"/>
  <c r="CR129" i="7" s="1"/>
  <c r="DH24" i="7"/>
  <c r="DX24" i="7"/>
  <c r="DX129" i="7" s="1"/>
  <c r="EN24" i="7"/>
  <c r="EN129" i="7" s="1"/>
  <c r="FD24" i="7"/>
  <c r="CZ25" i="7"/>
  <c r="CZ130" i="7" s="1"/>
  <c r="DP25" i="7"/>
  <c r="DP130" i="7" s="1"/>
  <c r="EF25" i="7"/>
  <c r="EV25" i="7"/>
  <c r="EV130" i="7" s="1"/>
  <c r="FL25" i="7"/>
  <c r="FL130" i="7" s="1"/>
  <c r="CR26" i="7"/>
  <c r="CR131" i="7" s="1"/>
  <c r="DH26" i="7"/>
  <c r="DX26" i="7"/>
  <c r="DX131" i="7" s="1"/>
  <c r="EN26" i="7"/>
  <c r="FD26" i="7"/>
  <c r="FD131" i="7" s="1"/>
  <c r="CZ27" i="7"/>
  <c r="CZ132" i="7" s="1"/>
  <c r="DP27" i="7"/>
  <c r="DP132" i="7" s="1"/>
  <c r="EF27" i="7"/>
  <c r="EV27" i="7"/>
  <c r="EV132" i="7" s="1"/>
  <c r="FL27" i="7"/>
  <c r="FL132" i="7" s="1"/>
  <c r="CR28" i="7"/>
  <c r="CR133" i="7" s="1"/>
  <c r="DH28" i="7"/>
  <c r="DH133" i="7" s="1"/>
  <c r="DX28" i="7"/>
  <c r="DX133" i="7" s="1"/>
  <c r="EN28" i="7"/>
  <c r="FD28" i="7"/>
  <c r="FD133" i="7" s="1"/>
  <c r="CZ29" i="7"/>
  <c r="CZ168" i="7" s="1"/>
  <c r="DP29" i="7"/>
  <c r="DP134" i="7" s="1"/>
  <c r="EF29" i="7"/>
  <c r="EF134" i="7" s="1"/>
  <c r="EV29" i="7"/>
  <c r="EV134" i="7" s="1"/>
  <c r="FL29" i="7"/>
  <c r="FL134" i="7" s="1"/>
  <c r="CR30" i="7"/>
  <c r="CR135" i="7" s="1"/>
  <c r="DH30" i="7"/>
  <c r="DX30" i="7"/>
  <c r="DX135" i="7" s="1"/>
  <c r="EN30" i="7"/>
  <c r="FD30" i="7"/>
  <c r="FD169" i="7" s="1"/>
  <c r="CZ31" i="7"/>
  <c r="CZ136" i="7" s="1"/>
  <c r="DP31" i="7"/>
  <c r="DP136" i="7" s="1"/>
  <c r="EF31" i="7"/>
  <c r="EF136" i="7" s="1"/>
  <c r="EV31" i="7"/>
  <c r="FL31" i="7"/>
  <c r="FL136" i="7" s="1"/>
  <c r="CR32" i="7"/>
  <c r="CR137" i="7" s="1"/>
  <c r="DH32" i="7"/>
  <c r="DX32" i="7"/>
  <c r="DX137" i="7" s="1"/>
  <c r="EN32" i="7"/>
  <c r="EN137" i="7" s="1"/>
  <c r="FD32" i="7"/>
  <c r="CZ33" i="7"/>
  <c r="DP33" i="7"/>
  <c r="DP138" i="7" s="1"/>
  <c r="P457" i="7" s="1"/>
  <c r="EF33" i="7"/>
  <c r="EV33" i="7"/>
  <c r="EV138" i="7" s="1"/>
  <c r="N459" i="7" s="1"/>
  <c r="FL33" i="7"/>
  <c r="FL138" i="7" s="1"/>
  <c r="M460" i="7" s="1"/>
  <c r="FR101" i="7"/>
  <c r="FR172" i="7" s="1"/>
  <c r="S485" i="7" s="1"/>
  <c r="FR100" i="7"/>
  <c r="FB101" i="7"/>
  <c r="FB100" i="7"/>
  <c r="DV101" i="7"/>
  <c r="DV100" i="7"/>
  <c r="DV171" i="7" s="1"/>
  <c r="DF101" i="7"/>
  <c r="DF100" i="7"/>
  <c r="CP101" i="7"/>
  <c r="CP172" i="7" s="1"/>
  <c r="G481" i="7" s="1"/>
  <c r="CP100" i="7"/>
  <c r="FJ99" i="7"/>
  <c r="FJ98" i="7"/>
  <c r="FJ169" i="7" s="1"/>
  <c r="ET99" i="7"/>
  <c r="ET98" i="7"/>
  <c r="ET169" i="7" s="1"/>
  <c r="ED99" i="7"/>
  <c r="ED98" i="7"/>
  <c r="DN99" i="7"/>
  <c r="DN98" i="7"/>
  <c r="DN169" i="7" s="1"/>
  <c r="CX99" i="7"/>
  <c r="CX170" i="7" s="1"/>
  <c r="CX98" i="7"/>
  <c r="CX169" i="7" s="1"/>
  <c r="FR96" i="7"/>
  <c r="FR97" i="7"/>
  <c r="FR168" i="7" s="1"/>
  <c r="FB97" i="7"/>
  <c r="FB168" i="7" s="1"/>
  <c r="FB96" i="7"/>
  <c r="FB167" i="7" s="1"/>
  <c r="DV97" i="7"/>
  <c r="DV168" i="7" s="1"/>
  <c r="DV96" i="7"/>
  <c r="DF97" i="7"/>
  <c r="DF168" i="7" s="1"/>
  <c r="DF96" i="7"/>
  <c r="CP97" i="7"/>
  <c r="CP168" i="7" s="1"/>
  <c r="CP96" i="7"/>
  <c r="FJ95" i="7"/>
  <c r="FJ94" i="7"/>
  <c r="ET95" i="7"/>
  <c r="ET94" i="7"/>
  <c r="ED95" i="7"/>
  <c r="ED94" i="7"/>
  <c r="ED165" i="7" s="1"/>
  <c r="DN94" i="7"/>
  <c r="DN95" i="7"/>
  <c r="CX94" i="7"/>
  <c r="CX165" i="7" s="1"/>
  <c r="CX95" i="7"/>
  <c r="FR93" i="7"/>
  <c r="FR164" i="7" s="1"/>
  <c r="FR92" i="7"/>
  <c r="FB93" i="7"/>
  <c r="FB164" i="7" s="1"/>
  <c r="FB92" i="7"/>
  <c r="DV93" i="7"/>
  <c r="DV164" i="7" s="1"/>
  <c r="DV92" i="7"/>
  <c r="DV163" i="7" s="1"/>
  <c r="DF93" i="7"/>
  <c r="DF92" i="7"/>
  <c r="CP93" i="7"/>
  <c r="CP164" i="7" s="1"/>
  <c r="CP92" i="7"/>
  <c r="FJ91" i="7"/>
  <c r="FJ162" i="7" s="1"/>
  <c r="FJ90" i="7"/>
  <c r="ET91" i="7"/>
  <c r="ET90" i="7"/>
  <c r="ED91" i="7"/>
  <c r="ED90" i="7"/>
  <c r="DN91" i="7"/>
  <c r="DN90" i="7"/>
  <c r="CX91" i="7"/>
  <c r="CX162" i="7" s="1"/>
  <c r="CX90" i="7"/>
  <c r="FR89" i="7"/>
  <c r="FB89" i="7"/>
  <c r="DV89" i="7"/>
  <c r="DV160" i="7" s="1"/>
  <c r="DF89" i="7"/>
  <c r="CP89" i="7"/>
  <c r="CP160" i="7" s="1"/>
  <c r="FJ88" i="7"/>
  <c r="FJ87" i="7"/>
  <c r="ET88" i="7"/>
  <c r="ET87" i="7"/>
  <c r="ED88" i="7"/>
  <c r="ED159" i="7" s="1"/>
  <c r="ED87" i="7"/>
  <c r="DN88" i="7"/>
  <c r="DN159" i="7" s="1"/>
  <c r="DN87" i="7"/>
  <c r="CX88" i="7"/>
  <c r="CX87" i="7"/>
  <c r="CX158" i="7" s="1"/>
  <c r="FR86" i="7"/>
  <c r="FR85" i="7"/>
  <c r="FR156" i="7" s="1"/>
  <c r="FB85" i="7"/>
  <c r="FB156" i="7" s="1"/>
  <c r="FB86" i="7"/>
  <c r="DV85" i="7"/>
  <c r="DV86" i="7"/>
  <c r="DV157" i="7" s="1"/>
  <c r="DF86" i="7"/>
  <c r="DF157" i="7" s="1"/>
  <c r="DF85" i="7"/>
  <c r="CP86" i="7"/>
  <c r="CP157" i="7" s="1"/>
  <c r="CP85" i="7"/>
  <c r="FJ84" i="7"/>
  <c r="ET84" i="7"/>
  <c r="ED84" i="7"/>
  <c r="DN84" i="7"/>
  <c r="DN155" i="7" s="1"/>
  <c r="CX84" i="7"/>
  <c r="FR83" i="7"/>
  <c r="FR82" i="7"/>
  <c r="FB83" i="7"/>
  <c r="FB82" i="7"/>
  <c r="DV83" i="7"/>
  <c r="DV82" i="7"/>
  <c r="DF83" i="7"/>
  <c r="DF82" i="7"/>
  <c r="CP83" i="7"/>
  <c r="CP82" i="7"/>
  <c r="FJ81" i="7"/>
  <c r="ET81" i="7"/>
  <c r="ED81" i="7"/>
  <c r="DN81" i="7"/>
  <c r="DN152" i="7" s="1"/>
  <c r="CX81" i="7"/>
  <c r="CX152" i="7" s="1"/>
  <c r="FR79" i="7"/>
  <c r="FR80" i="7"/>
  <c r="FR151" i="7" s="1"/>
  <c r="FB79" i="7"/>
  <c r="FB80" i="7"/>
  <c r="DV80" i="7"/>
  <c r="DV79" i="7"/>
  <c r="DF80" i="7"/>
  <c r="DF79" i="7"/>
  <c r="DF150" i="7" s="1"/>
  <c r="CP80" i="7"/>
  <c r="CP79" i="7"/>
  <c r="FJ78" i="7"/>
  <c r="FJ149" i="7" s="1"/>
  <c r="ET78" i="7"/>
  <c r="ED78" i="7"/>
  <c r="DN78" i="7"/>
  <c r="ET19" i="7"/>
  <c r="ET124" i="7" s="1"/>
  <c r="DP17" i="7"/>
  <c r="DP122" i="7" s="1"/>
  <c r="FS7" i="7"/>
  <c r="CV4" i="7"/>
  <c r="CV9" i="7"/>
  <c r="CV17" i="7"/>
  <c r="CV122" i="7" s="1"/>
  <c r="CV11" i="7"/>
  <c r="CV13" i="7"/>
  <c r="CV118" i="7" s="1"/>
  <c r="CV5" i="7"/>
  <c r="CV6" i="7"/>
  <c r="CV7" i="7"/>
  <c r="CV19" i="7"/>
  <c r="CV124" i="7" s="1"/>
  <c r="CV3" i="7"/>
  <c r="CV20" i="7"/>
  <c r="CV8" i="7"/>
  <c r="CV21" i="7"/>
  <c r="CV22" i="7"/>
  <c r="CV127" i="7" s="1"/>
  <c r="CV14" i="7"/>
  <c r="CV15" i="7"/>
  <c r="CV16" i="7"/>
  <c r="CV18" i="7"/>
  <c r="CV123" i="7" s="1"/>
  <c r="ER4" i="7"/>
  <c r="ER109" i="7" s="1"/>
  <c r="ER10" i="7"/>
  <c r="ER115" i="7" s="1"/>
  <c r="ER11" i="7"/>
  <c r="ER116" i="7" s="1"/>
  <c r="ER5" i="7"/>
  <c r="ER6" i="7"/>
  <c r="ER111" i="7" s="1"/>
  <c r="ER16" i="7"/>
  <c r="ER121" i="7" s="1"/>
  <c r="ER21" i="7"/>
  <c r="ER126" i="7" s="1"/>
  <c r="ER22" i="7"/>
  <c r="ER127" i="7" s="1"/>
  <c r="ER7" i="7"/>
  <c r="ER112" i="7" s="1"/>
  <c r="ER13" i="7"/>
  <c r="ER118" i="7" s="1"/>
  <c r="ER17" i="7"/>
  <c r="ER122" i="7" s="1"/>
  <c r="ER12" i="7"/>
  <c r="ER117" i="7" s="1"/>
  <c r="ER18" i="7"/>
  <c r="ER123" i="7" s="1"/>
  <c r="ER14" i="7"/>
  <c r="ER19" i="7"/>
  <c r="ER124" i="7" s="1"/>
  <c r="ER15" i="7"/>
  <c r="ER3" i="7"/>
  <c r="ER108" i="7" s="1"/>
  <c r="FK9" i="7"/>
  <c r="FK114" i="7" s="1"/>
  <c r="FK10" i="7"/>
  <c r="FK5" i="7"/>
  <c r="FK7" i="7"/>
  <c r="FK112" i="7" s="1"/>
  <c r="FK4" i="7"/>
  <c r="FK109" i="7" s="1"/>
  <c r="FK16" i="7"/>
  <c r="FK121" i="7" s="1"/>
  <c r="FK3" i="7"/>
  <c r="FK108" i="7" s="1"/>
  <c r="FK20" i="7"/>
  <c r="FK125" i="7" s="1"/>
  <c r="FK11" i="7"/>
  <c r="FK116" i="7" s="1"/>
  <c r="FK21" i="7"/>
  <c r="FK126" i="7" s="1"/>
  <c r="FK8" i="7"/>
  <c r="FK113" i="7" s="1"/>
  <c r="FK22" i="7"/>
  <c r="FK12" i="7"/>
  <c r="FK13" i="7"/>
  <c r="FK118" i="7" s="1"/>
  <c r="FK6" i="7"/>
  <c r="FK111" i="7" s="1"/>
  <c r="FK14" i="7"/>
  <c r="FK119" i="7" s="1"/>
  <c r="FK17" i="7"/>
  <c r="FK122" i="7" s="1"/>
  <c r="FK15" i="7"/>
  <c r="FK18" i="7"/>
  <c r="FK123" i="7" s="1"/>
  <c r="EV8" i="7"/>
  <c r="EV16" i="7"/>
  <c r="EV121" i="7" s="1"/>
  <c r="EV4" i="7"/>
  <c r="EV109" i="7" s="1"/>
  <c r="EV9" i="7"/>
  <c r="EV114" i="7" s="1"/>
  <c r="EV12" i="7"/>
  <c r="EV6" i="7"/>
  <c r="EV111" i="7" s="1"/>
  <c r="EV19" i="7"/>
  <c r="EV124" i="7" s="1"/>
  <c r="EV15" i="7"/>
  <c r="EV120" i="7" s="1"/>
  <c r="EV3" i="7"/>
  <c r="EV108" i="7" s="1"/>
  <c r="EV20" i="7"/>
  <c r="EV125" i="7" s="1"/>
  <c r="EV5" i="7"/>
  <c r="EV110" i="7" s="1"/>
  <c r="EV10" i="7"/>
  <c r="EV21" i="7"/>
  <c r="EV126" i="7" s="1"/>
  <c r="EV22" i="7"/>
  <c r="EV127" i="7" s="1"/>
  <c r="EV7" i="7"/>
  <c r="EV112" i="7" s="1"/>
  <c r="EV11" i="7"/>
  <c r="EV116" i="7" s="1"/>
  <c r="EV13" i="7"/>
  <c r="EV118" i="7" s="1"/>
  <c r="EV17" i="7"/>
  <c r="EV122" i="7" s="1"/>
  <c r="DC13" i="7"/>
  <c r="DC5" i="7"/>
  <c r="DC6" i="7"/>
  <c r="DC4" i="7"/>
  <c r="DC7" i="7"/>
  <c r="DC8" i="7"/>
  <c r="DC9" i="7"/>
  <c r="DC10" i="7"/>
  <c r="DC16" i="7"/>
  <c r="DC12" i="7"/>
  <c r="DC17" i="7"/>
  <c r="DC122" i="7" s="1"/>
  <c r="DC18" i="7"/>
  <c r="DC11" i="7"/>
  <c r="DC19" i="7"/>
  <c r="DC3" i="7"/>
  <c r="DC20" i="7"/>
  <c r="DC21" i="7"/>
  <c r="DC14" i="7"/>
  <c r="DC22" i="7"/>
  <c r="FP4" i="7"/>
  <c r="FP7" i="7"/>
  <c r="FP112" i="7" s="1"/>
  <c r="FP15" i="7"/>
  <c r="FP120" i="7" s="1"/>
  <c r="FP9" i="7"/>
  <c r="FP114" i="7" s="1"/>
  <c r="FP10" i="7"/>
  <c r="FP11" i="7"/>
  <c r="FP116" i="7" s="1"/>
  <c r="FP12" i="7"/>
  <c r="FP117" i="7" s="1"/>
  <c r="FP5" i="7"/>
  <c r="FP110" i="7" s="1"/>
  <c r="FP17" i="7"/>
  <c r="FP122" i="7" s="1"/>
  <c r="FP18" i="7"/>
  <c r="FP123" i="7" s="1"/>
  <c r="FP16" i="7"/>
  <c r="FP121" i="7" s="1"/>
  <c r="FP19" i="7"/>
  <c r="FP124" i="7" s="1"/>
  <c r="FP3" i="7"/>
  <c r="FP108" i="7" s="1"/>
  <c r="FP20" i="7"/>
  <c r="FP125" i="7" s="1"/>
  <c r="FP8" i="7"/>
  <c r="FP113" i="7" s="1"/>
  <c r="FP21" i="7"/>
  <c r="FP126" i="7" s="1"/>
  <c r="FP6" i="7"/>
  <c r="FP111" i="7" s="1"/>
  <c r="FP22" i="7"/>
  <c r="FP127" i="7" s="1"/>
  <c r="FP13" i="7"/>
  <c r="FP118" i="7" s="1"/>
  <c r="CY23" i="7"/>
  <c r="CY128" i="7" s="1"/>
  <c r="EE23" i="7"/>
  <c r="FK23" i="7"/>
  <c r="FK128" i="7" s="1"/>
  <c r="DW24" i="7"/>
  <c r="DW129" i="7" s="1"/>
  <c r="CY25" i="7"/>
  <c r="CY130" i="7" s="1"/>
  <c r="DO25" i="7"/>
  <c r="EU25" i="7"/>
  <c r="EU130" i="7" s="1"/>
  <c r="CS3" i="7"/>
  <c r="CS10" i="7"/>
  <c r="CS115" i="7" s="1"/>
  <c r="CS11" i="7"/>
  <c r="CS116" i="7" s="1"/>
  <c r="CS6" i="7"/>
  <c r="CS111" i="7" s="1"/>
  <c r="CS5" i="7"/>
  <c r="CS110" i="7" s="1"/>
  <c r="CS4" i="7"/>
  <c r="CS109" i="7" s="1"/>
  <c r="CS8" i="7"/>
  <c r="CS21" i="7"/>
  <c r="CS126" i="7" s="1"/>
  <c r="CS13" i="7"/>
  <c r="CS118" i="7" s="1"/>
  <c r="CS22" i="7"/>
  <c r="CS127" i="7" s="1"/>
  <c r="CS14" i="7"/>
  <c r="CS15" i="7"/>
  <c r="CS120" i="7" s="1"/>
  <c r="CS16" i="7"/>
  <c r="CS121" i="7" s="1"/>
  <c r="CS18" i="7"/>
  <c r="CS123" i="7" s="1"/>
  <c r="CS12" i="7"/>
  <c r="CS117" i="7" s="1"/>
  <c r="CS7" i="7"/>
  <c r="CS112" i="7" s="1"/>
  <c r="CS9" i="7"/>
  <c r="CS17" i="7"/>
  <c r="CS122" i="7" s="1"/>
  <c r="CS19" i="7"/>
  <c r="CS124" i="7" s="1"/>
  <c r="DI11" i="7"/>
  <c r="DI116" i="7" s="1"/>
  <c r="DI5" i="7"/>
  <c r="DI110" i="7" s="1"/>
  <c r="DI4" i="7"/>
  <c r="DI109" i="7" s="1"/>
  <c r="DI6" i="7"/>
  <c r="DI7" i="7"/>
  <c r="DI112" i="7" s="1"/>
  <c r="DI15" i="7"/>
  <c r="DI120" i="7" s="1"/>
  <c r="DI8" i="7"/>
  <c r="DI9" i="7"/>
  <c r="DI21" i="7"/>
  <c r="DI126" i="7" s="1"/>
  <c r="DI14" i="7"/>
  <c r="DI119" i="7" s="1"/>
  <c r="DI22" i="7"/>
  <c r="DI127" i="7" s="1"/>
  <c r="DI10" i="7"/>
  <c r="DI115" i="7" s="1"/>
  <c r="DI12" i="7"/>
  <c r="DI151" i="7" s="1"/>
  <c r="DI16" i="7"/>
  <c r="DI17" i="7"/>
  <c r="DI122" i="7" s="1"/>
  <c r="DI18" i="7"/>
  <c r="DI123" i="7" s="1"/>
  <c r="DI19" i="7"/>
  <c r="DI124" i="7" s="1"/>
  <c r="DI3" i="7"/>
  <c r="DI108" i="7" s="1"/>
  <c r="DI13" i="7"/>
  <c r="DI118" i="7" s="1"/>
  <c r="DI20" i="7"/>
  <c r="DI125" i="7" s="1"/>
  <c r="DY4" i="7"/>
  <c r="DY109" i="7" s="1"/>
  <c r="DY11" i="7"/>
  <c r="DY116" i="7" s="1"/>
  <c r="DY12" i="7"/>
  <c r="DY117" i="7" s="1"/>
  <c r="DY5" i="7"/>
  <c r="DY6" i="7"/>
  <c r="DY111" i="7" s="1"/>
  <c r="DY7" i="7"/>
  <c r="DY112" i="7" s="1"/>
  <c r="DY15" i="7"/>
  <c r="DY120" i="7" s="1"/>
  <c r="DY22" i="7"/>
  <c r="DY127" i="7" s="1"/>
  <c r="DY16" i="7"/>
  <c r="DY121" i="7" s="1"/>
  <c r="DY17" i="7"/>
  <c r="DY9" i="7"/>
  <c r="DY114" i="7" s="1"/>
  <c r="DY13" i="7"/>
  <c r="DY118" i="7" s="1"/>
  <c r="DY18" i="7"/>
  <c r="DY8" i="7"/>
  <c r="DY113" i="7" s="1"/>
  <c r="DY10" i="7"/>
  <c r="DY115" i="7" s="1"/>
  <c r="DY19" i="7"/>
  <c r="DY124" i="7" s="1"/>
  <c r="DY3" i="7"/>
  <c r="DY108" i="7" s="1"/>
  <c r="DY14" i="7"/>
  <c r="DY153" i="7" s="1"/>
  <c r="DY20" i="7"/>
  <c r="DY125" i="7" s="1"/>
  <c r="EO12" i="7"/>
  <c r="EO5" i="7"/>
  <c r="EO6" i="7"/>
  <c r="EO111" i="7" s="1"/>
  <c r="EO7" i="7"/>
  <c r="EO8" i="7"/>
  <c r="EO113" i="7" s="1"/>
  <c r="EO16" i="7"/>
  <c r="EO121" i="7" s="1"/>
  <c r="EO9" i="7"/>
  <c r="EO114" i="7" s="1"/>
  <c r="EO10" i="7"/>
  <c r="EO115" i="7" s="1"/>
  <c r="EO22" i="7"/>
  <c r="EO127" i="7" s="1"/>
  <c r="EO4" i="7"/>
  <c r="EO13" i="7"/>
  <c r="EO118" i="7" s="1"/>
  <c r="EO17" i="7"/>
  <c r="EO11" i="7"/>
  <c r="EO116" i="7" s="1"/>
  <c r="EO18" i="7"/>
  <c r="EO123" i="7" s="1"/>
  <c r="EO14" i="7"/>
  <c r="EO119" i="7" s="1"/>
  <c r="EO19" i="7"/>
  <c r="EO3" i="7"/>
  <c r="EO15" i="7"/>
  <c r="EO120" i="7" s="1"/>
  <c r="EO20" i="7"/>
  <c r="EO125" i="7" s="1"/>
  <c r="EO21" i="7"/>
  <c r="EO126" i="7" s="1"/>
  <c r="FE12" i="7"/>
  <c r="FE151" i="7" s="1"/>
  <c r="FE5" i="7"/>
  <c r="FE110" i="7" s="1"/>
  <c r="FE6" i="7"/>
  <c r="FE111" i="7" s="1"/>
  <c r="FE7" i="7"/>
  <c r="FE112" i="7" s="1"/>
  <c r="FE8" i="7"/>
  <c r="FE4" i="7"/>
  <c r="FE109" i="7" s="1"/>
  <c r="FE11" i="7"/>
  <c r="FE116" i="7" s="1"/>
  <c r="FE13" i="7"/>
  <c r="FE118" i="7" s="1"/>
  <c r="FE9" i="7"/>
  <c r="FE14" i="7"/>
  <c r="FE119" i="7" s="1"/>
  <c r="FE17" i="7"/>
  <c r="FE122" i="7" s="1"/>
  <c r="FE18" i="7"/>
  <c r="FE123" i="7" s="1"/>
  <c r="FE10" i="7"/>
  <c r="FE149" i="7" s="1"/>
  <c r="FE15" i="7"/>
  <c r="FE120" i="7" s="1"/>
  <c r="FE19" i="7"/>
  <c r="FE3" i="7"/>
  <c r="FE108" i="7" s="1"/>
  <c r="FE16" i="7"/>
  <c r="FE20" i="7"/>
  <c r="FE125" i="7" s="1"/>
  <c r="FE21" i="7"/>
  <c r="FE126" i="7" s="1"/>
  <c r="FQ101" i="7"/>
  <c r="FQ100" i="7"/>
  <c r="FA101" i="7"/>
  <c r="FA100" i="7"/>
  <c r="EK101" i="7"/>
  <c r="EK100" i="7"/>
  <c r="DE101" i="7"/>
  <c r="DE172" i="7" s="1"/>
  <c r="DE100" i="7"/>
  <c r="CO101" i="7"/>
  <c r="CO172" i="7" s="1"/>
  <c r="F481" i="7" s="1"/>
  <c r="CO100" i="7"/>
  <c r="CO171" i="7" s="1"/>
  <c r="FI99" i="7"/>
  <c r="FI170" i="7" s="1"/>
  <c r="FI98" i="7"/>
  <c r="ES99" i="7"/>
  <c r="ES98" i="7"/>
  <c r="EC99" i="7"/>
  <c r="EC98" i="7"/>
  <c r="DM99" i="7"/>
  <c r="DM170" i="7" s="1"/>
  <c r="DM98" i="7"/>
  <c r="CW99" i="7"/>
  <c r="CW98" i="7"/>
  <c r="FQ96" i="7"/>
  <c r="FQ97" i="7"/>
  <c r="FA96" i="7"/>
  <c r="FA97" i="7"/>
  <c r="FA168" i="7" s="1"/>
  <c r="EK97" i="7"/>
  <c r="EK96" i="7"/>
  <c r="DE97" i="7"/>
  <c r="DE96" i="7"/>
  <c r="DE167" i="7" s="1"/>
  <c r="CO97" i="7"/>
  <c r="CO96" i="7"/>
  <c r="CO167" i="7" s="1"/>
  <c r="FI95" i="7"/>
  <c r="FI94" i="7"/>
  <c r="ES95" i="7"/>
  <c r="ES94" i="7"/>
  <c r="EC95" i="7"/>
  <c r="EC94" i="7"/>
  <c r="EC165" i="7" s="1"/>
  <c r="DM95" i="7"/>
  <c r="DM94" i="7"/>
  <c r="CW94" i="7"/>
  <c r="CW95" i="7"/>
  <c r="CW166" i="7" s="1"/>
  <c r="FQ93" i="7"/>
  <c r="FQ92" i="7"/>
  <c r="FQ163" i="7" s="1"/>
  <c r="FA93" i="7"/>
  <c r="FA92" i="7"/>
  <c r="EK93" i="7"/>
  <c r="EK164" i="7" s="1"/>
  <c r="EK92" i="7"/>
  <c r="DE93" i="7"/>
  <c r="DE164" i="7" s="1"/>
  <c r="DE92" i="7"/>
  <c r="CO93" i="7"/>
  <c r="CO92" i="7"/>
  <c r="FI91" i="7"/>
  <c r="FI90" i="7"/>
  <c r="ES91" i="7"/>
  <c r="ES90" i="7"/>
  <c r="EC91" i="7"/>
  <c r="EC162" i="7" s="1"/>
  <c r="EC90" i="7"/>
  <c r="DM91" i="7"/>
  <c r="DM90" i="7"/>
  <c r="CW91" i="7"/>
  <c r="CW90" i="7"/>
  <c r="FQ89" i="7"/>
  <c r="FQ160" i="7" s="1"/>
  <c r="FA89" i="7"/>
  <c r="EK89" i="7"/>
  <c r="EK160" i="7" s="1"/>
  <c r="DE89" i="7"/>
  <c r="CO89" i="7"/>
  <c r="CO160" i="7" s="1"/>
  <c r="FI88" i="7"/>
  <c r="FI87" i="7"/>
  <c r="ES88" i="7"/>
  <c r="ES87" i="7"/>
  <c r="EC88" i="7"/>
  <c r="EC159" i="7" s="1"/>
  <c r="EC87" i="7"/>
  <c r="DM88" i="7"/>
  <c r="DM159" i="7" s="1"/>
  <c r="DM87" i="7"/>
  <c r="CW88" i="7"/>
  <c r="CW87" i="7"/>
  <c r="FQ86" i="7"/>
  <c r="FQ85" i="7"/>
  <c r="FQ156" i="7" s="1"/>
  <c r="FA86" i="7"/>
  <c r="FA85" i="7"/>
  <c r="FA156" i="7" s="1"/>
  <c r="EK85" i="7"/>
  <c r="EK86" i="7"/>
  <c r="DE86" i="7"/>
  <c r="DE85" i="7"/>
  <c r="CO86" i="7"/>
  <c r="CO85" i="7"/>
  <c r="FI84" i="7"/>
  <c r="ES84" i="7"/>
  <c r="EC84" i="7"/>
  <c r="DM84" i="7"/>
  <c r="DM155" i="7" s="1"/>
  <c r="CW84" i="7"/>
  <c r="FQ83" i="7"/>
  <c r="FQ82" i="7"/>
  <c r="FA83" i="7"/>
  <c r="FA154" i="7" s="1"/>
  <c r="FA82" i="7"/>
  <c r="EK83" i="7"/>
  <c r="EK82" i="7"/>
  <c r="DE83" i="7"/>
  <c r="DE82" i="7"/>
  <c r="DE153" i="7" s="1"/>
  <c r="CO83" i="7"/>
  <c r="CO82" i="7"/>
  <c r="FI81" i="7"/>
  <c r="ES81" i="7"/>
  <c r="EC81" i="7"/>
  <c r="DM81" i="7"/>
  <c r="DM152" i="7" s="1"/>
  <c r="CW81" i="7"/>
  <c r="CW152" i="7" s="1"/>
  <c r="FQ80" i="7"/>
  <c r="FQ79" i="7"/>
  <c r="FA79" i="7"/>
  <c r="FA150" i="7" s="1"/>
  <c r="FA80" i="7"/>
  <c r="EK79" i="7"/>
  <c r="EK150" i="7" s="1"/>
  <c r="EK80" i="7"/>
  <c r="DE80" i="7"/>
  <c r="DE79" i="7"/>
  <c r="CO80" i="7"/>
  <c r="CO79" i="7"/>
  <c r="FI78" i="7"/>
  <c r="ES78" i="7"/>
  <c r="EC78" i="7"/>
  <c r="FG21" i="7"/>
  <c r="FG126" i="7" s="1"/>
  <c r="EC19" i="7"/>
  <c r="CW17" i="7"/>
  <c r="CW122" i="7" s="1"/>
  <c r="EV14" i="7"/>
  <c r="FD11" i="7"/>
  <c r="CX7" i="7"/>
  <c r="CX112" i="7" s="1"/>
  <c r="CZ84" i="7"/>
  <c r="CZ155" i="7" s="1"/>
  <c r="FD83" i="7"/>
  <c r="FD82" i="7"/>
  <c r="FD153" i="7" s="1"/>
  <c r="EN83" i="7"/>
  <c r="EN82" i="7"/>
  <c r="DX83" i="7"/>
  <c r="DX82" i="7"/>
  <c r="DH83" i="7"/>
  <c r="DH82" i="7"/>
  <c r="CR82" i="7"/>
  <c r="CR83" i="7"/>
  <c r="FL81" i="7"/>
  <c r="FL152" i="7" s="1"/>
  <c r="EV81" i="7"/>
  <c r="EF81" i="7"/>
  <c r="EF152" i="7" s="1"/>
  <c r="DP81" i="7"/>
  <c r="CZ81" i="7"/>
  <c r="FD80" i="7"/>
  <c r="FD79" i="7"/>
  <c r="EN80" i="7"/>
  <c r="EN79" i="7"/>
  <c r="DX80" i="7"/>
  <c r="DX151" i="7" s="1"/>
  <c r="DX79" i="7"/>
  <c r="DH79" i="7"/>
  <c r="DH80" i="7"/>
  <c r="DH151" i="7" s="1"/>
  <c r="CR80" i="7"/>
  <c r="CR79" i="7"/>
  <c r="FL78" i="7"/>
  <c r="EV78" i="7"/>
  <c r="EF78" i="7"/>
  <c r="DP78" i="7"/>
  <c r="CZ78" i="7"/>
  <c r="FD77" i="7"/>
  <c r="FD76" i="7"/>
  <c r="EN77" i="7"/>
  <c r="EN76" i="7"/>
  <c r="DX77" i="7"/>
  <c r="DX76" i="7"/>
  <c r="DX147" i="7" s="1"/>
  <c r="DH77" i="7"/>
  <c r="DH76" i="7"/>
  <c r="CR77" i="7"/>
  <c r="CR76" i="7"/>
  <c r="FL72" i="7"/>
  <c r="FL73" i="7"/>
  <c r="FL75" i="7"/>
  <c r="FL74" i="7"/>
  <c r="FL145" i="7" s="1"/>
  <c r="FL71" i="7"/>
  <c r="EV73" i="7"/>
  <c r="EV144" i="7" s="1"/>
  <c r="EV74" i="7"/>
  <c r="EV75" i="7"/>
  <c r="EV71" i="7"/>
  <c r="EV72" i="7"/>
  <c r="EV143" i="7" s="1"/>
  <c r="EF72" i="7"/>
  <c r="EF74" i="7"/>
  <c r="EF145" i="7" s="1"/>
  <c r="EF75" i="7"/>
  <c r="EF71" i="7"/>
  <c r="EF73" i="7"/>
  <c r="EF144" i="7" s="1"/>
  <c r="DP72" i="7"/>
  <c r="DP73" i="7"/>
  <c r="DP74" i="7"/>
  <c r="DP75" i="7"/>
  <c r="DP146" i="7" s="1"/>
  <c r="DP71" i="7"/>
  <c r="CZ72" i="7"/>
  <c r="CZ73" i="7"/>
  <c r="CZ74" i="7"/>
  <c r="CZ75" i="7"/>
  <c r="CZ71" i="7"/>
  <c r="CY78" i="7"/>
  <c r="FS77" i="7"/>
  <c r="FS76" i="7"/>
  <c r="EM77" i="7"/>
  <c r="EM76" i="7"/>
  <c r="DW77" i="7"/>
  <c r="DW76" i="7"/>
  <c r="DG77" i="7"/>
  <c r="DG76" i="7"/>
  <c r="CQ77" i="7"/>
  <c r="CQ76" i="7"/>
  <c r="FK72" i="7"/>
  <c r="FK75" i="7"/>
  <c r="FK73" i="7"/>
  <c r="FK144" i="7" s="1"/>
  <c r="FK74" i="7"/>
  <c r="FK71" i="7"/>
  <c r="EU72" i="7"/>
  <c r="EU73" i="7"/>
  <c r="EU75" i="7"/>
  <c r="EU74" i="7"/>
  <c r="EU71" i="7"/>
  <c r="EE73" i="7"/>
  <c r="EE74" i="7"/>
  <c r="EE75" i="7"/>
  <c r="EE71" i="7"/>
  <c r="EE72" i="7"/>
  <c r="DO72" i="7"/>
  <c r="DO73" i="7"/>
  <c r="DO74" i="7"/>
  <c r="DO145" i="7" s="1"/>
  <c r="DO75" i="7"/>
  <c r="DO71" i="7"/>
  <c r="DO142" i="7" s="1"/>
  <c r="CY72" i="7"/>
  <c r="CY73" i="7"/>
  <c r="CY74" i="7"/>
  <c r="CY75" i="7"/>
  <c r="CY71" i="7"/>
  <c r="CY142" i="7" s="1"/>
  <c r="CX78" i="7"/>
  <c r="FR77" i="7"/>
  <c r="FR76" i="7"/>
  <c r="FB77" i="7"/>
  <c r="FB76" i="7"/>
  <c r="DV77" i="7"/>
  <c r="DV76" i="7"/>
  <c r="DF77" i="7"/>
  <c r="DF76" i="7"/>
  <c r="CP77" i="7"/>
  <c r="CP76" i="7"/>
  <c r="FJ72" i="7"/>
  <c r="FJ73" i="7"/>
  <c r="FJ74" i="7"/>
  <c r="FJ71" i="7"/>
  <c r="FJ75" i="7"/>
  <c r="ET72" i="7"/>
  <c r="ET75" i="7"/>
  <c r="ET146" i="7" s="1"/>
  <c r="ET73" i="7"/>
  <c r="ET74" i="7"/>
  <c r="ET71" i="7"/>
  <c r="ED72" i="7"/>
  <c r="ED73" i="7"/>
  <c r="ED75" i="7"/>
  <c r="ED71" i="7"/>
  <c r="ED74" i="7"/>
  <c r="ED145" i="7" s="1"/>
  <c r="DN73" i="7"/>
  <c r="DN74" i="7"/>
  <c r="DN75" i="7"/>
  <c r="DN146" i="7" s="1"/>
  <c r="DN72" i="7"/>
  <c r="DN71" i="7"/>
  <c r="CX72" i="7"/>
  <c r="CX73" i="7"/>
  <c r="CX74" i="7"/>
  <c r="CX75" i="7"/>
  <c r="CX71" i="7"/>
  <c r="DM78" i="7"/>
  <c r="CW78" i="7"/>
  <c r="FQ76" i="7"/>
  <c r="FQ77" i="7"/>
  <c r="FA77" i="7"/>
  <c r="FA76" i="7"/>
  <c r="FA147" i="7" s="1"/>
  <c r="EK77" i="7"/>
  <c r="EK76" i="7"/>
  <c r="DE77" i="7"/>
  <c r="DE76" i="7"/>
  <c r="CO77" i="7"/>
  <c r="CO76" i="7"/>
  <c r="FI73" i="7"/>
  <c r="FI72" i="7"/>
  <c r="FI143" i="7" s="1"/>
  <c r="FI71" i="7"/>
  <c r="FI74" i="7"/>
  <c r="FI75" i="7"/>
  <c r="ES72" i="7"/>
  <c r="ES73" i="7"/>
  <c r="ES74" i="7"/>
  <c r="ES75" i="7"/>
  <c r="ES71" i="7"/>
  <c r="ES142" i="7" s="1"/>
  <c r="EC72" i="7"/>
  <c r="EC75" i="7"/>
  <c r="EC146" i="7" s="1"/>
  <c r="EC71" i="7"/>
  <c r="EC74" i="7"/>
  <c r="EC73" i="7"/>
  <c r="DM72" i="7"/>
  <c r="DM73" i="7"/>
  <c r="DM75" i="7"/>
  <c r="DM74" i="7"/>
  <c r="DM71" i="7"/>
  <c r="CW73" i="7"/>
  <c r="CW74" i="7"/>
  <c r="CW75" i="7"/>
  <c r="CW146" i="7" s="1"/>
  <c r="CW72" i="7"/>
  <c r="CW71" i="7"/>
  <c r="EB81" i="7"/>
  <c r="DL81" i="7"/>
  <c r="DL152" i="7" s="1"/>
  <c r="CV81" i="7"/>
  <c r="FP80" i="7"/>
  <c r="FP79" i="7"/>
  <c r="EZ80" i="7"/>
  <c r="EZ151" i="7" s="1"/>
  <c r="EZ79" i="7"/>
  <c r="EJ79" i="7"/>
  <c r="EJ80" i="7"/>
  <c r="DT79" i="7"/>
  <c r="DT80" i="7"/>
  <c r="CN80" i="7"/>
  <c r="CN79" i="7"/>
  <c r="FH78" i="7"/>
  <c r="ER78" i="7"/>
  <c r="EB78" i="7"/>
  <c r="DL78" i="7"/>
  <c r="CV78" i="7"/>
  <c r="FP77" i="7"/>
  <c r="FP76" i="7"/>
  <c r="EZ76" i="7"/>
  <c r="EZ77" i="7"/>
  <c r="EJ77" i="7"/>
  <c r="EJ76" i="7"/>
  <c r="EJ147" i="7" s="1"/>
  <c r="DT77" i="7"/>
  <c r="DT148" i="7" s="1"/>
  <c r="DT76" i="7"/>
  <c r="CN77" i="7"/>
  <c r="CN76" i="7"/>
  <c r="FH73" i="7"/>
  <c r="FH75" i="7"/>
  <c r="FH71" i="7"/>
  <c r="FH74" i="7"/>
  <c r="FH72" i="7"/>
  <c r="ER73" i="7"/>
  <c r="ER144" i="7" s="1"/>
  <c r="ER74" i="7"/>
  <c r="ER75" i="7"/>
  <c r="ER146" i="7" s="1"/>
  <c r="ER71" i="7"/>
  <c r="ER72" i="7"/>
  <c r="EB72" i="7"/>
  <c r="EB73" i="7"/>
  <c r="EB74" i="7"/>
  <c r="EB71" i="7"/>
  <c r="EB75" i="7"/>
  <c r="DL72" i="7"/>
  <c r="DL75" i="7"/>
  <c r="DL146" i="7" s="1"/>
  <c r="DL74" i="7"/>
  <c r="DL145" i="7" s="1"/>
  <c r="DL71" i="7"/>
  <c r="DL73" i="7"/>
  <c r="CV72" i="7"/>
  <c r="CV73" i="7"/>
  <c r="CV144" i="7" s="1"/>
  <c r="CV75" i="7"/>
  <c r="CV71" i="7"/>
  <c r="CV74" i="7"/>
  <c r="DK84" i="7"/>
  <c r="DK155" i="7" s="1"/>
  <c r="CU84" i="7"/>
  <c r="FO83" i="7"/>
  <c r="FO82" i="7"/>
  <c r="EY83" i="7"/>
  <c r="EY82" i="7"/>
  <c r="EI83" i="7"/>
  <c r="EI82" i="7"/>
  <c r="DS83" i="7"/>
  <c r="DS82" i="7"/>
  <c r="DC83" i="7"/>
  <c r="DC154" i="7" s="1"/>
  <c r="DC82" i="7"/>
  <c r="FG81" i="7"/>
  <c r="FG152" i="7" s="1"/>
  <c r="EQ81" i="7"/>
  <c r="EA81" i="7"/>
  <c r="EA152" i="7" s="1"/>
  <c r="DK81" i="7"/>
  <c r="CU81" i="7"/>
  <c r="FO80" i="7"/>
  <c r="FO79" i="7"/>
  <c r="EY80" i="7"/>
  <c r="EY79" i="7"/>
  <c r="EI80" i="7"/>
  <c r="EI79" i="7"/>
  <c r="DS79" i="7"/>
  <c r="DS80" i="7"/>
  <c r="DC79" i="7"/>
  <c r="DC80" i="7"/>
  <c r="FG78" i="7"/>
  <c r="EQ78" i="7"/>
  <c r="EA78" i="7"/>
  <c r="DK78" i="7"/>
  <c r="DK149" i="7" s="1"/>
  <c r="CU78" i="7"/>
  <c r="FO77" i="7"/>
  <c r="FO148" i="7" s="1"/>
  <c r="FO76" i="7"/>
  <c r="EY77" i="7"/>
  <c r="EY76" i="7"/>
  <c r="EI76" i="7"/>
  <c r="EI77" i="7"/>
  <c r="DS77" i="7"/>
  <c r="DS148" i="7" s="1"/>
  <c r="DS76" i="7"/>
  <c r="DC77" i="7"/>
  <c r="DC148" i="7" s="1"/>
  <c r="DC76" i="7"/>
  <c r="FG72" i="7"/>
  <c r="FG143" i="7" s="1"/>
  <c r="FG73" i="7"/>
  <c r="FG71" i="7"/>
  <c r="FG74" i="7"/>
  <c r="FG145" i="7" s="1"/>
  <c r="FG75" i="7"/>
  <c r="FG146" i="7" s="1"/>
  <c r="EQ73" i="7"/>
  <c r="EQ75" i="7"/>
  <c r="EQ71" i="7"/>
  <c r="EQ72" i="7"/>
  <c r="EQ74" i="7"/>
  <c r="EA73" i="7"/>
  <c r="EA71" i="7"/>
  <c r="EA74" i="7"/>
  <c r="EA72" i="7"/>
  <c r="EA75" i="7"/>
  <c r="DK72" i="7"/>
  <c r="DK73" i="7"/>
  <c r="DK74" i="7"/>
  <c r="DK145" i="7" s="1"/>
  <c r="DK75" i="7"/>
  <c r="DK71" i="7"/>
  <c r="CU72" i="7"/>
  <c r="CU75" i="7"/>
  <c r="CU73" i="7"/>
  <c r="CU71" i="7"/>
  <c r="CU74" i="7"/>
  <c r="DB83" i="7"/>
  <c r="DB82" i="7"/>
  <c r="FF81" i="7"/>
  <c r="EP81" i="7"/>
  <c r="DZ81" i="7"/>
  <c r="DZ152" i="7" s="1"/>
  <c r="DJ81" i="7"/>
  <c r="CT81" i="7"/>
  <c r="FN80" i="7"/>
  <c r="FN79" i="7"/>
  <c r="FN150" i="7" s="1"/>
  <c r="EX80" i="7"/>
  <c r="EX151" i="7" s="1"/>
  <c r="EX79" i="7"/>
  <c r="EH80" i="7"/>
  <c r="EH79" i="7"/>
  <c r="DR80" i="7"/>
  <c r="DR151" i="7" s="1"/>
  <c r="DR79" i="7"/>
  <c r="DB79" i="7"/>
  <c r="DB80" i="7"/>
  <c r="FF78" i="7"/>
  <c r="EP78" i="7"/>
  <c r="DZ78" i="7"/>
  <c r="DJ78" i="7"/>
  <c r="CT78" i="7"/>
  <c r="FN77" i="7"/>
  <c r="FN76" i="7"/>
  <c r="EX77" i="7"/>
  <c r="EX76" i="7"/>
  <c r="EX147" i="7" s="1"/>
  <c r="EH77" i="7"/>
  <c r="EH148" i="7" s="1"/>
  <c r="EH76" i="7"/>
  <c r="DR76" i="7"/>
  <c r="DR77" i="7"/>
  <c r="DB77" i="7"/>
  <c r="DB76" i="7"/>
  <c r="FF74" i="7"/>
  <c r="FF72" i="7"/>
  <c r="FF73" i="7"/>
  <c r="FF71" i="7"/>
  <c r="FF75" i="7"/>
  <c r="EP72" i="7"/>
  <c r="EP75" i="7"/>
  <c r="EP71" i="7"/>
  <c r="EP73" i="7"/>
  <c r="EP74" i="7"/>
  <c r="DZ73" i="7"/>
  <c r="DZ75" i="7"/>
  <c r="DZ71" i="7"/>
  <c r="DZ74" i="7"/>
  <c r="DZ72" i="7"/>
  <c r="DZ143" i="7" s="1"/>
  <c r="DJ73" i="7"/>
  <c r="DJ74" i="7"/>
  <c r="DJ75" i="7"/>
  <c r="DJ71" i="7"/>
  <c r="DJ72" i="7"/>
  <c r="DJ143" i="7" s="1"/>
  <c r="CT72" i="7"/>
  <c r="CT73" i="7"/>
  <c r="CT144" i="7" s="1"/>
  <c r="CT74" i="7"/>
  <c r="CT75" i="7"/>
  <c r="CT71" i="7"/>
  <c r="DI78" i="7"/>
  <c r="CS78" i="7"/>
  <c r="FM76" i="7"/>
  <c r="FM147" i="7" s="1"/>
  <c r="FM77" i="7"/>
  <c r="EW77" i="7"/>
  <c r="EW76" i="7"/>
  <c r="EW147" i="7" s="1"/>
  <c r="EG77" i="7"/>
  <c r="EG76" i="7"/>
  <c r="DQ77" i="7"/>
  <c r="DQ76" i="7"/>
  <c r="DA76" i="7"/>
  <c r="DA77" i="7"/>
  <c r="FE72" i="7"/>
  <c r="FE73" i="7"/>
  <c r="FE71" i="7"/>
  <c r="FE74" i="7"/>
  <c r="FE145" i="7" s="1"/>
  <c r="FE75" i="7"/>
  <c r="EO74" i="7"/>
  <c r="EO72" i="7"/>
  <c r="EO75" i="7"/>
  <c r="EO71" i="7"/>
  <c r="EO73" i="7"/>
  <c r="DY72" i="7"/>
  <c r="DY71" i="7"/>
  <c r="DY74" i="7"/>
  <c r="DY73" i="7"/>
  <c r="DY75" i="7"/>
  <c r="DI73" i="7"/>
  <c r="DI75" i="7"/>
  <c r="DI74" i="7"/>
  <c r="DI71" i="7"/>
  <c r="DI72" i="7"/>
  <c r="CS73" i="7"/>
  <c r="CS72" i="7"/>
  <c r="CS71" i="7"/>
  <c r="CS142" i="7" s="1"/>
  <c r="CS74" i="7"/>
  <c r="CS75" i="7"/>
  <c r="DH78" i="7"/>
  <c r="CR78" i="7"/>
  <c r="FL76" i="7"/>
  <c r="FL77" i="7"/>
  <c r="EV76" i="7"/>
  <c r="EV77" i="7"/>
  <c r="EF77" i="7"/>
  <c r="EF76" i="7"/>
  <c r="DP77" i="7"/>
  <c r="DP76" i="7"/>
  <c r="CZ77" i="7"/>
  <c r="CZ148" i="7" s="1"/>
  <c r="CZ76" i="7"/>
  <c r="FD75" i="7"/>
  <c r="FD72" i="7"/>
  <c r="FD73" i="7"/>
  <c r="FD71" i="7"/>
  <c r="FD142" i="7" s="1"/>
  <c r="FD74" i="7"/>
  <c r="EN72" i="7"/>
  <c r="EN73" i="7"/>
  <c r="EN75" i="7"/>
  <c r="EN71" i="7"/>
  <c r="EN74" i="7"/>
  <c r="DX74" i="7"/>
  <c r="DX72" i="7"/>
  <c r="DX71" i="7"/>
  <c r="DX73" i="7"/>
  <c r="DX144" i="7" s="1"/>
  <c r="DX75" i="7"/>
  <c r="DX146" i="7" s="1"/>
  <c r="DH72" i="7"/>
  <c r="DH74" i="7"/>
  <c r="DH71" i="7"/>
  <c r="DH75" i="7"/>
  <c r="DH73" i="7"/>
  <c r="DH144" i="7" s="1"/>
  <c r="CR73" i="7"/>
  <c r="CR75" i="7"/>
  <c r="CR72" i="7"/>
  <c r="CR143" i="7" s="1"/>
  <c r="CR71" i="7"/>
  <c r="CR74" i="7"/>
  <c r="CQ78" i="7"/>
  <c r="FK77" i="7"/>
  <c r="FK76" i="7"/>
  <c r="EU76" i="7"/>
  <c r="EU77" i="7"/>
  <c r="EE76" i="7"/>
  <c r="EE147" i="7" s="1"/>
  <c r="EE77" i="7"/>
  <c r="EE148" i="7" s="1"/>
  <c r="DO77" i="7"/>
  <c r="DO76" i="7"/>
  <c r="DO147" i="7" s="1"/>
  <c r="CY77" i="7"/>
  <c r="CY76" i="7"/>
  <c r="FS72" i="7"/>
  <c r="FS73" i="7"/>
  <c r="FS74" i="7"/>
  <c r="FS71" i="7"/>
  <c r="FS75" i="7"/>
  <c r="EM75" i="7"/>
  <c r="EM146" i="7" s="1"/>
  <c r="EM72" i="7"/>
  <c r="EM73" i="7"/>
  <c r="EM71" i="7"/>
  <c r="EM74" i="7"/>
  <c r="DW72" i="7"/>
  <c r="DW143" i="7" s="1"/>
  <c r="DW73" i="7"/>
  <c r="DW71" i="7"/>
  <c r="DW74" i="7"/>
  <c r="DW145" i="7" s="1"/>
  <c r="DW75" i="7"/>
  <c r="DG74" i="7"/>
  <c r="DG145" i="7" s="1"/>
  <c r="DG72" i="7"/>
  <c r="DG143" i="7" s="1"/>
  <c r="DG71" i="7"/>
  <c r="DG75" i="7"/>
  <c r="DG146" i="7" s="1"/>
  <c r="DG73" i="7"/>
  <c r="CQ74" i="7"/>
  <c r="CQ72" i="7"/>
  <c r="CQ71" i="7"/>
  <c r="CQ73" i="7"/>
  <c r="CQ75" i="7"/>
  <c r="CP78" i="7"/>
  <c r="FJ77" i="7"/>
  <c r="FJ76" i="7"/>
  <c r="ET77" i="7"/>
  <c r="ET76" i="7"/>
  <c r="ED76" i="7"/>
  <c r="ED77" i="7"/>
  <c r="DN76" i="7"/>
  <c r="DN77" i="7"/>
  <c r="CX77" i="7"/>
  <c r="CX148" i="7" s="1"/>
  <c r="CX76" i="7"/>
  <c r="FR72" i="7"/>
  <c r="FR73" i="7"/>
  <c r="FR74" i="7"/>
  <c r="FR75" i="7"/>
  <c r="FR71" i="7"/>
  <c r="FB72" i="7"/>
  <c r="FB73" i="7"/>
  <c r="FB74" i="7"/>
  <c r="FB71" i="7"/>
  <c r="FB75" i="7"/>
  <c r="DV75" i="7"/>
  <c r="DV72" i="7"/>
  <c r="DV143" i="7" s="1"/>
  <c r="DV73" i="7"/>
  <c r="DV71" i="7"/>
  <c r="DV74" i="7"/>
  <c r="DF72" i="7"/>
  <c r="DF73" i="7"/>
  <c r="DF71" i="7"/>
  <c r="DF142" i="7" s="1"/>
  <c r="DF75" i="7"/>
  <c r="DF74" i="7"/>
  <c r="CP74" i="7"/>
  <c r="CP72" i="7"/>
  <c r="CP71" i="7"/>
  <c r="CP73" i="7"/>
  <c r="CP144" i="7" s="1"/>
  <c r="CP75" i="7"/>
  <c r="CP146" i="7" s="1"/>
  <c r="CO78" i="7"/>
  <c r="CO149" i="7" s="1"/>
  <c r="FI77" i="7"/>
  <c r="FI76" i="7"/>
  <c r="FI147" i="7" s="1"/>
  <c r="ES77" i="7"/>
  <c r="ES76" i="7"/>
  <c r="EC77" i="7"/>
  <c r="EC76" i="7"/>
  <c r="DM76" i="7"/>
  <c r="DM77" i="7"/>
  <c r="DM148" i="7" s="1"/>
  <c r="CW76" i="7"/>
  <c r="CW147" i="7" s="1"/>
  <c r="CW77" i="7"/>
  <c r="FQ72" i="7"/>
  <c r="FQ73" i="7"/>
  <c r="FQ74" i="7"/>
  <c r="FQ75" i="7"/>
  <c r="FQ146" i="7" s="1"/>
  <c r="FQ71" i="7"/>
  <c r="FA72" i="7"/>
  <c r="FA73" i="7"/>
  <c r="FA74" i="7"/>
  <c r="FA75" i="7"/>
  <c r="FA71" i="7"/>
  <c r="EK72" i="7"/>
  <c r="EK73" i="7"/>
  <c r="EK74" i="7"/>
  <c r="EK75" i="7"/>
  <c r="EK146" i="7" s="1"/>
  <c r="EK71" i="7"/>
  <c r="EK142" i="7" s="1"/>
  <c r="DE75" i="7"/>
  <c r="DE72" i="7"/>
  <c r="DE73" i="7"/>
  <c r="DE71" i="7"/>
  <c r="DE142" i="7" s="1"/>
  <c r="CO72" i="7"/>
  <c r="CO143" i="7" s="1"/>
  <c r="CO73" i="7"/>
  <c r="CO71" i="7"/>
  <c r="CO142" i="7" s="1"/>
  <c r="CO74" i="7"/>
  <c r="CO75" i="7"/>
  <c r="CO146" i="7" s="1"/>
  <c r="DE74" i="7"/>
  <c r="DE145" i="7" s="1"/>
  <c r="EJ78" i="7"/>
  <c r="DT78" i="7"/>
  <c r="CN78" i="7"/>
  <c r="FH77" i="7"/>
  <c r="FH76" i="7"/>
  <c r="ER77" i="7"/>
  <c r="ER148" i="7" s="1"/>
  <c r="ER76" i="7"/>
  <c r="EB77" i="7"/>
  <c r="EB76" i="7"/>
  <c r="DL77" i="7"/>
  <c r="DL76" i="7"/>
  <c r="CV76" i="7"/>
  <c r="CV77" i="7"/>
  <c r="FP72" i="7"/>
  <c r="FP73" i="7"/>
  <c r="FP74" i="7"/>
  <c r="FP75" i="7"/>
  <c r="FP71" i="7"/>
  <c r="EZ72" i="7"/>
  <c r="EZ73" i="7"/>
  <c r="EZ74" i="7"/>
  <c r="EZ145" i="7" s="1"/>
  <c r="EZ75" i="7"/>
  <c r="EZ71" i="7"/>
  <c r="EJ72" i="7"/>
  <c r="EJ73" i="7"/>
  <c r="EJ74" i="7"/>
  <c r="EJ145" i="7" s="1"/>
  <c r="EJ75" i="7"/>
  <c r="EJ71" i="7"/>
  <c r="EJ142" i="7" s="1"/>
  <c r="DT72" i="7"/>
  <c r="DT73" i="7"/>
  <c r="DT74" i="7"/>
  <c r="DT71" i="7"/>
  <c r="DT75" i="7"/>
  <c r="CN75" i="7"/>
  <c r="CN72" i="7"/>
  <c r="CN73" i="7"/>
  <c r="CN71" i="7"/>
  <c r="CN74" i="7"/>
  <c r="DC84" i="7"/>
  <c r="FG83" i="7"/>
  <c r="FG82" i="7"/>
  <c r="FG153" i="7" s="1"/>
  <c r="EQ82" i="7"/>
  <c r="EQ83" i="7"/>
  <c r="EA82" i="7"/>
  <c r="EA83" i="7"/>
  <c r="DK83" i="7"/>
  <c r="DK82" i="7"/>
  <c r="DK153" i="7" s="1"/>
  <c r="CU83" i="7"/>
  <c r="CU82" i="7"/>
  <c r="FO81" i="7"/>
  <c r="EY81" i="7"/>
  <c r="EI81" i="7"/>
  <c r="DS81" i="7"/>
  <c r="DS152" i="7" s="1"/>
  <c r="DC81" i="7"/>
  <c r="DC152" i="7" s="1"/>
  <c r="FG79" i="7"/>
  <c r="FG80" i="7"/>
  <c r="EQ80" i="7"/>
  <c r="EQ151" i="7" s="1"/>
  <c r="EQ79" i="7"/>
  <c r="EA80" i="7"/>
  <c r="EA79" i="7"/>
  <c r="DK80" i="7"/>
  <c r="DK151" i="7" s="1"/>
  <c r="DK79" i="7"/>
  <c r="CU80" i="7"/>
  <c r="CU151" i="7" s="1"/>
  <c r="CU79" i="7"/>
  <c r="FO78" i="7"/>
  <c r="EY78" i="7"/>
  <c r="EI78" i="7"/>
  <c r="DS78" i="7"/>
  <c r="DC78" i="7"/>
  <c r="FG77" i="7"/>
  <c r="FG76" i="7"/>
  <c r="EQ77" i="7"/>
  <c r="EQ76" i="7"/>
  <c r="EA77" i="7"/>
  <c r="EA76" i="7"/>
  <c r="DK77" i="7"/>
  <c r="DK76" i="7"/>
  <c r="CU77" i="7"/>
  <c r="CU76" i="7"/>
  <c r="FO72" i="7"/>
  <c r="FO73" i="7"/>
  <c r="FO74" i="7"/>
  <c r="FO75" i="7"/>
  <c r="FO71" i="7"/>
  <c r="EY72" i="7"/>
  <c r="EY73" i="7"/>
  <c r="EY144" i="7" s="1"/>
  <c r="EY74" i="7"/>
  <c r="EY75" i="7"/>
  <c r="EY71" i="7"/>
  <c r="EI72" i="7"/>
  <c r="EI73" i="7"/>
  <c r="EI74" i="7"/>
  <c r="EI75" i="7"/>
  <c r="EI71" i="7"/>
  <c r="DS72" i="7"/>
  <c r="DS73" i="7"/>
  <c r="DS144" i="7" s="1"/>
  <c r="DS74" i="7"/>
  <c r="DS75" i="7"/>
  <c r="DS71" i="7"/>
  <c r="DC72" i="7"/>
  <c r="DC73" i="7"/>
  <c r="DC74" i="7"/>
  <c r="DC71" i="7"/>
  <c r="DC75" i="7"/>
  <c r="CT83" i="7"/>
  <c r="CT154" i="7" s="1"/>
  <c r="CT82" i="7"/>
  <c r="FN81" i="7"/>
  <c r="EX81" i="7"/>
  <c r="EH81" i="7"/>
  <c r="DR81" i="7"/>
  <c r="DB81" i="7"/>
  <c r="DB152" i="7" s="1"/>
  <c r="FF80" i="7"/>
  <c r="FF79" i="7"/>
  <c r="EP79" i="7"/>
  <c r="EP80" i="7"/>
  <c r="DZ80" i="7"/>
  <c r="DZ79" i="7"/>
  <c r="DJ80" i="7"/>
  <c r="DJ79" i="7"/>
  <c r="DJ150" i="7" s="1"/>
  <c r="CT80" i="7"/>
  <c r="CT79" i="7"/>
  <c r="FN78" i="7"/>
  <c r="FN149" i="7" s="1"/>
  <c r="EX78" i="7"/>
  <c r="EH78" i="7"/>
  <c r="DR78" i="7"/>
  <c r="DB78" i="7"/>
  <c r="FF77" i="7"/>
  <c r="FF76" i="7"/>
  <c r="EP77" i="7"/>
  <c r="EP76" i="7"/>
  <c r="DZ77" i="7"/>
  <c r="DZ76" i="7"/>
  <c r="DJ77" i="7"/>
  <c r="DJ76" i="7"/>
  <c r="CT77" i="7"/>
  <c r="CT76" i="7"/>
  <c r="FN72" i="7"/>
  <c r="FN74" i="7"/>
  <c r="FN75" i="7"/>
  <c r="FN146" i="7" s="1"/>
  <c r="FN73" i="7"/>
  <c r="FN71" i="7"/>
  <c r="EX72" i="7"/>
  <c r="EX73" i="7"/>
  <c r="EX144" i="7" s="1"/>
  <c r="EX74" i="7"/>
  <c r="EX75" i="7"/>
  <c r="EX71" i="7"/>
  <c r="EH72" i="7"/>
  <c r="EH73" i="7"/>
  <c r="EH74" i="7"/>
  <c r="EH75" i="7"/>
  <c r="EH71" i="7"/>
  <c r="EH142" i="7" s="1"/>
  <c r="DR72" i="7"/>
  <c r="DR73" i="7"/>
  <c r="DR74" i="7"/>
  <c r="DR75" i="7"/>
  <c r="DR71" i="7"/>
  <c r="DB72" i="7"/>
  <c r="DB143" i="7" s="1"/>
  <c r="DB73" i="7"/>
  <c r="DB74" i="7"/>
  <c r="DB75" i="7"/>
  <c r="DB71" i="7"/>
  <c r="CV134" i="7"/>
  <c r="CV128" i="7"/>
  <c r="CV46" i="7"/>
  <c r="CV44" i="7"/>
  <c r="CV42" i="7"/>
  <c r="CV38" i="7"/>
  <c r="DM138" i="7"/>
  <c r="M457" i="7" s="1"/>
  <c r="DM46" i="7"/>
  <c r="DM44" i="7"/>
  <c r="DM42" i="7"/>
  <c r="DM38" i="7"/>
  <c r="EE135" i="7"/>
  <c r="EE132" i="7"/>
  <c r="EE122" i="7"/>
  <c r="EE118" i="7"/>
  <c r="EE46" i="7"/>
  <c r="EE44" i="7"/>
  <c r="EE42" i="7"/>
  <c r="EE113" i="7" s="1"/>
  <c r="EE39" i="7"/>
  <c r="EW138" i="7"/>
  <c r="O459" i="7" s="1"/>
  <c r="EW134" i="7"/>
  <c r="EW132" i="7"/>
  <c r="EW126" i="7"/>
  <c r="EW46" i="7"/>
  <c r="EW117" i="7" s="1"/>
  <c r="EW44" i="7"/>
  <c r="EW42" i="7"/>
  <c r="EW38" i="7"/>
  <c r="FO138" i="7"/>
  <c r="P460" i="7" s="1"/>
  <c r="FO134" i="7"/>
  <c r="FO46" i="7"/>
  <c r="FO44" i="7"/>
  <c r="FO42" i="7"/>
  <c r="FO38" i="7"/>
  <c r="BH37" i="7"/>
  <c r="AP42" i="7"/>
  <c r="BH46" i="7"/>
  <c r="I46" i="7"/>
  <c r="BZ37" i="7"/>
  <c r="AP41" i="7"/>
  <c r="BZ46" i="7"/>
  <c r="G56" i="7"/>
  <c r="G55" i="7"/>
  <c r="G54" i="7"/>
  <c r="G52" i="7"/>
  <c r="G50" i="7"/>
  <c r="G49" i="7"/>
  <c r="G44" i="7"/>
  <c r="G38" i="7"/>
  <c r="AN134" i="7"/>
  <c r="AN132" i="7"/>
  <c r="AN130" i="7"/>
  <c r="AN46" i="7"/>
  <c r="AN44" i="7"/>
  <c r="AN43" i="7"/>
  <c r="BF135" i="7"/>
  <c r="BX137" i="7"/>
  <c r="Y37" i="7"/>
  <c r="BH42" i="7"/>
  <c r="Y45" i="7"/>
  <c r="BH136" i="7"/>
  <c r="CB26" i="7"/>
  <c r="CB131" i="7" s="1"/>
  <c r="T27" i="7"/>
  <c r="AK27" i="7"/>
  <c r="BB27" i="7"/>
  <c r="BS27" i="7"/>
  <c r="CJ27" i="7"/>
  <c r="L28" i="7"/>
  <c r="AC28" i="7"/>
  <c r="AT28" i="7"/>
  <c r="AT133" i="7" s="1"/>
  <c r="BK28" i="7"/>
  <c r="CB28" i="7"/>
  <c r="CB133" i="7" s="1"/>
  <c r="T29" i="7"/>
  <c r="AK29" i="7"/>
  <c r="AK134" i="7" s="1"/>
  <c r="BB29" i="7"/>
  <c r="BH41" i="7"/>
  <c r="BZ42" i="7"/>
  <c r="BU132" i="7"/>
  <c r="BZ41" i="7"/>
  <c r="AP40" i="7"/>
  <c r="AP45" i="7"/>
  <c r="BZ136" i="7"/>
  <c r="AI39" i="7"/>
  <c r="AI38" i="7"/>
  <c r="BR136" i="7"/>
  <c r="AE30" i="7"/>
  <c r="AE135" i="7" s="1"/>
  <c r="G23" i="7"/>
  <c r="X23" i="7"/>
  <c r="AO23" i="7"/>
  <c r="AO128" i="7" s="1"/>
  <c r="BF23" i="7"/>
  <c r="BW23" i="7"/>
  <c r="BW128" i="7" s="1"/>
  <c r="O24" i="7"/>
  <c r="AF24" i="7"/>
  <c r="AW24" i="7"/>
  <c r="BN24" i="7"/>
  <c r="CE24" i="7"/>
  <c r="CE129" i="7" s="1"/>
  <c r="G25" i="7"/>
  <c r="X25" i="7"/>
  <c r="AO25" i="7"/>
  <c r="AO130" i="7" s="1"/>
  <c r="I53" i="7"/>
  <c r="BZ137" i="7"/>
  <c r="BO9" i="7"/>
  <c r="BO114" i="7" s="1"/>
  <c r="BG23" i="7"/>
  <c r="BG128" i="7" s="1"/>
  <c r="AX26" i="7"/>
  <c r="AX131" i="7" s="1"/>
  <c r="AP27" i="7"/>
  <c r="BX27" i="7"/>
  <c r="AX28" i="7"/>
  <c r="AX133" i="7" s="1"/>
  <c r="H29" i="7"/>
  <c r="BX29" i="7"/>
  <c r="BX134" i="7" s="1"/>
  <c r="BO30" i="7"/>
  <c r="BO135" i="7" s="1"/>
  <c r="CF30" i="7"/>
  <c r="H31" i="7"/>
  <c r="Y31" i="7"/>
  <c r="AP31" i="7"/>
  <c r="BG31" i="7"/>
  <c r="BG136" i="7" s="1"/>
  <c r="BX31" i="7"/>
  <c r="P32" i="7"/>
  <c r="AG32" i="7"/>
  <c r="AX32" i="7"/>
  <c r="AX137" i="7" s="1"/>
  <c r="BO32" i="7"/>
  <c r="BO137" i="7" s="1"/>
  <c r="CF32" i="7"/>
  <c r="H33" i="7"/>
  <c r="BH40" i="7"/>
  <c r="AP38" i="7"/>
  <c r="P24" i="7"/>
  <c r="AX24" i="7"/>
  <c r="AX129" i="7" s="1"/>
  <c r="AP25" i="7"/>
  <c r="BO26" i="7"/>
  <c r="BO131" i="7" s="1"/>
  <c r="P28" i="7"/>
  <c r="AP29" i="7"/>
  <c r="BH128" i="7"/>
  <c r="BZ40" i="7"/>
  <c r="BH132" i="7"/>
  <c r="P67" i="7"/>
  <c r="P138" i="7" s="1"/>
  <c r="P448" i="7" s="1"/>
  <c r="AG24" i="7"/>
  <c r="H25" i="7"/>
  <c r="P26" i="7"/>
  <c r="H27" i="7"/>
  <c r="AG28" i="7"/>
  <c r="P30" i="7"/>
  <c r="AI24" i="7"/>
  <c r="BZ38" i="7"/>
  <c r="BH38" i="7"/>
  <c r="I49" i="7"/>
  <c r="BZ130" i="7"/>
  <c r="H23" i="7"/>
  <c r="AP23" i="7"/>
  <c r="BO24" i="7"/>
  <c r="BO129" i="7" s="1"/>
  <c r="BX25" i="7"/>
  <c r="CF26" i="7"/>
  <c r="CF131" i="7" s="1"/>
  <c r="BO28" i="7"/>
  <c r="BO133" i="7" s="1"/>
  <c r="Y29" i="7"/>
  <c r="BG29" i="7"/>
  <c r="BG134" i="7" s="1"/>
  <c r="AG30" i="7"/>
  <c r="I37" i="7"/>
  <c r="AP39" i="7"/>
  <c r="Y23" i="7"/>
  <c r="AG26" i="7"/>
  <c r="AG131" i="7" s="1"/>
  <c r="Y27" i="7"/>
  <c r="BG27" i="7"/>
  <c r="CF28" i="7"/>
  <c r="CF133" i="7" s="1"/>
  <c r="BX23" i="7"/>
  <c r="CF24" i="7"/>
  <c r="CF129" i="7" s="1"/>
  <c r="Y25" i="7"/>
  <c r="BG25" i="7"/>
  <c r="AX30" i="7"/>
  <c r="AX135" i="7" s="1"/>
  <c r="Z23" i="7"/>
  <c r="Z128" i="7" s="1"/>
  <c r="AI6" i="7"/>
  <c r="AI111" i="7" s="1"/>
  <c r="BR19" i="7"/>
  <c r="BR124" i="7" s="1"/>
  <c r="AB25" i="7"/>
  <c r="AB130" i="7" s="1"/>
  <c r="AS25" i="7"/>
  <c r="AS130" i="7" s="1"/>
  <c r="BJ25" i="7"/>
  <c r="CA25" i="7"/>
  <c r="CA130" i="7" s="1"/>
  <c r="S26" i="7"/>
  <c r="AJ26" i="7"/>
  <c r="BA26" i="7"/>
  <c r="BR26" i="7"/>
  <c r="CI26" i="7"/>
  <c r="K27" i="7"/>
  <c r="AB27" i="7"/>
  <c r="AS27" i="7"/>
  <c r="BJ27" i="7"/>
  <c r="CA27" i="7"/>
  <c r="CA132" i="7" s="1"/>
  <c r="S28" i="7"/>
  <c r="AJ28" i="7"/>
  <c r="BA28" i="7"/>
  <c r="BA133" i="7" s="1"/>
  <c r="BR28" i="7"/>
  <c r="CI28" i="7"/>
  <c r="K29" i="7"/>
  <c r="AB29" i="7"/>
  <c r="AS29" i="7"/>
  <c r="BJ29" i="7"/>
  <c r="CA29" i="7"/>
  <c r="CA134" i="7" s="1"/>
  <c r="S30" i="7"/>
  <c r="AJ30" i="7"/>
  <c r="BA30" i="7"/>
  <c r="BR30" i="7"/>
  <c r="CI30" i="7"/>
  <c r="K31" i="7"/>
  <c r="AB31" i="7"/>
  <c r="AS31" i="7"/>
  <c r="AS136" i="7" s="1"/>
  <c r="BJ31" i="7"/>
  <c r="BJ136" i="7" s="1"/>
  <c r="CA31" i="7"/>
  <c r="S32" i="7"/>
  <c r="AJ32" i="7"/>
  <c r="BA32" i="7"/>
  <c r="BA137" i="7" s="1"/>
  <c r="BR32" i="7"/>
  <c r="CI19" i="7"/>
  <c r="AC23" i="7"/>
  <c r="AT23" i="7"/>
  <c r="T24" i="7"/>
  <c r="BB24" i="7"/>
  <c r="BS24" i="7"/>
  <c r="AC25" i="7"/>
  <c r="AC130" i="7" s="1"/>
  <c r="BK25" i="7"/>
  <c r="BK130" i="7" s="1"/>
  <c r="T26" i="7"/>
  <c r="BS26" i="7"/>
  <c r="L27" i="7"/>
  <c r="BS5" i="7"/>
  <c r="BK23" i="7"/>
  <c r="BK128" i="7" s="1"/>
  <c r="AK24" i="7"/>
  <c r="CJ24" i="7"/>
  <c r="L25" i="7"/>
  <c r="AT25" i="7"/>
  <c r="AT130" i="7" s="1"/>
  <c r="CB25" i="7"/>
  <c r="CB130" i="7" s="1"/>
  <c r="AK26" i="7"/>
  <c r="BB26" i="7"/>
  <c r="BB131" i="7" s="1"/>
  <c r="CJ26" i="7"/>
  <c r="E18" i="7"/>
  <c r="E123" i="7" s="1"/>
  <c r="V4" i="7"/>
  <c r="V109" i="7" s="1"/>
  <c r="AM18" i="7"/>
  <c r="AM123" i="7" s="1"/>
  <c r="E32" i="7"/>
  <c r="AN128" i="7"/>
  <c r="W13" i="7"/>
  <c r="W118" i="7" s="1"/>
  <c r="BE26" i="7"/>
  <c r="BV26" i="7"/>
  <c r="BV131" i="7" s="1"/>
  <c r="N27" i="7"/>
  <c r="AE27" i="7"/>
  <c r="AV27" i="7"/>
  <c r="BM27" i="7"/>
  <c r="BM132" i="7" s="1"/>
  <c r="CD27" i="7"/>
  <c r="CD132" i="7" s="1"/>
  <c r="F28" i="7"/>
  <c r="W28" i="7"/>
  <c r="AN28" i="7"/>
  <c r="BE28" i="7"/>
  <c r="BE133" i="7" s="1"/>
  <c r="BV28" i="7"/>
  <c r="BV133" i="7" s="1"/>
  <c r="N29" i="7"/>
  <c r="AE29" i="7"/>
  <c r="AV29" i="7"/>
  <c r="BM29" i="7"/>
  <c r="BM134" i="7" s="1"/>
  <c r="CD29" i="7"/>
  <c r="F30" i="7"/>
  <c r="W30" i="7"/>
  <c r="AN30" i="7"/>
  <c r="AN135" i="7" s="1"/>
  <c r="BE30" i="7"/>
  <c r="BE135" i="7" s="1"/>
  <c r="BV30" i="7"/>
  <c r="BV135" i="7" s="1"/>
  <c r="N31" i="7"/>
  <c r="AE31" i="7"/>
  <c r="AE136" i="7" s="1"/>
  <c r="F32" i="7"/>
  <c r="G40" i="7"/>
  <c r="W39" i="7"/>
  <c r="W38" i="7"/>
  <c r="G53" i="7"/>
  <c r="AO17" i="7"/>
  <c r="AO122" i="7" s="1"/>
  <c r="BW17" i="7"/>
  <c r="BW122" i="7" s="1"/>
  <c r="O23" i="7"/>
  <c r="AW23" i="7"/>
  <c r="AW128" i="7" s="1"/>
  <c r="BN23" i="7"/>
  <c r="CE23" i="7"/>
  <c r="G24" i="7"/>
  <c r="AO24" i="7"/>
  <c r="AO129" i="7" s="1"/>
  <c r="Q23" i="7"/>
  <c r="I24" i="7"/>
  <c r="Z24" i="7"/>
  <c r="AQ24" i="7"/>
  <c r="BH24" i="7"/>
  <c r="BY24" i="7"/>
  <c r="BY129" i="7" s="1"/>
  <c r="Q25" i="7"/>
  <c r="AH25" i="7"/>
  <c r="AY25" i="7"/>
  <c r="AY130" i="7" s="1"/>
  <c r="CG25" i="7"/>
  <c r="CG130" i="7" s="1"/>
  <c r="I26" i="7"/>
  <c r="Z26" i="7"/>
  <c r="AQ26" i="7"/>
  <c r="BH26" i="7"/>
  <c r="BY26" i="7"/>
  <c r="BY131" i="7" s="1"/>
  <c r="Q27" i="7"/>
  <c r="AH27" i="7"/>
  <c r="AY27" i="7"/>
  <c r="AY132" i="7" s="1"/>
  <c r="BP27" i="7"/>
  <c r="BP132" i="7" s="1"/>
  <c r="CG27" i="7"/>
  <c r="CG132" i="7" s="1"/>
  <c r="I28" i="7"/>
  <c r="Z28" i="7"/>
  <c r="Z133" i="7" s="1"/>
  <c r="AQ28" i="7"/>
  <c r="AQ133" i="7" s="1"/>
  <c r="BH28" i="7"/>
  <c r="BH133" i="7" s="1"/>
  <c r="BY28" i="7"/>
  <c r="BY133" i="7" s="1"/>
  <c r="G48" i="7"/>
  <c r="G57" i="7"/>
  <c r="AZ135" i="7"/>
  <c r="R62" i="7"/>
  <c r="R133" i="7" s="1"/>
  <c r="X24" i="7"/>
  <c r="X26" i="7"/>
  <c r="BH16" i="7"/>
  <c r="AH23" i="7"/>
  <c r="AY23" i="7"/>
  <c r="CG23" i="7"/>
  <c r="CG128" i="7" s="1"/>
  <c r="BZ10" i="7"/>
  <c r="BQ29" i="7"/>
  <c r="BQ134" i="7" s="1"/>
  <c r="CH29" i="7"/>
  <c r="CH134" i="7" s="1"/>
  <c r="J30" i="7"/>
  <c r="AA30" i="7"/>
  <c r="AR30" i="7"/>
  <c r="BI30" i="7"/>
  <c r="BI135" i="7" s="1"/>
  <c r="BZ30" i="7"/>
  <c r="R31" i="7"/>
  <c r="AI31" i="7"/>
  <c r="AZ31" i="7"/>
  <c r="BQ31" i="7"/>
  <c r="BQ136" i="7" s="1"/>
  <c r="CH31" i="7"/>
  <c r="CH136" i="7" s="1"/>
  <c r="J32" i="7"/>
  <c r="AA32" i="7"/>
  <c r="AR32" i="7"/>
  <c r="S41" i="7"/>
  <c r="AI43" i="7"/>
  <c r="BR138" i="7"/>
  <c r="S451" i="7" s="1"/>
  <c r="BS29" i="7"/>
  <c r="CJ29" i="7"/>
  <c r="L30" i="7"/>
  <c r="AC30" i="7"/>
  <c r="AT30" i="7"/>
  <c r="AT135" i="7" s="1"/>
  <c r="BK30" i="7"/>
  <c r="BK135" i="7" s="1"/>
  <c r="CB30" i="7"/>
  <c r="CB135" i="7" s="1"/>
  <c r="T31" i="7"/>
  <c r="AK31" i="7"/>
  <c r="BB31" i="7"/>
  <c r="BS31" i="7"/>
  <c r="CJ31" i="7"/>
  <c r="L32" i="7"/>
  <c r="AC32" i="7"/>
  <c r="AC137" i="7" s="1"/>
  <c r="AT32" i="7"/>
  <c r="AT137" i="7" s="1"/>
  <c r="BK32" i="7"/>
  <c r="BK137" i="7" s="1"/>
  <c r="CB32" i="7"/>
  <c r="CB137" i="7" s="1"/>
  <c r="T33" i="7"/>
  <c r="AK33" i="7"/>
  <c r="BB33" i="7"/>
  <c r="BS33" i="7"/>
  <c r="CJ33" i="7"/>
  <c r="G51" i="7"/>
  <c r="BK24" i="7"/>
  <c r="BK129" i="7" s="1"/>
  <c r="AZ131" i="7"/>
  <c r="BF25" i="7"/>
  <c r="BF130" i="7" s="1"/>
  <c r="BW25" i="7"/>
  <c r="O26" i="7"/>
  <c r="AF26" i="7"/>
  <c r="AW26" i="7"/>
  <c r="AW131" i="7" s="1"/>
  <c r="BN26" i="7"/>
  <c r="CE26" i="7"/>
  <c r="CE131" i="7" s="1"/>
  <c r="G27" i="7"/>
  <c r="X27" i="7"/>
  <c r="AO27" i="7"/>
  <c r="BF27" i="7"/>
  <c r="BF132" i="7" s="1"/>
  <c r="BW27" i="7"/>
  <c r="BW132" i="7" s="1"/>
  <c r="O28" i="7"/>
  <c r="AF28" i="7"/>
  <c r="X29" i="7"/>
  <c r="AO29" i="7"/>
  <c r="AO134" i="7" s="1"/>
  <c r="BF29" i="7"/>
  <c r="BW29" i="7"/>
  <c r="BW134" i="7" s="1"/>
  <c r="O30" i="7"/>
  <c r="AF30" i="7"/>
  <c r="AW30" i="7"/>
  <c r="BN30" i="7"/>
  <c r="CE30" i="7"/>
  <c r="CE135" i="7" s="1"/>
  <c r="G31" i="7"/>
  <c r="X31" i="7"/>
  <c r="X136" i="7" s="1"/>
  <c r="AO31" i="7"/>
  <c r="AO136" i="7" s="1"/>
  <c r="O32" i="7"/>
  <c r="AF32" i="7"/>
  <c r="AW32" i="7"/>
  <c r="BN32" i="7"/>
  <c r="Y33" i="7"/>
  <c r="AP33" i="7"/>
  <c r="BG33" i="7"/>
  <c r="BX33" i="7"/>
  <c r="G39" i="7"/>
  <c r="I52" i="7"/>
  <c r="G4" i="7"/>
  <c r="G5" i="7"/>
  <c r="G13" i="7"/>
  <c r="G6" i="7"/>
  <c r="G7" i="7"/>
  <c r="G9" i="7"/>
  <c r="G10" i="7"/>
  <c r="G12" i="7"/>
  <c r="G8" i="7"/>
  <c r="G18" i="7"/>
  <c r="G123" i="7" s="1"/>
  <c r="G19" i="7"/>
  <c r="G20" i="7"/>
  <c r="G3" i="7"/>
  <c r="G21" i="7"/>
  <c r="G11" i="7"/>
  <c r="G22" i="7"/>
  <c r="G14" i="7"/>
  <c r="G15" i="7"/>
  <c r="G16" i="7"/>
  <c r="X4" i="7"/>
  <c r="X5" i="7"/>
  <c r="X110" i="7" s="1"/>
  <c r="X13" i="7"/>
  <c r="X118" i="7" s="1"/>
  <c r="X6" i="7"/>
  <c r="X7" i="7"/>
  <c r="X9" i="7"/>
  <c r="X10" i="7"/>
  <c r="X115" i="7" s="1"/>
  <c r="X18" i="7"/>
  <c r="X123" i="7" s="1"/>
  <c r="X11" i="7"/>
  <c r="X19" i="7"/>
  <c r="X124" i="7" s="1"/>
  <c r="X20" i="7"/>
  <c r="X21" i="7"/>
  <c r="X126" i="7" s="1"/>
  <c r="X8" i="7"/>
  <c r="X14" i="7"/>
  <c r="X119" i="7" s="1"/>
  <c r="X22" i="7"/>
  <c r="X3" i="7"/>
  <c r="X15" i="7"/>
  <c r="X120" i="7" s="1"/>
  <c r="X12" i="7"/>
  <c r="X16" i="7"/>
  <c r="BF4" i="7"/>
  <c r="BF109" i="7" s="1"/>
  <c r="BF5" i="7"/>
  <c r="BF110" i="7" s="1"/>
  <c r="BF13" i="7"/>
  <c r="BF118" i="7" s="1"/>
  <c r="BF6" i="7"/>
  <c r="BF111" i="7" s="1"/>
  <c r="BF7" i="7"/>
  <c r="BF112" i="7" s="1"/>
  <c r="BF9" i="7"/>
  <c r="BF10" i="7"/>
  <c r="BF18" i="7"/>
  <c r="BF19" i="7"/>
  <c r="BF124" i="7" s="1"/>
  <c r="BF20" i="7"/>
  <c r="BF125" i="7" s="1"/>
  <c r="BF8" i="7"/>
  <c r="BF11" i="7"/>
  <c r="BF12" i="7"/>
  <c r="BF21" i="7"/>
  <c r="BF14" i="7"/>
  <c r="BF22" i="7"/>
  <c r="BF127" i="7" s="1"/>
  <c r="BF3" i="7"/>
  <c r="BF108" i="7" s="1"/>
  <c r="BF15" i="7"/>
  <c r="BF16" i="7"/>
  <c r="I11" i="7"/>
  <c r="I4" i="7"/>
  <c r="I12" i="7"/>
  <c r="I5" i="7"/>
  <c r="I6" i="7"/>
  <c r="I8" i="7"/>
  <c r="I9" i="7"/>
  <c r="I17" i="7"/>
  <c r="I7" i="7"/>
  <c r="I13" i="7"/>
  <c r="I18" i="7"/>
  <c r="I19" i="7"/>
  <c r="I20" i="7"/>
  <c r="I3" i="7"/>
  <c r="I21" i="7"/>
  <c r="I10" i="7"/>
  <c r="I22" i="7"/>
  <c r="I14" i="7"/>
  <c r="I15" i="7"/>
  <c r="Z11" i="7"/>
  <c r="Z116" i="7" s="1"/>
  <c r="Z4" i="7"/>
  <c r="Z12" i="7"/>
  <c r="Z5" i="7"/>
  <c r="Z6" i="7"/>
  <c r="Z8" i="7"/>
  <c r="Z9" i="7"/>
  <c r="Z13" i="7"/>
  <c r="Z17" i="7"/>
  <c r="Z10" i="7"/>
  <c r="Z115" i="7" s="1"/>
  <c r="Z18" i="7"/>
  <c r="Z123" i="7" s="1"/>
  <c r="Z19" i="7"/>
  <c r="Z7" i="7"/>
  <c r="Z20" i="7"/>
  <c r="Z21" i="7"/>
  <c r="Z14" i="7"/>
  <c r="Z22" i="7"/>
  <c r="Z3" i="7"/>
  <c r="Z15" i="7"/>
  <c r="Z120" i="7" s="1"/>
  <c r="AQ4" i="7"/>
  <c r="AQ12" i="7"/>
  <c r="AQ5" i="7"/>
  <c r="AQ6" i="7"/>
  <c r="AQ8" i="7"/>
  <c r="AQ9" i="7"/>
  <c r="AQ17" i="7"/>
  <c r="AQ18" i="7"/>
  <c r="AQ123" i="7" s="1"/>
  <c r="AQ19" i="7"/>
  <c r="AQ20" i="7"/>
  <c r="AQ21" i="7"/>
  <c r="AQ14" i="7"/>
  <c r="AQ22" i="7"/>
  <c r="AQ127" i="7" s="1"/>
  <c r="AQ10" i="7"/>
  <c r="AQ3" i="7"/>
  <c r="AQ7" i="7"/>
  <c r="AQ11" i="7"/>
  <c r="AQ15" i="7"/>
  <c r="BY4" i="7"/>
  <c r="BY109" i="7" s="1"/>
  <c r="BY12" i="7"/>
  <c r="BY5" i="7"/>
  <c r="BY110" i="7" s="1"/>
  <c r="BY6" i="7"/>
  <c r="BY111" i="7" s="1"/>
  <c r="BY8" i="7"/>
  <c r="BY113" i="7" s="1"/>
  <c r="BY9" i="7"/>
  <c r="BY17" i="7"/>
  <c r="BY122" i="7" s="1"/>
  <c r="BY11" i="7"/>
  <c r="BY116" i="7" s="1"/>
  <c r="BY18" i="7"/>
  <c r="BY19" i="7"/>
  <c r="BY124" i="7" s="1"/>
  <c r="BY20" i="7"/>
  <c r="BY125" i="7" s="1"/>
  <c r="BY7" i="7"/>
  <c r="BY21" i="7"/>
  <c r="BY126" i="7" s="1"/>
  <c r="BY13" i="7"/>
  <c r="BY118" i="7" s="1"/>
  <c r="BY14" i="7"/>
  <c r="BY119" i="7" s="1"/>
  <c r="BY22" i="7"/>
  <c r="BY127" i="7" s="1"/>
  <c r="BY3" i="7"/>
  <c r="BY108" i="7" s="1"/>
  <c r="BY15" i="7"/>
  <c r="BY10" i="7"/>
  <c r="BY115" i="7" s="1"/>
  <c r="BJ10" i="7"/>
  <c r="BJ115" i="7" s="1"/>
  <c r="BJ11" i="7"/>
  <c r="BJ116" i="7" s="1"/>
  <c r="BJ4" i="7"/>
  <c r="BJ5" i="7"/>
  <c r="BJ110" i="7" s="1"/>
  <c r="BJ7" i="7"/>
  <c r="BJ8" i="7"/>
  <c r="BJ113" i="7" s="1"/>
  <c r="BJ16" i="7"/>
  <c r="BJ121" i="7" s="1"/>
  <c r="BJ17" i="7"/>
  <c r="BJ18" i="7"/>
  <c r="BJ123" i="7" s="1"/>
  <c r="BJ6" i="7"/>
  <c r="BJ19" i="7"/>
  <c r="BJ124" i="7" s="1"/>
  <c r="BJ12" i="7"/>
  <c r="BJ20" i="7"/>
  <c r="BJ125" i="7" s="1"/>
  <c r="BJ21" i="7"/>
  <c r="BJ126" i="7" s="1"/>
  <c r="BJ9" i="7"/>
  <c r="BJ114" i="7" s="1"/>
  <c r="BJ14" i="7"/>
  <c r="BJ22" i="7"/>
  <c r="BJ127" i="7" s="1"/>
  <c r="BJ3" i="7"/>
  <c r="BJ108" i="7" s="1"/>
  <c r="L4" i="7"/>
  <c r="L109" i="7" s="1"/>
  <c r="L7" i="7"/>
  <c r="L112" i="7" s="1"/>
  <c r="L8" i="7"/>
  <c r="L113" i="7" s="1"/>
  <c r="L5" i="7"/>
  <c r="L110" i="7" s="1"/>
  <c r="L15" i="7"/>
  <c r="L16" i="7"/>
  <c r="L121" i="7" s="1"/>
  <c r="L12" i="7"/>
  <c r="L117" i="7" s="1"/>
  <c r="L17" i="7"/>
  <c r="L13" i="7"/>
  <c r="L118" i="7" s="1"/>
  <c r="L18" i="7"/>
  <c r="L6" i="7"/>
  <c r="L111" i="7" s="1"/>
  <c r="L9" i="7"/>
  <c r="L19" i="7"/>
  <c r="L20" i="7"/>
  <c r="L3" i="7"/>
  <c r="L108" i="7" s="1"/>
  <c r="L10" i="7"/>
  <c r="L11" i="7"/>
  <c r="L116" i="7" s="1"/>
  <c r="L21" i="7"/>
  <c r="L22" i="7"/>
  <c r="AC4" i="7"/>
  <c r="AC109" i="7" s="1"/>
  <c r="AC7" i="7"/>
  <c r="AC8" i="7"/>
  <c r="AC113" i="7" s="1"/>
  <c r="AC12" i="7"/>
  <c r="AC117" i="7" s="1"/>
  <c r="AC15" i="7"/>
  <c r="AC16" i="7"/>
  <c r="AC121" i="7" s="1"/>
  <c r="AC5" i="7"/>
  <c r="AC110" i="7" s="1"/>
  <c r="AC13" i="7"/>
  <c r="AC118" i="7" s="1"/>
  <c r="AC17" i="7"/>
  <c r="AC10" i="7"/>
  <c r="AC115" i="7" s="1"/>
  <c r="AC11" i="7"/>
  <c r="AC18" i="7"/>
  <c r="AC19" i="7"/>
  <c r="AC20" i="7"/>
  <c r="AC21" i="7"/>
  <c r="AC6" i="7"/>
  <c r="AC111" i="7" s="1"/>
  <c r="AC14" i="7"/>
  <c r="AC119" i="7" s="1"/>
  <c r="AC22" i="7"/>
  <c r="AT4" i="7"/>
  <c r="AT7" i="7"/>
  <c r="AT8" i="7"/>
  <c r="AT113" i="7" s="1"/>
  <c r="AT15" i="7"/>
  <c r="AT120" i="7" s="1"/>
  <c r="AT6" i="7"/>
  <c r="AT111" i="7" s="1"/>
  <c r="AT13" i="7"/>
  <c r="AT118" i="7" s="1"/>
  <c r="AT16" i="7"/>
  <c r="AT121" i="7" s="1"/>
  <c r="AT17" i="7"/>
  <c r="AT9" i="7"/>
  <c r="AT114" i="7" s="1"/>
  <c r="AT18" i="7"/>
  <c r="AT123" i="7" s="1"/>
  <c r="AT5" i="7"/>
  <c r="AT110" i="7" s="1"/>
  <c r="AT19" i="7"/>
  <c r="AT124" i="7" s="1"/>
  <c r="AT20" i="7"/>
  <c r="AT125" i="7" s="1"/>
  <c r="AT21" i="7"/>
  <c r="AT126" i="7" s="1"/>
  <c r="AT12" i="7"/>
  <c r="AT117" i="7" s="1"/>
  <c r="AT10" i="7"/>
  <c r="AT115" i="7" s="1"/>
  <c r="AT14" i="7"/>
  <c r="AT22" i="7"/>
  <c r="AT127" i="7" s="1"/>
  <c r="BK4" i="7"/>
  <c r="BK7" i="7"/>
  <c r="BK112" i="7" s="1"/>
  <c r="BK8" i="7"/>
  <c r="BK113" i="7" s="1"/>
  <c r="BK13" i="7"/>
  <c r="BK118" i="7" s="1"/>
  <c r="BK15" i="7"/>
  <c r="BK16" i="7"/>
  <c r="BK17" i="7"/>
  <c r="BK122" i="7" s="1"/>
  <c r="BK18" i="7"/>
  <c r="BK123" i="7" s="1"/>
  <c r="BK6" i="7"/>
  <c r="BK111" i="7" s="1"/>
  <c r="BK10" i="7"/>
  <c r="BK115" i="7" s="1"/>
  <c r="BK19" i="7"/>
  <c r="BK124" i="7" s="1"/>
  <c r="BK11" i="7"/>
  <c r="BK116" i="7" s="1"/>
  <c r="BK12" i="7"/>
  <c r="BK117" i="7" s="1"/>
  <c r="BK20" i="7"/>
  <c r="BK5" i="7"/>
  <c r="BK21" i="7"/>
  <c r="BK126" i="7" s="1"/>
  <c r="BK9" i="7"/>
  <c r="BK14" i="7"/>
  <c r="BK119" i="7" s="1"/>
  <c r="BK22" i="7"/>
  <c r="BK127" i="7" s="1"/>
  <c r="CB4" i="7"/>
  <c r="CB109" i="7" s="1"/>
  <c r="CB7" i="7"/>
  <c r="CB8" i="7"/>
  <c r="CB5" i="7"/>
  <c r="CB10" i="7"/>
  <c r="CB115" i="7" s="1"/>
  <c r="CB15" i="7"/>
  <c r="CB16" i="7"/>
  <c r="CB121" i="7" s="1"/>
  <c r="CB9" i="7"/>
  <c r="CB114" i="7" s="1"/>
  <c r="CB17" i="7"/>
  <c r="CB122" i="7" s="1"/>
  <c r="CB11" i="7"/>
  <c r="CB116" i="7" s="1"/>
  <c r="CB18" i="7"/>
  <c r="CB12" i="7"/>
  <c r="CB117" i="7" s="1"/>
  <c r="CB19" i="7"/>
  <c r="CB124" i="7" s="1"/>
  <c r="CB20" i="7"/>
  <c r="CB125" i="7" s="1"/>
  <c r="CB6" i="7"/>
  <c r="CB111" i="7" s="1"/>
  <c r="CB21" i="7"/>
  <c r="CB126" i="7" s="1"/>
  <c r="CB13" i="7"/>
  <c r="CB118" i="7" s="1"/>
  <c r="CB14" i="7"/>
  <c r="CB22" i="7"/>
  <c r="AK25" i="7"/>
  <c r="BS25" i="7"/>
  <c r="CJ25" i="7"/>
  <c r="CJ101" i="7"/>
  <c r="CJ100" i="7"/>
  <c r="CJ171" i="7" s="1"/>
  <c r="BS101" i="7"/>
  <c r="BS100" i="7"/>
  <c r="BS171" i="7" s="1"/>
  <c r="BB101" i="7"/>
  <c r="BB100" i="7"/>
  <c r="AK101" i="7"/>
  <c r="AK100" i="7"/>
  <c r="T101" i="7"/>
  <c r="T100" i="7"/>
  <c r="T171" i="7" s="1"/>
  <c r="CB99" i="7"/>
  <c r="CB170" i="7" s="1"/>
  <c r="CB98" i="7"/>
  <c r="BK99" i="7"/>
  <c r="BK170" i="7" s="1"/>
  <c r="BK98" i="7"/>
  <c r="AT99" i="7"/>
  <c r="AT170" i="7" s="1"/>
  <c r="AT98" i="7"/>
  <c r="AC99" i="7"/>
  <c r="AC170" i="7" s="1"/>
  <c r="AC98" i="7"/>
  <c r="L99" i="7"/>
  <c r="L170" i="7" s="1"/>
  <c r="L98" i="7"/>
  <c r="CJ97" i="7"/>
  <c r="CJ96" i="7"/>
  <c r="BS97" i="7"/>
  <c r="BS96" i="7"/>
  <c r="BB97" i="7"/>
  <c r="BB96" i="7"/>
  <c r="AK97" i="7"/>
  <c r="AK96" i="7"/>
  <c r="T97" i="7"/>
  <c r="T96" i="7"/>
  <c r="CB95" i="7"/>
  <c r="CB94" i="7"/>
  <c r="BK95" i="7"/>
  <c r="BK94" i="7"/>
  <c r="AT95" i="7"/>
  <c r="AT94" i="7"/>
  <c r="AT165" i="7" s="1"/>
  <c r="AC95" i="7"/>
  <c r="AC94" i="7"/>
  <c r="L95" i="7"/>
  <c r="L94" i="7"/>
  <c r="CJ93" i="7"/>
  <c r="CJ92" i="7"/>
  <c r="BS93" i="7"/>
  <c r="BS92" i="7"/>
  <c r="BB93" i="7"/>
  <c r="BB92" i="7"/>
  <c r="AK93" i="7"/>
  <c r="AK92" i="7"/>
  <c r="T93" i="7"/>
  <c r="T92" i="7"/>
  <c r="CB91" i="7"/>
  <c r="CB90" i="7"/>
  <c r="BK91" i="7"/>
  <c r="BK90" i="7"/>
  <c r="AT91" i="7"/>
  <c r="AT90" i="7"/>
  <c r="AC91" i="7"/>
  <c r="AC90" i="7"/>
  <c r="L91" i="7"/>
  <c r="L90" i="7"/>
  <c r="CJ89" i="7"/>
  <c r="BS89" i="7"/>
  <c r="BB89" i="7"/>
  <c r="AK89" i="7"/>
  <c r="T89" i="7"/>
  <c r="CB88" i="7"/>
  <c r="CB87" i="7"/>
  <c r="BK88" i="7"/>
  <c r="BK87" i="7"/>
  <c r="AT88" i="7"/>
  <c r="AT87" i="7"/>
  <c r="AC88" i="7"/>
  <c r="AC87" i="7"/>
  <c r="L88" i="7"/>
  <c r="L87" i="7"/>
  <c r="CJ86" i="7"/>
  <c r="CJ85" i="7"/>
  <c r="BS86" i="7"/>
  <c r="BS85" i="7"/>
  <c r="BB86" i="7"/>
  <c r="BB85" i="7"/>
  <c r="AK85" i="7"/>
  <c r="AK86" i="7"/>
  <c r="T85" i="7"/>
  <c r="T86" i="7"/>
  <c r="CB84" i="7"/>
  <c r="BK84" i="7"/>
  <c r="AT84" i="7"/>
  <c r="AC84" i="7"/>
  <c r="AC155" i="7" s="1"/>
  <c r="L84" i="7"/>
  <c r="CJ83" i="7"/>
  <c r="CJ82" i="7"/>
  <c r="BS83" i="7"/>
  <c r="BS82" i="7"/>
  <c r="BB83" i="7"/>
  <c r="BB82" i="7"/>
  <c r="AK83" i="7"/>
  <c r="AK82" i="7"/>
  <c r="T83" i="7"/>
  <c r="T82" i="7"/>
  <c r="CB81" i="7"/>
  <c r="BK81" i="7"/>
  <c r="AT81" i="7"/>
  <c r="AC81" i="7"/>
  <c r="L81" i="7"/>
  <c r="L152" i="7" s="1"/>
  <c r="CJ80" i="7"/>
  <c r="CJ79" i="7"/>
  <c r="BS80" i="7"/>
  <c r="BS79" i="7"/>
  <c r="BB80" i="7"/>
  <c r="BB79" i="7"/>
  <c r="AK80" i="7"/>
  <c r="AK79" i="7"/>
  <c r="T80" i="7"/>
  <c r="T79" i="7"/>
  <c r="CB78" i="7"/>
  <c r="BK78" i="7"/>
  <c r="AT78" i="7"/>
  <c r="Q3" i="7"/>
  <c r="I16" i="7"/>
  <c r="CI100" i="7"/>
  <c r="CI101" i="7"/>
  <c r="CI172" i="7" s="1"/>
  <c r="S477" i="7" s="1"/>
  <c r="BR100" i="7"/>
  <c r="BR101" i="7"/>
  <c r="BA100" i="7"/>
  <c r="BA101" i="7"/>
  <c r="BA172" i="7" s="1"/>
  <c r="S475" i="7" s="1"/>
  <c r="AJ100" i="7"/>
  <c r="AJ101" i="7"/>
  <c r="S100" i="7"/>
  <c r="S171" i="7" s="1"/>
  <c r="S101" i="7"/>
  <c r="S172" i="7" s="1"/>
  <c r="S473" i="7" s="1"/>
  <c r="CA99" i="7"/>
  <c r="CA98" i="7"/>
  <c r="BJ99" i="7"/>
  <c r="BJ98" i="7"/>
  <c r="AS99" i="7"/>
  <c r="AS98" i="7"/>
  <c r="AB99" i="7"/>
  <c r="AB98" i="7"/>
  <c r="K99" i="7"/>
  <c r="K98" i="7"/>
  <c r="CI97" i="7"/>
  <c r="CI96" i="7"/>
  <c r="BR97" i="7"/>
  <c r="BR96" i="7"/>
  <c r="BA97" i="7"/>
  <c r="BA96" i="7"/>
  <c r="BA167" i="7" s="1"/>
  <c r="AJ97" i="7"/>
  <c r="AJ96" i="7"/>
  <c r="S97" i="7"/>
  <c r="S96" i="7"/>
  <c r="CA95" i="7"/>
  <c r="CA94" i="7"/>
  <c r="BJ95" i="7"/>
  <c r="BJ94" i="7"/>
  <c r="AS95" i="7"/>
  <c r="AS94" i="7"/>
  <c r="AB95" i="7"/>
  <c r="AB94" i="7"/>
  <c r="K95" i="7"/>
  <c r="K94" i="7"/>
  <c r="CI92" i="7"/>
  <c r="CI93" i="7"/>
  <c r="CI164" i="7" s="1"/>
  <c r="BR92" i="7"/>
  <c r="BR93" i="7"/>
  <c r="BR164" i="7" s="1"/>
  <c r="BA92" i="7"/>
  <c r="BA93" i="7"/>
  <c r="AJ92" i="7"/>
  <c r="AJ93" i="7"/>
  <c r="S92" i="7"/>
  <c r="S93" i="7"/>
  <c r="S164" i="7" s="1"/>
  <c r="CA91" i="7"/>
  <c r="CA90" i="7"/>
  <c r="BJ91" i="7"/>
  <c r="BJ90" i="7"/>
  <c r="AS91" i="7"/>
  <c r="AS90" i="7"/>
  <c r="AB91" i="7"/>
  <c r="AB90" i="7"/>
  <c r="K91" i="7"/>
  <c r="K90" i="7"/>
  <c r="CI89" i="7"/>
  <c r="BR89" i="7"/>
  <c r="BA89" i="7"/>
  <c r="AJ89" i="7"/>
  <c r="S89" i="7"/>
  <c r="CA88" i="7"/>
  <c r="CA87" i="7"/>
  <c r="BJ88" i="7"/>
  <c r="BJ87" i="7"/>
  <c r="AS88" i="7"/>
  <c r="AS87" i="7"/>
  <c r="AB88" i="7"/>
  <c r="AB87" i="7"/>
  <c r="K88" i="7"/>
  <c r="K87" i="7"/>
  <c r="CI86" i="7"/>
  <c r="CI85" i="7"/>
  <c r="BR86" i="7"/>
  <c r="BR85" i="7"/>
  <c r="BA86" i="7"/>
  <c r="BA85" i="7"/>
  <c r="AJ86" i="7"/>
  <c r="AJ85" i="7"/>
  <c r="S86" i="7"/>
  <c r="S85" i="7"/>
  <c r="CA84" i="7"/>
  <c r="BJ84" i="7"/>
  <c r="AS84" i="7"/>
  <c r="AB84" i="7"/>
  <c r="K84" i="7"/>
  <c r="CI83" i="7"/>
  <c r="CI82" i="7"/>
  <c r="BR83" i="7"/>
  <c r="BR82" i="7"/>
  <c r="BA83" i="7"/>
  <c r="BA82" i="7"/>
  <c r="AJ83" i="7"/>
  <c r="AJ82" i="7"/>
  <c r="S83" i="7"/>
  <c r="S82" i="7"/>
  <c r="CA81" i="7"/>
  <c r="BJ81" i="7"/>
  <c r="AS81" i="7"/>
  <c r="AB81" i="7"/>
  <c r="K81" i="7"/>
  <c r="K152" i="7" s="1"/>
  <c r="CI80" i="7"/>
  <c r="CI79" i="7"/>
  <c r="BR80" i="7"/>
  <c r="BR79" i="7"/>
  <c r="BA80" i="7"/>
  <c r="BA79" i="7"/>
  <c r="AJ80" i="7"/>
  <c r="AJ79" i="7"/>
  <c r="S80" i="7"/>
  <c r="S79" i="7"/>
  <c r="CA78" i="7"/>
  <c r="BJ78" i="7"/>
  <c r="AS78" i="7"/>
  <c r="V18" i="7"/>
  <c r="V123" i="7" s="1"/>
  <c r="CC13" i="7"/>
  <c r="CC118" i="7" s="1"/>
  <c r="CH100" i="7"/>
  <c r="CH171" i="7" s="1"/>
  <c r="CH101" i="7"/>
  <c r="CH172" i="7" s="1"/>
  <c r="R477" i="7" s="1"/>
  <c r="BQ100" i="7"/>
  <c r="BQ171" i="7" s="1"/>
  <c r="BQ101" i="7"/>
  <c r="BQ172" i="7" s="1"/>
  <c r="R476" i="7" s="1"/>
  <c r="AZ101" i="7"/>
  <c r="AZ172" i="7" s="1"/>
  <c r="R475" i="7" s="1"/>
  <c r="AZ100" i="7"/>
  <c r="AI101" i="7"/>
  <c r="AI172" i="7" s="1"/>
  <c r="R474" i="7" s="1"/>
  <c r="AI100" i="7"/>
  <c r="R100" i="7"/>
  <c r="R171" i="7" s="1"/>
  <c r="R101" i="7"/>
  <c r="R172" i="7" s="1"/>
  <c r="R473" i="7" s="1"/>
  <c r="BZ99" i="7"/>
  <c r="BZ170" i="7" s="1"/>
  <c r="BZ98" i="7"/>
  <c r="BI99" i="7"/>
  <c r="BI98" i="7"/>
  <c r="AR99" i="7"/>
  <c r="AR170" i="7" s="1"/>
  <c r="AR98" i="7"/>
  <c r="AA99" i="7"/>
  <c r="AA98" i="7"/>
  <c r="J99" i="7"/>
  <c r="J170" i="7" s="1"/>
  <c r="J98" i="7"/>
  <c r="CH97" i="7"/>
  <c r="CH96" i="7"/>
  <c r="BQ97" i="7"/>
  <c r="BQ96" i="7"/>
  <c r="AZ97" i="7"/>
  <c r="AZ96" i="7"/>
  <c r="AI97" i="7"/>
  <c r="AI96" i="7"/>
  <c r="R97" i="7"/>
  <c r="R96" i="7"/>
  <c r="R167" i="7" s="1"/>
  <c r="BZ95" i="7"/>
  <c r="BZ94" i="7"/>
  <c r="BI95" i="7"/>
  <c r="BI166" i="7" s="1"/>
  <c r="BI94" i="7"/>
  <c r="AR95" i="7"/>
  <c r="AR166" i="7" s="1"/>
  <c r="AR94" i="7"/>
  <c r="AA95" i="7"/>
  <c r="AA94" i="7"/>
  <c r="J95" i="7"/>
  <c r="J94" i="7"/>
  <c r="CH93" i="7"/>
  <c r="CH92" i="7"/>
  <c r="BQ93" i="7"/>
  <c r="BQ92" i="7"/>
  <c r="AZ93" i="7"/>
  <c r="AZ92" i="7"/>
  <c r="AI92" i="7"/>
  <c r="AI93" i="7"/>
  <c r="R93" i="7"/>
  <c r="R92" i="7"/>
  <c r="BZ91" i="7"/>
  <c r="BZ90" i="7"/>
  <c r="BI91" i="7"/>
  <c r="BI162" i="7" s="1"/>
  <c r="BI90" i="7"/>
  <c r="AR91" i="7"/>
  <c r="AR162" i="7" s="1"/>
  <c r="AR90" i="7"/>
  <c r="AA91" i="7"/>
  <c r="AA162" i="7" s="1"/>
  <c r="AA90" i="7"/>
  <c r="J91" i="7"/>
  <c r="J90" i="7"/>
  <c r="CH89" i="7"/>
  <c r="BQ89" i="7"/>
  <c r="AZ89" i="7"/>
  <c r="AI89" i="7"/>
  <c r="R89" i="7"/>
  <c r="BZ88" i="7"/>
  <c r="BZ87" i="7"/>
  <c r="BI88" i="7"/>
  <c r="BI87" i="7"/>
  <c r="AR88" i="7"/>
  <c r="AR87" i="7"/>
  <c r="AA88" i="7"/>
  <c r="AA87" i="7"/>
  <c r="J88" i="7"/>
  <c r="J87" i="7"/>
  <c r="CH86" i="7"/>
  <c r="CH85" i="7"/>
  <c r="BQ85" i="7"/>
  <c r="BQ86" i="7"/>
  <c r="AZ85" i="7"/>
  <c r="AZ86" i="7"/>
  <c r="AI86" i="7"/>
  <c r="AI85" i="7"/>
  <c r="R86" i="7"/>
  <c r="R85" i="7"/>
  <c r="BZ84" i="7"/>
  <c r="BI84" i="7"/>
  <c r="AR84" i="7"/>
  <c r="AA84" i="7"/>
  <c r="J84" i="7"/>
  <c r="CH83" i="7"/>
  <c r="CH82" i="7"/>
  <c r="BQ83" i="7"/>
  <c r="BQ82" i="7"/>
  <c r="AZ83" i="7"/>
  <c r="AZ82" i="7"/>
  <c r="AI83" i="7"/>
  <c r="AI82" i="7"/>
  <c r="R83" i="7"/>
  <c r="R82" i="7"/>
  <c r="BZ81" i="7"/>
  <c r="BI81" i="7"/>
  <c r="AR81" i="7"/>
  <c r="AA81" i="7"/>
  <c r="J81" i="7"/>
  <c r="CH79" i="7"/>
  <c r="CH80" i="7"/>
  <c r="BQ79" i="7"/>
  <c r="BQ80" i="7"/>
  <c r="BQ151" i="7" s="1"/>
  <c r="AZ79" i="7"/>
  <c r="AZ80" i="7"/>
  <c r="AI79" i="7"/>
  <c r="AI80" i="7"/>
  <c r="R79" i="7"/>
  <c r="R80" i="7"/>
  <c r="BZ78" i="7"/>
  <c r="BI78" i="7"/>
  <c r="CC22" i="7"/>
  <c r="BJ13" i="7"/>
  <c r="AU9" i="7"/>
  <c r="AU10" i="7"/>
  <c r="AU115" i="7" s="1"/>
  <c r="AU4" i="7"/>
  <c r="AU109" i="7" s="1"/>
  <c r="AU6" i="7"/>
  <c r="AU7" i="7"/>
  <c r="AU112" i="7" s="1"/>
  <c r="AU11" i="7"/>
  <c r="AU3" i="7"/>
  <c r="AU108" i="7" s="1"/>
  <c r="AU8" i="7"/>
  <c r="AU15" i="7"/>
  <c r="AU13" i="7"/>
  <c r="AU16" i="7"/>
  <c r="AU17" i="7"/>
  <c r="AU122" i="7" s="1"/>
  <c r="AU18" i="7"/>
  <c r="AU123" i="7" s="1"/>
  <c r="AU5" i="7"/>
  <c r="AU110" i="7" s="1"/>
  <c r="AU19" i="7"/>
  <c r="AU20" i="7"/>
  <c r="AU21" i="7"/>
  <c r="AU126" i="7" s="1"/>
  <c r="AU12" i="7"/>
  <c r="O8" i="7"/>
  <c r="O9" i="7"/>
  <c r="O10" i="7"/>
  <c r="O5" i="7"/>
  <c r="O110" i="7" s="1"/>
  <c r="O13" i="7"/>
  <c r="O6" i="7"/>
  <c r="O14" i="7"/>
  <c r="O22" i="7"/>
  <c r="O15" i="7"/>
  <c r="O7" i="7"/>
  <c r="O16" i="7"/>
  <c r="O12" i="7"/>
  <c r="O17" i="7"/>
  <c r="O18" i="7"/>
  <c r="O19" i="7"/>
  <c r="O20" i="7"/>
  <c r="O3" i="7"/>
  <c r="O108" i="7" s="1"/>
  <c r="O4" i="7"/>
  <c r="O109" i="7" s="1"/>
  <c r="O11" i="7"/>
  <c r="AF8" i="7"/>
  <c r="AF9" i="7"/>
  <c r="AF10" i="7"/>
  <c r="AF5" i="7"/>
  <c r="AF13" i="7"/>
  <c r="AF118" i="7" s="1"/>
  <c r="AF6" i="7"/>
  <c r="AF4" i="7"/>
  <c r="AF14" i="7"/>
  <c r="AF22" i="7"/>
  <c r="AF3" i="7"/>
  <c r="AF108" i="7" s="1"/>
  <c r="AF12" i="7"/>
  <c r="AF117" i="7" s="1"/>
  <c r="AF15" i="7"/>
  <c r="AF16" i="7"/>
  <c r="AF121" i="7" s="1"/>
  <c r="AF11" i="7"/>
  <c r="AF17" i="7"/>
  <c r="AF7" i="7"/>
  <c r="AF18" i="7"/>
  <c r="AF19" i="7"/>
  <c r="AF20" i="7"/>
  <c r="AW8" i="7"/>
  <c r="AW9" i="7"/>
  <c r="AW114" i="7" s="1"/>
  <c r="AW10" i="7"/>
  <c r="AW115" i="7" s="1"/>
  <c r="AW5" i="7"/>
  <c r="AW13" i="7"/>
  <c r="AW118" i="7" s="1"/>
  <c r="AW6" i="7"/>
  <c r="AW111" i="7" s="1"/>
  <c r="AW12" i="7"/>
  <c r="AW117" i="7" s="1"/>
  <c r="AW14" i="7"/>
  <c r="AW22" i="7"/>
  <c r="AW127" i="7" s="1"/>
  <c r="AW11" i="7"/>
  <c r="AW116" i="7" s="1"/>
  <c r="AW3" i="7"/>
  <c r="AW108" i="7" s="1"/>
  <c r="AW15" i="7"/>
  <c r="AW120" i="7" s="1"/>
  <c r="AW4" i="7"/>
  <c r="AW16" i="7"/>
  <c r="AW121" i="7" s="1"/>
  <c r="AW17" i="7"/>
  <c r="AW122" i="7" s="1"/>
  <c r="AW18" i="7"/>
  <c r="AW123" i="7" s="1"/>
  <c r="AW19" i="7"/>
  <c r="AW20" i="7"/>
  <c r="AW125" i="7" s="1"/>
  <c r="BN8" i="7"/>
  <c r="BN9" i="7"/>
  <c r="BN10" i="7"/>
  <c r="BN115" i="7" s="1"/>
  <c r="BN5" i="7"/>
  <c r="BN13" i="7"/>
  <c r="BN118" i="7" s="1"/>
  <c r="BN6" i="7"/>
  <c r="BN14" i="7"/>
  <c r="BN22" i="7"/>
  <c r="BN3" i="7"/>
  <c r="BN15" i="7"/>
  <c r="BN7" i="7"/>
  <c r="BN16" i="7"/>
  <c r="BN17" i="7"/>
  <c r="BN4" i="7"/>
  <c r="BN18" i="7"/>
  <c r="BN19" i="7"/>
  <c r="BN11" i="7"/>
  <c r="BN12" i="7"/>
  <c r="BN20" i="7"/>
  <c r="AW28" i="7"/>
  <c r="AW133" i="7" s="1"/>
  <c r="BN28" i="7"/>
  <c r="BN133" i="7" s="1"/>
  <c r="CE28" i="7"/>
  <c r="G29" i="7"/>
  <c r="BF31" i="7"/>
  <c r="BF136" i="7" s="1"/>
  <c r="BW31" i="7"/>
  <c r="BW136" i="7" s="1"/>
  <c r="G33" i="7"/>
  <c r="X33" i="7"/>
  <c r="AO33" i="7"/>
  <c r="AO138" i="7" s="1"/>
  <c r="G450" i="7" s="1"/>
  <c r="BF33" i="7"/>
  <c r="BW33" i="7"/>
  <c r="BW138" i="7" s="1"/>
  <c r="G452" i="7" s="1"/>
  <c r="CG101" i="7"/>
  <c r="CG100" i="7"/>
  <c r="CG171" i="7" s="1"/>
  <c r="BP101" i="7"/>
  <c r="BP100" i="7"/>
  <c r="BP171" i="7" s="1"/>
  <c r="AY101" i="7"/>
  <c r="AY100" i="7"/>
  <c r="AH101" i="7"/>
  <c r="AH100" i="7"/>
  <c r="Q101" i="7"/>
  <c r="Q100" i="7"/>
  <c r="BY99" i="7"/>
  <c r="BY170" i="7" s="1"/>
  <c r="BY98" i="7"/>
  <c r="BH99" i="7"/>
  <c r="BH98" i="7"/>
  <c r="AQ99" i="7"/>
  <c r="AQ170" i="7" s="1"/>
  <c r="AQ98" i="7"/>
  <c r="Z99" i="7"/>
  <c r="Z98" i="7"/>
  <c r="I99" i="7"/>
  <c r="I170" i="7" s="1"/>
  <c r="I98" i="7"/>
  <c r="CG97" i="7"/>
  <c r="CG96" i="7"/>
  <c r="BP97" i="7"/>
  <c r="BP96" i="7"/>
  <c r="AY97" i="7"/>
  <c r="AY96" i="7"/>
  <c r="AY167" i="7" s="1"/>
  <c r="AH97" i="7"/>
  <c r="AH96" i="7"/>
  <c r="Q97" i="7"/>
  <c r="Q96" i="7"/>
  <c r="Q167" i="7" s="1"/>
  <c r="BY95" i="7"/>
  <c r="BY166" i="7" s="1"/>
  <c r="BY94" i="7"/>
  <c r="BH95" i="7"/>
  <c r="BH94" i="7"/>
  <c r="BH165" i="7" s="1"/>
  <c r="AQ95" i="7"/>
  <c r="AQ94" i="7"/>
  <c r="Z95" i="7"/>
  <c r="Z166" i="7" s="1"/>
  <c r="Z94" i="7"/>
  <c r="I95" i="7"/>
  <c r="I94" i="7"/>
  <c r="CG93" i="7"/>
  <c r="CG92" i="7"/>
  <c r="BP93" i="7"/>
  <c r="BP92" i="7"/>
  <c r="AY93" i="7"/>
  <c r="AY92" i="7"/>
  <c r="AH93" i="7"/>
  <c r="AH92" i="7"/>
  <c r="AH163" i="7" s="1"/>
  <c r="Q93" i="7"/>
  <c r="Q92" i="7"/>
  <c r="BY91" i="7"/>
  <c r="BY162" i="7" s="1"/>
  <c r="BY90" i="7"/>
  <c r="BH91" i="7"/>
  <c r="BH90" i="7"/>
  <c r="AQ91" i="7"/>
  <c r="AQ90" i="7"/>
  <c r="Z91" i="7"/>
  <c r="Z90" i="7"/>
  <c r="I91" i="7"/>
  <c r="I162" i="7" s="1"/>
  <c r="I90" i="7"/>
  <c r="CG89" i="7"/>
  <c r="BP89" i="7"/>
  <c r="AY89" i="7"/>
  <c r="AH89" i="7"/>
  <c r="Q89" i="7"/>
  <c r="BY87" i="7"/>
  <c r="BY88" i="7"/>
  <c r="BH87" i="7"/>
  <c r="BH88" i="7"/>
  <c r="AQ87" i="7"/>
  <c r="AQ88" i="7"/>
  <c r="Z87" i="7"/>
  <c r="Z88" i="7"/>
  <c r="I87" i="7"/>
  <c r="I88" i="7"/>
  <c r="CG86" i="7"/>
  <c r="CG85" i="7"/>
  <c r="BP85" i="7"/>
  <c r="BP86" i="7"/>
  <c r="AY86" i="7"/>
  <c r="AY85" i="7"/>
  <c r="AH85" i="7"/>
  <c r="AH86" i="7"/>
  <c r="Q86" i="7"/>
  <c r="Q85" i="7"/>
  <c r="BY84" i="7"/>
  <c r="BH84" i="7"/>
  <c r="AQ84" i="7"/>
  <c r="Z84" i="7"/>
  <c r="I84" i="7"/>
  <c r="I155" i="7" s="1"/>
  <c r="CG83" i="7"/>
  <c r="CG82" i="7"/>
  <c r="BP83" i="7"/>
  <c r="BP82" i="7"/>
  <c r="AY83" i="7"/>
  <c r="AY82" i="7"/>
  <c r="AH83" i="7"/>
  <c r="AH82" i="7"/>
  <c r="Q83" i="7"/>
  <c r="Q82" i="7"/>
  <c r="BY81" i="7"/>
  <c r="BH81" i="7"/>
  <c r="AQ81" i="7"/>
  <c r="Z81" i="7"/>
  <c r="I81" i="7"/>
  <c r="CG80" i="7"/>
  <c r="CG79" i="7"/>
  <c r="BP80" i="7"/>
  <c r="BP79" i="7"/>
  <c r="AY79" i="7"/>
  <c r="AY80" i="7"/>
  <c r="AH80" i="7"/>
  <c r="AH79" i="7"/>
  <c r="Q80" i="7"/>
  <c r="Q79" i="7"/>
  <c r="BY78" i="7"/>
  <c r="BH78" i="7"/>
  <c r="BL22" i="7"/>
  <c r="BL127" i="7" s="1"/>
  <c r="AQ13" i="7"/>
  <c r="AV5" i="7"/>
  <c r="AV6" i="7"/>
  <c r="AV7" i="7"/>
  <c r="AV112" i="7" s="1"/>
  <c r="AV14" i="7"/>
  <c r="AV22" i="7"/>
  <c r="AV127" i="7" s="1"/>
  <c r="AV11" i="7"/>
  <c r="AV3" i="7"/>
  <c r="AV8" i="7"/>
  <c r="AV15" i="7"/>
  <c r="AV120" i="7" s="1"/>
  <c r="AV4" i="7"/>
  <c r="AV13" i="7"/>
  <c r="AV118" i="7" s="1"/>
  <c r="AV16" i="7"/>
  <c r="AV17" i="7"/>
  <c r="AV9" i="7"/>
  <c r="AV18" i="7"/>
  <c r="AV19" i="7"/>
  <c r="AV20" i="7"/>
  <c r="AV21" i="7"/>
  <c r="CF101" i="7"/>
  <c r="CF100" i="7"/>
  <c r="BO101" i="7"/>
  <c r="BO172" i="7" s="1"/>
  <c r="P476" i="7" s="1"/>
  <c r="BO100" i="7"/>
  <c r="AX101" i="7"/>
  <c r="AX172" i="7" s="1"/>
  <c r="P475" i="7" s="1"/>
  <c r="AX100" i="7"/>
  <c r="AG101" i="7"/>
  <c r="AG100" i="7"/>
  <c r="P101" i="7"/>
  <c r="P172" i="7" s="1"/>
  <c r="P473" i="7" s="1"/>
  <c r="P100" i="7"/>
  <c r="BX99" i="7"/>
  <c r="BX98" i="7"/>
  <c r="BG99" i="7"/>
  <c r="BG98" i="7"/>
  <c r="AP99" i="7"/>
  <c r="AP98" i="7"/>
  <c r="Y99" i="7"/>
  <c r="Y98" i="7"/>
  <c r="H99" i="7"/>
  <c r="H170" i="7" s="1"/>
  <c r="H98" i="7"/>
  <c r="CF97" i="7"/>
  <c r="CF96" i="7"/>
  <c r="BO97" i="7"/>
  <c r="BO96" i="7"/>
  <c r="AX97" i="7"/>
  <c r="AX96" i="7"/>
  <c r="AG97" i="7"/>
  <c r="AG96" i="7"/>
  <c r="P97" i="7"/>
  <c r="P96" i="7"/>
  <c r="BX95" i="7"/>
  <c r="BX94" i="7"/>
  <c r="BG95" i="7"/>
  <c r="BG94" i="7"/>
  <c r="AP95" i="7"/>
  <c r="AP94" i="7"/>
  <c r="Y95" i="7"/>
  <c r="Y94" i="7"/>
  <c r="H95" i="7"/>
  <c r="H94" i="7"/>
  <c r="CF93" i="7"/>
  <c r="CF92" i="7"/>
  <c r="BO93" i="7"/>
  <c r="BO92" i="7"/>
  <c r="BO163" i="7" s="1"/>
  <c r="AX93" i="7"/>
  <c r="AX92" i="7"/>
  <c r="AG93" i="7"/>
  <c r="AG92" i="7"/>
  <c r="P93" i="7"/>
  <c r="P92" i="7"/>
  <c r="BX91" i="7"/>
  <c r="BX90" i="7"/>
  <c r="BG91" i="7"/>
  <c r="BG162" i="7" s="1"/>
  <c r="BG90" i="7"/>
  <c r="AP91" i="7"/>
  <c r="AP90" i="7"/>
  <c r="Y91" i="7"/>
  <c r="Y162" i="7" s="1"/>
  <c r="Y90" i="7"/>
  <c r="H91" i="7"/>
  <c r="H90" i="7"/>
  <c r="CF89" i="7"/>
  <c r="BO89" i="7"/>
  <c r="AX89" i="7"/>
  <c r="AG89" i="7"/>
  <c r="P89" i="7"/>
  <c r="BX88" i="7"/>
  <c r="BX87" i="7"/>
  <c r="BG87" i="7"/>
  <c r="BG88" i="7"/>
  <c r="AP87" i="7"/>
  <c r="AP88" i="7"/>
  <c r="Y88" i="7"/>
  <c r="Y87" i="7"/>
  <c r="Y158" i="7" s="1"/>
  <c r="H88" i="7"/>
  <c r="H87" i="7"/>
  <c r="CF86" i="7"/>
  <c r="CF85" i="7"/>
  <c r="BO86" i="7"/>
  <c r="BO85" i="7"/>
  <c r="AX86" i="7"/>
  <c r="AX85" i="7"/>
  <c r="AG86" i="7"/>
  <c r="AG85" i="7"/>
  <c r="P86" i="7"/>
  <c r="P85" i="7"/>
  <c r="BX84" i="7"/>
  <c r="BG84" i="7"/>
  <c r="AP84" i="7"/>
  <c r="Y84" i="7"/>
  <c r="H84" i="7"/>
  <c r="CF83" i="7"/>
  <c r="CF82" i="7"/>
  <c r="BO83" i="7"/>
  <c r="BO82" i="7"/>
  <c r="AX83" i="7"/>
  <c r="AX82" i="7"/>
  <c r="AG83" i="7"/>
  <c r="AG82" i="7"/>
  <c r="P83" i="7"/>
  <c r="P82" i="7"/>
  <c r="BX81" i="7"/>
  <c r="BG81" i="7"/>
  <c r="AP81" i="7"/>
  <c r="Y81" i="7"/>
  <c r="H81" i="7"/>
  <c r="CF80" i="7"/>
  <c r="CF79" i="7"/>
  <c r="BO80" i="7"/>
  <c r="BO79" i="7"/>
  <c r="AX80" i="7"/>
  <c r="AX79" i="7"/>
  <c r="AG80" i="7"/>
  <c r="AG79" i="7"/>
  <c r="P80" i="7"/>
  <c r="P79" i="7"/>
  <c r="BX78" i="7"/>
  <c r="BG78" i="7"/>
  <c r="AP78" i="7"/>
  <c r="Y78" i="7"/>
  <c r="H78" i="7"/>
  <c r="CF77" i="7"/>
  <c r="CF76" i="7"/>
  <c r="BO77" i="7"/>
  <c r="BO76" i="7"/>
  <c r="AX77" i="7"/>
  <c r="AX76" i="7"/>
  <c r="AG77" i="7"/>
  <c r="AG76" i="7"/>
  <c r="P77" i="7"/>
  <c r="P76" i="7"/>
  <c r="BX74" i="7"/>
  <c r="BX75" i="7"/>
  <c r="BX72" i="7"/>
  <c r="BX71" i="7"/>
  <c r="BX73" i="7"/>
  <c r="BG74" i="7"/>
  <c r="BG75" i="7"/>
  <c r="BG71" i="7"/>
  <c r="BG73" i="7"/>
  <c r="BG72" i="7"/>
  <c r="AP74" i="7"/>
  <c r="AP71" i="7"/>
  <c r="AP75" i="7"/>
  <c r="AP73" i="7"/>
  <c r="AP72" i="7"/>
  <c r="Y74" i="7"/>
  <c r="Y71" i="7"/>
  <c r="Y72" i="7"/>
  <c r="Y75" i="7"/>
  <c r="Y73" i="7"/>
  <c r="H74" i="7"/>
  <c r="H72" i="7"/>
  <c r="H71" i="7"/>
  <c r="H73" i="7"/>
  <c r="H75" i="7"/>
  <c r="AU22" i="7"/>
  <c r="Q20" i="7"/>
  <c r="BJ15" i="7"/>
  <c r="BJ120" i="7" s="1"/>
  <c r="N5" i="7"/>
  <c r="N6" i="7"/>
  <c r="N111" i="7" s="1"/>
  <c r="N7" i="7"/>
  <c r="N112" i="7" s="1"/>
  <c r="N14" i="7"/>
  <c r="N119" i="7" s="1"/>
  <c r="N22" i="7"/>
  <c r="N15" i="7"/>
  <c r="N8" i="7"/>
  <c r="N113" i="7" s="1"/>
  <c r="N16" i="7"/>
  <c r="N12" i="7"/>
  <c r="N117" i="7" s="1"/>
  <c r="N17" i="7"/>
  <c r="N13" i="7"/>
  <c r="N18" i="7"/>
  <c r="N123" i="7" s="1"/>
  <c r="N9" i="7"/>
  <c r="N114" i="7" s="1"/>
  <c r="N19" i="7"/>
  <c r="N20" i="7"/>
  <c r="N3" i="7"/>
  <c r="N4" i="7"/>
  <c r="N109" i="7" s="1"/>
  <c r="N10" i="7"/>
  <c r="N11" i="7"/>
  <c r="N116" i="7" s="1"/>
  <c r="N21" i="7"/>
  <c r="AH7" i="7"/>
  <c r="AH112" i="7" s="1"/>
  <c r="AH8" i="7"/>
  <c r="AH9" i="7"/>
  <c r="AH4" i="7"/>
  <c r="AH109" i="7" s="1"/>
  <c r="AH12" i="7"/>
  <c r="AH5" i="7"/>
  <c r="AH110" i="7" s="1"/>
  <c r="AH21" i="7"/>
  <c r="AH126" i="7" s="1"/>
  <c r="AH14" i="7"/>
  <c r="AH22" i="7"/>
  <c r="AH3" i="7"/>
  <c r="AH15" i="7"/>
  <c r="AH16" i="7"/>
  <c r="AH121" i="7" s="1"/>
  <c r="AH10" i="7"/>
  <c r="AH13" i="7"/>
  <c r="AH11" i="7"/>
  <c r="AH17" i="7"/>
  <c r="AH18" i="7"/>
  <c r="AH19" i="7"/>
  <c r="AH6" i="7"/>
  <c r="CG7" i="7"/>
  <c r="CG8" i="7"/>
  <c r="CG113" i="7" s="1"/>
  <c r="CG9" i="7"/>
  <c r="CG4" i="7"/>
  <c r="CG109" i="7" s="1"/>
  <c r="CG12" i="7"/>
  <c r="CG5" i="7"/>
  <c r="CG110" i="7" s="1"/>
  <c r="CG21" i="7"/>
  <c r="CG160" i="7" s="1"/>
  <c r="CG13" i="7"/>
  <c r="CG118" i="7" s="1"/>
  <c r="CG10" i="7"/>
  <c r="CG14" i="7"/>
  <c r="CG119" i="7" s="1"/>
  <c r="CG22" i="7"/>
  <c r="CG3" i="7"/>
  <c r="CG108" i="7" s="1"/>
  <c r="CG15" i="7"/>
  <c r="CG120" i="7" s="1"/>
  <c r="CG16" i="7"/>
  <c r="CG121" i="7" s="1"/>
  <c r="CG17" i="7"/>
  <c r="CG11" i="7"/>
  <c r="CG18" i="7"/>
  <c r="CG123" i="7" s="1"/>
  <c r="CG6" i="7"/>
  <c r="CG19" i="7"/>
  <c r="CG124" i="7" s="1"/>
  <c r="AY24" i="7"/>
  <c r="AY129" i="7" s="1"/>
  <c r="BP24" i="7"/>
  <c r="BP129" i="7" s="1"/>
  <c r="CG24" i="7"/>
  <c r="I25" i="7"/>
  <c r="Z25" i="7"/>
  <c r="AQ25" i="7"/>
  <c r="BH25" i="7"/>
  <c r="BH130" i="7" s="1"/>
  <c r="BY25" i="7"/>
  <c r="Q26" i="7"/>
  <c r="AH26" i="7"/>
  <c r="AY26" i="7"/>
  <c r="BP26" i="7"/>
  <c r="CE101" i="7"/>
  <c r="CE172" i="7" s="1"/>
  <c r="O477" i="7" s="1"/>
  <c r="CE100" i="7"/>
  <c r="CE171" i="7" s="1"/>
  <c r="BN101" i="7"/>
  <c r="BN172" i="7" s="1"/>
  <c r="O476" i="7" s="1"/>
  <c r="BN100" i="7"/>
  <c r="AW101" i="7"/>
  <c r="AW172" i="7" s="1"/>
  <c r="O475" i="7" s="1"/>
  <c r="AW100" i="7"/>
  <c r="AW171" i="7" s="1"/>
  <c r="AF101" i="7"/>
  <c r="AF172" i="7" s="1"/>
  <c r="O474" i="7" s="1"/>
  <c r="AF100" i="7"/>
  <c r="O101" i="7"/>
  <c r="O172" i="7" s="1"/>
  <c r="O473" i="7" s="1"/>
  <c r="O100" i="7"/>
  <c r="BW99" i="7"/>
  <c r="BW98" i="7"/>
  <c r="BF99" i="7"/>
  <c r="BF170" i="7" s="1"/>
  <c r="BF98" i="7"/>
  <c r="BF169" i="7" s="1"/>
  <c r="AO99" i="7"/>
  <c r="AO98" i="7"/>
  <c r="X99" i="7"/>
  <c r="X170" i="7" s="1"/>
  <c r="X98" i="7"/>
  <c r="G99" i="7"/>
  <c r="G98" i="7"/>
  <c r="CE97" i="7"/>
  <c r="CE168" i="7" s="1"/>
  <c r="CE96" i="7"/>
  <c r="BN97" i="7"/>
  <c r="BN96" i="7"/>
  <c r="AW97" i="7"/>
  <c r="AW96" i="7"/>
  <c r="AF97" i="7"/>
  <c r="AF96" i="7"/>
  <c r="O97" i="7"/>
  <c r="O168" i="7" s="1"/>
  <c r="O96" i="7"/>
  <c r="BW94" i="7"/>
  <c r="BW165" i="7" s="1"/>
  <c r="BW95" i="7"/>
  <c r="BF94" i="7"/>
  <c r="BF165" i="7" s="1"/>
  <c r="BF95" i="7"/>
  <c r="AO94" i="7"/>
  <c r="AO95" i="7"/>
  <c r="X94" i="7"/>
  <c r="X165" i="7" s="1"/>
  <c r="X95" i="7"/>
  <c r="G94" i="7"/>
  <c r="G95" i="7"/>
  <c r="CE93" i="7"/>
  <c r="CE164" i="7" s="1"/>
  <c r="CE92" i="7"/>
  <c r="BN93" i="7"/>
  <c r="BN92" i="7"/>
  <c r="AW93" i="7"/>
  <c r="AW164" i="7" s="1"/>
  <c r="AW92" i="7"/>
  <c r="AF93" i="7"/>
  <c r="AF164" i="7" s="1"/>
  <c r="AF92" i="7"/>
  <c r="O93" i="7"/>
  <c r="O92" i="7"/>
  <c r="BW91" i="7"/>
  <c r="BW90" i="7"/>
  <c r="BF91" i="7"/>
  <c r="BF90" i="7"/>
  <c r="BF161" i="7" s="1"/>
  <c r="AO91" i="7"/>
  <c r="AO90" i="7"/>
  <c r="X91" i="7"/>
  <c r="X90" i="7"/>
  <c r="G91" i="7"/>
  <c r="G90" i="7"/>
  <c r="CE89" i="7"/>
  <c r="BN89" i="7"/>
  <c r="AW89" i="7"/>
  <c r="AF89" i="7"/>
  <c r="O89" i="7"/>
  <c r="BW88" i="7"/>
  <c r="BW87" i="7"/>
  <c r="BF88" i="7"/>
  <c r="BF87" i="7"/>
  <c r="AO88" i="7"/>
  <c r="AO87" i="7"/>
  <c r="X88" i="7"/>
  <c r="X87" i="7"/>
  <c r="G88" i="7"/>
  <c r="G159" i="7" s="1"/>
  <c r="G87" i="7"/>
  <c r="CE85" i="7"/>
  <c r="CE86" i="7"/>
  <c r="BN85" i="7"/>
  <c r="BN86" i="7"/>
  <c r="AW86" i="7"/>
  <c r="AW85" i="7"/>
  <c r="AF86" i="7"/>
  <c r="AF85" i="7"/>
  <c r="O86" i="7"/>
  <c r="O85" i="7"/>
  <c r="BW84" i="7"/>
  <c r="BF84" i="7"/>
  <c r="BF155" i="7" s="1"/>
  <c r="AO84" i="7"/>
  <c r="X84" i="7"/>
  <c r="G84" i="7"/>
  <c r="CE83" i="7"/>
  <c r="CE82" i="7"/>
  <c r="BN83" i="7"/>
  <c r="BN82" i="7"/>
  <c r="BN153" i="7" s="1"/>
  <c r="AW83" i="7"/>
  <c r="AW154" i="7" s="1"/>
  <c r="AW82" i="7"/>
  <c r="AF83" i="7"/>
  <c r="AF82" i="7"/>
  <c r="O83" i="7"/>
  <c r="O82" i="7"/>
  <c r="BW81" i="7"/>
  <c r="BF81" i="7"/>
  <c r="AO81" i="7"/>
  <c r="X81" i="7"/>
  <c r="X152" i="7" s="1"/>
  <c r="G81" i="7"/>
  <c r="CE80" i="7"/>
  <c r="CE79" i="7"/>
  <c r="BN80" i="7"/>
  <c r="BN79" i="7"/>
  <c r="AW80" i="7"/>
  <c r="AW79" i="7"/>
  <c r="AF80" i="7"/>
  <c r="AF79" i="7"/>
  <c r="O80" i="7"/>
  <c r="O79" i="7"/>
  <c r="O150" i="7" s="1"/>
  <c r="BW78" i="7"/>
  <c r="BF78" i="7"/>
  <c r="AO78" i="7"/>
  <c r="X78" i="7"/>
  <c r="M9" i="7"/>
  <c r="M114" i="7" s="1"/>
  <c r="M10" i="7"/>
  <c r="M115" i="7" s="1"/>
  <c r="M11" i="7"/>
  <c r="M116" i="7" s="1"/>
  <c r="M4" i="7"/>
  <c r="M6" i="7"/>
  <c r="M111" i="7" s="1"/>
  <c r="M14" i="7"/>
  <c r="M119" i="7" s="1"/>
  <c r="M7" i="7"/>
  <c r="M112" i="7" s="1"/>
  <c r="M5" i="7"/>
  <c r="M110" i="7" s="1"/>
  <c r="M15" i="7"/>
  <c r="M8" i="7"/>
  <c r="M113" i="7" s="1"/>
  <c r="M16" i="7"/>
  <c r="M121" i="7" s="1"/>
  <c r="M12" i="7"/>
  <c r="M17" i="7"/>
  <c r="M13" i="7"/>
  <c r="M118" i="7" s="1"/>
  <c r="M18" i="7"/>
  <c r="M19" i="7"/>
  <c r="M20" i="7"/>
  <c r="M3" i="7"/>
  <c r="M108" i="7" s="1"/>
  <c r="M21" i="7"/>
  <c r="CE8" i="7"/>
  <c r="CE9" i="7"/>
  <c r="CE10" i="7"/>
  <c r="CE5" i="7"/>
  <c r="CE110" i="7" s="1"/>
  <c r="CE13" i="7"/>
  <c r="CE118" i="7" s="1"/>
  <c r="CE6" i="7"/>
  <c r="CE14" i="7"/>
  <c r="CE22" i="7"/>
  <c r="CE3" i="7"/>
  <c r="CE15" i="7"/>
  <c r="CE16" i="7"/>
  <c r="CE121" i="7" s="1"/>
  <c r="CE17" i="7"/>
  <c r="CE11" i="7"/>
  <c r="CE18" i="7"/>
  <c r="CE12" i="7"/>
  <c r="CE117" i="7" s="1"/>
  <c r="CE7" i="7"/>
  <c r="CE19" i="7"/>
  <c r="CE124" i="7" s="1"/>
  <c r="CE4" i="7"/>
  <c r="CE20" i="7"/>
  <c r="CE125" i="7" s="1"/>
  <c r="AI9" i="7"/>
  <c r="AI4" i="7"/>
  <c r="AI5" i="7"/>
  <c r="AI20" i="7"/>
  <c r="AI21" i="7"/>
  <c r="AI14" i="7"/>
  <c r="AI22" i="7"/>
  <c r="AI12" i="7"/>
  <c r="AI3" i="7"/>
  <c r="AI108" i="7" s="1"/>
  <c r="AI15" i="7"/>
  <c r="AI16" i="7"/>
  <c r="AI10" i="7"/>
  <c r="AI115" i="7" s="1"/>
  <c r="AI13" i="7"/>
  <c r="AI11" i="7"/>
  <c r="AI17" i="7"/>
  <c r="AI7" i="7"/>
  <c r="AI112" i="7" s="1"/>
  <c r="AI18" i="7"/>
  <c r="AI8" i="7"/>
  <c r="AI113" i="7" s="1"/>
  <c r="AI19" i="7"/>
  <c r="CD101" i="7"/>
  <c r="CD172" i="7" s="1"/>
  <c r="N477" i="7" s="1"/>
  <c r="CD100" i="7"/>
  <c r="CD171" i="7" s="1"/>
  <c r="BM101" i="7"/>
  <c r="BM172" i="7" s="1"/>
  <c r="N476" i="7" s="1"/>
  <c r="BM100" i="7"/>
  <c r="AV101" i="7"/>
  <c r="AV172" i="7" s="1"/>
  <c r="N475" i="7" s="1"/>
  <c r="AV100" i="7"/>
  <c r="AV171" i="7" s="1"/>
  <c r="AE101" i="7"/>
  <c r="AE172" i="7" s="1"/>
  <c r="N474" i="7" s="1"/>
  <c r="AE100" i="7"/>
  <c r="AE171" i="7" s="1"/>
  <c r="N101" i="7"/>
  <c r="N172" i="7" s="1"/>
  <c r="N473" i="7" s="1"/>
  <c r="N100" i="7"/>
  <c r="BV99" i="7"/>
  <c r="BV98" i="7"/>
  <c r="BE99" i="7"/>
  <c r="BE170" i="7" s="1"/>
  <c r="BE98" i="7"/>
  <c r="AN99" i="7"/>
  <c r="AN98" i="7"/>
  <c r="W99" i="7"/>
  <c r="W98" i="7"/>
  <c r="F99" i="7"/>
  <c r="F170" i="7" s="1"/>
  <c r="F98" i="7"/>
  <c r="CD97" i="7"/>
  <c r="CD96" i="7"/>
  <c r="BM97" i="7"/>
  <c r="BM96" i="7"/>
  <c r="AV97" i="7"/>
  <c r="AV96" i="7"/>
  <c r="AE97" i="7"/>
  <c r="AE96" i="7"/>
  <c r="N97" i="7"/>
  <c r="N96" i="7"/>
  <c r="BV95" i="7"/>
  <c r="BV94" i="7"/>
  <c r="BE95" i="7"/>
  <c r="BE94" i="7"/>
  <c r="AN95" i="7"/>
  <c r="AN166" i="7" s="1"/>
  <c r="AN94" i="7"/>
  <c r="W95" i="7"/>
  <c r="W166" i="7" s="1"/>
  <c r="W94" i="7"/>
  <c r="F95" i="7"/>
  <c r="F166" i="7" s="1"/>
  <c r="F94" i="7"/>
  <c r="CD93" i="7"/>
  <c r="CD92" i="7"/>
  <c r="BM93" i="7"/>
  <c r="BM92" i="7"/>
  <c r="AV93" i="7"/>
  <c r="AV92" i="7"/>
  <c r="AV163" i="7" s="1"/>
  <c r="AE93" i="7"/>
  <c r="AE92" i="7"/>
  <c r="N93" i="7"/>
  <c r="N92" i="7"/>
  <c r="BV90" i="7"/>
  <c r="BV91" i="7"/>
  <c r="BE90" i="7"/>
  <c r="BE91" i="7"/>
  <c r="BE162" i="7" s="1"/>
  <c r="AN90" i="7"/>
  <c r="AN91" i="7"/>
  <c r="AN162" i="7" s="1"/>
  <c r="W90" i="7"/>
  <c r="W91" i="7"/>
  <c r="F90" i="7"/>
  <c r="F91" i="7"/>
  <c r="CD89" i="7"/>
  <c r="BM89" i="7"/>
  <c r="AV89" i="7"/>
  <c r="AV160" i="7" s="1"/>
  <c r="AE89" i="7"/>
  <c r="N89" i="7"/>
  <c r="BV88" i="7"/>
  <c r="BV87" i="7"/>
  <c r="BE88" i="7"/>
  <c r="BE87" i="7"/>
  <c r="AN88" i="7"/>
  <c r="AN87" i="7"/>
  <c r="W88" i="7"/>
  <c r="W87" i="7"/>
  <c r="F88" i="7"/>
  <c r="F87" i="7"/>
  <c r="CD85" i="7"/>
  <c r="CD86" i="7"/>
  <c r="BM86" i="7"/>
  <c r="BM85" i="7"/>
  <c r="AV86" i="7"/>
  <c r="AV85" i="7"/>
  <c r="AE86" i="7"/>
  <c r="AE85" i="7"/>
  <c r="N86" i="7"/>
  <c r="N85" i="7"/>
  <c r="BV84" i="7"/>
  <c r="BE84" i="7"/>
  <c r="AN84" i="7"/>
  <c r="W84" i="7"/>
  <c r="F84" i="7"/>
  <c r="CD83" i="7"/>
  <c r="CD82" i="7"/>
  <c r="BM83" i="7"/>
  <c r="BM82" i="7"/>
  <c r="AV83" i="7"/>
  <c r="AV82" i="7"/>
  <c r="AE83" i="7"/>
  <c r="AE82" i="7"/>
  <c r="N83" i="7"/>
  <c r="N154" i="7" s="1"/>
  <c r="N82" i="7"/>
  <c r="BV81" i="7"/>
  <c r="BE81" i="7"/>
  <c r="AN81" i="7"/>
  <c r="W81" i="7"/>
  <c r="F81" i="7"/>
  <c r="CD80" i="7"/>
  <c r="CD79" i="7"/>
  <c r="BM80" i="7"/>
  <c r="BM79" i="7"/>
  <c r="AV80" i="7"/>
  <c r="AV79" i="7"/>
  <c r="AE80" i="7"/>
  <c r="AE79" i="7"/>
  <c r="N80" i="7"/>
  <c r="N79" i="7"/>
  <c r="BV78" i="7"/>
  <c r="BE78" i="7"/>
  <c r="AN78" i="7"/>
  <c r="W78" i="7"/>
  <c r="M22" i="7"/>
  <c r="BF17" i="7"/>
  <c r="AB15" i="7"/>
  <c r="AB120" i="7" s="1"/>
  <c r="CD5" i="7"/>
  <c r="CD110" i="7" s="1"/>
  <c r="CD6" i="7"/>
  <c r="CD7" i="7"/>
  <c r="CD112" i="7" s="1"/>
  <c r="CD8" i="7"/>
  <c r="CD113" i="7" s="1"/>
  <c r="CD13" i="7"/>
  <c r="CD118" i="7" s="1"/>
  <c r="CD14" i="7"/>
  <c r="CD22" i="7"/>
  <c r="CD10" i="7"/>
  <c r="CD115" i="7" s="1"/>
  <c r="CD3" i="7"/>
  <c r="CD15" i="7"/>
  <c r="CD16" i="7"/>
  <c r="CD121" i="7" s="1"/>
  <c r="CD9" i="7"/>
  <c r="CD114" i="7" s="1"/>
  <c r="CD17" i="7"/>
  <c r="CD122" i="7" s="1"/>
  <c r="CD11" i="7"/>
  <c r="CD116" i="7" s="1"/>
  <c r="CD18" i="7"/>
  <c r="CD123" i="7" s="1"/>
  <c r="CD12" i="7"/>
  <c r="CD117" i="7" s="1"/>
  <c r="CD19" i="7"/>
  <c r="CD124" i="7" s="1"/>
  <c r="CD4" i="7"/>
  <c r="CD109" i="7" s="1"/>
  <c r="CD20" i="7"/>
  <c r="CD125" i="7" s="1"/>
  <c r="CD21" i="7"/>
  <c r="CD126" i="7" s="1"/>
  <c r="P4" i="7"/>
  <c r="P109" i="7" s="1"/>
  <c r="P5" i="7"/>
  <c r="P6" i="7"/>
  <c r="P111" i="7" s="1"/>
  <c r="P21" i="7"/>
  <c r="P14" i="7"/>
  <c r="P153" i="7" s="1"/>
  <c r="P22" i="7"/>
  <c r="P15" i="7"/>
  <c r="P7" i="7"/>
  <c r="P8" i="7"/>
  <c r="P113" i="7" s="1"/>
  <c r="P16" i="7"/>
  <c r="P12" i="7"/>
  <c r="P17" i="7"/>
  <c r="P13" i="7"/>
  <c r="P118" i="7" s="1"/>
  <c r="P9" i="7"/>
  <c r="P18" i="7"/>
  <c r="P157" i="7" s="1"/>
  <c r="P19" i="7"/>
  <c r="P10" i="7"/>
  <c r="P20" i="7"/>
  <c r="P3" i="7"/>
  <c r="AG4" i="7"/>
  <c r="AG109" i="7" s="1"/>
  <c r="AG5" i="7"/>
  <c r="AG6" i="7"/>
  <c r="AG21" i="7"/>
  <c r="AG160" i="7" s="1"/>
  <c r="AG9" i="7"/>
  <c r="AG14" i="7"/>
  <c r="AG22" i="7"/>
  <c r="AG3" i="7"/>
  <c r="AG12" i="7"/>
  <c r="AG15" i="7"/>
  <c r="AG16" i="7"/>
  <c r="AG10" i="7"/>
  <c r="AG115" i="7" s="1"/>
  <c r="AG13" i="7"/>
  <c r="AG11" i="7"/>
  <c r="AG116" i="7" s="1"/>
  <c r="AG17" i="7"/>
  <c r="AG7" i="7"/>
  <c r="AG18" i="7"/>
  <c r="AG8" i="7"/>
  <c r="AG113" i="7" s="1"/>
  <c r="AG19" i="7"/>
  <c r="AG20" i="7"/>
  <c r="AG125" i="7" s="1"/>
  <c r="AX4" i="7"/>
  <c r="AX109" i="7" s="1"/>
  <c r="AX5" i="7"/>
  <c r="AX110" i="7" s="1"/>
  <c r="AX6" i="7"/>
  <c r="AX111" i="7" s="1"/>
  <c r="AX7" i="7"/>
  <c r="AX112" i="7" s="1"/>
  <c r="AX10" i="7"/>
  <c r="AX115" i="7" s="1"/>
  <c r="AX21" i="7"/>
  <c r="AX126" i="7" s="1"/>
  <c r="AX12" i="7"/>
  <c r="AX14" i="7"/>
  <c r="AX153" i="7" s="1"/>
  <c r="AX22" i="7"/>
  <c r="AX127" i="7" s="1"/>
  <c r="AX8" i="7"/>
  <c r="AX113" i="7" s="1"/>
  <c r="AX11" i="7"/>
  <c r="AX3" i="7"/>
  <c r="AX15" i="7"/>
  <c r="AX120" i="7" s="1"/>
  <c r="AX13" i="7"/>
  <c r="AX16" i="7"/>
  <c r="AX121" i="7" s="1"/>
  <c r="AX9" i="7"/>
  <c r="AX114" i="7" s="1"/>
  <c r="AX17" i="7"/>
  <c r="AX122" i="7" s="1"/>
  <c r="AX18" i="7"/>
  <c r="AX123" i="7" s="1"/>
  <c r="AX19" i="7"/>
  <c r="AX124" i="7" s="1"/>
  <c r="AX20" i="7"/>
  <c r="AX125" i="7" s="1"/>
  <c r="CF4" i="7"/>
  <c r="CF5" i="7"/>
  <c r="CF110" i="7" s="1"/>
  <c r="CF6" i="7"/>
  <c r="CF21" i="7"/>
  <c r="CF8" i="7"/>
  <c r="CF113" i="7" s="1"/>
  <c r="CF13" i="7"/>
  <c r="CF118" i="7" s="1"/>
  <c r="CF10" i="7"/>
  <c r="CF115" i="7" s="1"/>
  <c r="CF14" i="7"/>
  <c r="CF22" i="7"/>
  <c r="CF3" i="7"/>
  <c r="CF15" i="7"/>
  <c r="CF9" i="7"/>
  <c r="CF16" i="7"/>
  <c r="CF17" i="7"/>
  <c r="CF11" i="7"/>
  <c r="CF18" i="7"/>
  <c r="CF12" i="7"/>
  <c r="CF7" i="7"/>
  <c r="CF19" i="7"/>
  <c r="CF124" i="7" s="1"/>
  <c r="CF20" i="7"/>
  <c r="CF125" i="7" s="1"/>
  <c r="R7" i="7"/>
  <c r="R112" i="7" s="1"/>
  <c r="R9" i="7"/>
  <c r="R114" i="7" s="1"/>
  <c r="R4" i="7"/>
  <c r="R5" i="7"/>
  <c r="R10" i="7"/>
  <c r="R20" i="7"/>
  <c r="R3" i="7"/>
  <c r="R11" i="7"/>
  <c r="R116" i="7" s="1"/>
  <c r="R21" i="7"/>
  <c r="R14" i="7"/>
  <c r="R22" i="7"/>
  <c r="R8" i="7"/>
  <c r="R113" i="7" s="1"/>
  <c r="R15" i="7"/>
  <c r="R16" i="7"/>
  <c r="R12" i="7"/>
  <c r="R6" i="7"/>
  <c r="R111" i="7" s="1"/>
  <c r="R17" i="7"/>
  <c r="R13" i="7"/>
  <c r="R18" i="7"/>
  <c r="R19" i="7"/>
  <c r="CH9" i="7"/>
  <c r="CH4" i="7"/>
  <c r="CH109" i="7" s="1"/>
  <c r="CH5" i="7"/>
  <c r="CH20" i="7"/>
  <c r="CH125" i="7" s="1"/>
  <c r="CH8" i="7"/>
  <c r="CH113" i="7" s="1"/>
  <c r="CH21" i="7"/>
  <c r="CH126" i="7" s="1"/>
  <c r="CH13" i="7"/>
  <c r="CH118" i="7" s="1"/>
  <c r="CH10" i="7"/>
  <c r="CH115" i="7" s="1"/>
  <c r="CH14" i="7"/>
  <c r="CH153" i="7" s="1"/>
  <c r="CH22" i="7"/>
  <c r="CH127" i="7" s="1"/>
  <c r="CH3" i="7"/>
  <c r="CH15" i="7"/>
  <c r="CH120" i="7" s="1"/>
  <c r="CH16" i="7"/>
  <c r="CH121" i="7" s="1"/>
  <c r="CH17" i="7"/>
  <c r="CH122" i="7" s="1"/>
  <c r="CH11" i="7"/>
  <c r="CH12" i="7"/>
  <c r="CH18" i="7"/>
  <c r="CH123" i="7" s="1"/>
  <c r="CH7" i="7"/>
  <c r="CH6" i="7"/>
  <c r="CH19" i="7"/>
  <c r="CH124" i="7" s="1"/>
  <c r="S24" i="7"/>
  <c r="CI24" i="7"/>
  <c r="K25" i="7"/>
  <c r="K130" i="7" s="1"/>
  <c r="AB33" i="7"/>
  <c r="AS33" i="7"/>
  <c r="AS138" i="7" s="1"/>
  <c r="K450" i="7" s="1"/>
  <c r="BJ33" i="7"/>
  <c r="CA33" i="7"/>
  <c r="CC101" i="7"/>
  <c r="CC100" i="7"/>
  <c r="CC171" i="7" s="1"/>
  <c r="BL101" i="7"/>
  <c r="BL100" i="7"/>
  <c r="AU101" i="7"/>
  <c r="AU100" i="7"/>
  <c r="AU171" i="7" s="1"/>
  <c r="AD101" i="7"/>
  <c r="AD100" i="7"/>
  <c r="M101" i="7"/>
  <c r="M100" i="7"/>
  <c r="BU99" i="7"/>
  <c r="BU98" i="7"/>
  <c r="BD99" i="7"/>
  <c r="BD98" i="7"/>
  <c r="AM99" i="7"/>
  <c r="AM98" i="7"/>
  <c r="V99" i="7"/>
  <c r="V170" i="7" s="1"/>
  <c r="V98" i="7"/>
  <c r="E99" i="7"/>
  <c r="E170" i="7" s="1"/>
  <c r="E98" i="7"/>
  <c r="CC97" i="7"/>
  <c r="CC96" i="7"/>
  <c r="BL97" i="7"/>
  <c r="BL96" i="7"/>
  <c r="AU97" i="7"/>
  <c r="AU96" i="7"/>
  <c r="AD97" i="7"/>
  <c r="AD96" i="7"/>
  <c r="M97" i="7"/>
  <c r="M96" i="7"/>
  <c r="BU95" i="7"/>
  <c r="BU94" i="7"/>
  <c r="BD95" i="7"/>
  <c r="BD94" i="7"/>
  <c r="AM95" i="7"/>
  <c r="AM166" i="7" s="1"/>
  <c r="AM94" i="7"/>
  <c r="V95" i="7"/>
  <c r="V166" i="7" s="1"/>
  <c r="V94" i="7"/>
  <c r="E94" i="7"/>
  <c r="E95" i="7"/>
  <c r="CC93" i="7"/>
  <c r="CC92" i="7"/>
  <c r="CC163" i="7" s="1"/>
  <c r="BL93" i="7"/>
  <c r="BL92" i="7"/>
  <c r="BL163" i="7" s="1"/>
  <c r="AU93" i="7"/>
  <c r="AU92" i="7"/>
  <c r="AD93" i="7"/>
  <c r="AD92" i="7"/>
  <c r="M93" i="7"/>
  <c r="M92" i="7"/>
  <c r="M163" i="7" s="1"/>
  <c r="BU91" i="7"/>
  <c r="BU90" i="7"/>
  <c r="BD91" i="7"/>
  <c r="BD90" i="7"/>
  <c r="AM91" i="7"/>
  <c r="AM90" i="7"/>
  <c r="V91" i="7"/>
  <c r="V90" i="7"/>
  <c r="E91" i="7"/>
  <c r="E162" i="7" s="1"/>
  <c r="E90" i="7"/>
  <c r="CC89" i="7"/>
  <c r="BL89" i="7"/>
  <c r="AU89" i="7"/>
  <c r="AD89" i="7"/>
  <c r="M89" i="7"/>
  <c r="M160" i="7" s="1"/>
  <c r="BU88" i="7"/>
  <c r="BU87" i="7"/>
  <c r="BD88" i="7"/>
  <c r="BD87" i="7"/>
  <c r="AM88" i="7"/>
  <c r="AM87" i="7"/>
  <c r="V88" i="7"/>
  <c r="V87" i="7"/>
  <c r="E88" i="7"/>
  <c r="E87" i="7"/>
  <c r="CC85" i="7"/>
  <c r="CC86" i="7"/>
  <c r="BL86" i="7"/>
  <c r="BL85" i="7"/>
  <c r="AU85" i="7"/>
  <c r="AU86" i="7"/>
  <c r="AD85" i="7"/>
  <c r="AD86" i="7"/>
  <c r="M86" i="7"/>
  <c r="M85" i="7"/>
  <c r="BU84" i="7"/>
  <c r="BD84" i="7"/>
  <c r="AM84" i="7"/>
  <c r="V84" i="7"/>
  <c r="E84" i="7"/>
  <c r="CC82" i="7"/>
  <c r="CC83" i="7"/>
  <c r="BL82" i="7"/>
  <c r="BL83" i="7"/>
  <c r="AU82" i="7"/>
  <c r="AU83" i="7"/>
  <c r="AD82" i="7"/>
  <c r="AD83" i="7"/>
  <c r="M82" i="7"/>
  <c r="M83" i="7"/>
  <c r="BU81" i="7"/>
  <c r="BD81" i="7"/>
  <c r="AM81" i="7"/>
  <c r="V81" i="7"/>
  <c r="E81" i="7"/>
  <c r="CC80" i="7"/>
  <c r="CC79" i="7"/>
  <c r="BL80" i="7"/>
  <c r="BL79" i="7"/>
  <c r="AU80" i="7"/>
  <c r="AU79" i="7"/>
  <c r="AD80" i="7"/>
  <c r="AD79" i="7"/>
  <c r="M80" i="7"/>
  <c r="M79" i="7"/>
  <c r="BU78" i="7"/>
  <c r="BD78" i="7"/>
  <c r="AM78" i="7"/>
  <c r="BO4" i="7"/>
  <c r="BO109" i="7" s="1"/>
  <c r="BO5" i="7"/>
  <c r="BO110" i="7" s="1"/>
  <c r="BO6" i="7"/>
  <c r="BO111" i="7" s="1"/>
  <c r="BO21" i="7"/>
  <c r="BO126" i="7" s="1"/>
  <c r="BO14" i="7"/>
  <c r="BO119" i="7" s="1"/>
  <c r="BO22" i="7"/>
  <c r="BO127" i="7" s="1"/>
  <c r="BO13" i="7"/>
  <c r="BO118" i="7" s="1"/>
  <c r="BO3" i="7"/>
  <c r="BO108" i="7" s="1"/>
  <c r="BO15" i="7"/>
  <c r="BO120" i="7" s="1"/>
  <c r="BO7" i="7"/>
  <c r="BO16" i="7"/>
  <c r="BO121" i="7" s="1"/>
  <c r="BO17" i="7"/>
  <c r="BO122" i="7" s="1"/>
  <c r="BO10" i="7"/>
  <c r="BO115" i="7" s="1"/>
  <c r="BO8" i="7"/>
  <c r="BO18" i="7"/>
  <c r="BO19" i="7"/>
  <c r="BO124" i="7" s="1"/>
  <c r="BO11" i="7"/>
  <c r="BO116" i="7" s="1"/>
  <c r="BO12" i="7"/>
  <c r="BO20" i="7"/>
  <c r="BO125" i="7" s="1"/>
  <c r="Q7" i="7"/>
  <c r="Q8" i="7"/>
  <c r="Q9" i="7"/>
  <c r="Q4" i="7"/>
  <c r="Q12" i="7"/>
  <c r="Q5" i="7"/>
  <c r="Q11" i="7"/>
  <c r="Q21" i="7"/>
  <c r="Q160" i="7" s="1"/>
  <c r="Q14" i="7"/>
  <c r="Q22" i="7"/>
  <c r="Q15" i="7"/>
  <c r="Q16" i="7"/>
  <c r="Q6" i="7"/>
  <c r="Q17" i="7"/>
  <c r="Q13" i="7"/>
  <c r="Q18" i="7"/>
  <c r="Q19" i="7"/>
  <c r="AY7" i="7"/>
  <c r="AY112" i="7" s="1"/>
  <c r="AY8" i="7"/>
  <c r="AY113" i="7" s="1"/>
  <c r="AY9" i="7"/>
  <c r="AY114" i="7" s="1"/>
  <c r="AY4" i="7"/>
  <c r="AY12" i="7"/>
  <c r="AY117" i="7" s="1"/>
  <c r="AY5" i="7"/>
  <c r="AY10" i="7"/>
  <c r="AY115" i="7" s="1"/>
  <c r="AY21" i="7"/>
  <c r="AY126" i="7" s="1"/>
  <c r="AY6" i="7"/>
  <c r="AY111" i="7" s="1"/>
  <c r="AY14" i="7"/>
  <c r="AY119" i="7" s="1"/>
  <c r="AY22" i="7"/>
  <c r="AY127" i="7" s="1"/>
  <c r="AY11" i="7"/>
  <c r="AY116" i="7" s="1"/>
  <c r="AY3" i="7"/>
  <c r="AY108" i="7" s="1"/>
  <c r="AY15" i="7"/>
  <c r="AY120" i="7" s="1"/>
  <c r="AY13" i="7"/>
  <c r="AY16" i="7"/>
  <c r="AY121" i="7" s="1"/>
  <c r="AY17" i="7"/>
  <c r="AY122" i="7" s="1"/>
  <c r="AY18" i="7"/>
  <c r="AY123" i="7" s="1"/>
  <c r="AY19" i="7"/>
  <c r="AY124" i="7" s="1"/>
  <c r="BP7" i="7"/>
  <c r="BP112" i="7" s="1"/>
  <c r="BP8" i="7"/>
  <c r="BP9" i="7"/>
  <c r="BP4" i="7"/>
  <c r="BP109" i="7" s="1"/>
  <c r="BP12" i="7"/>
  <c r="BP5" i="7"/>
  <c r="BP110" i="7" s="1"/>
  <c r="BP21" i="7"/>
  <c r="BP14" i="7"/>
  <c r="BP119" i="7" s="1"/>
  <c r="BP22" i="7"/>
  <c r="BP127" i="7" s="1"/>
  <c r="BP13" i="7"/>
  <c r="BP3" i="7"/>
  <c r="BP15" i="7"/>
  <c r="BP154" i="7" s="1"/>
  <c r="BP16" i="7"/>
  <c r="BP6" i="7"/>
  <c r="BP111" i="7" s="1"/>
  <c r="BP17" i="7"/>
  <c r="BP122" i="7" s="1"/>
  <c r="BP10" i="7"/>
  <c r="BP115" i="7" s="1"/>
  <c r="BP18" i="7"/>
  <c r="BP123" i="7" s="1"/>
  <c r="BP19" i="7"/>
  <c r="BP124" i="7" s="1"/>
  <c r="BQ9" i="7"/>
  <c r="BQ4" i="7"/>
  <c r="BQ109" i="7" s="1"/>
  <c r="BQ5" i="7"/>
  <c r="BQ110" i="7" s="1"/>
  <c r="BQ11" i="7"/>
  <c r="BQ116" i="7" s="1"/>
  <c r="BQ20" i="7"/>
  <c r="BQ125" i="7" s="1"/>
  <c r="BQ21" i="7"/>
  <c r="BQ14" i="7"/>
  <c r="BQ119" i="7" s="1"/>
  <c r="BQ22" i="7"/>
  <c r="BQ127" i="7" s="1"/>
  <c r="BQ13" i="7"/>
  <c r="BQ3" i="7"/>
  <c r="BQ108" i="7" s="1"/>
  <c r="BQ15" i="7"/>
  <c r="BQ120" i="7" s="1"/>
  <c r="BQ7" i="7"/>
  <c r="BQ112" i="7" s="1"/>
  <c r="BQ16" i="7"/>
  <c r="BQ121" i="7" s="1"/>
  <c r="BQ6" i="7"/>
  <c r="BQ111" i="7" s="1"/>
  <c r="BQ17" i="7"/>
  <c r="BQ122" i="7" s="1"/>
  <c r="BQ8" i="7"/>
  <c r="BQ113" i="7" s="1"/>
  <c r="BQ10" i="7"/>
  <c r="BQ115" i="7" s="1"/>
  <c r="BQ18" i="7"/>
  <c r="BQ123" i="7" s="1"/>
  <c r="BQ19" i="7"/>
  <c r="BQ124" i="7" s="1"/>
  <c r="S6" i="7"/>
  <c r="S7" i="7"/>
  <c r="S8" i="7"/>
  <c r="S9" i="7"/>
  <c r="S11" i="7"/>
  <c r="S4" i="7"/>
  <c r="S12" i="7"/>
  <c r="S10" i="7"/>
  <c r="S20" i="7"/>
  <c r="S3" i="7"/>
  <c r="S108" i="7" s="1"/>
  <c r="S5" i="7"/>
  <c r="S110" i="7" s="1"/>
  <c r="S21" i="7"/>
  <c r="S14" i="7"/>
  <c r="S22" i="7"/>
  <c r="S15" i="7"/>
  <c r="S16" i="7"/>
  <c r="S17" i="7"/>
  <c r="S13" i="7"/>
  <c r="S18" i="7"/>
  <c r="S157" i="7" s="1"/>
  <c r="CI6" i="7"/>
  <c r="CI7" i="7"/>
  <c r="CI8" i="7"/>
  <c r="CI9" i="7"/>
  <c r="CI11" i="7"/>
  <c r="CI4" i="7"/>
  <c r="CI12" i="7"/>
  <c r="CI20" i="7"/>
  <c r="CI5" i="7"/>
  <c r="CI21" i="7"/>
  <c r="CI13" i="7"/>
  <c r="CI10" i="7"/>
  <c r="CI14" i="7"/>
  <c r="CI22" i="7"/>
  <c r="CI3" i="7"/>
  <c r="CI15" i="7"/>
  <c r="CI16" i="7"/>
  <c r="CI17" i="7"/>
  <c r="CI18" i="7"/>
  <c r="AS23" i="7"/>
  <c r="AS128" i="7" s="1"/>
  <c r="AJ24" i="7"/>
  <c r="BB6" i="7"/>
  <c r="BB7" i="7"/>
  <c r="BB8" i="7"/>
  <c r="BB11" i="7"/>
  <c r="BB4" i="7"/>
  <c r="BB19" i="7"/>
  <c r="BB20" i="7"/>
  <c r="BB12" i="7"/>
  <c r="BB10" i="7"/>
  <c r="BB21" i="7"/>
  <c r="BB14" i="7"/>
  <c r="BB22" i="7"/>
  <c r="BB3" i="7"/>
  <c r="BB15" i="7"/>
  <c r="BB9" i="7"/>
  <c r="BB13" i="7"/>
  <c r="BB16" i="7"/>
  <c r="BB5" i="7"/>
  <c r="BB17" i="7"/>
  <c r="BB18" i="7"/>
  <c r="BB123" i="7" s="1"/>
  <c r="L23" i="7"/>
  <c r="AC27" i="7"/>
  <c r="AT27" i="7"/>
  <c r="AT132" i="7" s="1"/>
  <c r="BK27" i="7"/>
  <c r="BK132" i="7" s="1"/>
  <c r="CB27" i="7"/>
  <c r="CB132" i="7" s="1"/>
  <c r="T28" i="7"/>
  <c r="AK28" i="7"/>
  <c r="AK167" i="7" s="1"/>
  <c r="BB28" i="7"/>
  <c r="L29" i="7"/>
  <c r="AC29" i="7"/>
  <c r="AT29" i="7"/>
  <c r="AT134" i="7" s="1"/>
  <c r="BK29" i="7"/>
  <c r="BK134" i="7" s="1"/>
  <c r="CB29" i="7"/>
  <c r="CB134" i="7" s="1"/>
  <c r="T30" i="7"/>
  <c r="AK30" i="7"/>
  <c r="BB30" i="7"/>
  <c r="BS30" i="7"/>
  <c r="CJ30" i="7"/>
  <c r="CB101" i="7"/>
  <c r="CB172" i="7" s="1"/>
  <c r="L477" i="7" s="1"/>
  <c r="CB100" i="7"/>
  <c r="BK101" i="7"/>
  <c r="BK172" i="7" s="1"/>
  <c r="L476" i="7" s="1"/>
  <c r="BK100" i="7"/>
  <c r="AT101" i="7"/>
  <c r="AT172" i="7" s="1"/>
  <c r="L475" i="7" s="1"/>
  <c r="AT100" i="7"/>
  <c r="AC101" i="7"/>
  <c r="AC172" i="7" s="1"/>
  <c r="L474" i="7" s="1"/>
  <c r="AC100" i="7"/>
  <c r="L101" i="7"/>
  <c r="L172" i="7" s="1"/>
  <c r="L473" i="7" s="1"/>
  <c r="L100" i="7"/>
  <c r="CJ99" i="7"/>
  <c r="CJ98" i="7"/>
  <c r="BS99" i="7"/>
  <c r="BS98" i="7"/>
  <c r="BB99" i="7"/>
  <c r="BB98" i="7"/>
  <c r="AK99" i="7"/>
  <c r="AK98" i="7"/>
  <c r="T99" i="7"/>
  <c r="T98" i="7"/>
  <c r="CB97" i="7"/>
  <c r="CB96" i="7"/>
  <c r="BK97" i="7"/>
  <c r="BK96" i="7"/>
  <c r="AT97" i="7"/>
  <c r="AT168" i="7" s="1"/>
  <c r="AT96" i="7"/>
  <c r="AC97" i="7"/>
  <c r="AC96" i="7"/>
  <c r="L97" i="7"/>
  <c r="L96" i="7"/>
  <c r="CJ95" i="7"/>
  <c r="CJ94" i="7"/>
  <c r="BS95" i="7"/>
  <c r="BS94" i="7"/>
  <c r="BB95" i="7"/>
  <c r="BB94" i="7"/>
  <c r="AK95" i="7"/>
  <c r="AK94" i="7"/>
  <c r="T95" i="7"/>
  <c r="T94" i="7"/>
  <c r="CB93" i="7"/>
  <c r="CB92" i="7"/>
  <c r="BK93" i="7"/>
  <c r="BK92" i="7"/>
  <c r="AT93" i="7"/>
  <c r="AT92" i="7"/>
  <c r="AC93" i="7"/>
  <c r="AC92" i="7"/>
  <c r="L93" i="7"/>
  <c r="L92" i="7"/>
  <c r="L163" i="7" s="1"/>
  <c r="CJ90" i="7"/>
  <c r="CJ91" i="7"/>
  <c r="BS90" i="7"/>
  <c r="BS91" i="7"/>
  <c r="BB90" i="7"/>
  <c r="BB91" i="7"/>
  <c r="AK90" i="7"/>
  <c r="AK91" i="7"/>
  <c r="T90" i="7"/>
  <c r="T91" i="7"/>
  <c r="CB89" i="7"/>
  <c r="BK89" i="7"/>
  <c r="BK160" i="7" s="1"/>
  <c r="AT89" i="7"/>
  <c r="AC89" i="7"/>
  <c r="L89" i="7"/>
  <c r="CJ88" i="7"/>
  <c r="CJ87" i="7"/>
  <c r="BS88" i="7"/>
  <c r="BS87" i="7"/>
  <c r="BB88" i="7"/>
  <c r="BB87" i="7"/>
  <c r="BB158" i="7" s="1"/>
  <c r="AK88" i="7"/>
  <c r="AK87" i="7"/>
  <c r="T88" i="7"/>
  <c r="T87" i="7"/>
  <c r="CB86" i="7"/>
  <c r="CB85" i="7"/>
  <c r="BK86" i="7"/>
  <c r="BK85" i="7"/>
  <c r="AT85" i="7"/>
  <c r="AT86" i="7"/>
  <c r="AC85" i="7"/>
  <c r="AC86" i="7"/>
  <c r="L86" i="7"/>
  <c r="L85" i="7"/>
  <c r="CJ84" i="7"/>
  <c r="BS84" i="7"/>
  <c r="BB84" i="7"/>
  <c r="AK84" i="7"/>
  <c r="T84" i="7"/>
  <c r="CB83" i="7"/>
  <c r="CB82" i="7"/>
  <c r="BK83" i="7"/>
  <c r="BK82" i="7"/>
  <c r="AT83" i="7"/>
  <c r="AT82" i="7"/>
  <c r="AC83" i="7"/>
  <c r="AC82" i="7"/>
  <c r="L83" i="7"/>
  <c r="L82" i="7"/>
  <c r="CJ81" i="7"/>
  <c r="BS81" i="7"/>
  <c r="BB81" i="7"/>
  <c r="AK81" i="7"/>
  <c r="T81" i="7"/>
  <c r="CB80" i="7"/>
  <c r="CB79" i="7"/>
  <c r="BK80" i="7"/>
  <c r="BK151" i="7" s="1"/>
  <c r="BK79" i="7"/>
  <c r="AT80" i="7"/>
  <c r="AT79" i="7"/>
  <c r="AC80" i="7"/>
  <c r="AC79" i="7"/>
  <c r="L80" i="7"/>
  <c r="L79" i="7"/>
  <c r="CJ78" i="7"/>
  <c r="BS78" i="7"/>
  <c r="BB78" i="7"/>
  <c r="AK78" i="7"/>
  <c r="X17" i="7"/>
  <c r="X122" i="7" s="1"/>
  <c r="AV12" i="7"/>
  <c r="AC9" i="7"/>
  <c r="AC114" i="7" s="1"/>
  <c r="BM5" i="7"/>
  <c r="BM6" i="7"/>
  <c r="BM111" i="7" s="1"/>
  <c r="BM7" i="7"/>
  <c r="BM14" i="7"/>
  <c r="BM22" i="7"/>
  <c r="BM3" i="7"/>
  <c r="BM13" i="7"/>
  <c r="BM118" i="7" s="1"/>
  <c r="BM15" i="7"/>
  <c r="BM120" i="7" s="1"/>
  <c r="BM16" i="7"/>
  <c r="BM121" i="7" s="1"/>
  <c r="BM17" i="7"/>
  <c r="BM4" i="7"/>
  <c r="BM10" i="7"/>
  <c r="BM18" i="7"/>
  <c r="BM123" i="7" s="1"/>
  <c r="BM8" i="7"/>
  <c r="BM19" i="7"/>
  <c r="BM124" i="7" s="1"/>
  <c r="BM11" i="7"/>
  <c r="BM12" i="7"/>
  <c r="BM20" i="7"/>
  <c r="BM125" i="7" s="1"/>
  <c r="BM9" i="7"/>
  <c r="BM21" i="7"/>
  <c r="BQ24" i="7"/>
  <c r="AJ6" i="7"/>
  <c r="AJ111" i="7" s="1"/>
  <c r="AJ7" i="7"/>
  <c r="AJ112" i="7" s="1"/>
  <c r="AJ8" i="7"/>
  <c r="AJ9" i="7"/>
  <c r="AJ114" i="7" s="1"/>
  <c r="AJ11" i="7"/>
  <c r="AJ4" i="7"/>
  <c r="AJ12" i="7"/>
  <c r="AJ20" i="7"/>
  <c r="AJ21" i="7"/>
  <c r="AJ14" i="7"/>
  <c r="AJ119" i="7" s="1"/>
  <c r="AJ22" i="7"/>
  <c r="AJ5" i="7"/>
  <c r="AJ110" i="7" s="1"/>
  <c r="AJ3" i="7"/>
  <c r="AJ15" i="7"/>
  <c r="AJ16" i="7"/>
  <c r="AJ10" i="7"/>
  <c r="AJ13" i="7"/>
  <c r="AJ17" i="7"/>
  <c r="AJ18" i="7"/>
  <c r="BA6" i="7"/>
  <c r="BA7" i="7"/>
  <c r="BA8" i="7"/>
  <c r="BA9" i="7"/>
  <c r="BA11" i="7"/>
  <c r="BA116" i="7" s="1"/>
  <c r="BA4" i="7"/>
  <c r="BA12" i="7"/>
  <c r="BA151" i="7" s="1"/>
  <c r="BA20" i="7"/>
  <c r="BA10" i="7"/>
  <c r="BA115" i="7" s="1"/>
  <c r="BA21" i="7"/>
  <c r="BA126" i="7" s="1"/>
  <c r="BA14" i="7"/>
  <c r="BA153" i="7" s="1"/>
  <c r="BA22" i="7"/>
  <c r="BA127" i="7" s="1"/>
  <c r="BA3" i="7"/>
  <c r="BA108" i="7" s="1"/>
  <c r="BA15" i="7"/>
  <c r="BA13" i="7"/>
  <c r="BA118" i="7" s="1"/>
  <c r="BA16" i="7"/>
  <c r="BA121" i="7" s="1"/>
  <c r="BA5" i="7"/>
  <c r="BA17" i="7"/>
  <c r="BA18" i="7"/>
  <c r="AB23" i="7"/>
  <c r="BA24" i="7"/>
  <c r="BS6" i="7"/>
  <c r="BS7" i="7"/>
  <c r="BS8" i="7"/>
  <c r="BS11" i="7"/>
  <c r="BS4" i="7"/>
  <c r="BS9" i="7"/>
  <c r="BS12" i="7"/>
  <c r="BS19" i="7"/>
  <c r="BS20" i="7"/>
  <c r="BS21" i="7"/>
  <c r="BS14" i="7"/>
  <c r="BS22" i="7"/>
  <c r="BS13" i="7"/>
  <c r="BS3" i="7"/>
  <c r="BS15" i="7"/>
  <c r="BS16" i="7"/>
  <c r="BS17" i="7"/>
  <c r="BS10" i="7"/>
  <c r="BS18" i="7"/>
  <c r="E5" i="7"/>
  <c r="E6" i="7"/>
  <c r="E111" i="7" s="1"/>
  <c r="E7" i="7"/>
  <c r="E8" i="7"/>
  <c r="E113" i="7" s="1"/>
  <c r="E10" i="7"/>
  <c r="E11" i="7"/>
  <c r="E13" i="7"/>
  <c r="E19" i="7"/>
  <c r="E124" i="7" s="1"/>
  <c r="E20" i="7"/>
  <c r="E125" i="7" s="1"/>
  <c r="E3" i="7"/>
  <c r="E9" i="7"/>
  <c r="E21" i="7"/>
  <c r="E126" i="7" s="1"/>
  <c r="E22" i="7"/>
  <c r="E127" i="7" s="1"/>
  <c r="E14" i="7"/>
  <c r="E15" i="7"/>
  <c r="E16" i="7"/>
  <c r="E4" i="7"/>
  <c r="E109" i="7" s="1"/>
  <c r="E17" i="7"/>
  <c r="E122" i="7" s="1"/>
  <c r="E12" i="7"/>
  <c r="V5" i="7"/>
  <c r="V110" i="7" s="1"/>
  <c r="V6" i="7"/>
  <c r="V111" i="7" s="1"/>
  <c r="V7" i="7"/>
  <c r="V8" i="7"/>
  <c r="V10" i="7"/>
  <c r="V11" i="7"/>
  <c r="V19" i="7"/>
  <c r="V20" i="7"/>
  <c r="V3" i="7"/>
  <c r="V108" i="7" s="1"/>
  <c r="V21" i="7"/>
  <c r="V126" i="7" s="1"/>
  <c r="V14" i="7"/>
  <c r="V22" i="7"/>
  <c r="V127" i="7" s="1"/>
  <c r="V15" i="7"/>
  <c r="V120" i="7" s="1"/>
  <c r="V12" i="7"/>
  <c r="V16" i="7"/>
  <c r="V121" i="7" s="1"/>
  <c r="V9" i="7"/>
  <c r="V17" i="7"/>
  <c r="V122" i="7" s="1"/>
  <c r="V13" i="7"/>
  <c r="AM5" i="7"/>
  <c r="AM110" i="7" s="1"/>
  <c r="AM6" i="7"/>
  <c r="AM111" i="7" s="1"/>
  <c r="AM7" i="7"/>
  <c r="AM112" i="7" s="1"/>
  <c r="AM8" i="7"/>
  <c r="AM113" i="7" s="1"/>
  <c r="AM10" i="7"/>
  <c r="AM11" i="7"/>
  <c r="AM116" i="7" s="1"/>
  <c r="AM19" i="7"/>
  <c r="AM124" i="7" s="1"/>
  <c r="AM4" i="7"/>
  <c r="AM109" i="7" s="1"/>
  <c r="AM9" i="7"/>
  <c r="AM114" i="7" s="1"/>
  <c r="AM20" i="7"/>
  <c r="AM125" i="7" s="1"/>
  <c r="AM21" i="7"/>
  <c r="AM126" i="7" s="1"/>
  <c r="AM12" i="7"/>
  <c r="AM117" i="7" s="1"/>
  <c r="AM14" i="7"/>
  <c r="AM119" i="7" s="1"/>
  <c r="AM22" i="7"/>
  <c r="AM127" i="7" s="1"/>
  <c r="AM3" i="7"/>
  <c r="AM108" i="7" s="1"/>
  <c r="AM15" i="7"/>
  <c r="AM120" i="7" s="1"/>
  <c r="AM16" i="7"/>
  <c r="AM121" i="7" s="1"/>
  <c r="AM13" i="7"/>
  <c r="AM118" i="7" s="1"/>
  <c r="AM17" i="7"/>
  <c r="AM122" i="7" s="1"/>
  <c r="BU5" i="7"/>
  <c r="BU110" i="7" s="1"/>
  <c r="BU6" i="7"/>
  <c r="BU111" i="7" s="1"/>
  <c r="BU7" i="7"/>
  <c r="BU8" i="7"/>
  <c r="BU10" i="7"/>
  <c r="BU115" i="7" s="1"/>
  <c r="BU11" i="7"/>
  <c r="BU9" i="7"/>
  <c r="BU114" i="7" s="1"/>
  <c r="BU12" i="7"/>
  <c r="BU117" i="7" s="1"/>
  <c r="BU19" i="7"/>
  <c r="BU20" i="7"/>
  <c r="BU125" i="7" s="1"/>
  <c r="BU21" i="7"/>
  <c r="BU126" i="7" s="1"/>
  <c r="BU14" i="7"/>
  <c r="BU22" i="7"/>
  <c r="BU127" i="7" s="1"/>
  <c r="BU13" i="7"/>
  <c r="BU3" i="7"/>
  <c r="BU15" i="7"/>
  <c r="BU120" i="7" s="1"/>
  <c r="BU4" i="7"/>
  <c r="BU109" i="7" s="1"/>
  <c r="BU16" i="7"/>
  <c r="BU121" i="7" s="1"/>
  <c r="BU17" i="7"/>
  <c r="AD23" i="7"/>
  <c r="AU23" i="7"/>
  <c r="AU128" i="7" s="1"/>
  <c r="BL23" i="7"/>
  <c r="BL128" i="7" s="1"/>
  <c r="CC23" i="7"/>
  <c r="CC128" i="7" s="1"/>
  <c r="E24" i="7"/>
  <c r="E129" i="7" s="1"/>
  <c r="V24" i="7"/>
  <c r="AM24" i="7"/>
  <c r="AM129" i="7" s="1"/>
  <c r="BD24" i="7"/>
  <c r="BD129" i="7" s="1"/>
  <c r="BU24" i="7"/>
  <c r="BU129" i="7" s="1"/>
  <c r="M25" i="7"/>
  <c r="AD25" i="7"/>
  <c r="AU25" i="7"/>
  <c r="AU130" i="7" s="1"/>
  <c r="BL25" i="7"/>
  <c r="BL130" i="7" s="1"/>
  <c r="CC25" i="7"/>
  <c r="CC130" i="7" s="1"/>
  <c r="E26" i="7"/>
  <c r="V26" i="7"/>
  <c r="AM26" i="7"/>
  <c r="BD26" i="7"/>
  <c r="BD131" i="7" s="1"/>
  <c r="BU26" i="7"/>
  <c r="BU131" i="7" s="1"/>
  <c r="M27" i="7"/>
  <c r="AD27" i="7"/>
  <c r="AU27" i="7"/>
  <c r="BL27" i="7"/>
  <c r="BL132" i="7" s="1"/>
  <c r="CC27" i="7"/>
  <c r="CC132" i="7" s="1"/>
  <c r="E28" i="7"/>
  <c r="V28" i="7"/>
  <c r="AM28" i="7"/>
  <c r="AM133" i="7" s="1"/>
  <c r="BD28" i="7"/>
  <c r="BD133" i="7" s="1"/>
  <c r="BU28" i="7"/>
  <c r="BU133" i="7" s="1"/>
  <c r="M29" i="7"/>
  <c r="AD29" i="7"/>
  <c r="AU29" i="7"/>
  <c r="BL29" i="7"/>
  <c r="BL134" i="7" s="1"/>
  <c r="CC29" i="7"/>
  <c r="CC134" i="7" s="1"/>
  <c r="E30" i="7"/>
  <c r="V30" i="7"/>
  <c r="V135" i="7" s="1"/>
  <c r="AM30" i="7"/>
  <c r="AM169" i="7" s="1"/>
  <c r="BD30" i="7"/>
  <c r="BU30" i="7"/>
  <c r="BU135" i="7" s="1"/>
  <c r="M31" i="7"/>
  <c r="AD31" i="7"/>
  <c r="AU31" i="7"/>
  <c r="BL31" i="7"/>
  <c r="BL136" i="7" s="1"/>
  <c r="CC31" i="7"/>
  <c r="CC136" i="7" s="1"/>
  <c r="V32" i="7"/>
  <c r="AM32" i="7"/>
  <c r="AM137" i="7" s="1"/>
  <c r="BD32" i="7"/>
  <c r="BD137" i="7" s="1"/>
  <c r="BU32" i="7"/>
  <c r="M33" i="7"/>
  <c r="M138" i="7" s="1"/>
  <c r="M448" i="7" s="1"/>
  <c r="AD33" i="7"/>
  <c r="AD138" i="7" s="1"/>
  <c r="M449" i="7" s="1"/>
  <c r="AU33" i="7"/>
  <c r="AU138" i="7" s="1"/>
  <c r="M450" i="7" s="1"/>
  <c r="BL33" i="7"/>
  <c r="BL138" i="7" s="1"/>
  <c r="M451" i="7" s="1"/>
  <c r="CC33" i="7"/>
  <c r="CC138" i="7" s="1"/>
  <c r="M452" i="7" s="1"/>
  <c r="CA101" i="7"/>
  <c r="CA100" i="7"/>
  <c r="CA171" i="7" s="1"/>
  <c r="BJ101" i="7"/>
  <c r="BJ100" i="7"/>
  <c r="AS101" i="7"/>
  <c r="AS100" i="7"/>
  <c r="AB101" i="7"/>
  <c r="AB100" i="7"/>
  <c r="AB171" i="7" s="1"/>
  <c r="K101" i="7"/>
  <c r="K172" i="7" s="1"/>
  <c r="K473" i="7" s="1"/>
  <c r="K100" i="7"/>
  <c r="CI99" i="7"/>
  <c r="CI170" i="7" s="1"/>
  <c r="CI98" i="7"/>
  <c r="BR99" i="7"/>
  <c r="BR170" i="7" s="1"/>
  <c r="BR98" i="7"/>
  <c r="BA99" i="7"/>
  <c r="BA98" i="7"/>
  <c r="AJ99" i="7"/>
  <c r="AJ98" i="7"/>
  <c r="S99" i="7"/>
  <c r="S98" i="7"/>
  <c r="CA96" i="7"/>
  <c r="CA97" i="7"/>
  <c r="BJ96" i="7"/>
  <c r="BJ97" i="7"/>
  <c r="AS96" i="7"/>
  <c r="AS97" i="7"/>
  <c r="AB96" i="7"/>
  <c r="AB97" i="7"/>
  <c r="AB168" i="7" s="1"/>
  <c r="K96" i="7"/>
  <c r="K97" i="7"/>
  <c r="CI95" i="7"/>
  <c r="CI94" i="7"/>
  <c r="BR95" i="7"/>
  <c r="BR94" i="7"/>
  <c r="BA95" i="7"/>
  <c r="BA94" i="7"/>
  <c r="AJ95" i="7"/>
  <c r="AJ94" i="7"/>
  <c r="S95" i="7"/>
  <c r="S94" i="7"/>
  <c r="CA93" i="7"/>
  <c r="CA92" i="7"/>
  <c r="BJ93" i="7"/>
  <c r="BJ92" i="7"/>
  <c r="BJ163" i="7" s="1"/>
  <c r="AS93" i="7"/>
  <c r="AS164" i="7" s="1"/>
  <c r="AS92" i="7"/>
  <c r="AB93" i="7"/>
  <c r="AB92" i="7"/>
  <c r="AB163" i="7" s="1"/>
  <c r="K93" i="7"/>
  <c r="K92" i="7"/>
  <c r="K163" i="7" s="1"/>
  <c r="CI91" i="7"/>
  <c r="CI162" i="7" s="1"/>
  <c r="CI90" i="7"/>
  <c r="BR91" i="7"/>
  <c r="BR162" i="7" s="1"/>
  <c r="BR90" i="7"/>
  <c r="BA91" i="7"/>
  <c r="BA90" i="7"/>
  <c r="AJ91" i="7"/>
  <c r="AJ162" i="7" s="1"/>
  <c r="AJ90" i="7"/>
  <c r="S91" i="7"/>
  <c r="S162" i="7" s="1"/>
  <c r="S90" i="7"/>
  <c r="S161" i="7" s="1"/>
  <c r="CA89" i="7"/>
  <c r="BJ89" i="7"/>
  <c r="AS89" i="7"/>
  <c r="AB89" i="7"/>
  <c r="K89" i="7"/>
  <c r="CI88" i="7"/>
  <c r="CI87" i="7"/>
  <c r="BR88" i="7"/>
  <c r="BR87" i="7"/>
  <c r="BA88" i="7"/>
  <c r="BA87" i="7"/>
  <c r="AJ88" i="7"/>
  <c r="AJ87" i="7"/>
  <c r="S88" i="7"/>
  <c r="S87" i="7"/>
  <c r="CA86" i="7"/>
  <c r="CA85" i="7"/>
  <c r="BJ86" i="7"/>
  <c r="BJ85" i="7"/>
  <c r="AS86" i="7"/>
  <c r="AS85" i="7"/>
  <c r="AB85" i="7"/>
  <c r="AB86" i="7"/>
  <c r="K85" i="7"/>
  <c r="K86" i="7"/>
  <c r="CI84" i="7"/>
  <c r="BR84" i="7"/>
  <c r="BA84" i="7"/>
  <c r="BA155" i="7" s="1"/>
  <c r="AJ84" i="7"/>
  <c r="S84" i="7"/>
  <c r="CA83" i="7"/>
  <c r="CA154" i="7" s="1"/>
  <c r="CA82" i="7"/>
  <c r="BJ83" i="7"/>
  <c r="BJ82" i="7"/>
  <c r="AS83" i="7"/>
  <c r="AS154" i="7" s="1"/>
  <c r="AS82" i="7"/>
  <c r="AB83" i="7"/>
  <c r="AB82" i="7"/>
  <c r="K83" i="7"/>
  <c r="K154" i="7" s="1"/>
  <c r="K82" i="7"/>
  <c r="CI81" i="7"/>
  <c r="BR81" i="7"/>
  <c r="BA81" i="7"/>
  <c r="AJ81" i="7"/>
  <c r="AJ152" i="7" s="1"/>
  <c r="S81" i="7"/>
  <c r="CA80" i="7"/>
  <c r="CA79" i="7"/>
  <c r="BJ80" i="7"/>
  <c r="BJ79" i="7"/>
  <c r="BJ150" i="7" s="1"/>
  <c r="AS80" i="7"/>
  <c r="AS79" i="7"/>
  <c r="AB80" i="7"/>
  <c r="AB151" i="7" s="1"/>
  <c r="AB79" i="7"/>
  <c r="K80" i="7"/>
  <c r="K79" i="7"/>
  <c r="CI78" i="7"/>
  <c r="BR78" i="7"/>
  <c r="BA78" i="7"/>
  <c r="CE21" i="7"/>
  <c r="BA19" i="7"/>
  <c r="BA124" i="7" s="1"/>
  <c r="G17" i="7"/>
  <c r="AZ9" i="7"/>
  <c r="AZ4" i="7"/>
  <c r="AZ109" i="7" s="1"/>
  <c r="AZ5" i="7"/>
  <c r="AZ110" i="7" s="1"/>
  <c r="AZ20" i="7"/>
  <c r="AZ125" i="7" s="1"/>
  <c r="AZ7" i="7"/>
  <c r="AZ112" i="7" s="1"/>
  <c r="AZ10" i="7"/>
  <c r="AZ115" i="7" s="1"/>
  <c r="AZ12" i="7"/>
  <c r="AZ21" i="7"/>
  <c r="AZ126" i="7" s="1"/>
  <c r="AZ6" i="7"/>
  <c r="AZ111" i="7" s="1"/>
  <c r="AZ8" i="7"/>
  <c r="AZ113" i="7" s="1"/>
  <c r="AZ14" i="7"/>
  <c r="AZ22" i="7"/>
  <c r="AZ11" i="7"/>
  <c r="AZ116" i="7" s="1"/>
  <c r="AZ3" i="7"/>
  <c r="AZ108" i="7" s="1"/>
  <c r="AZ15" i="7"/>
  <c r="AZ13" i="7"/>
  <c r="AZ118" i="7" s="1"/>
  <c r="AZ16" i="7"/>
  <c r="AZ17" i="7"/>
  <c r="AZ18" i="7"/>
  <c r="AZ19" i="7"/>
  <c r="AZ124" i="7" s="1"/>
  <c r="BQ26" i="7"/>
  <c r="BR6" i="7"/>
  <c r="BR111" i="7" s="1"/>
  <c r="BR7" i="7"/>
  <c r="BR112" i="7" s="1"/>
  <c r="BR8" i="7"/>
  <c r="BR9" i="7"/>
  <c r="BR114" i="7" s="1"/>
  <c r="BR11" i="7"/>
  <c r="BR116" i="7" s="1"/>
  <c r="BR4" i="7"/>
  <c r="BR109" i="7" s="1"/>
  <c r="BR12" i="7"/>
  <c r="BR117" i="7" s="1"/>
  <c r="BR20" i="7"/>
  <c r="BR125" i="7" s="1"/>
  <c r="BR21" i="7"/>
  <c r="BR160" i="7" s="1"/>
  <c r="BR14" i="7"/>
  <c r="BR119" i="7" s="1"/>
  <c r="BR22" i="7"/>
  <c r="BR161" i="7" s="1"/>
  <c r="BR13" i="7"/>
  <c r="BR118" i="7" s="1"/>
  <c r="BR3" i="7"/>
  <c r="BR15" i="7"/>
  <c r="BR120" i="7" s="1"/>
  <c r="BR16" i="7"/>
  <c r="BR121" i="7" s="1"/>
  <c r="BR17" i="7"/>
  <c r="BR10" i="7"/>
  <c r="BR115" i="7" s="1"/>
  <c r="BR18" i="7"/>
  <c r="BR5" i="7"/>
  <c r="BR110" i="7" s="1"/>
  <c r="K23" i="7"/>
  <c r="BJ23" i="7"/>
  <c r="BJ128" i="7" s="1"/>
  <c r="CA23" i="7"/>
  <c r="BR24" i="7"/>
  <c r="T6" i="7"/>
  <c r="T7" i="7"/>
  <c r="T8" i="7"/>
  <c r="T11" i="7"/>
  <c r="T4" i="7"/>
  <c r="T12" i="7"/>
  <c r="T19" i="7"/>
  <c r="T10" i="7"/>
  <c r="T20" i="7"/>
  <c r="T3" i="7"/>
  <c r="T5" i="7"/>
  <c r="T21" i="7"/>
  <c r="T14" i="7"/>
  <c r="T22" i="7"/>
  <c r="T15" i="7"/>
  <c r="T16" i="7"/>
  <c r="T9" i="7"/>
  <c r="T17" i="7"/>
  <c r="T13" i="7"/>
  <c r="T18" i="7"/>
  <c r="AK6" i="7"/>
  <c r="AK7" i="7"/>
  <c r="AK8" i="7"/>
  <c r="AK11" i="7"/>
  <c r="AK4" i="7"/>
  <c r="AK19" i="7"/>
  <c r="AK124" i="7" s="1"/>
  <c r="AK9" i="7"/>
  <c r="AK20" i="7"/>
  <c r="AK21" i="7"/>
  <c r="AK160" i="7" s="1"/>
  <c r="AK12" i="7"/>
  <c r="AK14" i="7"/>
  <c r="AK119" i="7" s="1"/>
  <c r="AK22" i="7"/>
  <c r="AK5" i="7"/>
  <c r="AK3" i="7"/>
  <c r="AK108" i="7" s="1"/>
  <c r="AK15" i="7"/>
  <c r="AK16" i="7"/>
  <c r="AK10" i="7"/>
  <c r="AK13" i="7"/>
  <c r="AK17" i="7"/>
  <c r="AK18" i="7"/>
  <c r="CJ6" i="7"/>
  <c r="CJ111" i="7" s="1"/>
  <c r="CJ7" i="7"/>
  <c r="CJ112" i="7" s="1"/>
  <c r="CJ8" i="7"/>
  <c r="CJ113" i="7" s="1"/>
  <c r="CJ11" i="7"/>
  <c r="CJ4" i="7"/>
  <c r="CJ109" i="7" s="1"/>
  <c r="CJ19" i="7"/>
  <c r="CJ20" i="7"/>
  <c r="CJ5" i="7"/>
  <c r="CJ21" i="7"/>
  <c r="CJ13" i="7"/>
  <c r="CJ118" i="7" s="1"/>
  <c r="CJ10" i="7"/>
  <c r="CJ14" i="7"/>
  <c r="CJ153" i="7" s="1"/>
  <c r="CJ22" i="7"/>
  <c r="CJ9" i="7"/>
  <c r="CJ3" i="7"/>
  <c r="CJ15" i="7"/>
  <c r="CJ16" i="7"/>
  <c r="CJ17" i="7"/>
  <c r="CJ122" i="7" s="1"/>
  <c r="CJ12" i="7"/>
  <c r="CJ18" i="7"/>
  <c r="CJ157" i="7" s="1"/>
  <c r="CB23" i="7"/>
  <c r="CB128" i="7" s="1"/>
  <c r="BD5" i="7"/>
  <c r="BD110" i="7" s="1"/>
  <c r="BD6" i="7"/>
  <c r="BD111" i="7" s="1"/>
  <c r="BD7" i="7"/>
  <c r="BD8" i="7"/>
  <c r="BD113" i="7" s="1"/>
  <c r="BD10" i="7"/>
  <c r="BD11" i="7"/>
  <c r="BD116" i="7" s="1"/>
  <c r="BD19" i="7"/>
  <c r="BD124" i="7" s="1"/>
  <c r="BD20" i="7"/>
  <c r="BD12" i="7"/>
  <c r="BD21" i="7"/>
  <c r="BD126" i="7" s="1"/>
  <c r="BD4" i="7"/>
  <c r="BD14" i="7"/>
  <c r="BD22" i="7"/>
  <c r="BD127" i="7" s="1"/>
  <c r="BD3" i="7"/>
  <c r="BD15" i="7"/>
  <c r="BD120" i="7" s="1"/>
  <c r="BD9" i="7"/>
  <c r="BD114" i="7" s="1"/>
  <c r="BD13" i="7"/>
  <c r="BD16" i="7"/>
  <c r="BD121" i="7" s="1"/>
  <c r="BD17" i="7"/>
  <c r="BD122" i="7" s="1"/>
  <c r="M23" i="7"/>
  <c r="F4" i="7"/>
  <c r="F109" i="7" s="1"/>
  <c r="F5" i="7"/>
  <c r="F110" i="7" s="1"/>
  <c r="F6" i="7"/>
  <c r="F111" i="7" s="1"/>
  <c r="F7" i="7"/>
  <c r="F112" i="7" s="1"/>
  <c r="F10" i="7"/>
  <c r="F11" i="7"/>
  <c r="F8" i="7"/>
  <c r="F18" i="7"/>
  <c r="F123" i="7" s="1"/>
  <c r="F13" i="7"/>
  <c r="F118" i="7" s="1"/>
  <c r="F19" i="7"/>
  <c r="F20" i="7"/>
  <c r="F125" i="7" s="1"/>
  <c r="F3" i="7"/>
  <c r="F108" i="7" s="1"/>
  <c r="F9" i="7"/>
  <c r="F21" i="7"/>
  <c r="F126" i="7" s="1"/>
  <c r="F22" i="7"/>
  <c r="F127" i="7" s="1"/>
  <c r="F14" i="7"/>
  <c r="F15" i="7"/>
  <c r="F16" i="7"/>
  <c r="F121" i="7" s="1"/>
  <c r="F17" i="7"/>
  <c r="F122" i="7" s="1"/>
  <c r="W4" i="7"/>
  <c r="W5" i="7"/>
  <c r="W6" i="7"/>
  <c r="W7" i="7"/>
  <c r="W10" i="7"/>
  <c r="W11" i="7"/>
  <c r="W18" i="7"/>
  <c r="W123" i="7" s="1"/>
  <c r="W19" i="7"/>
  <c r="W20" i="7"/>
  <c r="W125" i="7" s="1"/>
  <c r="W21" i="7"/>
  <c r="W8" i="7"/>
  <c r="W14" i="7"/>
  <c r="W22" i="7"/>
  <c r="W3" i="7"/>
  <c r="W108" i="7" s="1"/>
  <c r="W15" i="7"/>
  <c r="W12" i="7"/>
  <c r="W16" i="7"/>
  <c r="W9" i="7"/>
  <c r="W17" i="7"/>
  <c r="AN5" i="7"/>
  <c r="AN110" i="7" s="1"/>
  <c r="AN6" i="7"/>
  <c r="AN111" i="7" s="1"/>
  <c r="AN7" i="7"/>
  <c r="AN112" i="7" s="1"/>
  <c r="AN10" i="7"/>
  <c r="AN11" i="7"/>
  <c r="AN116" i="7" s="1"/>
  <c r="AN18" i="7"/>
  <c r="AN19" i="7"/>
  <c r="AN4" i="7"/>
  <c r="AN9" i="7"/>
  <c r="AN20" i="7"/>
  <c r="AN21" i="7"/>
  <c r="AN12" i="7"/>
  <c r="AN14" i="7"/>
  <c r="AN119" i="7" s="1"/>
  <c r="AN22" i="7"/>
  <c r="AN3" i="7"/>
  <c r="AN108" i="7" s="1"/>
  <c r="AN15" i="7"/>
  <c r="AN120" i="7" s="1"/>
  <c r="AN16" i="7"/>
  <c r="AN13" i="7"/>
  <c r="AN118" i="7" s="1"/>
  <c r="AN8" i="7"/>
  <c r="AN113" i="7" s="1"/>
  <c r="AN17" i="7"/>
  <c r="AN122" i="7" s="1"/>
  <c r="BE5" i="7"/>
  <c r="BE110" i="7" s="1"/>
  <c r="BE6" i="7"/>
  <c r="BE111" i="7" s="1"/>
  <c r="BE7" i="7"/>
  <c r="BE112" i="7" s="1"/>
  <c r="BE10" i="7"/>
  <c r="BE11" i="7"/>
  <c r="BE116" i="7" s="1"/>
  <c r="BE18" i="7"/>
  <c r="BE123" i="7" s="1"/>
  <c r="BE19" i="7"/>
  <c r="BE124" i="7" s="1"/>
  <c r="BE20" i="7"/>
  <c r="BE125" i="7" s="1"/>
  <c r="BE8" i="7"/>
  <c r="BE113" i="7" s="1"/>
  <c r="BE12" i="7"/>
  <c r="BE21" i="7"/>
  <c r="BE4" i="7"/>
  <c r="BE109" i="7" s="1"/>
  <c r="BE14" i="7"/>
  <c r="BE119" i="7" s="1"/>
  <c r="BE22" i="7"/>
  <c r="BE3" i="7"/>
  <c r="BE15" i="7"/>
  <c r="BE120" i="7" s="1"/>
  <c r="BE9" i="7"/>
  <c r="BE114" i="7" s="1"/>
  <c r="BE13" i="7"/>
  <c r="BE118" i="7" s="1"/>
  <c r="BE16" i="7"/>
  <c r="BE121" i="7" s="1"/>
  <c r="BE17" i="7"/>
  <c r="BE122" i="7" s="1"/>
  <c r="BV5" i="7"/>
  <c r="BV6" i="7"/>
  <c r="BV111" i="7" s="1"/>
  <c r="BV7" i="7"/>
  <c r="BV112" i="7" s="1"/>
  <c r="BV10" i="7"/>
  <c r="BV115" i="7" s="1"/>
  <c r="BV11" i="7"/>
  <c r="BV116" i="7" s="1"/>
  <c r="BV18" i="7"/>
  <c r="BV123" i="7" s="1"/>
  <c r="BV9" i="7"/>
  <c r="BV12" i="7"/>
  <c r="BV117" i="7" s="1"/>
  <c r="BV19" i="7"/>
  <c r="BV124" i="7" s="1"/>
  <c r="BV20" i="7"/>
  <c r="BV21" i="7"/>
  <c r="BV126" i="7" s="1"/>
  <c r="BV14" i="7"/>
  <c r="BV22" i="7"/>
  <c r="BV13" i="7"/>
  <c r="BV118" i="7" s="1"/>
  <c r="BV3" i="7"/>
  <c r="BV108" i="7" s="1"/>
  <c r="BV15" i="7"/>
  <c r="BV120" i="7" s="1"/>
  <c r="BV4" i="7"/>
  <c r="BV8" i="7"/>
  <c r="BV16" i="7"/>
  <c r="BV121" i="7" s="1"/>
  <c r="BV17" i="7"/>
  <c r="BV122" i="7" s="1"/>
  <c r="N23" i="7"/>
  <c r="AE23" i="7"/>
  <c r="AV23" i="7"/>
  <c r="BM23" i="7"/>
  <c r="CD23" i="7"/>
  <c r="F24" i="7"/>
  <c r="W24" i="7"/>
  <c r="W129" i="7" s="1"/>
  <c r="AN24" i="7"/>
  <c r="BE24" i="7"/>
  <c r="BE129" i="7" s="1"/>
  <c r="BV24" i="7"/>
  <c r="BV129" i="7" s="1"/>
  <c r="N25" i="7"/>
  <c r="AE25" i="7"/>
  <c r="AE130" i="7" s="1"/>
  <c r="AV25" i="7"/>
  <c r="BM25" i="7"/>
  <c r="CD25" i="7"/>
  <c r="CD130" i="7" s="1"/>
  <c r="F26" i="7"/>
  <c r="W26" i="7"/>
  <c r="AN26" i="7"/>
  <c r="BZ101" i="7"/>
  <c r="BZ100" i="7"/>
  <c r="BZ171" i="7" s="1"/>
  <c r="BI101" i="7"/>
  <c r="BI100" i="7"/>
  <c r="AR101" i="7"/>
  <c r="AR100" i="7"/>
  <c r="AA101" i="7"/>
  <c r="AA172" i="7" s="1"/>
  <c r="J474" i="7" s="1"/>
  <c r="AA100" i="7"/>
  <c r="J101" i="7"/>
  <c r="J172" i="7" s="1"/>
  <c r="J473" i="7" s="1"/>
  <c r="J100" i="7"/>
  <c r="J171" i="7" s="1"/>
  <c r="CH99" i="7"/>
  <c r="CH98" i="7"/>
  <c r="BQ99" i="7"/>
  <c r="BQ170" i="7" s="1"/>
  <c r="BQ98" i="7"/>
  <c r="BQ169" i="7" s="1"/>
  <c r="AZ99" i="7"/>
  <c r="AZ98" i="7"/>
  <c r="AI99" i="7"/>
  <c r="AI98" i="7"/>
  <c r="R99" i="7"/>
  <c r="R170" i="7" s="1"/>
  <c r="R98" i="7"/>
  <c r="BZ97" i="7"/>
  <c r="BZ96" i="7"/>
  <c r="BI96" i="7"/>
  <c r="BI97" i="7"/>
  <c r="AR96" i="7"/>
  <c r="AR97" i="7"/>
  <c r="AR168" i="7" s="1"/>
  <c r="AA97" i="7"/>
  <c r="AA96" i="7"/>
  <c r="J96" i="7"/>
  <c r="J97" i="7"/>
  <c r="J168" i="7" s="1"/>
  <c r="CH95" i="7"/>
  <c r="CH94" i="7"/>
  <c r="BQ95" i="7"/>
  <c r="BQ94" i="7"/>
  <c r="AZ95" i="7"/>
  <c r="AZ94" i="7"/>
  <c r="AI95" i="7"/>
  <c r="AI94" i="7"/>
  <c r="R95" i="7"/>
  <c r="R94" i="7"/>
  <c r="R165" i="7" s="1"/>
  <c r="BZ92" i="7"/>
  <c r="BZ93" i="7"/>
  <c r="BZ164" i="7" s="1"/>
  <c r="BI92" i="7"/>
  <c r="BI93" i="7"/>
  <c r="AR92" i="7"/>
  <c r="AR93" i="7"/>
  <c r="AR164" i="7" s="1"/>
  <c r="AA92" i="7"/>
  <c r="AA93" i="7"/>
  <c r="J92" i="7"/>
  <c r="J93" i="7"/>
  <c r="J164" i="7" s="1"/>
  <c r="CH91" i="7"/>
  <c r="CH90" i="7"/>
  <c r="BQ91" i="7"/>
  <c r="BQ90" i="7"/>
  <c r="AZ91" i="7"/>
  <c r="AZ90" i="7"/>
  <c r="AI91" i="7"/>
  <c r="AI90" i="7"/>
  <c r="R91" i="7"/>
  <c r="R90" i="7"/>
  <c r="BZ89" i="7"/>
  <c r="BI89" i="7"/>
  <c r="AR89" i="7"/>
  <c r="AA89" i="7"/>
  <c r="J89" i="7"/>
  <c r="CH88" i="7"/>
  <c r="CH87" i="7"/>
  <c r="BQ88" i="7"/>
  <c r="BQ87" i="7"/>
  <c r="AZ88" i="7"/>
  <c r="AZ87" i="7"/>
  <c r="AI88" i="7"/>
  <c r="AI87" i="7"/>
  <c r="R88" i="7"/>
  <c r="R87" i="7"/>
  <c r="BZ86" i="7"/>
  <c r="BZ85" i="7"/>
  <c r="BI85" i="7"/>
  <c r="BI86" i="7"/>
  <c r="AR85" i="7"/>
  <c r="AR86" i="7"/>
  <c r="AA85" i="7"/>
  <c r="AA86" i="7"/>
  <c r="J86" i="7"/>
  <c r="J85" i="7"/>
  <c r="CH84" i="7"/>
  <c r="BQ84" i="7"/>
  <c r="AZ84" i="7"/>
  <c r="AZ155" i="7" s="1"/>
  <c r="AI84" i="7"/>
  <c r="R84" i="7"/>
  <c r="BZ83" i="7"/>
  <c r="BZ82" i="7"/>
  <c r="BI83" i="7"/>
  <c r="BI82" i="7"/>
  <c r="AR83" i="7"/>
  <c r="AR82" i="7"/>
  <c r="AA83" i="7"/>
  <c r="AA82" i="7"/>
  <c r="J83" i="7"/>
  <c r="J82" i="7"/>
  <c r="CH81" i="7"/>
  <c r="BQ81" i="7"/>
  <c r="BQ152" i="7" s="1"/>
  <c r="AZ81" i="7"/>
  <c r="AI81" i="7"/>
  <c r="R81" i="7"/>
  <c r="BZ80" i="7"/>
  <c r="BZ79" i="7"/>
  <c r="BI80" i="7"/>
  <c r="BI79" i="7"/>
  <c r="AR80" i="7"/>
  <c r="AR79" i="7"/>
  <c r="AA80" i="7"/>
  <c r="AA79" i="7"/>
  <c r="J80" i="7"/>
  <c r="J79" i="7"/>
  <c r="CH78" i="7"/>
  <c r="BQ78" i="7"/>
  <c r="BQ149" i="7" s="1"/>
  <c r="BN21" i="7"/>
  <c r="AJ19" i="7"/>
  <c r="CC14" i="7"/>
  <c r="CC119" i="7" s="1"/>
  <c r="F12" i="7"/>
  <c r="BY101" i="7"/>
  <c r="BY100" i="7"/>
  <c r="BH101" i="7"/>
  <c r="BH100" i="7"/>
  <c r="AQ101" i="7"/>
  <c r="AQ172" i="7" s="1"/>
  <c r="I475" i="7" s="1"/>
  <c r="AQ100" i="7"/>
  <c r="Z101" i="7"/>
  <c r="Z100" i="7"/>
  <c r="I101" i="7"/>
  <c r="I172" i="7" s="1"/>
  <c r="I473" i="7" s="1"/>
  <c r="I100" i="7"/>
  <c r="CG99" i="7"/>
  <c r="CG98" i="7"/>
  <c r="CG169" i="7" s="1"/>
  <c r="BP99" i="7"/>
  <c r="BP98" i="7"/>
  <c r="BP169" i="7" s="1"/>
  <c r="AY99" i="7"/>
  <c r="AY98" i="7"/>
  <c r="AH99" i="7"/>
  <c r="AH98" i="7"/>
  <c r="Q99" i="7"/>
  <c r="Q98" i="7"/>
  <c r="Q169" i="7" s="1"/>
  <c r="BY97" i="7"/>
  <c r="BY168" i="7" s="1"/>
  <c r="BY96" i="7"/>
  <c r="BH97" i="7"/>
  <c r="BH96" i="7"/>
  <c r="AQ97" i="7"/>
  <c r="AQ168" i="7" s="1"/>
  <c r="AQ96" i="7"/>
  <c r="Z97" i="7"/>
  <c r="Z96" i="7"/>
  <c r="I97" i="7"/>
  <c r="I96" i="7"/>
  <c r="CG95" i="7"/>
  <c r="CG94" i="7"/>
  <c r="CG165" i="7" s="1"/>
  <c r="BP95" i="7"/>
  <c r="BP94" i="7"/>
  <c r="BP165" i="7" s="1"/>
  <c r="AY95" i="7"/>
  <c r="AY94" i="7"/>
  <c r="AH95" i="7"/>
  <c r="AH94" i="7"/>
  <c r="Q95" i="7"/>
  <c r="Q94" i="7"/>
  <c r="BY93" i="7"/>
  <c r="BY164" i="7" s="1"/>
  <c r="BY92" i="7"/>
  <c r="BH93" i="7"/>
  <c r="BH92" i="7"/>
  <c r="AQ93" i="7"/>
  <c r="AQ92" i="7"/>
  <c r="Z93" i="7"/>
  <c r="Z92" i="7"/>
  <c r="I93" i="7"/>
  <c r="I92" i="7"/>
  <c r="CG91" i="7"/>
  <c r="CG90" i="7"/>
  <c r="CG161" i="7" s="1"/>
  <c r="BP91" i="7"/>
  <c r="BP90" i="7"/>
  <c r="AY91" i="7"/>
  <c r="AY90" i="7"/>
  <c r="AY161" i="7" s="1"/>
  <c r="AH91" i="7"/>
  <c r="AH162" i="7" s="1"/>
  <c r="AH90" i="7"/>
  <c r="Q91" i="7"/>
  <c r="Q90" i="7"/>
  <c r="BY89" i="7"/>
  <c r="BY160" i="7" s="1"/>
  <c r="BH89" i="7"/>
  <c r="AQ89" i="7"/>
  <c r="AQ160" i="7" s="1"/>
  <c r="Z89" i="7"/>
  <c r="Z160" i="7" s="1"/>
  <c r="I89" i="7"/>
  <c r="CG88" i="7"/>
  <c r="CG87" i="7"/>
  <c r="BP88" i="7"/>
  <c r="BP159" i="7" s="1"/>
  <c r="BP87" i="7"/>
  <c r="AY88" i="7"/>
  <c r="AY87" i="7"/>
  <c r="AH88" i="7"/>
  <c r="AH159" i="7" s="1"/>
  <c r="AH87" i="7"/>
  <c r="AH158" i="7" s="1"/>
  <c r="Q88" i="7"/>
  <c r="Q87" i="7"/>
  <c r="BY86" i="7"/>
  <c r="BY85" i="7"/>
  <c r="BY156" i="7" s="1"/>
  <c r="BH86" i="7"/>
  <c r="BH85" i="7"/>
  <c r="AQ85" i="7"/>
  <c r="AQ86" i="7"/>
  <c r="Z86" i="7"/>
  <c r="Z85" i="7"/>
  <c r="I86" i="7"/>
  <c r="I85" i="7"/>
  <c r="CG84" i="7"/>
  <c r="CG155" i="7" s="1"/>
  <c r="BP84" i="7"/>
  <c r="AY84" i="7"/>
  <c r="AH84" i="7"/>
  <c r="AH155" i="7" s="1"/>
  <c r="Q84" i="7"/>
  <c r="BY83" i="7"/>
  <c r="BY82" i="7"/>
  <c r="BH83" i="7"/>
  <c r="BH82" i="7"/>
  <c r="AQ83" i="7"/>
  <c r="AQ82" i="7"/>
  <c r="AQ153" i="7" s="1"/>
  <c r="Z83" i="7"/>
  <c r="Z82" i="7"/>
  <c r="I83" i="7"/>
  <c r="I82" i="7"/>
  <c r="CG81" i="7"/>
  <c r="BP81" i="7"/>
  <c r="AY81" i="7"/>
  <c r="AH81" i="7"/>
  <c r="Q81" i="7"/>
  <c r="BY80" i="7"/>
  <c r="BY79" i="7"/>
  <c r="BH80" i="7"/>
  <c r="BH79" i="7"/>
  <c r="AQ80" i="7"/>
  <c r="AQ79" i="7"/>
  <c r="Z80" i="7"/>
  <c r="Z79" i="7"/>
  <c r="Z150" i="7" s="1"/>
  <c r="I80" i="7"/>
  <c r="I79" i="7"/>
  <c r="CG78" i="7"/>
  <c r="BP78" i="7"/>
  <c r="AY78" i="7"/>
  <c r="AH78" i="7"/>
  <c r="AW21" i="7"/>
  <c r="S19" i="7"/>
  <c r="AD9" i="7"/>
  <c r="AD10" i="7"/>
  <c r="AD115" i="7" s="1"/>
  <c r="AD11" i="7"/>
  <c r="AD116" i="7" s="1"/>
  <c r="AD4" i="7"/>
  <c r="AD6" i="7"/>
  <c r="AD7" i="7"/>
  <c r="AD112" i="7" s="1"/>
  <c r="AD3" i="7"/>
  <c r="AD108" i="7" s="1"/>
  <c r="AD12" i="7"/>
  <c r="AD117" i="7" s="1"/>
  <c r="AD15" i="7"/>
  <c r="AD120" i="7" s="1"/>
  <c r="AD16" i="7"/>
  <c r="AD5" i="7"/>
  <c r="AD110" i="7" s="1"/>
  <c r="AD13" i="7"/>
  <c r="AD118" i="7" s="1"/>
  <c r="AD17" i="7"/>
  <c r="AD122" i="7" s="1"/>
  <c r="AD18" i="7"/>
  <c r="AD19" i="7"/>
  <c r="AD8" i="7"/>
  <c r="AD20" i="7"/>
  <c r="AD21" i="7"/>
  <c r="AO4" i="7"/>
  <c r="AO109" i="7" s="1"/>
  <c r="AO5" i="7"/>
  <c r="AO110" i="7" s="1"/>
  <c r="AO13" i="7"/>
  <c r="AO118" i="7" s="1"/>
  <c r="AO6" i="7"/>
  <c r="AO111" i="7" s="1"/>
  <c r="AO7" i="7"/>
  <c r="AO112" i="7" s="1"/>
  <c r="AO9" i="7"/>
  <c r="AO114" i="7" s="1"/>
  <c r="AO10" i="7"/>
  <c r="AO115" i="7" s="1"/>
  <c r="AO18" i="7"/>
  <c r="AO19" i="7"/>
  <c r="AO124" i="7" s="1"/>
  <c r="AO20" i="7"/>
  <c r="AO125" i="7" s="1"/>
  <c r="AO21" i="7"/>
  <c r="AO126" i="7" s="1"/>
  <c r="AO12" i="7"/>
  <c r="AO14" i="7"/>
  <c r="AO22" i="7"/>
  <c r="AO127" i="7" s="1"/>
  <c r="AO3" i="7"/>
  <c r="AO108" i="7" s="1"/>
  <c r="AO11" i="7"/>
  <c r="AO15" i="7"/>
  <c r="AO120" i="7" s="1"/>
  <c r="AO16" i="7"/>
  <c r="AO121" i="7" s="1"/>
  <c r="H4" i="7"/>
  <c r="H143" i="7" s="1"/>
  <c r="H5" i="7"/>
  <c r="H110" i="7" s="1"/>
  <c r="H6" i="7"/>
  <c r="H9" i="7"/>
  <c r="H10" i="7"/>
  <c r="H17" i="7"/>
  <c r="H7" i="7"/>
  <c r="H12" i="7"/>
  <c r="H8" i="7"/>
  <c r="H13" i="7"/>
  <c r="H18" i="7"/>
  <c r="H19" i="7"/>
  <c r="H124" i="7" s="1"/>
  <c r="H20" i="7"/>
  <c r="H125" i="7" s="1"/>
  <c r="H3" i="7"/>
  <c r="H21" i="7"/>
  <c r="H126" i="7" s="1"/>
  <c r="H11" i="7"/>
  <c r="H22" i="7"/>
  <c r="H14" i="7"/>
  <c r="H119" i="7" s="1"/>
  <c r="H15" i="7"/>
  <c r="H120" i="7" s="1"/>
  <c r="H16" i="7"/>
  <c r="H121" i="7" s="1"/>
  <c r="Y4" i="7"/>
  <c r="Y143" i="7" s="1"/>
  <c r="Y5" i="7"/>
  <c r="Y6" i="7"/>
  <c r="Y9" i="7"/>
  <c r="Y10" i="7"/>
  <c r="Y13" i="7"/>
  <c r="Y118" i="7" s="1"/>
  <c r="Y17" i="7"/>
  <c r="Y18" i="7"/>
  <c r="Y123" i="7" s="1"/>
  <c r="Y11" i="7"/>
  <c r="Y19" i="7"/>
  <c r="Y7" i="7"/>
  <c r="Y20" i="7"/>
  <c r="Y159" i="7" s="1"/>
  <c r="Y21" i="7"/>
  <c r="Y8" i="7"/>
  <c r="Y14" i="7"/>
  <c r="Y22" i="7"/>
  <c r="Y3" i="7"/>
  <c r="Y15" i="7"/>
  <c r="Y12" i="7"/>
  <c r="Y16" i="7"/>
  <c r="Y121" i="7" s="1"/>
  <c r="AP4" i="7"/>
  <c r="AP5" i="7"/>
  <c r="AP144" i="7" s="1"/>
  <c r="AP6" i="7"/>
  <c r="AP9" i="7"/>
  <c r="AP10" i="7"/>
  <c r="AP8" i="7"/>
  <c r="AP17" i="7"/>
  <c r="AP18" i="7"/>
  <c r="AP19" i="7"/>
  <c r="AP20" i="7"/>
  <c r="AP21" i="7"/>
  <c r="AP126" i="7" s="1"/>
  <c r="AP12" i="7"/>
  <c r="AP14" i="7"/>
  <c r="AP22" i="7"/>
  <c r="AP3" i="7"/>
  <c r="AP108" i="7" s="1"/>
  <c r="AP7" i="7"/>
  <c r="AP11" i="7"/>
  <c r="AP15" i="7"/>
  <c r="AP13" i="7"/>
  <c r="AP16" i="7"/>
  <c r="AP121" i="7" s="1"/>
  <c r="BG4" i="7"/>
  <c r="BG5" i="7"/>
  <c r="BG110" i="7" s="1"/>
  <c r="BG6" i="7"/>
  <c r="BG111" i="7" s="1"/>
  <c r="BG9" i="7"/>
  <c r="BG10" i="7"/>
  <c r="BG115" i="7" s="1"/>
  <c r="BG17" i="7"/>
  <c r="BG122" i="7" s="1"/>
  <c r="BG7" i="7"/>
  <c r="BG112" i="7" s="1"/>
  <c r="BG18" i="7"/>
  <c r="BG123" i="7" s="1"/>
  <c r="BG19" i="7"/>
  <c r="BG124" i="7" s="1"/>
  <c r="BG20" i="7"/>
  <c r="BG8" i="7"/>
  <c r="BG113" i="7" s="1"/>
  <c r="BG11" i="7"/>
  <c r="BG116" i="7" s="1"/>
  <c r="BG12" i="7"/>
  <c r="BG117" i="7" s="1"/>
  <c r="BG21" i="7"/>
  <c r="BG126" i="7" s="1"/>
  <c r="BG14" i="7"/>
  <c r="BG119" i="7" s="1"/>
  <c r="BG22" i="7"/>
  <c r="BG127" i="7" s="1"/>
  <c r="BG3" i="7"/>
  <c r="BG108" i="7" s="1"/>
  <c r="BG13" i="7"/>
  <c r="BG118" i="7" s="1"/>
  <c r="BG15" i="7"/>
  <c r="BG120" i="7" s="1"/>
  <c r="BG16" i="7"/>
  <c r="BG121" i="7" s="1"/>
  <c r="BX4" i="7"/>
  <c r="BX109" i="7" s="1"/>
  <c r="BX5" i="7"/>
  <c r="BX110" i="7" s="1"/>
  <c r="BX6" i="7"/>
  <c r="BX111" i="7" s="1"/>
  <c r="BX9" i="7"/>
  <c r="BX114" i="7" s="1"/>
  <c r="BX10" i="7"/>
  <c r="BX115" i="7" s="1"/>
  <c r="BX17" i="7"/>
  <c r="BX11" i="7"/>
  <c r="BX18" i="7"/>
  <c r="BX123" i="7" s="1"/>
  <c r="BX12" i="7"/>
  <c r="BX117" i="7" s="1"/>
  <c r="BX19" i="7"/>
  <c r="BX124" i="7" s="1"/>
  <c r="BX20" i="7"/>
  <c r="BX7" i="7"/>
  <c r="BX112" i="7" s="1"/>
  <c r="BX21" i="7"/>
  <c r="BX13" i="7"/>
  <c r="BX118" i="7" s="1"/>
  <c r="BX14" i="7"/>
  <c r="BX22" i="7"/>
  <c r="BX3" i="7"/>
  <c r="BX108" i="7" s="1"/>
  <c r="BX15" i="7"/>
  <c r="BX120" i="7" s="1"/>
  <c r="BX8" i="7"/>
  <c r="BX113" i="7" s="1"/>
  <c r="BX16" i="7"/>
  <c r="BX121" i="7" s="1"/>
  <c r="P23" i="7"/>
  <c r="AG23" i="7"/>
  <c r="AX23" i="7"/>
  <c r="AX128" i="7" s="1"/>
  <c r="BO23" i="7"/>
  <c r="BO128" i="7" s="1"/>
  <c r="CF23" i="7"/>
  <c r="CF128" i="7" s="1"/>
  <c r="H24" i="7"/>
  <c r="Y24" i="7"/>
  <c r="AP24" i="7"/>
  <c r="BG24" i="7"/>
  <c r="BG129" i="7" s="1"/>
  <c r="BX24" i="7"/>
  <c r="P25" i="7"/>
  <c r="AG25" i="7"/>
  <c r="AX25" i="7"/>
  <c r="AX130" i="7" s="1"/>
  <c r="BO25" i="7"/>
  <c r="BO130" i="7" s="1"/>
  <c r="CF25" i="7"/>
  <c r="H26" i="7"/>
  <c r="Y26" i="7"/>
  <c r="AP26" i="7"/>
  <c r="BG26" i="7"/>
  <c r="BG131" i="7" s="1"/>
  <c r="BX26" i="7"/>
  <c r="BX165" i="7" s="1"/>
  <c r="P27" i="7"/>
  <c r="AG27" i="7"/>
  <c r="AG132" i="7" s="1"/>
  <c r="AX27" i="7"/>
  <c r="AX132" i="7" s="1"/>
  <c r="BO27" i="7"/>
  <c r="BO132" i="7" s="1"/>
  <c r="CF27" i="7"/>
  <c r="H28" i="7"/>
  <c r="Y28" i="7"/>
  <c r="Y133" i="7" s="1"/>
  <c r="AP28" i="7"/>
  <c r="AP133" i="7" s="1"/>
  <c r="BG28" i="7"/>
  <c r="BX28" i="7"/>
  <c r="BX133" i="7" s="1"/>
  <c r="P29" i="7"/>
  <c r="AG29" i="7"/>
  <c r="AG134" i="7" s="1"/>
  <c r="AX29" i="7"/>
  <c r="AX134" i="7" s="1"/>
  <c r="BO29" i="7"/>
  <c r="CF29" i="7"/>
  <c r="H30" i="7"/>
  <c r="H169" i="7" s="1"/>
  <c r="Y30" i="7"/>
  <c r="AP30" i="7"/>
  <c r="AP169" i="7" s="1"/>
  <c r="BG30" i="7"/>
  <c r="BG135" i="7" s="1"/>
  <c r="BX30" i="7"/>
  <c r="P31" i="7"/>
  <c r="AG31" i="7"/>
  <c r="AX31" i="7"/>
  <c r="AX136" i="7" s="1"/>
  <c r="BX101" i="7"/>
  <c r="BX100" i="7"/>
  <c r="BX171" i="7" s="1"/>
  <c r="BG101" i="7"/>
  <c r="BG100" i="7"/>
  <c r="AP101" i="7"/>
  <c r="AP100" i="7"/>
  <c r="AP171" i="7" s="1"/>
  <c r="Y101" i="7"/>
  <c r="Y100" i="7"/>
  <c r="H101" i="7"/>
  <c r="H100" i="7"/>
  <c r="H171" i="7" s="1"/>
  <c r="CF99" i="7"/>
  <c r="CF98" i="7"/>
  <c r="BO99" i="7"/>
  <c r="BO170" i="7" s="1"/>
  <c r="BO98" i="7"/>
  <c r="AX99" i="7"/>
  <c r="AX98" i="7"/>
  <c r="AX169" i="7" s="1"/>
  <c r="AG99" i="7"/>
  <c r="AG98" i="7"/>
  <c r="P99" i="7"/>
  <c r="P98" i="7"/>
  <c r="BX97" i="7"/>
  <c r="BX96" i="7"/>
  <c r="BG97" i="7"/>
  <c r="BG96" i="7"/>
  <c r="AP97" i="7"/>
  <c r="AP96" i="7"/>
  <c r="Y97" i="7"/>
  <c r="Y96" i="7"/>
  <c r="H97" i="7"/>
  <c r="H96" i="7"/>
  <c r="H167" i="7" s="1"/>
  <c r="CF95" i="7"/>
  <c r="CF94" i="7"/>
  <c r="CF165" i="7" s="1"/>
  <c r="BO95" i="7"/>
  <c r="BO94" i="7"/>
  <c r="AX95" i="7"/>
  <c r="AX94" i="7"/>
  <c r="AG95" i="7"/>
  <c r="AG94" i="7"/>
  <c r="P95" i="7"/>
  <c r="P94" i="7"/>
  <c r="BX93" i="7"/>
  <c r="BX92" i="7"/>
  <c r="BG93" i="7"/>
  <c r="BG92" i="7"/>
  <c r="BG163" i="7" s="1"/>
  <c r="AP93" i="7"/>
  <c r="AP164" i="7" s="1"/>
  <c r="AP92" i="7"/>
  <c r="Y93" i="7"/>
  <c r="Y92" i="7"/>
  <c r="H93" i="7"/>
  <c r="H92" i="7"/>
  <c r="CF91" i="7"/>
  <c r="CF90" i="7"/>
  <c r="BO91" i="7"/>
  <c r="BO90" i="7"/>
  <c r="AX91" i="7"/>
  <c r="AX90" i="7"/>
  <c r="AG91" i="7"/>
  <c r="AG90" i="7"/>
  <c r="P91" i="7"/>
  <c r="P90" i="7"/>
  <c r="P161" i="7" s="1"/>
  <c r="BX89" i="7"/>
  <c r="BG89" i="7"/>
  <c r="AP89" i="7"/>
  <c r="Y89" i="7"/>
  <c r="H89" i="7"/>
  <c r="CF87" i="7"/>
  <c r="CF88" i="7"/>
  <c r="BO87" i="7"/>
  <c r="BO88" i="7"/>
  <c r="AX87" i="7"/>
  <c r="AX88" i="7"/>
  <c r="AG87" i="7"/>
  <c r="AG158" i="7" s="1"/>
  <c r="AG88" i="7"/>
  <c r="P87" i="7"/>
  <c r="P88" i="7"/>
  <c r="P159" i="7" s="1"/>
  <c r="BX86" i="7"/>
  <c r="BX85" i="7"/>
  <c r="BG86" i="7"/>
  <c r="BG85" i="7"/>
  <c r="AP85" i="7"/>
  <c r="AP156" i="7" s="1"/>
  <c r="AP86" i="7"/>
  <c r="AP157" i="7" s="1"/>
  <c r="Y86" i="7"/>
  <c r="Y85" i="7"/>
  <c r="H86" i="7"/>
  <c r="H85" i="7"/>
  <c r="CF84" i="7"/>
  <c r="BO84" i="7"/>
  <c r="AX84" i="7"/>
  <c r="AX155" i="7" s="1"/>
  <c r="AG84" i="7"/>
  <c r="AG155" i="7" s="1"/>
  <c r="P84" i="7"/>
  <c r="BX82" i="7"/>
  <c r="BX83" i="7"/>
  <c r="BG82" i="7"/>
  <c r="BG83" i="7"/>
  <c r="AP82" i="7"/>
  <c r="AP83" i="7"/>
  <c r="AP154" i="7" s="1"/>
  <c r="Y82" i="7"/>
  <c r="Y83" i="7"/>
  <c r="H82" i="7"/>
  <c r="H153" i="7" s="1"/>
  <c r="H83" i="7"/>
  <c r="H154" i="7" s="1"/>
  <c r="CF81" i="7"/>
  <c r="BO81" i="7"/>
  <c r="AX81" i="7"/>
  <c r="AG81" i="7"/>
  <c r="P81" i="7"/>
  <c r="BX80" i="7"/>
  <c r="BX151" i="7" s="1"/>
  <c r="BX79" i="7"/>
  <c r="BG80" i="7"/>
  <c r="BG79" i="7"/>
  <c r="AP80" i="7"/>
  <c r="AP79" i="7"/>
  <c r="Y80" i="7"/>
  <c r="Y79" i="7"/>
  <c r="H80" i="7"/>
  <c r="H79" i="7"/>
  <c r="CF78" i="7"/>
  <c r="CF149" i="7" s="1"/>
  <c r="BO78" i="7"/>
  <c r="AX78" i="7"/>
  <c r="CB3" i="7"/>
  <c r="AF21" i="7"/>
  <c r="AF126" i="7" s="1"/>
  <c r="BY16" i="7"/>
  <c r="BY121" i="7" s="1"/>
  <c r="AU14" i="7"/>
  <c r="AO8" i="7"/>
  <c r="AO113" i="7" s="1"/>
  <c r="Q29" i="7"/>
  <c r="Q168" i="7" s="1"/>
  <c r="AH29" i="7"/>
  <c r="AH134" i="7" s="1"/>
  <c r="AY29" i="7"/>
  <c r="AY134" i="7" s="1"/>
  <c r="BP29" i="7"/>
  <c r="BP134" i="7" s="1"/>
  <c r="CG29" i="7"/>
  <c r="CG134" i="7" s="1"/>
  <c r="I30" i="7"/>
  <c r="Z30" i="7"/>
  <c r="AQ30" i="7"/>
  <c r="BH30" i="7"/>
  <c r="BY30" i="7"/>
  <c r="BY135" i="7" s="1"/>
  <c r="Q31" i="7"/>
  <c r="AH31" i="7"/>
  <c r="AY31" i="7"/>
  <c r="AY136" i="7" s="1"/>
  <c r="BP31" i="7"/>
  <c r="BP136" i="7" s="1"/>
  <c r="CG31" i="7"/>
  <c r="I32" i="7"/>
  <c r="Z32" i="7"/>
  <c r="AQ32" i="7"/>
  <c r="BH32" i="7"/>
  <c r="BH137" i="7" s="1"/>
  <c r="BY32" i="7"/>
  <c r="BY137" i="7" s="1"/>
  <c r="Q33" i="7"/>
  <c r="Q172" i="7" s="1"/>
  <c r="Q473" i="7" s="1"/>
  <c r="AH33" i="7"/>
  <c r="AY33" i="7"/>
  <c r="BP33" i="7"/>
  <c r="BP138" i="7" s="1"/>
  <c r="Q451" i="7" s="1"/>
  <c r="CG33" i="7"/>
  <c r="CG138" i="7" s="1"/>
  <c r="Q452" i="7" s="1"/>
  <c r="BW101" i="7"/>
  <c r="BW100" i="7"/>
  <c r="BW171" i="7" s="1"/>
  <c r="BF101" i="7"/>
  <c r="BF100" i="7"/>
  <c r="BF171" i="7" s="1"/>
  <c r="AO101" i="7"/>
  <c r="AO100" i="7"/>
  <c r="X101" i="7"/>
  <c r="X172" i="7" s="1"/>
  <c r="G474" i="7" s="1"/>
  <c r="X100" i="7"/>
  <c r="X171" i="7" s="1"/>
  <c r="G101" i="7"/>
  <c r="G100" i="7"/>
  <c r="G171" i="7" s="1"/>
  <c r="CE98" i="7"/>
  <c r="CE99" i="7"/>
  <c r="CE170" i="7" s="1"/>
  <c r="BN98" i="7"/>
  <c r="BN99" i="7"/>
  <c r="BN170" i="7" s="1"/>
  <c r="AW98" i="7"/>
  <c r="AW99" i="7"/>
  <c r="AF98" i="7"/>
  <c r="AF99" i="7"/>
  <c r="O98" i="7"/>
  <c r="O99" i="7"/>
  <c r="O170" i="7" s="1"/>
  <c r="BW97" i="7"/>
  <c r="BW96" i="7"/>
  <c r="BF97" i="7"/>
  <c r="BF96" i="7"/>
  <c r="AO97" i="7"/>
  <c r="AO96" i="7"/>
  <c r="X97" i="7"/>
  <c r="X96" i="7"/>
  <c r="X167" i="7" s="1"/>
  <c r="G97" i="7"/>
  <c r="G168" i="7" s="1"/>
  <c r="G96" i="7"/>
  <c r="CE95" i="7"/>
  <c r="CE94" i="7"/>
  <c r="BN95" i="7"/>
  <c r="BN166" i="7" s="1"/>
  <c r="BN94" i="7"/>
  <c r="BN165" i="7" s="1"/>
  <c r="AW95" i="7"/>
  <c r="AW94" i="7"/>
  <c r="AW165" i="7" s="1"/>
  <c r="AF95" i="7"/>
  <c r="AF94" i="7"/>
  <c r="O95" i="7"/>
  <c r="O166" i="7" s="1"/>
  <c r="O94" i="7"/>
  <c r="BW93" i="7"/>
  <c r="BW92" i="7"/>
  <c r="BF93" i="7"/>
  <c r="BF92" i="7"/>
  <c r="AO93" i="7"/>
  <c r="AO92" i="7"/>
  <c r="X93" i="7"/>
  <c r="X92" i="7"/>
  <c r="G93" i="7"/>
  <c r="G92" i="7"/>
  <c r="CE90" i="7"/>
  <c r="CE91" i="7"/>
  <c r="CE162" i="7" s="1"/>
  <c r="BN90" i="7"/>
  <c r="BN161" i="7" s="1"/>
  <c r="BN91" i="7"/>
  <c r="AW90" i="7"/>
  <c r="AW91" i="7"/>
  <c r="AF90" i="7"/>
  <c r="AF91" i="7"/>
  <c r="AF162" i="7" s="1"/>
  <c r="O90" i="7"/>
  <c r="O91" i="7"/>
  <c r="BW89" i="7"/>
  <c r="BF89" i="7"/>
  <c r="AO89" i="7"/>
  <c r="X89" i="7"/>
  <c r="G89" i="7"/>
  <c r="CE88" i="7"/>
  <c r="CE87" i="7"/>
  <c r="BN88" i="7"/>
  <c r="BN87" i="7"/>
  <c r="AW88" i="7"/>
  <c r="AW87" i="7"/>
  <c r="AF88" i="7"/>
  <c r="AF87" i="7"/>
  <c r="AF158" i="7" s="1"/>
  <c r="O88" i="7"/>
  <c r="O87" i="7"/>
  <c r="BW86" i="7"/>
  <c r="BW85" i="7"/>
  <c r="BF86" i="7"/>
  <c r="BF157" i="7" s="1"/>
  <c r="BF85" i="7"/>
  <c r="AO86" i="7"/>
  <c r="AO85" i="7"/>
  <c r="X86" i="7"/>
  <c r="X157" i="7" s="1"/>
  <c r="X85" i="7"/>
  <c r="G86" i="7"/>
  <c r="G85" i="7"/>
  <c r="CE84" i="7"/>
  <c r="BN84" i="7"/>
  <c r="AW84" i="7"/>
  <c r="AW155" i="7" s="1"/>
  <c r="AF84" i="7"/>
  <c r="O84" i="7"/>
  <c r="BW83" i="7"/>
  <c r="BW82" i="7"/>
  <c r="BF83" i="7"/>
  <c r="BF154" i="7" s="1"/>
  <c r="BF82" i="7"/>
  <c r="AO83" i="7"/>
  <c r="AO82" i="7"/>
  <c r="X83" i="7"/>
  <c r="X82" i="7"/>
  <c r="G83" i="7"/>
  <c r="G82" i="7"/>
  <c r="CE81" i="7"/>
  <c r="BN81" i="7"/>
  <c r="AW81" i="7"/>
  <c r="AF81" i="7"/>
  <c r="O81" i="7"/>
  <c r="O152" i="7" s="1"/>
  <c r="BW79" i="7"/>
  <c r="BW80" i="7"/>
  <c r="BF79" i="7"/>
  <c r="BF150" i="7" s="1"/>
  <c r="BF80" i="7"/>
  <c r="AO79" i="7"/>
  <c r="AO80" i="7"/>
  <c r="AO151" i="7" s="1"/>
  <c r="X79" i="7"/>
  <c r="X80" i="7"/>
  <c r="G79" i="7"/>
  <c r="G80" i="7"/>
  <c r="CE78" i="7"/>
  <c r="BN78" i="7"/>
  <c r="AW78" i="7"/>
  <c r="AF78" i="7"/>
  <c r="BK3" i="7"/>
  <c r="O21" i="7"/>
  <c r="AD14" i="7"/>
  <c r="AD119" i="7" s="1"/>
  <c r="BP11" i="7"/>
  <c r="CC9" i="7"/>
  <c r="CC114" i="7" s="1"/>
  <c r="CC10" i="7"/>
  <c r="CC115" i="7" s="1"/>
  <c r="CC4" i="7"/>
  <c r="CC6" i="7"/>
  <c r="CC111" i="7" s="1"/>
  <c r="CC7" i="7"/>
  <c r="CC3" i="7"/>
  <c r="CC108" i="7" s="1"/>
  <c r="CC5" i="7"/>
  <c r="CC15" i="7"/>
  <c r="CC16" i="7"/>
  <c r="CC121" i="7" s="1"/>
  <c r="CC17" i="7"/>
  <c r="CC122" i="7" s="1"/>
  <c r="CC11" i="7"/>
  <c r="CC116" i="7" s="1"/>
  <c r="CC18" i="7"/>
  <c r="CC123" i="7" s="1"/>
  <c r="CC12" i="7"/>
  <c r="CC117" i="7" s="1"/>
  <c r="CC19" i="7"/>
  <c r="CC124" i="7" s="1"/>
  <c r="CC20" i="7"/>
  <c r="CC125" i="7" s="1"/>
  <c r="CC21" i="7"/>
  <c r="CC126" i="7" s="1"/>
  <c r="AE5" i="7"/>
  <c r="AE6" i="7"/>
  <c r="AE7" i="7"/>
  <c r="AE4" i="7"/>
  <c r="AE109" i="7" s="1"/>
  <c r="AE9" i="7"/>
  <c r="AE14" i="7"/>
  <c r="AE22" i="7"/>
  <c r="AE127" i="7" s="1"/>
  <c r="AE3" i="7"/>
  <c r="AE12" i="7"/>
  <c r="AE151" i="7" s="1"/>
  <c r="AE15" i="7"/>
  <c r="AE16" i="7"/>
  <c r="AE10" i="7"/>
  <c r="AE11" i="7"/>
  <c r="AE13" i="7"/>
  <c r="AE118" i="7" s="1"/>
  <c r="AE17" i="7"/>
  <c r="AE18" i="7"/>
  <c r="AE19" i="7"/>
  <c r="AE124" i="7" s="1"/>
  <c r="AE8" i="7"/>
  <c r="AE113" i="7" s="1"/>
  <c r="AE20" i="7"/>
  <c r="AE21" i="7"/>
  <c r="AE160" i="7" s="1"/>
  <c r="BW4" i="7"/>
  <c r="BW109" i="7" s="1"/>
  <c r="BW5" i="7"/>
  <c r="BW110" i="7" s="1"/>
  <c r="BW13" i="7"/>
  <c r="BW118" i="7" s="1"/>
  <c r="BW6" i="7"/>
  <c r="BW111" i="7" s="1"/>
  <c r="BW7" i="7"/>
  <c r="BW112" i="7" s="1"/>
  <c r="BW9" i="7"/>
  <c r="BW114" i="7" s="1"/>
  <c r="BW10" i="7"/>
  <c r="BW115" i="7" s="1"/>
  <c r="BW11" i="7"/>
  <c r="BW18" i="7"/>
  <c r="BW12" i="7"/>
  <c r="BW19" i="7"/>
  <c r="BW124" i="7" s="1"/>
  <c r="BW20" i="7"/>
  <c r="BW125" i="7" s="1"/>
  <c r="BW21" i="7"/>
  <c r="BW126" i="7" s="1"/>
  <c r="BW14" i="7"/>
  <c r="BW119" i="7" s="1"/>
  <c r="BW22" i="7"/>
  <c r="BW127" i="7" s="1"/>
  <c r="BW3" i="7"/>
  <c r="BW108" i="7" s="1"/>
  <c r="BW15" i="7"/>
  <c r="BW8" i="7"/>
  <c r="BW113" i="7" s="1"/>
  <c r="BW16" i="7"/>
  <c r="BW121" i="7" s="1"/>
  <c r="BP23" i="7"/>
  <c r="BP128" i="7" s="1"/>
  <c r="BP25" i="7"/>
  <c r="BP130" i="7" s="1"/>
  <c r="J4" i="7"/>
  <c r="J5" i="7"/>
  <c r="J8" i="7"/>
  <c r="J9" i="7"/>
  <c r="J16" i="7"/>
  <c r="J121" i="7" s="1"/>
  <c r="J12" i="7"/>
  <c r="J17" i="7"/>
  <c r="J7" i="7"/>
  <c r="J13" i="7"/>
  <c r="J18" i="7"/>
  <c r="J157" i="7" s="1"/>
  <c r="J6" i="7"/>
  <c r="J19" i="7"/>
  <c r="J20" i="7"/>
  <c r="J3" i="7"/>
  <c r="J21" i="7"/>
  <c r="J10" i="7"/>
  <c r="J11" i="7"/>
  <c r="J22" i="7"/>
  <c r="J161" i="7" s="1"/>
  <c r="J14" i="7"/>
  <c r="J15" i="7"/>
  <c r="AA4" i="7"/>
  <c r="AA5" i="7"/>
  <c r="AA8" i="7"/>
  <c r="AA9" i="7"/>
  <c r="AA16" i="7"/>
  <c r="AA13" i="7"/>
  <c r="AA118" i="7" s="1"/>
  <c r="AA17" i="7"/>
  <c r="AA122" i="7" s="1"/>
  <c r="AA10" i="7"/>
  <c r="AA11" i="7"/>
  <c r="AA18" i="7"/>
  <c r="AA19" i="7"/>
  <c r="AA7" i="7"/>
  <c r="AA20" i="7"/>
  <c r="AA159" i="7" s="1"/>
  <c r="AA21" i="7"/>
  <c r="AA6" i="7"/>
  <c r="AA14" i="7"/>
  <c r="AA22" i="7"/>
  <c r="AA3" i="7"/>
  <c r="AA12" i="7"/>
  <c r="AA15" i="7"/>
  <c r="AA120" i="7" s="1"/>
  <c r="AR4" i="7"/>
  <c r="AR5" i="7"/>
  <c r="AR8" i="7"/>
  <c r="AR113" i="7" s="1"/>
  <c r="AR9" i="7"/>
  <c r="AR6" i="7"/>
  <c r="AR13" i="7"/>
  <c r="AR16" i="7"/>
  <c r="AR17" i="7"/>
  <c r="AR156" i="7" s="1"/>
  <c r="AR18" i="7"/>
  <c r="AR19" i="7"/>
  <c r="AR20" i="7"/>
  <c r="AR125" i="7" s="1"/>
  <c r="AR21" i="7"/>
  <c r="AR12" i="7"/>
  <c r="AR14" i="7"/>
  <c r="AR119" i="7" s="1"/>
  <c r="AR22" i="7"/>
  <c r="AR127" i="7" s="1"/>
  <c r="AR10" i="7"/>
  <c r="AR115" i="7" s="1"/>
  <c r="AR3" i="7"/>
  <c r="AR108" i="7" s="1"/>
  <c r="AR7" i="7"/>
  <c r="AR112" i="7" s="1"/>
  <c r="AR11" i="7"/>
  <c r="AR15" i="7"/>
  <c r="AR120" i="7" s="1"/>
  <c r="BI4" i="7"/>
  <c r="BI109" i="7" s="1"/>
  <c r="BI5" i="7"/>
  <c r="BI8" i="7"/>
  <c r="BI9" i="7"/>
  <c r="BI16" i="7"/>
  <c r="BI17" i="7"/>
  <c r="BI7" i="7"/>
  <c r="BI18" i="7"/>
  <c r="BI6" i="7"/>
  <c r="BI10" i="7"/>
  <c r="BI19" i="7"/>
  <c r="BI12" i="7"/>
  <c r="BI151" i="7" s="1"/>
  <c r="BI20" i="7"/>
  <c r="BI11" i="7"/>
  <c r="BI21" i="7"/>
  <c r="BI14" i="7"/>
  <c r="BI22" i="7"/>
  <c r="BI161" i="7" s="1"/>
  <c r="BI3" i="7"/>
  <c r="BI13" i="7"/>
  <c r="BI15" i="7"/>
  <c r="BZ4" i="7"/>
  <c r="BZ5" i="7"/>
  <c r="BZ8" i="7"/>
  <c r="BZ9" i="7"/>
  <c r="BZ16" i="7"/>
  <c r="BZ155" i="7" s="1"/>
  <c r="BZ17" i="7"/>
  <c r="BZ11" i="7"/>
  <c r="BZ18" i="7"/>
  <c r="BZ157" i="7" s="1"/>
  <c r="BZ12" i="7"/>
  <c r="BZ19" i="7"/>
  <c r="BZ20" i="7"/>
  <c r="BZ125" i="7" s="1"/>
  <c r="BZ6" i="7"/>
  <c r="BZ111" i="7" s="1"/>
  <c r="BZ7" i="7"/>
  <c r="BZ21" i="7"/>
  <c r="BZ13" i="7"/>
  <c r="BZ14" i="7"/>
  <c r="BZ153" i="7" s="1"/>
  <c r="BZ22" i="7"/>
  <c r="BZ161" i="7" s="1"/>
  <c r="BZ3" i="7"/>
  <c r="BZ15" i="7"/>
  <c r="R23" i="7"/>
  <c r="AI23" i="7"/>
  <c r="AZ23" i="7"/>
  <c r="BQ23" i="7"/>
  <c r="CH23" i="7"/>
  <c r="CH128" i="7" s="1"/>
  <c r="J24" i="7"/>
  <c r="AA24" i="7"/>
  <c r="AR24" i="7"/>
  <c r="BI24" i="7"/>
  <c r="BZ24" i="7"/>
  <c r="BZ129" i="7" s="1"/>
  <c r="R25" i="7"/>
  <c r="AI25" i="7"/>
  <c r="AZ25" i="7"/>
  <c r="BQ25" i="7"/>
  <c r="BQ130" i="7" s="1"/>
  <c r="CH25" i="7"/>
  <c r="CH130" i="7" s="1"/>
  <c r="J26" i="7"/>
  <c r="AA26" i="7"/>
  <c r="AR26" i="7"/>
  <c r="AR131" i="7" s="1"/>
  <c r="BI26" i="7"/>
  <c r="BZ26" i="7"/>
  <c r="R27" i="7"/>
  <c r="AI27" i="7"/>
  <c r="AZ27" i="7"/>
  <c r="BQ27" i="7"/>
  <c r="BQ132" i="7" s="1"/>
  <c r="CH27" i="7"/>
  <c r="J28" i="7"/>
  <c r="AA28" i="7"/>
  <c r="AR28" i="7"/>
  <c r="BI28" i="7"/>
  <c r="BI133" i="7" s="1"/>
  <c r="BZ28" i="7"/>
  <c r="R29" i="7"/>
  <c r="AI29" i="7"/>
  <c r="AI134" i="7" s="1"/>
  <c r="AZ29" i="7"/>
  <c r="BV101" i="7"/>
  <c r="BV100" i="7"/>
  <c r="BE101" i="7"/>
  <c r="BE100" i="7"/>
  <c r="BE171" i="7" s="1"/>
  <c r="AN101" i="7"/>
  <c r="AN100" i="7"/>
  <c r="W101" i="7"/>
  <c r="W172" i="7" s="1"/>
  <c r="F474" i="7" s="1"/>
  <c r="W100" i="7"/>
  <c r="F101" i="7"/>
  <c r="F100" i="7"/>
  <c r="CD98" i="7"/>
  <c r="CD99" i="7"/>
  <c r="BM98" i="7"/>
  <c r="BM169" i="7" s="1"/>
  <c r="BM99" i="7"/>
  <c r="BM170" i="7" s="1"/>
  <c r="AV98" i="7"/>
  <c r="AV99" i="7"/>
  <c r="AV170" i="7" s="1"/>
  <c r="AE98" i="7"/>
  <c r="AE169" i="7" s="1"/>
  <c r="AE99" i="7"/>
  <c r="N98" i="7"/>
  <c r="N99" i="7"/>
  <c r="BV97" i="7"/>
  <c r="BV96" i="7"/>
  <c r="BE97" i="7"/>
  <c r="BE168" i="7" s="1"/>
  <c r="BE96" i="7"/>
  <c r="AN97" i="7"/>
  <c r="AN168" i="7" s="1"/>
  <c r="AN96" i="7"/>
  <c r="W97" i="7"/>
  <c r="W96" i="7"/>
  <c r="F97" i="7"/>
  <c r="F168" i="7" s="1"/>
  <c r="F96" i="7"/>
  <c r="CD94" i="7"/>
  <c r="CD165" i="7" s="1"/>
  <c r="CD95" i="7"/>
  <c r="BM94" i="7"/>
  <c r="BM95" i="7"/>
  <c r="AV94" i="7"/>
  <c r="AV95" i="7"/>
  <c r="AE94" i="7"/>
  <c r="AE95" i="7"/>
  <c r="N94" i="7"/>
  <c r="N95" i="7"/>
  <c r="BV93" i="7"/>
  <c r="BV92" i="7"/>
  <c r="BE93" i="7"/>
  <c r="BE92" i="7"/>
  <c r="AN93" i="7"/>
  <c r="AN164" i="7" s="1"/>
  <c r="AN92" i="7"/>
  <c r="W93" i="7"/>
  <c r="W92" i="7"/>
  <c r="F93" i="7"/>
  <c r="F92" i="7"/>
  <c r="F163" i="7" s="1"/>
  <c r="CD91" i="7"/>
  <c r="CD90" i="7"/>
  <c r="BM90" i="7"/>
  <c r="BM91" i="7"/>
  <c r="AV91" i="7"/>
  <c r="AV90" i="7"/>
  <c r="AE91" i="7"/>
  <c r="AE162" i="7" s="1"/>
  <c r="AE90" i="7"/>
  <c r="AE161" i="7" s="1"/>
  <c r="N91" i="7"/>
  <c r="N90" i="7"/>
  <c r="BV89" i="7"/>
  <c r="BE89" i="7"/>
  <c r="AN89" i="7"/>
  <c r="AN160" i="7" s="1"/>
  <c r="W89" i="7"/>
  <c r="F89" i="7"/>
  <c r="CD88" i="7"/>
  <c r="CD87" i="7"/>
  <c r="BM87" i="7"/>
  <c r="BM158" i="7" s="1"/>
  <c r="BM88" i="7"/>
  <c r="AV87" i="7"/>
  <c r="AV88" i="7"/>
  <c r="AE88" i="7"/>
  <c r="AE87" i="7"/>
  <c r="N87" i="7"/>
  <c r="N88" i="7"/>
  <c r="BV85" i="7"/>
  <c r="BV86" i="7"/>
  <c r="BE85" i="7"/>
  <c r="BE86" i="7"/>
  <c r="BE157" i="7" s="1"/>
  <c r="AN85" i="7"/>
  <c r="AN86" i="7"/>
  <c r="W86" i="7"/>
  <c r="W85" i="7"/>
  <c r="F86" i="7"/>
  <c r="F157" i="7" s="1"/>
  <c r="F85" i="7"/>
  <c r="CD84" i="7"/>
  <c r="BM84" i="7"/>
  <c r="AV84" i="7"/>
  <c r="AE84" i="7"/>
  <c r="N84" i="7"/>
  <c r="BV83" i="7"/>
  <c r="BV82" i="7"/>
  <c r="BE83" i="7"/>
  <c r="BE82" i="7"/>
  <c r="AN83" i="7"/>
  <c r="AN82" i="7"/>
  <c r="W83" i="7"/>
  <c r="W82" i="7"/>
  <c r="F83" i="7"/>
  <c r="F82" i="7"/>
  <c r="F153" i="7" s="1"/>
  <c r="CD81" i="7"/>
  <c r="BM81" i="7"/>
  <c r="AV81" i="7"/>
  <c r="AE81" i="7"/>
  <c r="N81" i="7"/>
  <c r="BV80" i="7"/>
  <c r="BV79" i="7"/>
  <c r="BE80" i="7"/>
  <c r="BE79" i="7"/>
  <c r="AN80" i="7"/>
  <c r="AN79" i="7"/>
  <c r="W80" i="7"/>
  <c r="W79" i="7"/>
  <c r="F80" i="7"/>
  <c r="F79" i="7"/>
  <c r="CD78" i="7"/>
  <c r="BM78" i="7"/>
  <c r="AV78" i="7"/>
  <c r="AE78" i="7"/>
  <c r="AE149" i="7" s="1"/>
  <c r="AT3" i="7"/>
  <c r="BU18" i="7"/>
  <c r="AQ16" i="7"/>
  <c r="AQ121" i="7" s="1"/>
  <c r="L14" i="7"/>
  <c r="AT11" i="7"/>
  <c r="AT116" i="7" s="1"/>
  <c r="BL9" i="7"/>
  <c r="BL114" i="7" s="1"/>
  <c r="BL10" i="7"/>
  <c r="BL4" i="7"/>
  <c r="BL109" i="7" s="1"/>
  <c r="BL6" i="7"/>
  <c r="BL7" i="7"/>
  <c r="BL3" i="7"/>
  <c r="BL13" i="7"/>
  <c r="BL118" i="7" s="1"/>
  <c r="BL15" i="7"/>
  <c r="BL120" i="7" s="1"/>
  <c r="BL16" i="7"/>
  <c r="BL121" i="7" s="1"/>
  <c r="BL17" i="7"/>
  <c r="BL122" i="7" s="1"/>
  <c r="BL18" i="7"/>
  <c r="BL123" i="7" s="1"/>
  <c r="BL8" i="7"/>
  <c r="BL113" i="7" s="1"/>
  <c r="BL19" i="7"/>
  <c r="BL124" i="7" s="1"/>
  <c r="BL11" i="7"/>
  <c r="BL116" i="7" s="1"/>
  <c r="BL12" i="7"/>
  <c r="BL117" i="7" s="1"/>
  <c r="BL20" i="7"/>
  <c r="BL125" i="7" s="1"/>
  <c r="BL5" i="7"/>
  <c r="BL110" i="7" s="1"/>
  <c r="BL21" i="7"/>
  <c r="BL126" i="7" s="1"/>
  <c r="BH4" i="7"/>
  <c r="BH12" i="7"/>
  <c r="BH5" i="7"/>
  <c r="BH6" i="7"/>
  <c r="BH8" i="7"/>
  <c r="BH9" i="7"/>
  <c r="BH114" i="7" s="1"/>
  <c r="BH17" i="7"/>
  <c r="BH7" i="7"/>
  <c r="BH18" i="7"/>
  <c r="BH123" i="7" s="1"/>
  <c r="BH10" i="7"/>
  <c r="BH19" i="7"/>
  <c r="BH20" i="7"/>
  <c r="BH11" i="7"/>
  <c r="BH21" i="7"/>
  <c r="BH14" i="7"/>
  <c r="BH119" i="7" s="1"/>
  <c r="BH22" i="7"/>
  <c r="BH3" i="7"/>
  <c r="BH13" i="7"/>
  <c r="BH15" i="7"/>
  <c r="BH120" i="7" s="1"/>
  <c r="K10" i="7"/>
  <c r="K11" i="7"/>
  <c r="K4" i="7"/>
  <c r="K5" i="7"/>
  <c r="K7" i="7"/>
  <c r="K8" i="7"/>
  <c r="K113" i="7" s="1"/>
  <c r="K16" i="7"/>
  <c r="K12" i="7"/>
  <c r="K17" i="7"/>
  <c r="K13" i="7"/>
  <c r="K18" i="7"/>
  <c r="K6" i="7"/>
  <c r="K9" i="7"/>
  <c r="K19" i="7"/>
  <c r="K20" i="7"/>
  <c r="K3" i="7"/>
  <c r="K21" i="7"/>
  <c r="K22" i="7"/>
  <c r="K14" i="7"/>
  <c r="AB10" i="7"/>
  <c r="AB115" i="7" s="1"/>
  <c r="AB11" i="7"/>
  <c r="AB116" i="7" s="1"/>
  <c r="AB4" i="7"/>
  <c r="AB109" i="7" s="1"/>
  <c r="AB5" i="7"/>
  <c r="AB110" i="7" s="1"/>
  <c r="AB7" i="7"/>
  <c r="AB112" i="7" s="1"/>
  <c r="AB8" i="7"/>
  <c r="AB16" i="7"/>
  <c r="AB13" i="7"/>
  <c r="AB152" i="7" s="1"/>
  <c r="AB17" i="7"/>
  <c r="AB122" i="7" s="1"/>
  <c r="AB18" i="7"/>
  <c r="AB19" i="7"/>
  <c r="AB124" i="7" s="1"/>
  <c r="AB20" i="7"/>
  <c r="AB159" i="7" s="1"/>
  <c r="AB21" i="7"/>
  <c r="AB6" i="7"/>
  <c r="AB111" i="7" s="1"/>
  <c r="AB14" i="7"/>
  <c r="AB22" i="7"/>
  <c r="AB127" i="7" s="1"/>
  <c r="AB9" i="7"/>
  <c r="AB114" i="7" s="1"/>
  <c r="AB3" i="7"/>
  <c r="AS10" i="7"/>
  <c r="AS115" i="7" s="1"/>
  <c r="AS11" i="7"/>
  <c r="AS116" i="7" s="1"/>
  <c r="AS4" i="7"/>
  <c r="AS109" i="7" s="1"/>
  <c r="AS5" i="7"/>
  <c r="AS7" i="7"/>
  <c r="AS8" i="7"/>
  <c r="AS113" i="7" s="1"/>
  <c r="AS6" i="7"/>
  <c r="AS111" i="7" s="1"/>
  <c r="AS13" i="7"/>
  <c r="AS118" i="7" s="1"/>
  <c r="AS16" i="7"/>
  <c r="AS155" i="7" s="1"/>
  <c r="AS17" i="7"/>
  <c r="AS122" i="7" s="1"/>
  <c r="AS9" i="7"/>
  <c r="AS114" i="7" s="1"/>
  <c r="AS18" i="7"/>
  <c r="AS123" i="7" s="1"/>
  <c r="AS19" i="7"/>
  <c r="AS124" i="7" s="1"/>
  <c r="AS20" i="7"/>
  <c r="AS125" i="7" s="1"/>
  <c r="AS21" i="7"/>
  <c r="AS126" i="7" s="1"/>
  <c r="AS12" i="7"/>
  <c r="AS117" i="7" s="1"/>
  <c r="AS14" i="7"/>
  <c r="AS119" i="7" s="1"/>
  <c r="AS22" i="7"/>
  <c r="AS127" i="7" s="1"/>
  <c r="AS3" i="7"/>
  <c r="CA10" i="7"/>
  <c r="CA149" i="7" s="1"/>
  <c r="CA11" i="7"/>
  <c r="CA4" i="7"/>
  <c r="CA109" i="7" s="1"/>
  <c r="CA5" i="7"/>
  <c r="CA7" i="7"/>
  <c r="CA8" i="7"/>
  <c r="CA16" i="7"/>
  <c r="CA9" i="7"/>
  <c r="CA17" i="7"/>
  <c r="CA18" i="7"/>
  <c r="CA123" i="7" s="1"/>
  <c r="CA12" i="7"/>
  <c r="CA151" i="7" s="1"/>
  <c r="CA19" i="7"/>
  <c r="CA20" i="7"/>
  <c r="CA6" i="7"/>
  <c r="CA21" i="7"/>
  <c r="CA13" i="7"/>
  <c r="CA118" i="7" s="1"/>
  <c r="CA14" i="7"/>
  <c r="CA22" i="7"/>
  <c r="CA3" i="7"/>
  <c r="AB26" i="7"/>
  <c r="AS26" i="7"/>
  <c r="AS131" i="7" s="1"/>
  <c r="BJ26" i="7"/>
  <c r="BJ131" i="7" s="1"/>
  <c r="CA26" i="7"/>
  <c r="S27" i="7"/>
  <c r="AJ27" i="7"/>
  <c r="BA27" i="7"/>
  <c r="BR27" i="7"/>
  <c r="BR132" i="7" s="1"/>
  <c r="CI27" i="7"/>
  <c r="K28" i="7"/>
  <c r="AB28" i="7"/>
  <c r="AS28" i="7"/>
  <c r="AS133" i="7" s="1"/>
  <c r="BJ28" i="7"/>
  <c r="CA28" i="7"/>
  <c r="S29" i="7"/>
  <c r="AJ29" i="7"/>
  <c r="AJ134" i="7" s="1"/>
  <c r="BA29" i="7"/>
  <c r="BA134" i="7" s="1"/>
  <c r="BR29" i="7"/>
  <c r="BR134" i="7" s="1"/>
  <c r="CI29" i="7"/>
  <c r="CI134" i="7" s="1"/>
  <c r="K30" i="7"/>
  <c r="AB30" i="7"/>
  <c r="AS30" i="7"/>
  <c r="AS135" i="7" s="1"/>
  <c r="BJ30" i="7"/>
  <c r="CA30" i="7"/>
  <c r="CA135" i="7" s="1"/>
  <c r="S31" i="7"/>
  <c r="AJ31" i="7"/>
  <c r="BA31" i="7"/>
  <c r="BU101" i="7"/>
  <c r="BU100" i="7"/>
  <c r="BD101" i="7"/>
  <c r="BD172" i="7" s="1"/>
  <c r="BD100" i="7"/>
  <c r="AM101" i="7"/>
  <c r="AM172" i="7" s="1"/>
  <c r="AM100" i="7"/>
  <c r="V101" i="7"/>
  <c r="V100" i="7"/>
  <c r="E101" i="7"/>
  <c r="E100" i="7"/>
  <c r="E171" i="7" s="1"/>
  <c r="CC99" i="7"/>
  <c r="CC98" i="7"/>
  <c r="BL99" i="7"/>
  <c r="BL170" i="7" s="1"/>
  <c r="BL98" i="7"/>
  <c r="BL169" i="7" s="1"/>
  <c r="AU99" i="7"/>
  <c r="AU98" i="7"/>
  <c r="AU169" i="7" s="1"/>
  <c r="AD99" i="7"/>
  <c r="AD98" i="7"/>
  <c r="M99" i="7"/>
  <c r="M98" i="7"/>
  <c r="BU97" i="7"/>
  <c r="BU96" i="7"/>
  <c r="BU167" i="7" s="1"/>
  <c r="BD97" i="7"/>
  <c r="BD168" i="7" s="1"/>
  <c r="BD96" i="7"/>
  <c r="AM97" i="7"/>
  <c r="AM96" i="7"/>
  <c r="AM167" i="7" s="1"/>
  <c r="V97" i="7"/>
  <c r="V168" i="7" s="1"/>
  <c r="V96" i="7"/>
  <c r="E97" i="7"/>
  <c r="E96" i="7"/>
  <c r="CC95" i="7"/>
  <c r="CC94" i="7"/>
  <c r="BL95" i="7"/>
  <c r="BL94" i="7"/>
  <c r="AU95" i="7"/>
  <c r="AU94" i="7"/>
  <c r="AD95" i="7"/>
  <c r="AD94" i="7"/>
  <c r="AD165" i="7" s="1"/>
  <c r="M95" i="7"/>
  <c r="M94" i="7"/>
  <c r="M165" i="7" s="1"/>
  <c r="BU93" i="7"/>
  <c r="BU92" i="7"/>
  <c r="BU163" i="7" s="1"/>
  <c r="BD93" i="7"/>
  <c r="BD92" i="7"/>
  <c r="AM93" i="7"/>
  <c r="AM164" i="7" s="1"/>
  <c r="AM92" i="7"/>
  <c r="V93" i="7"/>
  <c r="V92" i="7"/>
  <c r="E93" i="7"/>
  <c r="E92" i="7"/>
  <c r="CC91" i="7"/>
  <c r="CC90" i="7"/>
  <c r="BL91" i="7"/>
  <c r="BL162" i="7" s="1"/>
  <c r="BL90" i="7"/>
  <c r="AU91" i="7"/>
  <c r="AU90" i="7"/>
  <c r="AD91" i="7"/>
  <c r="AD90" i="7"/>
  <c r="AD161" i="7" s="1"/>
  <c r="M91" i="7"/>
  <c r="M162" i="7" s="1"/>
  <c r="M90" i="7"/>
  <c r="BU89" i="7"/>
  <c r="BD89" i="7"/>
  <c r="AM89" i="7"/>
  <c r="V89" i="7"/>
  <c r="E89" i="7"/>
  <c r="CC88" i="7"/>
  <c r="CC87" i="7"/>
  <c r="BL88" i="7"/>
  <c r="BL87" i="7"/>
  <c r="AU88" i="7"/>
  <c r="AU87" i="7"/>
  <c r="AD88" i="7"/>
  <c r="AD87" i="7"/>
  <c r="AD158" i="7" s="1"/>
  <c r="M88" i="7"/>
  <c r="M87" i="7"/>
  <c r="BU86" i="7"/>
  <c r="BU85" i="7"/>
  <c r="BD86" i="7"/>
  <c r="BD85" i="7"/>
  <c r="AM86" i="7"/>
  <c r="AM85" i="7"/>
  <c r="V85" i="7"/>
  <c r="V156" i="7" s="1"/>
  <c r="V86" i="7"/>
  <c r="E86" i="7"/>
  <c r="E85" i="7"/>
  <c r="CC84" i="7"/>
  <c r="BL84" i="7"/>
  <c r="AU84" i="7"/>
  <c r="AD84" i="7"/>
  <c r="M84" i="7"/>
  <c r="M155" i="7" s="1"/>
  <c r="BU83" i="7"/>
  <c r="BU82" i="7"/>
  <c r="BD83" i="7"/>
  <c r="BD82" i="7"/>
  <c r="BD153" i="7" s="1"/>
  <c r="AM83" i="7"/>
  <c r="AM82" i="7"/>
  <c r="AM153" i="7" s="1"/>
  <c r="V83" i="7"/>
  <c r="V82" i="7"/>
  <c r="V153" i="7" s="1"/>
  <c r="E83" i="7"/>
  <c r="E82" i="7"/>
  <c r="CC81" i="7"/>
  <c r="BL81" i="7"/>
  <c r="AU81" i="7"/>
  <c r="AD81" i="7"/>
  <c r="M81" i="7"/>
  <c r="BU80" i="7"/>
  <c r="BU79" i="7"/>
  <c r="BU150" i="7" s="1"/>
  <c r="BD80" i="7"/>
  <c r="BD79" i="7"/>
  <c r="AM80" i="7"/>
  <c r="AM79" i="7"/>
  <c r="V80" i="7"/>
  <c r="V79" i="7"/>
  <c r="E80" i="7"/>
  <c r="E79" i="7"/>
  <c r="CC78" i="7"/>
  <c r="BL78" i="7"/>
  <c r="AU78" i="7"/>
  <c r="AU149" i="7" s="1"/>
  <c r="AC3" i="7"/>
  <c r="AC108" i="7" s="1"/>
  <c r="BD18" i="7"/>
  <c r="BD123" i="7" s="1"/>
  <c r="Z16" i="7"/>
  <c r="Z155" i="7" s="1"/>
  <c r="P11" i="7"/>
  <c r="AW7" i="7"/>
  <c r="AW112" i="7" s="1"/>
  <c r="G78" i="7"/>
  <c r="CE77" i="7"/>
  <c r="CE148" i="7" s="1"/>
  <c r="CE76" i="7"/>
  <c r="BN77" i="7"/>
  <c r="BN148" i="7" s="1"/>
  <c r="BN76" i="7"/>
  <c r="AW77" i="7"/>
  <c r="AW76" i="7"/>
  <c r="AW147" i="7" s="1"/>
  <c r="AF77" i="7"/>
  <c r="AF76" i="7"/>
  <c r="O77" i="7"/>
  <c r="O76" i="7"/>
  <c r="O147" i="7" s="1"/>
  <c r="BW74" i="7"/>
  <c r="BW72" i="7"/>
  <c r="BW71" i="7"/>
  <c r="BW73" i="7"/>
  <c r="BW75" i="7"/>
  <c r="BF74" i="7"/>
  <c r="BF71" i="7"/>
  <c r="BF142" i="7" s="1"/>
  <c r="BF73" i="7"/>
  <c r="BF144" i="7" s="1"/>
  <c r="BF72" i="7"/>
  <c r="BF75" i="7"/>
  <c r="AO74" i="7"/>
  <c r="AO71" i="7"/>
  <c r="AO75" i="7"/>
  <c r="AO73" i="7"/>
  <c r="AO72" i="7"/>
  <c r="X74" i="7"/>
  <c r="X71" i="7"/>
  <c r="X72" i="7"/>
  <c r="X75" i="7"/>
  <c r="X73" i="7"/>
  <c r="G74" i="7"/>
  <c r="G72" i="7"/>
  <c r="G71" i="7"/>
  <c r="G73" i="7"/>
  <c r="G144" i="7" s="1"/>
  <c r="G75" i="7"/>
  <c r="F78" i="7"/>
  <c r="CD76" i="7"/>
  <c r="CD77" i="7"/>
  <c r="BM76" i="7"/>
  <c r="BM77" i="7"/>
  <c r="AV76" i="7"/>
  <c r="AV77" i="7"/>
  <c r="AE76" i="7"/>
  <c r="AE77" i="7"/>
  <c r="N76" i="7"/>
  <c r="N147" i="7" s="1"/>
  <c r="N77" i="7"/>
  <c r="BV72" i="7"/>
  <c r="BV73" i="7"/>
  <c r="BV75" i="7"/>
  <c r="BV74" i="7"/>
  <c r="BV145" i="7" s="1"/>
  <c r="BV71" i="7"/>
  <c r="BE72" i="7"/>
  <c r="BE73" i="7"/>
  <c r="BE74" i="7"/>
  <c r="BE75" i="7"/>
  <c r="BE71" i="7"/>
  <c r="AN72" i="7"/>
  <c r="AN75" i="7"/>
  <c r="AN73" i="7"/>
  <c r="AN74" i="7"/>
  <c r="AN145" i="7" s="1"/>
  <c r="AN71" i="7"/>
  <c r="W72" i="7"/>
  <c r="W143" i="7" s="1"/>
  <c r="W75" i="7"/>
  <c r="W146" i="7" s="1"/>
  <c r="W74" i="7"/>
  <c r="W73" i="7"/>
  <c r="W71" i="7"/>
  <c r="F72" i="7"/>
  <c r="F74" i="7"/>
  <c r="F73" i="7"/>
  <c r="F75" i="7"/>
  <c r="F146" i="7" s="1"/>
  <c r="F71" i="7"/>
  <c r="V78" i="7"/>
  <c r="E78" i="7"/>
  <c r="CC77" i="7"/>
  <c r="CC76" i="7"/>
  <c r="BL77" i="7"/>
  <c r="BL76" i="7"/>
  <c r="AU77" i="7"/>
  <c r="AU148" i="7" s="1"/>
  <c r="AU76" i="7"/>
  <c r="AU147" i="7" s="1"/>
  <c r="AD77" i="7"/>
  <c r="AD76" i="7"/>
  <c r="M77" i="7"/>
  <c r="M76" i="7"/>
  <c r="BU72" i="7"/>
  <c r="BU73" i="7"/>
  <c r="BU75" i="7"/>
  <c r="BU74" i="7"/>
  <c r="BU145" i="7" s="1"/>
  <c r="BU71" i="7"/>
  <c r="BD72" i="7"/>
  <c r="BD73" i="7"/>
  <c r="BD74" i="7"/>
  <c r="BD75" i="7"/>
  <c r="BD71" i="7"/>
  <c r="AM72" i="7"/>
  <c r="AM75" i="7"/>
  <c r="AM73" i="7"/>
  <c r="AM74" i="7"/>
  <c r="AM71" i="7"/>
  <c r="V72" i="7"/>
  <c r="V75" i="7"/>
  <c r="V74" i="7"/>
  <c r="V73" i="7"/>
  <c r="V71" i="7"/>
  <c r="E75" i="7"/>
  <c r="E72" i="7"/>
  <c r="E71" i="7"/>
  <c r="E142" i="7" s="1"/>
  <c r="E74" i="7"/>
  <c r="E73" i="7"/>
  <c r="T78" i="7"/>
  <c r="CB76" i="7"/>
  <c r="CB77" i="7"/>
  <c r="BK76" i="7"/>
  <c r="BK77" i="7"/>
  <c r="BK148" i="7" s="1"/>
  <c r="AT76" i="7"/>
  <c r="AT147" i="7" s="1"/>
  <c r="AT77" i="7"/>
  <c r="AC76" i="7"/>
  <c r="AC77" i="7"/>
  <c r="L76" i="7"/>
  <c r="L77" i="7"/>
  <c r="L148" i="7" s="1"/>
  <c r="CJ72" i="7"/>
  <c r="CJ73" i="7"/>
  <c r="CJ74" i="7"/>
  <c r="CJ75" i="7"/>
  <c r="CJ71" i="7"/>
  <c r="BS72" i="7"/>
  <c r="BS73" i="7"/>
  <c r="BS75" i="7"/>
  <c r="BS74" i="7"/>
  <c r="BS71" i="7"/>
  <c r="BB72" i="7"/>
  <c r="BB73" i="7"/>
  <c r="BB74" i="7"/>
  <c r="BB75" i="7"/>
  <c r="BB71" i="7"/>
  <c r="AK72" i="7"/>
  <c r="AK73" i="7"/>
  <c r="AK74" i="7"/>
  <c r="AK145" i="7" s="1"/>
  <c r="AK71" i="7"/>
  <c r="AK75" i="7"/>
  <c r="T72" i="7"/>
  <c r="T143" i="7" s="1"/>
  <c r="T73" i="7"/>
  <c r="T75" i="7"/>
  <c r="T74" i="7"/>
  <c r="T71" i="7"/>
  <c r="AJ78" i="7"/>
  <c r="S78" i="7"/>
  <c r="S149" i="7" s="1"/>
  <c r="CA77" i="7"/>
  <c r="CA76" i="7"/>
  <c r="BJ77" i="7"/>
  <c r="BJ76" i="7"/>
  <c r="AS76" i="7"/>
  <c r="AS77" i="7"/>
  <c r="AB77" i="7"/>
  <c r="AB76" i="7"/>
  <c r="K77" i="7"/>
  <c r="K148" i="7" s="1"/>
  <c r="K76" i="7"/>
  <c r="CI72" i="7"/>
  <c r="CI73" i="7"/>
  <c r="CI144" i="7" s="1"/>
  <c r="CI74" i="7"/>
  <c r="CI75" i="7"/>
  <c r="CI71" i="7"/>
  <c r="CI142" i="7" s="1"/>
  <c r="BR72" i="7"/>
  <c r="BR73" i="7"/>
  <c r="BR144" i="7" s="1"/>
  <c r="BR75" i="7"/>
  <c r="BR74" i="7"/>
  <c r="BR71" i="7"/>
  <c r="BA72" i="7"/>
  <c r="BA73" i="7"/>
  <c r="BA74" i="7"/>
  <c r="BA75" i="7"/>
  <c r="BA146" i="7" s="1"/>
  <c r="BA71" i="7"/>
  <c r="AJ72" i="7"/>
  <c r="AJ73" i="7"/>
  <c r="AJ74" i="7"/>
  <c r="AJ71" i="7"/>
  <c r="AJ75" i="7"/>
  <c r="S72" i="7"/>
  <c r="S143" i="7" s="1"/>
  <c r="S73" i="7"/>
  <c r="S75" i="7"/>
  <c r="S146" i="7" s="1"/>
  <c r="S74" i="7"/>
  <c r="S71" i="7"/>
  <c r="AZ78" i="7"/>
  <c r="AI78" i="7"/>
  <c r="R78" i="7"/>
  <c r="BZ77" i="7"/>
  <c r="BZ76" i="7"/>
  <c r="BI77" i="7"/>
  <c r="BI76" i="7"/>
  <c r="BI147" i="7" s="1"/>
  <c r="AR77" i="7"/>
  <c r="AR76" i="7"/>
  <c r="AA77" i="7"/>
  <c r="AA76" i="7"/>
  <c r="J77" i="7"/>
  <c r="J76" i="7"/>
  <c r="J147" i="7" s="1"/>
  <c r="CH72" i="7"/>
  <c r="CH73" i="7"/>
  <c r="CH74" i="7"/>
  <c r="CH75" i="7"/>
  <c r="CH71" i="7"/>
  <c r="BQ72" i="7"/>
  <c r="BQ73" i="7"/>
  <c r="BQ74" i="7"/>
  <c r="BQ75" i="7"/>
  <c r="BQ71" i="7"/>
  <c r="AZ72" i="7"/>
  <c r="AZ143" i="7" s="1"/>
  <c r="AZ73" i="7"/>
  <c r="AZ144" i="7" s="1"/>
  <c r="AZ74" i="7"/>
  <c r="AZ75" i="7"/>
  <c r="AZ71" i="7"/>
  <c r="AI72" i="7"/>
  <c r="AI73" i="7"/>
  <c r="AI144" i="7" s="1"/>
  <c r="AI74" i="7"/>
  <c r="AI71" i="7"/>
  <c r="AI75" i="7"/>
  <c r="R72" i="7"/>
  <c r="R143" i="7" s="1"/>
  <c r="R73" i="7"/>
  <c r="R74" i="7"/>
  <c r="R145" i="7" s="1"/>
  <c r="R75" i="7"/>
  <c r="R146" i="7" s="1"/>
  <c r="R71" i="7"/>
  <c r="Q78" i="7"/>
  <c r="BY77" i="7"/>
  <c r="BY76" i="7"/>
  <c r="BY147" i="7" s="1"/>
  <c r="BH77" i="7"/>
  <c r="BH76" i="7"/>
  <c r="AQ77" i="7"/>
  <c r="AQ76" i="7"/>
  <c r="Z77" i="7"/>
  <c r="Z76" i="7"/>
  <c r="Z147" i="7" s="1"/>
  <c r="I77" i="7"/>
  <c r="I76" i="7"/>
  <c r="CG72" i="7"/>
  <c r="CG73" i="7"/>
  <c r="CG74" i="7"/>
  <c r="CG75" i="7"/>
  <c r="CG71" i="7"/>
  <c r="BP72" i="7"/>
  <c r="BP73" i="7"/>
  <c r="BP74" i="7"/>
  <c r="BP75" i="7"/>
  <c r="BP71" i="7"/>
  <c r="AY72" i="7"/>
  <c r="AY73" i="7"/>
  <c r="AY144" i="7" s="1"/>
  <c r="AY74" i="7"/>
  <c r="AY75" i="7"/>
  <c r="AY71" i="7"/>
  <c r="AH72" i="7"/>
  <c r="AH73" i="7"/>
  <c r="AH144" i="7" s="1"/>
  <c r="AH74" i="7"/>
  <c r="AH71" i="7"/>
  <c r="AH75" i="7"/>
  <c r="Q72" i="7"/>
  <c r="Q73" i="7"/>
  <c r="Q74" i="7"/>
  <c r="Q75" i="7"/>
  <c r="Q71" i="7"/>
  <c r="AG78" i="7"/>
  <c r="P78" i="7"/>
  <c r="BX77" i="7"/>
  <c r="BX76" i="7"/>
  <c r="BG77" i="7"/>
  <c r="BG76" i="7"/>
  <c r="AP77" i="7"/>
  <c r="AP76" i="7"/>
  <c r="Y77" i="7"/>
  <c r="Y76" i="7"/>
  <c r="H77" i="7"/>
  <c r="H76" i="7"/>
  <c r="H147" i="7" s="1"/>
  <c r="CF72" i="7"/>
  <c r="CF73" i="7"/>
  <c r="CF74" i="7"/>
  <c r="CF75" i="7"/>
  <c r="CF71" i="7"/>
  <c r="BO72" i="7"/>
  <c r="BO73" i="7"/>
  <c r="BO144" i="7" s="1"/>
  <c r="BO74" i="7"/>
  <c r="BO75" i="7"/>
  <c r="BO146" i="7" s="1"/>
  <c r="BO71" i="7"/>
  <c r="AX72" i="7"/>
  <c r="AX73" i="7"/>
  <c r="AX74" i="7"/>
  <c r="AX75" i="7"/>
  <c r="AX71" i="7"/>
  <c r="AG72" i="7"/>
  <c r="AG73" i="7"/>
  <c r="AG74" i="7"/>
  <c r="AG145" i="7" s="1"/>
  <c r="AG75" i="7"/>
  <c r="AG71" i="7"/>
  <c r="P72" i="7"/>
  <c r="P73" i="7"/>
  <c r="P144" i="7" s="1"/>
  <c r="P74" i="7"/>
  <c r="P75" i="7"/>
  <c r="P71" i="7"/>
  <c r="O78" i="7"/>
  <c r="O149" i="7" s="1"/>
  <c r="BW77" i="7"/>
  <c r="BW76" i="7"/>
  <c r="BF77" i="7"/>
  <c r="BF76" i="7"/>
  <c r="AO77" i="7"/>
  <c r="AO76" i="7"/>
  <c r="X77" i="7"/>
  <c r="X76" i="7"/>
  <c r="G77" i="7"/>
  <c r="G148" i="7" s="1"/>
  <c r="G76" i="7"/>
  <c r="CE72" i="7"/>
  <c r="CE73" i="7"/>
  <c r="CE74" i="7"/>
  <c r="CE145" i="7" s="1"/>
  <c r="CE75" i="7"/>
  <c r="CE71" i="7"/>
  <c r="BN72" i="7"/>
  <c r="BN73" i="7"/>
  <c r="BN75" i="7"/>
  <c r="BN146" i="7" s="1"/>
  <c r="BN71" i="7"/>
  <c r="BN74" i="7"/>
  <c r="AW72" i="7"/>
  <c r="AW143" i="7" s="1"/>
  <c r="AW73" i="7"/>
  <c r="AW74" i="7"/>
  <c r="AW75" i="7"/>
  <c r="AW71" i="7"/>
  <c r="AF72" i="7"/>
  <c r="AF73" i="7"/>
  <c r="AF74" i="7"/>
  <c r="AF71" i="7"/>
  <c r="AF75" i="7"/>
  <c r="AF146" i="7" s="1"/>
  <c r="O72" i="7"/>
  <c r="O73" i="7"/>
  <c r="O74" i="7"/>
  <c r="O71" i="7"/>
  <c r="O75" i="7"/>
  <c r="N78" i="7"/>
  <c r="BV77" i="7"/>
  <c r="BV76" i="7"/>
  <c r="BE77" i="7"/>
  <c r="BE76" i="7"/>
  <c r="AN77" i="7"/>
  <c r="AN76" i="7"/>
  <c r="W77" i="7"/>
  <c r="W76" i="7"/>
  <c r="F77" i="7"/>
  <c r="F76" i="7"/>
  <c r="CD72" i="7"/>
  <c r="CD143" i="7" s="1"/>
  <c r="CD73" i="7"/>
  <c r="CD74" i="7"/>
  <c r="CD75" i="7"/>
  <c r="CD71" i="7"/>
  <c r="BM72" i="7"/>
  <c r="BM73" i="7"/>
  <c r="BM74" i="7"/>
  <c r="BM75" i="7"/>
  <c r="BM71" i="7"/>
  <c r="AV72" i="7"/>
  <c r="AV143" i="7" s="1"/>
  <c r="AV73" i="7"/>
  <c r="AV74" i="7"/>
  <c r="AV75" i="7"/>
  <c r="AV71" i="7"/>
  <c r="AE72" i="7"/>
  <c r="AE73" i="7"/>
  <c r="AE74" i="7"/>
  <c r="AE75" i="7"/>
  <c r="AE71" i="7"/>
  <c r="N72" i="7"/>
  <c r="N73" i="7"/>
  <c r="N74" i="7"/>
  <c r="N145" i="7" s="1"/>
  <c r="N75" i="7"/>
  <c r="N71" i="7"/>
  <c r="AD78" i="7"/>
  <c r="M78" i="7"/>
  <c r="BU77" i="7"/>
  <c r="BU76" i="7"/>
  <c r="BD77" i="7"/>
  <c r="BD76" i="7"/>
  <c r="BD147" i="7" s="1"/>
  <c r="AM77" i="7"/>
  <c r="AM148" i="7" s="1"/>
  <c r="AM76" i="7"/>
  <c r="V77" i="7"/>
  <c r="V148" i="7" s="1"/>
  <c r="V76" i="7"/>
  <c r="E77" i="7"/>
  <c r="E76" i="7"/>
  <c r="CC73" i="7"/>
  <c r="CC74" i="7"/>
  <c r="CC72" i="7"/>
  <c r="CC75" i="7"/>
  <c r="CC71" i="7"/>
  <c r="BL73" i="7"/>
  <c r="BL74" i="7"/>
  <c r="BL75" i="7"/>
  <c r="BL71" i="7"/>
  <c r="BL72" i="7"/>
  <c r="AU73" i="7"/>
  <c r="AU74" i="7"/>
  <c r="AU71" i="7"/>
  <c r="AU75" i="7"/>
  <c r="AU146" i="7" s="1"/>
  <c r="AU72" i="7"/>
  <c r="AD73" i="7"/>
  <c r="AD74" i="7"/>
  <c r="AD71" i="7"/>
  <c r="AD72" i="7"/>
  <c r="AD75" i="7"/>
  <c r="M73" i="7"/>
  <c r="M74" i="7"/>
  <c r="M145" i="7" s="1"/>
  <c r="M72" i="7"/>
  <c r="M71" i="7"/>
  <c r="M75" i="7"/>
  <c r="AC78" i="7"/>
  <c r="L78" i="7"/>
  <c r="L149" i="7" s="1"/>
  <c r="CJ77" i="7"/>
  <c r="CJ76" i="7"/>
  <c r="BS77" i="7"/>
  <c r="BS76" i="7"/>
  <c r="BB77" i="7"/>
  <c r="BB76" i="7"/>
  <c r="AK77" i="7"/>
  <c r="AK76" i="7"/>
  <c r="T77" i="7"/>
  <c r="T76" i="7"/>
  <c r="CB72" i="7"/>
  <c r="CB73" i="7"/>
  <c r="CB74" i="7"/>
  <c r="CB75" i="7"/>
  <c r="CB146" i="7" s="1"/>
  <c r="CB71" i="7"/>
  <c r="CB142" i="7" s="1"/>
  <c r="BK72" i="7"/>
  <c r="BK143" i="7" s="1"/>
  <c r="BK73" i="7"/>
  <c r="BK75" i="7"/>
  <c r="BK71" i="7"/>
  <c r="BK74" i="7"/>
  <c r="BK145" i="7" s="1"/>
  <c r="AT72" i="7"/>
  <c r="AT73" i="7"/>
  <c r="AT144" i="7" s="1"/>
  <c r="AT75" i="7"/>
  <c r="AT74" i="7"/>
  <c r="AT71" i="7"/>
  <c r="AC72" i="7"/>
  <c r="AC73" i="7"/>
  <c r="AC75" i="7"/>
  <c r="AC71" i="7"/>
  <c r="AC74" i="7"/>
  <c r="L72" i="7"/>
  <c r="L73" i="7"/>
  <c r="L75" i="7"/>
  <c r="L74" i="7"/>
  <c r="L71" i="7"/>
  <c r="AB78" i="7"/>
  <c r="K78" i="7"/>
  <c r="CI77" i="7"/>
  <c r="CI76" i="7"/>
  <c r="BR77" i="7"/>
  <c r="BR76" i="7"/>
  <c r="BA77" i="7"/>
  <c r="BA76" i="7"/>
  <c r="AJ77" i="7"/>
  <c r="AJ76" i="7"/>
  <c r="S77" i="7"/>
  <c r="S76" i="7"/>
  <c r="CA72" i="7"/>
  <c r="CA74" i="7"/>
  <c r="CA145" i="7" s="1"/>
  <c r="CA75" i="7"/>
  <c r="CA71" i="7"/>
  <c r="CA73" i="7"/>
  <c r="BJ72" i="7"/>
  <c r="BJ74" i="7"/>
  <c r="BJ145" i="7" s="1"/>
  <c r="BJ75" i="7"/>
  <c r="BJ71" i="7"/>
  <c r="BJ142" i="7" s="1"/>
  <c r="BJ73" i="7"/>
  <c r="AS72" i="7"/>
  <c r="AS74" i="7"/>
  <c r="AS71" i="7"/>
  <c r="AS73" i="7"/>
  <c r="AS75" i="7"/>
  <c r="AS146" i="7" s="1"/>
  <c r="AB72" i="7"/>
  <c r="AB74" i="7"/>
  <c r="AB73" i="7"/>
  <c r="AB71" i="7"/>
  <c r="AB75" i="7"/>
  <c r="AB146" i="7" s="1"/>
  <c r="K72" i="7"/>
  <c r="K74" i="7"/>
  <c r="K71" i="7"/>
  <c r="K73" i="7"/>
  <c r="K75" i="7"/>
  <c r="AR78" i="7"/>
  <c r="AA78" i="7"/>
  <c r="J78" i="7"/>
  <c r="CH77" i="7"/>
  <c r="CH76" i="7"/>
  <c r="BQ77" i="7"/>
  <c r="BQ148" i="7" s="1"/>
  <c r="BQ76" i="7"/>
  <c r="AZ77" i="7"/>
  <c r="AZ148" i="7" s="1"/>
  <c r="AZ76" i="7"/>
  <c r="AI77" i="7"/>
  <c r="AI76" i="7"/>
  <c r="R77" i="7"/>
  <c r="R76" i="7"/>
  <c r="BZ73" i="7"/>
  <c r="BZ74" i="7"/>
  <c r="BZ75" i="7"/>
  <c r="BZ72" i="7"/>
  <c r="BZ71" i="7"/>
  <c r="BI73" i="7"/>
  <c r="BI75" i="7"/>
  <c r="BI71" i="7"/>
  <c r="BI74" i="7"/>
  <c r="BI72" i="7"/>
  <c r="AR73" i="7"/>
  <c r="AR144" i="7" s="1"/>
  <c r="AR74" i="7"/>
  <c r="AR71" i="7"/>
  <c r="AR75" i="7"/>
  <c r="AR72" i="7"/>
  <c r="AA73" i="7"/>
  <c r="AA74" i="7"/>
  <c r="AA71" i="7"/>
  <c r="AA72" i="7"/>
  <c r="AA75" i="7"/>
  <c r="J73" i="7"/>
  <c r="J74" i="7"/>
  <c r="J72" i="7"/>
  <c r="J71" i="7"/>
  <c r="J75" i="7"/>
  <c r="J146" i="7" s="1"/>
  <c r="AQ78" i="7"/>
  <c r="Z78" i="7"/>
  <c r="Z149" i="7" s="1"/>
  <c r="I78" i="7"/>
  <c r="CG76" i="7"/>
  <c r="CG77" i="7"/>
  <c r="CG148" i="7" s="1"/>
  <c r="BP76" i="7"/>
  <c r="BP147" i="7" s="1"/>
  <c r="BP77" i="7"/>
  <c r="AY76" i="7"/>
  <c r="AY77" i="7"/>
  <c r="AH76" i="7"/>
  <c r="AH147" i="7" s="1"/>
  <c r="AH77" i="7"/>
  <c r="Q76" i="7"/>
  <c r="Q77" i="7"/>
  <c r="BY73" i="7"/>
  <c r="BY74" i="7"/>
  <c r="BY75" i="7"/>
  <c r="BY72" i="7"/>
  <c r="BY143" i="7" s="1"/>
  <c r="BY71" i="7"/>
  <c r="BY142" i="7" s="1"/>
  <c r="BH72" i="7"/>
  <c r="BH73" i="7"/>
  <c r="BH75" i="7"/>
  <c r="BH71" i="7"/>
  <c r="BH74" i="7"/>
  <c r="AQ72" i="7"/>
  <c r="AQ73" i="7"/>
  <c r="AQ144" i="7" s="1"/>
  <c r="AQ74" i="7"/>
  <c r="AQ71" i="7"/>
  <c r="AQ142" i="7" s="1"/>
  <c r="AQ75" i="7"/>
  <c r="Z72" i="7"/>
  <c r="Z143" i="7" s="1"/>
  <c r="Z73" i="7"/>
  <c r="Z75" i="7"/>
  <c r="Z71" i="7"/>
  <c r="Z142" i="7" s="1"/>
  <c r="Z74" i="7"/>
  <c r="I72" i="7"/>
  <c r="I73" i="7"/>
  <c r="I75" i="7"/>
  <c r="I146" i="7" s="1"/>
  <c r="I71" i="7"/>
  <c r="I74" i="7"/>
  <c r="I145" i="7" s="1"/>
  <c r="I65" i="7"/>
  <c r="I136" i="7" s="1"/>
  <c r="I44" i="7"/>
  <c r="Y44" i="7"/>
  <c r="G65" i="7"/>
  <c r="Q67" i="7"/>
  <c r="J58" i="7"/>
  <c r="J53" i="7"/>
  <c r="J51" i="7"/>
  <c r="J122" i="7" s="1"/>
  <c r="J48" i="7"/>
  <c r="J47" i="7"/>
  <c r="J46" i="7"/>
  <c r="J44" i="7"/>
  <c r="J43" i="7"/>
  <c r="Z136" i="7"/>
  <c r="Z119" i="7"/>
  <c r="Z46" i="7"/>
  <c r="Z43" i="7"/>
  <c r="AQ134" i="7"/>
  <c r="AQ126" i="7"/>
  <c r="AQ46" i="7"/>
  <c r="AQ44" i="7"/>
  <c r="AQ42" i="7"/>
  <c r="AQ38" i="7"/>
  <c r="BI128" i="7"/>
  <c r="BI46" i="7"/>
  <c r="BI44" i="7"/>
  <c r="BI42" i="7"/>
  <c r="BI113" i="7" s="1"/>
  <c r="BI39" i="7"/>
  <c r="CA138" i="7"/>
  <c r="K452" i="7" s="1"/>
  <c r="CA129" i="7"/>
  <c r="CA120" i="7"/>
  <c r="CA46" i="7"/>
  <c r="CA44" i="7"/>
  <c r="CA42" i="7"/>
  <c r="CA39" i="7"/>
  <c r="FZ118" i="7"/>
  <c r="ES109" i="7"/>
  <c r="AN131" i="7"/>
  <c r="IN129" i="7"/>
  <c r="CQ126" i="7"/>
  <c r="CG122" i="7"/>
  <c r="IE136" i="7"/>
  <c r="IC108" i="7"/>
  <c r="GS108" i="7"/>
  <c r="H118" i="7"/>
  <c r="FZ117" i="7"/>
  <c r="DG110" i="7"/>
  <c r="CR109" i="7"/>
  <c r="IT128" i="7"/>
  <c r="CD137" i="7"/>
  <c r="GX134" i="7"/>
  <c r="CM110" i="7"/>
  <c r="HZ128" i="7"/>
  <c r="AS137" i="7"/>
  <c r="GR136" i="7"/>
  <c r="IV131" i="7"/>
  <c r="CX131" i="7"/>
  <c r="FJ121" i="7"/>
  <c r="FF115" i="7"/>
  <c r="IC112" i="7"/>
  <c r="CP128" i="7"/>
  <c r="BY136" i="7"/>
  <c r="GC132" i="7"/>
  <c r="CU132" i="7"/>
  <c r="GC120" i="7"/>
  <c r="GC112" i="7"/>
  <c r="IW110" i="7"/>
  <c r="HL119" i="7"/>
  <c r="IT111" i="7"/>
  <c r="ED111" i="7"/>
  <c r="P110" i="7"/>
  <c r="CT131" i="7"/>
  <c r="DL130" i="7"/>
  <c r="FL129" i="7"/>
  <c r="EU129" i="7"/>
  <c r="AV129" i="7"/>
  <c r="CM123" i="7"/>
  <c r="IM122" i="7"/>
  <c r="AS112" i="7"/>
  <c r="IS111" i="7"/>
  <c r="GK128" i="7"/>
  <c r="EP133" i="7"/>
  <c r="EQ132" i="7"/>
  <c r="BJ111" i="7"/>
  <c r="HB134" i="7"/>
  <c r="HM108" i="7"/>
  <c r="CM113" i="7"/>
  <c r="GA110" i="7"/>
  <c r="ET109" i="7"/>
  <c r="EX128" i="7"/>
  <c r="EX138" i="7"/>
  <c r="P459" i="7" s="1"/>
  <c r="CY137" i="7"/>
  <c r="IK132" i="7"/>
  <c r="EJ125" i="7"/>
  <c r="HW123" i="7"/>
  <c r="FJ113" i="7"/>
  <c r="AP137" i="7"/>
  <c r="HG136" i="7"/>
  <c r="AQ136" i="7"/>
  <c r="DM137" i="7"/>
  <c r="CV138" i="7"/>
  <c r="M456" i="7" s="1"/>
  <c r="GZ123" i="7"/>
  <c r="FO123" i="7"/>
  <c r="CV45" i="7"/>
  <c r="AQ45" i="7"/>
  <c r="HR130" i="7"/>
  <c r="GZ130" i="7"/>
  <c r="GH130" i="7"/>
  <c r="FO130" i="7"/>
  <c r="EW130" i="7"/>
  <c r="DM136" i="7"/>
  <c r="GZ137" i="7"/>
  <c r="GH137" i="7"/>
  <c r="FO137" i="7"/>
  <c r="EW137" i="7"/>
  <c r="CA45" i="7"/>
  <c r="BI45" i="7"/>
  <c r="J49" i="7"/>
  <c r="CV41" i="7"/>
  <c r="CV40" i="7"/>
  <c r="CV43" i="7"/>
  <c r="AQ43" i="7"/>
  <c r="FO125" i="7"/>
  <c r="GZ136" i="7"/>
  <c r="EW136" i="7"/>
  <c r="GC126" i="7"/>
  <c r="AQ41" i="7"/>
  <c r="AQ40" i="7"/>
  <c r="CA43" i="7"/>
  <c r="BI43" i="7"/>
  <c r="HR45" i="7"/>
  <c r="HR116" i="7" s="1"/>
  <c r="DM45" i="7"/>
  <c r="CV37" i="7"/>
  <c r="CA41" i="7"/>
  <c r="BI41" i="7"/>
  <c r="CA40" i="7"/>
  <c r="BI40" i="7"/>
  <c r="CV39" i="7"/>
  <c r="CV110" i="7" s="1"/>
  <c r="GZ45" i="7"/>
  <c r="GH45" i="7"/>
  <c r="GH116" i="7" s="1"/>
  <c r="FO45" i="7"/>
  <c r="EW45" i="7"/>
  <c r="HR120" i="7"/>
  <c r="GZ120" i="7"/>
  <c r="GH120" i="7"/>
  <c r="EE120" i="7"/>
  <c r="AQ37" i="7"/>
  <c r="AQ108" i="7" s="1"/>
  <c r="DM41" i="7"/>
  <c r="DM112" i="7" s="1"/>
  <c r="DM40" i="7"/>
  <c r="AQ39" i="7"/>
  <c r="AQ110" i="7" s="1"/>
  <c r="DM43" i="7"/>
  <c r="DM114" i="7" s="1"/>
  <c r="EE45" i="7"/>
  <c r="GZ133" i="7"/>
  <c r="FO133" i="7"/>
  <c r="EW133" i="7"/>
  <c r="GH122" i="7"/>
  <c r="DM37" i="7"/>
  <c r="CA37" i="7"/>
  <c r="BI37" i="7"/>
  <c r="HR40" i="7"/>
  <c r="GZ40" i="7"/>
  <c r="J45" i="7"/>
  <c r="BI132" i="7"/>
  <c r="GZ126" i="7"/>
  <c r="GZ121" i="7"/>
  <c r="HR37" i="7"/>
  <c r="HR108" i="7" s="1"/>
  <c r="GZ37" i="7"/>
  <c r="HR41" i="7"/>
  <c r="HR112" i="7" s="1"/>
  <c r="GZ41" i="7"/>
  <c r="GH41" i="7"/>
  <c r="FO41" i="7"/>
  <c r="EW41" i="7"/>
  <c r="EE41" i="7"/>
  <c r="GH40" i="7"/>
  <c r="GH111" i="7" s="1"/>
  <c r="FO40" i="7"/>
  <c r="EW40" i="7"/>
  <c r="EE40" i="7"/>
  <c r="DM39" i="7"/>
  <c r="HR42" i="7"/>
  <c r="GZ42" i="7"/>
  <c r="GH42" i="7"/>
  <c r="GH113" i="7" s="1"/>
  <c r="FO43" i="7"/>
  <c r="FO114" i="7" s="1"/>
  <c r="EW43" i="7"/>
  <c r="EE43" i="7"/>
  <c r="GH121" i="7"/>
  <c r="GH37" i="7"/>
  <c r="FO37" i="7"/>
  <c r="EW37" i="7"/>
  <c r="EE37" i="7"/>
  <c r="HR39" i="7"/>
  <c r="GZ39" i="7"/>
  <c r="GZ110" i="7" s="1"/>
  <c r="GH39" i="7"/>
  <c r="GH110" i="7" s="1"/>
  <c r="DM132" i="7"/>
  <c r="DJ124" i="7"/>
  <c r="CU123" i="7"/>
  <c r="FO121" i="7"/>
  <c r="FO39" i="7"/>
  <c r="EW39" i="7"/>
  <c r="DM127" i="7"/>
  <c r="HR132" i="7"/>
  <c r="JB42" i="7"/>
  <c r="J52" i="7"/>
  <c r="CA137" i="7"/>
  <c r="HR127" i="7"/>
  <c r="FO127" i="7"/>
  <c r="IZ126" i="7"/>
  <c r="O119" i="7"/>
  <c r="GT112" i="7"/>
  <c r="AY110" i="7"/>
  <c r="IC119" i="7"/>
  <c r="CD119" i="7"/>
  <c r="ES112" i="7"/>
  <c r="FX135" i="7"/>
  <c r="FF135" i="7"/>
  <c r="FG134" i="7"/>
  <c r="CU130" i="7"/>
  <c r="GA112" i="7"/>
  <c r="HK111" i="7"/>
  <c r="HM110" i="7"/>
  <c r="AF110" i="7"/>
  <c r="GG109" i="7"/>
  <c r="GK137" i="7"/>
  <c r="EO134" i="7"/>
  <c r="FY133" i="7"/>
  <c r="FV122" i="7"/>
  <c r="GU110" i="7"/>
  <c r="FN109" i="7"/>
  <c r="GJ138" i="7"/>
  <c r="R464" i="7" s="1"/>
  <c r="DV135" i="7"/>
  <c r="EN134" i="7"/>
  <c r="EO133" i="7"/>
  <c r="GP120" i="7"/>
  <c r="FY120" i="7"/>
  <c r="HI119" i="7"/>
  <c r="HK118" i="7"/>
  <c r="CM114" i="7"/>
  <c r="FK110" i="7"/>
  <c r="FM109" i="7"/>
  <c r="EZ137" i="7"/>
  <c r="DV134" i="7"/>
  <c r="EY138" i="7"/>
  <c r="Q459" i="7" s="1"/>
  <c r="EH138" i="7"/>
  <c r="Q458" i="7" s="1"/>
  <c r="EY137" i="7"/>
  <c r="FY119" i="7"/>
  <c r="FG119" i="7"/>
  <c r="IU116" i="7"/>
  <c r="EG137" i="7"/>
  <c r="FF119" i="7"/>
  <c r="FH118" i="7"/>
  <c r="EQ118" i="7"/>
  <c r="BK109" i="7"/>
  <c r="GF128" i="7"/>
  <c r="FF129" i="7"/>
  <c r="EO129" i="7"/>
  <c r="GC108" i="7"/>
  <c r="IU115" i="7"/>
  <c r="CM112" i="7"/>
  <c r="FM128" i="7"/>
  <c r="CW138" i="7"/>
  <c r="N456" i="7" s="1"/>
  <c r="DO136" i="7"/>
  <c r="HZ116" i="7"/>
  <c r="ID114" i="7"/>
  <c r="CM111" i="7"/>
  <c r="CV136" i="7"/>
  <c r="IU135" i="7"/>
  <c r="CW135" i="7"/>
  <c r="GZ131" i="7"/>
  <c r="FR130" i="7"/>
  <c r="IN109" i="7"/>
  <c r="CT137" i="7"/>
  <c r="IS136" i="7"/>
  <c r="CU136" i="7"/>
  <c r="HN112" i="7"/>
  <c r="CH111" i="7"/>
  <c r="BI137" i="7"/>
  <c r="HZ136" i="7"/>
  <c r="IA135" i="7"/>
  <c r="EW131" i="7"/>
  <c r="S63" i="7"/>
  <c r="S44" i="7"/>
  <c r="S43" i="7"/>
  <c r="S38" i="7"/>
  <c r="S109" i="7" s="1"/>
  <c r="BB136" i="7"/>
  <c r="BB130" i="7"/>
  <c r="BB126" i="7"/>
  <c r="BB124" i="7"/>
  <c r="BB45" i="7"/>
  <c r="BB44" i="7"/>
  <c r="BB43" i="7"/>
  <c r="BB40" i="7"/>
  <c r="DH134" i="7"/>
  <c r="DH130" i="7"/>
  <c r="DH126" i="7"/>
  <c r="DH125" i="7"/>
  <c r="DH45" i="7"/>
  <c r="DH41" i="7"/>
  <c r="Q62" i="7"/>
  <c r="Q133" i="7" s="1"/>
  <c r="Q45" i="7"/>
  <c r="Q116" i="7" s="1"/>
  <c r="Q43" i="7"/>
  <c r="Q38" i="7"/>
  <c r="BS118" i="7"/>
  <c r="BS45" i="7"/>
  <c r="BS44" i="7"/>
  <c r="BS43" i="7"/>
  <c r="BS40" i="7"/>
  <c r="CJ137" i="7"/>
  <c r="CJ133" i="7"/>
  <c r="CJ127" i="7"/>
  <c r="CJ43" i="7"/>
  <c r="CJ45" i="7"/>
  <c r="CJ44" i="7"/>
  <c r="CI136" i="7"/>
  <c r="CI118" i="7"/>
  <c r="CI45" i="7"/>
  <c r="CI44" i="7"/>
  <c r="CI43" i="7"/>
  <c r="CI39" i="7"/>
  <c r="DC137" i="7"/>
  <c r="DC135" i="7"/>
  <c r="DC133" i="7"/>
  <c r="DC131" i="7"/>
  <c r="DC124" i="7"/>
  <c r="DC118" i="7"/>
  <c r="DC46" i="7"/>
  <c r="DC44" i="7"/>
  <c r="DC42" i="7"/>
  <c r="DC113" i="7" s="1"/>
  <c r="DC39" i="7"/>
  <c r="DT135" i="7"/>
  <c r="DT134" i="7"/>
  <c r="DT131" i="7"/>
  <c r="DT129" i="7"/>
  <c r="DT121" i="7"/>
  <c r="DT45" i="7"/>
  <c r="DT44" i="7"/>
  <c r="DT42" i="7"/>
  <c r="DT39" i="7"/>
  <c r="DT110" i="7" s="1"/>
  <c r="DB138" i="7"/>
  <c r="S456" i="7" s="1"/>
  <c r="DB128" i="7"/>
  <c r="DB124" i="7"/>
  <c r="DB118" i="7"/>
  <c r="DB46" i="7"/>
  <c r="DB44" i="7"/>
  <c r="DB42" i="7"/>
  <c r="DB39" i="7"/>
  <c r="DB110" i="7" s="1"/>
  <c r="DS137" i="7"/>
  <c r="DS135" i="7"/>
  <c r="DS133" i="7"/>
  <c r="DS131" i="7"/>
  <c r="DS129" i="7"/>
  <c r="DS123" i="7"/>
  <c r="DS46" i="7"/>
  <c r="DS44" i="7"/>
  <c r="DS42" i="7"/>
  <c r="DS40" i="7"/>
  <c r="EK135" i="7"/>
  <c r="EK118" i="7"/>
  <c r="EK46" i="7"/>
  <c r="EK44" i="7"/>
  <c r="EK43" i="7"/>
  <c r="DR132" i="7"/>
  <c r="DR124" i="7"/>
  <c r="DR46" i="7"/>
  <c r="DR117" i="7" s="1"/>
  <c r="DR44" i="7"/>
  <c r="DR42" i="7"/>
  <c r="DR38" i="7"/>
  <c r="FB138" i="7"/>
  <c r="T459" i="7" s="1"/>
  <c r="FB133" i="7"/>
  <c r="FB130" i="7"/>
  <c r="FB122" i="7"/>
  <c r="FB46" i="7"/>
  <c r="FB44" i="7"/>
  <c r="FB42" i="7"/>
  <c r="FB40" i="7"/>
  <c r="FS126" i="7"/>
  <c r="FS124" i="7"/>
  <c r="FS46" i="7"/>
  <c r="FS44" i="7"/>
  <c r="FS115" i="7" s="1"/>
  <c r="FS43" i="7"/>
  <c r="FS38" i="7"/>
  <c r="GL138" i="7"/>
  <c r="T464" i="7" s="1"/>
  <c r="GL127" i="7"/>
  <c r="GL118" i="7"/>
  <c r="GL45" i="7"/>
  <c r="GL44" i="7"/>
  <c r="GL115" i="7" s="1"/>
  <c r="GL43" i="7"/>
  <c r="GL114" i="7" s="1"/>
  <c r="GL38" i="7"/>
  <c r="HC132" i="7"/>
  <c r="HC124" i="7"/>
  <c r="HC121" i="7"/>
  <c r="HC46" i="7"/>
  <c r="HC44" i="7"/>
  <c r="HC42" i="7"/>
  <c r="HC113" i="7" s="1"/>
  <c r="HC38" i="7"/>
  <c r="HT138" i="7"/>
  <c r="T466" i="7" s="1"/>
  <c r="HT133" i="7"/>
  <c r="HT123" i="7"/>
  <c r="HT121" i="7"/>
  <c r="HT120" i="7"/>
  <c r="HT45" i="7"/>
  <c r="HT116" i="7" s="1"/>
  <c r="HT44" i="7"/>
  <c r="HT43" i="7"/>
  <c r="HT41" i="7"/>
  <c r="HT112" i="7" s="1"/>
  <c r="HS137" i="7"/>
  <c r="HS130" i="7"/>
  <c r="HS123" i="7"/>
  <c r="HS121" i="7"/>
  <c r="HS119" i="7"/>
  <c r="HS118" i="7"/>
  <c r="HS45" i="7"/>
  <c r="HS44" i="7"/>
  <c r="HS115" i="7" s="1"/>
  <c r="HS43" i="7"/>
  <c r="HS41" i="7"/>
  <c r="HS112" i="7" s="1"/>
  <c r="IJ131" i="7"/>
  <c r="IJ129" i="7"/>
  <c r="IJ126" i="7"/>
  <c r="IJ125" i="7"/>
  <c r="IJ45" i="7"/>
  <c r="IJ44" i="7"/>
  <c r="IJ43" i="7"/>
  <c r="JB138" i="7"/>
  <c r="T468" i="7" s="1"/>
  <c r="JB136" i="7"/>
  <c r="JB118" i="7"/>
  <c r="JB45" i="7"/>
  <c r="JB116" i="7" s="1"/>
  <c r="JB44" i="7"/>
  <c r="JB115" i="7" s="1"/>
  <c r="JB39" i="7"/>
  <c r="II134" i="7"/>
  <c r="II132" i="7"/>
  <c r="II126" i="7"/>
  <c r="II125" i="7"/>
  <c r="II45" i="7"/>
  <c r="II44" i="7"/>
  <c r="II43" i="7"/>
  <c r="II114" i="7" s="1"/>
  <c r="JA136" i="7"/>
  <c r="JA133" i="7"/>
  <c r="JA119" i="7"/>
  <c r="JA46" i="7"/>
  <c r="JA117" i="7" s="1"/>
  <c r="JA44" i="7"/>
  <c r="JA115" i="7" s="1"/>
  <c r="JA40" i="7"/>
  <c r="AK43" i="7"/>
  <c r="IH135" i="7"/>
  <c r="IH132" i="7"/>
  <c r="IH126" i="7"/>
  <c r="IH45" i="7"/>
  <c r="IH44" i="7"/>
  <c r="IH43" i="7"/>
  <c r="IH39" i="7"/>
  <c r="T46" i="7"/>
  <c r="T42" i="7"/>
  <c r="T41" i="7"/>
  <c r="T112" i="7" s="1"/>
  <c r="HL110" i="7"/>
  <c r="GF109" i="7"/>
  <c r="FF133" i="7"/>
  <c r="HX112" i="7"/>
  <c r="EC125" i="7"/>
  <c r="IW123" i="7"/>
  <c r="IF123" i="7"/>
  <c r="GK113" i="7"/>
  <c r="ER110" i="7"/>
  <c r="IC124" i="7"/>
  <c r="HY110" i="7"/>
  <c r="DZ110" i="7"/>
  <c r="IV128" i="7"/>
  <c r="HN138" i="7"/>
  <c r="N466" i="7" s="1"/>
  <c r="CM132" i="7"/>
  <c r="FX129" i="7"/>
  <c r="EN127" i="7"/>
  <c r="GK112" i="7"/>
  <c r="DJ109" i="7"/>
  <c r="GD137" i="7"/>
  <c r="EX134" i="7"/>
  <c r="HE118" i="7"/>
  <c r="IB128" i="7"/>
  <c r="FK138" i="7"/>
  <c r="L460" i="7" s="1"/>
  <c r="EU136" i="7"/>
  <c r="GJ130" i="7"/>
  <c r="FV110" i="7"/>
  <c r="EC136" i="7"/>
  <c r="IM125" i="7"/>
  <c r="EZ111" i="7"/>
  <c r="FV126" i="7"/>
  <c r="EH111" i="7"/>
  <c r="FN131" i="7"/>
  <c r="CM109" i="7"/>
  <c r="DI136" i="7"/>
  <c r="FV108" i="7"/>
  <c r="EO128" i="7"/>
  <c r="EF129" i="7"/>
  <c r="HK112" i="7"/>
  <c r="GQ134" i="7"/>
  <c r="IR112" i="7"/>
  <c r="GS112" i="7"/>
  <c r="R109" i="7"/>
  <c r="GS131" i="7"/>
  <c r="IU108" i="7"/>
  <c r="IT124" i="7"/>
  <c r="JA135" i="7"/>
  <c r="JB38" i="7"/>
  <c r="JB109" i="7" s="1"/>
  <c r="JA38" i="7"/>
  <c r="JB120" i="7"/>
  <c r="JB122" i="7"/>
  <c r="JB129" i="7"/>
  <c r="JA120" i="7"/>
  <c r="JA129" i="7"/>
  <c r="IW112" i="7"/>
  <c r="JB46" i="7"/>
  <c r="IX111" i="7"/>
  <c r="JB37" i="7"/>
  <c r="JA37" i="7"/>
  <c r="JB41" i="7"/>
  <c r="JA41" i="7"/>
  <c r="JB40" i="7"/>
  <c r="IF110" i="7"/>
  <c r="IH37" i="7"/>
  <c r="IH108" i="7" s="1"/>
  <c r="II127" i="7"/>
  <c r="II129" i="7"/>
  <c r="II136" i="7"/>
  <c r="IJ41" i="7"/>
  <c r="IJ112" i="7" s="1"/>
  <c r="HV113" i="7"/>
  <c r="HZ111" i="7"/>
  <c r="II41" i="7"/>
  <c r="IJ42" i="7"/>
  <c r="IJ113" i="7" s="1"/>
  <c r="IA118" i="7"/>
  <c r="IG138" i="7"/>
  <c r="P467" i="7" s="1"/>
  <c r="IH41" i="7"/>
  <c r="II42" i="7"/>
  <c r="HZ126" i="7"/>
  <c r="ID116" i="7"/>
  <c r="IF137" i="7"/>
  <c r="IJ38" i="7"/>
  <c r="IJ109" i="7" s="1"/>
  <c r="IH42" i="7"/>
  <c r="IJ133" i="7"/>
  <c r="IK112" i="7"/>
  <c r="IK131" i="7"/>
  <c r="IJ40" i="7"/>
  <c r="II38" i="7"/>
  <c r="II109" i="7" s="1"/>
  <c r="II40" i="7"/>
  <c r="IH38" i="7"/>
  <c r="IH109" i="7" s="1"/>
  <c r="IJ46" i="7"/>
  <c r="IH40" i="7"/>
  <c r="IH111" i="7" s="1"/>
  <c r="II46" i="7"/>
  <c r="ID135" i="7"/>
  <c r="IH46" i="7"/>
  <c r="IH117" i="7" s="1"/>
  <c r="IJ39" i="7"/>
  <c r="IF119" i="7"/>
  <c r="II39" i="7"/>
  <c r="IK124" i="7"/>
  <c r="HW128" i="7"/>
  <c r="HJ108" i="7"/>
  <c r="HT46" i="7"/>
  <c r="HS129" i="7"/>
  <c r="HT40" i="7"/>
  <c r="HS46" i="7"/>
  <c r="HS40" i="7"/>
  <c r="HS111" i="7" s="1"/>
  <c r="HS128" i="7"/>
  <c r="HI123" i="7"/>
  <c r="HE117" i="7"/>
  <c r="HS122" i="7"/>
  <c r="HT135" i="7"/>
  <c r="HT37" i="7"/>
  <c r="HT38" i="7"/>
  <c r="HT42" i="7"/>
  <c r="HT131" i="7"/>
  <c r="HO119" i="7"/>
  <c r="HS37" i="7"/>
  <c r="HS38" i="7"/>
  <c r="HS42" i="7"/>
  <c r="HH122" i="7"/>
  <c r="HJ113" i="7"/>
  <c r="HG126" i="7"/>
  <c r="HN136" i="7"/>
  <c r="HT39" i="7"/>
  <c r="HS39" i="7"/>
  <c r="HT137" i="7"/>
  <c r="HT134" i="7"/>
  <c r="HN124" i="7"/>
  <c r="HS134" i="7"/>
  <c r="HO137" i="7"/>
  <c r="HC41" i="7"/>
  <c r="HC39" i="7"/>
  <c r="GW128" i="7"/>
  <c r="HC43" i="7"/>
  <c r="HC114" i="7" s="1"/>
  <c r="HC122" i="7"/>
  <c r="GU136" i="7"/>
  <c r="HC40" i="7"/>
  <c r="HC37" i="7"/>
  <c r="GR122" i="7"/>
  <c r="HA117" i="7"/>
  <c r="HA109" i="7"/>
  <c r="GQ132" i="7"/>
  <c r="GD112" i="7"/>
  <c r="FX128" i="7"/>
  <c r="GD119" i="7"/>
  <c r="GL133" i="7"/>
  <c r="FY121" i="7"/>
  <c r="GG124" i="7"/>
  <c r="GL122" i="7"/>
  <c r="GL41" i="7"/>
  <c r="GL42" i="7"/>
  <c r="FY127" i="7"/>
  <c r="GL39" i="7"/>
  <c r="GL110" i="7" s="1"/>
  <c r="GB109" i="7"/>
  <c r="GJ133" i="7"/>
  <c r="GL46" i="7"/>
  <c r="FS37" i="7"/>
  <c r="FS131" i="7"/>
  <c r="FS136" i="7"/>
  <c r="FG136" i="7"/>
  <c r="FS134" i="7"/>
  <c r="FH134" i="7"/>
  <c r="FS40" i="7"/>
  <c r="FS45" i="7"/>
  <c r="FP109" i="7"/>
  <c r="FS128" i="7"/>
  <c r="FR138" i="7"/>
  <c r="S460" i="7" s="1"/>
  <c r="FR133" i="7"/>
  <c r="FS41" i="7"/>
  <c r="FL137" i="7"/>
  <c r="FB134" i="7"/>
  <c r="FB43" i="7"/>
  <c r="FB136" i="7"/>
  <c r="FB41" i="7"/>
  <c r="FB45" i="7"/>
  <c r="EU115" i="7"/>
  <c r="FB132" i="7"/>
  <c r="FB38" i="7"/>
  <c r="FB39" i="7"/>
  <c r="FB37" i="7"/>
  <c r="FB108" i="7" s="1"/>
  <c r="FB128" i="7"/>
  <c r="EK39" i="7"/>
  <c r="ED129" i="7"/>
  <c r="EK42" i="7"/>
  <c r="EK40" i="7"/>
  <c r="EK133" i="7"/>
  <c r="DY119" i="7"/>
  <c r="EK128" i="7"/>
  <c r="EK41" i="7"/>
  <c r="EK112" i="7" s="1"/>
  <c r="EC137" i="7"/>
  <c r="EG127" i="7"/>
  <c r="DM121" i="7"/>
  <c r="DS41" i="7"/>
  <c r="DR40" i="7"/>
  <c r="DR39" i="7"/>
  <c r="DS45" i="7"/>
  <c r="DH46" i="7"/>
  <c r="DH117" i="7" s="1"/>
  <c r="DT137" i="7"/>
  <c r="DF108" i="7"/>
  <c r="DH115" i="7"/>
  <c r="DH128" i="7"/>
  <c r="DT37" i="7"/>
  <c r="DT108" i="7" s="1"/>
  <c r="DR41" i="7"/>
  <c r="DT38" i="7"/>
  <c r="DH43" i="7"/>
  <c r="DR45" i="7"/>
  <c r="DT122" i="7"/>
  <c r="DH129" i="7"/>
  <c r="DT133" i="7"/>
  <c r="DH136" i="7"/>
  <c r="DL136" i="7"/>
  <c r="DT40" i="7"/>
  <c r="DS39" i="7"/>
  <c r="DS110" i="7" s="1"/>
  <c r="DK121" i="7"/>
  <c r="DG137" i="7"/>
  <c r="DL132" i="7"/>
  <c r="DS37" i="7"/>
  <c r="DS38" i="7"/>
  <c r="DS122" i="7"/>
  <c r="DH132" i="7"/>
  <c r="DT41" i="7"/>
  <c r="DR37" i="7"/>
  <c r="DR128" i="7"/>
  <c r="DH42" i="7"/>
  <c r="DT46" i="7"/>
  <c r="DP125" i="7"/>
  <c r="DG134" i="7"/>
  <c r="DT43" i="7"/>
  <c r="DT114" i="7" s="1"/>
  <c r="DS43" i="7"/>
  <c r="DS114" i="7" s="1"/>
  <c r="DT124" i="7"/>
  <c r="DL118" i="7"/>
  <c r="DR138" i="7"/>
  <c r="R457" i="7" s="1"/>
  <c r="DR43" i="7"/>
  <c r="DS132" i="7"/>
  <c r="DR136" i="7"/>
  <c r="DI111" i="7"/>
  <c r="DQ138" i="7"/>
  <c r="Q457" i="7" s="1"/>
  <c r="DE112" i="7"/>
  <c r="DH40" i="7"/>
  <c r="DH39" i="7"/>
  <c r="DE111" i="7"/>
  <c r="CU108" i="7"/>
  <c r="DC125" i="7"/>
  <c r="DB130" i="7"/>
  <c r="DC136" i="7"/>
  <c r="DB122" i="7"/>
  <c r="DA131" i="7"/>
  <c r="DC45" i="7"/>
  <c r="DC129" i="7"/>
  <c r="DB45" i="7"/>
  <c r="DC134" i="7"/>
  <c r="DC43" i="7"/>
  <c r="DB43" i="7"/>
  <c r="DC109" i="7"/>
  <c r="DC37" i="7"/>
  <c r="DC41" i="7"/>
  <c r="DC120" i="7"/>
  <c r="CT113" i="7"/>
  <c r="DB109" i="7"/>
  <c r="DB37" i="7"/>
  <c r="DB41" i="7"/>
  <c r="DC40" i="7"/>
  <c r="DC111" i="7" s="1"/>
  <c r="DB120" i="7"/>
  <c r="CU112" i="7"/>
  <c r="CR134" i="7"/>
  <c r="DB40" i="7"/>
  <c r="DB132" i="7"/>
  <c r="DC138" i="7"/>
  <c r="T456" i="7" s="1"/>
  <c r="DB127" i="7"/>
  <c r="CX124" i="7"/>
  <c r="CE114" i="7"/>
  <c r="CI38" i="7"/>
  <c r="CJ130" i="7"/>
  <c r="CI130" i="7"/>
  <c r="CG127" i="7"/>
  <c r="CJ46" i="7"/>
  <c r="CH110" i="7"/>
  <c r="CI46" i="7"/>
  <c r="CC120" i="7"/>
  <c r="CE111" i="7"/>
  <c r="CI37" i="7"/>
  <c r="CI108" i="7" s="1"/>
  <c r="CB112" i="7"/>
  <c r="CD111" i="7"/>
  <c r="CI41" i="7"/>
  <c r="CG125" i="7"/>
  <c r="CB119" i="7"/>
  <c r="CH116" i="7"/>
  <c r="CI40" i="7"/>
  <c r="CI42" i="7"/>
  <c r="CH137" i="7"/>
  <c r="CJ135" i="7"/>
  <c r="BY130" i="7"/>
  <c r="CI138" i="7"/>
  <c r="S452" i="7" s="1"/>
  <c r="CG137" i="7"/>
  <c r="BP137" i="7"/>
  <c r="BE132" i="7"/>
  <c r="BS125" i="7"/>
  <c r="BS46" i="7"/>
  <c r="BS39" i="7"/>
  <c r="BS42" i="7"/>
  <c r="BE127" i="7"/>
  <c r="BO112" i="7"/>
  <c r="BD125" i="7"/>
  <c r="BS37" i="7"/>
  <c r="BS38" i="7"/>
  <c r="BS41" i="7"/>
  <c r="BS133" i="7"/>
  <c r="BS137" i="7"/>
  <c r="AW109" i="7"/>
  <c r="AP110" i="7"/>
  <c r="AO117" i="7"/>
  <c r="AU120" i="7"/>
  <c r="BA43" i="7"/>
  <c r="BA41" i="7"/>
  <c r="BA112" i="7" s="1"/>
  <c r="BA46" i="7"/>
  <c r="BA38" i="7"/>
  <c r="AZ138" i="7"/>
  <c r="R450" i="7" s="1"/>
  <c r="BA40" i="7"/>
  <c r="BB39" i="7"/>
  <c r="BA39" i="7"/>
  <c r="BB37" i="7"/>
  <c r="AS120" i="7"/>
  <c r="BB42" i="7"/>
  <c r="BB41" i="7"/>
  <c r="BA138" i="7"/>
  <c r="S450" i="7" s="1"/>
  <c r="BB38" i="7"/>
  <c r="BB125" i="7"/>
  <c r="BB46" i="7"/>
  <c r="BB137" i="7"/>
  <c r="Q41" i="7"/>
  <c r="Q39" i="7"/>
  <c r="Q110" i="7" s="1"/>
  <c r="I121" i="7"/>
  <c r="Q37" i="7"/>
  <c r="Q108" i="7" s="1"/>
  <c r="S42" i="7"/>
  <c r="S40" i="7"/>
  <c r="Q42" i="7"/>
  <c r="Q40" i="7"/>
  <c r="AI110" i="7"/>
  <c r="AB119" i="7"/>
  <c r="F64" i="7"/>
  <c r="J66" i="7"/>
  <c r="K67" i="7"/>
  <c r="K138" i="7" s="1"/>
  <c r="K448" i="7" s="1"/>
  <c r="T63" i="7"/>
  <c r="M66" i="7"/>
  <c r="K66" i="7"/>
  <c r="K137" i="7" s="1"/>
  <c r="G64" i="7"/>
  <c r="AB137" i="7"/>
  <c r="O61" i="7"/>
  <c r="AG133" i="7"/>
  <c r="AC138" i="7"/>
  <c r="L449" i="7" s="1"/>
  <c r="J65" i="7"/>
  <c r="J136" i="7" s="1"/>
  <c r="T56" i="7"/>
  <c r="AF133" i="7"/>
  <c r="P60" i="7"/>
  <c r="Q60" i="7"/>
  <c r="Q131" i="7" s="1"/>
  <c r="R56" i="7"/>
  <c r="R60" i="7"/>
  <c r="R131" i="7" s="1"/>
  <c r="R67" i="7"/>
  <c r="R138" i="7" s="1"/>
  <c r="R448" i="7" s="1"/>
  <c r="O64" i="7"/>
  <c r="S62" i="7"/>
  <c r="N64" i="7"/>
  <c r="N135" i="7" s="1"/>
  <c r="P62" i="7"/>
  <c r="E128" i="7"/>
  <c r="O62" i="7"/>
  <c r="O133" i="7" s="1"/>
  <c r="O60" i="7"/>
  <c r="N65" i="7"/>
  <c r="AE138" i="7"/>
  <c r="N449" i="7" s="1"/>
  <c r="O67" i="7"/>
  <c r="O138" i="7" s="1"/>
  <c r="O448" i="7" s="1"/>
  <c r="N67" i="7"/>
  <c r="N138" i="7" s="1"/>
  <c r="N448" i="7" s="1"/>
  <c r="S56" i="7"/>
  <c r="S127" i="7" s="1"/>
  <c r="S60" i="7"/>
  <c r="S131" i="7" s="1"/>
  <c r="AJ126" i="7"/>
  <c r="T55" i="7"/>
  <c r="S55" i="7"/>
  <c r="R59" i="7"/>
  <c r="AH129" i="7"/>
  <c r="Q59" i="7"/>
  <c r="AJ128" i="7"/>
  <c r="T54" i="7"/>
  <c r="S58" i="7"/>
  <c r="R61" i="7"/>
  <c r="M120" i="7"/>
  <c r="P53" i="7"/>
  <c r="R58" i="7"/>
  <c r="R129" i="7" s="1"/>
  <c r="Q61" i="7"/>
  <c r="Q58" i="7"/>
  <c r="Q129" i="7" s="1"/>
  <c r="P61" i="7"/>
  <c r="S59" i="7"/>
  <c r="S130" i="7" s="1"/>
  <c r="S57" i="7"/>
  <c r="S128" i="7" s="1"/>
  <c r="P52" i="7"/>
  <c r="L119" i="7"/>
  <c r="AI127" i="7"/>
  <c r="R57" i="7"/>
  <c r="P63" i="7"/>
  <c r="AJ130" i="7"/>
  <c r="AG124" i="7"/>
  <c r="Q53" i="7"/>
  <c r="AH125" i="7"/>
  <c r="R54" i="7"/>
  <c r="S54" i="7"/>
  <c r="T59" i="7"/>
  <c r="F48" i="7"/>
  <c r="F119" i="7" s="1"/>
  <c r="J41" i="7"/>
  <c r="Q54" i="7"/>
  <c r="T47" i="7"/>
  <c r="G47" i="7"/>
  <c r="AK46" i="7"/>
  <c r="X43" i="7"/>
  <c r="AH46" i="7"/>
  <c r="X125" i="7"/>
  <c r="AH124" i="7"/>
  <c r="T38" i="7"/>
  <c r="T109" i="7" s="1"/>
  <c r="AA37" i="7"/>
  <c r="V112" i="7"/>
  <c r="AK42" i="7"/>
  <c r="T58" i="7"/>
  <c r="T129" i="7" s="1"/>
  <c r="AK41" i="7"/>
  <c r="AK38" i="7"/>
  <c r="T57" i="7"/>
  <c r="T39" i="7"/>
  <c r="T43" i="7"/>
  <c r="T114" i="7" s="1"/>
  <c r="N115" i="7"/>
  <c r="AK39" i="7"/>
  <c r="AK110" i="7" s="1"/>
  <c r="T53" i="7"/>
  <c r="T40" i="7"/>
  <c r="T111" i="7" s="1"/>
  <c r="AG111" i="7"/>
  <c r="AK40" i="7"/>
  <c r="AK111" i="7" s="1"/>
  <c r="AK128" i="7"/>
  <c r="T37" i="7"/>
  <c r="Z41" i="7"/>
  <c r="I41" i="7"/>
  <c r="I112" i="7" s="1"/>
  <c r="K40" i="7"/>
  <c r="W44" i="7"/>
  <c r="F44" i="7"/>
  <c r="H45" i="7"/>
  <c r="AJ118" i="7"/>
  <c r="S47" i="7"/>
  <c r="S118" i="7" s="1"/>
  <c r="V119" i="7"/>
  <c r="F49" i="7"/>
  <c r="L52" i="7"/>
  <c r="O53" i="7"/>
  <c r="O124" i="7" s="1"/>
  <c r="P54" i="7"/>
  <c r="P125" i="7" s="1"/>
  <c r="W128" i="7"/>
  <c r="I58" i="7"/>
  <c r="I129" i="7" s="1"/>
  <c r="J59" i="7"/>
  <c r="J130" i="7" s="1"/>
  <c r="M60" i="7"/>
  <c r="M131" i="7" s="1"/>
  <c r="N61" i="7"/>
  <c r="R63" i="7"/>
  <c r="F65" i="7"/>
  <c r="I66" i="7"/>
  <c r="I137" i="7" s="1"/>
  <c r="AA138" i="7"/>
  <c r="J449" i="7" s="1"/>
  <c r="J67" i="7"/>
  <c r="J138" i="7" s="1"/>
  <c r="J448" i="7" s="1"/>
  <c r="Y41" i="7"/>
  <c r="H41" i="7"/>
  <c r="AA40" i="7"/>
  <c r="J40" i="7"/>
  <c r="V44" i="7"/>
  <c r="E45" i="7"/>
  <c r="E116" i="7" s="1"/>
  <c r="X45" i="7"/>
  <c r="G45" i="7"/>
  <c r="R47" i="7"/>
  <c r="T48" i="7"/>
  <c r="E49" i="7"/>
  <c r="N53" i="7"/>
  <c r="O54" i="7"/>
  <c r="R55" i="7"/>
  <c r="H58" i="7"/>
  <c r="H129" i="7" s="1"/>
  <c r="I59" i="7"/>
  <c r="L60" i="7"/>
  <c r="L131" i="7" s="1"/>
  <c r="M61" i="7"/>
  <c r="Q63" i="7"/>
  <c r="T64" i="7"/>
  <c r="E65" i="7"/>
  <c r="E136" i="7" s="1"/>
  <c r="H66" i="7"/>
  <c r="H137" i="7" s="1"/>
  <c r="Z138" i="7"/>
  <c r="I449" i="7" s="1"/>
  <c r="I67" i="7"/>
  <c r="I138" i="7" s="1"/>
  <c r="I448" i="7" s="1"/>
  <c r="V134" i="7"/>
  <c r="X41" i="7"/>
  <c r="G41" i="7"/>
  <c r="Z40" i="7"/>
  <c r="I40" i="7"/>
  <c r="I111" i="7" s="1"/>
  <c r="K39" i="7"/>
  <c r="AK44" i="7"/>
  <c r="AK115" i="7" s="1"/>
  <c r="T44" i="7"/>
  <c r="W45" i="7"/>
  <c r="F45" i="7"/>
  <c r="AH118" i="7"/>
  <c r="Q47" i="7"/>
  <c r="Q118" i="7" s="1"/>
  <c r="S48" i="7"/>
  <c r="T49" i="7"/>
  <c r="E50" i="7"/>
  <c r="M53" i="7"/>
  <c r="N54" i="7"/>
  <c r="Q55" i="7"/>
  <c r="G58" i="7"/>
  <c r="Y130" i="7"/>
  <c r="H59" i="7"/>
  <c r="H130" i="7" s="1"/>
  <c r="K60" i="7"/>
  <c r="K131" i="7" s="1"/>
  <c r="AC132" i="7"/>
  <c r="L61" i="7"/>
  <c r="S64" i="7"/>
  <c r="T65" i="7"/>
  <c r="T136" i="7" s="1"/>
  <c r="E66" i="7"/>
  <c r="E137" i="7" s="1"/>
  <c r="X137" i="7"/>
  <c r="G66" i="7"/>
  <c r="G137" i="7" s="1"/>
  <c r="H67" i="7"/>
  <c r="W41" i="7"/>
  <c r="Y40" i="7"/>
  <c r="H40" i="7"/>
  <c r="AA39" i="7"/>
  <c r="J39" i="7"/>
  <c r="AJ44" i="7"/>
  <c r="V45" i="7"/>
  <c r="R48" i="7"/>
  <c r="S49" i="7"/>
  <c r="AC124" i="7"/>
  <c r="L53" i="7"/>
  <c r="M54" i="7"/>
  <c r="P55" i="7"/>
  <c r="F58" i="7"/>
  <c r="F129" i="7" s="1"/>
  <c r="G59" i="7"/>
  <c r="G130" i="7" s="1"/>
  <c r="J60" i="7"/>
  <c r="K61" i="7"/>
  <c r="N62" i="7"/>
  <c r="R64" i="7"/>
  <c r="S65" i="7"/>
  <c r="F66" i="7"/>
  <c r="X138" i="7"/>
  <c r="G449" i="7" s="1"/>
  <c r="G67" i="7"/>
  <c r="X40" i="7"/>
  <c r="Z39" i="7"/>
  <c r="I39" i="7"/>
  <c r="K38" i="7"/>
  <c r="AK45" i="7"/>
  <c r="T45" i="7"/>
  <c r="Q48" i="7"/>
  <c r="R49" i="7"/>
  <c r="K53" i="7"/>
  <c r="L54" i="7"/>
  <c r="O55" i="7"/>
  <c r="Q56" i="7"/>
  <c r="F59" i="7"/>
  <c r="I60" i="7"/>
  <c r="J61" i="7"/>
  <c r="M62" i="7"/>
  <c r="N63" i="7"/>
  <c r="Q64" i="7"/>
  <c r="R65" i="7"/>
  <c r="R136" i="7" s="1"/>
  <c r="W138" i="7"/>
  <c r="F449" i="7" s="1"/>
  <c r="F67" i="7"/>
  <c r="F138" i="7" s="1"/>
  <c r="F448" i="7" s="1"/>
  <c r="Y39" i="7"/>
  <c r="Y110" i="7" s="1"/>
  <c r="AA38" i="7"/>
  <c r="J38" i="7"/>
  <c r="AJ45" i="7"/>
  <c r="AJ116" i="7" s="1"/>
  <c r="S45" i="7"/>
  <c r="P48" i="7"/>
  <c r="Q49" i="7"/>
  <c r="Q120" i="7" s="1"/>
  <c r="T50" i="7"/>
  <c r="AA124" i="7"/>
  <c r="K54" i="7"/>
  <c r="N55" i="7"/>
  <c r="P56" i="7"/>
  <c r="P127" i="7" s="1"/>
  <c r="Q57" i="7"/>
  <c r="E59" i="7"/>
  <c r="H60" i="7"/>
  <c r="Z132" i="7"/>
  <c r="I61" i="7"/>
  <c r="L62" i="7"/>
  <c r="AD134" i="7"/>
  <c r="M63" i="7"/>
  <c r="P64" i="7"/>
  <c r="AH136" i="7"/>
  <c r="Q65" i="7"/>
  <c r="AK137" i="7"/>
  <c r="T66" i="7"/>
  <c r="T137" i="7" s="1"/>
  <c r="E67" i="7"/>
  <c r="AD123" i="7"/>
  <c r="Z38" i="7"/>
  <c r="Z109" i="7" s="1"/>
  <c r="AI45" i="7"/>
  <c r="P49" i="7"/>
  <c r="S50" i="7"/>
  <c r="J54" i="7"/>
  <c r="M55" i="7"/>
  <c r="M126" i="7" s="1"/>
  <c r="O56" i="7"/>
  <c r="AG128" i="7"/>
  <c r="P57" i="7"/>
  <c r="E60" i="7"/>
  <c r="E131" i="7" s="1"/>
  <c r="G60" i="7"/>
  <c r="Y132" i="7"/>
  <c r="H61" i="7"/>
  <c r="K62" i="7"/>
  <c r="AC134" i="7"/>
  <c r="L63" i="7"/>
  <c r="P65" i="7"/>
  <c r="S66" i="7"/>
  <c r="S137" i="7" s="1"/>
  <c r="T67" i="7"/>
  <c r="AF120" i="7"/>
  <c r="O49" i="7"/>
  <c r="R50" i="7"/>
  <c r="T51" i="7"/>
  <c r="Z125" i="7"/>
  <c r="L55" i="7"/>
  <c r="N56" i="7"/>
  <c r="AF128" i="7"/>
  <c r="O57" i="7"/>
  <c r="F60" i="7"/>
  <c r="X132" i="7"/>
  <c r="G61" i="7"/>
  <c r="J62" i="7"/>
  <c r="AB134" i="7"/>
  <c r="K63" i="7"/>
  <c r="O65" i="7"/>
  <c r="O136" i="7" s="1"/>
  <c r="AI137" i="7"/>
  <c r="R66" i="7"/>
  <c r="R137" i="7" s="1"/>
  <c r="AJ138" i="7"/>
  <c r="S449" i="7" s="1"/>
  <c r="S67" i="7"/>
  <c r="S138" i="7" s="1"/>
  <c r="S448" i="7" s="1"/>
  <c r="K37" i="7"/>
  <c r="J42" i="7"/>
  <c r="H46" i="7"/>
  <c r="Q50" i="7"/>
  <c r="AJ122" i="7"/>
  <c r="S51" i="7"/>
  <c r="T52" i="7"/>
  <c r="K55" i="7"/>
  <c r="AD127" i="7"/>
  <c r="M56" i="7"/>
  <c r="AE128" i="7"/>
  <c r="N57" i="7"/>
  <c r="W132" i="7"/>
  <c r="F61" i="7"/>
  <c r="F132" i="7" s="1"/>
  <c r="I62" i="7"/>
  <c r="J63" i="7"/>
  <c r="J134" i="7" s="1"/>
  <c r="M64" i="7"/>
  <c r="Q66" i="7"/>
  <c r="AI138" i="7"/>
  <c r="R449" i="7" s="1"/>
  <c r="Z42" i="7"/>
  <c r="Z113" i="7" s="1"/>
  <c r="I42" i="7"/>
  <c r="X46" i="7"/>
  <c r="G46" i="7"/>
  <c r="AG121" i="7"/>
  <c r="P50" i="7"/>
  <c r="AI122" i="7"/>
  <c r="R51" i="7"/>
  <c r="S52" i="7"/>
  <c r="J55" i="7"/>
  <c r="J126" i="7" s="1"/>
  <c r="L56" i="7"/>
  <c r="M57" i="7"/>
  <c r="M128" i="7" s="1"/>
  <c r="P58" i="7"/>
  <c r="T60" i="7"/>
  <c r="V132" i="7"/>
  <c r="E61" i="7"/>
  <c r="H62" i="7"/>
  <c r="H133" i="7" s="1"/>
  <c r="Z134" i="7"/>
  <c r="I63" i="7"/>
  <c r="L64" i="7"/>
  <c r="M65" i="7"/>
  <c r="P66" i="7"/>
  <c r="Y42" i="7"/>
  <c r="H42" i="7"/>
  <c r="I43" i="7"/>
  <c r="W46" i="7"/>
  <c r="F46" i="7"/>
  <c r="O50" i="7"/>
  <c r="Q51" i="7"/>
  <c r="R52" i="7"/>
  <c r="R123" i="7" s="1"/>
  <c r="I55" i="7"/>
  <c r="K56" i="7"/>
  <c r="L57" i="7"/>
  <c r="O58" i="7"/>
  <c r="P59" i="7"/>
  <c r="T61" i="7"/>
  <c r="T132" i="7" s="1"/>
  <c r="E62" i="7"/>
  <c r="G62" i="7"/>
  <c r="Y134" i="7"/>
  <c r="H63" i="7"/>
  <c r="K64" i="7"/>
  <c r="AC136" i="7"/>
  <c r="L65" i="7"/>
  <c r="L136" i="7" s="1"/>
  <c r="O66" i="7"/>
  <c r="X42" i="7"/>
  <c r="G42" i="7"/>
  <c r="Y43" i="7"/>
  <c r="H43" i="7"/>
  <c r="V46" i="7"/>
  <c r="E46" i="7"/>
  <c r="N50" i="7"/>
  <c r="AG122" i="7"/>
  <c r="P51" i="7"/>
  <c r="Q52" i="7"/>
  <c r="J56" i="7"/>
  <c r="K57" i="7"/>
  <c r="N58" i="7"/>
  <c r="AF130" i="7"/>
  <c r="O59" i="7"/>
  <c r="S61" i="7"/>
  <c r="F62" i="7"/>
  <c r="G63" i="7"/>
  <c r="G134" i="7" s="1"/>
  <c r="J64" i="7"/>
  <c r="K65" i="7"/>
  <c r="K136" i="7" s="1"/>
  <c r="AE137" i="7"/>
  <c r="N66" i="7"/>
  <c r="W42" i="7"/>
  <c r="F42" i="7"/>
  <c r="G43" i="7"/>
  <c r="G114" i="7" s="1"/>
  <c r="E47" i="7"/>
  <c r="AD121" i="7"/>
  <c r="O51" i="7"/>
  <c r="S53" i="7"/>
  <c r="I56" i="7"/>
  <c r="J57" i="7"/>
  <c r="M58" i="7"/>
  <c r="N59" i="7"/>
  <c r="V133" i="7"/>
  <c r="I64" i="7"/>
  <c r="V42" i="7"/>
  <c r="W43" i="7"/>
  <c r="F43" i="7"/>
  <c r="S46" i="7"/>
  <c r="N51" i="7"/>
  <c r="N122" i="7" s="1"/>
  <c r="O52" i="7"/>
  <c r="AI124" i="7"/>
  <c r="R53" i="7"/>
  <c r="H56" i="7"/>
  <c r="I57" i="7"/>
  <c r="I128" i="7" s="1"/>
  <c r="AC129" i="7"/>
  <c r="L58" i="7"/>
  <c r="AD130" i="7"/>
  <c r="M59" i="7"/>
  <c r="T62" i="7"/>
  <c r="T133" i="7" s="1"/>
  <c r="E63" i="7"/>
  <c r="H64" i="7"/>
  <c r="L66" i="7"/>
  <c r="V43" i="7"/>
  <c r="E43" i="7"/>
  <c r="AI46" i="7"/>
  <c r="R46" i="7"/>
  <c r="R117" i="7" s="1"/>
  <c r="X127" i="7"/>
  <c r="H57" i="7"/>
  <c r="AB129" i="7"/>
  <c r="K58" i="7"/>
  <c r="K129" i="7" s="1"/>
  <c r="L59" i="7"/>
  <c r="FP133" i="7"/>
  <c r="EY133" i="7"/>
  <c r="EH133" i="7"/>
  <c r="CH133" i="7"/>
  <c r="IU131" i="7"/>
  <c r="HM131" i="7"/>
  <c r="GV131" i="7"/>
  <c r="FM131" i="7"/>
  <c r="EV131" i="7"/>
  <c r="DN131" i="7"/>
  <c r="CW131" i="7"/>
  <c r="DW120" i="7"/>
  <c r="IN125" i="7"/>
  <c r="HW125" i="7"/>
  <c r="FX125" i="7"/>
  <c r="DG125" i="7"/>
  <c r="BG125" i="7"/>
  <c r="FZ124" i="7"/>
  <c r="FH124" i="7"/>
  <c r="DZ124" i="7"/>
  <c r="IN117" i="7"/>
  <c r="HW117" i="7"/>
  <c r="EU114" i="7"/>
  <c r="HE108" i="7"/>
  <c r="IM124" i="7"/>
  <c r="EN124" i="7"/>
  <c r="GR114" i="7"/>
  <c r="ER114" i="7"/>
  <c r="CS114" i="7"/>
  <c r="GC113" i="7"/>
  <c r="FD108" i="7"/>
  <c r="DV108" i="7"/>
  <c r="DE108" i="7"/>
  <c r="IV127" i="7"/>
  <c r="GW127" i="7"/>
  <c r="FN127" i="7"/>
  <c r="DO127" i="7"/>
  <c r="CX127" i="7"/>
  <c r="HL120" i="7"/>
  <c r="GU120" i="7"/>
  <c r="GD120" i="7"/>
  <c r="FL120" i="7"/>
  <c r="CD120" i="7"/>
  <c r="N120" i="7"/>
  <c r="FN119" i="7"/>
  <c r="DO119" i="7"/>
  <c r="CX119" i="7"/>
  <c r="HV123" i="7"/>
  <c r="HE123" i="7"/>
  <c r="GN123" i="7"/>
  <c r="FW123" i="7"/>
  <c r="DF123" i="7"/>
  <c r="BF123" i="7"/>
  <c r="AO123" i="7"/>
  <c r="GQ113" i="7"/>
  <c r="FZ113" i="7"/>
  <c r="CB108" i="7"/>
  <c r="IS127" i="7"/>
  <c r="IB127" i="7"/>
  <c r="GT127" i="7"/>
  <c r="GC127" i="7"/>
  <c r="IS119" i="7"/>
  <c r="HK119" i="7"/>
  <c r="GT119" i="7"/>
  <c r="ET119" i="7"/>
  <c r="DL119" i="7"/>
  <c r="GI116" i="7"/>
  <c r="HB138" i="7"/>
  <c r="S465" i="7" s="1"/>
  <c r="GK138" i="7"/>
  <c r="S464" i="7" s="1"/>
  <c r="CM138" i="7"/>
  <c r="BD138" i="7"/>
  <c r="E451" i="7" s="1"/>
  <c r="AM138" i="7"/>
  <c r="E450" i="7" s="1"/>
  <c r="GJ123" i="7"/>
  <c r="IT118" i="7"/>
  <c r="HL118" i="7"/>
  <c r="EU118" i="7"/>
  <c r="N118" i="7"/>
  <c r="IZ137" i="7"/>
  <c r="HR137" i="7"/>
  <c r="IE116" i="7"/>
  <c r="EF116" i="7"/>
  <c r="AX116" i="7"/>
  <c r="EZ122" i="7"/>
  <c r="BA122" i="7"/>
  <c r="BJ118" i="7"/>
  <c r="EG115" i="7"/>
  <c r="HW131" i="7"/>
  <c r="HF131" i="7"/>
  <c r="FX131" i="7"/>
  <c r="FF131" i="7"/>
  <c r="EO131" i="7"/>
  <c r="DG131" i="7"/>
  <c r="CP131" i="7"/>
  <c r="AP131" i="7"/>
  <c r="FQ122" i="7"/>
  <c r="II121" i="7"/>
  <c r="FR121" i="7"/>
  <c r="BR122" i="7"/>
  <c r="HI118" i="7"/>
  <c r="EA118" i="7"/>
  <c r="AB118" i="7"/>
  <c r="K118" i="7"/>
  <c r="IW115" i="7"/>
  <c r="GX115" i="7"/>
  <c r="IQ125" i="7"/>
  <c r="HZ125" i="7"/>
  <c r="FI125" i="7"/>
  <c r="EA125" i="7"/>
  <c r="DJ125" i="7"/>
  <c r="CS125" i="7"/>
  <c r="GR117" i="7"/>
  <c r="AB117" i="7"/>
  <c r="HA137" i="7"/>
  <c r="GJ137" i="7"/>
  <c r="EJ137" i="7"/>
  <c r="HX132" i="7"/>
  <c r="HG132" i="7"/>
  <c r="GP132" i="7"/>
  <c r="FG132" i="7"/>
  <c r="BY132" i="7"/>
  <c r="IW136" i="7"/>
  <c r="IF136" i="7"/>
  <c r="GG136" i="7"/>
  <c r="EX136" i="7"/>
  <c r="EG136" i="7"/>
  <c r="IV135" i="7"/>
  <c r="IE135" i="7"/>
  <c r="HN135" i="7"/>
  <c r="EF135" i="7"/>
  <c r="CX135" i="7"/>
  <c r="GK130" i="7"/>
  <c r="EK130" i="7"/>
  <c r="CM130" i="7"/>
  <c r="IG130" i="7"/>
  <c r="EH130" i="7"/>
  <c r="DQ130" i="7"/>
  <c r="IS134" i="7"/>
  <c r="IB134" i="7"/>
  <c r="GC134" i="7"/>
  <c r="FK134" i="7"/>
  <c r="DL134" i="7"/>
  <c r="CU134" i="7"/>
  <c r="HO129" i="7"/>
  <c r="FO129" i="7"/>
  <c r="DP129" i="7"/>
  <c r="CY129" i="7"/>
  <c r="GS133" i="7"/>
  <c r="GB133" i="7"/>
  <c r="FJ133" i="7"/>
  <c r="ES133" i="7"/>
  <c r="CT133" i="7"/>
  <c r="IY113" i="7"/>
  <c r="DA134" i="7"/>
  <c r="HM132" i="7"/>
  <c r="GV132" i="7"/>
  <c r="FM132" i="7"/>
  <c r="CW132" i="7"/>
  <c r="BN132" i="7"/>
  <c r="HY129" i="7"/>
  <c r="HH129" i="7"/>
  <c r="FZ129" i="7"/>
  <c r="EQ129" i="7"/>
  <c r="DZ129" i="7"/>
  <c r="DI129" i="7"/>
  <c r="FV113" i="7"/>
  <c r="EM113" i="7"/>
  <c r="DE113" i="7"/>
  <c r="BV113" i="7"/>
  <c r="IM132" i="7"/>
  <c r="HV132" i="7"/>
  <c r="HE132" i="7"/>
  <c r="GN132" i="7"/>
  <c r="FE132" i="7"/>
  <c r="DF132" i="7"/>
  <c r="IR116" i="7"/>
  <c r="HJ116" i="7"/>
  <c r="GP117" i="7"/>
  <c r="FG117" i="7"/>
  <c r="IU136" i="7"/>
  <c r="HM136" i="7"/>
  <c r="GV136" i="7"/>
  <c r="GE136" i="7"/>
  <c r="FM136" i="7"/>
  <c r="EV136" i="7"/>
  <c r="IX129" i="7"/>
  <c r="FP129" i="7"/>
  <c r="EY129" i="7"/>
  <c r="DQ129" i="7"/>
  <c r="IF116" i="7"/>
  <c r="BP116" i="7"/>
  <c r="Z108" i="7"/>
  <c r="AW124" i="7"/>
  <c r="CM127" i="7"/>
  <c r="H108" i="7"/>
  <c r="IP108" i="7"/>
  <c r="FZ108" i="7"/>
  <c r="FX116" i="7"/>
  <c r="HA108" i="7"/>
  <c r="GJ108" i="7"/>
  <c r="HN125" i="7"/>
  <c r="IN120" i="7"/>
  <c r="GO120" i="7"/>
  <c r="FX120" i="7"/>
  <c r="CP120" i="7"/>
  <c r="HB135" i="7"/>
  <c r="CM135" i="7"/>
  <c r="HY130" i="7"/>
  <c r="GQ130" i="7"/>
  <c r="FH130" i="7"/>
  <c r="EQ130" i="7"/>
  <c r="DI130" i="7"/>
  <c r="CR130" i="7"/>
  <c r="BI130" i="7"/>
  <c r="EA129" i="7"/>
  <c r="DJ129" i="7"/>
  <c r="CS129" i="7"/>
  <c r="BJ129" i="7"/>
  <c r="AS129" i="7"/>
  <c r="GI114" i="7"/>
  <c r="IK120" i="7"/>
  <c r="FV120" i="7"/>
  <c r="CN120" i="7"/>
  <c r="FL116" i="7"/>
  <c r="EU116" i="7"/>
  <c r="AV116" i="7"/>
  <c r="FR134" i="7"/>
  <c r="DS134" i="7"/>
  <c r="HV119" i="7"/>
  <c r="DW119" i="7"/>
  <c r="IO118" i="7"/>
  <c r="GP118" i="7"/>
  <c r="FY118" i="7"/>
  <c r="FG118" i="7"/>
  <c r="GI133" i="7"/>
  <c r="FQ133" i="7"/>
  <c r="EZ133" i="7"/>
  <c r="EI133" i="7"/>
  <c r="DA133" i="7"/>
  <c r="HB119" i="7"/>
  <c r="GK119" i="7"/>
  <c r="CM119" i="7"/>
  <c r="BD119" i="7"/>
  <c r="E119" i="7"/>
  <c r="HQ132" i="7"/>
  <c r="FQ132" i="7"/>
  <c r="BA132" i="7"/>
  <c r="GB123" i="7"/>
  <c r="EB123" i="7"/>
  <c r="DK123" i="7"/>
  <c r="GQ116" i="7"/>
  <c r="FZ116" i="7"/>
  <c r="FH116" i="7"/>
  <c r="BZ116" i="7"/>
  <c r="GB115" i="7"/>
  <c r="FJ115" i="7"/>
  <c r="DK115" i="7"/>
  <c r="L115" i="7"/>
  <c r="HJ138" i="7"/>
  <c r="J466" i="7" s="1"/>
  <c r="GB138" i="7"/>
  <c r="J464" i="7" s="1"/>
  <c r="ES138" i="7"/>
  <c r="K459" i="7" s="1"/>
  <c r="EB138" i="7"/>
  <c r="K458" i="7" s="1"/>
  <c r="DK138" i="7"/>
  <c r="K457" i="7" s="1"/>
  <c r="CT138" i="7"/>
  <c r="K456" i="7" s="1"/>
  <c r="CB138" i="7"/>
  <c r="L452" i="7" s="1"/>
  <c r="BK138" i="7"/>
  <c r="L451" i="7" s="1"/>
  <c r="AT138" i="7"/>
  <c r="L450" i="7" s="1"/>
  <c r="L138" i="7"/>
  <c r="L448" i="7" s="1"/>
  <c r="IW133" i="7"/>
  <c r="EX133" i="7"/>
  <c r="AY133" i="7"/>
  <c r="HK122" i="7"/>
  <c r="GT122" i="7"/>
  <c r="CU122" i="7"/>
  <c r="M122" i="7"/>
  <c r="CM118" i="7"/>
  <c r="BU118" i="7"/>
  <c r="HP131" i="7"/>
  <c r="FP131" i="7"/>
  <c r="EY131" i="7"/>
  <c r="EH131" i="7"/>
  <c r="BQ131" i="7"/>
  <c r="IP138" i="7"/>
  <c r="H468" i="7" s="1"/>
  <c r="HH138" i="7"/>
  <c r="H466" i="7" s="1"/>
  <c r="GQ138" i="7"/>
  <c r="H465" i="7" s="1"/>
  <c r="FH138" i="7"/>
  <c r="I460" i="7" s="1"/>
  <c r="EQ138" i="7"/>
  <c r="I459" i="7" s="1"/>
  <c r="DI138" i="7"/>
  <c r="I457" i="7" s="1"/>
  <c r="CR138" i="7"/>
  <c r="I456" i="7" s="1"/>
  <c r="GW132" i="7"/>
  <c r="FN132" i="7"/>
  <c r="EF132" i="7"/>
  <c r="DO132" i="7"/>
  <c r="HZ121" i="7"/>
  <c r="GR121" i="7"/>
  <c r="FI121" i="7"/>
  <c r="EA121" i="7"/>
  <c r="AB121" i="7"/>
  <c r="F128" i="7"/>
  <c r="ID130" i="7"/>
  <c r="HM130" i="7"/>
  <c r="GV130" i="7"/>
  <c r="FM130" i="7"/>
  <c r="AW130" i="7"/>
  <c r="BQ117" i="7"/>
  <c r="FV115" i="7"/>
  <c r="DE115" i="7"/>
  <c r="CN115" i="7"/>
  <c r="FV128" i="7"/>
  <c r="DV128" i="7"/>
  <c r="DE128" i="7"/>
  <c r="HW136" i="7"/>
  <c r="FF136" i="7"/>
  <c r="EO136" i="7"/>
  <c r="DX136" i="7"/>
  <c r="DG136" i="7"/>
  <c r="CP136" i="7"/>
  <c r="H136" i="7"/>
  <c r="IS131" i="7"/>
  <c r="HK131" i="7"/>
  <c r="GT131" i="7"/>
  <c r="GC131" i="7"/>
  <c r="ET131" i="7"/>
  <c r="EC131" i="7"/>
  <c r="DL131" i="7"/>
  <c r="AU131" i="7"/>
  <c r="E135" i="7"/>
  <c r="DO125" i="7"/>
  <c r="IV117" i="7"/>
  <c r="EF117" i="7"/>
  <c r="BO117" i="7"/>
  <c r="AX117" i="7"/>
  <c r="DX113" i="7"/>
  <c r="IK136" i="7"/>
  <c r="GL136" i="7"/>
  <c r="FV136" i="7"/>
  <c r="DV136" i="7"/>
  <c r="DE136" i="7"/>
  <c r="BV136" i="7"/>
  <c r="BE136" i="7"/>
  <c r="HV135" i="7"/>
  <c r="HE135" i="7"/>
  <c r="GN135" i="7"/>
  <c r="FE135" i="7"/>
  <c r="EN135" i="7"/>
  <c r="DW135" i="7"/>
  <c r="CO135" i="7"/>
  <c r="BW135" i="7"/>
  <c r="IR130" i="7"/>
  <c r="EB130" i="7"/>
  <c r="DK130" i="7"/>
  <c r="DQ114" i="7"/>
  <c r="BQ114" i="7"/>
  <c r="AZ114" i="7"/>
  <c r="FW131" i="7"/>
  <c r="FE131" i="7"/>
  <c r="GK120" i="7"/>
  <c r="CM120" i="7"/>
  <c r="IG113" i="7"/>
  <c r="EH113" i="7"/>
  <c r="IX134" i="7"/>
  <c r="HP134" i="7"/>
  <c r="EH134" i="7"/>
  <c r="IW113" i="7"/>
  <c r="IF113" i="7"/>
  <c r="EX113" i="7"/>
  <c r="BP113" i="7"/>
  <c r="AH113" i="7"/>
  <c r="HA119" i="7"/>
  <c r="E108" i="7"/>
  <c r="HV116" i="7"/>
  <c r="DW116" i="7"/>
  <c r="CO116" i="7"/>
  <c r="BF116" i="7"/>
  <c r="AO116" i="7"/>
  <c r="EN116" i="7"/>
  <c r="BW116" i="7"/>
  <c r="IG118" i="7"/>
  <c r="CZ118" i="7"/>
  <c r="BQ118" i="7"/>
  <c r="IT132" i="7"/>
  <c r="IC132" i="7"/>
  <c r="HL132" i="7"/>
  <c r="CV132" i="7"/>
  <c r="R108" i="7"/>
  <c r="HB115" i="7"/>
  <c r="CM115" i="7"/>
  <c r="BD115" i="7"/>
  <c r="AM115" i="7"/>
  <c r="IY108" i="7"/>
  <c r="DA108" i="7"/>
  <c r="IN121" i="7"/>
  <c r="DG121" i="7"/>
  <c r="IU117" i="7"/>
  <c r="EV117" i="7"/>
  <c r="EN131" i="7"/>
  <c r="CO131" i="7"/>
  <c r="BW131" i="7"/>
  <c r="IO129" i="7"/>
  <c r="GP129" i="7"/>
  <c r="FY129" i="7"/>
  <c r="EP129" i="7"/>
  <c r="CS108" i="7"/>
  <c r="GC145" i="7"/>
  <c r="HM144" i="7"/>
  <c r="AF144" i="7"/>
  <c r="HO143" i="7"/>
  <c r="EG143" i="7"/>
  <c r="IT125" i="7"/>
  <c r="IC125" i="7"/>
  <c r="FL125" i="7"/>
  <c r="ED125" i="7"/>
  <c r="GU117" i="7"/>
  <c r="FL117" i="7"/>
  <c r="EU117" i="7"/>
  <c r="ED117" i="7"/>
  <c r="IY135" i="7"/>
  <c r="HQ135" i="7"/>
  <c r="GI135" i="7"/>
  <c r="EZ135" i="7"/>
  <c r="HW130" i="7"/>
  <c r="GO130" i="7"/>
  <c r="FF130" i="7"/>
  <c r="EO130" i="7"/>
  <c r="DX130" i="7"/>
  <c r="DG130" i="7"/>
  <c r="CP130" i="7"/>
  <c r="BX130" i="7"/>
  <c r="AP130" i="7"/>
  <c r="IF114" i="7"/>
  <c r="EX114" i="7"/>
  <c r="BP114" i="7"/>
  <c r="FK124" i="7"/>
  <c r="EC124" i="7"/>
  <c r="CG114" i="7"/>
  <c r="IV113" i="7"/>
  <c r="HN113" i="7"/>
  <c r="CX113" i="7"/>
  <c r="BO113" i="7"/>
  <c r="IV134" i="7"/>
  <c r="IE134" i="7"/>
  <c r="GW134" i="7"/>
  <c r="FN134" i="7"/>
  <c r="CX134" i="7"/>
  <c r="BO134" i="7"/>
  <c r="CH108" i="7"/>
  <c r="IH127" i="7"/>
  <c r="EZ127" i="7"/>
  <c r="ID121" i="7"/>
  <c r="CW121" i="7"/>
  <c r="HG116" i="7"/>
  <c r="DO113" i="7"/>
  <c r="GY127" i="7"/>
  <c r="EK108" i="7"/>
  <c r="DP126" i="7"/>
  <c r="CG126" i="7"/>
  <c r="BP126" i="7"/>
  <c r="GY108" i="7"/>
  <c r="EY108" i="7"/>
  <c r="FR115" i="7"/>
  <c r="EJ115" i="7"/>
  <c r="IZ128" i="7"/>
  <c r="HA128" i="7"/>
  <c r="GJ128" i="7"/>
  <c r="EJ128" i="7"/>
  <c r="CJ128" i="7"/>
  <c r="HZ131" i="7"/>
  <c r="HI131" i="7"/>
  <c r="FI131" i="7"/>
  <c r="CS131" i="7"/>
  <c r="IM121" i="7"/>
  <c r="FW121" i="7"/>
  <c r="EN121" i="7"/>
  <c r="DF121" i="7"/>
  <c r="X121" i="7"/>
  <c r="CM148" i="7"/>
  <c r="GJ120" i="7"/>
  <c r="IK119" i="7"/>
  <c r="FV119" i="7"/>
  <c r="FD119" i="7"/>
  <c r="DE119" i="7"/>
  <c r="FV125" i="7"/>
  <c r="DV125" i="7"/>
  <c r="BV125" i="7"/>
  <c r="HY123" i="7"/>
  <c r="FZ123" i="7"/>
  <c r="EQ123" i="7"/>
  <c r="IR122" i="7"/>
  <c r="FJ122" i="7"/>
  <c r="EB122" i="7"/>
  <c r="CT122" i="7"/>
  <c r="AC122" i="7"/>
  <c r="L122" i="7"/>
  <c r="HA118" i="7"/>
  <c r="FV117" i="7"/>
  <c r="EM117" i="7"/>
  <c r="BE117" i="7"/>
  <c r="HJ114" i="7"/>
  <c r="GB114" i="7"/>
  <c r="IK116" i="7"/>
  <c r="HC116" i="7"/>
  <c r="FV116" i="7"/>
  <c r="CN116" i="7"/>
  <c r="HB124" i="7"/>
  <c r="CM124" i="7"/>
  <c r="V124" i="7"/>
  <c r="IO122" i="7"/>
  <c r="GP122" i="7"/>
  <c r="FG122" i="7"/>
  <c r="EP122" i="7"/>
  <c r="DY122" i="7"/>
  <c r="AQ122" i="7"/>
  <c r="IW118" i="7"/>
  <c r="GG118" i="7"/>
  <c r="EX118" i="7"/>
  <c r="EG118" i="7"/>
  <c r="HB116" i="7"/>
  <c r="CM116" i="7"/>
  <c r="BU116" i="7"/>
  <c r="HE115" i="7"/>
  <c r="GN115" i="7"/>
  <c r="FW115" i="7"/>
  <c r="HY121" i="7"/>
  <c r="GQ121" i="7"/>
  <c r="FZ121" i="7"/>
  <c r="DI121" i="7"/>
  <c r="IR120" i="7"/>
  <c r="HJ120" i="7"/>
  <c r="GS120" i="7"/>
  <c r="ES120" i="7"/>
  <c r="EB120" i="7"/>
  <c r="CB120" i="7"/>
  <c r="BK120" i="7"/>
  <c r="AC120" i="7"/>
  <c r="IZ116" i="7"/>
  <c r="EJ116" i="7"/>
  <c r="HM118" i="7"/>
  <c r="GE118" i="7"/>
  <c r="FM118" i="7"/>
  <c r="DN118" i="7"/>
  <c r="CW118" i="7"/>
  <c r="EX117" i="7"/>
  <c r="DP117" i="7"/>
  <c r="CY117" i="7"/>
  <c r="GA130" i="7"/>
  <c r="ER130" i="7"/>
  <c r="EA130" i="7"/>
  <c r="DJ130" i="7"/>
  <c r="BJ130" i="7"/>
  <c r="AK163" i="7"/>
  <c r="IU137" i="7"/>
  <c r="GV137" i="7"/>
  <c r="FM137" i="7"/>
  <c r="EV137" i="7"/>
  <c r="AW137" i="7"/>
  <c r="HO135" i="7"/>
  <c r="FO135" i="7"/>
  <c r="EG135" i="7"/>
  <c r="DP135" i="7"/>
  <c r="CY135" i="7"/>
  <c r="CG135" i="7"/>
  <c r="BP135" i="7"/>
  <c r="FR132" i="7"/>
  <c r="FA132" i="7"/>
  <c r="FV130" i="7"/>
  <c r="EM130" i="7"/>
  <c r="DV130" i="7"/>
  <c r="DE130" i="7"/>
  <c r="CN130" i="7"/>
  <c r="BE130" i="7"/>
  <c r="HV129" i="7"/>
  <c r="HE129" i="7"/>
  <c r="GN129" i="7"/>
  <c r="FE129" i="7"/>
  <c r="CO129" i="7"/>
  <c r="GT114" i="7"/>
  <c r="AU114" i="7"/>
  <c r="HI138" i="7"/>
  <c r="I466" i="7" s="1"/>
  <c r="GR138" i="7"/>
  <c r="I465" i="7" s="1"/>
  <c r="GA138" i="7"/>
  <c r="I464" i="7" s="1"/>
  <c r="FI138" i="7"/>
  <c r="J460" i="7" s="1"/>
  <c r="ER138" i="7"/>
  <c r="J459" i="7" s="1"/>
  <c r="EA138" i="7"/>
  <c r="J458" i="7" s="1"/>
  <c r="CS138" i="7"/>
  <c r="J456" i="7" s="1"/>
  <c r="HL135" i="7"/>
  <c r="GD135" i="7"/>
  <c r="ED135" i="7"/>
  <c r="BM135" i="7"/>
  <c r="AV135" i="7"/>
  <c r="GI130" i="7"/>
  <c r="EZ130" i="7"/>
  <c r="DR130" i="7"/>
  <c r="BR130" i="7"/>
  <c r="BA130" i="7"/>
  <c r="CT114" i="7"/>
  <c r="BK114" i="7"/>
  <c r="L114" i="7"/>
  <c r="GU113" i="7"/>
  <c r="GD113" i="7"/>
  <c r="BM113" i="7"/>
  <c r="FJ136" i="7"/>
  <c r="ES136" i="7"/>
  <c r="EB136" i="7"/>
  <c r="DK136" i="7"/>
  <c r="CB136" i="7"/>
  <c r="BK136" i="7"/>
  <c r="AT136" i="7"/>
  <c r="IC134" i="7"/>
  <c r="HL134" i="7"/>
  <c r="GU134" i="7"/>
  <c r="GD134" i="7"/>
  <c r="EU134" i="7"/>
  <c r="ED134" i="7"/>
  <c r="CD134" i="7"/>
  <c r="IU133" i="7"/>
  <c r="HM133" i="7"/>
  <c r="GE133" i="7"/>
  <c r="FM133" i="7"/>
  <c r="EV133" i="7"/>
  <c r="DN133" i="7"/>
  <c r="CW133" i="7"/>
  <c r="GI129" i="7"/>
  <c r="EZ129" i="7"/>
  <c r="DA129" i="7"/>
  <c r="IN138" i="7"/>
  <c r="F468" i="7" s="1"/>
  <c r="HW138" i="7"/>
  <c r="F467" i="7" s="1"/>
  <c r="GO138" i="7"/>
  <c r="F465" i="7" s="1"/>
  <c r="FX138" i="7"/>
  <c r="F464" i="7" s="1"/>
  <c r="EO138" i="7"/>
  <c r="G459" i="7" s="1"/>
  <c r="DX138" i="7"/>
  <c r="G458" i="7" s="1"/>
  <c r="DG138" i="7"/>
  <c r="G457" i="7" s="1"/>
  <c r="CP138" i="7"/>
  <c r="G456" i="7" s="1"/>
  <c r="BG138" i="7"/>
  <c r="H451" i="7" s="1"/>
  <c r="HZ135" i="7"/>
  <c r="EA135" i="7"/>
  <c r="DJ135" i="7"/>
  <c r="CS135" i="7"/>
  <c r="BJ135" i="7"/>
  <c r="IS133" i="7"/>
  <c r="HK133" i="7"/>
  <c r="GC133" i="7"/>
  <c r="ET133" i="7"/>
  <c r="EC133" i="7"/>
  <c r="DL133" i="7"/>
  <c r="GW130" i="7"/>
  <c r="GF130" i="7"/>
  <c r="FN130" i="7"/>
  <c r="EF130" i="7"/>
  <c r="CX130" i="7"/>
  <c r="BY114" i="7"/>
  <c r="GA113" i="7"/>
  <c r="FI113" i="7"/>
  <c r="ER113" i="7"/>
  <c r="CS113" i="7"/>
  <c r="IM128" i="7"/>
  <c r="EN128" i="7"/>
  <c r="DF128" i="7"/>
  <c r="X128" i="7"/>
  <c r="HV138" i="7"/>
  <c r="E467" i="7" s="1"/>
  <c r="HE138" i="7"/>
  <c r="GN138" i="7"/>
  <c r="E465" i="7" s="1"/>
  <c r="FE138" i="7"/>
  <c r="F460" i="7" s="1"/>
  <c r="EN138" i="7"/>
  <c r="F459" i="7" s="1"/>
  <c r="HZ134" i="7"/>
  <c r="GR134" i="7"/>
  <c r="GA134" i="7"/>
  <c r="FI134" i="7"/>
  <c r="ER134" i="7"/>
  <c r="EA134" i="7"/>
  <c r="DJ134" i="7"/>
  <c r="CS134" i="7"/>
  <c r="GU131" i="7"/>
  <c r="GD131" i="7"/>
  <c r="FL131" i="7"/>
  <c r="ED131" i="7"/>
  <c r="CV131" i="7"/>
  <c r="CD131" i="7"/>
  <c r="AV131" i="7"/>
  <c r="FV138" i="7"/>
  <c r="EM138" i="7"/>
  <c r="E459" i="7" s="1"/>
  <c r="DV138" i="7"/>
  <c r="BE138" i="7"/>
  <c r="F451" i="7" s="1"/>
  <c r="IM137" i="7"/>
  <c r="HE137" i="7"/>
  <c r="FE137" i="7"/>
  <c r="DW137" i="7"/>
  <c r="CO137" i="7"/>
  <c r="BW137" i="7"/>
  <c r="HI133" i="7"/>
  <c r="CS133" i="7"/>
  <c r="IR132" i="7"/>
  <c r="IA132" i="7"/>
  <c r="GS132" i="7"/>
  <c r="EB132" i="7"/>
  <c r="DK132" i="7"/>
  <c r="IU129" i="7"/>
  <c r="FM129" i="7"/>
  <c r="EV129" i="7"/>
  <c r="DN129" i="7"/>
  <c r="CW129" i="7"/>
  <c r="AW129" i="7"/>
  <c r="IM136" i="7"/>
  <c r="HV136" i="7"/>
  <c r="HE136" i="7"/>
  <c r="DW136" i="7"/>
  <c r="DF136" i="7"/>
  <c r="CO136" i="7"/>
  <c r="IP133" i="7"/>
  <c r="GQ133" i="7"/>
  <c r="FZ133" i="7"/>
  <c r="FH133" i="7"/>
  <c r="DZ133" i="7"/>
  <c r="DI133" i="7"/>
  <c r="IG128" i="7"/>
  <c r="FP128" i="7"/>
  <c r="EH128" i="7"/>
  <c r="BQ128" i="7"/>
  <c r="HA136" i="7"/>
  <c r="FR136" i="7"/>
  <c r="EJ136" i="7"/>
  <c r="DB136" i="7"/>
  <c r="HE133" i="7"/>
  <c r="FE133" i="7"/>
  <c r="EN133" i="7"/>
  <c r="CO133" i="7"/>
  <c r="BW133" i="7"/>
  <c r="IN132" i="7"/>
  <c r="HW132" i="7"/>
  <c r="FX132" i="7"/>
  <c r="DX132" i="7"/>
  <c r="DG132" i="7"/>
  <c r="CP132" i="7"/>
  <c r="IO131" i="7"/>
  <c r="FG131" i="7"/>
  <c r="DY131" i="7"/>
  <c r="CQ131" i="7"/>
  <c r="GQ142" i="7"/>
  <c r="FZ142" i="7"/>
  <c r="HR147" i="7"/>
  <c r="DB147" i="7"/>
  <c r="FF149" i="7"/>
  <c r="FZ150" i="7"/>
  <c r="IQ151" i="7"/>
  <c r="GR151" i="7"/>
  <c r="ER151" i="7"/>
  <c r="IR124" i="7"/>
  <c r="HJ124" i="7"/>
  <c r="FJ124" i="7"/>
  <c r="IE114" i="7"/>
  <c r="HN114" i="7"/>
  <c r="CX114" i="7"/>
  <c r="P114" i="7"/>
  <c r="IY120" i="7"/>
  <c r="HQ120" i="7"/>
  <c r="GI120" i="7"/>
  <c r="EI120" i="7"/>
  <c r="BA120" i="7"/>
  <c r="GV113" i="7"/>
  <c r="FM113" i="7"/>
  <c r="CW113" i="7"/>
  <c r="AW113" i="7"/>
  <c r="BP108" i="7"/>
  <c r="IX119" i="7"/>
  <c r="GH119" i="7"/>
  <c r="FP119" i="7"/>
  <c r="HY115" i="7"/>
  <c r="HH115" i="7"/>
  <c r="FZ115" i="7"/>
  <c r="FH115" i="7"/>
  <c r="GQ128" i="7"/>
  <c r="FZ128" i="7"/>
  <c r="FH128" i="7"/>
  <c r="EQ128" i="7"/>
  <c r="DI128" i="7"/>
  <c r="CR128" i="7"/>
  <c r="FG123" i="7"/>
  <c r="DY123" i="7"/>
  <c r="BY123" i="7"/>
  <c r="HN126" i="7"/>
  <c r="GW126" i="7"/>
  <c r="GF126" i="7"/>
  <c r="CF126" i="7"/>
  <c r="FF122" i="7"/>
  <c r="EO122" i="7"/>
  <c r="BX122" i="7"/>
  <c r="H122" i="7"/>
  <c r="IE118" i="7"/>
  <c r="EF118" i="7"/>
  <c r="CX118" i="7"/>
  <c r="HE114" i="7"/>
  <c r="GN114" i="7"/>
  <c r="FE114" i="7"/>
  <c r="IW108" i="7"/>
  <c r="HO108" i="7"/>
  <c r="GX108" i="7"/>
  <c r="EG108" i="7"/>
  <c r="DP108" i="7"/>
  <c r="CY108" i="7"/>
  <c r="GI115" i="7"/>
  <c r="EZ115" i="7"/>
  <c r="GI128" i="7"/>
  <c r="EI128" i="7"/>
  <c r="DA128" i="7"/>
  <c r="CI128" i="7"/>
  <c r="BR128" i="7"/>
  <c r="BA128" i="7"/>
  <c r="IT152" i="7"/>
  <c r="EU152" i="7"/>
  <c r="N152" i="7"/>
  <c r="CX153" i="7"/>
  <c r="GL156" i="7"/>
  <c r="FV156" i="7"/>
  <c r="DV156" i="7"/>
  <c r="FZ158" i="7"/>
  <c r="GD160" i="7"/>
  <c r="HO162" i="7"/>
  <c r="IX135" i="7"/>
  <c r="GY135" i="7"/>
  <c r="FP135" i="7"/>
  <c r="EY135" i="7"/>
  <c r="BQ135" i="7"/>
  <c r="IM130" i="7"/>
  <c r="HV130" i="7"/>
  <c r="HE130" i="7"/>
  <c r="FE130" i="7"/>
  <c r="EN130" i="7"/>
  <c r="DW130" i="7"/>
  <c r="DF130" i="7"/>
  <c r="IX132" i="7"/>
  <c r="EY132" i="7"/>
  <c r="EH132" i="7"/>
  <c r="ID134" i="7"/>
  <c r="HM134" i="7"/>
  <c r="GV134" i="7"/>
  <c r="FM134" i="7"/>
  <c r="CW134" i="7"/>
  <c r="CE134" i="7"/>
  <c r="AW134" i="7"/>
  <c r="O134" i="7"/>
  <c r="BZ128" i="7"/>
  <c r="AR128" i="7"/>
  <c r="FO131" i="7"/>
  <c r="DP131" i="7"/>
  <c r="IT133" i="7"/>
  <c r="IC133" i="7"/>
  <c r="GU133" i="7"/>
  <c r="FL133" i="7"/>
  <c r="ED133" i="7"/>
  <c r="IW142" i="7"/>
  <c r="BP142" i="7"/>
  <c r="GY146" i="7"/>
  <c r="AZ146" i="7"/>
  <c r="II145" i="7"/>
  <c r="BS145" i="7"/>
  <c r="FV144" i="7"/>
  <c r="CN144" i="7"/>
  <c r="IQ147" i="7"/>
  <c r="IO135" i="7"/>
  <c r="GP135" i="7"/>
  <c r="FY135" i="7"/>
  <c r="FG135" i="7"/>
  <c r="EP135" i="7"/>
  <c r="DY135" i="7"/>
  <c r="CQ135" i="7"/>
  <c r="IK137" i="7"/>
  <c r="HC137" i="7"/>
  <c r="FV137" i="7"/>
  <c r="DV137" i="7"/>
  <c r="CN137" i="7"/>
  <c r="BE137" i="7"/>
  <c r="HZ132" i="7"/>
  <c r="GA132" i="7"/>
  <c r="ER132" i="7"/>
  <c r="EA132" i="7"/>
  <c r="CS132" i="7"/>
  <c r="CE149" i="7"/>
  <c r="IF150" i="7"/>
  <c r="IC130" i="7"/>
  <c r="HL130" i="7"/>
  <c r="CV130" i="7"/>
  <c r="BM130" i="7"/>
  <c r="IV142" i="7"/>
  <c r="EG146" i="7"/>
  <c r="IH145" i="7"/>
  <c r="GK144" i="7"/>
  <c r="EK144" i="7"/>
  <c r="CM144" i="7"/>
  <c r="AM144" i="7"/>
  <c r="V144" i="7"/>
  <c r="IP147" i="7"/>
  <c r="AA147" i="7"/>
  <c r="FI148" i="7"/>
  <c r="ED149" i="7"/>
  <c r="N149" i="7"/>
  <c r="GW150" i="7"/>
  <c r="IU142" i="7"/>
  <c r="GW146" i="7"/>
  <c r="EW146" i="7"/>
  <c r="GJ144" i="7"/>
  <c r="FA144" i="7"/>
  <c r="DB144" i="7"/>
  <c r="AK144" i="7"/>
  <c r="FV143" i="7"/>
  <c r="BH147" i="7"/>
  <c r="GQ148" i="7"/>
  <c r="CU149" i="7"/>
  <c r="EV150" i="7"/>
  <c r="HK129" i="7"/>
  <c r="GC129" i="7"/>
  <c r="ET129" i="7"/>
  <c r="DL129" i="7"/>
  <c r="CU129" i="7"/>
  <c r="CC129" i="7"/>
  <c r="BL129" i="7"/>
  <c r="IU146" i="7"/>
  <c r="EE146" i="7"/>
  <c r="JA143" i="7"/>
  <c r="IJ143" i="7"/>
  <c r="DC143" i="7"/>
  <c r="CM143" i="7"/>
  <c r="HG148" i="7"/>
  <c r="HY131" i="7"/>
  <c r="GQ131" i="7"/>
  <c r="EQ131" i="7"/>
  <c r="DZ131" i="7"/>
  <c r="DI131" i="7"/>
  <c r="BZ131" i="7"/>
  <c r="CU142" i="7"/>
  <c r="GU146" i="7"/>
  <c r="DG148" i="7"/>
  <c r="GT150" i="7"/>
  <c r="HJ142" i="7"/>
  <c r="IS146" i="7"/>
  <c r="CU146" i="7"/>
  <c r="EE145" i="7"/>
  <c r="EZ143" i="7"/>
  <c r="FV147" i="7"/>
  <c r="DE147" i="7"/>
  <c r="HE148" i="7"/>
  <c r="GN148" i="7"/>
  <c r="HY149" i="7"/>
  <c r="HH149" i="7"/>
  <c r="IE152" i="7"/>
  <c r="GH153" i="7"/>
  <c r="IH154" i="7"/>
  <c r="GI154" i="7"/>
  <c r="HC155" i="7"/>
  <c r="FV155" i="7"/>
  <c r="EO156" i="7"/>
  <c r="DY157" i="7"/>
  <c r="HJ158" i="7"/>
  <c r="FJ158" i="7"/>
  <c r="AC158" i="7"/>
  <c r="IS159" i="7"/>
  <c r="IB159" i="7"/>
  <c r="HK159" i="7"/>
  <c r="GA142" i="7"/>
  <c r="EA142" i="7"/>
  <c r="DJ142" i="7"/>
  <c r="HJ146" i="7"/>
  <c r="GS146" i="7"/>
  <c r="IT145" i="7"/>
  <c r="AV145" i="7"/>
  <c r="FP143" i="7"/>
  <c r="GK147" i="7"/>
  <c r="CM147" i="7"/>
  <c r="FV148" i="7"/>
  <c r="CN148" i="7"/>
  <c r="GP149" i="7"/>
  <c r="GK164" i="7"/>
  <c r="DC164" i="7"/>
  <c r="CM164" i="7"/>
  <c r="HW165" i="7"/>
  <c r="HF165" i="7"/>
  <c r="FX165" i="7"/>
  <c r="EO165" i="7"/>
  <c r="AP165" i="7"/>
  <c r="BH166" i="7"/>
  <c r="GS167" i="7"/>
  <c r="IS168" i="7"/>
  <c r="GC168" i="7"/>
  <c r="DL168" i="7"/>
  <c r="IE169" i="7"/>
  <c r="GG170" i="7"/>
  <c r="EG170" i="7"/>
  <c r="AY170" i="7"/>
  <c r="IZ171" i="7"/>
  <c r="IA145" i="7"/>
  <c r="FJ145" i="7"/>
  <c r="IY147" i="7"/>
  <c r="DR147" i="7"/>
  <c r="II148" i="7"/>
  <c r="HR148" i="7"/>
  <c r="T148" i="7"/>
  <c r="DZ151" i="7"/>
  <c r="AA151" i="7"/>
  <c r="HK152" i="7"/>
  <c r="CC152" i="7"/>
  <c r="O153" i="7"/>
  <c r="IV154" i="7"/>
  <c r="DO154" i="7"/>
  <c r="HQ155" i="7"/>
  <c r="DT156" i="7"/>
  <c r="CM156" i="7"/>
  <c r="FV157" i="7"/>
  <c r="FD157" i="7"/>
  <c r="IO158" i="7"/>
  <c r="GP158" i="7"/>
  <c r="EP158" i="7"/>
  <c r="GT160" i="7"/>
  <c r="AD160" i="7"/>
  <c r="AW161" i="7"/>
  <c r="HX146" i="7"/>
  <c r="GP146" i="7"/>
  <c r="FY146" i="7"/>
  <c r="DH146" i="7"/>
  <c r="FI145" i="7"/>
  <c r="CS145" i="7"/>
  <c r="ET144" i="7"/>
  <c r="AD144" i="7"/>
  <c r="GE143" i="7"/>
  <c r="CE143" i="7"/>
  <c r="GI148" i="7"/>
  <c r="GL149" i="7"/>
  <c r="FV149" i="7"/>
  <c r="CN149" i="7"/>
  <c r="FF150" i="7"/>
  <c r="EO150" i="7"/>
  <c r="DY151" i="7"/>
  <c r="ES152" i="7"/>
  <c r="HL153" i="7"/>
  <c r="EU153" i="7"/>
  <c r="CD153" i="7"/>
  <c r="EE154" i="7"/>
  <c r="IG155" i="7"/>
  <c r="FP155" i="7"/>
  <c r="EY155" i="7"/>
  <c r="JA157" i="7"/>
  <c r="CM157" i="7"/>
  <c r="GO158" i="7"/>
  <c r="Z159" i="7"/>
  <c r="GB160" i="7"/>
  <c r="EU161" i="7"/>
  <c r="GV162" i="7"/>
  <c r="IX163" i="7"/>
  <c r="IK129" i="7"/>
  <c r="HT129" i="7"/>
  <c r="FV129" i="7"/>
  <c r="DV129" i="7"/>
  <c r="CN129" i="7"/>
  <c r="HE142" i="7"/>
  <c r="IN146" i="7"/>
  <c r="GO146" i="7"/>
  <c r="HH145" i="7"/>
  <c r="FZ145" i="7"/>
  <c r="IA144" i="7"/>
  <c r="IW147" i="7"/>
  <c r="IF147" i="7"/>
  <c r="HO147" i="7"/>
  <c r="IG148" i="7"/>
  <c r="DQ148" i="7"/>
  <c r="FS149" i="7"/>
  <c r="CM149" i="7"/>
  <c r="FW150" i="7"/>
  <c r="CO150" i="7"/>
  <c r="GA152" i="7"/>
  <c r="ER152" i="7"/>
  <c r="CO108" i="7"/>
  <c r="FV142" i="7"/>
  <c r="DV142" i="7"/>
  <c r="DW146" i="7"/>
  <c r="HX145" i="7"/>
  <c r="HG145" i="7"/>
  <c r="DH145" i="7"/>
  <c r="CQ145" i="7"/>
  <c r="GA144" i="7"/>
  <c r="IS143" i="7"/>
  <c r="GC143" i="7"/>
  <c r="ET143" i="7"/>
  <c r="IV147" i="7"/>
  <c r="BO147" i="7"/>
  <c r="IF148" i="7"/>
  <c r="BP148" i="7"/>
  <c r="IZ149" i="7"/>
  <c r="FR149" i="7"/>
  <c r="EJ149" i="7"/>
  <c r="JB150" i="7"/>
  <c r="FV150" i="7"/>
  <c r="HE151" i="7"/>
  <c r="DF151" i="7"/>
  <c r="GQ152" i="7"/>
  <c r="GB153" i="7"/>
  <c r="CT153" i="7"/>
  <c r="CB153" i="7"/>
  <c r="L153" i="7"/>
  <c r="GT154" i="7"/>
  <c r="CM142" i="7"/>
  <c r="JB146" i="7"/>
  <c r="IK146" i="7"/>
  <c r="HT146" i="7"/>
  <c r="GL146" i="7"/>
  <c r="FV146" i="7"/>
  <c r="IP144" i="7"/>
  <c r="HY144" i="7"/>
  <c r="GQ144" i="7"/>
  <c r="EQ144" i="7"/>
  <c r="IU147" i="7"/>
  <c r="GV147" i="7"/>
  <c r="IJ150" i="7"/>
  <c r="HB150" i="7"/>
  <c r="DT150" i="7"/>
  <c r="CM150" i="7"/>
  <c r="FV151" i="7"/>
  <c r="BE151" i="7"/>
  <c r="FY152" i="7"/>
  <c r="AQ152" i="7"/>
  <c r="GR153" i="7"/>
  <c r="CY131" i="7"/>
  <c r="CG131" i="7"/>
  <c r="BP131" i="7"/>
  <c r="CM108" i="7"/>
  <c r="CM146" i="7"/>
  <c r="IM145" i="7"/>
  <c r="HG144" i="7"/>
  <c r="IQ143" i="7"/>
  <c r="K143" i="7"/>
  <c r="GD147" i="7"/>
  <c r="HP149" i="7"/>
  <c r="HR150" i="7"/>
  <c r="EJ150" i="7"/>
  <c r="DT151" i="7"/>
  <c r="CM151" i="7"/>
  <c r="FX152" i="7"/>
  <c r="FF152" i="7"/>
  <c r="Y152" i="7"/>
  <c r="CR153" i="7"/>
  <c r="J153" i="7"/>
  <c r="GU155" i="7"/>
  <c r="IE156" i="7"/>
  <c r="EF156" i="7"/>
  <c r="IF157" i="7"/>
  <c r="CY157" i="7"/>
  <c r="FR158" i="7"/>
  <c r="DB158" i="7"/>
  <c r="CM159" i="7"/>
  <c r="BD159" i="7"/>
  <c r="AR161" i="7"/>
  <c r="ED163" i="7"/>
  <c r="EI142" i="7"/>
  <c r="HA146" i="7"/>
  <c r="FV145" i="7"/>
  <c r="HW144" i="7"/>
  <c r="DG144" i="7"/>
  <c r="HH143" i="7"/>
  <c r="EQ143" i="7"/>
  <c r="DI143" i="7"/>
  <c r="GI150" i="7"/>
  <c r="BS151" i="7"/>
  <c r="GN152" i="7"/>
  <c r="GY142" i="7"/>
  <c r="AJ146" i="7"/>
  <c r="HS145" i="7"/>
  <c r="CM145" i="7"/>
  <c r="GN144" i="7"/>
  <c r="DF144" i="7"/>
  <c r="DO149" i="7"/>
  <c r="GT153" i="7"/>
  <c r="DL153" i="7"/>
  <c r="IT154" i="7"/>
  <c r="GU154" i="7"/>
  <c r="DS157" i="7"/>
  <c r="IN159" i="7"/>
  <c r="HW159" i="7"/>
  <c r="GA160" i="7"/>
  <c r="ER160" i="7"/>
  <c r="BJ160" i="7"/>
  <c r="IS161" i="7"/>
  <c r="IB161" i="7"/>
  <c r="GT161" i="7"/>
  <c r="HL162" i="7"/>
  <c r="AU154" i="7"/>
  <c r="M154" i="7"/>
  <c r="IV155" i="7"/>
  <c r="IX156" i="7"/>
  <c r="IH157" i="7"/>
  <c r="HC158" i="7"/>
  <c r="FV158" i="7"/>
  <c r="IM159" i="7"/>
  <c r="HV159" i="7"/>
  <c r="GN159" i="7"/>
  <c r="EN159" i="7"/>
  <c r="X159" i="7"/>
  <c r="IP160" i="7"/>
  <c r="AT161" i="7"/>
  <c r="IS162" i="7"/>
  <c r="ET162" i="7"/>
  <c r="DL162" i="7"/>
  <c r="HN163" i="7"/>
  <c r="DO163" i="7"/>
  <c r="IW164" i="7"/>
  <c r="IF164" i="7"/>
  <c r="DP164" i="7"/>
  <c r="AY164" i="7"/>
  <c r="IZ165" i="7"/>
  <c r="GB154" i="7"/>
  <c r="ES154" i="7"/>
  <c r="AC154" i="7"/>
  <c r="IU155" i="7"/>
  <c r="CG156" i="7"/>
  <c r="EY157" i="7"/>
  <c r="FS158" i="7"/>
  <c r="DT158" i="7"/>
  <c r="CM158" i="7"/>
  <c r="FV159" i="7"/>
  <c r="DV159" i="7"/>
  <c r="HG160" i="7"/>
  <c r="DY160" i="7"/>
  <c r="CQ160" i="7"/>
  <c r="CA161" i="7"/>
  <c r="K161" i="7"/>
  <c r="IR162" i="7"/>
  <c r="IU163" i="7"/>
  <c r="EF164" i="7"/>
  <c r="CX164" i="7"/>
  <c r="GV164" i="7"/>
  <c r="FM164" i="7"/>
  <c r="IG165" i="7"/>
  <c r="HP165" i="7"/>
  <c r="GY165" i="7"/>
  <c r="AZ165" i="7"/>
  <c r="IH166" i="7"/>
  <c r="GZ166" i="7"/>
  <c r="GL167" i="7"/>
  <c r="FV167" i="7"/>
  <c r="IM168" i="7"/>
  <c r="HV168" i="7"/>
  <c r="CO168" i="7"/>
  <c r="IP169" i="7"/>
  <c r="GQ169" i="7"/>
  <c r="FZ169" i="7"/>
  <c r="IC171" i="7"/>
  <c r="FL171" i="7"/>
  <c r="CW172" i="7"/>
  <c r="N481" i="7" s="1"/>
  <c r="HX153" i="7"/>
  <c r="HG153" i="7"/>
  <c r="FY153" i="7"/>
  <c r="EP153" i="7"/>
  <c r="CQ153" i="7"/>
  <c r="FH154" i="7"/>
  <c r="FK155" i="7"/>
  <c r="ID156" i="7"/>
  <c r="GV156" i="7"/>
  <c r="EE156" i="7"/>
  <c r="HN157" i="7"/>
  <c r="GZ158" i="7"/>
  <c r="EJ159" i="7"/>
  <c r="BS159" i="7"/>
  <c r="IM160" i="7"/>
  <c r="EN160" i="7"/>
  <c r="DF160" i="7"/>
  <c r="IO161" i="7"/>
  <c r="DC167" i="7"/>
  <c r="AG149" i="7"/>
  <c r="EH150" i="7"/>
  <c r="IY151" i="7"/>
  <c r="IH151" i="7"/>
  <c r="EI151" i="7"/>
  <c r="GL152" i="7"/>
  <c r="FV152" i="7"/>
  <c r="HF153" i="7"/>
  <c r="FY154" i="7"/>
  <c r="EP154" i="7"/>
  <c r="I154" i="7"/>
  <c r="IA155" i="7"/>
  <c r="FJ155" i="7"/>
  <c r="CT155" i="7"/>
  <c r="AT155" i="7"/>
  <c r="GU156" i="7"/>
  <c r="FL156" i="7"/>
  <c r="N156" i="7"/>
  <c r="EE157" i="7"/>
  <c r="DN157" i="7"/>
  <c r="DA159" i="7"/>
  <c r="FV160" i="7"/>
  <c r="DE160" i="7"/>
  <c r="HF161" i="7"/>
  <c r="CY150" i="7"/>
  <c r="BP150" i="7"/>
  <c r="EK152" i="7"/>
  <c r="CM152" i="7"/>
  <c r="V152" i="7"/>
  <c r="E153" i="7"/>
  <c r="HW154" i="7"/>
  <c r="GO154" i="7"/>
  <c r="GA155" i="7"/>
  <c r="FI155" i="7"/>
  <c r="CS155" i="7"/>
  <c r="HK156" i="7"/>
  <c r="CG158" i="7"/>
  <c r="BQ159" i="7"/>
  <c r="IJ160" i="7"/>
  <c r="GK160" i="7"/>
  <c r="DC160" i="7"/>
  <c r="CM160" i="7"/>
  <c r="EF150" i="7"/>
  <c r="HO151" i="7"/>
  <c r="DP151" i="7"/>
  <c r="HA152" i="7"/>
  <c r="FA152" i="7"/>
  <c r="IK153" i="7"/>
  <c r="FV153" i="7"/>
  <c r="HV154" i="7"/>
  <c r="G154" i="7"/>
  <c r="GQ155" i="7"/>
  <c r="DI155" i="7"/>
  <c r="AR155" i="7"/>
  <c r="IR156" i="7"/>
  <c r="CU157" i="7"/>
  <c r="IV158" i="7"/>
  <c r="HN158" i="7"/>
  <c r="DP159" i="7"/>
  <c r="IZ160" i="7"/>
  <c r="II160" i="7"/>
  <c r="FV161" i="7"/>
  <c r="FQ152" i="7"/>
  <c r="EI152" i="7"/>
  <c r="BR152" i="7"/>
  <c r="BA152" i="7"/>
  <c r="JA153" i="7"/>
  <c r="IJ153" i="7"/>
  <c r="EK153" i="7"/>
  <c r="CM153" i="7"/>
  <c r="JB154" i="7"/>
  <c r="IK154" i="7"/>
  <c r="HT154" i="7"/>
  <c r="FV154" i="7"/>
  <c r="HG155" i="7"/>
  <c r="FY155" i="7"/>
  <c r="IQ156" i="7"/>
  <c r="GR156" i="7"/>
  <c r="GA156" i="7"/>
  <c r="CE158" i="7"/>
  <c r="AW158" i="7"/>
  <c r="O158" i="7"/>
  <c r="HN159" i="7"/>
  <c r="AJ160" i="7"/>
  <c r="IJ161" i="7"/>
  <c r="FS161" i="7"/>
  <c r="DC161" i="7"/>
  <c r="CM161" i="7"/>
  <c r="FV162" i="7"/>
  <c r="IU151" i="7"/>
  <c r="GE151" i="7"/>
  <c r="II153" i="7"/>
  <c r="HA153" i="7"/>
  <c r="DB153" i="7"/>
  <c r="FB154" i="7"/>
  <c r="CM154" i="7"/>
  <c r="IN155" i="7"/>
  <c r="GO155" i="7"/>
  <c r="CP155" i="7"/>
  <c r="HY156" i="7"/>
  <c r="HH156" i="7"/>
  <c r="DZ156" i="7"/>
  <c r="GR157" i="7"/>
  <c r="IZ161" i="7"/>
  <c r="HR161" i="7"/>
  <c r="IC151" i="7"/>
  <c r="IF152" i="7"/>
  <c r="IY153" i="7"/>
  <c r="GZ153" i="7"/>
  <c r="GN155" i="7"/>
  <c r="FW155" i="7"/>
  <c r="ET158" i="7"/>
  <c r="GG160" i="7"/>
  <c r="IH161" i="7"/>
  <c r="EI162" i="7"/>
  <c r="BA162" i="7"/>
  <c r="JB163" i="7"/>
  <c r="IK163" i="7"/>
  <c r="FV163" i="7"/>
  <c r="HE164" i="7"/>
  <c r="FE164" i="7"/>
  <c r="EN164" i="7"/>
  <c r="DF164" i="7"/>
  <c r="IP165" i="7"/>
  <c r="HY165" i="7"/>
  <c r="DI165" i="7"/>
  <c r="BZ165" i="7"/>
  <c r="J165" i="7"/>
  <c r="HZ166" i="7"/>
  <c r="GA166" i="7"/>
  <c r="GU167" i="7"/>
  <c r="DM167" i="7"/>
  <c r="AE167" i="7"/>
  <c r="ID168" i="7"/>
  <c r="HM168" i="7"/>
  <c r="GY169" i="7"/>
  <c r="AZ169" i="7"/>
  <c r="IY170" i="7"/>
  <c r="GZ170" i="7"/>
  <c r="IK171" i="7"/>
  <c r="EE152" i="7"/>
  <c r="AW152" i="7"/>
  <c r="IF153" i="7"/>
  <c r="GX153" i="7"/>
  <c r="DP153" i="7"/>
  <c r="FB155" i="7"/>
  <c r="DT155" i="7"/>
  <c r="CM155" i="7"/>
  <c r="AM155" i="7"/>
  <c r="IM156" i="7"/>
  <c r="DF156" i="7"/>
  <c r="AO156" i="7"/>
  <c r="X156" i="7"/>
  <c r="CT159" i="7"/>
  <c r="ID160" i="7"/>
  <c r="GV160" i="7"/>
  <c r="CE160" i="7"/>
  <c r="AF160" i="7"/>
  <c r="GX161" i="7"/>
  <c r="IG162" i="7"/>
  <c r="HP162" i="7"/>
  <c r="HS163" i="7"/>
  <c r="GK163" i="7"/>
  <c r="CM163" i="7"/>
  <c r="GL164" i="7"/>
  <c r="FV164" i="7"/>
  <c r="BE164" i="7"/>
  <c r="HX165" i="7"/>
  <c r="HG165" i="7"/>
  <c r="DY165" i="7"/>
  <c r="EQ166" i="7"/>
  <c r="IS167" i="7"/>
  <c r="HK167" i="7"/>
  <c r="GC167" i="7"/>
  <c r="IC168" i="7"/>
  <c r="GU168" i="7"/>
  <c r="GD168" i="7"/>
  <c r="ED168" i="7"/>
  <c r="N168" i="7"/>
  <c r="HO169" i="7"/>
  <c r="FP170" i="7"/>
  <c r="CM171" i="7"/>
  <c r="BD171" i="7"/>
  <c r="IV162" i="7"/>
  <c r="GI163" i="7"/>
  <c r="EZ163" i="7"/>
  <c r="EI163" i="7"/>
  <c r="IZ164" i="7"/>
  <c r="DB164" i="7"/>
  <c r="HF166" i="7"/>
  <c r="HI167" i="7"/>
  <c r="ER167" i="7"/>
  <c r="CT168" i="7"/>
  <c r="GV169" i="7"/>
  <c r="EE169" i="7"/>
  <c r="GW170" i="7"/>
  <c r="GF170" i="7"/>
  <c r="FN170" i="7"/>
  <c r="DO170" i="7"/>
  <c r="GH163" i="7"/>
  <c r="EY163" i="7"/>
  <c r="CZ163" i="7"/>
  <c r="BA164" i="7"/>
  <c r="AJ164" i="7"/>
  <c r="GL165" i="7"/>
  <c r="FV165" i="7"/>
  <c r="CN165" i="7"/>
  <c r="BV165" i="7"/>
  <c r="AN165" i="7"/>
  <c r="HV166" i="7"/>
  <c r="HE166" i="7"/>
  <c r="FH167" i="7"/>
  <c r="DI167" i="7"/>
  <c r="CR167" i="7"/>
  <c r="DJ168" i="7"/>
  <c r="ED169" i="7"/>
  <c r="AV169" i="7"/>
  <c r="N169" i="7"/>
  <c r="ID170" i="7"/>
  <c r="GV170" i="7"/>
  <c r="HP171" i="7"/>
  <c r="GY171" i="7"/>
  <c r="HO163" i="7"/>
  <c r="GY164" i="7"/>
  <c r="AI164" i="7"/>
  <c r="FS165" i="7"/>
  <c r="FB165" i="7"/>
  <c r="DT165" i="7"/>
  <c r="CM165" i="7"/>
  <c r="BU165" i="7"/>
  <c r="HC166" i="7"/>
  <c r="FV166" i="7"/>
  <c r="FD166" i="7"/>
  <c r="FY167" i="7"/>
  <c r="DY167" i="7"/>
  <c r="FH168" i="7"/>
  <c r="EQ168" i="7"/>
  <c r="IT170" i="7"/>
  <c r="IC170" i="7"/>
  <c r="FL170" i="7"/>
  <c r="CV170" i="7"/>
  <c r="IW171" i="7"/>
  <c r="GG171" i="7"/>
  <c r="EG171" i="7"/>
  <c r="GJ165" i="7"/>
  <c r="BB165" i="7"/>
  <c r="T165" i="7"/>
  <c r="JA166" i="7"/>
  <c r="HS166" i="7"/>
  <c r="DC166" i="7"/>
  <c r="CM166" i="7"/>
  <c r="BU166" i="7"/>
  <c r="IN167" i="7"/>
  <c r="HW167" i="7"/>
  <c r="GO167" i="7"/>
  <c r="IO168" i="7"/>
  <c r="HX168" i="7"/>
  <c r="FG168" i="7"/>
  <c r="DY168" i="7"/>
  <c r="DH168" i="7"/>
  <c r="BH168" i="7"/>
  <c r="Z168" i="7"/>
  <c r="IA169" i="7"/>
  <c r="GS169" i="7"/>
  <c r="GB169" i="7"/>
  <c r="CT169" i="7"/>
  <c r="CB169" i="7"/>
  <c r="EC170" i="7"/>
  <c r="CU170" i="7"/>
  <c r="IV171" i="7"/>
  <c r="IE171" i="7"/>
  <c r="EW171" i="7"/>
  <c r="GZ165" i="7"/>
  <c r="EI165" i="7"/>
  <c r="AJ165" i="7"/>
  <c r="HR166" i="7"/>
  <c r="FA166" i="7"/>
  <c r="DS166" i="7"/>
  <c r="IM167" i="7"/>
  <c r="FW167" i="7"/>
  <c r="FE167" i="7"/>
  <c r="EN167" i="7"/>
  <c r="DX168" i="7"/>
  <c r="BX168" i="7"/>
  <c r="BG168" i="7"/>
  <c r="Y168" i="7"/>
  <c r="IQ169" i="7"/>
  <c r="HZ169" i="7"/>
  <c r="CS169" i="7"/>
  <c r="BJ169" i="7"/>
  <c r="DK170" i="7"/>
  <c r="IU171" i="7"/>
  <c r="GE171" i="7"/>
  <c r="BN171" i="7"/>
  <c r="O171" i="7"/>
  <c r="IE172" i="7"/>
  <c r="N492" i="7" s="1"/>
  <c r="GW172" i="7"/>
  <c r="N490" i="7" s="1"/>
  <c r="GF172" i="7"/>
  <c r="N489" i="7" s="1"/>
  <c r="EW172" i="7"/>
  <c r="O484" i="7" s="1"/>
  <c r="CX172" i="7"/>
  <c r="O481" i="7" s="1"/>
  <c r="AQ161" i="7"/>
  <c r="HH162" i="7"/>
  <c r="GQ162" i="7"/>
  <c r="FZ162" i="7"/>
  <c r="FH162" i="7"/>
  <c r="DI162" i="7"/>
  <c r="GC163" i="7"/>
  <c r="CU163" i="7"/>
  <c r="GU164" i="7"/>
  <c r="BM164" i="7"/>
  <c r="IF165" i="7"/>
  <c r="IX166" i="7"/>
  <c r="IG166" i="7"/>
  <c r="GY166" i="7"/>
  <c r="IJ167" i="7"/>
  <c r="HB167" i="7"/>
  <c r="EK167" i="7"/>
  <c r="CM167" i="7"/>
  <c r="HT168" i="7"/>
  <c r="FV168" i="7"/>
  <c r="HX169" i="7"/>
  <c r="GP169" i="7"/>
  <c r="FY169" i="7"/>
  <c r="FG169" i="7"/>
  <c r="AP161" i="7"/>
  <c r="HG162" i="7"/>
  <c r="FG162" i="7"/>
  <c r="BH162" i="7"/>
  <c r="Z162" i="7"/>
  <c r="HJ163" i="7"/>
  <c r="FJ163" i="7"/>
  <c r="AC163" i="7"/>
  <c r="IB164" i="7"/>
  <c r="HK164" i="7"/>
  <c r="GT164" i="7"/>
  <c r="ET164" i="7"/>
  <c r="IE165" i="7"/>
  <c r="GF165" i="7"/>
  <c r="IW166" i="7"/>
  <c r="IF166" i="7"/>
  <c r="GX166" i="7"/>
  <c r="GG166" i="7"/>
  <c r="AY166" i="7"/>
  <c r="IZ167" i="7"/>
  <c r="II167" i="7"/>
  <c r="GJ167" i="7"/>
  <c r="FR167" i="7"/>
  <c r="FA167" i="7"/>
  <c r="EJ167" i="7"/>
  <c r="DS167" i="7"/>
  <c r="CJ167" i="7"/>
  <c r="BS167" i="7"/>
  <c r="HS168" i="7"/>
  <c r="HB168" i="7"/>
  <c r="GK168" i="7"/>
  <c r="CM168" i="7"/>
  <c r="HW169" i="7"/>
  <c r="HF169" i="7"/>
  <c r="FX169" i="7"/>
  <c r="FG170" i="7"/>
  <c r="EP170" i="7"/>
  <c r="CQ170" i="7"/>
  <c r="BH170" i="7"/>
  <c r="Z170" i="7"/>
  <c r="IA171" i="7"/>
  <c r="FE161" i="7"/>
  <c r="DF161" i="7"/>
  <c r="X161" i="7"/>
  <c r="EO162" i="7"/>
  <c r="IQ163" i="7"/>
  <c r="CA163" i="7"/>
  <c r="AS163" i="7"/>
  <c r="IU165" i="7"/>
  <c r="HM165" i="7"/>
  <c r="GV165" i="7"/>
  <c r="GE165" i="7"/>
  <c r="FM165" i="7"/>
  <c r="EV165" i="7"/>
  <c r="EE165" i="7"/>
  <c r="DN165" i="7"/>
  <c r="FN166" i="7"/>
  <c r="DO166" i="7"/>
  <c r="GZ167" i="7"/>
  <c r="FQ167" i="7"/>
  <c r="IZ168" i="7"/>
  <c r="II168" i="7"/>
  <c r="HA168" i="7"/>
  <c r="E169" i="7"/>
  <c r="HE169" i="7"/>
  <c r="EN169" i="7"/>
  <c r="BW169" i="7"/>
  <c r="G169" i="7"/>
  <c r="CP170" i="7"/>
  <c r="GR171" i="7"/>
  <c r="HY163" i="7"/>
  <c r="IQ164" i="7"/>
  <c r="GA164" i="7"/>
  <c r="FI164" i="7"/>
  <c r="DJ164" i="7"/>
  <c r="AV165" i="7"/>
  <c r="HM166" i="7"/>
  <c r="GV166" i="7"/>
  <c r="AW166" i="7"/>
  <c r="FP167" i="7"/>
  <c r="EH167" i="7"/>
  <c r="DQ167" i="7"/>
  <c r="CH167" i="7"/>
  <c r="HT169" i="7"/>
  <c r="HC169" i="7"/>
  <c r="GL169" i="7"/>
  <c r="FV169" i="7"/>
  <c r="F169" i="7"/>
  <c r="HV170" i="7"/>
  <c r="DW170" i="7"/>
  <c r="HH171" i="7"/>
  <c r="DE162" i="7"/>
  <c r="W162" i="7"/>
  <c r="F162" i="7"/>
  <c r="IO163" i="7"/>
  <c r="GQ164" i="7"/>
  <c r="DI164" i="7"/>
  <c r="BI164" i="7"/>
  <c r="IS165" i="7"/>
  <c r="IB165" i="7"/>
  <c r="HK165" i="7"/>
  <c r="GC165" i="7"/>
  <c r="ET165" i="7"/>
  <c r="DL165" i="7"/>
  <c r="AU165" i="7"/>
  <c r="IC166" i="7"/>
  <c r="HL166" i="7"/>
  <c r="EU166" i="7"/>
  <c r="DM166" i="7"/>
  <c r="IW167" i="7"/>
  <c r="HO167" i="7"/>
  <c r="CY167" i="7"/>
  <c r="HP168" i="7"/>
  <c r="GH168" i="7"/>
  <c r="FP168" i="7"/>
  <c r="JA169" i="7"/>
  <c r="DC169" i="7"/>
  <c r="CM169" i="7"/>
  <c r="GL170" i="7"/>
  <c r="FV170" i="7"/>
  <c r="BV170" i="7"/>
  <c r="IO171" i="7"/>
  <c r="CR172" i="7"/>
  <c r="I481" i="7" s="1"/>
  <c r="HA161" i="7"/>
  <c r="EJ161" i="7"/>
  <c r="DB161" i="7"/>
  <c r="FS162" i="7"/>
  <c r="EK162" i="7"/>
  <c r="CM162" i="7"/>
  <c r="GO163" i="7"/>
  <c r="FX163" i="7"/>
  <c r="FF163" i="7"/>
  <c r="EO163" i="7"/>
  <c r="CP163" i="7"/>
  <c r="HG164" i="7"/>
  <c r="FY164" i="7"/>
  <c r="EP164" i="7"/>
  <c r="DH164" i="7"/>
  <c r="I164" i="7"/>
  <c r="GS165" i="7"/>
  <c r="FJ165" i="7"/>
  <c r="CB165" i="7"/>
  <c r="AC165" i="7"/>
  <c r="L165" i="7"/>
  <c r="IS166" i="7"/>
  <c r="IB166" i="7"/>
  <c r="IE167" i="7"/>
  <c r="P167" i="7"/>
  <c r="IW168" i="7"/>
  <c r="HO168" i="7"/>
  <c r="GX168" i="7"/>
  <c r="EX168" i="7"/>
  <c r="EG168" i="7"/>
  <c r="CY168" i="7"/>
  <c r="BP168" i="7"/>
  <c r="HA169" i="7"/>
  <c r="BB169" i="7"/>
  <c r="CM170" i="7"/>
  <c r="IN171" i="7"/>
  <c r="HW171" i="7"/>
  <c r="HF171" i="7"/>
  <c r="CQ172" i="7"/>
  <c r="H481" i="7" s="1"/>
  <c r="EZ161" i="7"/>
  <c r="EI161" i="7"/>
  <c r="DR161" i="7"/>
  <c r="II162" i="7"/>
  <c r="HR162" i="7"/>
  <c r="EJ162" i="7"/>
  <c r="DB162" i="7"/>
  <c r="CJ162" i="7"/>
  <c r="HV163" i="7"/>
  <c r="HE163" i="7"/>
  <c r="FE163" i="7"/>
  <c r="DF163" i="7"/>
  <c r="EO164" i="7"/>
  <c r="Y164" i="7"/>
  <c r="HI165" i="7"/>
  <c r="GR165" i="7"/>
  <c r="FI165" i="7"/>
  <c r="EA165" i="7"/>
  <c r="K165" i="7"/>
  <c r="GS166" i="7"/>
  <c r="GB166" i="7"/>
  <c r="EB166" i="7"/>
  <c r="FM167" i="7"/>
  <c r="DN167" i="7"/>
  <c r="CW167" i="7"/>
  <c r="BN167" i="7"/>
  <c r="AF167" i="7"/>
  <c r="IV168" i="7"/>
  <c r="IE168" i="7"/>
  <c r="HN168" i="7"/>
  <c r="FN168" i="7"/>
  <c r="DO168" i="7"/>
  <c r="IY169" i="7"/>
  <c r="IH169" i="7"/>
  <c r="HR170" i="7"/>
  <c r="HA170" i="7"/>
  <c r="IS171" i="7"/>
  <c r="IB171" i="7"/>
  <c r="HK171" i="7"/>
  <c r="EC171" i="7"/>
  <c r="DL171" i="7"/>
  <c r="BL171" i="7"/>
  <c r="HL172" i="7"/>
  <c r="L491" i="7" s="1"/>
  <c r="DM172" i="7"/>
  <c r="M482" i="7" s="1"/>
  <c r="FJ171" i="7"/>
  <c r="CT171" i="7"/>
  <c r="BK171" i="7"/>
  <c r="GT172" i="7"/>
  <c r="K490" i="7" s="1"/>
  <c r="GC172" i="7"/>
  <c r="K489" i="7" s="1"/>
  <c r="ET172" i="7"/>
  <c r="L484" i="7" s="1"/>
  <c r="EC172" i="7"/>
  <c r="L483" i="7" s="1"/>
  <c r="DJ171" i="7"/>
  <c r="CS171" i="7"/>
  <c r="BJ171" i="7"/>
  <c r="AS171" i="7"/>
  <c r="K171" i="7"/>
  <c r="HJ172" i="7"/>
  <c r="J491" i="7" s="1"/>
  <c r="EB172" i="7"/>
  <c r="K483" i="7" s="1"/>
  <c r="DK172" i="7"/>
  <c r="K482" i="7" s="1"/>
  <c r="FH171" i="7"/>
  <c r="DI171" i="7"/>
  <c r="BI171" i="7"/>
  <c r="GR172" i="7"/>
  <c r="I490" i="7" s="1"/>
  <c r="GA172" i="7"/>
  <c r="I489" i="7" s="1"/>
  <c r="EA172" i="7"/>
  <c r="J483" i="7" s="1"/>
  <c r="CS172" i="7"/>
  <c r="J481" i="7" s="1"/>
  <c r="IP172" i="7"/>
  <c r="H493" i="7" s="1"/>
  <c r="HY172" i="7"/>
  <c r="H492" i="7" s="1"/>
  <c r="HH172" i="7"/>
  <c r="H491" i="7" s="1"/>
  <c r="GQ172" i="7"/>
  <c r="H490" i="7" s="1"/>
  <c r="HX172" i="7"/>
  <c r="G492" i="7" s="1"/>
  <c r="HG172" i="7"/>
  <c r="G491" i="7" s="1"/>
  <c r="GP172" i="7"/>
  <c r="G490" i="7" s="1"/>
  <c r="Z172" i="7"/>
  <c r="I474" i="7" s="1"/>
  <c r="IM171" i="7"/>
  <c r="DW171" i="7"/>
  <c r="IN172" i="7"/>
  <c r="F493" i="7" s="1"/>
  <c r="FX172" i="7"/>
  <c r="F489" i="7" s="1"/>
  <c r="HT171" i="7"/>
  <c r="HC171" i="7"/>
  <c r="FV171" i="7"/>
  <c r="HE172" i="7"/>
  <c r="GN172" i="7"/>
  <c r="FE172" i="7"/>
  <c r="F485" i="7" s="1"/>
  <c r="EN172" i="7"/>
  <c r="F484" i="7" s="1"/>
  <c r="HT172" i="7"/>
  <c r="T491" i="7" s="1"/>
  <c r="GL172" i="7"/>
  <c r="T489" i="7" s="1"/>
  <c r="FV172" i="7"/>
  <c r="EM172" i="7"/>
  <c r="DV172" i="7"/>
  <c r="BE172" i="7"/>
  <c r="F476" i="7" s="1"/>
  <c r="HA171" i="7"/>
  <c r="GJ171" i="7"/>
  <c r="FR171" i="7"/>
  <c r="EJ171" i="7"/>
  <c r="BB171" i="7"/>
  <c r="AK171" i="7"/>
  <c r="JA172" i="7"/>
  <c r="S493" i="7" s="1"/>
  <c r="GK172" i="7"/>
  <c r="S489" i="7" s="1"/>
  <c r="FB172" i="7"/>
  <c r="T484" i="7" s="1"/>
  <c r="CM172" i="7"/>
  <c r="HQ171" i="7"/>
  <c r="GI171" i="7"/>
  <c r="EZ171" i="7"/>
  <c r="AI171" i="7"/>
  <c r="HQ172" i="7"/>
  <c r="Q491" i="7" s="1"/>
  <c r="GZ172" i="7"/>
  <c r="Q490" i="7" s="1"/>
  <c r="GI172" i="7"/>
  <c r="Q489" i="7" s="1"/>
  <c r="DR172" i="7"/>
  <c r="R482" i="7" s="1"/>
  <c r="DA172" i="7"/>
  <c r="R481" i="7" s="1"/>
  <c r="BR172" i="7"/>
  <c r="S476" i="7" s="1"/>
  <c r="AJ172" i="7"/>
  <c r="S474" i="7" s="1"/>
  <c r="Q171" i="7"/>
  <c r="IX172" i="7"/>
  <c r="P493" i="7" s="1"/>
  <c r="IG172" i="7"/>
  <c r="P492" i="7" s="1"/>
  <c r="HP172" i="7"/>
  <c r="P491" i="7" s="1"/>
  <c r="EH172" i="7"/>
  <c r="Q483" i="7" s="1"/>
  <c r="K128" i="7" l="1"/>
  <c r="HH142" i="7"/>
  <c r="HO154" i="7"/>
  <c r="GH142" i="7"/>
  <c r="CI171" i="7"/>
  <c r="AA164" i="7"/>
  <c r="BM171" i="7"/>
  <c r="FB151" i="7"/>
  <c r="EN150" i="7"/>
  <c r="FB148" i="7"/>
  <c r="DJ172" i="7"/>
  <c r="J482" i="7" s="1"/>
  <c r="FO116" i="7"/>
  <c r="FP159" i="7"/>
  <c r="EK165" i="7"/>
  <c r="FK150" i="7"/>
  <c r="EU164" i="7"/>
  <c r="DL150" i="7"/>
  <c r="CR159" i="7"/>
  <c r="DH161" i="7"/>
  <c r="ET152" i="7"/>
  <c r="DQ150" i="7"/>
  <c r="FN171" i="7"/>
  <c r="CU158" i="7"/>
  <c r="EA171" i="7"/>
  <c r="DS168" i="7"/>
  <c r="CN164" i="7"/>
  <c r="GU145" i="7"/>
  <c r="HY157" i="7"/>
  <c r="HL171" i="7"/>
  <c r="GZ168" i="7"/>
  <c r="HB172" i="7"/>
  <c r="S490" i="7" s="1"/>
  <c r="W159" i="7"/>
  <c r="BI112" i="7"/>
  <c r="J119" i="7"/>
  <c r="BI146" i="7"/>
  <c r="BG160" i="7"/>
  <c r="HV146" i="7"/>
  <c r="IS163" i="7"/>
  <c r="IE154" i="7"/>
  <c r="GJ172" i="7"/>
  <c r="R489" i="7" s="1"/>
  <c r="HA167" i="7"/>
  <c r="GD169" i="7"/>
  <c r="GO172" i="7"/>
  <c r="F490" i="7" s="1"/>
  <c r="HX163" i="7"/>
  <c r="Q152" i="7"/>
  <c r="AT171" i="7"/>
  <c r="ET150" i="7"/>
  <c r="HI146" i="7"/>
  <c r="GD153" i="7"/>
  <c r="IA147" i="7"/>
  <c r="IQ153" i="7"/>
  <c r="IQ157" i="7"/>
  <c r="IO167" i="7"/>
  <c r="DF171" i="7"/>
  <c r="DH171" i="7"/>
  <c r="DH166" i="7"/>
  <c r="IJ146" i="7"/>
  <c r="FY143" i="7"/>
  <c r="IG111" i="7"/>
  <c r="IN163" i="7"/>
  <c r="DS111" i="7"/>
  <c r="BM145" i="7"/>
  <c r="AO147" i="7"/>
  <c r="R142" i="7"/>
  <c r="AA160" i="7"/>
  <c r="P155" i="7"/>
  <c r="BX163" i="7"/>
  <c r="BY167" i="7"/>
  <c r="S152" i="7"/>
  <c r="AV150" i="7"/>
  <c r="BN157" i="7"/>
  <c r="AO170" i="7"/>
  <c r="K170" i="7"/>
  <c r="DA171" i="7"/>
  <c r="EN156" i="7"/>
  <c r="J113" i="7"/>
  <c r="T108" i="7"/>
  <c r="BB114" i="7"/>
  <c r="CI147" i="7"/>
  <c r="AK142" i="7"/>
  <c r="CJ145" i="7"/>
  <c r="BL152" i="7"/>
  <c r="CC155" i="7"/>
  <c r="BV157" i="7"/>
  <c r="AG162" i="7"/>
  <c r="CJ149" i="7"/>
  <c r="AC153" i="7"/>
  <c r="AC156" i="7"/>
  <c r="O167" i="7"/>
  <c r="I159" i="7"/>
  <c r="GC152" i="7"/>
  <c r="HT152" i="7"/>
  <c r="AG166" i="7"/>
  <c r="J131" i="7"/>
  <c r="AA145" i="7"/>
  <c r="AH150" i="7"/>
  <c r="CJ164" i="7"/>
  <c r="GS152" i="7"/>
  <c r="IJ147" i="7"/>
  <c r="IG159" i="7"/>
  <c r="GO149" i="7"/>
  <c r="HE158" i="7"/>
  <c r="BS115" i="7"/>
  <c r="IZ169" i="7"/>
  <c r="HX143" i="7"/>
  <c r="GX157" i="7"/>
  <c r="IK165" i="7"/>
  <c r="BH142" i="7"/>
  <c r="BA143" i="7"/>
  <c r="BQ163" i="7"/>
  <c r="S153" i="7"/>
  <c r="AK172" i="7"/>
  <c r="T474" i="7" s="1"/>
  <c r="GE157" i="7"/>
  <c r="IK149" i="7"/>
  <c r="IK158" i="7"/>
  <c r="IK166" i="7"/>
  <c r="AA111" i="7"/>
  <c r="AI161" i="7"/>
  <c r="AZ153" i="7"/>
  <c r="EJ153" i="7"/>
  <c r="GD146" i="7"/>
  <c r="GU144" i="7"/>
  <c r="GQ147" i="7"/>
  <c r="GE156" i="7"/>
  <c r="GW163" i="7"/>
  <c r="GZ151" i="7"/>
  <c r="CI114" i="7"/>
  <c r="AO157" i="7"/>
  <c r="AI158" i="7"/>
  <c r="BK154" i="7"/>
  <c r="ID172" i="7"/>
  <c r="M492" i="7" s="1"/>
  <c r="AG167" i="7"/>
  <c r="L169" i="7"/>
  <c r="FP151" i="7"/>
  <c r="HZ152" i="7"/>
  <c r="IF168" i="7"/>
  <c r="FO150" i="7"/>
  <c r="HH131" i="7"/>
  <c r="IM138" i="7"/>
  <c r="E468" i="7" s="1"/>
  <c r="AA130" i="7"/>
  <c r="EA137" i="7"/>
  <c r="DL116" i="7"/>
  <c r="ET118" i="7"/>
  <c r="E168" i="7"/>
  <c r="BZ168" i="7"/>
  <c r="IN147" i="7"/>
  <c r="HY151" i="7"/>
  <c r="HY154" i="7"/>
  <c r="IO157" i="7"/>
  <c r="HV142" i="7"/>
  <c r="GN165" i="7"/>
  <c r="IE162" i="7"/>
  <c r="CR145" i="7"/>
  <c r="IK157" i="7"/>
  <c r="FY111" i="7"/>
  <c r="FZ166" i="7"/>
  <c r="EC149" i="7"/>
  <c r="IM114" i="7"/>
  <c r="CU124" i="7"/>
  <c r="JB108" i="7"/>
  <c r="S176" i="7" s="1"/>
  <c r="DB117" i="7"/>
  <c r="CI137" i="7"/>
  <c r="BV171" i="7"/>
  <c r="AG172" i="7"/>
  <c r="P474" i="7" s="1"/>
  <c r="BZ166" i="7"/>
  <c r="HJ164" i="7"/>
  <c r="IQ158" i="7"/>
  <c r="FZ160" i="7"/>
  <c r="AD171" i="7"/>
  <c r="CP169" i="7"/>
  <c r="GA169" i="7"/>
  <c r="DY154" i="7"/>
  <c r="CP150" i="7"/>
  <c r="BM115" i="7"/>
  <c r="BS162" i="7"/>
  <c r="IG154" i="7"/>
  <c r="HR153" i="7"/>
  <c r="HT153" i="7"/>
  <c r="GK159" i="7"/>
  <c r="HV145" i="7"/>
  <c r="HJ166" i="7"/>
  <c r="IY166" i="7"/>
  <c r="HJ169" i="7"/>
  <c r="GR166" i="7"/>
  <c r="IJ115" i="7"/>
  <c r="BU164" i="7"/>
  <c r="BI170" i="7"/>
  <c r="DR153" i="7"/>
  <c r="DA160" i="7"/>
  <c r="HR160" i="7"/>
  <c r="FZ156" i="7"/>
  <c r="FX146" i="7"/>
  <c r="IR171" i="7"/>
  <c r="IE147" i="7"/>
  <c r="IO170" i="7"/>
  <c r="FI157" i="7"/>
  <c r="IN142" i="7"/>
  <c r="EE116" i="7"/>
  <c r="EC152" i="7"/>
  <c r="EJ156" i="7"/>
  <c r="DJ154" i="7"/>
  <c r="FG159" i="7"/>
  <c r="HH167" i="7"/>
  <c r="HI164" i="7"/>
  <c r="DP172" i="7"/>
  <c r="P482" i="7" s="1"/>
  <c r="IC163" i="7"/>
  <c r="DE156" i="7"/>
  <c r="AO171" i="7"/>
  <c r="EX164" i="7"/>
  <c r="IZ172" i="7"/>
  <c r="R493" i="7" s="1"/>
  <c r="ET171" i="7"/>
  <c r="IG170" i="7"/>
  <c r="EB159" i="7"/>
  <c r="DV149" i="7"/>
  <c r="HZ149" i="7"/>
  <c r="HW143" i="7"/>
  <c r="GA153" i="7"/>
  <c r="IU161" i="7"/>
  <c r="GB151" i="7"/>
  <c r="HE155" i="7"/>
  <c r="HB166" i="7"/>
  <c r="CC172" i="7"/>
  <c r="M477" i="7" s="1"/>
  <c r="HZ158" i="7"/>
  <c r="IX158" i="7"/>
  <c r="CN152" i="7"/>
  <c r="DZ161" i="7"/>
  <c r="ER142" i="7"/>
  <c r="CD170" i="7"/>
  <c r="FS110" i="7"/>
  <c r="GQ156" i="7"/>
  <c r="EC166" i="7"/>
  <c r="IJ149" i="7"/>
  <c r="IF172" i="7"/>
  <c r="O492" i="7" s="1"/>
  <c r="HP155" i="7"/>
  <c r="DF131" i="7"/>
  <c r="FF147" i="7"/>
  <c r="CY170" i="7"/>
  <c r="GP148" i="7"/>
  <c r="GJ150" i="7"/>
  <c r="IP114" i="7"/>
  <c r="GU171" i="7"/>
  <c r="IK138" i="7"/>
  <c r="T467" i="7" s="1"/>
  <c r="H132" i="7"/>
  <c r="DT118" i="7"/>
  <c r="BY172" i="7"/>
  <c r="I477" i="7" s="1"/>
  <c r="FP144" i="7"/>
  <c r="CU144" i="7"/>
  <c r="ER143" i="7"/>
  <c r="CO148" i="7"/>
  <c r="EK157" i="7"/>
  <c r="CO164" i="7"/>
  <c r="FQ149" i="7"/>
  <c r="DJ167" i="7"/>
  <c r="EE150" i="7"/>
  <c r="EP161" i="7"/>
  <c r="IT168" i="7"/>
  <c r="GZ150" i="7"/>
  <c r="GE155" i="7"/>
  <c r="GJ169" i="7"/>
  <c r="IE157" i="7"/>
  <c r="GV153" i="7"/>
  <c r="HF146" i="7"/>
  <c r="HE170" i="7"/>
  <c r="DB167" i="7"/>
  <c r="DF149" i="7"/>
  <c r="E134" i="7"/>
  <c r="FA143" i="7"/>
  <c r="EH147" i="7"/>
  <c r="AT169" i="7"/>
  <c r="BA159" i="7"/>
  <c r="BZ169" i="7"/>
  <c r="EP165" i="7"/>
  <c r="FI163" i="7"/>
  <c r="HX109" i="7"/>
  <c r="EM169" i="7"/>
  <c r="F160" i="7"/>
  <c r="FS148" i="7"/>
  <c r="DS142" i="7"/>
  <c r="EW150" i="7"/>
  <c r="EW154" i="7"/>
  <c r="IJ169" i="7"/>
  <c r="BM163" i="7"/>
  <c r="FA169" i="7"/>
  <c r="EM147" i="7"/>
  <c r="DP170" i="7"/>
  <c r="FA142" i="7"/>
  <c r="FD164" i="7"/>
  <c r="DM164" i="7"/>
  <c r="DA169" i="7"/>
  <c r="EM161" i="7"/>
  <c r="CX147" i="7"/>
  <c r="CS161" i="7"/>
  <c r="CU160" i="7"/>
  <c r="CV161" i="7"/>
  <c r="FH169" i="7"/>
  <c r="FF154" i="7"/>
  <c r="EP148" i="7"/>
  <c r="DJ146" i="7"/>
  <c r="IP162" i="7"/>
  <c r="FW163" i="7"/>
  <c r="IA166" i="7"/>
  <c r="IZ166" i="7"/>
  <c r="II169" i="7"/>
  <c r="HR168" i="7"/>
  <c r="HF167" i="7"/>
  <c r="GH172" i="7"/>
  <c r="P489" i="7" s="1"/>
  <c r="M167" i="7"/>
  <c r="CE166" i="7"/>
  <c r="GO112" i="7"/>
  <c r="BX150" i="7"/>
  <c r="BI154" i="7"/>
  <c r="AR163" i="7"/>
  <c r="F154" i="7"/>
  <c r="BU142" i="7"/>
  <c r="P148" i="7"/>
  <c r="AA158" i="7"/>
  <c r="AJ150" i="7"/>
  <c r="BA156" i="7"/>
  <c r="G150" i="7"/>
  <c r="O169" i="7"/>
  <c r="HI163" i="7"/>
  <c r="HA166" i="7"/>
  <c r="DS149" i="7"/>
  <c r="FD163" i="7"/>
  <c r="DX167" i="7"/>
  <c r="EO148" i="7"/>
  <c r="FA151" i="7"/>
  <c r="EZ155" i="7"/>
  <c r="EJ158" i="7"/>
  <c r="DE159" i="7"/>
  <c r="CO165" i="7"/>
  <c r="DQ149" i="7"/>
  <c r="FB149" i="7"/>
  <c r="FR152" i="7"/>
  <c r="ED172" i="7"/>
  <c r="M483" i="7" s="1"/>
  <c r="DM144" i="7"/>
  <c r="EV154" i="7"/>
  <c r="EV160" i="7"/>
  <c r="FE152" i="7"/>
  <c r="DA156" i="7"/>
  <c r="EO161" i="7"/>
  <c r="FN167" i="7"/>
  <c r="EH171" i="7"/>
  <c r="EY162" i="7"/>
  <c r="FH152" i="7"/>
  <c r="DZ157" i="7"/>
  <c r="HO172" i="7"/>
  <c r="O491" i="7" s="1"/>
  <c r="IY163" i="7"/>
  <c r="HS167" i="7"/>
  <c r="FY168" i="7"/>
  <c r="GB157" i="7"/>
  <c r="HQ169" i="7"/>
  <c r="HB169" i="7"/>
  <c r="GE114" i="7"/>
  <c r="BH116" i="7"/>
  <c r="ES170" i="7"/>
  <c r="CW165" i="7"/>
  <c r="FS147" i="7"/>
  <c r="FS171" i="7"/>
  <c r="BH172" i="7"/>
  <c r="I476" i="7" s="1"/>
  <c r="CQ164" i="7"/>
  <c r="EV169" i="7"/>
  <c r="GU159" i="7"/>
  <c r="CO154" i="7"/>
  <c r="ED171" i="7"/>
  <c r="HO156" i="7"/>
  <c r="CX142" i="7"/>
  <c r="CG162" i="7"/>
  <c r="EP131" i="7"/>
  <c r="FD130" i="7"/>
  <c r="BX116" i="7"/>
  <c r="FF120" i="7"/>
  <c r="I132" i="7"/>
  <c r="G116" i="7"/>
  <c r="EM135" i="7"/>
  <c r="BZ119" i="7"/>
  <c r="N146" i="7"/>
  <c r="CG142" i="7"/>
  <c r="BI148" i="7"/>
  <c r="F167" i="7"/>
  <c r="AF165" i="7"/>
  <c r="BW167" i="7"/>
  <c r="AP143" i="7"/>
  <c r="AY149" i="7"/>
  <c r="AH165" i="7"/>
  <c r="BB166" i="7"/>
  <c r="M153" i="7"/>
  <c r="AW150" i="7"/>
  <c r="BX162" i="7"/>
  <c r="S112" i="7"/>
  <c r="AP113" i="7"/>
  <c r="DV167" i="7"/>
  <c r="DW162" i="7"/>
  <c r="CR166" i="7"/>
  <c r="ES168" i="7"/>
  <c r="FP152" i="7"/>
  <c r="BJ170" i="7"/>
  <c r="IC154" i="7"/>
  <c r="FM148" i="7"/>
  <c r="BQ143" i="7"/>
  <c r="FL160" i="7"/>
  <c r="FI151" i="7"/>
  <c r="AH116" i="7"/>
  <c r="AX119" i="7"/>
  <c r="E118" i="7"/>
  <c r="E130" i="7"/>
  <c r="FB112" i="7"/>
  <c r="EY143" i="7"/>
  <c r="EA145" i="7"/>
  <c r="ET155" i="7"/>
  <c r="DR169" i="7"/>
  <c r="FG157" i="7"/>
  <c r="DK167" i="7"/>
  <c r="EB163" i="7"/>
  <c r="FR170" i="7"/>
  <c r="IR172" i="7"/>
  <c r="J493" i="7" s="1"/>
  <c r="FY166" i="7"/>
  <c r="HQ168" i="7"/>
  <c r="IQ108" i="7"/>
  <c r="EP151" i="7"/>
  <c r="FI129" i="7"/>
  <c r="GC171" i="7"/>
  <c r="IG168" i="7"/>
  <c r="GT143" i="7"/>
  <c r="CS152" i="7"/>
  <c r="ET149" i="7"/>
  <c r="HA132" i="7"/>
  <c r="HI129" i="7"/>
  <c r="Q135" i="7"/>
  <c r="EK113" i="7"/>
  <c r="Z117" i="7"/>
  <c r="CD146" i="7"/>
  <c r="AS147" i="7"/>
  <c r="CE159" i="7"/>
  <c r="Y108" i="7"/>
  <c r="CG159" i="7"/>
  <c r="I163" i="7"/>
  <c r="AH169" i="7"/>
  <c r="M164" i="7"/>
  <c r="AT154" i="7"/>
  <c r="AG154" i="7"/>
  <c r="AP170" i="7"/>
  <c r="CX171" i="7"/>
  <c r="EI111" i="7"/>
  <c r="FZ172" i="7"/>
  <c r="H489" i="7" s="1"/>
  <c r="EP162" i="7"/>
  <c r="CA168" i="7"/>
  <c r="AX162" i="7"/>
  <c r="GV151" i="7"/>
  <c r="DT153" i="7"/>
  <c r="BY152" i="7"/>
  <c r="EB144" i="7"/>
  <c r="EP157" i="7"/>
  <c r="DX148" i="7"/>
  <c r="EG145" i="7"/>
  <c r="ER159" i="7"/>
  <c r="EY128" i="7"/>
  <c r="BU108" i="7"/>
  <c r="FA108" i="7"/>
  <c r="CU126" i="7"/>
  <c r="DJ112" i="7"/>
  <c r="FY134" i="7"/>
  <c r="CA142" i="7"/>
  <c r="V147" i="7"/>
  <c r="I147" i="7"/>
  <c r="AI146" i="7"/>
  <c r="BJ167" i="7"/>
  <c r="G164" i="7"/>
  <c r="AF169" i="7"/>
  <c r="Z154" i="7"/>
  <c r="CI149" i="7"/>
  <c r="BK153" i="7"/>
  <c r="S160" i="7"/>
  <c r="AU151" i="7"/>
  <c r="CF117" i="7"/>
  <c r="CD163" i="7"/>
  <c r="I166" i="7"/>
  <c r="GK170" i="7"/>
  <c r="IV167" i="7"/>
  <c r="BP167" i="7"/>
  <c r="EA144" i="7"/>
  <c r="EP114" i="7"/>
  <c r="FA121" i="7"/>
  <c r="H112" i="7"/>
  <c r="N136" i="7"/>
  <c r="DR119" i="7"/>
  <c r="E164" i="7"/>
  <c r="X160" i="7"/>
  <c r="Z151" i="7"/>
  <c r="AJ154" i="7"/>
  <c r="BM112" i="7"/>
  <c r="EP150" i="7"/>
  <c r="EE144" i="7"/>
  <c r="FA171" i="7"/>
  <c r="CV171" i="7"/>
  <c r="ES163" i="7"/>
  <c r="DM168" i="7"/>
  <c r="DN171" i="7"/>
  <c r="HZ171" i="7"/>
  <c r="GT170" i="7"/>
  <c r="GP168" i="7"/>
  <c r="DV152" i="7"/>
  <c r="V113" i="7"/>
  <c r="N137" i="7"/>
  <c r="O131" i="7"/>
  <c r="EE111" i="7"/>
  <c r="CF159" i="7"/>
  <c r="CE157" i="7"/>
  <c r="EM171" i="7"/>
  <c r="FL169" i="7"/>
  <c r="IA146" i="7"/>
  <c r="GW116" i="7"/>
  <c r="E166" i="7"/>
  <c r="EJ109" i="7"/>
  <c r="HK170" i="7"/>
  <c r="IP168" i="7"/>
  <c r="FI144" i="7"/>
  <c r="DF143" i="7"/>
  <c r="I113" i="7"/>
  <c r="S120" i="7"/>
  <c r="L132" i="7"/>
  <c r="F120" i="7"/>
  <c r="DH137" i="7"/>
  <c r="EW111" i="7"/>
  <c r="AV149" i="7"/>
  <c r="AR110" i="7"/>
  <c r="DN147" i="7"/>
  <c r="DR150" i="7"/>
  <c r="EF146" i="7"/>
  <c r="DX154" i="7"/>
  <c r="ES165" i="7"/>
  <c r="DA113" i="7"/>
  <c r="HI149" i="7"/>
  <c r="HZ154" i="7"/>
  <c r="II149" i="7"/>
  <c r="HF149" i="7"/>
  <c r="FZ157" i="7"/>
  <c r="HT155" i="7"/>
  <c r="II146" i="7"/>
  <c r="HS148" i="7"/>
  <c r="II164" i="7"/>
  <c r="HO113" i="7"/>
  <c r="GY148" i="7"/>
  <c r="HE157" i="7"/>
  <c r="GO160" i="7"/>
  <c r="HN147" i="7"/>
  <c r="IC159" i="7"/>
  <c r="IF158" i="7"/>
  <c r="GT156" i="7"/>
  <c r="IX159" i="7"/>
  <c r="FW165" i="7"/>
  <c r="BV168" i="7"/>
  <c r="EK161" i="7"/>
  <c r="DZ164" i="7"/>
  <c r="DO150" i="7"/>
  <c r="EY156" i="7"/>
  <c r="Q149" i="7"/>
  <c r="AV146" i="7"/>
  <c r="AZ142" i="7"/>
  <c r="AM145" i="7"/>
  <c r="BV146" i="7"/>
  <c r="K119" i="7"/>
  <c r="N170" i="7"/>
  <c r="BF163" i="7"/>
  <c r="Y151" i="7"/>
  <c r="P164" i="7"/>
  <c r="J156" i="7"/>
  <c r="AR172" i="7"/>
  <c r="J475" i="7" s="1"/>
  <c r="T142" i="7"/>
  <c r="BB148" i="7"/>
  <c r="CI148" i="7"/>
  <c r="E152" i="7"/>
  <c r="V158" i="7"/>
  <c r="BF158" i="7"/>
  <c r="H142" i="7"/>
  <c r="H152" i="7"/>
  <c r="O161" i="7"/>
  <c r="AB155" i="7"/>
  <c r="G149" i="7"/>
  <c r="AJ167" i="7"/>
  <c r="HL158" i="7"/>
  <c r="IZ108" i="7"/>
  <c r="AR171" i="7"/>
  <c r="IJ172" i="7"/>
  <c r="S492" i="7" s="1"/>
  <c r="GP170" i="7"/>
  <c r="GH162" i="7"/>
  <c r="GK161" i="7"/>
  <c r="CO152" i="7"/>
  <c r="IE149" i="7"/>
  <c r="IS147" i="7"/>
  <c r="FQ115" i="7"/>
  <c r="Q137" i="7"/>
  <c r="O125" i="7"/>
  <c r="IJ135" i="7"/>
  <c r="IH113" i="7"/>
  <c r="AQ112" i="7"/>
  <c r="DK147" i="7"/>
  <c r="DT143" i="7"/>
  <c r="FB146" i="7"/>
  <c r="DZ146" i="7"/>
  <c r="EH151" i="7"/>
  <c r="CY149" i="7"/>
  <c r="EN147" i="7"/>
  <c r="EK151" i="7"/>
  <c r="FB157" i="7"/>
  <c r="FD151" i="7"/>
  <c r="DH150" i="7"/>
  <c r="EM153" i="7"/>
  <c r="CP154" i="7"/>
  <c r="DA145" i="7"/>
  <c r="EW145" i="7"/>
  <c r="FE148" i="7"/>
  <c r="FA115" i="7"/>
  <c r="DT147" i="7"/>
  <c r="FO161" i="7"/>
  <c r="FO157" i="7"/>
  <c r="DP142" i="7"/>
  <c r="EZ149" i="7"/>
  <c r="CV156" i="7"/>
  <c r="EF151" i="7"/>
  <c r="FQ155" i="7"/>
  <c r="EK159" i="7"/>
  <c r="DQ147" i="7"/>
  <c r="EU150" i="7"/>
  <c r="EU154" i="7"/>
  <c r="EE164" i="7"/>
  <c r="DM151" i="7"/>
  <c r="EV151" i="7"/>
  <c r="CR161" i="7"/>
  <c r="CN154" i="7"/>
  <c r="CT166" i="7"/>
  <c r="EC163" i="7"/>
  <c r="FE156" i="7"/>
  <c r="DZ123" i="7"/>
  <c r="IX127" i="7"/>
  <c r="F133" i="7"/>
  <c r="P123" i="7"/>
  <c r="DR116" i="7"/>
  <c r="FB110" i="7"/>
  <c r="BW146" i="7"/>
  <c r="CC170" i="7"/>
  <c r="CD159" i="7"/>
  <c r="AE170" i="7"/>
  <c r="O159" i="7"/>
  <c r="BI172" i="7"/>
  <c r="J476" i="7" s="1"/>
  <c r="N150" i="7"/>
  <c r="EI145" i="7"/>
  <c r="EA153" i="7"/>
  <c r="FQ142" i="7"/>
  <c r="EF172" i="7"/>
  <c r="O483" i="7" s="1"/>
  <c r="IK160" i="7"/>
  <c r="BO155" i="7"/>
  <c r="EG148" i="7"/>
  <c r="CH147" i="7"/>
  <c r="EF154" i="7"/>
  <c r="BL159" i="7"/>
  <c r="DK150" i="7"/>
  <c r="DB113" i="7"/>
  <c r="CI115" i="7"/>
  <c r="J149" i="7"/>
  <c r="T146" i="7"/>
  <c r="P116" i="7"/>
  <c r="S166" i="7"/>
  <c r="K142" i="7"/>
  <c r="BM165" i="7"/>
  <c r="AF155" i="7"/>
  <c r="BB159" i="7"/>
  <c r="BB161" i="7"/>
  <c r="BU155" i="7"/>
  <c r="P160" i="7"/>
  <c r="AE157" i="7"/>
  <c r="AV147" i="7"/>
  <c r="AY151" i="7"/>
  <c r="AY154" i="7"/>
  <c r="AZ150" i="7"/>
  <c r="I157" i="7"/>
  <c r="Q164" i="7"/>
  <c r="FJ147" i="7"/>
  <c r="EO146" i="7"/>
  <c r="EI109" i="7"/>
  <c r="GU163" i="7"/>
  <c r="GH169" i="7"/>
  <c r="AM170" i="7"/>
  <c r="FQ168" i="7"/>
  <c r="HM172" i="7"/>
  <c r="M491" i="7" s="1"/>
  <c r="EN142" i="7"/>
  <c r="DY159" i="7"/>
  <c r="CB145" i="7"/>
  <c r="EQ149" i="7"/>
  <c r="O130" i="7"/>
  <c r="T122" i="7"/>
  <c r="Q126" i="7"/>
  <c r="CD166" i="7"/>
  <c r="AZ168" i="7"/>
  <c r="BF167" i="7"/>
  <c r="AU172" i="7"/>
  <c r="M475" i="7" s="1"/>
  <c r="CF168" i="7"/>
  <c r="BS163" i="7"/>
  <c r="DQ165" i="7"/>
  <c r="FA113" i="7"/>
  <c r="HX108" i="7"/>
  <c r="HG156" i="7"/>
  <c r="IF151" i="7"/>
  <c r="FY171" i="7"/>
  <c r="GA167" i="7"/>
  <c r="IP152" i="7"/>
  <c r="GD154" i="7"/>
  <c r="GE148" i="7"/>
  <c r="IP156" i="7"/>
  <c r="GX109" i="7"/>
  <c r="DB171" i="7"/>
  <c r="IY168" i="7"/>
  <c r="HR167" i="7"/>
  <c r="GB163" i="7"/>
  <c r="IW172" i="7"/>
  <c r="O493" i="7" s="1"/>
  <c r="DE165" i="7"/>
  <c r="Y111" i="7"/>
  <c r="DB108" i="7"/>
  <c r="AA146" i="7"/>
  <c r="BP143" i="7"/>
  <c r="BD167" i="7"/>
  <c r="AE115" i="7"/>
  <c r="CT150" i="7"/>
  <c r="EM163" i="7"/>
  <c r="FK169" i="7"/>
  <c r="CZ169" i="7"/>
  <c r="FE168" i="7"/>
  <c r="EE168" i="7"/>
  <c r="DY170" i="7"/>
  <c r="HF170" i="7"/>
  <c r="GT165" i="7"/>
  <c r="AW169" i="7"/>
  <c r="AW135" i="7"/>
  <c r="AC171" i="7"/>
  <c r="DX163" i="7"/>
  <c r="CR163" i="7"/>
  <c r="W111" i="7"/>
  <c r="W145" i="7"/>
  <c r="IN157" i="7"/>
  <c r="IN123" i="7"/>
  <c r="GR120" i="7"/>
  <c r="GR154" i="7"/>
  <c r="HV121" i="7"/>
  <c r="HV139" i="7" s="1"/>
  <c r="E517" i="7" s="1"/>
  <c r="HV155" i="7"/>
  <c r="IK127" i="7"/>
  <c r="IK161" i="7"/>
  <c r="IK110" i="7"/>
  <c r="IK144" i="7"/>
  <c r="IS151" i="7"/>
  <c r="IS117" i="7"/>
  <c r="IY154" i="7"/>
  <c r="GS128" i="7"/>
  <c r="GS162" i="7"/>
  <c r="IW116" i="7"/>
  <c r="IW150" i="7"/>
  <c r="HA124" i="7"/>
  <c r="HA158" i="7"/>
  <c r="IV115" i="7"/>
  <c r="IV149" i="7"/>
  <c r="ID115" i="7"/>
  <c r="ID149" i="7"/>
  <c r="GI170" i="7"/>
  <c r="HT128" i="7"/>
  <c r="HT162" i="7"/>
  <c r="IR118" i="7"/>
  <c r="IR152" i="7"/>
  <c r="DX119" i="7"/>
  <c r="DX153" i="7"/>
  <c r="FH127" i="7"/>
  <c r="FH161" i="7"/>
  <c r="CP122" i="7"/>
  <c r="CP156" i="7"/>
  <c r="EU121" i="7"/>
  <c r="EU155" i="7"/>
  <c r="FO124" i="7"/>
  <c r="FO158" i="7"/>
  <c r="CW123" i="7"/>
  <c r="CW157" i="7"/>
  <c r="EX109" i="7"/>
  <c r="EX143" i="7"/>
  <c r="DE152" i="7"/>
  <c r="FM144" i="7"/>
  <c r="FM110" i="7"/>
  <c r="DW168" i="7"/>
  <c r="DW134" i="7"/>
  <c r="FI108" i="7"/>
  <c r="FI142" i="7"/>
  <c r="FG113" i="7"/>
  <c r="FG147" i="7"/>
  <c r="DJ123" i="7"/>
  <c r="DJ157" i="7"/>
  <c r="CD149" i="7"/>
  <c r="BE108" i="7"/>
  <c r="BE142" i="7"/>
  <c r="AY118" i="7"/>
  <c r="AY152" i="7"/>
  <c r="CF148" i="7"/>
  <c r="AI151" i="7"/>
  <c r="AC125" i="7"/>
  <c r="AC159" i="7"/>
  <c r="BJ109" i="7"/>
  <c r="BJ143" i="7"/>
  <c r="JA158" i="7"/>
  <c r="GX147" i="7"/>
  <c r="HO166" i="7"/>
  <c r="DG160" i="7"/>
  <c r="FQ127" i="7"/>
  <c r="FQ161" i="7"/>
  <c r="FL157" i="7"/>
  <c r="FJ118" i="7"/>
  <c r="FJ152" i="7"/>
  <c r="CU114" i="7"/>
  <c r="CU148" i="7"/>
  <c r="CY114" i="7"/>
  <c r="CY148" i="7"/>
  <c r="AD114" i="7"/>
  <c r="AD148" i="7"/>
  <c r="CD128" i="7"/>
  <c r="CD162" i="7"/>
  <c r="DR142" i="7"/>
  <c r="FN152" i="7"/>
  <c r="FE146" i="7"/>
  <c r="JB161" i="7"/>
  <c r="JB127" i="7"/>
  <c r="GP121" i="7"/>
  <c r="GP155" i="7"/>
  <c r="IK128" i="7"/>
  <c r="IK162" i="7"/>
  <c r="HK161" i="7"/>
  <c r="HK127" i="7"/>
  <c r="HK139" i="7" s="1"/>
  <c r="K516" i="7" s="1"/>
  <c r="HI120" i="7"/>
  <c r="HI154" i="7"/>
  <c r="AJ117" i="7"/>
  <c r="AJ151" i="7"/>
  <c r="CQ142" i="7"/>
  <c r="ES143" i="7"/>
  <c r="FM159" i="7"/>
  <c r="HR109" i="7"/>
  <c r="HB151" i="7"/>
  <c r="FX148" i="7"/>
  <c r="GX142" i="7"/>
  <c r="GI149" i="7"/>
  <c r="GK142" i="7"/>
  <c r="IS153" i="7"/>
  <c r="FZ152" i="7"/>
  <c r="GH167" i="7"/>
  <c r="HV169" i="7"/>
  <c r="IE150" i="7"/>
  <c r="IU157" i="7"/>
  <c r="HO164" i="7"/>
  <c r="GO165" i="7"/>
  <c r="GR162" i="7"/>
  <c r="IV164" i="7"/>
  <c r="IW157" i="7"/>
  <c r="II150" i="7"/>
  <c r="IH153" i="7"/>
  <c r="GG148" i="7"/>
  <c r="IH171" i="7"/>
  <c r="HR144" i="7"/>
  <c r="HQ156" i="7"/>
  <c r="HQ146" i="7"/>
  <c r="IV153" i="7"/>
  <c r="IF160" i="7"/>
  <c r="GZ146" i="7"/>
  <c r="HO158" i="7"/>
  <c r="GY157" i="7"/>
  <c r="GF161" i="7"/>
  <c r="HM152" i="7"/>
  <c r="IK168" i="7"/>
  <c r="GP160" i="7"/>
  <c r="GP163" i="7"/>
  <c r="GX165" i="7"/>
  <c r="GX158" i="7"/>
  <c r="IU170" i="7"/>
  <c r="IN154" i="7"/>
  <c r="GJ161" i="7"/>
  <c r="GF167" i="7"/>
  <c r="GF151" i="7"/>
  <c r="IQ148" i="7"/>
  <c r="IP163" i="7"/>
  <c r="IF154" i="7"/>
  <c r="GO166" i="7"/>
  <c r="IP171" i="7"/>
  <c r="IY164" i="7"/>
  <c r="GX172" i="7"/>
  <c r="O490" i="7" s="1"/>
  <c r="DC156" i="7"/>
  <c r="CG143" i="7"/>
  <c r="E154" i="7"/>
  <c r="CC162" i="7"/>
  <c r="BI142" i="7"/>
  <c r="Z157" i="7"/>
  <c r="CA166" i="7"/>
  <c r="CQ149" i="7"/>
  <c r="EP152" i="7"/>
  <c r="FL149" i="7"/>
  <c r="CR154" i="7"/>
  <c r="ED152" i="7"/>
  <c r="DO159" i="7"/>
  <c r="DH163" i="7"/>
  <c r="EI159" i="7"/>
  <c r="DY156" i="7"/>
  <c r="EK155" i="7"/>
  <c r="EK145" i="7"/>
  <c r="CT164" i="7"/>
  <c r="FH156" i="7"/>
  <c r="FH160" i="7"/>
  <c r="EZ170" i="7"/>
  <c r="DR145" i="7"/>
  <c r="DB146" i="7"/>
  <c r="ES157" i="7"/>
  <c r="ES160" i="7"/>
  <c r="EW144" i="7"/>
  <c r="FJ154" i="7"/>
  <c r="FS152" i="7"/>
  <c r="EM158" i="7"/>
  <c r="EE172" i="7"/>
  <c r="N483" i="7" s="1"/>
  <c r="DW166" i="7"/>
  <c r="EE151" i="7"/>
  <c r="DM142" i="7"/>
  <c r="CZ153" i="7"/>
  <c r="CZ157" i="7"/>
  <c r="CR169" i="7"/>
  <c r="FM150" i="7"/>
  <c r="FM153" i="7"/>
  <c r="EK168" i="7"/>
  <c r="EX163" i="7"/>
  <c r="FF170" i="7"/>
  <c r="DS156" i="7"/>
  <c r="EY172" i="7"/>
  <c r="Q484" i="7" s="1"/>
  <c r="FP154" i="7"/>
  <c r="CV158" i="7"/>
  <c r="EZ164" i="7"/>
  <c r="DT168" i="7"/>
  <c r="JB158" i="7"/>
  <c r="CF170" i="7"/>
  <c r="I142" i="7"/>
  <c r="AH143" i="7"/>
  <c r="AZ149" i="7"/>
  <c r="X154" i="7"/>
  <c r="AQ157" i="7"/>
  <c r="BR159" i="7"/>
  <c r="AU163" i="7"/>
  <c r="CF143" i="7"/>
  <c r="CD151" i="7"/>
  <c r="AX151" i="7"/>
  <c r="BI152" i="7"/>
  <c r="AR159" i="7"/>
  <c r="GE162" i="7"/>
  <c r="IV152" i="7"/>
  <c r="II111" i="7"/>
  <c r="DS117" i="7"/>
  <c r="HR113" i="7"/>
  <c r="EO112" i="7"/>
  <c r="AW148" i="7"/>
  <c r="AW168" i="7"/>
  <c r="HX113" i="7"/>
  <c r="HT109" i="7"/>
  <c r="II112" i="7"/>
  <c r="DM110" i="7"/>
  <c r="CG166" i="7"/>
  <c r="BZ149" i="7"/>
  <c r="EY149" i="7"/>
  <c r="DB151" i="7"/>
  <c r="CX145" i="7"/>
  <c r="FK171" i="7"/>
  <c r="IH148" i="7"/>
  <c r="HL145" i="7"/>
  <c r="IC143" i="7"/>
  <c r="GZ144" i="7"/>
  <c r="IW146" i="7"/>
  <c r="HQ158" i="7"/>
  <c r="HR142" i="7"/>
  <c r="II143" i="7"/>
  <c r="GN149" i="7"/>
  <c r="IJ155" i="7"/>
  <c r="FY144" i="7"/>
  <c r="GP143" i="7"/>
  <c r="JB145" i="7"/>
  <c r="AV111" i="7"/>
  <c r="IH114" i="7"/>
  <c r="BZ162" i="7"/>
  <c r="IA142" i="7"/>
  <c r="GE152" i="7"/>
  <c r="IZ154" i="7"/>
  <c r="FZ148" i="7"/>
  <c r="GP153" i="7"/>
  <c r="GB150" i="7"/>
  <c r="IZ146" i="7"/>
  <c r="IZ155" i="7"/>
  <c r="GO113" i="7"/>
  <c r="X166" i="7"/>
  <c r="T163" i="7"/>
  <c r="CP151" i="7"/>
  <c r="DZ158" i="7"/>
  <c r="P137" i="7"/>
  <c r="FB114" i="7"/>
  <c r="HZ146" i="7"/>
  <c r="IQ144" i="7"/>
  <c r="IB146" i="7"/>
  <c r="GV159" i="7"/>
  <c r="HF147" i="7"/>
  <c r="HR143" i="7"/>
  <c r="HJ148" i="7"/>
  <c r="GO145" i="7"/>
  <c r="JA144" i="7"/>
  <c r="GA159" i="7"/>
  <c r="GH156" i="7"/>
  <c r="GQ145" i="7"/>
  <c r="IM146" i="7"/>
  <c r="HW158" i="7"/>
  <c r="HW161" i="7"/>
  <c r="HH146" i="7"/>
  <c r="HP156" i="7"/>
  <c r="IZ113" i="7"/>
  <c r="HT147" i="7"/>
  <c r="FW152" i="7"/>
  <c r="GD161" i="7"/>
  <c r="HP150" i="7"/>
  <c r="HE150" i="7"/>
  <c r="IK156" i="7"/>
  <c r="HE160" i="7"/>
  <c r="HN161" i="7"/>
  <c r="GX145" i="7"/>
  <c r="GX146" i="7"/>
  <c r="IV161" i="7"/>
  <c r="GS160" i="7"/>
  <c r="HI160" i="7"/>
  <c r="GD163" i="7"/>
  <c r="IA167" i="7"/>
  <c r="ID143" i="7"/>
  <c r="HP151" i="7"/>
  <c r="HM163" i="7"/>
  <c r="JA109" i="7"/>
  <c r="GL116" i="7"/>
  <c r="GV142" i="7"/>
  <c r="HL154" i="7"/>
  <c r="GO168" i="7"/>
  <c r="IT161" i="7"/>
  <c r="M132" i="7"/>
  <c r="JB111" i="7"/>
  <c r="HS114" i="7"/>
  <c r="IA160" i="7"/>
  <c r="W116" i="7"/>
  <c r="IH112" i="7"/>
  <c r="ER147" i="7"/>
  <c r="FE143" i="7"/>
  <c r="EI155" i="7"/>
  <c r="CQ166" i="7"/>
  <c r="FX147" i="7"/>
  <c r="GH143" i="7"/>
  <c r="IO153" i="7"/>
  <c r="IQ160" i="7"/>
  <c r="HZ162" i="7"/>
  <c r="HR172" i="7"/>
  <c r="R491" i="7" s="1"/>
  <c r="HB110" i="7"/>
  <c r="HB144" i="7"/>
  <c r="HA121" i="7"/>
  <c r="HA155" i="7"/>
  <c r="HN117" i="7"/>
  <c r="HN151" i="7"/>
  <c r="HL122" i="7"/>
  <c r="HL156" i="7"/>
  <c r="HI171" i="7"/>
  <c r="EU123" i="7"/>
  <c r="EU157" i="7"/>
  <c r="EY125" i="7"/>
  <c r="EY159" i="7"/>
  <c r="DJ118" i="7"/>
  <c r="DJ152" i="7"/>
  <c r="CX110" i="7"/>
  <c r="CX144" i="7"/>
  <c r="DK112" i="7"/>
  <c r="DK146" i="7"/>
  <c r="HK128" i="7"/>
  <c r="HK162" i="7"/>
  <c r="GD145" i="7"/>
  <c r="GD111" i="7"/>
  <c r="IA163" i="7"/>
  <c r="K153" i="7"/>
  <c r="BU153" i="7"/>
  <c r="BU119" i="7"/>
  <c r="Q117" i="7"/>
  <c r="Q151" i="7"/>
  <c r="AG117" i="7"/>
  <c r="AG151" i="7"/>
  <c r="N142" i="7"/>
  <c r="N108" i="7"/>
  <c r="AT109" i="7"/>
  <c r="AT143" i="7"/>
  <c r="BJ122" i="7"/>
  <c r="BJ156" i="7"/>
  <c r="BF114" i="7"/>
  <c r="BF148" i="7"/>
  <c r="HE153" i="7"/>
  <c r="HE119" i="7"/>
  <c r="HE139" i="7" s="1"/>
  <c r="E516" i="7" s="1"/>
  <c r="FN120" i="7"/>
  <c r="FN154" i="7"/>
  <c r="FJ172" i="7"/>
  <c r="K485" i="7" s="1"/>
  <c r="IC169" i="7"/>
  <c r="EF159" i="7"/>
  <c r="EG157" i="7"/>
  <c r="EV146" i="7"/>
  <c r="FH148" i="7"/>
  <c r="T124" i="7"/>
  <c r="IH119" i="7"/>
  <c r="JB133" i="7"/>
  <c r="JB167" i="7"/>
  <c r="FB159" i="7"/>
  <c r="FB125" i="7"/>
  <c r="DP121" i="7"/>
  <c r="DP155" i="7"/>
  <c r="EB165" i="7"/>
  <c r="IR163" i="7"/>
  <c r="IV119" i="7"/>
  <c r="FH157" i="7"/>
  <c r="IP137" i="7"/>
  <c r="AE163" i="7"/>
  <c r="AE129" i="7"/>
  <c r="HJ165" i="7"/>
  <c r="AA166" i="7"/>
  <c r="CH119" i="7"/>
  <c r="IF126" i="7"/>
  <c r="DI117" i="7"/>
  <c r="CI110" i="7"/>
  <c r="GB156" i="7"/>
  <c r="GB122" i="7"/>
  <c r="IX110" i="7"/>
  <c r="IX144" i="7"/>
  <c r="IF120" i="7"/>
  <c r="IS172" i="7"/>
  <c r="K493" i="7" s="1"/>
  <c r="GD164" i="7"/>
  <c r="HV167" i="7"/>
  <c r="AX170" i="7"/>
  <c r="GU150" i="7"/>
  <c r="II116" i="7"/>
  <c r="AD169" i="7"/>
  <c r="CN172" i="7"/>
  <c r="GO162" i="7"/>
  <c r="ES171" i="7"/>
  <c r="HT170" i="7"/>
  <c r="DX169" i="7"/>
  <c r="FD117" i="7"/>
  <c r="DW132" i="7"/>
  <c r="IQ168" i="7"/>
  <c r="BX119" i="7"/>
  <c r="BX153" i="7"/>
  <c r="HC133" i="7"/>
  <c r="HC167" i="7"/>
  <c r="GE164" i="7"/>
  <c r="GE130" i="7"/>
  <c r="GT128" i="7"/>
  <c r="GT162" i="7"/>
  <c r="IS120" i="7"/>
  <c r="IS154" i="7"/>
  <c r="HR121" i="7"/>
  <c r="HR155" i="7"/>
  <c r="HA157" i="7"/>
  <c r="HA123" i="7"/>
  <c r="GK143" i="7"/>
  <c r="GK109" i="7"/>
  <c r="GB128" i="7"/>
  <c r="GB162" i="7"/>
  <c r="IT112" i="7"/>
  <c r="IT146" i="7"/>
  <c r="ID127" i="7"/>
  <c r="ID161" i="7"/>
  <c r="IR144" i="7"/>
  <c r="IR110" i="7"/>
  <c r="HL146" i="7"/>
  <c r="HL112" i="7"/>
  <c r="IO125" i="7"/>
  <c r="IO159" i="7"/>
  <c r="CH162" i="7"/>
  <c r="AD150" i="7"/>
  <c r="IY143" i="7"/>
  <c r="FK120" i="7"/>
  <c r="FK154" i="7"/>
  <c r="FK115" i="7"/>
  <c r="FK149" i="7"/>
  <c r="DV154" i="7"/>
  <c r="ES150" i="7"/>
  <c r="ES116" i="7"/>
  <c r="EI110" i="7"/>
  <c r="EI144" i="7"/>
  <c r="DA152" i="7"/>
  <c r="DE124" i="7"/>
  <c r="DE158" i="7"/>
  <c r="DR152" i="7"/>
  <c r="DR118" i="7"/>
  <c r="FL114" i="7"/>
  <c r="FL148" i="7"/>
  <c r="CZ117" i="7"/>
  <c r="CZ151" i="7"/>
  <c r="CX154" i="7"/>
  <c r="CX123" i="7"/>
  <c r="CX139" i="7" s="1"/>
  <c r="O506" i="7" s="1"/>
  <c r="CX157" i="7"/>
  <c r="DQ157" i="7"/>
  <c r="DB157" i="7"/>
  <c r="FF148" i="7"/>
  <c r="FF114" i="7"/>
  <c r="BW144" i="7"/>
  <c r="AI169" i="7"/>
  <c r="AM165" i="7"/>
  <c r="AM131" i="7"/>
  <c r="BP157" i="7"/>
  <c r="AC116" i="7"/>
  <c r="AC150" i="7"/>
  <c r="FX144" i="7"/>
  <c r="FE170" i="7"/>
  <c r="DZ128" i="7"/>
  <c r="DO162" i="7"/>
  <c r="IR161" i="7"/>
  <c r="P130" i="7"/>
  <c r="CX166" i="7"/>
  <c r="DE163" i="7"/>
  <c r="BG145" i="7"/>
  <c r="EM119" i="7"/>
  <c r="DC116" i="7"/>
  <c r="CR171" i="7"/>
  <c r="FG163" i="7"/>
  <c r="HF168" i="7"/>
  <c r="HB165" i="7"/>
  <c r="HB155" i="7"/>
  <c r="JA156" i="7"/>
  <c r="AO143" i="7"/>
  <c r="FY117" i="7"/>
  <c r="DH116" i="7"/>
  <c r="IE166" i="7"/>
  <c r="CN153" i="7"/>
  <c r="K109" i="7"/>
  <c r="HC115" i="7"/>
  <c r="GC170" i="7"/>
  <c r="HF172" i="7"/>
  <c r="F491" i="7" s="1"/>
  <c r="FF157" i="7"/>
  <c r="GU158" i="7"/>
  <c r="EO155" i="7"/>
  <c r="HJ160" i="7"/>
  <c r="CW139" i="7"/>
  <c r="N506" i="7" s="1"/>
  <c r="AI117" i="7"/>
  <c r="J132" i="7"/>
  <c r="AG126" i="7"/>
  <c r="T120" i="7"/>
  <c r="Q130" i="7"/>
  <c r="HT113" i="7"/>
  <c r="GL109" i="7"/>
  <c r="DT113" i="7"/>
  <c r="BY148" i="7"/>
  <c r="M152" i="7"/>
  <c r="BH151" i="7"/>
  <c r="W163" i="7"/>
  <c r="AF152" i="7"/>
  <c r="Y167" i="7"/>
  <c r="BZ172" i="7"/>
  <c r="J477" i="7" s="1"/>
  <c r="Y166" i="7"/>
  <c r="BA171" i="7"/>
  <c r="EH149" i="7"/>
  <c r="EX152" i="7"/>
  <c r="CO144" i="7"/>
  <c r="ET148" i="7"/>
  <c r="DW142" i="7"/>
  <c r="CV152" i="7"/>
  <c r="FK156" i="7"/>
  <c r="FD115" i="7"/>
  <c r="DQ152" i="7"/>
  <c r="EG155" i="7"/>
  <c r="FS169" i="7"/>
  <c r="EE112" i="7"/>
  <c r="Q138" i="7"/>
  <c r="Q448" i="7" s="1"/>
  <c r="AR149" i="7"/>
  <c r="BQ142" i="7"/>
  <c r="CA113" i="7"/>
  <c r="BH143" i="7"/>
  <c r="GW142" i="7"/>
  <c r="GN162" i="7"/>
  <c r="GI151" i="7"/>
  <c r="HH170" i="7"/>
  <c r="IP112" i="7"/>
  <c r="S117" i="7"/>
  <c r="X111" i="7"/>
  <c r="J112" i="7"/>
  <c r="BA117" i="7"/>
  <c r="BP120" i="7"/>
  <c r="CA117" i="7"/>
  <c r="BD145" i="7"/>
  <c r="AU152" i="7"/>
  <c r="AU158" i="7"/>
  <c r="M166" i="7"/>
  <c r="V172" i="7"/>
  <c r="E474" i="7" s="1"/>
  <c r="AR158" i="7"/>
  <c r="BN152" i="7"/>
  <c r="CE155" i="7"/>
  <c r="AW159" i="7"/>
  <c r="AU153" i="7"/>
  <c r="AY159" i="7"/>
  <c r="BP161" i="7"/>
  <c r="AZ170" i="7"/>
  <c r="AJ155" i="7"/>
  <c r="T170" i="7"/>
  <c r="M150" i="7"/>
  <c r="BR171" i="7"/>
  <c r="I122" i="7"/>
  <c r="DL149" i="7"/>
  <c r="FE158" i="7"/>
  <c r="CQ168" i="7"/>
  <c r="FA161" i="7"/>
  <c r="CW150" i="7"/>
  <c r="GE117" i="7"/>
  <c r="Q123" i="7"/>
  <c r="S126" i="7"/>
  <c r="X145" i="7"/>
  <c r="AU159" i="7"/>
  <c r="BZ109" i="7"/>
  <c r="BN158" i="7"/>
  <c r="AK154" i="7"/>
  <c r="BA161" i="7"/>
  <c r="S165" i="7"/>
  <c r="L151" i="7"/>
  <c r="CB171" i="7"/>
  <c r="BB151" i="7"/>
  <c r="AW151" i="7"/>
  <c r="AW163" i="7"/>
  <c r="P163" i="7"/>
  <c r="L155" i="7"/>
  <c r="AC161" i="7"/>
  <c r="FN143" i="7"/>
  <c r="DG167" i="7"/>
  <c r="EK149" i="7"/>
  <c r="DT170" i="7"/>
  <c r="CW151" i="7"/>
  <c r="DM157" i="7"/>
  <c r="DA154" i="7"/>
  <c r="ED160" i="7"/>
  <c r="EY168" i="7"/>
  <c r="GH114" i="7"/>
  <c r="GL157" i="7"/>
  <c r="IM157" i="7"/>
  <c r="GI162" i="7"/>
  <c r="IN150" i="7"/>
  <c r="HQ144" i="7"/>
  <c r="HL160" i="7"/>
  <c r="GW147" i="7"/>
  <c r="HM153" i="7"/>
  <c r="HN148" i="7"/>
  <c r="HQ157" i="7"/>
  <c r="HI169" i="7"/>
  <c r="GG110" i="7"/>
  <c r="HJ161" i="7"/>
  <c r="HK158" i="7"/>
  <c r="GR163" i="7"/>
  <c r="HP169" i="7"/>
  <c r="T130" i="7"/>
  <c r="FQ143" i="7"/>
  <c r="CZ143" i="7"/>
  <c r="FR163" i="7"/>
  <c r="EW159" i="7"/>
  <c r="EI170" i="7"/>
  <c r="FI171" i="7"/>
  <c r="IM150" i="7"/>
  <c r="HE146" i="7"/>
  <c r="JA114" i="7"/>
  <c r="IN169" i="7"/>
  <c r="W113" i="7"/>
  <c r="O127" i="7"/>
  <c r="F116" i="7"/>
  <c r="GZ112" i="7"/>
  <c r="CT148" i="7"/>
  <c r="EY145" i="7"/>
  <c r="EA146" i="7"/>
  <c r="DN162" i="7"/>
  <c r="FL159" i="7"/>
  <c r="EQ160" i="7"/>
  <c r="EQ158" i="7"/>
  <c r="HE145" i="7"/>
  <c r="HN154" i="7"/>
  <c r="JB166" i="7"/>
  <c r="IH165" i="7"/>
  <c r="IA159" i="7"/>
  <c r="II166" i="7"/>
  <c r="IQ171" i="7"/>
  <c r="BW147" i="7"/>
  <c r="V142" i="7"/>
  <c r="AF148" i="7"/>
  <c r="CC158" i="7"/>
  <c r="BV151" i="7"/>
  <c r="N155" i="7"/>
  <c r="G163" i="7"/>
  <c r="AX149" i="7"/>
  <c r="AG165" i="7"/>
  <c r="I151" i="7"/>
  <c r="Z153" i="7"/>
  <c r="AS172" i="7"/>
  <c r="K475" i="7" s="1"/>
  <c r="BK156" i="7"/>
  <c r="AC164" i="7"/>
  <c r="AF168" i="7"/>
  <c r="Z152" i="7"/>
  <c r="DJ147" i="7"/>
  <c r="EZ146" i="7"/>
  <c r="CT143" i="7"/>
  <c r="EA143" i="7"/>
  <c r="DS147" i="7"/>
  <c r="CY152" i="7"/>
  <c r="DO158" i="7"/>
  <c r="EB151" i="7"/>
  <c r="EC154" i="7"/>
  <c r="ET151" i="7"/>
  <c r="FJ157" i="7"/>
  <c r="HB154" i="7"/>
  <c r="GN150" i="7"/>
  <c r="GY155" i="7"/>
  <c r="IB150" i="7"/>
  <c r="GB159" i="7"/>
  <c r="FW112" i="7"/>
  <c r="IH159" i="7"/>
  <c r="IF170" i="7"/>
  <c r="GS171" i="7"/>
  <c r="BR145" i="7"/>
  <c r="AY169" i="7"/>
  <c r="DN166" i="7"/>
  <c r="EM168" i="7"/>
  <c r="CT160" i="7"/>
  <c r="FA170" i="7"/>
  <c r="CR170" i="7"/>
  <c r="EG167" i="7"/>
  <c r="GN170" i="7"/>
  <c r="IT153" i="7"/>
  <c r="IT156" i="7"/>
  <c r="ID163" i="7"/>
  <c r="JB170" i="7"/>
  <c r="IU153" i="7"/>
  <c r="IU156" i="7"/>
  <c r="FV139" i="7"/>
  <c r="P120" i="7"/>
  <c r="Y112" i="7"/>
  <c r="AE144" i="7"/>
  <c r="AC147" i="7"/>
  <c r="AV152" i="7"/>
  <c r="AO154" i="7"/>
  <c r="BG172" i="7"/>
  <c r="H476" i="7" s="1"/>
  <c r="AI152" i="7"/>
  <c r="J169" i="7"/>
  <c r="GV161" i="7"/>
  <c r="G129" i="7"/>
  <c r="FS116" i="7"/>
  <c r="HS113" i="7"/>
  <c r="BI117" i="7"/>
  <c r="BO145" i="7"/>
  <c r="V143" i="7"/>
  <c r="BF143" i="7"/>
  <c r="CD155" i="7"/>
  <c r="EX142" i="7"/>
  <c r="EP147" i="7"/>
  <c r="CN146" i="7"/>
  <c r="DY142" i="7"/>
  <c r="EG147" i="7"/>
  <c r="EY151" i="7"/>
  <c r="FR148" i="7"/>
  <c r="FI149" i="7"/>
  <c r="CO153" i="7"/>
  <c r="ET159" i="7"/>
  <c r="EJ114" i="7"/>
  <c r="EI158" i="7"/>
  <c r="DY163" i="7"/>
  <c r="DT157" i="7"/>
  <c r="DS162" i="7"/>
  <c r="FH163" i="7"/>
  <c r="EN166" i="7"/>
  <c r="DJ155" i="7"/>
  <c r="DJ158" i="7"/>
  <c r="EA169" i="7"/>
  <c r="R132" i="7"/>
  <c r="BS112" i="7"/>
  <c r="DR110" i="7"/>
  <c r="DS113" i="7"/>
  <c r="L143" i="7"/>
  <c r="H160" i="7"/>
  <c r="AT167" i="7"/>
  <c r="AH153" i="7"/>
  <c r="R163" i="7"/>
  <c r="DM109" i="7"/>
  <c r="FI158" i="7"/>
  <c r="EU159" i="7"/>
  <c r="CZ161" i="7"/>
  <c r="DY164" i="7"/>
  <c r="EC167" i="7"/>
  <c r="CY160" i="7"/>
  <c r="DY162" i="7"/>
  <c r="GC142" i="7"/>
  <c r="IW148" i="7"/>
  <c r="GS155" i="7"/>
  <c r="IK148" i="7"/>
  <c r="GX143" i="7"/>
  <c r="FZ151" i="7"/>
  <c r="IU149" i="7"/>
  <c r="FX143" i="7"/>
  <c r="IZ142" i="7"/>
  <c r="IK143" i="7"/>
  <c r="FY149" i="7"/>
  <c r="GO152" i="7"/>
  <c r="HP111" i="7"/>
  <c r="AA170" i="7"/>
  <c r="T164" i="7"/>
  <c r="FO151" i="7"/>
  <c r="CU155" i="7"/>
  <c r="DM143" i="7"/>
  <c r="FJ146" i="7"/>
  <c r="DF153" i="7"/>
  <c r="CQ151" i="7"/>
  <c r="CQ154" i="7"/>
  <c r="FN153" i="7"/>
  <c r="IH147" i="7"/>
  <c r="IX154" i="7"/>
  <c r="IW145" i="7"/>
  <c r="IG149" i="7"/>
  <c r="HJ151" i="7"/>
  <c r="HC149" i="7"/>
  <c r="HT159" i="7"/>
  <c r="E132" i="7"/>
  <c r="HR110" i="7"/>
  <c r="CU147" i="7"/>
  <c r="CS146" i="7"/>
  <c r="DZ145" i="7"/>
  <c r="CU152" i="7"/>
  <c r="EC144" i="7"/>
  <c r="FJ142" i="7"/>
  <c r="EN153" i="7"/>
  <c r="EV147" i="7"/>
  <c r="CV145" i="7"/>
  <c r="CR147" i="7"/>
  <c r="FS142" i="7"/>
  <c r="FK159" i="7"/>
  <c r="HI152" i="7"/>
  <c r="IC146" i="7"/>
  <c r="JA148" i="7"/>
  <c r="HJ150" i="7"/>
  <c r="HS159" i="7"/>
  <c r="IC172" i="7"/>
  <c r="L492" i="7" s="1"/>
  <c r="HG161" i="7"/>
  <c r="GZ156" i="7"/>
  <c r="HO114" i="7"/>
  <c r="E120" i="7"/>
  <c r="BU148" i="7"/>
  <c r="AN147" i="7"/>
  <c r="BS146" i="7"/>
  <c r="AP163" i="7"/>
  <c r="AQ167" i="7"/>
  <c r="BJ154" i="7"/>
  <c r="T166" i="7"/>
  <c r="AO165" i="7"/>
  <c r="BY165" i="7"/>
  <c r="AJ171" i="7"/>
  <c r="DM117" i="7"/>
  <c r="ET139" i="7"/>
  <c r="L509" i="7" s="1"/>
  <c r="FS108" i="7"/>
  <c r="BM168" i="7"/>
  <c r="AI154" i="7"/>
  <c r="I108" i="7"/>
  <c r="EH145" i="7"/>
  <c r="EN145" i="7"/>
  <c r="EI154" i="7"/>
  <c r="DL143" i="7"/>
  <c r="CN147" i="7"/>
  <c r="ET142" i="7"/>
  <c r="FL144" i="7"/>
  <c r="DN149" i="7"/>
  <c r="FD159" i="7"/>
  <c r="HK146" i="7"/>
  <c r="FX170" i="7"/>
  <c r="HF110" i="7"/>
  <c r="HY167" i="7"/>
  <c r="HZ139" i="7"/>
  <c r="I517" i="7" s="1"/>
  <c r="BL143" i="7"/>
  <c r="P171" i="7"/>
  <c r="CT158" i="7"/>
  <c r="EB139" i="7"/>
  <c r="K508" i="7" s="1"/>
  <c r="IC139" i="7"/>
  <c r="L517" i="7" s="1"/>
  <c r="EA139" i="7"/>
  <c r="J508" i="7" s="1"/>
  <c r="DY148" i="7"/>
  <c r="IO139" i="7"/>
  <c r="G518" i="7" s="1"/>
  <c r="HL139" i="7"/>
  <c r="L516" i="7" s="1"/>
  <c r="J118" i="7"/>
  <c r="Z167" i="7"/>
  <c r="AB164" i="7"/>
  <c r="BF162" i="7"/>
  <c r="HZ165" i="7"/>
  <c r="IU139" i="7"/>
  <c r="M518" i="7" s="1"/>
  <c r="GR139" i="7"/>
  <c r="I515" i="7" s="1"/>
  <c r="CR113" i="7"/>
  <c r="CV111" i="7"/>
  <c r="FO145" i="7"/>
  <c r="FS145" i="7"/>
  <c r="EN144" i="7"/>
  <c r="DJ145" i="7"/>
  <c r="DB154" i="7"/>
  <c r="DM146" i="7"/>
  <c r="FI161" i="7"/>
  <c r="FB171" i="7"/>
  <c r="EU162" i="7"/>
  <c r="FB158" i="7"/>
  <c r="EG144" i="7"/>
  <c r="DZ153" i="7"/>
  <c r="FO160" i="7"/>
  <c r="EB167" i="7"/>
  <c r="FG165" i="7"/>
  <c r="EK117" i="7"/>
  <c r="BH148" i="7"/>
  <c r="AA148" i="7"/>
  <c r="BG154" i="7"/>
  <c r="BY163" i="7"/>
  <c r="CH158" i="7"/>
  <c r="AK150" i="7"/>
  <c r="Q156" i="7"/>
  <c r="H166" i="7"/>
  <c r="T172" i="7"/>
  <c r="T473" i="7" s="1"/>
  <c r="DB142" i="7"/>
  <c r="FI162" i="7"/>
  <c r="GE142" i="7"/>
  <c r="HC159" i="7"/>
  <c r="CM139" i="7"/>
  <c r="K124" i="7"/>
  <c r="BI144" i="7"/>
  <c r="W150" i="7"/>
  <c r="CH159" i="7"/>
  <c r="BF166" i="7"/>
  <c r="BI169" i="7"/>
  <c r="CI167" i="7"/>
  <c r="G170" i="7"/>
  <c r="DT142" i="7"/>
  <c r="FP145" i="7"/>
  <c r="DH149" i="7"/>
  <c r="EB143" i="7"/>
  <c r="EZ150" i="7"/>
  <c r="DH148" i="7"/>
  <c r="CO151" i="7"/>
  <c r="FI159" i="7"/>
  <c r="CO163" i="7"/>
  <c r="DC159" i="7"/>
  <c r="FF156" i="7"/>
  <c r="FL139" i="7"/>
  <c r="M510" i="7" s="1"/>
  <c r="HY142" i="7"/>
  <c r="GE146" i="7"/>
  <c r="IU158" i="7"/>
  <c r="GJ139" i="7"/>
  <c r="R514" i="7" s="1"/>
  <c r="HI159" i="7"/>
  <c r="HY161" i="7"/>
  <c r="AO169" i="7"/>
  <c r="HG149" i="7"/>
  <c r="BG169" i="7"/>
  <c r="AQ155" i="7"/>
  <c r="CJ146" i="7"/>
  <c r="BL155" i="7"/>
  <c r="BZ144" i="7"/>
  <c r="AE155" i="7"/>
  <c r="P166" i="7"/>
  <c r="AP150" i="7"/>
  <c r="N162" i="7"/>
  <c r="AK155" i="7"/>
  <c r="BA144" i="7"/>
  <c r="BA145" i="7"/>
  <c r="L150" i="7"/>
  <c r="CJ161" i="7"/>
  <c r="BB149" i="7"/>
  <c r="CI161" i="7"/>
  <c r="AD157" i="7"/>
  <c r="BL172" i="7"/>
  <c r="M476" i="7" s="1"/>
  <c r="P149" i="7"/>
  <c r="BM156" i="7"/>
  <c r="AE164" i="7"/>
  <c r="AY165" i="7"/>
  <c r="N161" i="7"/>
  <c r="Y142" i="7"/>
  <c r="P150" i="7"/>
  <c r="P154" i="7"/>
  <c r="AG156" i="7"/>
  <c r="BX158" i="7"/>
  <c r="AP166" i="7"/>
  <c r="CG157" i="7"/>
  <c r="BY169" i="7"/>
  <c r="BN154" i="7"/>
  <c r="O148" i="7"/>
  <c r="CH154" i="7"/>
  <c r="AI168" i="7"/>
  <c r="S154" i="7"/>
  <c r="AJ156" i="7"/>
  <c r="AK168" i="7"/>
  <c r="BF147" i="7"/>
  <c r="G153" i="7"/>
  <c r="G143" i="7"/>
  <c r="EV113" i="7"/>
  <c r="FM139" i="7"/>
  <c r="N510" i="7" s="1"/>
  <c r="AS121" i="7"/>
  <c r="BZ147" i="7"/>
  <c r="CC148" i="7"/>
  <c r="AN146" i="7"/>
  <c r="BV160" i="7"/>
  <c r="AG159" i="7"/>
  <c r="T152" i="7"/>
  <c r="BS165" i="7"/>
  <c r="AH156" i="7"/>
  <c r="CF171" i="7"/>
  <c r="L159" i="7"/>
  <c r="CS149" i="7"/>
  <c r="ER145" i="7"/>
  <c r="EK147" i="7"/>
  <c r="EK163" i="7"/>
  <c r="DO164" i="7"/>
  <c r="DV151" i="7"/>
  <c r="DN154" i="7"/>
  <c r="HH158" i="7"/>
  <c r="DC108" i="7"/>
  <c r="DR108" i="7"/>
  <c r="HN150" i="7"/>
  <c r="EO149" i="7"/>
  <c r="DS115" i="7"/>
  <c r="FH139" i="7"/>
  <c r="I510" i="7" s="1"/>
  <c r="Q162" i="7"/>
  <c r="CV113" i="7"/>
  <c r="FN145" i="7"/>
  <c r="EA148" i="7"/>
  <c r="FB144" i="7"/>
  <c r="EX148" i="7"/>
  <c r="EB152" i="7"/>
  <c r="EV145" i="7"/>
  <c r="CX161" i="7"/>
  <c r="EW161" i="7"/>
  <c r="DM156" i="7"/>
  <c r="GV171" i="7"/>
  <c r="AT158" i="7"/>
  <c r="EM145" i="7"/>
  <c r="FN147" i="7"/>
  <c r="ES146" i="7"/>
  <c r="FK146" i="7"/>
  <c r="CW162" i="7"/>
  <c r="DE168" i="7"/>
  <c r="EN139" i="7"/>
  <c r="F509" i="7" s="1"/>
  <c r="CP139" i="7"/>
  <c r="G506" i="7" s="1"/>
  <c r="FM146" i="7"/>
  <c r="EZ139" i="7"/>
  <c r="R509" i="7" s="1"/>
  <c r="IH168" i="7"/>
  <c r="GU165" i="7"/>
  <c r="HQ116" i="7"/>
  <c r="R169" i="7"/>
  <c r="AD163" i="7"/>
  <c r="BO159" i="7"/>
  <c r="CB155" i="7"/>
  <c r="EJ143" i="7"/>
  <c r="DP148" i="7"/>
  <c r="DC147" i="7"/>
  <c r="ED146" i="7"/>
  <c r="FR150" i="7"/>
  <c r="DZ172" i="7"/>
  <c r="I483" i="7" s="1"/>
  <c r="CW160" i="7"/>
  <c r="HI144" i="7"/>
  <c r="HK154" i="7"/>
  <c r="EG139" i="7"/>
  <c r="P508" i="7" s="1"/>
  <c r="BB156" i="7"/>
  <c r="BK149" i="7"/>
  <c r="DC142" i="7"/>
  <c r="DE146" i="7"/>
  <c r="CQ144" i="7"/>
  <c r="FK147" i="7"/>
  <c r="CT149" i="7"/>
  <c r="FH149" i="7"/>
  <c r="ES144" i="7"/>
  <c r="CQ147" i="7"/>
  <c r="EV152" i="7"/>
  <c r="DM158" i="7"/>
  <c r="EO158" i="7"/>
  <c r="DI147" i="7"/>
  <c r="DN158" i="7"/>
  <c r="DO161" i="7"/>
  <c r="EH165" i="7"/>
  <c r="EB160" i="7"/>
  <c r="EC153" i="7"/>
  <c r="FM151" i="7"/>
  <c r="CX168" i="7"/>
  <c r="EJ172" i="7"/>
  <c r="S483" i="7" s="1"/>
  <c r="FO168" i="7"/>
  <c r="HA147" i="7"/>
  <c r="ID144" i="7"/>
  <c r="GX152" i="7"/>
  <c r="HL148" i="7"/>
  <c r="IR160" i="7"/>
  <c r="IC156" i="7"/>
  <c r="IX168" i="7"/>
  <c r="FY172" i="7"/>
  <c r="G489" i="7" s="1"/>
  <c r="HH163" i="7"/>
  <c r="BW152" i="7"/>
  <c r="EX139" i="7"/>
  <c r="P509" i="7" s="1"/>
  <c r="DH110" i="7"/>
  <c r="DT109" i="7"/>
  <c r="CA147" i="7"/>
  <c r="W152" i="7"/>
  <c r="DC145" i="7"/>
  <c r="CN150" i="7"/>
  <c r="EE143" i="7"/>
  <c r="DO155" i="7"/>
  <c r="FG156" i="7"/>
  <c r="FJ153" i="7"/>
  <c r="GO147" i="7"/>
  <c r="IA154" i="7"/>
  <c r="FX139" i="7"/>
  <c r="F514" i="7" s="1"/>
  <c r="HZ170" i="7"/>
  <c r="IX139" i="7"/>
  <c r="P518" i="7" s="1"/>
  <c r="HB161" i="7"/>
  <c r="GX170" i="7"/>
  <c r="HT160" i="7"/>
  <c r="II151" i="7"/>
  <c r="HC161" i="7"/>
  <c r="HC145" i="7"/>
  <c r="HM157" i="7"/>
  <c r="GG149" i="7"/>
  <c r="GT166" i="7"/>
  <c r="IX167" i="7"/>
  <c r="GW143" i="7"/>
  <c r="FW154" i="7"/>
  <c r="HC156" i="7"/>
  <c r="HK166" i="7"/>
  <c r="GE170" i="7"/>
  <c r="IV146" i="7"/>
  <c r="HP146" i="7"/>
  <c r="GJ148" i="7"/>
  <c r="HO149" i="7"/>
  <c r="GY158" i="7"/>
  <c r="GI143" i="7"/>
  <c r="GW152" i="7"/>
  <c r="GW159" i="7"/>
  <c r="HM161" i="7"/>
  <c r="GH159" i="7"/>
  <c r="HW163" i="7"/>
  <c r="GQ167" i="7"/>
  <c r="IN160" i="7"/>
  <c r="HH164" i="7"/>
  <c r="GY128" i="7"/>
  <c r="HY146" i="7"/>
  <c r="GD150" i="7"/>
  <c r="IQ155" i="7"/>
  <c r="HA165" i="7"/>
  <c r="HI172" i="7"/>
  <c r="I491" i="7" s="1"/>
  <c r="HB158" i="7"/>
  <c r="IP164" i="7"/>
  <c r="HJ168" i="7"/>
  <c r="GD172" i="7"/>
  <c r="L489" i="7" s="1"/>
  <c r="IY165" i="7"/>
  <c r="GF114" i="7"/>
  <c r="FW164" i="7"/>
  <c r="GG165" i="7"/>
  <c r="IH170" i="7"/>
  <c r="ID164" i="7"/>
  <c r="GW125" i="7"/>
  <c r="IQ117" i="7"/>
  <c r="HY138" i="7"/>
  <c r="H467" i="7" s="1"/>
  <c r="GO127" i="7"/>
  <c r="HF113" i="7"/>
  <c r="HH169" i="7"/>
  <c r="HX110" i="7"/>
  <c r="GB143" i="7"/>
  <c r="HX144" i="7"/>
  <c r="GR155" i="7"/>
  <c r="GR158" i="7"/>
  <c r="HF151" i="7"/>
  <c r="FZ153" i="7"/>
  <c r="GS159" i="7"/>
  <c r="GI156" i="7"/>
  <c r="IT149" i="7"/>
  <c r="GD116" i="7"/>
  <c r="HC127" i="7"/>
  <c r="GH125" i="7"/>
  <c r="IO146" i="7"/>
  <c r="IU159" i="7"/>
  <c r="IZ152" i="7"/>
  <c r="HF125" i="7"/>
  <c r="HS172" i="7"/>
  <c r="S491" i="7" s="1"/>
  <c r="GV152" i="7"/>
  <c r="HF155" i="7"/>
  <c r="IV163" i="7"/>
  <c r="FW146" i="7"/>
  <c r="FX151" i="7"/>
  <c r="IA148" i="7"/>
  <c r="HH135" i="7"/>
  <c r="GZ113" i="7"/>
  <c r="GP162" i="7"/>
  <c r="GR168" i="7"/>
  <c r="IZ132" i="7"/>
  <c r="GT149" i="7"/>
  <c r="FW130" i="7"/>
  <c r="GJ114" i="7"/>
  <c r="GI109" i="7"/>
  <c r="GN126" i="7"/>
  <c r="IW163" i="7"/>
  <c r="GV149" i="7"/>
  <c r="GG131" i="7"/>
  <c r="IH162" i="7"/>
  <c r="GJ170" i="7"/>
  <c r="GK155" i="7"/>
  <c r="IW159" i="7"/>
  <c r="HT126" i="7"/>
  <c r="HQ126" i="7"/>
  <c r="HH168" i="7"/>
  <c r="IP121" i="7"/>
  <c r="GX128" i="7"/>
  <c r="IS169" i="7"/>
  <c r="GR167" i="7"/>
  <c r="IV112" i="7"/>
  <c r="HR124" i="7"/>
  <c r="GH124" i="7"/>
  <c r="GK150" i="7"/>
  <c r="HJ159" i="7"/>
  <c r="GF144" i="7"/>
  <c r="IB152" i="7"/>
  <c r="IC149" i="7"/>
  <c r="HP143" i="7"/>
  <c r="GE150" i="7"/>
  <c r="HL157" i="7"/>
  <c r="IJ170" i="7"/>
  <c r="HX116" i="7"/>
  <c r="HG124" i="7"/>
  <c r="GX116" i="7"/>
  <c r="GU172" i="7"/>
  <c r="L490" i="7" s="1"/>
  <c r="GS170" i="7"/>
  <c r="HS154" i="7"/>
  <c r="GC155" i="7"/>
  <c r="GC148" i="7"/>
  <c r="HB127" i="7"/>
  <c r="JB124" i="7"/>
  <c r="GX123" i="7"/>
  <c r="GP165" i="7"/>
  <c r="HN171" i="7"/>
  <c r="GG127" i="7"/>
  <c r="HE162" i="7"/>
  <c r="HJ130" i="7"/>
  <c r="HM123" i="7"/>
  <c r="HR128" i="7"/>
  <c r="GH158" i="7"/>
  <c r="HB152" i="7"/>
  <c r="HK157" i="7"/>
  <c r="IZ118" i="7"/>
  <c r="GV167" i="7"/>
  <c r="HG123" i="7"/>
  <c r="GN124" i="7"/>
  <c r="IA149" i="7"/>
  <c r="HA148" i="7"/>
  <c r="IP142" i="7"/>
  <c r="IR142" i="7"/>
  <c r="ID145" i="7"/>
  <c r="GI161" i="7"/>
  <c r="GU148" i="7"/>
  <c r="HT144" i="7"/>
  <c r="IC157" i="7"/>
  <c r="GN161" i="7"/>
  <c r="FX164" i="7"/>
  <c r="GT157" i="7"/>
  <c r="IJ136" i="7"/>
  <c r="HR131" i="7"/>
  <c r="HQ153" i="7"/>
  <c r="GN153" i="7"/>
  <c r="GL143" i="7"/>
  <c r="IB151" i="7"/>
  <c r="HM147" i="7"/>
  <c r="HM150" i="7"/>
  <c r="GX156" i="7"/>
  <c r="GO110" i="7"/>
  <c r="IN165" i="7"/>
  <c r="HQ110" i="7"/>
  <c r="HP116" i="7"/>
  <c r="IS157" i="7"/>
  <c r="FZ119" i="7"/>
  <c r="HI142" i="7"/>
  <c r="IG153" i="7"/>
  <c r="GV144" i="7"/>
  <c r="IX152" i="7"/>
  <c r="IB148" i="7"/>
  <c r="HM148" i="7"/>
  <c r="GZ147" i="7"/>
  <c r="HP160" i="7"/>
  <c r="GE160" i="7"/>
  <c r="IH125" i="7"/>
  <c r="HQ147" i="7"/>
  <c r="GN151" i="7"/>
  <c r="ID152" i="7"/>
  <c r="IC150" i="7"/>
  <c r="GX154" i="7"/>
  <c r="HE156" i="7"/>
  <c r="HL143" i="7"/>
  <c r="HN144" i="7"/>
  <c r="HZ142" i="7"/>
  <c r="II117" i="7"/>
  <c r="IH128" i="7"/>
  <c r="IF163" i="7"/>
  <c r="GY109" i="7"/>
  <c r="IH136" i="7"/>
  <c r="IQ135" i="7"/>
  <c r="IF149" i="7"/>
  <c r="IE160" i="7"/>
  <c r="IO166" i="7"/>
  <c r="FW129" i="7"/>
  <c r="FW114" i="7"/>
  <c r="GS144" i="7"/>
  <c r="FY158" i="7"/>
  <c r="HY143" i="7"/>
  <c r="IZ157" i="7"/>
  <c r="IE159" i="7"/>
  <c r="FW145" i="7"/>
  <c r="HC152" i="7"/>
  <c r="GK167" i="7"/>
  <c r="HC153" i="7"/>
  <c r="FW113" i="7"/>
  <c r="HZ161" i="7"/>
  <c r="GB167" i="7"/>
  <c r="HJ167" i="7"/>
  <c r="GY162" i="7"/>
  <c r="HQ121" i="7"/>
  <c r="GB161" i="7"/>
  <c r="HS171" i="7"/>
  <c r="GG158" i="7"/>
  <c r="IU166" i="7"/>
  <c r="HO170" i="7"/>
  <c r="HQ122" i="7"/>
  <c r="GY124" i="7"/>
  <c r="IO164" i="7"/>
  <c r="HI168" i="7"/>
  <c r="GL161" i="7"/>
  <c r="IX169" i="7"/>
  <c r="FW169" i="7"/>
  <c r="IP132" i="7"/>
  <c r="HF111" i="7"/>
  <c r="HF117" i="7"/>
  <c r="GN119" i="7"/>
  <c r="GB158" i="7"/>
  <c r="GO161" i="7"/>
  <c r="HG142" i="7"/>
  <c r="GB155" i="7"/>
  <c r="FW153" i="7"/>
  <c r="FW157" i="7"/>
  <c r="GG152" i="7"/>
  <c r="GW155" i="7"/>
  <c r="GW158" i="7"/>
  <c r="IE170" i="7"/>
  <c r="HX154" i="7"/>
  <c r="HX156" i="7"/>
  <c r="HX160" i="7"/>
  <c r="HQ112" i="7"/>
  <c r="GG108" i="7"/>
  <c r="GK165" i="7"/>
  <c r="HY168" i="7"/>
  <c r="HP114" i="7"/>
  <c r="GX117" i="7"/>
  <c r="IP113" i="7"/>
  <c r="EQ169" i="7"/>
  <c r="EJ148" i="7"/>
  <c r="CO147" i="7"/>
  <c r="CX143" i="7"/>
  <c r="CZ159" i="7"/>
  <c r="DH138" i="7"/>
  <c r="H457" i="7" s="1"/>
  <c r="DH172" i="7"/>
  <c r="H482" i="7" s="1"/>
  <c r="ED170" i="7"/>
  <c r="DR164" i="7"/>
  <c r="CZ167" i="7"/>
  <c r="DW165" i="7"/>
  <c r="DK169" i="7"/>
  <c r="FP142" i="7"/>
  <c r="CR148" i="7"/>
  <c r="EM166" i="7"/>
  <c r="FD138" i="7"/>
  <c r="E460" i="7" s="1"/>
  <c r="CY155" i="7"/>
  <c r="DP167" i="7"/>
  <c r="DF172" i="7"/>
  <c r="F482" i="7" s="1"/>
  <c r="DG158" i="7"/>
  <c r="DM135" i="7"/>
  <c r="EW129" i="7"/>
  <c r="DV165" i="7"/>
  <c r="DN168" i="7"/>
  <c r="EJ110" i="7"/>
  <c r="FB123" i="7"/>
  <c r="DA123" i="7"/>
  <c r="FS164" i="7"/>
  <c r="DJ169" i="7"/>
  <c r="CZ134" i="7"/>
  <c r="J202" i="7" s="1"/>
  <c r="J337" i="7" s="1"/>
  <c r="EF167" i="7"/>
  <c r="FQ162" i="7"/>
  <c r="FM158" i="7"/>
  <c r="DN134" i="7"/>
  <c r="DP133" i="7"/>
  <c r="DV131" i="7"/>
  <c r="DX161" i="7"/>
  <c r="CR142" i="7"/>
  <c r="EF133" i="7"/>
  <c r="CV160" i="7"/>
  <c r="CZ127" i="7"/>
  <c r="DQ123" i="7"/>
  <c r="DF138" i="7"/>
  <c r="F457" i="7" s="1"/>
  <c r="DT128" i="7"/>
  <c r="EW163" i="7"/>
  <c r="EN170" i="7"/>
  <c r="CQ167" i="7"/>
  <c r="FI166" i="7"/>
  <c r="CO162" i="7"/>
  <c r="DT162" i="7"/>
  <c r="EC168" i="7"/>
  <c r="FA136" i="7"/>
  <c r="EM170" i="7"/>
  <c r="FS130" i="7"/>
  <c r="N198" i="7" s="1"/>
  <c r="N333" i="7" s="1"/>
  <c r="CN158" i="7"/>
  <c r="CR160" i="7"/>
  <c r="CS147" i="7"/>
  <c r="DI154" i="7"/>
  <c r="ES156" i="7"/>
  <c r="EM152" i="7"/>
  <c r="DW159" i="7"/>
  <c r="FD152" i="7"/>
  <c r="CZ156" i="7"/>
  <c r="EN158" i="7"/>
  <c r="EW151" i="7"/>
  <c r="EX154" i="7"/>
  <c r="FN157" i="7"/>
  <c r="FN160" i="7"/>
  <c r="FP157" i="7"/>
  <c r="EC158" i="7"/>
  <c r="DX160" i="7"/>
  <c r="FL166" i="7"/>
  <c r="DC158" i="7"/>
  <c r="CN161" i="7"/>
  <c r="EC164" i="7"/>
  <c r="CP159" i="7"/>
  <c r="EM159" i="7"/>
  <c r="FD162" i="7"/>
  <c r="EV172" i="7"/>
  <c r="N484" i="7" s="1"/>
  <c r="DI161" i="7"/>
  <c r="CT162" i="7"/>
  <c r="CV159" i="7"/>
  <c r="DL161" i="7"/>
  <c r="EJ168" i="7"/>
  <c r="FA120" i="7"/>
  <c r="CZ123" i="7"/>
  <c r="FA114" i="7"/>
  <c r="FD156" i="7"/>
  <c r="FD160" i="7"/>
  <c r="EV170" i="7"/>
  <c r="DY150" i="7"/>
  <c r="EO153" i="7"/>
  <c r="EO160" i="7"/>
  <c r="DS155" i="7"/>
  <c r="DS158" i="7"/>
  <c r="FH151" i="7"/>
  <c r="CN155" i="7"/>
  <c r="CN159" i="7"/>
  <c r="DT161" i="7"/>
  <c r="CO161" i="7"/>
  <c r="DF152" i="7"/>
  <c r="DV155" i="7"/>
  <c r="DF159" i="7"/>
  <c r="CP165" i="7"/>
  <c r="DO153" i="7"/>
  <c r="DO156" i="7"/>
  <c r="FS159" i="7"/>
  <c r="DP150" i="7"/>
  <c r="DP154" i="7"/>
  <c r="EF157" i="7"/>
  <c r="CZ160" i="7"/>
  <c r="CZ164" i="7"/>
  <c r="FL172" i="7"/>
  <c r="M485" i="7" s="1"/>
  <c r="DI152" i="7"/>
  <c r="DY155" i="7"/>
  <c r="DI159" i="7"/>
  <c r="DJ162" i="7"/>
  <c r="EI157" i="7"/>
  <c r="EB155" i="7"/>
  <c r="DL159" i="7"/>
  <c r="EB161" i="7"/>
  <c r="CV165" i="7"/>
  <c r="EZ168" i="7"/>
  <c r="EJ113" i="7"/>
  <c r="CZ108" i="7"/>
  <c r="DQ113" i="7"/>
  <c r="FA116" i="7"/>
  <c r="DQ115" i="7"/>
  <c r="EN163" i="7"/>
  <c r="FE160" i="7"/>
  <c r="DV158" i="7"/>
  <c r="CY164" i="7"/>
  <c r="FK172" i="7"/>
  <c r="L485" i="7" s="1"/>
  <c r="DP160" i="7"/>
  <c r="FD165" i="7"/>
  <c r="DY158" i="7"/>
  <c r="DJ159" i="7"/>
  <c r="EX167" i="7"/>
  <c r="DR171" i="7"/>
  <c r="EI160" i="7"/>
  <c r="EB158" i="7"/>
  <c r="DT172" i="7"/>
  <c r="T482" i="7" s="1"/>
  <c r="DE155" i="7"/>
  <c r="FR155" i="7"/>
  <c r="DY149" i="7"/>
  <c r="M169" i="7"/>
  <c r="AP122" i="7"/>
  <c r="CA144" i="7"/>
  <c r="K145" i="7"/>
  <c r="Y148" i="7"/>
  <c r="I156" i="7"/>
  <c r="W154" i="7"/>
  <c r="V171" i="7"/>
  <c r="V149" i="7"/>
  <c r="AJ147" i="7"/>
  <c r="CJ159" i="7"/>
  <c r="S155" i="7"/>
  <c r="AD154" i="7"/>
  <c r="V169" i="7"/>
  <c r="AG152" i="7"/>
  <c r="AV151" i="7"/>
  <c r="BM153" i="7"/>
  <c r="Y145" i="7"/>
  <c r="BG165" i="7"/>
  <c r="AV153" i="7"/>
  <c r="BP164" i="7"/>
  <c r="AH168" i="7"/>
  <c r="BN142" i="7"/>
  <c r="CH150" i="7"/>
  <c r="J155" i="7"/>
  <c r="S151" i="7"/>
  <c r="AJ153" i="7"/>
  <c r="BJ165" i="7"/>
  <c r="AB169" i="7"/>
  <c r="L157" i="7"/>
  <c r="BJ151" i="7"/>
  <c r="AQ150" i="7"/>
  <c r="G161" i="7"/>
  <c r="Q166" i="7"/>
  <c r="F137" i="7"/>
  <c r="W167" i="7"/>
  <c r="CJ165" i="7"/>
  <c r="AB170" i="7"/>
  <c r="S167" i="7"/>
  <c r="BN163" i="7"/>
  <c r="BQ167" i="7"/>
  <c r="BU168" i="7"/>
  <c r="AV167" i="7"/>
  <c r="AU135" i="7"/>
  <c r="CF172" i="7"/>
  <c r="P477" i="7" s="1"/>
  <c r="E138" i="7"/>
  <c r="E448" i="7" s="1"/>
  <c r="Y115" i="7"/>
  <c r="AC152" i="7"/>
  <c r="CG154" i="7"/>
  <c r="AS165" i="7"/>
  <c r="CC165" i="7"/>
  <c r="CD169" i="7"/>
  <c r="Q128" i="7"/>
  <c r="BU134" i="7"/>
  <c r="BP151" i="7"/>
  <c r="BF159" i="7"/>
  <c r="AO135" i="7"/>
  <c r="N127" i="7"/>
  <c r="AH167" i="7"/>
  <c r="AQ117" i="7"/>
  <c r="Y169" i="7"/>
  <c r="CF135" i="7"/>
  <c r="AO160" i="7"/>
  <c r="P143" i="7"/>
  <c r="BJ159" i="7"/>
  <c r="N128" i="7"/>
  <c r="T134" i="7"/>
  <c r="BF113" i="7"/>
  <c r="R148" i="7"/>
  <c r="AN167" i="7"/>
  <c r="X153" i="7"/>
  <c r="W119" i="7"/>
  <c r="BR158" i="7"/>
  <c r="L162" i="7"/>
  <c r="AH171" i="7"/>
  <c r="AS170" i="7"/>
  <c r="AT152" i="7"/>
  <c r="AM171" i="7"/>
  <c r="CE152" i="7"/>
  <c r="CF162" i="7"/>
  <c r="AG150" i="7"/>
  <c r="BQ150" i="7"/>
  <c r="CE163" i="7"/>
  <c r="AK120" i="7"/>
  <c r="V115" i="7"/>
  <c r="AI147" i="7"/>
  <c r="BO149" i="7"/>
  <c r="CF152" i="7"/>
  <c r="CA162" i="7"/>
  <c r="AX163" i="7"/>
  <c r="BK152" i="7"/>
  <c r="W117" i="7"/>
  <c r="V150" i="7"/>
  <c r="K121" i="7"/>
  <c r="X163" i="7"/>
  <c r="AW170" i="7"/>
  <c r="R152" i="7"/>
  <c r="CJ158" i="7"/>
  <c r="CG167" i="7"/>
  <c r="CB152" i="7"/>
  <c r="CJ168" i="7"/>
  <c r="I109" i="7"/>
  <c r="BL160" i="7"/>
  <c r="AU119" i="7"/>
  <c r="J127" i="7"/>
  <c r="G138" i="7"/>
  <c r="G448" i="7" s="1"/>
  <c r="F145" i="7"/>
  <c r="BM155" i="7"/>
  <c r="N165" i="7"/>
  <c r="AQ154" i="7"/>
  <c r="G166" i="7"/>
  <c r="AI129" i="7"/>
  <c r="AH166" i="7"/>
  <c r="E157" i="7"/>
  <c r="AD129" i="7"/>
  <c r="H113" i="7"/>
  <c r="T116" i="7"/>
  <c r="G156" i="7"/>
  <c r="BN108" i="7"/>
  <c r="BS129" i="7"/>
  <c r="BS127" i="7"/>
  <c r="BZ117" i="7"/>
  <c r="CB163" i="7"/>
  <c r="CD167" i="7"/>
  <c r="AQ166" i="7"/>
  <c r="BQ164" i="7"/>
  <c r="AY131" i="7"/>
  <c r="AH137" i="7"/>
  <c r="BA111" i="7"/>
  <c r="Q161" i="7"/>
  <c r="AH146" i="7"/>
  <c r="BI156" i="7"/>
  <c r="G136" i="7"/>
  <c r="AH123" i="7"/>
  <c r="AB123" i="7"/>
  <c r="BV150" i="7"/>
  <c r="Y135" i="7"/>
  <c r="M135" i="7"/>
  <c r="X129" i="7"/>
  <c r="AJ148" i="7"/>
  <c r="AO167" i="7"/>
  <c r="BX126" i="7"/>
  <c r="CJ154" i="7"/>
  <c r="S150" i="7"/>
  <c r="AF156" i="7"/>
  <c r="AI163" i="7"/>
  <c r="AX147" i="7"/>
  <c r="G132" i="7"/>
  <c r="R135" i="7"/>
  <c r="AQ132" i="7"/>
  <c r="CB143" i="7"/>
  <c r="BZ121" i="7"/>
  <c r="G172" i="7"/>
  <c r="G473" i="7" s="1"/>
  <c r="AQ171" i="7"/>
  <c r="AP129" i="7"/>
  <c r="CC147" i="7"/>
  <c r="CH164" i="7"/>
  <c r="AJ133" i="7"/>
  <c r="E172" i="7"/>
  <c r="E473" i="7" s="1"/>
  <c r="CF169" i="7"/>
  <c r="T168" i="7"/>
  <c r="BH121" i="7"/>
  <c r="BR133" i="7"/>
  <c r="CJ119" i="7"/>
  <c r="AD156" i="7"/>
  <c r="P158" i="7"/>
  <c r="AJ157" i="7"/>
  <c r="AF122" i="7"/>
  <c r="T138" i="7"/>
  <c r="T448" i="7" s="1"/>
  <c r="CI127" i="7"/>
  <c r="BD150" i="7"/>
  <c r="M129" i="7"/>
  <c r="I114" i="7"/>
  <c r="P129" i="7"/>
  <c r="AG135" i="7"/>
  <c r="V137" i="7"/>
  <c r="BK147" i="7"/>
  <c r="BP117" i="7"/>
  <c r="AB136" i="7"/>
  <c r="AF136" i="7"/>
  <c r="S121" i="7"/>
  <c r="CF138" i="7"/>
  <c r="P452" i="7" s="1"/>
  <c r="F171" i="7"/>
  <c r="Y155" i="7"/>
  <c r="BY153" i="7"/>
  <c r="BZ143" i="7"/>
  <c r="BN129" i="7"/>
  <c r="AJ113" i="7"/>
  <c r="BQ133" i="7"/>
  <c r="AI136" i="7"/>
  <c r="AF170" i="7"/>
  <c r="BM127" i="7"/>
  <c r="BV149" i="7"/>
  <c r="CC113" i="7"/>
  <c r="BL165" i="7"/>
  <c r="BV164" i="7"/>
  <c r="BO162" i="7"/>
  <c r="BQ144" i="7"/>
  <c r="AX161" i="7"/>
  <c r="W137" i="7"/>
  <c r="W171" i="7"/>
  <c r="AY171" i="7"/>
  <c r="BJ117" i="7"/>
  <c r="Q132" i="7"/>
  <c r="AI145" i="7"/>
  <c r="AR129" i="7"/>
  <c r="BI160" i="7"/>
  <c r="AP125" i="7"/>
  <c r="BK161" i="7"/>
  <c r="T118" i="7"/>
  <c r="AO163" i="7"/>
  <c r="G167" i="7"/>
  <c r="AG169" i="7"/>
  <c r="F155" i="7"/>
  <c r="CE144" i="7"/>
  <c r="W133" i="7"/>
  <c r="P124" i="7"/>
  <c r="BB129" i="7"/>
  <c r="I168" i="7"/>
  <c r="M146" i="7"/>
  <c r="I134" i="7"/>
  <c r="Q119" i="7"/>
  <c r="BQ158" i="7"/>
  <c r="AT163" i="7"/>
  <c r="AD152" i="7"/>
  <c r="CD160" i="7"/>
  <c r="G133" i="7"/>
  <c r="AI123" i="7"/>
  <c r="R122" i="7"/>
  <c r="AY137" i="7"/>
  <c r="BR153" i="7"/>
  <c r="BM154" i="7"/>
  <c r="Z144" i="7"/>
  <c r="J143" i="7"/>
  <c r="AM146" i="7"/>
  <c r="BU154" i="7"/>
  <c r="BZ122" i="7"/>
  <c r="BO169" i="7"/>
  <c r="AV133" i="7"/>
  <c r="N153" i="7"/>
  <c r="AH122" i="7"/>
  <c r="F164" i="7"/>
  <c r="CB167" i="7"/>
  <c r="BB163" i="7"/>
  <c r="CE169" i="7"/>
  <c r="F130" i="7"/>
  <c r="S133" i="7"/>
  <c r="CJ131" i="7"/>
  <c r="AF113" i="7"/>
  <c r="BA158" i="7"/>
  <c r="BE159" i="7"/>
  <c r="BL148" i="7"/>
  <c r="AH133" i="7"/>
  <c r="BS134" i="7"/>
  <c r="X113" i="7"/>
  <c r="AP116" i="7"/>
  <c r="Q163" i="7"/>
  <c r="AM162" i="7"/>
  <c r="O164" i="7"/>
  <c r="BF129" i="7"/>
  <c r="AU117" i="7"/>
  <c r="AD167" i="7"/>
  <c r="AV114" i="7"/>
  <c r="BN114" i="7"/>
  <c r="AN126" i="7"/>
  <c r="G115" i="7"/>
  <c r="BN112" i="7"/>
  <c r="BM116" i="7"/>
  <c r="BQ162" i="7"/>
  <c r="AK158" i="7"/>
  <c r="AK161" i="7"/>
  <c r="CC164" i="7"/>
  <c r="M172" i="7"/>
  <c r="M473" i="7" s="1"/>
  <c r="BE158" i="7"/>
  <c r="BE161" i="7"/>
  <c r="AB158" i="7"/>
  <c r="BA168" i="7"/>
  <c r="BK166" i="7"/>
  <c r="AZ136" i="7"/>
  <c r="AR121" i="7"/>
  <c r="AU118" i="7"/>
  <c r="BB132" i="7"/>
  <c r="AR137" i="7"/>
  <c r="BW150" i="7"/>
  <c r="I171" i="7"/>
  <c r="J150" i="7"/>
  <c r="CA156" i="7"/>
  <c r="AK149" i="7"/>
  <c r="AM152" i="7"/>
  <c r="E165" i="7"/>
  <c r="BL168" i="7"/>
  <c r="AD172" i="7"/>
  <c r="M474" i="7" s="1"/>
  <c r="AE156" i="7"/>
  <c r="BV158" i="7"/>
  <c r="BW158" i="7"/>
  <c r="BX144" i="7"/>
  <c r="AP162" i="7"/>
  <c r="BO168" i="7"/>
  <c r="AH151" i="7"/>
  <c r="AY153" i="7"/>
  <c r="AH160" i="7"/>
  <c r="AU113" i="7"/>
  <c r="AZ154" i="7"/>
  <c r="BQ157" i="7"/>
  <c r="AS152" i="7"/>
  <c r="BJ155" i="7"/>
  <c r="AS158" i="7"/>
  <c r="AS162" i="7"/>
  <c r="BR168" i="7"/>
  <c r="BB154" i="7"/>
  <c r="BS156" i="7"/>
  <c r="BB160" i="7"/>
  <c r="AK164" i="7"/>
  <c r="CB166" i="7"/>
  <c r="BZ123" i="7"/>
  <c r="CJ134" i="7"/>
  <c r="BZ113" i="7"/>
  <c r="CF116" i="7"/>
  <c r="BN131" i="7"/>
  <c r="BM119" i="7"/>
  <c r="BD161" i="7"/>
  <c r="CF127" i="7"/>
  <c r="BG161" i="7"/>
  <c r="CF167" i="7"/>
  <c r="AX171" i="7"/>
  <c r="AB165" i="7"/>
  <c r="T167" i="7"/>
  <c r="BF128" i="7"/>
  <c r="BS161" i="7"/>
  <c r="BD162" i="7"/>
  <c r="R168" i="7"/>
  <c r="CI168" i="7"/>
  <c r="AP120" i="7"/>
  <c r="G127" i="7"/>
  <c r="AK129" i="7"/>
  <c r="BQ146" i="7"/>
  <c r="BZ127" i="7"/>
  <c r="F135" i="7"/>
  <c r="BF137" i="7"/>
  <c r="BZ135" i="7"/>
  <c r="AV130" i="7"/>
  <c r="BB170" i="7"/>
  <c r="N171" i="7"/>
  <c r="AR135" i="7"/>
  <c r="BD170" i="7"/>
  <c r="X162" i="7"/>
  <c r="CH168" i="7"/>
  <c r="BR165" i="7"/>
  <c r="T162" i="7"/>
  <c r="HY114" i="7"/>
  <c r="BH145" i="7"/>
  <c r="AA144" i="7"/>
  <c r="CI146" i="7"/>
  <c r="M151" i="7"/>
  <c r="X151" i="7"/>
  <c r="CV142" i="7"/>
  <c r="DS143" i="7"/>
  <c r="DB145" i="7"/>
  <c r="EE149" i="7"/>
  <c r="DM145" i="7"/>
  <c r="GN145" i="7"/>
  <c r="II123" i="7"/>
  <c r="GG150" i="7"/>
  <c r="IG143" i="7"/>
  <c r="AV113" i="7"/>
  <c r="EJ112" i="7"/>
  <c r="BZ120" i="7"/>
  <c r="DC157" i="7"/>
  <c r="FS155" i="7"/>
  <c r="K122" i="7"/>
  <c r="AR118" i="7"/>
  <c r="FW124" i="7"/>
  <c r="IQ109" i="7"/>
  <c r="JA160" i="7"/>
  <c r="IY110" i="7"/>
  <c r="HG118" i="7"/>
  <c r="BF120" i="7"/>
  <c r="GO123" i="7"/>
  <c r="FO172" i="7"/>
  <c r="P485" i="7" s="1"/>
  <c r="BN134" i="7"/>
  <c r="HX135" i="7"/>
  <c r="AB162" i="7"/>
  <c r="R164" i="7"/>
  <c r="AX168" i="7"/>
  <c r="CF164" i="7"/>
  <c r="BA170" i="7"/>
  <c r="FK161" i="7"/>
  <c r="T160" i="7"/>
  <c r="CI163" i="7"/>
  <c r="CI166" i="7"/>
  <c r="AI166" i="7"/>
  <c r="CF166" i="7"/>
  <c r="AD159" i="7"/>
  <c r="AJ159" i="7"/>
  <c r="BP152" i="7"/>
  <c r="BS164" i="7"/>
  <c r="AC157" i="7"/>
  <c r="Z156" i="7"/>
  <c r="I158" i="7"/>
  <c r="CJ172" i="7"/>
  <c r="T477" i="7" s="1"/>
  <c r="BH163" i="7"/>
  <c r="K168" i="7"/>
  <c r="AP168" i="7"/>
  <c r="DH153" i="7"/>
  <c r="EK154" i="7"/>
  <c r="DB165" i="7"/>
  <c r="IZ158" i="7"/>
  <c r="HT161" i="7"/>
  <c r="HO159" i="7"/>
  <c r="GY153" i="7"/>
  <c r="HF162" i="7"/>
  <c r="GN164" i="7"/>
  <c r="GF152" i="7"/>
  <c r="GE154" i="7"/>
  <c r="GW165" i="7"/>
  <c r="II172" i="7"/>
  <c r="R492" i="7" s="1"/>
  <c r="JB165" i="7"/>
  <c r="HC168" i="7"/>
  <c r="AZ171" i="7"/>
  <c r="AF166" i="7"/>
  <c r="J162" i="7"/>
  <c r="HP164" i="7"/>
  <c r="HX167" i="7"/>
  <c r="DJ165" i="7"/>
  <c r="BB172" i="7"/>
  <c r="T475" i="7" s="1"/>
  <c r="BB168" i="7"/>
  <c r="FS166" i="7"/>
  <c r="II144" i="7"/>
  <c r="HB147" i="7"/>
  <c r="IG120" i="7"/>
  <c r="IC145" i="7"/>
  <c r="IO148" i="7"/>
  <c r="BN155" i="7"/>
  <c r="HX147" i="7"/>
  <c r="IJ144" i="7"/>
  <c r="HQ109" i="7"/>
  <c r="IG123" i="7"/>
  <c r="HY120" i="7"/>
  <c r="BX131" i="7"/>
  <c r="HR126" i="7"/>
  <c r="HR119" i="7"/>
  <c r="GH108" i="7"/>
  <c r="HQ128" i="7"/>
  <c r="M133" i="7"/>
  <c r="BI131" i="7"/>
  <c r="AQ114" i="7"/>
  <c r="EE121" i="7"/>
  <c r="JB125" i="7"/>
  <c r="HS126" i="7"/>
  <c r="GH126" i="7"/>
  <c r="GL128" i="7"/>
  <c r="AC131" i="7"/>
  <c r="EE129" i="7"/>
  <c r="L197" i="7" s="1"/>
  <c r="L332" i="7" s="1"/>
  <c r="DS116" i="7"/>
  <c r="DM116" i="7"/>
  <c r="FY162" i="7"/>
  <c r="IP170" i="7"/>
  <c r="FI167" i="7"/>
  <c r="EY158" i="7"/>
  <c r="EU156" i="7"/>
  <c r="EM167" i="7"/>
  <c r="BY145" i="7"/>
  <c r="IZ144" i="7"/>
  <c r="IZ110" i="7"/>
  <c r="IZ111" i="7"/>
  <c r="GN147" i="7"/>
  <c r="GN113" i="7"/>
  <c r="IG161" i="7"/>
  <c r="IG127" i="7"/>
  <c r="IV126" i="7"/>
  <c r="IV160" i="7"/>
  <c r="IF108" i="7"/>
  <c r="IF142" i="7"/>
  <c r="GY126" i="7"/>
  <c r="HN153" i="7"/>
  <c r="HN119" i="7"/>
  <c r="IR167" i="7"/>
  <c r="IR133" i="7"/>
  <c r="GF153" i="7"/>
  <c r="GF119" i="7"/>
  <c r="IP116" i="7"/>
  <c r="IP150" i="7"/>
  <c r="GD118" i="7"/>
  <c r="GD152" i="7"/>
  <c r="IQ116" i="7"/>
  <c r="IQ150" i="7"/>
  <c r="GS145" i="7"/>
  <c r="GS111" i="7"/>
  <c r="HK172" i="7"/>
  <c r="K491" i="7" s="1"/>
  <c r="BH171" i="7"/>
  <c r="DF169" i="7"/>
  <c r="IF161" i="7"/>
  <c r="DL158" i="7"/>
  <c r="GD151" i="7"/>
  <c r="IA157" i="7"/>
  <c r="GU157" i="7"/>
  <c r="ER161" i="7"/>
  <c r="II157" i="7"/>
  <c r="EJ146" i="7"/>
  <c r="DX145" i="7"/>
  <c r="CU143" i="7"/>
  <c r="EZ148" i="7"/>
  <c r="ID153" i="7"/>
  <c r="AQ148" i="7"/>
  <c r="BG109" i="7"/>
  <c r="BG143" i="7"/>
  <c r="AX152" i="7"/>
  <c r="AX118" i="7"/>
  <c r="ES149" i="7"/>
  <c r="ES115" i="7"/>
  <c r="CN122" i="7"/>
  <c r="CN156" i="7"/>
  <c r="EF153" i="7"/>
  <c r="EF119" i="7"/>
  <c r="DZ142" i="7"/>
  <c r="DZ108" i="7"/>
  <c r="HN152" i="7"/>
  <c r="HN118" i="7"/>
  <c r="IR114" i="7"/>
  <c r="IR148" i="7"/>
  <c r="IA116" i="7"/>
  <c r="IA150" i="7"/>
  <c r="IO113" i="7"/>
  <c r="IO147" i="7"/>
  <c r="GC115" i="7"/>
  <c r="GC149" i="7"/>
  <c r="GY168" i="7"/>
  <c r="CS158" i="7"/>
  <c r="EN154" i="7"/>
  <c r="AW157" i="7"/>
  <c r="GA161" i="7"/>
  <c r="DW144" i="7"/>
  <c r="FN156" i="7"/>
  <c r="HW145" i="7"/>
  <c r="FJ144" i="7"/>
  <c r="CP142" i="7"/>
  <c r="GG144" i="7"/>
  <c r="IK121" i="7"/>
  <c r="IK155" i="7"/>
  <c r="GO156" i="7"/>
  <c r="GO122" i="7"/>
  <c r="ES124" i="7"/>
  <c r="ES158" i="7"/>
  <c r="FG148" i="7"/>
  <c r="FG114" i="7"/>
  <c r="FJ164" i="7"/>
  <c r="HZ167" i="7"/>
  <c r="GT158" i="7"/>
  <c r="AR153" i="7"/>
  <c r="IN145" i="7"/>
  <c r="IB144" i="7"/>
  <c r="FE113" i="7"/>
  <c r="FE147" i="7"/>
  <c r="ES117" i="7"/>
  <c r="ES151" i="7"/>
  <c r="CN109" i="7"/>
  <c r="CN143" i="7"/>
  <c r="EU126" i="7"/>
  <c r="EU160" i="7"/>
  <c r="FQ120" i="7"/>
  <c r="FQ154" i="7"/>
  <c r="EY119" i="7"/>
  <c r="EY153" i="7"/>
  <c r="FO108" i="7"/>
  <c r="FO142" i="7"/>
  <c r="EJ155" i="7"/>
  <c r="EH110" i="7"/>
  <c r="EH144" i="7"/>
  <c r="EW113" i="7"/>
  <c r="DO160" i="7"/>
  <c r="DN142" i="7"/>
  <c r="DN108" i="7"/>
  <c r="DJ115" i="7"/>
  <c r="DJ149" i="7"/>
  <c r="EC108" i="7"/>
  <c r="EC142" i="7"/>
  <c r="HR118" i="7"/>
  <c r="GZ118" i="7"/>
  <c r="GY143" i="7"/>
  <c r="HP142" i="7"/>
  <c r="HC142" i="7"/>
  <c r="IY155" i="7"/>
  <c r="IZ145" i="7"/>
  <c r="HH147" i="7"/>
  <c r="HH113" i="7"/>
  <c r="CD108" i="7"/>
  <c r="CD142" i="7"/>
  <c r="CG111" i="7"/>
  <c r="CG145" i="7"/>
  <c r="FL146" i="7"/>
  <c r="FL112" i="7"/>
  <c r="DQ110" i="7"/>
  <c r="DQ144" i="7"/>
  <c r="FF109" i="7"/>
  <c r="FF143" i="7"/>
  <c r="EC111" i="7"/>
  <c r="EC145" i="7"/>
  <c r="FD158" i="7"/>
  <c r="GP145" i="7"/>
  <c r="GK157" i="7"/>
  <c r="GB164" i="7"/>
  <c r="IR170" i="7"/>
  <c r="BV166" i="7"/>
  <c r="DX159" i="7"/>
  <c r="DY152" i="7"/>
  <c r="HB142" i="7"/>
  <c r="HJ144" i="7"/>
  <c r="CW154" i="7"/>
  <c r="IS144" i="7"/>
  <c r="DK158" i="7"/>
  <c r="BR167" i="7"/>
  <c r="CW171" i="7"/>
  <c r="AS169" i="7"/>
  <c r="GJ166" i="7"/>
  <c r="HV165" i="7"/>
  <c r="DI157" i="7"/>
  <c r="HM158" i="7"/>
  <c r="BE153" i="7"/>
  <c r="E161" i="7"/>
  <c r="ET147" i="7"/>
  <c r="HF144" i="7"/>
  <c r="AG147" i="7"/>
  <c r="CS144" i="7"/>
  <c r="BL108" i="7"/>
  <c r="BL142" i="7"/>
  <c r="AN121" i="7"/>
  <c r="AN155" i="7"/>
  <c r="BS155" i="7"/>
  <c r="AG110" i="7"/>
  <c r="AG144" i="7"/>
  <c r="EB171" i="7"/>
  <c r="FR162" i="7"/>
  <c r="IY162" i="7"/>
  <c r="GH160" i="7"/>
  <c r="EH152" i="7"/>
  <c r="IS148" i="7"/>
  <c r="DA150" i="7"/>
  <c r="FH153" i="7"/>
  <c r="DS150" i="7"/>
  <c r="CO145" i="7"/>
  <c r="DJ144" i="7"/>
  <c r="FM154" i="7"/>
  <c r="FP147" i="7"/>
  <c r="BO143" i="7"/>
  <c r="M117" i="7"/>
  <c r="IJ111" i="7"/>
  <c r="JB159" i="7"/>
  <c r="DE171" i="7"/>
  <c r="GC164" i="7"/>
  <c r="BD166" i="7"/>
  <c r="IX162" i="7"/>
  <c r="IU160" i="7"/>
  <c r="DE161" i="7"/>
  <c r="DN172" i="7"/>
  <c r="N482" i="7" s="1"/>
  <c r="ES162" i="7"/>
  <c r="IH156" i="7"/>
  <c r="IQ162" i="7"/>
  <c r="DI144" i="7"/>
  <c r="CF108" i="7"/>
  <c r="CF142" i="7"/>
  <c r="DV153" i="7"/>
  <c r="GJ156" i="7"/>
  <c r="DJ131" i="7"/>
  <c r="DT112" i="7"/>
  <c r="AP115" i="7"/>
  <c r="AP149" i="7"/>
  <c r="BD109" i="7"/>
  <c r="BD143" i="7"/>
  <c r="EN114" i="7"/>
  <c r="EN148" i="7"/>
  <c r="DY147" i="7"/>
  <c r="EF170" i="7"/>
  <c r="FE150" i="7"/>
  <c r="BP118" i="7"/>
  <c r="AO172" i="7"/>
  <c r="G475" i="7" s="1"/>
  <c r="AY168" i="7"/>
  <c r="EX171" i="7"/>
  <c r="BD165" i="7"/>
  <c r="FP164" i="7"/>
  <c r="AT157" i="7"/>
  <c r="IP154" i="7"/>
  <c r="DF158" i="7"/>
  <c r="BU149" i="7"/>
  <c r="CP158" i="7"/>
  <c r="HA156" i="7"/>
  <c r="CX160" i="7"/>
  <c r="II138" i="7"/>
  <c r="R467" i="7" s="1"/>
  <c r="IM161" i="7"/>
  <c r="BW172" i="7"/>
  <c r="G477" i="7" s="1"/>
  <c r="FQ169" i="7"/>
  <c r="ID171" i="7"/>
  <c r="CC169" i="7"/>
  <c r="N151" i="7"/>
  <c r="BZ156" i="7"/>
  <c r="BK157" i="7"/>
  <c r="BH155" i="7"/>
  <c r="HS160" i="7"/>
  <c r="ER155" i="7"/>
  <c r="EV156" i="7"/>
  <c r="HC120" i="7"/>
  <c r="GL120" i="7"/>
  <c r="FB120" i="7"/>
  <c r="CH112" i="7"/>
  <c r="CH146" i="7"/>
  <c r="DH167" i="7"/>
  <c r="CW170" i="7"/>
  <c r="BM157" i="7"/>
  <c r="EU143" i="7"/>
  <c r="AF115" i="7"/>
  <c r="AF149" i="7"/>
  <c r="BA129" i="7"/>
  <c r="BV162" i="7"/>
  <c r="BW166" i="7"/>
  <c r="EP155" i="7"/>
  <c r="AV154" i="7"/>
  <c r="EO152" i="7"/>
  <c r="DW151" i="7"/>
  <c r="DN153" i="7"/>
  <c r="IE161" i="7"/>
  <c r="K115" i="7"/>
  <c r="K149" i="7"/>
  <c r="IW160" i="7"/>
  <c r="AD153" i="7"/>
  <c r="IM144" i="7"/>
  <c r="IJ142" i="7"/>
  <c r="GE166" i="7"/>
  <c r="CA164" i="7"/>
  <c r="AU162" i="7"/>
  <c r="FI160" i="7"/>
  <c r="EN151" i="7"/>
  <c r="GV143" i="7"/>
  <c r="BR155" i="7"/>
  <c r="AF125" i="7"/>
  <c r="HB113" i="7"/>
  <c r="J128" i="7"/>
  <c r="AF137" i="7"/>
  <c r="BB108" i="7"/>
  <c r="HC135" i="7"/>
  <c r="GL121" i="7"/>
  <c r="DT123" i="7"/>
  <c r="CI122" i="7"/>
  <c r="AM143" i="7"/>
  <c r="X144" i="7"/>
  <c r="BV172" i="7"/>
  <c r="F477" i="7" s="1"/>
  <c r="BM128" i="7"/>
  <c r="AZ123" i="7"/>
  <c r="N163" i="7"/>
  <c r="EW109" i="7"/>
  <c r="IG156" i="7"/>
  <c r="HI170" i="7"/>
  <c r="IA172" i="7"/>
  <c r="J492" i="7" s="1"/>
  <c r="IQ152" i="7"/>
  <c r="HV171" i="7"/>
  <c r="GF137" i="7"/>
  <c r="GL162" i="7"/>
  <c r="IX170" i="7"/>
  <c r="W112" i="7"/>
  <c r="V136" i="7"/>
  <c r="R125" i="7"/>
  <c r="AF132" i="7"/>
  <c r="CJ138" i="7"/>
  <c r="T452" i="7" s="1"/>
  <c r="DB111" i="7"/>
  <c r="FB124" i="7"/>
  <c r="AK123" i="7"/>
  <c r="DB126" i="7"/>
  <c r="BS130" i="7"/>
  <c r="CV129" i="7"/>
  <c r="FA117" i="7"/>
  <c r="IU154" i="7"/>
  <c r="AE122" i="7"/>
  <c r="HC108" i="7"/>
  <c r="DR126" i="7"/>
  <c r="BB134" i="7"/>
  <c r="AR124" i="7"/>
  <c r="P115" i="7"/>
  <c r="EI118" i="7"/>
  <c r="HC119" i="7"/>
  <c r="JB123" i="7"/>
  <c r="IJ127" i="7"/>
  <c r="HT127" i="7"/>
  <c r="AA142" i="7"/>
  <c r="HS165" i="7"/>
  <c r="GG129" i="7"/>
  <c r="HP130" i="7"/>
  <c r="GW137" i="7"/>
  <c r="AC135" i="7"/>
  <c r="T115" i="7"/>
  <c r="Z129" i="7"/>
  <c r="AH117" i="7"/>
  <c r="GL130" i="7"/>
  <c r="EK132" i="7"/>
  <c r="DB131" i="7"/>
  <c r="AR122" i="7"/>
  <c r="CE115" i="7"/>
  <c r="FJ143" i="7"/>
  <c r="FE155" i="7"/>
  <c r="DK156" i="7"/>
  <c r="FO162" i="7"/>
  <c r="CZ116" i="7"/>
  <c r="GT144" i="7"/>
  <c r="HL149" i="7"/>
  <c r="JB157" i="7"/>
  <c r="HZ148" i="7"/>
  <c r="GL155" i="7"/>
  <c r="HT142" i="7"/>
  <c r="GG151" i="7"/>
  <c r="GW153" i="7"/>
  <c r="FY170" i="7"/>
  <c r="GC158" i="7"/>
  <c r="II171" i="7"/>
  <c r="HK169" i="7"/>
  <c r="HQ161" i="7"/>
  <c r="GY110" i="7"/>
  <c r="FX171" i="7"/>
  <c r="GE119" i="7"/>
  <c r="IP167" i="7"/>
  <c r="P119" i="7"/>
  <c r="DS109" i="7"/>
  <c r="IJ130" i="7"/>
  <c r="GZ116" i="7"/>
  <c r="HC129" i="7"/>
  <c r="II110" i="7"/>
  <c r="JB128" i="7"/>
  <c r="HC134" i="7"/>
  <c r="V157" i="7"/>
  <c r="AA157" i="7"/>
  <c r="CH170" i="7"/>
  <c r="AE168" i="7"/>
  <c r="CE113" i="7"/>
  <c r="DM123" i="7"/>
  <c r="CT142" i="7"/>
  <c r="CW161" i="7"/>
  <c r="EA156" i="7"/>
  <c r="CV163" i="7"/>
  <c r="CZ114" i="7"/>
  <c r="EK166" i="7"/>
  <c r="IP149" i="7"/>
  <c r="FW147" i="7"/>
  <c r="IR149" i="7"/>
  <c r="GW145" i="7"/>
  <c r="GH146" i="7"/>
  <c r="IE143" i="7"/>
  <c r="IF146" i="7"/>
  <c r="HS142" i="7"/>
  <c r="IZ170" i="7"/>
  <c r="X133" i="7"/>
  <c r="Q122" i="7"/>
  <c r="S116" i="7"/>
  <c r="F136" i="7"/>
  <c r="AJ125" i="7"/>
  <c r="FS125" i="7"/>
  <c r="JA121" i="7"/>
  <c r="II128" i="7"/>
  <c r="FB135" i="7"/>
  <c r="L142" i="7"/>
  <c r="O145" i="7"/>
  <c r="BB142" i="7"/>
  <c r="AA116" i="7"/>
  <c r="BP166" i="7"/>
  <c r="CT146" i="7"/>
  <c r="EP142" i="7"/>
  <c r="DK144" i="7"/>
  <c r="DL144" i="7"/>
  <c r="FD116" i="7"/>
  <c r="FJ170" i="7"/>
  <c r="HA150" i="7"/>
  <c r="GL154" i="7"/>
  <c r="HK144" i="7"/>
  <c r="HI148" i="7"/>
  <c r="HR152" i="7"/>
  <c r="IH155" i="7"/>
  <c r="HL151" i="7"/>
  <c r="IB153" i="7"/>
  <c r="IB157" i="7"/>
  <c r="HM151" i="7"/>
  <c r="HL167" i="7"/>
  <c r="HX117" i="7"/>
  <c r="HB164" i="7"/>
  <c r="GS172" i="7"/>
  <c r="J490" i="7" s="1"/>
  <c r="HQ125" i="7"/>
  <c r="GN171" i="7"/>
  <c r="EK124" i="7"/>
  <c r="JA123" i="7"/>
  <c r="JB131" i="7"/>
  <c r="DR137" i="7"/>
  <c r="K205" i="7" s="1"/>
  <c r="K340" i="7" s="1"/>
  <c r="DC110" i="7"/>
  <c r="DM111" i="7"/>
  <c r="CG147" i="7"/>
  <c r="BN143" i="7"/>
  <c r="BU172" i="7"/>
  <c r="E477" i="7" s="1"/>
  <c r="BG171" i="7"/>
  <c r="Z163" i="7"/>
  <c r="P117" i="7"/>
  <c r="FG151" i="7"/>
  <c r="CT145" i="7"/>
  <c r="DK143" i="7"/>
  <c r="CX159" i="7"/>
  <c r="DM150" i="7"/>
  <c r="HQ150" i="7"/>
  <c r="HM143" i="7"/>
  <c r="GI142" i="7"/>
  <c r="HY147" i="7"/>
  <c r="HS144" i="7"/>
  <c r="HK148" i="7"/>
  <c r="HK150" i="7"/>
  <c r="IT150" i="7"/>
  <c r="GL159" i="7"/>
  <c r="GX114" i="7"/>
  <c r="F113" i="7"/>
  <c r="N129" i="7"/>
  <c r="P136" i="7"/>
  <c r="AI119" i="7"/>
  <c r="G112" i="7"/>
  <c r="DH111" i="7"/>
  <c r="HS108" i="7"/>
  <c r="CV112" i="7"/>
  <c r="CE142" i="7"/>
  <c r="AM157" i="7"/>
  <c r="V160" i="7"/>
  <c r="AQ169" i="7"/>
  <c r="P170" i="7"/>
  <c r="BG156" i="7"/>
  <c r="AA171" i="7"/>
  <c r="T169" i="7"/>
  <c r="BM167" i="7"/>
  <c r="AF171" i="7"/>
  <c r="BO151" i="7"/>
  <c r="AF153" i="7"/>
  <c r="CB149" i="7"/>
  <c r="CJ163" i="7"/>
  <c r="FO128" i="7"/>
  <c r="EM144" i="7"/>
  <c r="DX143" i="7"/>
  <c r="DM162" i="7"/>
  <c r="CY158" i="7"/>
  <c r="DV161" i="7"/>
  <c r="DT159" i="7"/>
  <c r="DO151" i="7"/>
  <c r="HQ148" i="7"/>
  <c r="HJ145" i="7"/>
  <c r="FX160" i="7"/>
  <c r="GI145" i="7"/>
  <c r="HY148" i="7"/>
  <c r="HB145" i="7"/>
  <c r="IJ145" i="7"/>
  <c r="IR157" i="7"/>
  <c r="IS156" i="7"/>
  <c r="IT151" i="7"/>
  <c r="GB144" i="7"/>
  <c r="JB162" i="7"/>
  <c r="GZ148" i="7"/>
  <c r="GX132" i="7"/>
  <c r="DB125" i="7"/>
  <c r="IJ110" i="7"/>
  <c r="IH131" i="7"/>
  <c r="EW112" i="7"/>
  <c r="K112" i="7"/>
  <c r="AY138" i="7"/>
  <c r="Q450" i="7" s="1"/>
  <c r="BM117" i="7"/>
  <c r="HP154" i="7"/>
  <c r="GG125" i="7"/>
  <c r="IP118" i="7"/>
  <c r="X117" i="7"/>
  <c r="AC123" i="7"/>
  <c r="AE134" i="7"/>
  <c r="HS110" i="7"/>
  <c r="II135" i="7"/>
  <c r="AN172" i="7"/>
  <c r="F475" i="7" s="1"/>
  <c r="E155" i="7"/>
  <c r="V161" i="7"/>
  <c r="BV155" i="7"/>
  <c r="BN150" i="7"/>
  <c r="AU121" i="7"/>
  <c r="BK165" i="7"/>
  <c r="AK170" i="7"/>
  <c r="AH164" i="7"/>
  <c r="CD168" i="7"/>
  <c r="BE165" i="7"/>
  <c r="BJ168" i="7"/>
  <c r="BA165" i="7"/>
  <c r="AG171" i="7"/>
  <c r="Y124" i="7"/>
  <c r="AK166" i="7"/>
  <c r="G120" i="7"/>
  <c r="I117" i="7"/>
  <c r="DZ150" i="7"/>
  <c r="DC144" i="7"/>
  <c r="EV148" i="7"/>
  <c r="DA147" i="7"/>
  <c r="DZ149" i="7"/>
  <c r="EI150" i="7"/>
  <c r="DG147" i="7"/>
  <c r="FE153" i="7"/>
  <c r="ED158" i="7"/>
  <c r="ED162" i="7"/>
  <c r="DH154" i="7"/>
  <c r="FS143" i="7"/>
  <c r="EE155" i="7"/>
  <c r="EE161" i="7"/>
  <c r="DF145" i="7"/>
  <c r="CS148" i="7"/>
  <c r="DI150" i="7"/>
  <c r="DT149" i="7"/>
  <c r="FO117" i="7"/>
  <c r="ER150" i="7"/>
  <c r="EE117" i="7"/>
  <c r="HF119" i="7"/>
  <c r="L134" i="7"/>
  <c r="EK131" i="7"/>
  <c r="L199" i="7" s="1"/>
  <c r="L334" i="7" s="1"/>
  <c r="HT119" i="7"/>
  <c r="FS117" i="7"/>
  <c r="BS121" i="7"/>
  <c r="DH119" i="7"/>
  <c r="EE127" i="7"/>
  <c r="GH112" i="7"/>
  <c r="HX119" i="7"/>
  <c r="GY160" i="7"/>
  <c r="GX121" i="7"/>
  <c r="AA108" i="7"/>
  <c r="DC132" i="7"/>
  <c r="HT118" i="7"/>
  <c r="EK120" i="7"/>
  <c r="L188" i="7" s="1"/>
  <c r="L323" i="7" s="1"/>
  <c r="DM133" i="7"/>
  <c r="BH113" i="7"/>
  <c r="GZ114" i="7"/>
  <c r="FD167" i="7"/>
  <c r="EN146" i="7"/>
  <c r="EU144" i="7"/>
  <c r="BW143" i="7"/>
  <c r="AJ127" i="7"/>
  <c r="DF111" i="7"/>
  <c r="V146" i="7"/>
  <c r="BN147" i="7"/>
  <c r="Y147" i="7"/>
  <c r="AB153" i="7"/>
  <c r="AB156" i="7"/>
  <c r="AJ142" i="7"/>
  <c r="BK163" i="7"/>
  <c r="CJ169" i="7"/>
  <c r="BL151" i="7"/>
  <c r="CC154" i="7"/>
  <c r="CC156" i="7"/>
  <c r="BU169" i="7"/>
  <c r="R161" i="7"/>
  <c r="AG161" i="7"/>
  <c r="M161" i="7"/>
  <c r="F165" i="7"/>
  <c r="AO161" i="7"/>
  <c r="AH142" i="7"/>
  <c r="AU161" i="7"/>
  <c r="CG168" i="7"/>
  <c r="BN159" i="7"/>
  <c r="O155" i="7"/>
  <c r="R157" i="7"/>
  <c r="AR165" i="7"/>
  <c r="CI153" i="7"/>
  <c r="CI157" i="7"/>
  <c r="CA169" i="7"/>
  <c r="T153" i="7"/>
  <c r="T156" i="7"/>
  <c r="DR127" i="7"/>
  <c r="P146" i="7"/>
  <c r="AM160" i="7"/>
  <c r="Y154" i="7"/>
  <c r="CF158" i="7"/>
  <c r="CA172" i="7"/>
  <c r="K477" i="7" s="1"/>
  <c r="BO148" i="7"/>
  <c r="H162" i="7"/>
  <c r="AS160" i="7"/>
  <c r="ES153" i="7"/>
  <c r="EZ147" i="7"/>
  <c r="DE148" i="7"/>
  <c r="FD125" i="7"/>
  <c r="N193" i="7" s="1"/>
  <c r="N328" i="7" s="1"/>
  <c r="AI130" i="7"/>
  <c r="BE131" i="7"/>
  <c r="EK134" i="7"/>
  <c r="CA127" i="7"/>
  <c r="CP147" i="7"/>
  <c r="DB135" i="7"/>
  <c r="S115" i="7"/>
  <c r="CR155" i="7"/>
  <c r="N157" i="7"/>
  <c r="CS160" i="7"/>
  <c r="S134" i="7"/>
  <c r="CA116" i="7"/>
  <c r="T145" i="7"/>
  <c r="BW153" i="7"/>
  <c r="AM135" i="7"/>
  <c r="AK132" i="7"/>
  <c r="AK136" i="7"/>
  <c r="DR111" i="7"/>
  <c r="CF145" i="7"/>
  <c r="AJ145" i="7"/>
  <c r="BX156" i="7"/>
  <c r="DY143" i="7"/>
  <c r="CC149" i="7"/>
  <c r="AH130" i="7"/>
  <c r="BA131" i="7"/>
  <c r="BS123" i="7"/>
  <c r="DB112" i="7"/>
  <c r="FS109" i="7"/>
  <c r="BM142" i="7"/>
  <c r="AD155" i="7"/>
  <c r="AH152" i="7"/>
  <c r="BH167" i="7"/>
  <c r="L156" i="7"/>
  <c r="AF154" i="7"/>
  <c r="DV144" i="7"/>
  <c r="DT115" i="7"/>
  <c r="AN127" i="7"/>
  <c r="EO157" i="7"/>
  <c r="FD144" i="7"/>
  <c r="BV147" i="7"/>
  <c r="BW145" i="7"/>
  <c r="AP109" i="7"/>
  <c r="FG160" i="7"/>
  <c r="DW147" i="7"/>
  <c r="DH120" i="7"/>
  <c r="IJ114" i="7"/>
  <c r="DS118" i="7"/>
  <c r="W120" i="7"/>
  <c r="EW110" i="7"/>
  <c r="DM108" i="7"/>
  <c r="BI118" i="7"/>
  <c r="EK121" i="7"/>
  <c r="FK160" i="7"/>
  <c r="AG137" i="7"/>
  <c r="O120" i="7"/>
  <c r="DC112" i="7"/>
  <c r="CJ126" i="7"/>
  <c r="AE142" i="7"/>
  <c r="CH142" i="7"/>
  <c r="E150" i="7"/>
  <c r="Q170" i="7"/>
  <c r="AN114" i="7"/>
  <c r="CI152" i="7"/>
  <c r="AU160" i="7"/>
  <c r="G162" i="7"/>
  <c r="BN164" i="7"/>
  <c r="AY158" i="7"/>
  <c r="AU155" i="7"/>
  <c r="AJ129" i="7"/>
  <c r="DS136" i="7"/>
  <c r="CD145" i="7"/>
  <c r="G160" i="7"/>
  <c r="H156" i="7"/>
  <c r="AD151" i="7"/>
  <c r="BN110" i="7"/>
  <c r="CV126" i="7"/>
  <c r="DC146" i="7"/>
  <c r="EQ148" i="7"/>
  <c r="FR142" i="7"/>
  <c r="FL142" i="7"/>
  <c r="DN161" i="7"/>
  <c r="EA160" i="7"/>
  <c r="EB157" i="7"/>
  <c r="DL160" i="7"/>
  <c r="DM154" i="7"/>
  <c r="EU167" i="7"/>
  <c r="EG163" i="7"/>
  <c r="HI143" i="7"/>
  <c r="IM147" i="7"/>
  <c r="IO154" i="7"/>
  <c r="IH152" i="7"/>
  <c r="HT143" i="7"/>
  <c r="IB154" i="7"/>
  <c r="IZ120" i="7"/>
  <c r="IZ114" i="7"/>
  <c r="HT148" i="7"/>
  <c r="IY145" i="7"/>
  <c r="HS149" i="7"/>
  <c r="IH115" i="7"/>
  <c r="IX153" i="7"/>
  <c r="IY157" i="7"/>
  <c r="II163" i="7"/>
  <c r="IG151" i="7"/>
  <c r="IV150" i="7"/>
  <c r="HP144" i="7"/>
  <c r="GZ119" i="7"/>
  <c r="IE151" i="7"/>
  <c r="GO150" i="7"/>
  <c r="FY160" i="7"/>
  <c r="GH115" i="7"/>
  <c r="GF169" i="7"/>
  <c r="IQ159" i="7"/>
  <c r="GS148" i="7"/>
  <c r="IH120" i="7"/>
  <c r="GX129" i="7"/>
  <c r="HP109" i="7"/>
  <c r="IZ131" i="7"/>
  <c r="BY157" i="7"/>
  <c r="I161" i="7"/>
  <c r="I150" i="7"/>
  <c r="Y172" i="7"/>
  <c r="H474" i="7" s="1"/>
  <c r="BF168" i="7"/>
  <c r="S169" i="7"/>
  <c r="CI131" i="7"/>
  <c r="BS166" i="7"/>
  <c r="EW128" i="7"/>
  <c r="CW148" i="7"/>
  <c r="FR146" i="7"/>
  <c r="DI146" i="7"/>
  <c r="EP143" i="7"/>
  <c r="DS151" i="7"/>
  <c r="EF149" i="7"/>
  <c r="FD145" i="7"/>
  <c r="EN143" i="7"/>
  <c r="FH144" i="7"/>
  <c r="FS150" i="7"/>
  <c r="CQ163" i="7"/>
  <c r="DG154" i="7"/>
  <c r="CQ157" i="7"/>
  <c r="EV166" i="7"/>
  <c r="DV145" i="7"/>
  <c r="EI153" i="7"/>
  <c r="CS150" i="7"/>
  <c r="DI156" i="7"/>
  <c r="FA145" i="7"/>
  <c r="EK148" i="7"/>
  <c r="CT157" i="7"/>
  <c r="EX158" i="7"/>
  <c r="DB169" i="7"/>
  <c r="CU167" i="7"/>
  <c r="FO152" i="7"/>
  <c r="FO143" i="7"/>
  <c r="ER156" i="7"/>
  <c r="EH169" i="7"/>
  <c r="DR146" i="7"/>
  <c r="DB148" i="7"/>
  <c r="CZ146" i="7"/>
  <c r="FQ165" i="7"/>
  <c r="DQ169" i="7"/>
  <c r="ED164" i="7"/>
  <c r="DG149" i="7"/>
  <c r="EM155" i="7"/>
  <c r="DW158" i="7"/>
  <c r="DX149" i="7"/>
  <c r="FD155" i="7"/>
  <c r="DN150" i="7"/>
  <c r="CW144" i="7"/>
  <c r="FM156" i="7"/>
  <c r="FM160" i="7"/>
  <c r="EX153" i="7"/>
  <c r="EX156" i="7"/>
  <c r="EX160" i="7"/>
  <c r="CV135" i="7"/>
  <c r="EI172" i="7"/>
  <c r="R483" i="7" s="1"/>
  <c r="DS164" i="7"/>
  <c r="EQ145" i="7"/>
  <c r="EZ154" i="7"/>
  <c r="FP156" i="7"/>
  <c r="FP160" i="7"/>
  <c r="EJ164" i="7"/>
  <c r="CN168" i="7"/>
  <c r="EC161" i="7"/>
  <c r="GZ134" i="7"/>
  <c r="HC148" i="7"/>
  <c r="HM142" i="7"/>
  <c r="IE145" i="7"/>
  <c r="IX146" i="7"/>
  <c r="FX162" i="7"/>
  <c r="HE143" i="7"/>
  <c r="JA113" i="7"/>
  <c r="GI166" i="7"/>
  <c r="GA157" i="7"/>
  <c r="GP156" i="7"/>
  <c r="GQ143" i="7"/>
  <c r="IM143" i="7"/>
  <c r="IK159" i="7"/>
  <c r="HP157" i="7"/>
  <c r="GE115" i="7"/>
  <c r="BF121" i="7"/>
  <c r="DA126" i="7"/>
  <c r="EE138" i="7"/>
  <c r="N458" i="7" s="1"/>
  <c r="FP146" i="7"/>
  <c r="DQ116" i="7"/>
  <c r="IW149" i="7"/>
  <c r="II161" i="7"/>
  <c r="EJ126" i="7"/>
  <c r="AU111" i="7"/>
  <c r="BN127" i="7"/>
  <c r="DN145" i="7"/>
  <c r="ES169" i="7"/>
  <c r="CV150" i="7"/>
  <c r="FB129" i="7"/>
  <c r="EI122" i="7"/>
  <c r="EI134" i="7"/>
  <c r="GS147" i="7"/>
  <c r="GF160" i="7"/>
  <c r="II156" i="7"/>
  <c r="IQ111" i="7"/>
  <c r="J166" i="7"/>
  <c r="EI143" i="7"/>
  <c r="EQ150" i="7"/>
  <c r="EQ153" i="7"/>
  <c r="DL148" i="7"/>
  <c r="FQ145" i="7"/>
  <c r="FJ148" i="7"/>
  <c r="FG144" i="7"/>
  <c r="FG149" i="7"/>
  <c r="FH143" i="7"/>
  <c r="DO146" i="7"/>
  <c r="FD148" i="7"/>
  <c r="DF167" i="7"/>
  <c r="CZ138" i="7"/>
  <c r="Q456" i="7" s="1"/>
  <c r="DW164" i="7"/>
  <c r="FM155" i="7"/>
  <c r="DS170" i="7"/>
  <c r="FL151" i="7"/>
  <c r="CU165" i="7"/>
  <c r="HZ159" i="7"/>
  <c r="ID146" i="7"/>
  <c r="IM153" i="7"/>
  <c r="GJ142" i="7"/>
  <c r="HI150" i="7"/>
  <c r="HK153" i="7"/>
  <c r="IT167" i="7"/>
  <c r="GJ154" i="7"/>
  <c r="GB170" i="7"/>
  <c r="IQ123" i="7"/>
  <c r="GO116" i="7"/>
  <c r="FW118" i="7"/>
  <c r="DA137" i="7"/>
  <c r="AE117" i="7"/>
  <c r="O115" i="7"/>
  <c r="AA112" i="7"/>
  <c r="G128" i="7"/>
  <c r="DR144" i="7"/>
  <c r="DP147" i="7"/>
  <c r="FE142" i="7"/>
  <c r="EB149" i="7"/>
  <c r="CW142" i="7"/>
  <c r="CZ149" i="7"/>
  <c r="DP152" i="7"/>
  <c r="FQ150" i="7"/>
  <c r="FA164" i="7"/>
  <c r="DQ146" i="7"/>
  <c r="EW162" i="7"/>
  <c r="DT154" i="7"/>
  <c r="EH158" i="7"/>
  <c r="EZ166" i="7"/>
  <c r="ED150" i="7"/>
  <c r="ED154" i="7"/>
  <c r="DS172" i="7"/>
  <c r="S482" i="7" s="1"/>
  <c r="JB114" i="7"/>
  <c r="GT146" i="7"/>
  <c r="GL150" i="7"/>
  <c r="FX150" i="7"/>
  <c r="JB148" i="7"/>
  <c r="HG117" i="7"/>
  <c r="GH135" i="7"/>
  <c r="EA167" i="7"/>
  <c r="DW156" i="7"/>
  <c r="FN158" i="7"/>
  <c r="BU159" i="7"/>
  <c r="DF146" i="7"/>
  <c r="IZ148" i="7"/>
  <c r="EU145" i="7"/>
  <c r="AD146" i="7"/>
  <c r="FY147" i="7"/>
  <c r="G157" i="7"/>
  <c r="CQ123" i="7"/>
  <c r="GS114" i="7"/>
  <c r="AH108" i="7"/>
  <c r="CQ129" i="7"/>
  <c r="GI132" i="7"/>
  <c r="N132" i="7"/>
  <c r="R127" i="7"/>
  <c r="II133" i="7"/>
  <c r="HC117" i="7"/>
  <c r="CZ112" i="7"/>
  <c r="DX171" i="7"/>
  <c r="FF162" i="7"/>
  <c r="CG164" i="7"/>
  <c r="AY157" i="7"/>
  <c r="FI152" i="7"/>
  <c r="GC150" i="7"/>
  <c r="DQ135" i="7"/>
  <c r="EQ142" i="7"/>
  <c r="DP143" i="7"/>
  <c r="FM117" i="7"/>
  <c r="GF135" i="7"/>
  <c r="DI113" i="7"/>
  <c r="J135" i="7"/>
  <c r="Y113" i="7"/>
  <c r="EO124" i="7"/>
  <c r="EO139" i="7" s="1"/>
  <c r="G509" i="7" s="1"/>
  <c r="FB118" i="7"/>
  <c r="DH121" i="7"/>
  <c r="FH110" i="7"/>
  <c r="CH152" i="7"/>
  <c r="GJ160" i="7"/>
  <c r="DP156" i="7"/>
  <c r="GK151" i="7"/>
  <c r="GW154" i="7"/>
  <c r="EM148" i="7"/>
  <c r="GF142" i="7"/>
  <c r="EH135" i="7"/>
  <c r="L203" i="7" s="1"/>
  <c r="L338" i="7" s="1"/>
  <c r="FE157" i="7"/>
  <c r="IE117" i="7"/>
  <c r="DG120" i="7"/>
  <c r="IV116" i="7"/>
  <c r="AI121" i="7"/>
  <c r="DB114" i="7"/>
  <c r="IJ116" i="7"/>
  <c r="EN109" i="7"/>
  <c r="DV111" i="7"/>
  <c r="AE110" i="7"/>
  <c r="GX138" i="7"/>
  <c r="O465" i="7" s="1"/>
  <c r="AR136" i="7"/>
  <c r="CV169" i="7"/>
  <c r="EY170" i="7"/>
  <c r="DJ160" i="7"/>
  <c r="GO144" i="7"/>
  <c r="FZ161" i="7"/>
  <c r="HX152" i="7"/>
  <c r="ED161" i="7"/>
  <c r="HK149" i="7"/>
  <c r="AZ145" i="7"/>
  <c r="CO121" i="7"/>
  <c r="I127" i="7"/>
  <c r="AD131" i="7"/>
  <c r="DR121" i="7"/>
  <c r="HR114" i="7"/>
  <c r="DJ166" i="7"/>
  <c r="BF164" i="7"/>
  <c r="HQ152" i="7"/>
  <c r="GI157" i="7"/>
  <c r="GQ161" i="7"/>
  <c r="DK152" i="7"/>
  <c r="AU127" i="7"/>
  <c r="AF119" i="7"/>
  <c r="N124" i="7"/>
  <c r="DT125" i="7"/>
  <c r="GB110" i="7"/>
  <c r="AQ135" i="7"/>
  <c r="DA161" i="7"/>
  <c r="E156" i="7"/>
  <c r="FH155" i="7"/>
  <c r="AX145" i="7"/>
  <c r="AJ108" i="7"/>
  <c r="M125" i="7"/>
  <c r="T135" i="7"/>
  <c r="W135" i="7"/>
  <c r="DC114" i="7"/>
  <c r="JB112" i="7"/>
  <c r="GL125" i="7"/>
  <c r="CJ129" i="7"/>
  <c r="EQ111" i="7"/>
  <c r="Q148" i="7"/>
  <c r="J145" i="7"/>
  <c r="M159" i="7"/>
  <c r="AN157" i="7"/>
  <c r="BS152" i="7"/>
  <c r="CI155" i="7"/>
  <c r="AM149" i="7"/>
  <c r="W169" i="7"/>
  <c r="FO109" i="7"/>
  <c r="EE110" i="7"/>
  <c r="EO143" i="7"/>
  <c r="GO115" i="7"/>
  <c r="V155" i="7"/>
  <c r="EY160" i="7"/>
  <c r="AU157" i="7"/>
  <c r="BV152" i="7"/>
  <c r="IQ170" i="7"/>
  <c r="FW158" i="7"/>
  <c r="IM149" i="7"/>
  <c r="ID142" i="7"/>
  <c r="BD148" i="7"/>
  <c r="EC127" i="7"/>
  <c r="II120" i="7"/>
  <c r="DV127" i="7"/>
  <c r="DV139" i="7" s="1"/>
  <c r="E508" i="7" s="1"/>
  <c r="FB126" i="7"/>
  <c r="BS132" i="7"/>
  <c r="AM168" i="7"/>
  <c r="DP168" i="7"/>
  <c r="BP172" i="7"/>
  <c r="Q476" i="7" s="1"/>
  <c r="BL157" i="7"/>
  <c r="GN158" i="7"/>
  <c r="DE150" i="7"/>
  <c r="CR151" i="7"/>
  <c r="GT151" i="7"/>
  <c r="GR149" i="7"/>
  <c r="CJ143" i="7"/>
  <c r="BJ147" i="7"/>
  <c r="IK125" i="7"/>
  <c r="FK127" i="7"/>
  <c r="Y138" i="7"/>
  <c r="H449" i="7" s="1"/>
  <c r="DS130" i="7"/>
  <c r="DN116" i="7"/>
  <c r="FD135" i="7"/>
  <c r="N203" i="7" s="1"/>
  <c r="N338" i="7" s="1"/>
  <c r="HG110" i="7"/>
  <c r="ER157" i="7"/>
  <c r="FF151" i="7"/>
  <c r="EB145" i="7"/>
  <c r="I116" i="7"/>
  <c r="GA123" i="7"/>
  <c r="IJ128" i="7"/>
  <c r="HY112" i="7"/>
  <c r="FW134" i="7"/>
  <c r="FD161" i="7"/>
  <c r="HA159" i="7"/>
  <c r="DZ154" i="7"/>
  <c r="IU148" i="7"/>
  <c r="HO148" i="7"/>
  <c r="AR147" i="7"/>
  <c r="DA119" i="7"/>
  <c r="IW143" i="7"/>
  <c r="T119" i="7"/>
  <c r="JA132" i="7"/>
  <c r="HS132" i="7"/>
  <c r="FS132" i="7"/>
  <c r="EE136" i="7"/>
  <c r="CV119" i="7"/>
  <c r="AV148" i="7"/>
  <c r="AB131" i="7"/>
  <c r="BI121" i="7"/>
  <c r="BN149" i="7"/>
  <c r="BP162" i="7"/>
  <c r="GE138" i="7"/>
  <c r="M464" i="7" s="1"/>
  <c r="EP172" i="7"/>
  <c r="H484" i="7" s="1"/>
  <c r="HB163" i="7"/>
  <c r="EI119" i="7"/>
  <c r="L129" i="7"/>
  <c r="P121" i="7"/>
  <c r="AK126" i="7"/>
  <c r="AY147" i="7"/>
  <c r="BH126" i="7"/>
  <c r="DR123" i="7"/>
  <c r="ED166" i="7"/>
  <c r="AP159" i="7"/>
  <c r="ES147" i="7"/>
  <c r="BF145" i="7"/>
  <c r="O121" i="7"/>
  <c r="CW110" i="7"/>
  <c r="DS108" i="7"/>
  <c r="Q114" i="7"/>
  <c r="AP127" i="7"/>
  <c r="G110" i="7"/>
  <c r="GT169" i="7"/>
  <c r="JB164" i="7"/>
  <c r="GW135" i="7"/>
  <c r="FJ159" i="7"/>
  <c r="CU150" i="7"/>
  <c r="FR144" i="7"/>
  <c r="F142" i="7"/>
  <c r="N158" i="7"/>
  <c r="BV163" i="7"/>
  <c r="BZ126" i="7"/>
  <c r="AX158" i="7"/>
  <c r="BO161" i="7"/>
  <c r="BX167" i="7"/>
  <c r="P162" i="7"/>
  <c r="BZ154" i="7"/>
  <c r="AZ161" i="7"/>
  <c r="BR149" i="7"/>
  <c r="BS169" i="7"/>
  <c r="AD164" i="7"/>
  <c r="CD150" i="7"/>
  <c r="AX150" i="7"/>
  <c r="AP132" i="7"/>
  <c r="CP148" i="7"/>
  <c r="FA163" i="7"/>
  <c r="DH157" i="7"/>
  <c r="DG150" i="7"/>
  <c r="DP166" i="7"/>
  <c r="EG158" i="7"/>
  <c r="EX155" i="7"/>
  <c r="DB155" i="7"/>
  <c r="DG162" i="7"/>
  <c r="HI145" i="7"/>
  <c r="HW147" i="7"/>
  <c r="IB156" i="7"/>
  <c r="HE144" i="7"/>
  <c r="IN161" i="7"/>
  <c r="S135" i="7"/>
  <c r="I130" i="7"/>
  <c r="EK114" i="7"/>
  <c r="BE145" i="7"/>
  <c r="K151" i="7"/>
  <c r="AT151" i="7"/>
  <c r="O156" i="7"/>
  <c r="EJ144" i="7"/>
  <c r="CZ144" i="7"/>
  <c r="CY161" i="7"/>
  <c r="DG157" i="7"/>
  <c r="FN169" i="7"/>
  <c r="CW163" i="7"/>
  <c r="GW148" i="7"/>
  <c r="HM160" i="7"/>
  <c r="M127" i="7"/>
  <c r="DR112" i="7"/>
  <c r="JA126" i="7"/>
  <c r="HT114" i="7"/>
  <c r="FS114" i="7"/>
  <c r="N166" i="7"/>
  <c r="BL153" i="7"/>
  <c r="I119" i="7"/>
  <c r="CF137" i="7"/>
  <c r="DO171" i="7"/>
  <c r="IZ122" i="7"/>
  <c r="Y114" i="7"/>
  <c r="AA125" i="7"/>
  <c r="AO150" i="7"/>
  <c r="H135" i="7"/>
  <c r="K127" i="7"/>
  <c r="K111" i="7"/>
  <c r="T113" i="7"/>
  <c r="BV156" i="7"/>
  <c r="AJ123" i="7"/>
  <c r="AE120" i="7"/>
  <c r="F131" i="7"/>
  <c r="H117" i="7"/>
  <c r="CI123" i="7"/>
  <c r="AQ143" i="7"/>
  <c r="DO148" i="7"/>
  <c r="EX150" i="7"/>
  <c r="CV146" i="7"/>
  <c r="DW160" i="7"/>
  <c r="DA149" i="7"/>
  <c r="J109" i="7"/>
  <c r="BB120" i="7"/>
  <c r="AG136" i="7"/>
  <c r="T125" i="7"/>
  <c r="BB117" i="7"/>
  <c r="CJ121" i="7"/>
  <c r="AU143" i="7"/>
  <c r="O142" i="7"/>
  <c r="AP147" i="7"/>
  <c r="AK143" i="7"/>
  <c r="BM147" i="7"/>
  <c r="CA133" i="7"/>
  <c r="AA133" i="7"/>
  <c r="J142" i="7"/>
  <c r="CC144" i="7"/>
  <c r="AP153" i="7"/>
  <c r="BY171" i="7"/>
  <c r="BZ150" i="7"/>
  <c r="BD146" i="7"/>
  <c r="K157" i="7"/>
  <c r="AJ166" i="7"/>
  <c r="CA167" i="7"/>
  <c r="V167" i="7"/>
  <c r="E149" i="7"/>
  <c r="AJ149" i="7"/>
  <c r="AT150" i="7"/>
  <c r="Q144" i="7"/>
  <c r="CD154" i="7"/>
  <c r="F161" i="7"/>
  <c r="AI150" i="7"/>
  <c r="CE154" i="7"/>
  <c r="BW170" i="7"/>
  <c r="AP146" i="7"/>
  <c r="AX154" i="7"/>
  <c r="BO156" i="7"/>
  <c r="AV159" i="7"/>
  <c r="AV144" i="7"/>
  <c r="BN145" i="7"/>
  <c r="O157" i="7"/>
  <c r="BI155" i="7"/>
  <c r="BQ168" i="7"/>
  <c r="BA150" i="7"/>
  <c r="BA154" i="7"/>
  <c r="BR156" i="7"/>
  <c r="BA160" i="7"/>
  <c r="L166" i="7"/>
  <c r="BS168" i="7"/>
  <c r="AT146" i="7"/>
  <c r="Z161" i="7"/>
  <c r="I144" i="7"/>
  <c r="AQ131" i="7"/>
  <c r="BN162" i="7"/>
  <c r="BH111" i="7"/>
  <c r="O163" i="7"/>
  <c r="AC167" i="7"/>
  <c r="FO122" i="7"/>
  <c r="DC153" i="7"/>
  <c r="CZ152" i="7"/>
  <c r="FQ157" i="7"/>
  <c r="CV148" i="7"/>
  <c r="FR157" i="7"/>
  <c r="EN165" i="7"/>
  <c r="CR149" i="7"/>
  <c r="CR150" i="7"/>
  <c r="DS154" i="7"/>
  <c r="FS157" i="7"/>
  <c r="FS160" i="7"/>
  <c r="EV158" i="7"/>
  <c r="EV162" i="7"/>
  <c r="EW152" i="7"/>
  <c r="EK156" i="7"/>
  <c r="DT144" i="7"/>
  <c r="EY148" i="7"/>
  <c r="EP168" i="7"/>
  <c r="EY166" i="7"/>
  <c r="DP157" i="7"/>
  <c r="FP158" i="7"/>
  <c r="EX149" i="7"/>
  <c r="EF148" i="7"/>
  <c r="DO157" i="7"/>
  <c r="CW153" i="7"/>
  <c r="FQ158" i="7"/>
  <c r="EG142" i="7"/>
  <c r="DQ143" i="7"/>
  <c r="ED153" i="7"/>
  <c r="DN160" i="7"/>
  <c r="AD126" i="7"/>
  <c r="AG118" i="7"/>
  <c r="L123" i="7"/>
  <c r="CI119" i="7"/>
  <c r="BS122" i="7"/>
  <c r="BI125" i="7"/>
  <c r="CA122" i="7"/>
  <c r="BW148" i="7"/>
  <c r="AO142" i="7"/>
  <c r="CC159" i="7"/>
  <c r="AE158" i="7"/>
  <c r="J133" i="7"/>
  <c r="BZ146" i="7"/>
  <c r="J159" i="7"/>
  <c r="H165" i="7"/>
  <c r="AP151" i="7"/>
  <c r="H148" i="7"/>
  <c r="AO148" i="7"/>
  <c r="AH170" i="7"/>
  <c r="BZ151" i="7"/>
  <c r="R159" i="7"/>
  <c r="AN143" i="7"/>
  <c r="W147" i="7"/>
  <c r="K156" i="7"/>
  <c r="BM160" i="7"/>
  <c r="BB157" i="7"/>
  <c r="BB116" i="7"/>
  <c r="BL154" i="7"/>
  <c r="AP142" i="7"/>
  <c r="H172" i="7"/>
  <c r="H473" i="7" s="1"/>
  <c r="BX136" i="7"/>
  <c r="AN117" i="7"/>
  <c r="W127" i="7"/>
  <c r="EY142" i="7"/>
  <c r="DE144" i="7"/>
  <c r="CP143" i="7"/>
  <c r="EU148" i="7"/>
  <c r="FN151" i="7"/>
  <c r="ED142" i="7"/>
  <c r="EO144" i="7"/>
  <c r="FR154" i="7"/>
  <c r="FD147" i="7"/>
  <c r="DS160" i="7"/>
  <c r="FB147" i="7"/>
  <c r="CR157" i="7"/>
  <c r="EF166" i="7"/>
  <c r="FJ166" i="7"/>
  <c r="EI147" i="7"/>
  <c r="EW149" i="7"/>
  <c r="CS156" i="7"/>
  <c r="CO156" i="7"/>
  <c r="EY152" i="7"/>
  <c r="FN155" i="7"/>
  <c r="DR165" i="7"/>
  <c r="EA157" i="7"/>
  <c r="EB156" i="7"/>
  <c r="DR149" i="7"/>
  <c r="EF161" i="7"/>
  <c r="DN164" i="7"/>
  <c r="N126" i="7"/>
  <c r="BS119" i="7"/>
  <c r="BI124" i="7"/>
  <c r="AR142" i="7"/>
  <c r="AE145" i="7"/>
  <c r="CH145" i="7"/>
  <c r="F144" i="7"/>
  <c r="BW154" i="7"/>
  <c r="AE148" i="7"/>
  <c r="CC146" i="7"/>
  <c r="CE165" i="7"/>
  <c r="CG172" i="7"/>
  <c r="Q477" i="7" s="1"/>
  <c r="BH169" i="7"/>
  <c r="AQ156" i="7"/>
  <c r="AR167" i="7"/>
  <c r="N164" i="7"/>
  <c r="AK151" i="7"/>
  <c r="K150" i="7"/>
  <c r="AB157" i="7"/>
  <c r="BA166" i="7"/>
  <c r="CB160" i="7"/>
  <c r="AK169" i="7"/>
  <c r="AU164" i="7"/>
  <c r="M168" i="7"/>
  <c r="AB172" i="7"/>
  <c r="K474" i="7" s="1"/>
  <c r="F152" i="7"/>
  <c r="W155" i="7"/>
  <c r="W161" i="7"/>
  <c r="CD164" i="7"/>
  <c r="X155" i="7"/>
  <c r="AH154" i="7"/>
  <c r="AX148" i="7"/>
  <c r="CF160" i="7"/>
  <c r="AV157" i="7"/>
  <c r="R156" i="7"/>
  <c r="BK162" i="7"/>
  <c r="AC166" i="7"/>
  <c r="AG163" i="7"/>
  <c r="CQ146" i="7"/>
  <c r="EM142" i="7"/>
  <c r="DS153" i="7"/>
  <c r="FK143" i="7"/>
  <c r="FM161" i="7"/>
  <c r="Z110" i="7"/>
  <c r="AK109" i="7"/>
  <c r="CH144" i="7"/>
  <c r="G119" i="7"/>
  <c r="DM128" i="7"/>
  <c r="K196" i="7" s="1"/>
  <c r="K331" i="7" s="1"/>
  <c r="AK159" i="7"/>
  <c r="CB154" i="7"/>
  <c r="AC168" i="7"/>
  <c r="BA109" i="7"/>
  <c r="AG130" i="7"/>
  <c r="AH131" i="7"/>
  <c r="W115" i="7"/>
  <c r="AS145" i="7"/>
  <c r="AC144" i="7"/>
  <c r="BL144" i="7"/>
  <c r="AW142" i="7"/>
  <c r="BI145" i="7"/>
  <c r="AA161" i="7"/>
  <c r="AA143" i="7"/>
  <c r="BG150" i="7"/>
  <c r="BX160" i="7"/>
  <c r="BX135" i="7"/>
  <c r="J151" i="7"/>
  <c r="AA156" i="7"/>
  <c r="BQ165" i="7"/>
  <c r="W156" i="7"/>
  <c r="F150" i="7"/>
  <c r="CA157" i="7"/>
  <c r="AM158" i="7"/>
  <c r="BA114" i="7"/>
  <c r="CJ155" i="7"/>
  <c r="BB167" i="7"/>
  <c r="CI145" i="7"/>
  <c r="AM159" i="7"/>
  <c r="AG157" i="7"/>
  <c r="AE153" i="7"/>
  <c r="BV159" i="7"/>
  <c r="AI160" i="7"/>
  <c r="BW159" i="7"/>
  <c r="Y144" i="7"/>
  <c r="BG152" i="7"/>
  <c r="BX155" i="7"/>
  <c r="Y165" i="7"/>
  <c r="AY160" i="7"/>
  <c r="BF138" i="7"/>
  <c r="G451" i="7" s="1"/>
  <c r="BQ156" i="7"/>
  <c r="AS159" i="7"/>
  <c r="BJ161" i="7"/>
  <c r="BS153" i="7"/>
  <c r="BS160" i="7"/>
  <c r="BK169" i="7"/>
  <c r="BY144" i="7"/>
  <c r="I123" i="7"/>
  <c r="BS138" i="7"/>
  <c r="T451" i="7" s="1"/>
  <c r="AQ129" i="7"/>
  <c r="BR127" i="7"/>
  <c r="DT146" i="7"/>
  <c r="FS144" i="7"/>
  <c r="EF142" i="7"/>
  <c r="EW121" i="7"/>
  <c r="IC167" i="7"/>
  <c r="BS111" i="7"/>
  <c r="AD149" i="7"/>
  <c r="AI170" i="7"/>
  <c r="M156" i="7"/>
  <c r="CI113" i="7"/>
  <c r="CJ115" i="7"/>
  <c r="AT145" i="7"/>
  <c r="AN151" i="7"/>
  <c r="BW149" i="7"/>
  <c r="CG170" i="7"/>
  <c r="EW118" i="7"/>
  <c r="GZ164" i="7"/>
  <c r="GW112" i="7"/>
  <c r="HO134" i="7"/>
  <c r="HQ123" i="7"/>
  <c r="IB143" i="7"/>
  <c r="GF159" i="7"/>
  <c r="GC153" i="7"/>
  <c r="IV159" i="7"/>
  <c r="HQ162" i="7"/>
  <c r="HC170" i="7"/>
  <c r="IE148" i="7"/>
  <c r="IU150" i="7"/>
  <c r="GA162" i="7"/>
  <c r="GX119" i="7"/>
  <c r="IO142" i="7"/>
  <c r="HI153" i="7"/>
  <c r="HI157" i="7"/>
  <c r="IH142" i="7"/>
  <c r="IP151" i="7"/>
  <c r="GE147" i="7"/>
  <c r="IY158" i="7"/>
  <c r="GC162" i="7"/>
  <c r="IJ164" i="7"/>
  <c r="GN168" i="7"/>
  <c r="HN170" i="7"/>
  <c r="GE127" i="7"/>
  <c r="IG114" i="7"/>
  <c r="FR165" i="7"/>
  <c r="CQ155" i="7"/>
  <c r="EE133" i="7"/>
  <c r="EE142" i="7"/>
  <c r="CV149" i="7"/>
  <c r="CR152" i="7"/>
  <c r="DH155" i="7"/>
  <c r="DH158" i="7"/>
  <c r="FL164" i="7"/>
  <c r="CZ172" i="7"/>
  <c r="Q481" i="7" s="1"/>
  <c r="ED148" i="7"/>
  <c r="DQ151" i="7"/>
  <c r="EG156" i="7"/>
  <c r="DQ160" i="7"/>
  <c r="DR154" i="7"/>
  <c r="EH156" i="7"/>
  <c r="DB160" i="7"/>
  <c r="DJ170" i="7"/>
  <c r="EJ166" i="7"/>
  <c r="DC168" i="7"/>
  <c r="FO164" i="7"/>
  <c r="FG142" i="7"/>
  <c r="CU154" i="7"/>
  <c r="FH165" i="7"/>
  <c r="HA151" i="7"/>
  <c r="IP143" i="7"/>
  <c r="IR143" i="7"/>
  <c r="IS145" i="7"/>
  <c r="HX148" i="7"/>
  <c r="GU151" i="7"/>
  <c r="GW160" i="7"/>
  <c r="IJ158" i="7"/>
  <c r="HF159" i="7"/>
  <c r="HV161" i="7"/>
  <c r="GA165" i="7"/>
  <c r="GY172" i="7"/>
  <c r="P490" i="7" s="1"/>
  <c r="IZ143" i="7"/>
  <c r="HT158" i="7"/>
  <c r="GK171" i="7"/>
  <c r="HC165" i="7"/>
  <c r="IY149" i="7"/>
  <c r="HS158" i="7"/>
  <c r="HC143" i="7"/>
  <c r="FW161" i="7"/>
  <c r="GG111" i="7"/>
  <c r="GG146" i="7"/>
  <c r="IX171" i="7"/>
  <c r="HS153" i="7"/>
  <c r="HS157" i="7"/>
  <c r="HC160" i="7"/>
  <c r="HC163" i="7"/>
  <c r="IQ166" i="7"/>
  <c r="HI166" i="7"/>
  <c r="GZ143" i="7"/>
  <c r="GJ143" i="7"/>
  <c r="GZ163" i="7"/>
  <c r="IS152" i="7"/>
  <c r="HV160" i="7"/>
  <c r="HF163" i="7"/>
  <c r="FZ168" i="7"/>
  <c r="GX144" i="7"/>
  <c r="GA171" i="7"/>
  <c r="IC147" i="7"/>
  <c r="GJ155" i="7"/>
  <c r="GJ159" i="7"/>
  <c r="IR155" i="7"/>
  <c r="HL142" i="7"/>
  <c r="GF149" i="7"/>
  <c r="HQ114" i="7"/>
  <c r="GY113" i="7"/>
  <c r="GG115" i="7"/>
  <c r="HJ143" i="7"/>
  <c r="IQ146" i="7"/>
  <c r="HQ165" i="7"/>
  <c r="HJ171" i="7"/>
  <c r="II170" i="7"/>
  <c r="IZ136" i="7"/>
  <c r="HP108" i="7"/>
  <c r="HP167" i="7"/>
  <c r="IK164" i="7"/>
  <c r="IH164" i="7"/>
  <c r="IQ167" i="7"/>
  <c r="IY129" i="7"/>
  <c r="IG115" i="7"/>
  <c r="GE122" i="7"/>
  <c r="DG155" i="7"/>
  <c r="DG161" i="7"/>
  <c r="EE153" i="7"/>
  <c r="DH152" i="7"/>
  <c r="DX155" i="7"/>
  <c r="DH159" i="7"/>
  <c r="CX150" i="7"/>
  <c r="EG150" i="7"/>
  <c r="EG154" i="7"/>
  <c r="EK172" i="7"/>
  <c r="T483" i="7" s="1"/>
  <c r="DM169" i="7"/>
  <c r="EH153" i="7"/>
  <c r="EH157" i="7"/>
  <c r="DR160" i="7"/>
  <c r="DT166" i="7"/>
  <c r="EA158" i="7"/>
  <c r="FG167" i="7"/>
  <c r="EA151" i="7"/>
  <c r="EJ154" i="7"/>
  <c r="EZ156" i="7"/>
  <c r="EJ160" i="7"/>
  <c r="DT164" i="7"/>
  <c r="EC147" i="7"/>
  <c r="IP158" i="7"/>
  <c r="IR158" i="7"/>
  <c r="GX155" i="7"/>
  <c r="HB149" i="7"/>
  <c r="HH150" i="7"/>
  <c r="JA165" i="7"/>
  <c r="GQ163" i="7"/>
  <c r="HW156" i="7"/>
  <c r="JA161" i="7"/>
  <c r="FX156" i="7"/>
  <c r="JB152" i="7"/>
  <c r="HN172" i="7"/>
  <c r="N491" i="7" s="1"/>
  <c r="GQ146" i="7"/>
  <c r="IM155" i="7"/>
  <c r="HG159" i="7"/>
  <c r="GQ165" i="7"/>
  <c r="IU168" i="7"/>
  <c r="GR142" i="7"/>
  <c r="IN143" i="7"/>
  <c r="GF118" i="7"/>
  <c r="HP112" i="7"/>
  <c r="IG117" i="7"/>
  <c r="GE124" i="7"/>
  <c r="GT145" i="7"/>
  <c r="IP159" i="7"/>
  <c r="IR159" i="7"/>
  <c r="IO156" i="7"/>
  <c r="GP167" i="7"/>
  <c r="GF129" i="7"/>
  <c r="HQ131" i="7"/>
  <c r="GG116" i="7"/>
  <c r="IZ121" i="7"/>
  <c r="HR134" i="7"/>
  <c r="IG167" i="7"/>
  <c r="HJ170" i="7"/>
  <c r="HS164" i="7"/>
  <c r="HF127" i="7"/>
  <c r="GY138" i="7"/>
  <c r="P465" i="7" s="1"/>
  <c r="GY122" i="7"/>
  <c r="AA167" i="7"/>
  <c r="CD158" i="7"/>
  <c r="CN142" i="7"/>
  <c r="FA172" i="7"/>
  <c r="S484" i="7" s="1"/>
  <c r="DW163" i="7"/>
  <c r="BH164" i="7"/>
  <c r="AV164" i="7"/>
  <c r="CY147" i="7"/>
  <c r="BX146" i="7"/>
  <c r="P152" i="7"/>
  <c r="DN144" i="7"/>
  <c r="BQ129" i="7"/>
  <c r="H114" i="7"/>
  <c r="E133" i="7"/>
  <c r="K108" i="7"/>
  <c r="CU120" i="7"/>
  <c r="DP123" i="7"/>
  <c r="DM130" i="7"/>
  <c r="EZ108" i="7"/>
  <c r="EZ142" i="7"/>
  <c r="DE151" i="7"/>
  <c r="DE117" i="7"/>
  <c r="DL155" i="7"/>
  <c r="DL121" i="7"/>
  <c r="GW151" i="7"/>
  <c r="BX149" i="7"/>
  <c r="AA123" i="7"/>
  <c r="CA119" i="7"/>
  <c r="AP148" i="7"/>
  <c r="AS108" i="7"/>
  <c r="AS142" i="7"/>
  <c r="BU123" i="7"/>
  <c r="BU157" i="7"/>
  <c r="R155" i="7"/>
  <c r="BE115" i="7"/>
  <c r="BE149" i="7"/>
  <c r="AY109" i="7"/>
  <c r="AY143" i="7"/>
  <c r="CG115" i="7"/>
  <c r="CG149" i="7"/>
  <c r="AQ118" i="7"/>
  <c r="CC161" i="7"/>
  <c r="CC127" i="7"/>
  <c r="CC139" i="7" s="1"/>
  <c r="M502" i="7" s="1"/>
  <c r="BK110" i="7"/>
  <c r="BK144" i="7"/>
  <c r="AT119" i="7"/>
  <c r="AT153" i="7"/>
  <c r="BA135" i="7"/>
  <c r="BX166" i="7"/>
  <c r="AZ119" i="7"/>
  <c r="L167" i="7"/>
  <c r="EW124" i="7"/>
  <c r="EQ147" i="7"/>
  <c r="EB147" i="7"/>
  <c r="FB143" i="7"/>
  <c r="CF112" i="7"/>
  <c r="CF146" i="7"/>
  <c r="M109" i="7"/>
  <c r="M143" i="7"/>
  <c r="AX160" i="7"/>
  <c r="AW119" i="7"/>
  <c r="AW153" i="7"/>
  <c r="DX122" i="7"/>
  <c r="DX139" i="7" s="1"/>
  <c r="G508" i="7" s="1"/>
  <c r="DX156" i="7"/>
  <c r="DJ127" i="7"/>
  <c r="DJ161" i="7"/>
  <c r="HH151" i="7"/>
  <c r="HH117" i="7"/>
  <c r="BU161" i="7"/>
  <c r="ES155" i="7"/>
  <c r="AC151" i="7"/>
  <c r="BL158" i="7"/>
  <c r="AY150" i="7"/>
  <c r="DI153" i="7"/>
  <c r="FG150" i="7"/>
  <c r="CQ148" i="7"/>
  <c r="FD143" i="7"/>
  <c r="IH130" i="7"/>
  <c r="II137" i="7"/>
  <c r="CA114" i="7"/>
  <c r="AB147" i="7"/>
  <c r="AB113" i="7"/>
  <c r="AH115" i="7"/>
  <c r="AH149" i="7"/>
  <c r="BF115" i="7"/>
  <c r="BF149" i="7"/>
  <c r="DA114" i="7"/>
  <c r="DA148" i="7"/>
  <c r="FI154" i="7"/>
  <c r="FI120" i="7"/>
  <c r="HX124" i="7"/>
  <c r="HX158" i="7"/>
  <c r="BJ157" i="7"/>
  <c r="BP158" i="7"/>
  <c r="FJ161" i="7"/>
  <c r="EC148" i="7"/>
  <c r="EF114" i="7"/>
  <c r="GA125" i="7"/>
  <c r="ED114" i="7"/>
  <c r="AJ115" i="7"/>
  <c r="DS120" i="7"/>
  <c r="H115" i="7"/>
  <c r="H149" i="7"/>
  <c r="CJ110" i="7"/>
  <c r="CJ144" i="7"/>
  <c r="AR152" i="7"/>
  <c r="EJ151" i="7"/>
  <c r="EJ117" i="7"/>
  <c r="EH121" i="7"/>
  <c r="EH155" i="7"/>
  <c r="DZ160" i="7"/>
  <c r="DZ126" i="7"/>
  <c r="HW108" i="7"/>
  <c r="HW142" i="7"/>
  <c r="IR169" i="7"/>
  <c r="BF172" i="7"/>
  <c r="G476" i="7" s="1"/>
  <c r="BG157" i="7"/>
  <c r="AZ157" i="7"/>
  <c r="EO159" i="7"/>
  <c r="N143" i="7"/>
  <c r="BG158" i="7"/>
  <c r="AC133" i="7"/>
  <c r="K117" i="7"/>
  <c r="GQ124" i="7"/>
  <c r="L128" i="7"/>
  <c r="AD128" i="7"/>
  <c r="AB126" i="7"/>
  <c r="R121" i="7"/>
  <c r="AJ121" i="7"/>
  <c r="BD112" i="7"/>
  <c r="CV115" i="7"/>
  <c r="BI108" i="7"/>
  <c r="BI111" i="7"/>
  <c r="BH125" i="7"/>
  <c r="BH159" i="7"/>
  <c r="BV110" i="7"/>
  <c r="BV144" i="7"/>
  <c r="DK171" i="7"/>
  <c r="ID158" i="7"/>
  <c r="DF154" i="7"/>
  <c r="ED156" i="7"/>
  <c r="BR151" i="7"/>
  <c r="GD148" i="7"/>
  <c r="CE147" i="7"/>
  <c r="FM142" i="7"/>
  <c r="DG116" i="7"/>
  <c r="FS122" i="7"/>
  <c r="FG108" i="7"/>
  <c r="EK122" i="7"/>
  <c r="BB127" i="7"/>
  <c r="FR109" i="7"/>
  <c r="FR143" i="7"/>
  <c r="FF112" i="7"/>
  <c r="FF146" i="7"/>
  <c r="GR112" i="7"/>
  <c r="GR146" i="7"/>
  <c r="HR151" i="7"/>
  <c r="HR117" i="7"/>
  <c r="GK148" i="7"/>
  <c r="BN128" i="7"/>
  <c r="H196" i="7" s="1"/>
  <c r="H331" i="7" s="1"/>
  <c r="FR161" i="7"/>
  <c r="BD155" i="7"/>
  <c r="CH161" i="7"/>
  <c r="CH157" i="7"/>
  <c r="BB150" i="7"/>
  <c r="GB146" i="7"/>
  <c r="GA149" i="7"/>
  <c r="AS148" i="7"/>
  <c r="E115" i="7"/>
  <c r="FK145" i="7"/>
  <c r="AK113" i="7"/>
  <c r="AS110" i="7"/>
  <c r="AS144" i="7"/>
  <c r="G108" i="7"/>
  <c r="G142" i="7"/>
  <c r="BE150" i="7"/>
  <c r="HG157" i="7"/>
  <c r="Z127" i="7"/>
  <c r="CC110" i="7"/>
  <c r="J108" i="7"/>
  <c r="N110" i="7"/>
  <c r="N144" i="7"/>
  <c r="EV149" i="7"/>
  <c r="EV115" i="7"/>
  <c r="DW123" i="7"/>
  <c r="DW157" i="7"/>
  <c r="CN151" i="7"/>
  <c r="CN117" i="7"/>
  <c r="FO147" i="7"/>
  <c r="FO113" i="7"/>
  <c r="GL145" i="7"/>
  <c r="HA154" i="7"/>
  <c r="IO117" i="7"/>
  <c r="IO151" i="7"/>
  <c r="EH163" i="7"/>
  <c r="BX169" i="7"/>
  <c r="DO172" i="7"/>
  <c r="O482" i="7" s="1"/>
  <c r="EC169" i="7"/>
  <c r="FL168" i="7"/>
  <c r="CG153" i="7"/>
  <c r="EI149" i="7"/>
  <c r="E147" i="7"/>
  <c r="CX146" i="7"/>
  <c r="CR115" i="7"/>
  <c r="HW149" i="7"/>
  <c r="EY114" i="7"/>
  <c r="DO123" i="7"/>
  <c r="Q142" i="7"/>
  <c r="BP146" i="7"/>
  <c r="AJ132" i="7"/>
  <c r="FE124" i="7"/>
  <c r="BW117" i="7"/>
  <c r="BW151" i="7"/>
  <c r="BU113" i="7"/>
  <c r="BU147" i="7"/>
  <c r="S148" i="7"/>
  <c r="S114" i="7"/>
  <c r="CH114" i="7"/>
  <c r="CH148" i="7"/>
  <c r="R149" i="7"/>
  <c r="R115" i="7"/>
  <c r="CE127" i="7"/>
  <c r="CE161" i="7"/>
  <c r="CG112" i="7"/>
  <c r="CG146" i="7"/>
  <c r="BQ153" i="7"/>
  <c r="BJ152" i="7"/>
  <c r="CB110" i="7"/>
  <c r="CB144" i="7"/>
  <c r="BJ119" i="7"/>
  <c r="BJ153" i="7"/>
  <c r="X109" i="7"/>
  <c r="X143" i="7"/>
  <c r="G111" i="7"/>
  <c r="G145" i="7"/>
  <c r="DS145" i="7"/>
  <c r="BY112" i="7"/>
  <c r="BY146" i="7"/>
  <c r="FF160" i="7"/>
  <c r="DV148" i="7"/>
  <c r="CR116" i="7"/>
  <c r="BL112" i="7"/>
  <c r="BL146" i="7"/>
  <c r="AQ137" i="7"/>
  <c r="AD113" i="7"/>
  <c r="AD147" i="7"/>
  <c r="CJ108" i="7"/>
  <c r="CJ142" i="7"/>
  <c r="CA153" i="7"/>
  <c r="CP161" i="7"/>
  <c r="AP155" i="7"/>
  <c r="AN154" i="7"/>
  <c r="W153" i="7"/>
  <c r="S132" i="7"/>
  <c r="AK130" i="7"/>
  <c r="AN109" i="7"/>
  <c r="DT117" i="7"/>
  <c r="BV109" i="7"/>
  <c r="BV143" i="7"/>
  <c r="ER120" i="7"/>
  <c r="ER154" i="7"/>
  <c r="CQ109" i="7"/>
  <c r="CQ143" i="7"/>
  <c r="HH125" i="7"/>
  <c r="HH159" i="7"/>
  <c r="BZ160" i="7"/>
  <c r="EF155" i="7"/>
  <c r="EA154" i="7"/>
  <c r="DY146" i="7"/>
  <c r="AN148" i="7"/>
  <c r="AR117" i="7"/>
  <c r="AR151" i="7"/>
  <c r="BN122" i="7"/>
  <c r="BN156" i="7"/>
  <c r="J167" i="7"/>
  <c r="AF151" i="7"/>
  <c r="BV154" i="7"/>
  <c r="CO158" i="7"/>
  <c r="M130" i="7"/>
  <c r="R120" i="7"/>
  <c r="BB109" i="7"/>
  <c r="AT112" i="7"/>
  <c r="EX115" i="7"/>
  <c r="Y131" i="7"/>
  <c r="P128" i="7"/>
  <c r="H131" i="7"/>
  <c r="AD125" i="7"/>
  <c r="AD136" i="7"/>
  <c r="AI126" i="7"/>
  <c r="AK127" i="7"/>
  <c r="BB135" i="7"/>
  <c r="EO109" i="7"/>
  <c r="DB121" i="7"/>
  <c r="CI121" i="7"/>
  <c r="CJ125" i="7"/>
  <c r="BS124" i="7"/>
  <c r="DH123" i="7"/>
  <c r="Z122" i="7"/>
  <c r="AF131" i="7"/>
  <c r="R130" i="7"/>
  <c r="P133" i="7"/>
  <c r="FB109" i="7"/>
  <c r="DC126" i="7"/>
  <c r="CI126" i="7"/>
  <c r="BH144" i="7"/>
  <c r="AU142" i="7"/>
  <c r="CD144" i="7"/>
  <c r="BO142" i="7"/>
  <c r="AY142" i="7"/>
  <c r="S142" i="7"/>
  <c r="BB146" i="7"/>
  <c r="V145" i="7"/>
  <c r="AO145" i="7"/>
  <c r="E160" i="7"/>
  <c r="BL166" i="7"/>
  <c r="AD170" i="7"/>
  <c r="BH149" i="7"/>
  <c r="AE152" i="7"/>
  <c r="BI163" i="7"/>
  <c r="X150" i="7"/>
  <c r="BO158" i="7"/>
  <c r="CF161" i="7"/>
  <c r="H145" i="7"/>
  <c r="BI127" i="7"/>
  <c r="CV114" i="7"/>
  <c r="AR145" i="7"/>
  <c r="BE143" i="7"/>
  <c r="Y127" i="7"/>
  <c r="AB128" i="7"/>
  <c r="T131" i="7"/>
  <c r="AF135" i="7"/>
  <c r="AA109" i="7"/>
  <c r="BB133" i="7"/>
  <c r="BS117" i="7"/>
  <c r="CI117" i="7"/>
  <c r="CA128" i="7"/>
  <c r="J117" i="7"/>
  <c r="J125" i="7"/>
  <c r="Q136" i="7"/>
  <c r="AG127" i="7"/>
  <c r="AK116" i="7"/>
  <c r="AB132" i="7"/>
  <c r="AI118" i="7"/>
  <c r="AF124" i="7"/>
  <c r="AH128" i="7"/>
  <c r="V118" i="7"/>
  <c r="AQ130" i="7"/>
  <c r="AQ149" i="7"/>
  <c r="BI143" i="7"/>
  <c r="AA127" i="7"/>
  <c r="O129" i="7"/>
  <c r="J137" i="7"/>
  <c r="BB112" i="7"/>
  <c r="BB110" i="7"/>
  <c r="CI111" i="7"/>
  <c r="L137" i="7"/>
  <c r="O123" i="7"/>
  <c r="O137" i="7"/>
  <c r="K126" i="7"/>
  <c r="AE126" i="7"/>
  <c r="I110" i="7"/>
  <c r="X116" i="7"/>
  <c r="AG123" i="7"/>
  <c r="BS135" i="7"/>
  <c r="O135" i="7"/>
  <c r="IJ124" i="7"/>
  <c r="EE108" i="7"/>
  <c r="DI158" i="7"/>
  <c r="S124" i="7"/>
  <c r="P122" i="7"/>
  <c r="AG120" i="7"/>
  <c r="O126" i="7"/>
  <c r="AA110" i="7"/>
  <c r="S119" i="7"/>
  <c r="J111" i="7"/>
  <c r="AI128" i="7"/>
  <c r="Q111" i="7"/>
  <c r="DR109" i="7"/>
  <c r="BI110" i="7"/>
  <c r="AS143" i="7"/>
  <c r="BA148" i="7"/>
  <c r="AC143" i="7"/>
  <c r="CC142" i="7"/>
  <c r="AW146" i="7"/>
  <c r="CF144" i="7"/>
  <c r="Q145" i="7"/>
  <c r="BS143" i="7"/>
  <c r="T149" i="7"/>
  <c r="AD162" i="7"/>
  <c r="AA165" i="7"/>
  <c r="R162" i="7"/>
  <c r="AF159" i="7"/>
  <c r="O165" i="7"/>
  <c r="O122" i="7"/>
  <c r="T121" i="7"/>
  <c r="CI112" i="7"/>
  <c r="CI124" i="7"/>
  <c r="DR113" i="7"/>
  <c r="DH112" i="7"/>
  <c r="EW116" i="7"/>
  <c r="AQ113" i="7"/>
  <c r="N121" i="7"/>
  <c r="AB135" i="7"/>
  <c r="AI116" i="7"/>
  <c r="L125" i="7"/>
  <c r="P126" i="7"/>
  <c r="AK122" i="7"/>
  <c r="BS109" i="7"/>
  <c r="FB115" i="7"/>
  <c r="DC117" i="7"/>
  <c r="CJ120" i="7"/>
  <c r="BS120" i="7"/>
  <c r="CA115" i="7"/>
  <c r="BI115" i="7"/>
  <c r="AQ115" i="7"/>
  <c r="Z118" i="7"/>
  <c r="HT156" i="7"/>
  <c r="HC172" i="7"/>
  <c r="T490" i="7" s="1"/>
  <c r="HO128" i="7"/>
  <c r="IY114" i="7"/>
  <c r="HO117" i="7"/>
  <c r="BI168" i="7"/>
  <c r="EW169" i="7"/>
  <c r="AI167" i="7"/>
  <c r="DI142" i="7"/>
  <c r="DC151" i="7"/>
  <c r="CW158" i="7"/>
  <c r="DC155" i="7"/>
  <c r="EJ157" i="7"/>
  <c r="FH146" i="7"/>
  <c r="FS156" i="7"/>
  <c r="FS163" i="7"/>
  <c r="FB150" i="7"/>
  <c r="ES159" i="7"/>
  <c r="FR153" i="7"/>
  <c r="DV147" i="7"/>
  <c r="FM152" i="7"/>
  <c r="EW158" i="7"/>
  <c r="FO153" i="7"/>
  <c r="FO154" i="7"/>
  <c r="DL154" i="7"/>
  <c r="EP166" i="7"/>
  <c r="DB150" i="7"/>
  <c r="EF147" i="7"/>
  <c r="DM153" i="7"/>
  <c r="FQ159" i="7"/>
  <c r="FA165" i="7"/>
  <c r="CQ152" i="7"/>
  <c r="FK164" i="7"/>
  <c r="CR165" i="7"/>
  <c r="DN151" i="7"/>
  <c r="DR163" i="7"/>
  <c r="GH129" i="7"/>
  <c r="GH145" i="7"/>
  <c r="GH152" i="7"/>
  <c r="HQ143" i="7"/>
  <c r="IH143" i="7"/>
  <c r="HK151" i="7"/>
  <c r="ID150" i="7"/>
  <c r="IZ119" i="7"/>
  <c r="JB147" i="7"/>
  <c r="GP166" i="7"/>
  <c r="IK151" i="7"/>
  <c r="GJ151" i="7"/>
  <c r="IY119" i="7"/>
  <c r="Y109" i="7"/>
  <c r="AO146" i="7"/>
  <c r="F151" i="7"/>
  <c r="AI155" i="7"/>
  <c r="AI162" i="7"/>
  <c r="BZ163" i="7"/>
  <c r="BD152" i="7"/>
  <c r="CI158" i="7"/>
  <c r="BJ172" i="7"/>
  <c r="K476" i="7" s="1"/>
  <c r="M170" i="7"/>
  <c r="E151" i="7"/>
  <c r="E146" i="7"/>
  <c r="BS148" i="7"/>
  <c r="BM148" i="7"/>
  <c r="AT164" i="7"/>
  <c r="L168" i="7"/>
  <c r="BB147" i="7"/>
  <c r="CI159" i="7"/>
  <c r="Q143" i="7"/>
  <c r="BL150" i="7"/>
  <c r="CC157" i="7"/>
  <c r="CC160" i="7"/>
  <c r="CF157" i="7"/>
  <c r="AG142" i="7"/>
  <c r="BF156" i="7"/>
  <c r="X158" i="7"/>
  <c r="Z164" i="7"/>
  <c r="N159" i="7"/>
  <c r="Q159" i="7"/>
  <c r="BO150" i="7"/>
  <c r="BO154" i="7"/>
  <c r="P168" i="7"/>
  <c r="BG170" i="7"/>
  <c r="BY155" i="7"/>
  <c r="BH161" i="7"/>
  <c r="AF161" i="7"/>
  <c r="BI149" i="7"/>
  <c r="BZ152" i="7"/>
  <c r="BI158" i="7"/>
  <c r="BR150" i="7"/>
  <c r="BR154" i="7"/>
  <c r="CI156" i="7"/>
  <c r="CI160" i="7"/>
  <c r="BA163" i="7"/>
  <c r="S168" i="7"/>
  <c r="T157" i="7"/>
  <c r="CB157" i="7"/>
  <c r="BK159" i="7"/>
  <c r="AC146" i="7"/>
  <c r="L154" i="7"/>
  <c r="G158" i="7"/>
  <c r="AP172" i="7"/>
  <c r="H475" i="7" s="1"/>
  <c r="BW164" i="7"/>
  <c r="AN125" i="7"/>
  <c r="L164" i="7"/>
  <c r="AJ169" i="7"/>
  <c r="K166" i="7"/>
  <c r="BX164" i="7"/>
  <c r="DR143" i="7"/>
  <c r="EY146" i="7"/>
  <c r="FG154" i="7"/>
  <c r="EU147" i="7"/>
  <c r="EP146" i="7"/>
  <c r="CT152" i="7"/>
  <c r="FQ148" i="7"/>
  <c r="DM161" i="7"/>
  <c r="CX155" i="7"/>
  <c r="DS159" i="7"/>
  <c r="EC156" i="7"/>
  <c r="ET160" i="7"/>
  <c r="HB153" i="7"/>
  <c r="HC147" i="7"/>
  <c r="GH144" i="7"/>
  <c r="IM151" i="7"/>
  <c r="GY161" i="7"/>
  <c r="IN148" i="7"/>
  <c r="IG142" i="7"/>
  <c r="IC153" i="7"/>
  <c r="ID148" i="7"/>
  <c r="HV164" i="7"/>
  <c r="GY117" i="7"/>
  <c r="HP136" i="7"/>
  <c r="GE110" i="7"/>
  <c r="BH110" i="7"/>
  <c r="Y117" i="7"/>
  <c r="AB145" i="7"/>
  <c r="L144" i="7"/>
  <c r="F147" i="7"/>
  <c r="CE146" i="7"/>
  <c r="CH143" i="7"/>
  <c r="CA148" i="7"/>
  <c r="BB144" i="7"/>
  <c r="AT148" i="7"/>
  <c r="G146" i="7"/>
  <c r="AM154" i="7"/>
  <c r="BD156" i="7"/>
  <c r="AU170" i="7"/>
  <c r="K167" i="7"/>
  <c r="AV158" i="7"/>
  <c r="BM162" i="7"/>
  <c r="BF153" i="7"/>
  <c r="BF160" i="7"/>
  <c r="Y157" i="7"/>
  <c r="AQ163" i="7"/>
  <c r="AZ158" i="7"/>
  <c r="BV161" i="7"/>
  <c r="AB154" i="7"/>
  <c r="BD169" i="7"/>
  <c r="BY149" i="7"/>
  <c r="AQ165" i="7"/>
  <c r="CB158" i="7"/>
  <c r="BS172" i="7"/>
  <c r="T476" i="7" s="1"/>
  <c r="HF112" i="7"/>
  <c r="BQ147" i="7"/>
  <c r="AF142" i="7"/>
  <c r="BX148" i="7"/>
  <c r="AQ147" i="7"/>
  <c r="BR143" i="7"/>
  <c r="BB143" i="7"/>
  <c r="AM142" i="7"/>
  <c r="M148" i="7"/>
  <c r="BD160" i="7"/>
  <c r="E167" i="7"/>
  <c r="BM149" i="7"/>
  <c r="BM161" i="7"/>
  <c r="BI159" i="7"/>
  <c r="BW156" i="7"/>
  <c r="AH172" i="7"/>
  <c r="Q474" i="7" s="1"/>
  <c r="Y150" i="7"/>
  <c r="H164" i="7"/>
  <c r="BO166" i="7"/>
  <c r="AG170" i="7"/>
  <c r="BX172" i="7"/>
  <c r="H477" i="7" s="1"/>
  <c r="AG164" i="7"/>
  <c r="AQ164" i="7"/>
  <c r="AZ159" i="7"/>
  <c r="BQ161" i="7"/>
  <c r="F158" i="7"/>
  <c r="BR157" i="7"/>
  <c r="AZ151" i="7"/>
  <c r="CI165" i="7"/>
  <c r="BA169" i="7"/>
  <c r="BS157" i="7"/>
  <c r="CB151" i="7"/>
  <c r="AJ163" i="7"/>
  <c r="AG148" i="7"/>
  <c r="CE167" i="7"/>
  <c r="AX167" i="7"/>
  <c r="BY159" i="7"/>
  <c r="CB159" i="7"/>
  <c r="IN166" i="7"/>
  <c r="JB160" i="7"/>
  <c r="GY151" i="7"/>
  <c r="GG137" i="7"/>
  <c r="BM136" i="7"/>
  <c r="W164" i="7"/>
  <c r="F172" i="7"/>
  <c r="F473" i="7" s="1"/>
  <c r="IP124" i="7"/>
  <c r="IP109" i="7"/>
  <c r="HX161" i="7"/>
  <c r="AF112" i="7"/>
  <c r="HX122" i="7"/>
  <c r="FA122" i="7"/>
  <c r="AQ162" i="7"/>
  <c r="DQ118" i="7"/>
  <c r="AU124" i="7"/>
  <c r="Y171" i="7"/>
  <c r="V165" i="7"/>
  <c r="AW156" i="7"/>
  <c r="BJ149" i="7"/>
  <c r="AB166" i="7"/>
  <c r="GE145" i="7"/>
  <c r="GA150" i="7"/>
  <c r="GQ153" i="7"/>
  <c r="GF156" i="7"/>
  <c r="GP144" i="7"/>
  <c r="GH151" i="7"/>
  <c r="HQ160" i="7"/>
  <c r="HJ162" i="7"/>
  <c r="HN165" i="7"/>
  <c r="GH170" i="7"/>
  <c r="HH160" i="7"/>
  <c r="IQ137" i="7"/>
  <c r="HY122" i="7"/>
  <c r="GO131" i="7"/>
  <c r="FW116" i="7"/>
  <c r="CF136" i="7"/>
  <c r="BN135" i="7"/>
  <c r="AV137" i="7"/>
  <c r="FK165" i="7"/>
  <c r="BJ138" i="7"/>
  <c r="K451" i="7" s="1"/>
  <c r="AN170" i="7"/>
  <c r="AR132" i="7"/>
  <c r="EI108" i="7"/>
  <c r="HF128" i="7"/>
  <c r="GN130" i="7"/>
  <c r="BR148" i="7"/>
  <c r="AK147" i="7"/>
  <c r="AG143" i="7"/>
  <c r="BA142" i="7"/>
  <c r="E145" i="7"/>
  <c r="AN144" i="7"/>
  <c r="BE156" i="7"/>
  <c r="Y149" i="7"/>
  <c r="GN111" i="7"/>
  <c r="IQ127" i="7"/>
  <c r="IQ121" i="7"/>
  <c r="IQ138" i="7"/>
  <c r="I468" i="7" s="1"/>
  <c r="GO132" i="7"/>
  <c r="FW133" i="7"/>
  <c r="FD120" i="7"/>
  <c r="EJ119" i="7"/>
  <c r="DR120" i="7"/>
  <c r="DA135" i="7"/>
  <c r="BN137" i="7"/>
  <c r="O113" i="7"/>
  <c r="AA113" i="7"/>
  <c r="AR133" i="7"/>
  <c r="CC145" i="7"/>
  <c r="FO118" i="7"/>
  <c r="DM118" i="7"/>
  <c r="GZ135" i="7"/>
  <c r="FA135" i="7"/>
  <c r="IP129" i="7"/>
  <c r="S197" i="7" s="1"/>
  <c r="S332" i="7" s="1"/>
  <c r="HX129" i="7"/>
  <c r="HF132" i="7"/>
  <c r="DQ124" i="7"/>
  <c r="EW119" i="7"/>
  <c r="DK148" i="7"/>
  <c r="EO145" i="7"/>
  <c r="EQ152" i="7"/>
  <c r="FP148" i="7"/>
  <c r="CY143" i="7"/>
  <c r="CZ142" i="7"/>
  <c r="EV142" i="7"/>
  <c r="FD154" i="7"/>
  <c r="FB153" i="7"/>
  <c r="FB160" i="7"/>
  <c r="CP167" i="7"/>
  <c r="DW154" i="7"/>
  <c r="EM156" i="7"/>
  <c r="EF158" i="7"/>
  <c r="DQ158" i="7"/>
  <c r="CO159" i="7"/>
  <c r="DR155" i="7"/>
  <c r="FF164" i="7"/>
  <c r="FO159" i="7"/>
  <c r="CX151" i="7"/>
  <c r="FF158" i="7"/>
  <c r="DK161" i="7"/>
  <c r="GS142" i="7"/>
  <c r="GK154" i="7"/>
  <c r="IS142" i="7"/>
  <c r="HV147" i="7"/>
  <c r="HO144" i="7"/>
  <c r="HG163" i="7"/>
  <c r="GF148" i="7"/>
  <c r="GO143" i="7"/>
  <c r="GW157" i="7"/>
  <c r="HE165" i="7"/>
  <c r="GN127" i="7"/>
  <c r="HF137" i="7"/>
  <c r="G131" i="7"/>
  <c r="HX136" i="7"/>
  <c r="IQ122" i="7"/>
  <c r="HG129" i="7"/>
  <c r="DR125" i="7"/>
  <c r="HX111" i="7"/>
  <c r="FA128" i="7"/>
  <c r="IP131" i="7"/>
  <c r="HX131" i="7"/>
  <c r="GN136" i="7"/>
  <c r="FA131" i="7"/>
  <c r="CE132" i="7"/>
  <c r="BM131" i="7"/>
  <c r="IV170" i="7"/>
  <c r="GE131" i="7"/>
  <c r="IG129" i="7"/>
  <c r="IG109" i="7"/>
  <c r="HO115" i="7"/>
  <c r="GW118" i="7"/>
  <c r="BL167" i="7"/>
  <c r="EJ134" i="7"/>
  <c r="HY109" i="7"/>
  <c r="HG114" i="7"/>
  <c r="HG131" i="7"/>
  <c r="FW119" i="7"/>
  <c r="FW135" i="7"/>
  <c r="DA122" i="7"/>
  <c r="BN124" i="7"/>
  <c r="AV125" i="7"/>
  <c r="AE108" i="7"/>
  <c r="AU136" i="7"/>
  <c r="AU125" i="7"/>
  <c r="HP126" i="7"/>
  <c r="CV117" i="7"/>
  <c r="AN137" i="7"/>
  <c r="AA115" i="7"/>
  <c r="J124" i="7"/>
  <c r="W126" i="7"/>
  <c r="O117" i="7"/>
  <c r="AQ119" i="7"/>
  <c r="CV121" i="7"/>
  <c r="CV109" i="7"/>
  <c r="FD137" i="7"/>
  <c r="N205" i="7" s="1"/>
  <c r="N340" i="7" s="1"/>
  <c r="FA126" i="7"/>
  <c r="DR129" i="7"/>
  <c r="EW114" i="7"/>
  <c r="DM115" i="7"/>
  <c r="IJ123" i="7"/>
  <c r="JA111" i="7"/>
  <c r="GL117" i="7"/>
  <c r="IY115" i="7"/>
  <c r="FW117" i="7"/>
  <c r="GL129" i="7"/>
  <c r="GZ127" i="7"/>
  <c r="HO118" i="7"/>
  <c r="HY111" i="7"/>
  <c r="GE135" i="7"/>
  <c r="AN115" i="7"/>
  <c r="CF121" i="7"/>
  <c r="P112" i="7"/>
  <c r="HG108" i="7"/>
  <c r="GY115" i="7"/>
  <c r="GF112" i="7"/>
  <c r="GO117" i="7"/>
  <c r="IY111" i="7"/>
  <c r="FD121" i="7"/>
  <c r="GO134" i="7"/>
  <c r="FA133" i="7"/>
  <c r="AP114" i="7"/>
  <c r="EI124" i="7"/>
  <c r="FW120" i="7"/>
  <c r="IP126" i="7"/>
  <c r="IP110" i="7"/>
  <c r="BN121" i="7"/>
  <c r="HG112" i="7"/>
  <c r="AP135" i="7"/>
  <c r="AZ121" i="7"/>
  <c r="HO111" i="7"/>
  <c r="HY125" i="7"/>
  <c r="BZ110" i="7"/>
  <c r="AF116" i="7"/>
  <c r="HQ115" i="7"/>
  <c r="FW136" i="7"/>
  <c r="O204" i="7" s="1"/>
  <c r="O339" i="7" s="1"/>
  <c r="K123" i="7"/>
  <c r="BR126" i="7"/>
  <c r="HX126" i="7"/>
  <c r="GE120" i="7"/>
  <c r="DA121" i="7"/>
  <c r="DM131" i="7"/>
  <c r="GR169" i="7"/>
  <c r="EM162" i="7"/>
  <c r="AX159" i="7"/>
  <c r="GS157" i="7"/>
  <c r="P151" i="7"/>
  <c r="FE162" i="7"/>
  <c r="FE154" i="7"/>
  <c r="CD157" i="7"/>
  <c r="FZ154" i="7"/>
  <c r="O222" i="7" s="1"/>
  <c r="O357" i="7" s="1"/>
  <c r="BL161" i="7"/>
  <c r="DA146" i="7"/>
  <c r="EN152" i="7"/>
  <c r="BP149" i="7"/>
  <c r="AI149" i="7"/>
  <c r="GA143" i="7"/>
  <c r="FJ160" i="7"/>
  <c r="IJ157" i="7"/>
  <c r="HG151" i="7"/>
  <c r="FQ147" i="7"/>
  <c r="EB146" i="7"/>
  <c r="IT142" i="7"/>
  <c r="BW130" i="7"/>
  <c r="BL133" i="7"/>
  <c r="BL139" i="7" s="1"/>
  <c r="M501" i="7" s="1"/>
  <c r="IC113" i="7"/>
  <c r="EF113" i="7"/>
  <c r="FK131" i="7"/>
  <c r="N199" i="7" s="1"/>
  <c r="N334" i="7" s="1"/>
  <c r="HP133" i="7"/>
  <c r="W130" i="7"/>
  <c r="Z130" i="7"/>
  <c r="AC112" i="7"/>
  <c r="CO122" i="7"/>
  <c r="FO120" i="7"/>
  <c r="FH112" i="7"/>
  <c r="DR115" i="7"/>
  <c r="FZ134" i="7"/>
  <c r="DQ109" i="7"/>
  <c r="GD170" i="7"/>
  <c r="IP122" i="7"/>
  <c r="CF134" i="7"/>
  <c r="AR130" i="7"/>
  <c r="CE133" i="7"/>
  <c r="IG169" i="7"/>
  <c r="CV151" i="7"/>
  <c r="EO154" i="7"/>
  <c r="HY145" i="7"/>
  <c r="GE153" i="7"/>
  <c r="HI132" i="7"/>
  <c r="BX132" i="7"/>
  <c r="HH116" i="7"/>
  <c r="GQ129" i="7"/>
  <c r="EF127" i="7"/>
  <c r="HH124" i="7"/>
  <c r="AB138" i="7"/>
  <c r="K449" i="7" s="1"/>
  <c r="GV115" i="7"/>
  <c r="DT120" i="7"/>
  <c r="GE128" i="7"/>
  <c r="AZ147" i="7"/>
  <c r="BF134" i="7"/>
  <c r="AZ127" i="7"/>
  <c r="DF148" i="7"/>
  <c r="DL151" i="7"/>
  <c r="FG155" i="7"/>
  <c r="GL151" i="7"/>
  <c r="FY148" i="7"/>
  <c r="IA153" i="7"/>
  <c r="GO111" i="7"/>
  <c r="HG127" i="7"/>
  <c r="BH135" i="7"/>
  <c r="FD171" i="7"/>
  <c r="GZ169" i="7"/>
  <c r="FZ171" i="7"/>
  <c r="IT164" i="7"/>
  <c r="IF159" i="7"/>
  <c r="HP158" i="7"/>
  <c r="IC148" i="7"/>
  <c r="CH149" i="7"/>
  <c r="R147" i="7"/>
  <c r="GP142" i="7"/>
  <c r="ET168" i="7"/>
  <c r="AT149" i="7"/>
  <c r="IG145" i="7"/>
  <c r="CW149" i="7"/>
  <c r="EH146" i="7"/>
  <c r="J158" i="7"/>
  <c r="HW122" i="7"/>
  <c r="HW139" i="7" s="1"/>
  <c r="F517" i="7" s="1"/>
  <c r="IQ133" i="7"/>
  <c r="S201" i="7" s="1"/>
  <c r="S336" i="7" s="1"/>
  <c r="IK130" i="7"/>
  <c r="HA120" i="7"/>
  <c r="EP132" i="7"/>
  <c r="EP139" i="7" s="1"/>
  <c r="H509" i="7" s="1"/>
  <c r="CX116" i="7"/>
  <c r="L130" i="7"/>
  <c r="F114" i="7"/>
  <c r="AC127" i="7"/>
  <c r="AE132" i="7"/>
  <c r="HC131" i="7"/>
  <c r="JA127" i="7"/>
  <c r="FS120" i="7"/>
  <c r="DC121" i="7"/>
  <c r="FG133" i="7"/>
  <c r="AQ128" i="7"/>
  <c r="I143" i="7"/>
  <c r="AU144" i="7"/>
  <c r="BX147" i="7"/>
  <c r="BV142" i="7"/>
  <c r="CC166" i="7"/>
  <c r="AE166" i="7"/>
  <c r="AN171" i="7"/>
  <c r="CJ170" i="7"/>
  <c r="BU170" i="7"/>
  <c r="G165" i="7"/>
  <c r="BF119" i="7"/>
  <c r="HO120" i="7"/>
  <c r="DQ121" i="7"/>
  <c r="AU129" i="7"/>
  <c r="FP172" i="7"/>
  <c r="Q485" i="7" s="1"/>
  <c r="EU158" i="7"/>
  <c r="GD157" i="7"/>
  <c r="GN160" i="7"/>
  <c r="I153" i="7"/>
  <c r="ET161" i="7"/>
  <c r="FA146" i="7"/>
  <c r="AP160" i="7"/>
  <c r="CV143" i="7"/>
  <c r="BG146" i="7"/>
  <c r="AW145" i="7"/>
  <c r="DZ148" i="7"/>
  <c r="DM149" i="7"/>
  <c r="FJ132" i="7"/>
  <c r="FJ139" i="7" s="1"/>
  <c r="K510" i="7" s="1"/>
  <c r="AP138" i="7"/>
  <c r="H450" i="7" s="1"/>
  <c r="GZ129" i="7"/>
  <c r="JB130" i="7"/>
  <c r="BA119" i="7"/>
  <c r="EY118" i="7"/>
  <c r="BD118" i="7"/>
  <c r="EI113" i="7"/>
  <c r="EJ123" i="7"/>
  <c r="EK138" i="7"/>
  <c r="T458" i="7" s="1"/>
  <c r="BW120" i="7"/>
  <c r="M136" i="7"/>
  <c r="L133" i="7"/>
  <c r="H111" i="7"/>
  <c r="Y137" i="7"/>
  <c r="T127" i="7"/>
  <c r="GG112" i="7"/>
  <c r="F148" i="7"/>
  <c r="S170" i="7"/>
  <c r="AE165" i="7"/>
  <c r="Y153" i="7"/>
  <c r="AK162" i="7"/>
  <c r="CE122" i="7"/>
  <c r="CF163" i="7"/>
  <c r="AI114" i="7"/>
  <c r="GX130" i="7"/>
  <c r="AV124" i="7"/>
  <c r="AA114" i="7"/>
  <c r="BJ134" i="7"/>
  <c r="EI138" i="7"/>
  <c r="R458" i="7" s="1"/>
  <c r="HX130" i="7"/>
  <c r="HX127" i="7"/>
  <c r="CU171" i="7"/>
  <c r="AW167" i="7"/>
  <c r="AN169" i="7"/>
  <c r="CG152" i="7"/>
  <c r="FN159" i="7"/>
  <c r="EZ158" i="7"/>
  <c r="BE146" i="7"/>
  <c r="IX143" i="7"/>
  <c r="BO152" i="7"/>
  <c r="BM146" i="7"/>
  <c r="AX146" i="7"/>
  <c r="EA117" i="7"/>
  <c r="EC113" i="7"/>
  <c r="AE114" i="7"/>
  <c r="CJ124" i="7"/>
  <c r="HT122" i="7"/>
  <c r="CI125" i="7"/>
  <c r="BK125" i="7"/>
  <c r="AV109" i="7"/>
  <c r="BM133" i="7"/>
  <c r="AF114" i="7"/>
  <c r="CE130" i="7"/>
  <c r="BM129" i="7"/>
  <c r="IN170" i="7"/>
  <c r="ID151" i="7"/>
  <c r="DW152" i="7"/>
  <c r="IW155" i="7"/>
  <c r="CU153" i="7"/>
  <c r="ED147" i="7"/>
  <c r="AY148" i="7"/>
  <c r="DY145" i="7"/>
  <c r="ED143" i="7"/>
  <c r="CZ147" i="7"/>
  <c r="GR145" i="7"/>
  <c r="HK168" i="7"/>
  <c r="M149" i="7"/>
  <c r="HA163" i="7"/>
  <c r="FR119" i="7"/>
  <c r="CB123" i="7"/>
  <c r="Z126" i="7"/>
  <c r="CC112" i="7"/>
  <c r="II122" i="7"/>
  <c r="DG123" i="7"/>
  <c r="HS124" i="7"/>
  <c r="HT124" i="7"/>
  <c r="DS126" i="7"/>
  <c r="E112" i="7"/>
  <c r="DQ111" i="7"/>
  <c r="GZ109" i="7"/>
  <c r="BZ115" i="7"/>
  <c r="AP117" i="7"/>
  <c r="AV110" i="7"/>
  <c r="O118" i="7"/>
  <c r="AE119" i="7"/>
  <c r="EY164" i="7"/>
  <c r="FQ164" i="7"/>
  <c r="ER158" i="7"/>
  <c r="EG153" i="7"/>
  <c r="AM161" i="7"/>
  <c r="EU171" i="7"/>
  <c r="CP152" i="7"/>
  <c r="EW148" i="7"/>
  <c r="EP145" i="7"/>
  <c r="BY158" i="7"/>
  <c r="GY144" i="7"/>
  <c r="CY145" i="7"/>
  <c r="CY154" i="7"/>
  <c r="DA120" i="7"/>
  <c r="L120" i="7"/>
  <c r="BM114" i="7"/>
  <c r="AI133" i="7"/>
  <c r="E117" i="7"/>
  <c r="AH120" i="7"/>
  <c r="HC109" i="7"/>
  <c r="BI134" i="7"/>
  <c r="I124" i="7"/>
  <c r="Y120" i="7"/>
  <c r="EW135" i="7"/>
  <c r="GX164" i="7"/>
  <c r="HQ119" i="7"/>
  <c r="GY119" i="7"/>
  <c r="GG121" i="7"/>
  <c r="O189" i="7" s="1"/>
  <c r="O324" i="7" s="1"/>
  <c r="IH123" i="7"/>
  <c r="GX131" i="7"/>
  <c r="GF125" i="7"/>
  <c r="HO110" i="7"/>
  <c r="GW117" i="7"/>
  <c r="HO132" i="7"/>
  <c r="HO127" i="7"/>
  <c r="GE134" i="7"/>
  <c r="AS167" i="7"/>
  <c r="GD167" i="7"/>
  <c r="IB155" i="7"/>
  <c r="BW168" i="7"/>
  <c r="CV155" i="7"/>
  <c r="GU161" i="7"/>
  <c r="CQ158" i="7"/>
  <c r="HV148" i="7"/>
  <c r="IS150" i="7"/>
  <c r="DP145" i="7"/>
  <c r="IE153" i="7"/>
  <c r="IV118" i="7"/>
  <c r="IV139" i="7" s="1"/>
  <c r="N518" i="7" s="1"/>
  <c r="AG108" i="7"/>
  <c r="DV113" i="7"/>
  <c r="H138" i="7"/>
  <c r="H448" i="7" s="1"/>
  <c r="AK135" i="7"/>
  <c r="AK117" i="7"/>
  <c r="AE131" i="7"/>
  <c r="GL111" i="7"/>
  <c r="IR121" i="7"/>
  <c r="IR139" i="7" s="1"/>
  <c r="J518" i="7" s="1"/>
  <c r="HJ109" i="7"/>
  <c r="HL108" i="7"/>
  <c r="I120" i="7"/>
  <c r="BZ118" i="7"/>
  <c r="IO172" i="7"/>
  <c r="G493" i="7" s="1"/>
  <c r="DM165" i="7"/>
  <c r="CO166" i="7"/>
  <c r="HI155" i="7"/>
  <c r="CH165" i="7"/>
  <c r="HN149" i="7"/>
  <c r="IO143" i="7"/>
  <c r="HB159" i="7"/>
  <c r="EY147" i="7"/>
  <c r="DX165" i="7"/>
  <c r="IP148" i="7"/>
  <c r="EM143" i="7"/>
  <c r="GJ109" i="7"/>
  <c r="EO110" i="7"/>
  <c r="AA149" i="7"/>
  <c r="W160" i="7"/>
  <c r="AP145" i="7"/>
  <c r="BH109" i="7"/>
  <c r="AN136" i="7"/>
  <c r="GW171" i="7"/>
  <c r="IQ119" i="7"/>
  <c r="GE169" i="7"/>
  <c r="HN162" i="7"/>
  <c r="O151" i="7"/>
  <c r="DQ159" i="7"/>
  <c r="GP161" i="7"/>
  <c r="FF159" i="7"/>
  <c r="HL163" i="7"/>
  <c r="IU152" i="7"/>
  <c r="HF148" i="7"/>
  <c r="EX145" i="7"/>
  <c r="DP162" i="7"/>
  <c r="N130" i="7"/>
  <c r="AG129" i="7"/>
  <c r="BB113" i="7"/>
  <c r="BM122" i="7"/>
  <c r="GH118" i="7"/>
  <c r="GS149" i="7"/>
  <c r="GD155" i="7"/>
  <c r="GG145" i="7"/>
  <c r="GQ157" i="7"/>
  <c r="GT147" i="7"/>
  <c r="IJ166" i="7"/>
  <c r="EB169" i="7"/>
  <c r="HO152" i="7"/>
  <c r="FI156" i="7"/>
  <c r="EZ152" i="7"/>
  <c r="BX145" i="7"/>
  <c r="HJ153" i="7"/>
  <c r="GB145" i="7"/>
  <c r="AJ135" i="7"/>
  <c r="AF127" i="7"/>
  <c r="Q125" i="7"/>
  <c r="GK114" i="7"/>
  <c r="Q109" i="7"/>
  <c r="BL149" i="7"/>
  <c r="O114" i="7"/>
  <c r="GI160" i="7"/>
  <c r="BW162" i="7"/>
  <c r="FP150" i="7"/>
  <c r="HM156" i="7"/>
  <c r="FK162" i="7"/>
  <c r="JA145" i="7"/>
  <c r="HW150" i="7"/>
  <c r="EI148" i="7"/>
  <c r="BQ145" i="7"/>
  <c r="BD144" i="7"/>
  <c r="IK117" i="7"/>
  <c r="V114" i="7"/>
  <c r="AJ120" i="7"/>
  <c r="N125" i="7"/>
  <c r="FB116" i="7"/>
  <c r="BS114" i="7"/>
  <c r="GB165" i="7"/>
  <c r="IF167" i="7"/>
  <c r="GW119" i="7"/>
  <c r="IP123" i="7"/>
  <c r="GE129" i="7"/>
  <c r="IQ114" i="7"/>
  <c r="IQ132" i="7"/>
  <c r="HY116" i="7"/>
  <c r="HF120" i="7"/>
  <c r="HF116" i="7"/>
  <c r="IP115" i="7"/>
  <c r="GN116" i="7"/>
  <c r="AZ163" i="7"/>
  <c r="HV156" i="7"/>
  <c r="CE151" i="7"/>
  <c r="BU160" i="7"/>
  <c r="IT171" i="7"/>
  <c r="FW151" i="7"/>
  <c r="S144" i="7"/>
  <c r="DJ148" i="7"/>
  <c r="BN144" i="7"/>
  <c r="F117" i="7"/>
  <c r="K132" i="7"/>
  <c r="P134" i="7"/>
  <c r="BB122" i="7"/>
  <c r="AV123" i="7"/>
  <c r="FS129" i="7"/>
  <c r="IJ132" i="7"/>
  <c r="HC138" i="7"/>
  <c r="T465" i="7" s="1"/>
  <c r="W121" i="7"/>
  <c r="HG109" i="7"/>
  <c r="BU162" i="7"/>
  <c r="HB170" i="7"/>
  <c r="IN168" i="7"/>
  <c r="BD163" i="7"/>
  <c r="GV157" i="7"/>
  <c r="EQ154" i="7"/>
  <c r="DI160" i="7"/>
  <c r="FF145" i="7"/>
  <c r="BF146" i="7"/>
  <c r="FK152" i="7"/>
  <c r="M142" i="7"/>
  <c r="DB116" i="7"/>
  <c r="DT132" i="7"/>
  <c r="K200" i="7" s="1"/>
  <c r="K335" i="7" s="1"/>
  <c r="JB113" i="7"/>
  <c r="CE109" i="7"/>
  <c r="BN119" i="7"/>
  <c r="BZ133" i="7"/>
  <c r="FO119" i="7"/>
  <c r="EE119" i="7"/>
  <c r="FA160" i="7"/>
  <c r="FK166" i="7"/>
  <c r="DO167" i="7"/>
  <c r="HX151" i="7"/>
  <c r="GL142" i="7"/>
  <c r="IC158" i="7"/>
  <c r="IN158" i="7"/>
  <c r="HF123" i="7"/>
  <c r="IU172" i="7"/>
  <c r="M493" i="7" s="1"/>
  <c r="AD142" i="7"/>
  <c r="IH124" i="7"/>
  <c r="FB113" i="7"/>
  <c r="EK115" i="7"/>
  <c r="BM137" i="7"/>
  <c r="HO109" i="7"/>
  <c r="IY124" i="7"/>
  <c r="HP122" i="7"/>
  <c r="HO130" i="7"/>
  <c r="GE108" i="7"/>
  <c r="IY122" i="7"/>
  <c r="HY136" i="7"/>
  <c r="IG126" i="7"/>
  <c r="HP119" i="7"/>
  <c r="GY136" i="7"/>
  <c r="GW109" i="7"/>
  <c r="HF115" i="7"/>
  <c r="FW111" i="7"/>
  <c r="HO124" i="7"/>
  <c r="IG124" i="7"/>
  <c r="FW127" i="7"/>
  <c r="HX115" i="7"/>
  <c r="IY127" i="7"/>
  <c r="HR135" i="7"/>
  <c r="EK126" i="7"/>
  <c r="EE123" i="7"/>
  <c r="FO132" i="7"/>
  <c r="EK125" i="7"/>
  <c r="EW122" i="7"/>
  <c r="EW115" i="7"/>
  <c r="EE115" i="7"/>
  <c r="FD134" i="7"/>
  <c r="EJ138" i="7"/>
  <c r="S458" i="7" s="1"/>
  <c r="FD118" i="7"/>
  <c r="DA118" i="7"/>
  <c r="AE111" i="7"/>
  <c r="AA117" i="7"/>
  <c r="AR114" i="7"/>
  <c r="BX127" i="7"/>
  <c r="AF111" i="7"/>
  <c r="CF120" i="7"/>
  <c r="CE120" i="7"/>
  <c r="BN120" i="7"/>
  <c r="AV136" i="7"/>
  <c r="AP112" i="7"/>
  <c r="AV119" i="7"/>
  <c r="AR116" i="7"/>
  <c r="CE123" i="7"/>
  <c r="O112" i="7"/>
  <c r="BH129" i="7"/>
  <c r="G122" i="7"/>
  <c r="G109" i="7"/>
  <c r="AN124" i="7"/>
  <c r="AZ132" i="7"/>
  <c r="AP124" i="7"/>
  <c r="BN123" i="7"/>
  <c r="AE116" i="7"/>
  <c r="BB138" i="7"/>
  <c r="T450" i="7" s="1"/>
  <c r="CI133" i="7"/>
  <c r="AK121" i="7"/>
  <c r="BB115" i="7"/>
  <c r="AQ120" i="7"/>
  <c r="BI120" i="7"/>
  <c r="Y119" i="7"/>
  <c r="BZ124" i="7"/>
  <c r="W124" i="7"/>
  <c r="AF109" i="7"/>
  <c r="N134" i="7"/>
  <c r="O116" i="7"/>
  <c r="W131" i="7"/>
  <c r="AK138" i="7"/>
  <c r="T449" i="7" s="1"/>
  <c r="FS127" i="7"/>
  <c r="S111" i="7"/>
  <c r="CG136" i="7"/>
  <c r="AJ137" i="7"/>
  <c r="BL115" i="7"/>
  <c r="DR131" i="7"/>
  <c r="AI109" i="7"/>
  <c r="CE126" i="7"/>
  <c r="Y128" i="7"/>
  <c r="Z111" i="7"/>
  <c r="R118" i="7"/>
  <c r="P132" i="7"/>
  <c r="BS131" i="7"/>
  <c r="DH114" i="7"/>
  <c r="AC142" i="7"/>
  <c r="K134" i="7"/>
  <c r="EK110" i="7"/>
  <c r="FS111" i="7"/>
  <c r="T123" i="7"/>
  <c r="M134" i="7"/>
  <c r="V116" i="7"/>
  <c r="R134" i="7"/>
  <c r="FS118" i="7"/>
  <c r="DB119" i="7"/>
  <c r="AE121" i="7"/>
  <c r="S122" i="7"/>
  <c r="CY172" i="7"/>
  <c r="P481" i="7" s="1"/>
  <c r="Q127" i="7"/>
  <c r="J110" i="7"/>
  <c r="AH132" i="7"/>
  <c r="FB121" i="7"/>
  <c r="BS126" i="7"/>
  <c r="FO111" i="7"/>
  <c r="L135" i="7"/>
  <c r="AA126" i="7"/>
  <c r="X131" i="7"/>
  <c r="BA110" i="7"/>
  <c r="HP110" i="7"/>
  <c r="IG116" i="7"/>
  <c r="IQ124" i="7"/>
  <c r="CF111" i="7"/>
  <c r="AV126" i="7"/>
  <c r="EJ127" i="7"/>
  <c r="DA124" i="7"/>
  <c r="J116" i="7"/>
  <c r="AP119" i="7"/>
  <c r="BN111" i="7"/>
  <c r="FD123" i="7"/>
  <c r="N191" i="7" s="1"/>
  <c r="N326" i="7" s="1"/>
  <c r="CZ124" i="7"/>
  <c r="IX147" i="7"/>
  <c r="GD159" i="7"/>
  <c r="GE149" i="7"/>
  <c r="GF143" i="7"/>
  <c r="GF155" i="7"/>
  <c r="GP147" i="7"/>
  <c r="HA145" i="7"/>
  <c r="II152" i="7"/>
  <c r="HG115" i="7"/>
  <c r="BI122" i="7"/>
  <c r="BH124" i="7"/>
  <c r="AR111" i="7"/>
  <c r="BM126" i="7"/>
  <c r="CF109" i="7"/>
  <c r="CE112" i="7"/>
  <c r="G125" i="7"/>
  <c r="CE128" i="7"/>
  <c r="FD122" i="7"/>
  <c r="EI123" i="7"/>
  <c r="IG121" i="7"/>
  <c r="GY120" i="7"/>
  <c r="GN134" i="7"/>
  <c r="HY127" i="7"/>
  <c r="CA112" i="7"/>
  <c r="BI114" i="7"/>
  <c r="AI148" i="7"/>
  <c r="CA146" i="7"/>
  <c r="L145" i="7"/>
  <c r="BK146" i="7"/>
  <c r="BG147" i="7"/>
  <c r="I148" i="7"/>
  <c r="BU144" i="7"/>
  <c r="CD147" i="7"/>
  <c r="AM156" i="7"/>
  <c r="AV161" i="7"/>
  <c r="BE167" i="7"/>
  <c r="CH166" i="7"/>
  <c r="CF123" i="7"/>
  <c r="BF122" i="7"/>
  <c r="HG133" i="7"/>
  <c r="IY118" i="7"/>
  <c r="HF133" i="7"/>
  <c r="AU137" i="7"/>
  <c r="AQ116" i="7"/>
  <c r="J115" i="7"/>
  <c r="AU145" i="7"/>
  <c r="AM147" i="7"/>
  <c r="O143" i="7"/>
  <c r="S145" i="7"/>
  <c r="BU143" i="7"/>
  <c r="BN125" i="7"/>
  <c r="GW123" i="7"/>
  <c r="IY123" i="7"/>
  <c r="CA108" i="7"/>
  <c r="CA143" i="7"/>
  <c r="AY145" i="7"/>
  <c r="CA159" i="7"/>
  <c r="BM152" i="7"/>
  <c r="BV167" i="7"/>
  <c r="AQ151" i="7"/>
  <c r="AJ158" i="7"/>
  <c r="AZ152" i="7"/>
  <c r="BU158" i="7"/>
  <c r="BM110" i="7"/>
  <c r="BK164" i="7"/>
  <c r="CF122" i="7"/>
  <c r="BN168" i="7"/>
  <c r="CG163" i="7"/>
  <c r="BX170" i="7"/>
  <c r="BY161" i="7"/>
  <c r="CA170" i="7"/>
  <c r="FN144" i="7"/>
  <c r="EA150" i="7"/>
  <c r="CV147" i="7"/>
  <c r="FB142" i="7"/>
  <c r="CS143" i="7"/>
  <c r="DZ144" i="7"/>
  <c r="EA149" i="7"/>
  <c r="FK142" i="7"/>
  <c r="FD150" i="7"/>
  <c r="FA157" i="7"/>
  <c r="DS161" i="7"/>
  <c r="DW150" i="7"/>
  <c r="EE170" i="7"/>
  <c r="DF155" i="7"/>
  <c r="EW143" i="7"/>
  <c r="DA165" i="7"/>
  <c r="ES164" i="7"/>
  <c r="DZ168" i="7"/>
  <c r="CT172" i="7"/>
  <c r="K481" i="7" s="1"/>
  <c r="EI166" i="7"/>
  <c r="DC170" i="7"/>
  <c r="FN163" i="7"/>
  <c r="DE166" i="7"/>
  <c r="FI168" i="7"/>
  <c r="FK167" i="7"/>
  <c r="FF161" i="7"/>
  <c r="CU159" i="7"/>
  <c r="GZ124" i="7"/>
  <c r="IP145" i="7"/>
  <c r="IQ149" i="7"/>
  <c r="IR145" i="7"/>
  <c r="HL159" i="7"/>
  <c r="HV151" i="7"/>
  <c r="JB153" i="7"/>
  <c r="HG147" i="7"/>
  <c r="HW153" i="7"/>
  <c r="HW160" i="7"/>
  <c r="HH148" i="7"/>
  <c r="GU153" i="7"/>
  <c r="GV150" i="7"/>
  <c r="JA159" i="7"/>
  <c r="HF145" i="7"/>
  <c r="GX148" i="7"/>
  <c r="IM158" i="7"/>
  <c r="FZ155" i="7"/>
  <c r="IT163" i="7"/>
  <c r="HN167" i="7"/>
  <c r="GH171" i="7"/>
  <c r="GN112" i="7"/>
  <c r="GL171" i="7"/>
  <c r="HL170" i="7"/>
  <c r="IT165" i="7"/>
  <c r="GO136" i="7"/>
  <c r="GG133" i="7"/>
  <c r="IV165" i="7"/>
  <c r="HP170" i="7"/>
  <c r="GX137" i="7"/>
  <c r="IY130" i="7"/>
  <c r="BZ132" i="7"/>
  <c r="EE114" i="7"/>
  <c r="Z145" i="7"/>
  <c r="AI143" i="7"/>
  <c r="W142" i="7"/>
  <c r="CA158" i="7"/>
  <c r="CD152" i="7"/>
  <c r="F156" i="7"/>
  <c r="AA155" i="7"/>
  <c r="J152" i="7"/>
  <c r="AO164" i="7"/>
  <c r="BN169" i="7"/>
  <c r="AP123" i="7"/>
  <c r="CJ151" i="7"/>
  <c r="BM150" i="7"/>
  <c r="CG151" i="7"/>
  <c r="AC169" i="7"/>
  <c r="EJ124" i="7"/>
  <c r="DQ112" i="7"/>
  <c r="HF109" i="7"/>
  <c r="HO125" i="7"/>
  <c r="CA136" i="7"/>
  <c r="FA127" i="7"/>
  <c r="AR134" i="7"/>
  <c r="AU133" i="7"/>
  <c r="CV125" i="7"/>
  <c r="BN109" i="7"/>
  <c r="AP128" i="7"/>
  <c r="FO126" i="7"/>
  <c r="CT147" i="7"/>
  <c r="EB148" i="7"/>
  <c r="DE143" i="7"/>
  <c r="CP145" i="7"/>
  <c r="DI145" i="7"/>
  <c r="ES145" i="7"/>
  <c r="DO144" i="7"/>
  <c r="DP149" i="7"/>
  <c r="CW155" i="7"/>
  <c r="CP171" i="7"/>
  <c r="CY159" i="7"/>
  <c r="EM164" i="7"/>
  <c r="FK170" i="7"/>
  <c r="FL158" i="7"/>
  <c r="DQ145" i="7"/>
  <c r="FM149" i="7"/>
  <c r="FF168" i="7"/>
  <c r="EQ156" i="7"/>
  <c r="DK163" i="7"/>
  <c r="FO166" i="7"/>
  <c r="ED151" i="7"/>
  <c r="ET157" i="7"/>
  <c r="FB169" i="7"/>
  <c r="HB157" i="7"/>
  <c r="HC151" i="7"/>
  <c r="IR146" i="7"/>
  <c r="GN157" i="7"/>
  <c r="GH149" i="7"/>
  <c r="HN155" i="7"/>
  <c r="GI155" i="7"/>
  <c r="GJ145" i="7"/>
  <c r="IF144" i="7"/>
  <c r="HY150" i="7"/>
  <c r="IX142" i="7"/>
  <c r="IX155" i="7"/>
  <c r="HV144" i="7"/>
  <c r="HH166" i="7"/>
  <c r="IC161" i="7"/>
  <c r="GL166" i="7"/>
  <c r="BF126" i="7"/>
  <c r="BX128" i="7"/>
  <c r="EI121" i="7"/>
  <c r="FA129" i="7"/>
  <c r="FA111" i="7"/>
  <c r="GO119" i="7"/>
  <c r="IQ112" i="7"/>
  <c r="GE167" i="7"/>
  <c r="CA110" i="7"/>
  <c r="AQ109" i="7"/>
  <c r="AQ146" i="7"/>
  <c r="J144" i="7"/>
  <c r="BZ142" i="7"/>
  <c r="T147" i="7"/>
  <c r="M144" i="7"/>
  <c r="BE147" i="7"/>
  <c r="X147" i="7"/>
  <c r="BP144" i="7"/>
  <c r="BH117" i="7"/>
  <c r="W151" i="7"/>
  <c r="AN153" i="7"/>
  <c r="AZ134" i="7"/>
  <c r="BG151" i="7"/>
  <c r="BX157" i="7"/>
  <c r="Q165" i="7"/>
  <c r="BJ164" i="7"/>
  <c r="N160" i="7"/>
  <c r="BE166" i="7"/>
  <c r="AF150" i="7"/>
  <c r="BJ158" i="7"/>
  <c r="BB164" i="7"/>
  <c r="HP123" i="7"/>
  <c r="BH108" i="7"/>
  <c r="W109" i="7"/>
  <c r="EJ122" i="7"/>
  <c r="GO118" i="7"/>
  <c r="GY116" i="7"/>
  <c r="IQ126" i="7"/>
  <c r="IQ110" i="7"/>
  <c r="AS149" i="7"/>
  <c r="AB133" i="7"/>
  <c r="AJ170" i="7"/>
  <c r="BB145" i="7"/>
  <c r="BL164" i="7"/>
  <c r="BG164" i="7"/>
  <c r="K147" i="7"/>
  <c r="AR150" i="7"/>
  <c r="P165" i="7"/>
  <c r="H168" i="7"/>
  <c r="AF129" i="7"/>
  <c r="BK167" i="7"/>
  <c r="BX129" i="7"/>
  <c r="W122" i="7"/>
  <c r="DH135" i="7"/>
  <c r="DH142" i="7"/>
  <c r="DS112" i="7"/>
  <c r="DG142" i="7"/>
  <c r="CQ150" i="7"/>
  <c r="FB117" i="7"/>
  <c r="EV155" i="7"/>
  <c r="EF162" i="7"/>
  <c r="CZ166" i="7"/>
  <c r="DN170" i="7"/>
  <c r="FR147" i="7"/>
  <c r="DV150" i="7"/>
  <c r="EU142" i="7"/>
  <c r="FQ153" i="7"/>
  <c r="FA148" i="7"/>
  <c r="DT145" i="7"/>
  <c r="FO144" i="7"/>
  <c r="CV153" i="7"/>
  <c r="CV157" i="7"/>
  <c r="EZ159" i="7"/>
  <c r="FP161" i="7"/>
  <c r="DR133" i="7"/>
  <c r="FL143" i="7"/>
  <c r="FA149" i="7"/>
  <c r="CW156" i="7"/>
  <c r="FA158" i="7"/>
  <c r="EW142" i="7"/>
  <c r="FR159" i="7"/>
  <c r="EU151" i="7"/>
  <c r="FK153" i="7"/>
  <c r="FK157" i="7"/>
  <c r="CQ161" i="7"/>
  <c r="EE159" i="7"/>
  <c r="DM147" i="7"/>
  <c r="FL150" i="7"/>
  <c r="FL154" i="7"/>
  <c r="CR158" i="7"/>
  <c r="EV164" i="7"/>
  <c r="DA151" i="7"/>
  <c r="DQ153" i="7"/>
  <c r="DQ156" i="7"/>
  <c r="FE159" i="7"/>
  <c r="DR156" i="7"/>
  <c r="CT170" i="7"/>
  <c r="FP166" i="7"/>
  <c r="DC162" i="7"/>
  <c r="CU145" i="7"/>
  <c r="EB150" i="7"/>
  <c r="FH159" i="7"/>
  <c r="ER165" i="7"/>
  <c r="FF155" i="7"/>
  <c r="EC143" i="7"/>
  <c r="GR147" i="7"/>
  <c r="IJ122" i="7"/>
  <c r="JB117" i="7"/>
  <c r="FZ144" i="7"/>
  <c r="JA116" i="7"/>
  <c r="FZ159" i="7"/>
  <c r="GA145" i="7"/>
  <c r="HW146" i="7"/>
  <c r="GA158" i="7"/>
  <c r="IE164" i="7"/>
  <c r="IM169" i="7"/>
  <c r="IS164" i="7"/>
  <c r="GO148" i="7"/>
  <c r="HX142" i="7"/>
  <c r="GB149" i="7"/>
  <c r="GR152" i="7"/>
  <c r="GR159" i="7"/>
  <c r="HH161" i="7"/>
  <c r="IZ159" i="7"/>
  <c r="HT145" i="7"/>
  <c r="HS135" i="7"/>
  <c r="II158" i="7"/>
  <c r="HS161" i="7"/>
  <c r="HS143" i="7"/>
  <c r="HC146" i="7"/>
  <c r="IH160" i="7"/>
  <c r="HM149" i="7"/>
  <c r="GD166" i="7"/>
  <c r="IH167" i="7"/>
  <c r="GL113" i="7"/>
  <c r="FW156" i="7"/>
  <c r="IA162" i="7"/>
  <c r="GU166" i="7"/>
  <c r="HQ167" i="7"/>
  <c r="IG146" i="7"/>
  <c r="HA149" i="7"/>
  <c r="HP147" i="7"/>
  <c r="GZ115" i="7"/>
  <c r="GJ149" i="7"/>
  <c r="HO160" i="7"/>
  <c r="IE142" i="7"/>
  <c r="GI153" i="7"/>
  <c r="JA151" i="7"/>
  <c r="GG155" i="7"/>
  <c r="GG159" i="7"/>
  <c r="GW161" i="7"/>
  <c r="IT158" i="7"/>
  <c r="GX159" i="7"/>
  <c r="GH109" i="7"/>
  <c r="HH154" i="7"/>
  <c r="GR164" i="7"/>
  <c r="IB167" i="7"/>
  <c r="HT164" i="7"/>
  <c r="IB158" i="7"/>
  <c r="GF145" i="7"/>
  <c r="HQ124" i="7"/>
  <c r="GG126" i="7"/>
  <c r="IA151" i="7"/>
  <c r="GE161" i="7"/>
  <c r="GU152" i="7"/>
  <c r="GL158" i="7"/>
  <c r="HZ164" i="7"/>
  <c r="II165" i="7"/>
  <c r="IQ172" i="7"/>
  <c r="I493" i="7" s="1"/>
  <c r="GX113" i="7"/>
  <c r="GT163" i="7"/>
  <c r="GL168" i="7"/>
  <c r="ID166" i="7"/>
  <c r="HM171" i="7"/>
  <c r="HC164" i="7"/>
  <c r="JB169" i="7"/>
  <c r="GH138" i="7"/>
  <c r="P464" i="7" s="1"/>
  <c r="GE109" i="7"/>
  <c r="GV172" i="7"/>
  <c r="M490" i="7" s="1"/>
  <c r="JB168" i="7"/>
  <c r="IG131" i="7"/>
  <c r="HO136" i="7"/>
  <c r="DI168" i="7"/>
  <c r="CH163" i="7"/>
  <c r="AZ133" i="7"/>
  <c r="BB162" i="7"/>
  <c r="BH131" i="7"/>
  <c r="FB131" i="7"/>
  <c r="FS133" i="7"/>
  <c r="X135" i="7"/>
  <c r="BW163" i="7"/>
  <c r="IV169" i="7"/>
  <c r="IQ131" i="7"/>
  <c r="HG122" i="7"/>
  <c r="FW108" i="7"/>
  <c r="FW128" i="7"/>
  <c r="FD113" i="7"/>
  <c r="FD129" i="7"/>
  <c r="EJ132" i="7"/>
  <c r="CF132" i="7"/>
  <c r="AV117" i="7"/>
  <c r="O111" i="7"/>
  <c r="DO169" i="7"/>
  <c r="EE163" i="7"/>
  <c r="EK137" i="7"/>
  <c r="L205" i="7" s="1"/>
  <c r="L340" i="7" s="1"/>
  <c r="K114" i="7"/>
  <c r="AR123" i="7"/>
  <c r="CE108" i="7"/>
  <c r="IV166" i="7"/>
  <c r="N167" i="7"/>
  <c r="BM108" i="7"/>
  <c r="DQ131" i="7"/>
  <c r="FQ172" i="7"/>
  <c r="R485" i="7" s="1"/>
  <c r="W170" i="7"/>
  <c r="W168" i="7"/>
  <c r="DM129" i="7"/>
  <c r="HF135" i="7"/>
  <c r="HX133" i="7"/>
  <c r="FW170" i="7"/>
  <c r="GO170" i="7"/>
  <c r="DL157" i="7"/>
  <c r="GZ149" i="7"/>
  <c r="HJ152" i="7"/>
  <c r="FD149" i="7"/>
  <c r="GC144" i="7"/>
  <c r="DO152" i="7"/>
  <c r="IK147" i="7"/>
  <c r="HN145" i="7"/>
  <c r="IW154" i="7"/>
  <c r="FK133" i="7"/>
  <c r="FF121" i="7"/>
  <c r="ES130" i="7"/>
  <c r="M198" i="7" s="1"/>
  <c r="M333" i="7" s="1"/>
  <c r="GU118" i="7"/>
  <c r="H134" i="7"/>
  <c r="IE108" i="7"/>
  <c r="IS130" i="7"/>
  <c r="DT116" i="7"/>
  <c r="AM151" i="7"/>
  <c r="AN129" i="7"/>
  <c r="M171" i="7"/>
  <c r="BF152" i="7"/>
  <c r="BN116" i="7"/>
  <c r="AA169" i="7"/>
  <c r="EQ171" i="7"/>
  <c r="CN162" i="7"/>
  <c r="AZ167" i="7"/>
  <c r="GS164" i="7"/>
  <c r="EX166" i="7"/>
  <c r="FI169" i="7"/>
  <c r="IX164" i="7"/>
  <c r="IP157" i="7"/>
  <c r="EC157" i="7"/>
  <c r="FX161" i="7"/>
  <c r="DR157" i="7"/>
  <c r="GB147" i="7"/>
  <c r="HQ149" i="7"/>
  <c r="GN146" i="7"/>
  <c r="IT143" i="7"/>
  <c r="FL153" i="7"/>
  <c r="DN143" i="7"/>
  <c r="FW148" i="7"/>
  <c r="EO147" i="7"/>
  <c r="GU149" i="7"/>
  <c r="CS151" i="7"/>
  <c r="J123" i="7"/>
  <c r="FR113" i="7"/>
  <c r="EB116" i="7"/>
  <c r="ID132" i="7"/>
  <c r="DC128" i="7"/>
  <c r="DH108" i="7"/>
  <c r="HS109" i="7"/>
  <c r="HR111" i="7"/>
  <c r="GO114" i="7"/>
  <c r="GX120" i="7"/>
  <c r="FS167" i="7"/>
  <c r="CC167" i="7"/>
  <c r="FB163" i="7"/>
  <c r="IG160" i="7"/>
  <c r="GV158" i="7"/>
  <c r="FM157" i="7"/>
  <c r="DY161" i="7"/>
  <c r="HM155" i="7"/>
  <c r="HV158" i="7"/>
  <c r="DS146" i="7"/>
  <c r="GQ159" i="7"/>
  <c r="DI149" i="7"/>
  <c r="GT129" i="7"/>
  <c r="EN157" i="7"/>
  <c r="DJ151" i="7"/>
  <c r="DO130" i="7"/>
  <c r="FE121" i="7"/>
  <c r="FE139" i="7" s="1"/>
  <c r="F510" i="7" s="1"/>
  <c r="M137" i="7"/>
  <c r="DT111" i="7"/>
  <c r="DG108" i="7"/>
  <c r="EU108" i="7"/>
  <c r="GV138" i="7"/>
  <c r="M465" i="7" s="1"/>
  <c r="EW108" i="7"/>
  <c r="K116" i="7"/>
  <c r="I125" i="7"/>
  <c r="GN117" i="7"/>
  <c r="GF133" i="7"/>
  <c r="IM163" i="7"/>
  <c r="GG167" i="7"/>
  <c r="DH169" i="7"/>
  <c r="CZ150" i="7"/>
  <c r="EA161" i="7"/>
  <c r="ES161" i="7"/>
  <c r="GS143" i="7"/>
  <c r="DE157" i="7"/>
  <c r="FY157" i="7"/>
  <c r="IB133" i="7"/>
  <c r="DM113" i="7"/>
  <c r="CU111" i="7"/>
  <c r="GL134" i="7"/>
  <c r="GF111" i="7"/>
  <c r="II124" i="7"/>
  <c r="FE117" i="7"/>
  <c r="FO110" i="7"/>
  <c r="W134" i="7"/>
  <c r="CT151" i="7"/>
  <c r="FE144" i="7"/>
  <c r="FN148" i="7"/>
  <c r="DC150" i="7"/>
  <c r="ER149" i="7"/>
  <c r="FQ151" i="7"/>
  <c r="CW159" i="7"/>
  <c r="FS151" i="7"/>
  <c r="EG165" i="7"/>
  <c r="DK165" i="7"/>
  <c r="JB134" i="7"/>
  <c r="GL147" i="7"/>
  <c r="HK143" i="7"/>
  <c r="GV145" i="7"/>
  <c r="GC159" i="7"/>
  <c r="DW172" i="7"/>
  <c r="F483" i="7" s="1"/>
  <c r="X169" i="7"/>
  <c r="DX157" i="7"/>
  <c r="HE154" i="7"/>
  <c r="GY159" i="7"/>
  <c r="CN145" i="7"/>
  <c r="FX158" i="7"/>
  <c r="HX150" i="7"/>
  <c r="FP132" i="7"/>
  <c r="FP139" i="7" s="1"/>
  <c r="Q510" i="7" s="1"/>
  <c r="IT131" i="7"/>
  <c r="IT139" i="7" s="1"/>
  <c r="L518" i="7" s="1"/>
  <c r="GR113" i="7"/>
  <c r="HC130" i="7"/>
  <c r="DV116" i="7"/>
  <c r="FI146" i="7"/>
  <c r="HQ133" i="7"/>
  <c r="HS127" i="7"/>
  <c r="GL137" i="7"/>
  <c r="FS121" i="7"/>
  <c r="DC123" i="7"/>
  <c r="FL109" i="7"/>
  <c r="FN129" i="7"/>
  <c r="V162" i="7"/>
  <c r="DZ155" i="7"/>
  <c r="AF163" i="7"/>
  <c r="EI156" i="7"/>
  <c r="IF155" i="7"/>
  <c r="HB146" i="7"/>
  <c r="HH152" i="7"/>
  <c r="CQ159" i="7"/>
  <c r="EM157" i="7"/>
  <c r="IJ156" i="7"/>
  <c r="EX146" i="7"/>
  <c r="HT130" i="7"/>
  <c r="HM137" i="7"/>
  <c r="FQ119" i="7"/>
  <c r="IB124" i="7"/>
  <c r="DS127" i="7"/>
  <c r="EE125" i="7"/>
  <c r="BW142" i="7"/>
  <c r="BX154" i="7"/>
  <c r="CI154" i="7"/>
  <c r="BR137" i="7"/>
  <c r="HY118" i="7"/>
  <c r="GE111" i="7"/>
  <c r="CN170" i="7"/>
  <c r="DR167" i="7"/>
  <c r="GY170" i="7"/>
  <c r="EQ155" i="7"/>
  <c r="DL156" i="7"/>
  <c r="EY150" i="7"/>
  <c r="FK148" i="7"/>
  <c r="JA150" i="7"/>
  <c r="HF158" i="7"/>
  <c r="GQ151" i="7"/>
  <c r="GI119" i="7"/>
  <c r="DN136" i="7"/>
  <c r="CO125" i="7"/>
  <c r="J193" i="7" s="1"/>
  <c r="J328" i="7" s="1"/>
  <c r="IG112" i="7"/>
  <c r="DI134" i="7"/>
  <c r="K202" i="7" s="1"/>
  <c r="K337" i="7" s="1"/>
  <c r="EF138" i="7"/>
  <c r="O458" i="7" s="1"/>
  <c r="EI125" i="7"/>
  <c r="GH161" i="7"/>
  <c r="IT169" i="7"/>
  <c r="EU172" i="7"/>
  <c r="M484" i="7" s="1"/>
  <c r="HN166" i="7"/>
  <c r="EK171" i="7"/>
  <c r="HV162" i="7"/>
  <c r="ET156" i="7"/>
  <c r="GT152" i="7"/>
  <c r="ED144" i="7"/>
  <c r="BD164" i="7"/>
  <c r="HP153" i="7"/>
  <c r="FH147" i="7"/>
  <c r="HI151" i="7"/>
  <c r="GJ115" i="7"/>
  <c r="CG129" i="7"/>
  <c r="DO135" i="7"/>
  <c r="BB128" i="7"/>
  <c r="IN124" i="7"/>
  <c r="BZ108" i="7"/>
  <c r="GO126" i="7"/>
  <c r="HY155" i="7"/>
  <c r="IC165" i="7"/>
  <c r="IQ115" i="7"/>
  <c r="GT171" i="7"/>
  <c r="HS169" i="7"/>
  <c r="AZ166" i="7"/>
  <c r="FM169" i="7"/>
  <c r="DQ154" i="7"/>
  <c r="EG160" i="7"/>
  <c r="HL150" i="7"/>
  <c r="EV161" i="7"/>
  <c r="FJ151" i="7"/>
  <c r="HA115" i="7"/>
  <c r="CQ116" i="7"/>
  <c r="BG130" i="7"/>
  <c r="CH129" i="7"/>
  <c r="HT111" i="7"/>
  <c r="CV116" i="7"/>
  <c r="HM115" i="7"/>
  <c r="AZ120" i="7"/>
  <c r="AP134" i="7"/>
  <c r="ET170" i="7"/>
  <c r="CN160" i="7"/>
  <c r="DH143" i="7"/>
  <c r="DM163" i="7"/>
  <c r="IA117" i="7"/>
  <c r="EC109" i="7"/>
  <c r="BO167" i="7"/>
  <c r="GK158" i="7"/>
  <c r="DK154" i="7"/>
  <c r="JB151" i="7"/>
  <c r="IR153" i="7"/>
  <c r="GP159" i="7"/>
  <c r="DW149" i="7"/>
  <c r="GD144" i="7"/>
  <c r="EP149" i="7"/>
  <c r="BK133" i="7"/>
  <c r="P131" i="7"/>
  <c r="IZ125" i="7"/>
  <c r="HR125" i="7"/>
  <c r="GF123" i="7"/>
  <c r="ER163" i="7"/>
  <c r="EX161" i="7"/>
  <c r="DQ161" i="7"/>
  <c r="ED157" i="7"/>
  <c r="HK155" i="7"/>
  <c r="IX157" i="7"/>
  <c r="IT155" i="7"/>
  <c r="GT159" i="7"/>
  <c r="HP113" i="7"/>
  <c r="N133" i="7"/>
  <c r="HC112" i="7"/>
  <c r="HT108" i="7"/>
  <c r="JB135" i="7"/>
  <c r="HR145" i="7"/>
  <c r="IO155" i="7"/>
  <c r="DP158" i="7"/>
  <c r="CX156" i="7"/>
  <c r="DA155" i="7"/>
  <c r="EF143" i="7"/>
  <c r="HO126" i="7"/>
  <c r="IB145" i="7"/>
  <c r="IA138" i="7"/>
  <c r="J467" i="7" s="1"/>
  <c r="FZ110" i="7"/>
  <c r="GF131" i="7"/>
  <c r="HY170" i="7"/>
  <c r="CP153" i="7"/>
  <c r="IS155" i="7"/>
  <c r="IX165" i="7"/>
  <c r="BY150" i="7"/>
  <c r="IC144" i="7"/>
  <c r="CY144" i="7"/>
  <c r="W136" i="7"/>
  <c r="GY112" i="7"/>
  <c r="IZ130" i="7"/>
  <c r="AV115" i="7"/>
  <c r="GI146" i="7"/>
  <c r="CR146" i="7"/>
  <c r="BV127" i="7"/>
  <c r="AZ130" i="7"/>
  <c r="CJ132" i="7"/>
  <c r="BX138" i="7"/>
  <c r="H452" i="7" s="1"/>
  <c r="DC149" i="7"/>
  <c r="FS146" i="7"/>
  <c r="DH147" i="7"/>
  <c r="FS154" i="7"/>
  <c r="CY162" i="7"/>
  <c r="FB111" i="7"/>
  <c r="Z121" i="7"/>
  <c r="K135" i="7"/>
  <c r="CA131" i="7"/>
  <c r="J148" i="7"/>
  <c r="Y163" i="7"/>
  <c r="Z171" i="7"/>
  <c r="AA150" i="7"/>
  <c r="AA154" i="7"/>
  <c r="AR157" i="7"/>
  <c r="J160" i="7"/>
  <c r="BQ166" i="7"/>
  <c r="W148" i="7"/>
  <c r="F149" i="7"/>
  <c r="CJ148" i="7"/>
  <c r="AK146" i="7"/>
  <c r="T117" i="7"/>
  <c r="CA150" i="7"/>
  <c r="S158" i="7"/>
  <c r="AB167" i="7"/>
  <c r="BU156" i="7"/>
  <c r="E148" i="7"/>
  <c r="BS142" i="7"/>
  <c r="BA147" i="7"/>
  <c r="AJ143" i="7"/>
  <c r="BS149" i="7"/>
  <c r="CJ152" i="7"/>
  <c r="BS158" i="7"/>
  <c r="S113" i="7"/>
  <c r="Q155" i="7"/>
  <c r="BD149" i="7"/>
  <c r="BU152" i="7"/>
  <c r="BD158" i="7"/>
  <c r="CC168" i="7"/>
  <c r="R158" i="7"/>
  <c r="AE154" i="7"/>
  <c r="AI159" i="7"/>
  <c r="O160" i="7"/>
  <c r="Y146" i="7"/>
  <c r="BX152" i="7"/>
  <c r="P156" i="7"/>
  <c r="BG159" i="7"/>
  <c r="BP156" i="7"/>
  <c r="BP160" i="7"/>
  <c r="AY163" i="7"/>
  <c r="AF157" i="7"/>
  <c r="AF147" i="7"/>
  <c r="CH156" i="7"/>
  <c r="AZ164" i="7"/>
  <c r="CA152" i="7"/>
  <c r="S156" i="7"/>
  <c r="BJ162" i="7"/>
  <c r="BS154" i="7"/>
  <c r="CJ156" i="7"/>
  <c r="CJ160" i="7"/>
  <c r="AQ145" i="7"/>
  <c r="G124" i="7"/>
  <c r="BS144" i="7"/>
  <c r="IQ113" i="7"/>
  <c r="IQ130" i="7"/>
  <c r="HY117" i="7"/>
  <c r="FD128" i="7"/>
  <c r="N196" i="7" s="1"/>
  <c r="N331" i="7" s="1"/>
  <c r="CF114" i="7"/>
  <c r="CF130" i="7"/>
  <c r="BN113" i="7"/>
  <c r="BN130" i="7"/>
  <c r="AE123" i="7"/>
  <c r="FS138" i="7"/>
  <c r="T460" i="7" s="1"/>
  <c r="BJ133" i="7"/>
  <c r="HG125" i="7"/>
  <c r="HP120" i="7"/>
  <c r="BZ134" i="7"/>
  <c r="AP136" i="7"/>
  <c r="BF131" i="7"/>
  <c r="O132" i="7"/>
  <c r="G135" i="7"/>
  <c r="GW131" i="7"/>
  <c r="GE113" i="7"/>
  <c r="GW133" i="7"/>
  <c r="IG137" i="7"/>
  <c r="GE116" i="7"/>
  <c r="AA168" i="7"/>
  <c r="AZ137" i="7"/>
  <c r="DH156" i="7"/>
  <c r="FL162" i="7"/>
  <c r="CZ170" i="7"/>
  <c r="CS154" i="7"/>
  <c r="CS157" i="7"/>
  <c r="FO146" i="7"/>
  <c r="DR148" i="7"/>
  <c r="DB149" i="7"/>
  <c r="CW164" i="7"/>
  <c r="DG152" i="7"/>
  <c r="DW155" i="7"/>
  <c r="DG159" i="7"/>
  <c r="DX152" i="7"/>
  <c r="EN155" i="7"/>
  <c r="DX158" i="7"/>
  <c r="EV168" i="7"/>
  <c r="EW153" i="7"/>
  <c r="EW156" i="7"/>
  <c r="EW160" i="7"/>
  <c r="CW169" i="7"/>
  <c r="EH154" i="7"/>
  <c r="EX157" i="7"/>
  <c r="EH160" i="7"/>
  <c r="FF166" i="7"/>
  <c r="DZ170" i="7"/>
  <c r="EA159" i="7"/>
  <c r="EA147" i="7"/>
  <c r="EZ153" i="7"/>
  <c r="EZ157" i="7"/>
  <c r="EZ160" i="7"/>
  <c r="ER169" i="7"/>
  <c r="FZ146" i="7"/>
  <c r="IJ154" i="7"/>
  <c r="HW148" i="7"/>
  <c r="JB121" i="7"/>
  <c r="JA108" i="7"/>
  <c r="JA146" i="7"/>
  <c r="HV152" i="7"/>
  <c r="GA146" i="7"/>
  <c r="HG152" i="7"/>
  <c r="HW155" i="7"/>
  <c r="HG158" i="7"/>
  <c r="GR143" i="7"/>
  <c r="IN144" i="7"/>
  <c r="IN149" i="7"/>
  <c r="GJ157" i="7"/>
  <c r="HX159" i="7"/>
  <c r="IZ117" i="7"/>
  <c r="II115" i="7"/>
  <c r="HS151" i="7"/>
  <c r="HC125" i="7"/>
  <c r="HC144" i="7"/>
  <c r="GL131" i="7"/>
  <c r="HR157" i="7"/>
  <c r="GL153" i="7"/>
  <c r="HC154" i="7"/>
  <c r="HS156" i="7"/>
  <c r="FW160" i="7"/>
  <c r="GU170" i="7"/>
  <c r="HQ163" i="7"/>
  <c r="GZ145" i="7"/>
  <c r="HP163" i="7"/>
  <c r="HM159" i="7"/>
  <c r="HF160" i="7"/>
  <c r="GH157" i="7"/>
  <c r="HG167" i="7"/>
  <c r="IN153" i="7"/>
  <c r="GJ158" i="7"/>
  <c r="HQ127" i="7"/>
  <c r="GY114" i="7"/>
  <c r="GY130" i="7"/>
  <c r="GG114" i="7"/>
  <c r="HP127" i="7"/>
  <c r="IW161" i="7"/>
  <c r="HR158" i="7"/>
  <c r="HZ168" i="7"/>
  <c r="GE168" i="7"/>
  <c r="GS158" i="7"/>
  <c r="IZ134" i="7"/>
  <c r="GF117" i="7"/>
  <c r="IH137" i="7"/>
  <c r="GX126" i="7"/>
  <c r="JA164" i="7"/>
  <c r="HR136" i="7"/>
  <c r="JA110" i="7"/>
  <c r="GY147" i="7"/>
  <c r="HO153" i="7"/>
  <c r="HO112" i="7"/>
  <c r="FQ171" i="7"/>
  <c r="EN171" i="7"/>
  <c r="ES166" i="7"/>
  <c r="DG163" i="7"/>
  <c r="BU122" i="7"/>
  <c r="HW114" i="7"/>
  <c r="IF135" i="7"/>
  <c r="IF139" i="7" s="1"/>
  <c r="O517" i="7" s="1"/>
  <c r="IF169" i="7"/>
  <c r="CJ166" i="7"/>
  <c r="AP111" i="7"/>
  <c r="EU169" i="7"/>
  <c r="EU135" i="7"/>
  <c r="FF172" i="7"/>
  <c r="G485" i="7" s="1"/>
  <c r="K169" i="7"/>
  <c r="EX169" i="7"/>
  <c r="BG153" i="7"/>
  <c r="EA113" i="7"/>
  <c r="FE115" i="7"/>
  <c r="IJ171" i="7"/>
  <c r="IJ137" i="7"/>
  <c r="GX135" i="7"/>
  <c r="GX169" i="7"/>
  <c r="CH135" i="7"/>
  <c r="CH169" i="7"/>
  <c r="DY166" i="7"/>
  <c r="DY132" i="7"/>
  <c r="DY139" i="7" s="1"/>
  <c r="H508" i="7" s="1"/>
  <c r="DX142" i="7"/>
  <c r="DL142" i="7"/>
  <c r="EV119" i="7"/>
  <c r="EV139" i="7" s="1"/>
  <c r="N509" i="7" s="1"/>
  <c r="EV153" i="7"/>
  <c r="EO151" i="7"/>
  <c r="EO117" i="7"/>
  <c r="DI114" i="7"/>
  <c r="DI148" i="7"/>
  <c r="EE128" i="7"/>
  <c r="L196" i="7" s="1"/>
  <c r="L331" i="7" s="1"/>
  <c r="EE162" i="7"/>
  <c r="ER119" i="7"/>
  <c r="ER153" i="7"/>
  <c r="DH131" i="7"/>
  <c r="DH165" i="7"/>
  <c r="CZ162" i="7"/>
  <c r="CZ128" i="7"/>
  <c r="J196" i="7" s="1"/>
  <c r="J331" i="7" s="1"/>
  <c r="CR110" i="7"/>
  <c r="CR144" i="7"/>
  <c r="EJ118" i="7"/>
  <c r="EJ152" i="7"/>
  <c r="FH111" i="7"/>
  <c r="FH145" i="7"/>
  <c r="EM149" i="7"/>
  <c r="EM115" i="7"/>
  <c r="DW148" i="7"/>
  <c r="DW114" i="7"/>
  <c r="DG156" i="7"/>
  <c r="DG122" i="7"/>
  <c r="CQ156" i="7"/>
  <c r="CQ122" i="7"/>
  <c r="FB127" i="7"/>
  <c r="FB161" i="7"/>
  <c r="DF113" i="7"/>
  <c r="DF147" i="7"/>
  <c r="ES114" i="7"/>
  <c r="ES148" i="7"/>
  <c r="FR126" i="7"/>
  <c r="FR160" i="7"/>
  <c r="FR145" i="7"/>
  <c r="FR111" i="7"/>
  <c r="CP115" i="7"/>
  <c r="CP149" i="7"/>
  <c r="EZ110" i="7"/>
  <c r="EZ144" i="7"/>
  <c r="CN157" i="7"/>
  <c r="CN123" i="7"/>
  <c r="EI112" i="7"/>
  <c r="EI146" i="7"/>
  <c r="EU112" i="7"/>
  <c r="EU146" i="7"/>
  <c r="FQ110" i="7"/>
  <c r="FQ144" i="7"/>
  <c r="FA125" i="7"/>
  <c r="FA159" i="7"/>
  <c r="FA119" i="7"/>
  <c r="FA153" i="7"/>
  <c r="EK109" i="7"/>
  <c r="EK143" i="7"/>
  <c r="DE154" i="7"/>
  <c r="DE120" i="7"/>
  <c r="DE139" i="7" s="1"/>
  <c r="E507" i="7" s="1"/>
  <c r="CO157" i="7"/>
  <c r="CO123" i="7"/>
  <c r="DT160" i="7"/>
  <c r="DT126" i="7"/>
  <c r="EY161" i="7"/>
  <c r="EY127" i="7"/>
  <c r="EY120" i="7"/>
  <c r="EY154" i="7"/>
  <c r="FO115" i="7"/>
  <c r="FO149" i="7"/>
  <c r="DP110" i="7"/>
  <c r="DP144" i="7"/>
  <c r="DZ132" i="7"/>
  <c r="DZ166" i="7"/>
  <c r="DB129" i="7"/>
  <c r="DB163" i="7"/>
  <c r="FN108" i="7"/>
  <c r="FN142" i="7"/>
  <c r="EH125" i="7"/>
  <c r="EH159" i="7"/>
  <c r="EH109" i="7"/>
  <c r="EH143" i="7"/>
  <c r="FL147" i="7"/>
  <c r="FL113" i="7"/>
  <c r="EF160" i="7"/>
  <c r="EF126" i="7"/>
  <c r="CZ145" i="7"/>
  <c r="CZ111" i="7"/>
  <c r="CZ120" i="7"/>
  <c r="CZ154" i="7"/>
  <c r="DO109" i="7"/>
  <c r="DO143" i="7"/>
  <c r="EW157" i="7"/>
  <c r="EW123" i="7"/>
  <c r="DQ142" i="7"/>
  <c r="DQ108" i="7"/>
  <c r="DA110" i="7"/>
  <c r="DA144" i="7"/>
  <c r="DA143" i="7"/>
  <c r="DA109" i="7"/>
  <c r="DK108" i="7"/>
  <c r="DK142" i="7"/>
  <c r="EE158" i="7"/>
  <c r="EE124" i="7"/>
  <c r="DM160" i="7"/>
  <c r="DM126" i="7"/>
  <c r="DL147" i="7"/>
  <c r="DL113" i="7"/>
  <c r="EB108" i="7"/>
  <c r="EB142" i="7"/>
  <c r="FJ116" i="7"/>
  <c r="FJ150" i="7"/>
  <c r="ET111" i="7"/>
  <c r="ET145" i="7"/>
  <c r="ED121" i="7"/>
  <c r="ED139" i="7" s="1"/>
  <c r="M508" i="7" s="1"/>
  <c r="ED155" i="7"/>
  <c r="DN122" i="7"/>
  <c r="DN156" i="7"/>
  <c r="DN148" i="7"/>
  <c r="DN114" i="7"/>
  <c r="CX149" i="7"/>
  <c r="CX115" i="7"/>
  <c r="CW111" i="7"/>
  <c r="CW145" i="7"/>
  <c r="EG151" i="7"/>
  <c r="FI119" i="7"/>
  <c r="FI153" i="7"/>
  <c r="DL135" i="7"/>
  <c r="DL169" i="7"/>
  <c r="CN166" i="7"/>
  <c r="CN132" i="7"/>
  <c r="FO136" i="7"/>
  <c r="FO170" i="7"/>
  <c r="EQ133" i="7"/>
  <c r="EQ167" i="7"/>
  <c r="M235" i="7" s="1"/>
  <c r="M370" i="7" s="1"/>
  <c r="EI164" i="7"/>
  <c r="EI130" i="7"/>
  <c r="FG158" i="7"/>
  <c r="FG124" i="7"/>
  <c r="EQ125" i="7"/>
  <c r="EQ159" i="7"/>
  <c r="EQ112" i="7"/>
  <c r="EQ146" i="7"/>
  <c r="DK125" i="7"/>
  <c r="DK139" i="7" s="1"/>
  <c r="K507" i="7" s="1"/>
  <c r="DK159" i="7"/>
  <c r="CU127" i="7"/>
  <c r="CU161" i="7"/>
  <c r="CY119" i="7"/>
  <c r="CY139" i="7" s="1"/>
  <c r="P506" i="7" s="1"/>
  <c r="CY153" i="7"/>
  <c r="CY112" i="7"/>
  <c r="CY146" i="7"/>
  <c r="FF108" i="7"/>
  <c r="FF142" i="7"/>
  <c r="FF110" i="7"/>
  <c r="FF144" i="7"/>
  <c r="EP110" i="7"/>
  <c r="EP144" i="7"/>
  <c r="DZ113" i="7"/>
  <c r="DZ147" i="7"/>
  <c r="DJ119" i="7"/>
  <c r="DJ153" i="7"/>
  <c r="CT127" i="7"/>
  <c r="CT139" i="7" s="1"/>
  <c r="K506" i="7" s="1"/>
  <c r="CT161" i="7"/>
  <c r="EC121" i="7"/>
  <c r="EC139" i="7" s="1"/>
  <c r="L508" i="7" s="1"/>
  <c r="EC155" i="7"/>
  <c r="IN122" i="7"/>
  <c r="IN156" i="7"/>
  <c r="HX157" i="7"/>
  <c r="HX123" i="7"/>
  <c r="HH123" i="7"/>
  <c r="HH157" i="7"/>
  <c r="GR110" i="7"/>
  <c r="GR144" i="7"/>
  <c r="GB152" i="7"/>
  <c r="GB118" i="7"/>
  <c r="IM154" i="7"/>
  <c r="IM120" i="7"/>
  <c r="IM139" i="7" s="1"/>
  <c r="E518" i="7" s="1"/>
  <c r="HG120" i="7"/>
  <c r="HG154" i="7"/>
  <c r="GA151" i="7"/>
  <c r="GA117" i="7"/>
  <c r="HV149" i="7"/>
  <c r="HV115" i="7"/>
  <c r="HF122" i="7"/>
  <c r="HF156" i="7"/>
  <c r="GP157" i="7"/>
  <c r="GP123" i="7"/>
  <c r="GP139" i="7" s="1"/>
  <c r="G515" i="7" s="1"/>
  <c r="FZ109" i="7"/>
  <c r="FZ143" i="7"/>
  <c r="HE113" i="7"/>
  <c r="HE147" i="7"/>
  <c r="FY156" i="7"/>
  <c r="FY122" i="7"/>
  <c r="FX149" i="7"/>
  <c r="FX115" i="7"/>
  <c r="JB155" i="7"/>
  <c r="IM142" i="7"/>
  <c r="IK108" i="7"/>
  <c r="IK142" i="7"/>
  <c r="IK111" i="7"/>
  <c r="IK145" i="7"/>
  <c r="HT151" i="7"/>
  <c r="HT117" i="7"/>
  <c r="GN156" i="7"/>
  <c r="GN122" i="7"/>
  <c r="GN109" i="7"/>
  <c r="GN143" i="7"/>
  <c r="IY137" i="7"/>
  <c r="IY171" i="7"/>
  <c r="IA134" i="7"/>
  <c r="R202" i="7" s="1"/>
  <c r="R337" i="7" s="1"/>
  <c r="IA168" i="7"/>
  <c r="GU128" i="7"/>
  <c r="GU162" i="7"/>
  <c r="IY150" i="7"/>
  <c r="IY116" i="7"/>
  <c r="FW110" i="7"/>
  <c r="FW144" i="7"/>
  <c r="IH144" i="7"/>
  <c r="IH110" i="7"/>
  <c r="IS115" i="7"/>
  <c r="IS149" i="7"/>
  <c r="HM112" i="7"/>
  <c r="HM146" i="7"/>
  <c r="GG119" i="7"/>
  <c r="GG153" i="7"/>
  <c r="GG113" i="7"/>
  <c r="GG147" i="7"/>
  <c r="IH163" i="7"/>
  <c r="IH129" i="7"/>
  <c r="HB126" i="7"/>
  <c r="HB139" i="7" s="1"/>
  <c r="S515" i="7" s="1"/>
  <c r="HB160" i="7"/>
  <c r="HB109" i="7"/>
  <c r="HB143" i="7"/>
  <c r="GW110" i="7"/>
  <c r="GW144" i="7"/>
  <c r="IW135" i="7"/>
  <c r="IW169" i="7"/>
  <c r="HY132" i="7"/>
  <c r="HY166" i="7"/>
  <c r="IW124" i="7"/>
  <c r="IW158" i="7"/>
  <c r="HQ108" i="7"/>
  <c r="HQ142" i="7"/>
  <c r="HQ111" i="7"/>
  <c r="HQ145" i="7"/>
  <c r="GK149" i="7"/>
  <c r="GK115" i="7"/>
  <c r="IV111" i="7"/>
  <c r="IV145" i="7"/>
  <c r="HP125" i="7"/>
  <c r="HP159" i="7"/>
  <c r="GZ108" i="7"/>
  <c r="GZ142" i="7"/>
  <c r="GJ113" i="7"/>
  <c r="GJ147" i="7"/>
  <c r="IU111" i="7"/>
  <c r="IU145" i="7"/>
  <c r="HO121" i="7"/>
  <c r="Q189" i="7" s="1"/>
  <c r="Q324" i="7" s="1"/>
  <c r="HO155" i="7"/>
  <c r="GY118" i="7"/>
  <c r="GY152" i="7"/>
  <c r="IE124" i="7"/>
  <c r="IE139" i="7" s="1"/>
  <c r="N517" i="7" s="1"/>
  <c r="IE158" i="7"/>
  <c r="GI118" i="7"/>
  <c r="GI152" i="7"/>
  <c r="GA114" i="7"/>
  <c r="GA148" i="7"/>
  <c r="GH131" i="7"/>
  <c r="GH165" i="7"/>
  <c r="IT113" i="7"/>
  <c r="IT147" i="7"/>
  <c r="IT148" i="7"/>
  <c r="IT114" i="7"/>
  <c r="HM135" i="7"/>
  <c r="HM169" i="7"/>
  <c r="IB147" i="7"/>
  <c r="IB113" i="7"/>
  <c r="HL113" i="7"/>
  <c r="HL147" i="7"/>
  <c r="GF150" i="7"/>
  <c r="GF116" i="7"/>
  <c r="HK147" i="7"/>
  <c r="HK113" i="7"/>
  <c r="HJ157" i="7"/>
  <c r="HJ123" i="7"/>
  <c r="HJ115" i="7"/>
  <c r="HJ149" i="7"/>
  <c r="HI161" i="7"/>
  <c r="HI127" i="7"/>
  <c r="IA127" i="7"/>
  <c r="IA161" i="7"/>
  <c r="HY119" i="7"/>
  <c r="HY153" i="7"/>
  <c r="GT121" i="7"/>
  <c r="P189" i="7" s="1"/>
  <c r="P324" i="7" s="1"/>
  <c r="GT155" i="7"/>
  <c r="GD124" i="7"/>
  <c r="GD158" i="7"/>
  <c r="GD122" i="7"/>
  <c r="GD156" i="7"/>
  <c r="IQ154" i="7"/>
  <c r="IQ120" i="7"/>
  <c r="GE125" i="7"/>
  <c r="GE159" i="7"/>
  <c r="GU108" i="7"/>
  <c r="GU142" i="7"/>
  <c r="IO110" i="7"/>
  <c r="IO144" i="7"/>
  <c r="GS116" i="7"/>
  <c r="GS150" i="7"/>
  <c r="GB134" i="7"/>
  <c r="GB168" i="7"/>
  <c r="FW132" i="7"/>
  <c r="O200" i="7" s="1"/>
  <c r="O335" i="7" s="1"/>
  <c r="FW166" i="7"/>
  <c r="GT167" i="7"/>
  <c r="GT133" i="7"/>
  <c r="HF108" i="7"/>
  <c r="HF142" i="7"/>
  <c r="HN130" i="7"/>
  <c r="HN164" i="7"/>
  <c r="FZ165" i="7"/>
  <c r="FZ131" i="7"/>
  <c r="GG123" i="7"/>
  <c r="GG157" i="7"/>
  <c r="HC128" i="7"/>
  <c r="P196" i="7" s="1"/>
  <c r="P331" i="7" s="1"/>
  <c r="HC162" i="7"/>
  <c r="GU169" i="7"/>
  <c r="GU135" i="7"/>
  <c r="ID128" i="7"/>
  <c r="ID162" i="7"/>
  <c r="FH142" i="7"/>
  <c r="CW143" i="7"/>
  <c r="EO108" i="7"/>
  <c r="EO142" i="7"/>
  <c r="DY110" i="7"/>
  <c r="DY144" i="7"/>
  <c r="CS119" i="7"/>
  <c r="CS139" i="7" s="1"/>
  <c r="J506" i="7" s="1"/>
  <c r="CS153" i="7"/>
  <c r="FP115" i="7"/>
  <c r="FP149" i="7"/>
  <c r="FK117" i="7"/>
  <c r="FK151" i="7"/>
  <c r="CV154" i="7"/>
  <c r="CV120" i="7"/>
  <c r="FS119" i="7"/>
  <c r="FS153" i="7"/>
  <c r="DV146" i="7"/>
  <c r="DV112" i="7"/>
  <c r="BG166" i="7"/>
  <c r="BG132" i="7"/>
  <c r="CA121" i="7"/>
  <c r="CA155" i="7"/>
  <c r="BH152" i="7"/>
  <c r="BH118" i="7"/>
  <c r="BL111" i="7"/>
  <c r="BL145" i="7"/>
  <c r="BZ114" i="7"/>
  <c r="BZ148" i="7"/>
  <c r="BI157" i="7"/>
  <c r="BI123" i="7"/>
  <c r="AR126" i="7"/>
  <c r="AR160" i="7"/>
  <c r="AA153" i="7"/>
  <c r="AA119" i="7"/>
  <c r="J120" i="7"/>
  <c r="J154" i="7"/>
  <c r="BW157" i="7"/>
  <c r="BW123" i="7"/>
  <c r="BK142" i="7"/>
  <c r="BK108" i="7"/>
  <c r="BX159" i="7"/>
  <c r="BX125" i="7"/>
  <c r="AP152" i="7"/>
  <c r="AP118" i="7"/>
  <c r="Y122" i="7"/>
  <c r="Y156" i="7"/>
  <c r="H123" i="7"/>
  <c r="H157" i="7"/>
  <c r="AO153" i="7"/>
  <c r="AO119" i="7"/>
  <c r="AW126" i="7"/>
  <c r="AW160" i="7"/>
  <c r="W110" i="7"/>
  <c r="W144" i="7"/>
  <c r="BD117" i="7"/>
  <c r="BD151" i="7"/>
  <c r="AK118" i="7"/>
  <c r="AK152" i="7"/>
  <c r="BR142" i="7"/>
  <c r="BR108" i="7"/>
  <c r="AZ156" i="7"/>
  <c r="AZ122" i="7"/>
  <c r="BU137" i="7"/>
  <c r="BU171" i="7"/>
  <c r="AU168" i="7"/>
  <c r="AU134" i="7"/>
  <c r="BU112" i="7"/>
  <c r="BU146" i="7"/>
  <c r="V125" i="7"/>
  <c r="V159" i="7"/>
  <c r="BA157" i="7"/>
  <c r="BA123" i="7"/>
  <c r="BM109" i="7"/>
  <c r="BM143" i="7"/>
  <c r="BB153" i="7"/>
  <c r="BB119" i="7"/>
  <c r="BQ126" i="7"/>
  <c r="BQ160" i="7"/>
  <c r="BO123" i="7"/>
  <c r="BO139" i="7" s="1"/>
  <c r="P501" i="7" s="1"/>
  <c r="BO157" i="7"/>
  <c r="CH117" i="7"/>
  <c r="CH151" i="7"/>
  <c r="R110" i="7"/>
  <c r="R144" i="7"/>
  <c r="CF119" i="7"/>
  <c r="CF153" i="7"/>
  <c r="AX108" i="7"/>
  <c r="AX142" i="7"/>
  <c r="AG112" i="7"/>
  <c r="AG146" i="7"/>
  <c r="P142" i="7"/>
  <c r="P108" i="7"/>
  <c r="CD127" i="7"/>
  <c r="CD139" i="7" s="1"/>
  <c r="N502" i="7" s="1"/>
  <c r="CD161" i="7"/>
  <c r="AE150" i="7"/>
  <c r="CE119" i="7"/>
  <c r="CE153" i="7"/>
  <c r="CG116" i="7"/>
  <c r="CG150" i="7"/>
  <c r="AH145" i="7"/>
  <c r="AH111" i="7"/>
  <c r="AH114" i="7"/>
  <c r="AH148" i="7"/>
  <c r="AV108" i="7"/>
  <c r="AV142" i="7"/>
  <c r="BP153" i="7"/>
  <c r="AU150" i="7"/>
  <c r="AU116" i="7"/>
  <c r="CB127" i="7"/>
  <c r="CB161" i="7"/>
  <c r="CB113" i="7"/>
  <c r="CB147" i="7"/>
  <c r="BK121" i="7"/>
  <c r="BK155" i="7"/>
  <c r="AT156" i="7"/>
  <c r="AT122" i="7"/>
  <c r="L158" i="7"/>
  <c r="L124" i="7"/>
  <c r="BY120" i="7"/>
  <c r="BY139" i="7" s="1"/>
  <c r="I502" i="7" s="1"/>
  <c r="BY154" i="7"/>
  <c r="BY117" i="7"/>
  <c r="BY151" i="7"/>
  <c r="Z114" i="7"/>
  <c r="I152" i="7"/>
  <c r="I118" i="7"/>
  <c r="BF117" i="7"/>
  <c r="BF151" i="7"/>
  <c r="X108" i="7"/>
  <c r="X142" i="7"/>
  <c r="G121" i="7"/>
  <c r="G155" i="7"/>
  <c r="G152" i="7"/>
  <c r="G118" i="7"/>
  <c r="AO166" i="7"/>
  <c r="AO132" i="7"/>
  <c r="AY128" i="7"/>
  <c r="AY139" i="7" s="1"/>
  <c r="Q500" i="7" s="1"/>
  <c r="AY162" i="7"/>
  <c r="AV168" i="7"/>
  <c r="AV134" i="7"/>
  <c r="AS168" i="7"/>
  <c r="AS134" i="7"/>
  <c r="EF168" i="7"/>
  <c r="DX116" i="7"/>
  <c r="DX150" i="7"/>
  <c r="AV128" i="7"/>
  <c r="AV162" i="7"/>
  <c r="AX165" i="7"/>
  <c r="BO171" i="7"/>
  <c r="AJ109" i="7"/>
  <c r="FD112" i="7"/>
  <c r="FD146" i="7"/>
  <c r="BV114" i="7"/>
  <c r="BV148" i="7"/>
  <c r="ET166" i="7"/>
  <c r="BA113" i="7"/>
  <c r="CR122" i="7"/>
  <c r="CR139" i="7" s="1"/>
  <c r="I506" i="7" s="1"/>
  <c r="CR156" i="7"/>
  <c r="EZ172" i="7"/>
  <c r="R484" i="7" s="1"/>
  <c r="AX166" i="7"/>
  <c r="FB145" i="7"/>
  <c r="Y129" i="7"/>
  <c r="EN115" i="7"/>
  <c r="EN149" i="7"/>
  <c r="AN142" i="7"/>
  <c r="BE126" i="7"/>
  <c r="BE139" i="7" s="1"/>
  <c r="F501" i="7" s="1"/>
  <c r="BE160" i="7"/>
  <c r="CA165" i="7"/>
  <c r="FS172" i="7"/>
  <c r="T485" i="7" s="1"/>
  <c r="FK163" i="7"/>
  <c r="EV159" i="7"/>
  <c r="IJ120" i="7"/>
  <c r="AJ131" i="7"/>
  <c r="FS112" i="7"/>
  <c r="JA130" i="7"/>
  <c r="FO112" i="7"/>
  <c r="GZ111" i="7"/>
  <c r="FD111" i="7"/>
  <c r="AF123" i="7"/>
  <c r="CI120" i="7"/>
  <c r="BH127" i="7"/>
  <c r="FW126" i="7"/>
  <c r="FW109" i="7"/>
  <c r="V131" i="7"/>
  <c r="BS108" i="7"/>
  <c r="DR114" i="7"/>
  <c r="GW115" i="7"/>
  <c r="H128" i="7"/>
  <c r="AK133" i="7"/>
  <c r="W114" i="7"/>
  <c r="V130" i="7"/>
  <c r="FW168" i="7"/>
  <c r="GK169" i="7"/>
  <c r="HP118" i="7"/>
  <c r="GW169" i="7"/>
  <c r="F115" i="7"/>
  <c r="DS125" i="7"/>
  <c r="IF156" i="7"/>
  <c r="T128" i="7"/>
  <c r="HS117" i="7"/>
  <c r="HG137" i="7"/>
  <c r="GO124" i="7"/>
  <c r="Q134" i="7"/>
  <c r="BS110" i="7"/>
  <c r="AQ111" i="7"/>
  <c r="BZ112" i="7"/>
  <c r="ID157" i="7"/>
  <c r="GF120" i="7"/>
  <c r="GW129" i="7"/>
  <c r="AK112" i="7"/>
  <c r="J114" i="7"/>
  <c r="O144" i="7"/>
  <c r="BJ148" i="7"/>
  <c r="BI153" i="7"/>
  <c r="IX151" i="7"/>
  <c r="IZ151" i="7"/>
  <c r="GA163" i="7"/>
  <c r="GC157" i="7"/>
  <c r="IG158" i="7"/>
  <c r="HZ153" i="7"/>
  <c r="JA142" i="7"/>
  <c r="IK152" i="7"/>
  <c r="GE123" i="7"/>
  <c r="IY136" i="7"/>
  <c r="E114" i="7"/>
  <c r="HC110" i="7"/>
  <c r="AN123" i="7"/>
  <c r="K125" i="7"/>
  <c r="Z137" i="7"/>
  <c r="R128" i="7"/>
  <c r="DH113" i="7"/>
  <c r="Z148" i="7"/>
  <c r="M147" i="7"/>
  <c r="AM150" i="7"/>
  <c r="V164" i="7"/>
  <c r="H151" i="7"/>
  <c r="BG167" i="7"/>
  <c r="I167" i="7"/>
  <c r="AO162" i="7"/>
  <c r="AV132" i="7"/>
  <c r="EJ111" i="7"/>
  <c r="GX127" i="7"/>
  <c r="AB125" i="7"/>
  <c r="AA137" i="7"/>
  <c r="GL119" i="7"/>
  <c r="GH123" i="7"/>
  <c r="S147" i="7"/>
  <c r="AC149" i="7"/>
  <c r="P145" i="7"/>
  <c r="AR109" i="7"/>
  <c r="BN160" i="7"/>
  <c r="CH155" i="7"/>
  <c r="AI165" i="7"/>
  <c r="AU167" i="7"/>
  <c r="AA131" i="7"/>
  <c r="AD124" i="7"/>
  <c r="AI125" i="7"/>
  <c r="JA112" i="7"/>
  <c r="GX125" i="7"/>
  <c r="R124" i="7"/>
  <c r="Q121" i="7"/>
  <c r="HS131" i="7"/>
  <c r="HR123" i="7"/>
  <c r="HG119" i="7"/>
  <c r="S123" i="7"/>
  <c r="AA134" i="7"/>
  <c r="GF110" i="7"/>
  <c r="I133" i="7"/>
  <c r="AI131" i="7"/>
  <c r="DB115" i="7"/>
  <c r="DC115" i="7"/>
  <c r="CJ114" i="7"/>
  <c r="GX124" i="7"/>
  <c r="CV108" i="7"/>
  <c r="CA126" i="7"/>
  <c r="BL147" i="7"/>
  <c r="AT142" i="7"/>
  <c r="P169" i="7"/>
  <c r="Y170" i="7"/>
  <c r="X164" i="7"/>
  <c r="BR129" i="7"/>
  <c r="Y116" i="7"/>
  <c r="G126" i="7"/>
  <c r="BI126" i="7"/>
  <c r="Z165" i="7"/>
  <c r="AK165" i="7"/>
  <c r="AT162" i="7"/>
  <c r="CI169" i="7"/>
  <c r="BJ166" i="7"/>
  <c r="H163" i="7"/>
  <c r="Y160" i="7"/>
  <c r="BB155" i="7"/>
  <c r="CE150" i="7"/>
  <c r="BD157" i="7"/>
  <c r="BW160" i="7"/>
  <c r="AJ161" i="7"/>
  <c r="T155" i="7"/>
  <c r="T159" i="7"/>
  <c r="BB152" i="7"/>
  <c r="IJ148" i="7"/>
  <c r="HF154" i="7"/>
  <c r="GR150" i="7"/>
  <c r="IW144" i="7"/>
  <c r="IY142" i="7"/>
  <c r="HQ117" i="7"/>
  <c r="HI162" i="7"/>
  <c r="GC166" i="7"/>
  <c r="HR163" i="7"/>
  <c r="IW165" i="7"/>
  <c r="HE161" i="7"/>
  <c r="GX111" i="7"/>
  <c r="HQ137" i="7"/>
  <c r="HP115" i="7"/>
  <c r="GF124" i="7"/>
  <c r="IZ124" i="7"/>
  <c r="GY123" i="7"/>
  <c r="GG122" i="7"/>
  <c r="GX110" i="7"/>
  <c r="GS156" i="7"/>
  <c r="GS151" i="7"/>
  <c r="HP117" i="7"/>
  <c r="GX122" i="7"/>
  <c r="GF113" i="7"/>
  <c r="IH138" i="7"/>
  <c r="Q467" i="7" s="1"/>
  <c r="GX118" i="7"/>
  <c r="GF115" i="7"/>
  <c r="HT149" i="7"/>
  <c r="HI158" i="7"/>
  <c r="IY146" i="7"/>
  <c r="II113" i="7"/>
  <c r="HS116" i="7"/>
  <c r="HC123" i="7"/>
  <c r="FW159" i="7"/>
  <c r="IH150" i="7"/>
  <c r="IS160" i="7"/>
  <c r="IP166" i="7"/>
  <c r="HR169" i="7"/>
  <c r="IX148" i="7"/>
  <c r="HR156" i="7"/>
  <c r="GL160" i="7"/>
  <c r="JA128" i="7"/>
  <c r="GW156" i="7"/>
  <c r="II154" i="7"/>
  <c r="IY156" i="7"/>
  <c r="IY160" i="7"/>
  <c r="IA170" i="7"/>
  <c r="IG144" i="7"/>
  <c r="GK145" i="7"/>
  <c r="IJ168" i="7"/>
  <c r="IE144" i="7"/>
  <c r="FY150" i="7"/>
  <c r="GO153" i="7"/>
  <c r="GO157" i="7"/>
  <c r="IS158" i="7"/>
  <c r="HF164" i="7"/>
  <c r="GH117" i="7"/>
  <c r="GQ171" i="7"/>
  <c r="GG169" i="7"/>
  <c r="GZ155" i="7"/>
  <c r="GZ159" i="7"/>
  <c r="GZ161" i="7"/>
  <c r="IN164" i="7"/>
  <c r="HT132" i="7"/>
  <c r="GV163" i="7"/>
  <c r="IR147" i="7"/>
  <c r="GF122" i="7"/>
  <c r="HQ113" i="7"/>
  <c r="HQ129" i="7"/>
  <c r="GG117" i="7"/>
  <c r="HJ156" i="7"/>
  <c r="IA156" i="7"/>
  <c r="GT142" i="7"/>
  <c r="IO150" i="7"/>
  <c r="HR159" i="7"/>
  <c r="GC156" i="7"/>
  <c r="HP129" i="7"/>
  <c r="GO159" i="7"/>
  <c r="HH144" i="7"/>
  <c r="IJ151" i="7"/>
  <c r="IJ152" i="7"/>
  <c r="FY165" i="7"/>
  <c r="JB144" i="7"/>
  <c r="FZ147" i="7"/>
  <c r="JA152" i="7"/>
  <c r="HN160" i="7"/>
  <c r="HG143" i="7"/>
  <c r="HO157" i="7"/>
  <c r="IM165" i="7"/>
  <c r="HG169" i="7"/>
  <c r="GP150" i="7"/>
  <c r="HF157" i="7"/>
  <c r="GB148" i="7"/>
  <c r="HE149" i="7"/>
  <c r="JA155" i="7"/>
  <c r="HE159" i="7"/>
  <c r="JB143" i="7"/>
  <c r="HA160" i="7"/>
  <c r="HY152" i="7"/>
  <c r="GO151" i="7"/>
  <c r="FY159" i="7"/>
  <c r="HG146" i="7"/>
  <c r="GB142" i="7"/>
  <c r="GS122" i="7"/>
  <c r="GO125" i="7"/>
  <c r="IR113" i="7"/>
  <c r="JB110" i="7"/>
  <c r="GS117" i="7"/>
  <c r="JA134" i="7"/>
  <c r="FW171" i="7"/>
  <c r="ID167" i="7"/>
  <c r="HT166" i="7"/>
  <c r="GJ152" i="7"/>
  <c r="IV143" i="7"/>
  <c r="GQ149" i="7"/>
  <c r="HV143" i="7"/>
  <c r="HJ122" i="7"/>
  <c r="HJ139" i="7" s="1"/>
  <c r="J516" i="7" s="1"/>
  <c r="IJ117" i="7"/>
  <c r="GW122" i="7"/>
  <c r="IS126" i="7"/>
  <c r="IS139" i="7" s="1"/>
  <c r="K518" i="7" s="1"/>
  <c r="IY167" i="7"/>
  <c r="HY162" i="7"/>
  <c r="HX155" i="7"/>
  <c r="HF152" i="7"/>
  <c r="HZ143" i="7"/>
  <c r="HC157" i="7"/>
  <c r="GT168" i="7"/>
  <c r="IA122" i="7"/>
  <c r="IA139" i="7" s="1"/>
  <c r="J517" i="7" s="1"/>
  <c r="HF130" i="7"/>
  <c r="IA130" i="7"/>
  <c r="GS138" i="7"/>
  <c r="J465" i="7" s="1"/>
  <c r="HR129" i="7"/>
  <c r="IJ118" i="7"/>
  <c r="HZ156" i="7"/>
  <c r="IW151" i="7"/>
  <c r="IU164" i="7"/>
  <c r="HY160" i="7"/>
  <c r="IM152" i="7"/>
  <c r="HW152" i="7"/>
  <c r="GK135" i="7"/>
  <c r="GK139" i="7" s="1"/>
  <c r="S514" i="7" s="1"/>
  <c r="IG110" i="7"/>
  <c r="IO160" i="7"/>
  <c r="IN152" i="7"/>
  <c r="GD142" i="7"/>
  <c r="IB149" i="7"/>
  <c r="II147" i="7"/>
  <c r="IO116" i="7"/>
  <c r="GC122" i="7"/>
  <c r="GC139" i="7" s="1"/>
  <c r="K514" i="7" s="1"/>
  <c r="GT108" i="7"/>
  <c r="IZ112" i="7"/>
  <c r="HZ172" i="7"/>
  <c r="I492" i="7" s="1"/>
  <c r="GN154" i="7"/>
  <c r="GX150" i="7"/>
  <c r="GR161" i="7"/>
  <c r="GD143" i="7"/>
  <c r="IH116" i="7"/>
  <c r="GL126" i="7"/>
  <c r="JA162" i="7"/>
  <c r="IB169" i="7"/>
  <c r="GJ153" i="7"/>
  <c r="HP152" i="7"/>
  <c r="HO150" i="7"/>
  <c r="GV148" i="7"/>
  <c r="ID147" i="7"/>
  <c r="GV154" i="7"/>
  <c r="IQ145" i="7"/>
  <c r="HI147" i="7"/>
  <c r="IW131" i="7"/>
  <c r="GU160" i="7"/>
  <c r="IX114" i="7"/>
  <c r="IE110" i="7"/>
  <c r="FW125" i="7"/>
  <c r="HM154" i="7"/>
  <c r="HN142" i="7"/>
  <c r="HR122" i="7"/>
  <c r="HV109" i="7"/>
  <c r="GI168" i="7"/>
  <c r="HH155" i="7"/>
  <c r="HQ159" i="7"/>
  <c r="IC155" i="7"/>
  <c r="ID154" i="7"/>
  <c r="IE146" i="7"/>
  <c r="GG135" i="7"/>
  <c r="IY161" i="7"/>
  <c r="GY149" i="7"/>
  <c r="HL161" i="7"/>
  <c r="IT160" i="7"/>
  <c r="GV129" i="7"/>
  <c r="HT115" i="7"/>
  <c r="IP155" i="7"/>
  <c r="GI158" i="7"/>
  <c r="HN156" i="7"/>
  <c r="IU143" i="7"/>
  <c r="HO145" i="7"/>
  <c r="JB126" i="7"/>
  <c r="GK111" i="7"/>
  <c r="IY112" i="7"/>
  <c r="GG161" i="7"/>
  <c r="IF145" i="7"/>
  <c r="JA118" i="7"/>
  <c r="IV157" i="7"/>
  <c r="HS150" i="7"/>
  <c r="GO142" i="7"/>
  <c r="HK142" i="7"/>
  <c r="GZ125" i="7"/>
  <c r="IZ109" i="7"/>
  <c r="GD162" i="7"/>
  <c r="FX145" i="7"/>
  <c r="HX162" i="7"/>
  <c r="IZ156" i="7"/>
  <c r="DC119" i="7"/>
  <c r="AS161" i="7"/>
  <c r="P135" i="7"/>
  <c r="Y136" i="7"/>
  <c r="AE143" i="7"/>
  <c r="AB142" i="7"/>
  <c r="BH112" i="7"/>
  <c r="AA129" i="7"/>
  <c r="BI116" i="7"/>
  <c r="AE125" i="7"/>
  <c r="AE146" i="7"/>
  <c r="CC143" i="7"/>
  <c r="Z135" i="7"/>
  <c r="BO165" i="7"/>
  <c r="H161" i="7"/>
  <c r="AD145" i="7"/>
  <c r="BH153" i="7"/>
  <c r="BH157" i="7"/>
  <c r="BI129" i="7"/>
  <c r="AB143" i="7"/>
  <c r="AM163" i="7"/>
  <c r="K144" i="7"/>
  <c r="BH156" i="7"/>
  <c r="BM159" i="7"/>
  <c r="J129" i="7"/>
  <c r="I135" i="7"/>
  <c r="BG148" i="7"/>
  <c r="H150" i="7"/>
  <c r="AD143" i="7"/>
  <c r="BH150" i="7"/>
  <c r="BH154" i="7"/>
  <c r="BH115" i="7"/>
  <c r="AB144" i="7"/>
  <c r="CH132" i="7"/>
  <c r="X130" i="7"/>
  <c r="CA160" i="7"/>
  <c r="AT108" i="7"/>
  <c r="CA111" i="7"/>
  <c r="AS150" i="7"/>
  <c r="AR148" i="7"/>
  <c r="BI119" i="7"/>
  <c r="AR154" i="7"/>
  <c r="BZ145" i="7"/>
  <c r="BA136" i="7"/>
  <c r="BH160" i="7"/>
  <c r="BQ155" i="7"/>
  <c r="AZ162" i="7"/>
  <c r="R166" i="7"/>
  <c r="BI167" i="7"/>
  <c r="AN150" i="7"/>
  <c r="CJ123" i="7"/>
  <c r="CJ116" i="7"/>
  <c r="BR147" i="7"/>
  <c r="AB150" i="7"/>
  <c r="AS156" i="7"/>
  <c r="K160" i="7"/>
  <c r="K164" i="7"/>
  <c r="BR166" i="7"/>
  <c r="AU166" i="7"/>
  <c r="V163" i="7"/>
  <c r="V151" i="7"/>
  <c r="E144" i="7"/>
  <c r="BS116" i="7"/>
  <c r="AJ144" i="7"/>
  <c r="CB150" i="7"/>
  <c r="T158" i="7"/>
  <c r="T161" i="7"/>
  <c r="BB111" i="7"/>
  <c r="CI143" i="7"/>
  <c r="S159" i="7"/>
  <c r="Q113" i="7"/>
  <c r="CC150" i="7"/>
  <c r="CC153" i="7"/>
  <c r="E158" i="7"/>
  <c r="AD168" i="7"/>
  <c r="R119" i="7"/>
  <c r="AG119" i="7"/>
  <c r="W149" i="7"/>
  <c r="AN152" i="7"/>
  <c r="BE155" i="7"/>
  <c r="AN158" i="7"/>
  <c r="AN161" i="7"/>
  <c r="M158" i="7"/>
  <c r="X149" i="7"/>
  <c r="AO152" i="7"/>
  <c r="AO158" i="7"/>
  <c r="AH161" i="7"/>
  <c r="H146" i="7"/>
  <c r="BG144" i="7"/>
  <c r="CF150" i="7"/>
  <c r="CF154" i="7"/>
  <c r="H158" i="7"/>
  <c r="BO164" i="7"/>
  <c r="AG168" i="7"/>
  <c r="AV156" i="7"/>
  <c r="Q153" i="7"/>
  <c r="Q157" i="7"/>
  <c r="BH158" i="7"/>
  <c r="I169" i="7"/>
  <c r="BN151" i="7"/>
  <c r="AW144" i="7"/>
  <c r="R151" i="7"/>
  <c r="R154" i="7"/>
  <c r="AI156" i="7"/>
  <c r="BZ158" i="7"/>
  <c r="CI150" i="7"/>
  <c r="K158" i="7"/>
  <c r="K162" i="7"/>
  <c r="BR163" i="7"/>
  <c r="AJ168" i="7"/>
  <c r="T150" i="7"/>
  <c r="T154" i="7"/>
  <c r="AK157" i="7"/>
  <c r="CB162" i="7"/>
  <c r="AT166" i="7"/>
  <c r="L161" i="7"/>
  <c r="BJ146" i="7"/>
  <c r="AQ159" i="7"/>
  <c r="Z146" i="7"/>
  <c r="I115" i="7"/>
  <c r="X114" i="7"/>
  <c r="G147" i="7"/>
  <c r="CJ136" i="7"/>
  <c r="AZ128" i="7"/>
  <c r="I131" i="7"/>
  <c r="O162" i="7"/>
  <c r="AC162" i="7"/>
  <c r="BR169" i="7"/>
  <c r="AS166" i="7"/>
  <c r="BP170" i="7"/>
  <c r="BZ167" i="7"/>
  <c r="BV153" i="7"/>
  <c r="AK148" i="7"/>
  <c r="T144" i="7"/>
  <c r="BR146" i="7"/>
  <c r="AS153" i="7"/>
  <c r="AS157" i="7"/>
  <c r="AB160" i="7"/>
  <c r="AD166" i="7"/>
  <c r="V154" i="7"/>
  <c r="BS113" i="7"/>
  <c r="L171" i="7"/>
  <c r="CI116" i="7"/>
  <c r="BP155" i="7"/>
  <c r="Q158" i="7"/>
  <c r="Q112" i="7"/>
  <c r="CC151" i="7"/>
  <c r="E159" i="7"/>
  <c r="S129" i="7"/>
  <c r="R126" i="7"/>
  <c r="AN149" i="7"/>
  <c r="BE152" i="7"/>
  <c r="AN159" i="7"/>
  <c r="W165" i="7"/>
  <c r="M157" i="7"/>
  <c r="AO149" i="7"/>
  <c r="BW155" i="7"/>
  <c r="AO159" i="7"/>
  <c r="H144" i="7"/>
  <c r="BG142" i="7"/>
  <c r="CF147" i="7"/>
  <c r="CF151" i="7"/>
  <c r="H155" i="7"/>
  <c r="H159" i="7"/>
  <c r="Y161" i="7"/>
  <c r="AV155" i="7"/>
  <c r="Q150" i="7"/>
  <c r="Q154" i="7"/>
  <c r="AH157" i="7"/>
  <c r="O154" i="7"/>
  <c r="R150" i="7"/>
  <c r="AI153" i="7"/>
  <c r="AI157" i="7"/>
  <c r="BZ159" i="7"/>
  <c r="BI165" i="7"/>
  <c r="CI151" i="7"/>
  <c r="K155" i="7"/>
  <c r="K159" i="7"/>
  <c r="AB161" i="7"/>
  <c r="T151" i="7"/>
  <c r="AK153" i="7"/>
  <c r="AK156" i="7"/>
  <c r="AC160" i="7"/>
  <c r="L160" i="7"/>
  <c r="AQ124" i="7"/>
  <c r="Z124" i="7"/>
  <c r="I160" i="7"/>
  <c r="X146" i="7"/>
  <c r="G151" i="7"/>
  <c r="X168" i="7"/>
  <c r="BS136" i="7"/>
  <c r="BA149" i="7"/>
  <c r="AV166" i="7"/>
  <c r="J163" i="7"/>
  <c r="Z169" i="7"/>
  <c r="S163" i="7"/>
  <c r="BM151" i="7"/>
  <c r="BG155" i="7"/>
  <c r="CB156" i="7"/>
  <c r="AU156" i="7"/>
  <c r="AX157" i="7"/>
  <c r="F159" i="7"/>
  <c r="AY156" i="7"/>
  <c r="AX144" i="7"/>
  <c r="BK158" i="7"/>
  <c r="AC148" i="7"/>
  <c r="AS151" i="7"/>
  <c r="BS147" i="7"/>
  <c r="BD135" i="7"/>
  <c r="BR113" i="7"/>
  <c r="M124" i="7"/>
  <c r="AD132" i="7"/>
  <c r="Z112" i="7"/>
  <c r="F124" i="7"/>
  <c r="BR123" i="7"/>
  <c r="AE112" i="7"/>
  <c r="Z131" i="7"/>
  <c r="BM166" i="7"/>
  <c r="AA163" i="7"/>
  <c r="BW161" i="7"/>
  <c r="BL156" i="7"/>
  <c r="CE156" i="7"/>
  <c r="AE147" i="7"/>
  <c r="W157" i="7"/>
  <c r="I149" i="7"/>
  <c r="BP145" i="7"/>
  <c r="BX143" i="7"/>
  <c r="AG153" i="7"/>
  <c r="BG149" i="7"/>
  <c r="CJ147" i="7"/>
  <c r="BV119" i="7"/>
  <c r="BV139" i="7" s="1"/>
  <c r="F502" i="7" s="1"/>
  <c r="AZ117" i="7"/>
  <c r="BB121" i="7"/>
  <c r="AB108" i="7"/>
  <c r="Y126" i="7"/>
  <c r="X112" i="7"/>
  <c r="AU132" i="7"/>
  <c r="AT128" i="7"/>
  <c r="CI109" i="7"/>
  <c r="BD154" i="7"/>
  <c r="CA125" i="7"/>
  <c r="AV122" i="7"/>
  <c r="AO155" i="7"/>
  <c r="R160" i="7"/>
  <c r="AI142" i="7"/>
  <c r="Z158" i="7"/>
  <c r="BO160" i="7"/>
  <c r="AF145" i="7"/>
  <c r="AW149" i="7"/>
  <c r="BI150" i="7"/>
  <c r="BU124" i="7"/>
  <c r="BN117" i="7"/>
  <c r="AA135" i="7"/>
  <c r="V129" i="7"/>
  <c r="E121" i="7"/>
  <c r="AD109" i="7"/>
  <c r="BB118" i="7"/>
  <c r="CA124" i="7"/>
  <c r="BQ154" i="7"/>
  <c r="AQ158" i="7"/>
  <c r="BE148" i="7"/>
  <c r="AS132" i="7"/>
  <c r="CB148" i="7"/>
  <c r="BO153" i="7"/>
  <c r="CI129" i="7"/>
  <c r="AA121" i="7"/>
  <c r="BH122" i="7"/>
  <c r="AH127" i="7"/>
  <c r="BN126" i="7"/>
  <c r="CC109" i="7"/>
  <c r="BR131" i="7"/>
  <c r="BE144" i="7"/>
  <c r="CB164" i="7"/>
  <c r="AZ160" i="7"/>
  <c r="AI132" i="7"/>
  <c r="Q146" i="7"/>
  <c r="BJ132" i="7"/>
  <c r="AN156" i="7"/>
  <c r="BR135" i="7"/>
  <c r="AK114" i="7"/>
  <c r="X134" i="7"/>
  <c r="AH138" i="7"/>
  <c r="Q449" i="7" s="1"/>
  <c r="H109" i="7"/>
  <c r="CJ117" i="7"/>
  <c r="E110" i="7"/>
  <c r="E143" i="7"/>
  <c r="AE159" i="7"/>
  <c r="L147" i="7"/>
  <c r="AO144" i="7"/>
  <c r="N148" i="7"/>
  <c r="AR143" i="7"/>
  <c r="AP158" i="7"/>
  <c r="X148" i="7"/>
  <c r="CI135" i="7"/>
  <c r="Y125" i="7"/>
  <c r="O128" i="7"/>
  <c r="AJ124" i="7"/>
  <c r="BG114" i="7"/>
  <c r="BS170" i="7"/>
  <c r="AT159" i="7"/>
  <c r="CH160" i="7"/>
  <c r="BS150" i="7"/>
  <c r="AC145" i="7"/>
  <c r="AR146" i="7"/>
  <c r="CG144" i="7"/>
  <c r="AY146" i="7"/>
  <c r="BD108" i="7"/>
  <c r="M123" i="7"/>
  <c r="BA125" i="7"/>
  <c r="CE116" i="7"/>
  <c r="AQ125" i="7"/>
  <c r="BK168" i="7"/>
  <c r="AX164" i="7"/>
  <c r="BU151" i="7"/>
  <c r="CJ150" i="7"/>
  <c r="AT160" i="7"/>
  <c r="F143" i="7"/>
  <c r="G117" i="7"/>
  <c r="AV121" i="7"/>
  <c r="BG133" i="7"/>
  <c r="BJ112" i="7"/>
  <c r="BE169" i="7"/>
  <c r="AP167" i="7"/>
  <c r="CB168" i="7"/>
  <c r="AN163" i="7"/>
  <c r="W158" i="7"/>
  <c r="P147" i="7"/>
  <c r="AG114" i="7"/>
  <c r="AC128" i="7"/>
  <c r="BV169" i="7"/>
  <c r="I165" i="7"/>
  <c r="BE163" i="7"/>
  <c r="CF155" i="7"/>
  <c r="CD148" i="7"/>
  <c r="BD142" i="7"/>
  <c r="BJ144" i="7"/>
  <c r="AW162" i="7"/>
  <c r="BH146" i="7"/>
  <c r="BX142" i="7"/>
  <c r="AX143" i="7"/>
  <c r="BM144" i="7"/>
  <c r="R153" i="7"/>
  <c r="BK150" i="7"/>
  <c r="AB148" i="7"/>
  <c r="K146" i="7"/>
  <c r="H127" i="7"/>
  <c r="V117" i="7"/>
  <c r="AK131" i="7"/>
  <c r="L126" i="7"/>
  <c r="S136" i="7"/>
  <c r="S125" i="7"/>
  <c r="BP121" i="7"/>
  <c r="AO168" i="7"/>
  <c r="AY155" i="7"/>
  <c r="AX156" i="7"/>
  <c r="AF143" i="7"/>
  <c r="AC126" i="7"/>
  <c r="AJ136" i="7"/>
  <c r="AD111" i="7"/>
  <c r="AN133" i="7"/>
  <c r="E163" i="7"/>
  <c r="BP163" i="7"/>
  <c r="BE154" i="7"/>
  <c r="AR169" i="7"/>
  <c r="AB149" i="7"/>
  <c r="CG117" i="7"/>
  <c r="I126" i="7"/>
  <c r="AI120" i="7"/>
  <c r="H116" i="7"/>
  <c r="T110" i="7"/>
  <c r="AK125" i="7"/>
  <c r="AW110" i="7"/>
  <c r="BX161" i="7"/>
  <c r="CF156" i="7"/>
  <c r="Q147" i="7"/>
  <c r="L146" i="7"/>
  <c r="G113" i="7"/>
  <c r="K133" i="7"/>
  <c r="T126" i="7"/>
  <c r="AY172" i="7"/>
  <c r="Q475" i="7" s="1"/>
  <c r="CD156" i="7"/>
  <c r="AA152" i="7"/>
  <c r="O146" i="7"/>
  <c r="L127" i="7"/>
  <c r="AH119" i="7"/>
  <c r="K110" i="7"/>
  <c r="Q124" i="7"/>
  <c r="HT110" i="7"/>
  <c r="HC111" i="7"/>
  <c r="GL112" i="7"/>
  <c r="EK111" i="7"/>
  <c r="DC127" i="7"/>
  <c r="CI132" i="7"/>
  <c r="J186" i="7"/>
  <c r="K192" i="7"/>
  <c r="K327" i="7" s="1"/>
  <c r="M205" i="7"/>
  <c r="M340" i="7" s="1"/>
  <c r="L204" i="7"/>
  <c r="L339" i="7" s="1"/>
  <c r="J204" i="7"/>
  <c r="J339" i="7" s="1"/>
  <c r="Q206" i="7"/>
  <c r="Q341" i="7" s="1"/>
  <c r="Q196" i="7"/>
  <c r="Q331" i="7" s="1"/>
  <c r="J206" i="7"/>
  <c r="J341" i="7" s="1"/>
  <c r="E458" i="7"/>
  <c r="M202" i="7"/>
  <c r="M337" i="7" s="1"/>
  <c r="E466" i="7"/>
  <c r="M204" i="7"/>
  <c r="M339" i="7" s="1"/>
  <c r="M181" i="7"/>
  <c r="M206" i="7"/>
  <c r="M341" i="7" s="1"/>
  <c r="J201" i="7"/>
  <c r="J336" i="7" s="1"/>
  <c r="N202" i="7"/>
  <c r="N337" i="7" s="1"/>
  <c r="L201" i="7"/>
  <c r="L336" i="7" s="1"/>
  <c r="J205" i="7"/>
  <c r="J340" i="7" s="1"/>
  <c r="J199" i="7"/>
  <c r="J334" i="7" s="1"/>
  <c r="J198" i="7"/>
  <c r="J333" i="7" s="1"/>
  <c r="E475" i="7"/>
  <c r="E481" i="7"/>
  <c r="E476" i="7"/>
  <c r="E482" i="7"/>
  <c r="CM173" i="7"/>
  <c r="E489" i="7"/>
  <c r="FV173" i="7"/>
  <c r="E490" i="7"/>
  <c r="E485" i="7"/>
  <c r="E491" i="7"/>
  <c r="E492" i="7"/>
  <c r="E493" i="7"/>
  <c r="E484" i="7"/>
  <c r="E483" i="7"/>
  <c r="FY139" i="7" l="1"/>
  <c r="G514" i="7" s="1"/>
  <c r="IB139" i="7"/>
  <c r="K517" i="7" s="1"/>
  <c r="EM139" i="7"/>
  <c r="E509" i="7" s="1"/>
  <c r="FG139" i="7"/>
  <c r="H510" i="7" s="1"/>
  <c r="BQ139" i="7"/>
  <c r="R501" i="7" s="1"/>
  <c r="GI139" i="7"/>
  <c r="Q514" i="7" s="1"/>
  <c r="CG139" i="7"/>
  <c r="Q502" i="7" s="1"/>
  <c r="R179" i="7"/>
  <c r="R314" i="7" s="1"/>
  <c r="K206" i="7"/>
  <c r="K341" i="7" s="1"/>
  <c r="M180" i="7"/>
  <c r="M315" i="7" s="1"/>
  <c r="M190" i="7"/>
  <c r="M325" i="7" s="1"/>
  <c r="CE139" i="7"/>
  <c r="O502" i="7" s="1"/>
  <c r="HH139" i="7"/>
  <c r="H516" i="7" s="1"/>
  <c r="JA139" i="7"/>
  <c r="S518" i="7" s="1"/>
  <c r="HS139" i="7"/>
  <c r="S516" i="7" s="1"/>
  <c r="N182" i="7"/>
  <c r="N317" i="7" s="1"/>
  <c r="ER139" i="7"/>
  <c r="J509" i="7" s="1"/>
  <c r="E235" i="7"/>
  <c r="E370" i="7" s="1"/>
  <c r="I239" i="7"/>
  <c r="I374" i="7" s="1"/>
  <c r="BW139" i="7"/>
  <c r="G502" i="7" s="1"/>
  <c r="N220" i="7"/>
  <c r="N355" i="7" s="1"/>
  <c r="AM139" i="7"/>
  <c r="E500" i="7" s="1"/>
  <c r="FF139" i="7"/>
  <c r="G510" i="7" s="1"/>
  <c r="DC139" i="7"/>
  <c r="T506" i="7" s="1"/>
  <c r="GS139" i="7"/>
  <c r="J515" i="7" s="1"/>
  <c r="O231" i="7"/>
  <c r="O366" i="7" s="1"/>
  <c r="AX139" i="7"/>
  <c r="P500" i="7" s="1"/>
  <c r="EQ139" i="7"/>
  <c r="I509" i="7" s="1"/>
  <c r="K223" i="7"/>
  <c r="K358" i="7" s="1"/>
  <c r="J181" i="7"/>
  <c r="J316" i="7" s="1"/>
  <c r="AT139" i="7"/>
  <c r="L500" i="7" s="1"/>
  <c r="P139" i="7"/>
  <c r="P498" i="7" s="1"/>
  <c r="M191" i="7"/>
  <c r="M326" i="7" s="1"/>
  <c r="CQ139" i="7"/>
  <c r="H506" i="7" s="1"/>
  <c r="O240" i="7"/>
  <c r="O375" i="7" s="1"/>
  <c r="I210" i="7"/>
  <c r="IW139" i="7"/>
  <c r="O518" i="7" s="1"/>
  <c r="BX139" i="7"/>
  <c r="H502" i="7" s="1"/>
  <c r="IN139" i="7"/>
  <c r="F518" i="7" s="1"/>
  <c r="DW139" i="7"/>
  <c r="F508" i="7" s="1"/>
  <c r="O195" i="7"/>
  <c r="O330" i="7" s="1"/>
  <c r="J216" i="7"/>
  <c r="J351" i="7" s="1"/>
  <c r="HA139" i="7"/>
  <c r="R515" i="7" s="1"/>
  <c r="R231" i="7"/>
  <c r="R366" i="7" s="1"/>
  <c r="FN139" i="7"/>
  <c r="O510" i="7" s="1"/>
  <c r="O176" i="7"/>
  <c r="O311" i="7" s="1"/>
  <c r="HI139" i="7"/>
  <c r="I516" i="7" s="1"/>
  <c r="AP139" i="7"/>
  <c r="H500" i="7" s="1"/>
  <c r="GA139" i="7"/>
  <c r="I514" i="7" s="1"/>
  <c r="HC139" i="7"/>
  <c r="T515" i="7" s="1"/>
  <c r="R189" i="7"/>
  <c r="R324" i="7" s="1"/>
  <c r="DP139" i="7"/>
  <c r="P507" i="7" s="1"/>
  <c r="M219" i="7"/>
  <c r="M354" i="7" s="1"/>
  <c r="N239" i="7"/>
  <c r="N374" i="7" s="1"/>
  <c r="ID139" i="7"/>
  <c r="M517" i="7" s="1"/>
  <c r="BK139" i="7"/>
  <c r="L501" i="7" s="1"/>
  <c r="EE139" i="7"/>
  <c r="N508" i="7" s="1"/>
  <c r="GQ139" i="7"/>
  <c r="H515" i="7" s="1"/>
  <c r="CA139" i="7"/>
  <c r="K502" i="7" s="1"/>
  <c r="AN139" i="7"/>
  <c r="F500" i="7" s="1"/>
  <c r="EF139" i="7"/>
  <c r="O508" i="7" s="1"/>
  <c r="BM139" i="7"/>
  <c r="N501" i="7" s="1"/>
  <c r="S235" i="7"/>
  <c r="S370" i="7" s="1"/>
  <c r="N139" i="7"/>
  <c r="N498" i="7" s="1"/>
  <c r="BN139" i="7"/>
  <c r="O501" i="7" s="1"/>
  <c r="J185" i="7"/>
  <c r="J320" i="7" s="1"/>
  <c r="DH139" i="7"/>
  <c r="H507" i="7" s="1"/>
  <c r="AQ139" i="7"/>
  <c r="I500" i="7" s="1"/>
  <c r="K219" i="7"/>
  <c r="K354" i="7" s="1"/>
  <c r="FK139" i="7"/>
  <c r="L510" i="7" s="1"/>
  <c r="II139" i="7"/>
  <c r="R517" i="7" s="1"/>
  <c r="G182" i="7"/>
  <c r="G317" i="7" s="1"/>
  <c r="HF139" i="7"/>
  <c r="F516" i="7" s="1"/>
  <c r="GE139" i="7"/>
  <c r="M514" i="7" s="1"/>
  <c r="CN139" i="7"/>
  <c r="E506" i="7" s="1"/>
  <c r="J232" i="7"/>
  <c r="J367" i="7" s="1"/>
  <c r="AH139" i="7"/>
  <c r="Q499" i="7" s="1"/>
  <c r="M201" i="7"/>
  <c r="M336" i="7" s="1"/>
  <c r="CZ139" i="7"/>
  <c r="Q506" i="7" s="1"/>
  <c r="BU139" i="7"/>
  <c r="E502" i="7" s="1"/>
  <c r="S193" i="7"/>
  <c r="S328" i="7" s="1"/>
  <c r="DL139" i="7"/>
  <c r="L507" i="7" s="1"/>
  <c r="CI139" i="7"/>
  <c r="S502" i="7" s="1"/>
  <c r="EU139" i="7"/>
  <c r="M509" i="7" s="1"/>
  <c r="ES139" i="7"/>
  <c r="K509" i="7" s="1"/>
  <c r="IG139" i="7"/>
  <c r="P517" i="7" s="1"/>
  <c r="Q139" i="7"/>
  <c r="Q498" i="7" s="1"/>
  <c r="K139" i="7"/>
  <c r="K498" i="7" s="1"/>
  <c r="FZ139" i="7"/>
  <c r="H514" i="7" s="1"/>
  <c r="O206" i="7"/>
  <c r="O341" i="7" s="1"/>
  <c r="DN139" i="7"/>
  <c r="N507" i="7" s="1"/>
  <c r="M238" i="7"/>
  <c r="M373" i="7" s="1"/>
  <c r="AJ139" i="7"/>
  <c r="S499" i="7" s="1"/>
  <c r="DT139" i="7"/>
  <c r="T507" i="7" s="1"/>
  <c r="BR139" i="7"/>
  <c r="S501" i="7" s="1"/>
  <c r="K178" i="7"/>
  <c r="K313" i="7" s="1"/>
  <c r="FA139" i="7"/>
  <c r="S509" i="7" s="1"/>
  <c r="R239" i="7"/>
  <c r="R374" i="7" s="1"/>
  <c r="IQ139" i="7"/>
  <c r="I518" i="7" s="1"/>
  <c r="CB139" i="7"/>
  <c r="L502" i="7" s="1"/>
  <c r="DR139" i="7"/>
  <c r="R507" i="7" s="1"/>
  <c r="S139" i="7"/>
  <c r="S498" i="7" s="1"/>
  <c r="BJ139" i="7"/>
  <c r="K501" i="7" s="1"/>
  <c r="F139" i="7"/>
  <c r="F498" i="7" s="1"/>
  <c r="IJ139" i="7"/>
  <c r="S517" i="7" s="1"/>
  <c r="Y139" i="7"/>
  <c r="H499" i="7" s="1"/>
  <c r="AE139" i="7"/>
  <c r="N499" i="7" s="1"/>
  <c r="FR139" i="7"/>
  <c r="S510" i="7" s="1"/>
  <c r="CO139" i="7"/>
  <c r="F506" i="7" s="1"/>
  <c r="X139" i="7"/>
  <c r="G499" i="7" s="1"/>
  <c r="GN139" i="7"/>
  <c r="E515" i="7" s="1"/>
  <c r="HM139" i="7"/>
  <c r="M516" i="7" s="1"/>
  <c r="F188" i="7"/>
  <c r="F323" i="7" s="1"/>
  <c r="GL139" i="7"/>
  <c r="T514" i="7" s="1"/>
  <c r="CF139" i="7"/>
  <c r="P502" i="7" s="1"/>
  <c r="DB139" i="7"/>
  <c r="S506" i="7" s="1"/>
  <c r="L139" i="7"/>
  <c r="L498" i="7" s="1"/>
  <c r="BA139" i="7"/>
  <c r="S500" i="7" s="1"/>
  <c r="CV139" i="7"/>
  <c r="M506" i="7" s="1"/>
  <c r="IK139" i="7"/>
  <c r="T517" i="7" s="1"/>
  <c r="GG139" i="7"/>
  <c r="O514" i="7" s="1"/>
  <c r="DJ139" i="7"/>
  <c r="J507" i="7" s="1"/>
  <c r="FQ139" i="7"/>
  <c r="R510" i="7" s="1"/>
  <c r="AV139" i="7"/>
  <c r="N500" i="7" s="1"/>
  <c r="Q214" i="7"/>
  <c r="Q349" i="7" s="1"/>
  <c r="Q236" i="7"/>
  <c r="Q371" i="7" s="1"/>
  <c r="AZ139" i="7"/>
  <c r="R500" i="7" s="1"/>
  <c r="DG139" i="7"/>
  <c r="G507" i="7" s="1"/>
  <c r="HX139" i="7"/>
  <c r="G517" i="7" s="1"/>
  <c r="W139" i="7"/>
  <c r="F499" i="7" s="1"/>
  <c r="M139" i="7"/>
  <c r="M498" i="7" s="1"/>
  <c r="BB139" i="7"/>
  <c r="T500" i="7" s="1"/>
  <c r="AO139" i="7"/>
  <c r="G500" i="7" s="1"/>
  <c r="AA139" i="7"/>
  <c r="J499" i="7" s="1"/>
  <c r="N184" i="7"/>
  <c r="N319" i="7" s="1"/>
  <c r="P182" i="7"/>
  <c r="P317" i="7" s="1"/>
  <c r="CH139" i="7"/>
  <c r="R502" i="7" s="1"/>
  <c r="O205" i="7"/>
  <c r="O340" i="7" s="1"/>
  <c r="BS139" i="7"/>
  <c r="T501" i="7" s="1"/>
  <c r="AF139" i="7"/>
  <c r="O499" i="7" s="1"/>
  <c r="AB139" i="7"/>
  <c r="K499" i="7" s="1"/>
  <c r="L233" i="7"/>
  <c r="L368" i="7" s="1"/>
  <c r="FI139" i="7"/>
  <c r="J510" i="7" s="1"/>
  <c r="BG139" i="7"/>
  <c r="H501" i="7" s="1"/>
  <c r="DZ139" i="7"/>
  <c r="I508" i="7" s="1"/>
  <c r="CU139" i="7"/>
  <c r="L506" i="7" s="1"/>
  <c r="AS139" i="7"/>
  <c r="K500" i="7" s="1"/>
  <c r="E139" i="7"/>
  <c r="E498" i="7" s="1"/>
  <c r="AD139" i="7"/>
  <c r="M499" i="7" s="1"/>
  <c r="S204" i="7"/>
  <c r="S339" i="7" s="1"/>
  <c r="L227" i="7"/>
  <c r="L362" i="7" s="1"/>
  <c r="HQ139" i="7"/>
  <c r="Q516" i="7" s="1"/>
  <c r="BF139" i="7"/>
  <c r="G501" i="7" s="1"/>
  <c r="DO139" i="7"/>
  <c r="O507" i="7" s="1"/>
  <c r="GV139" i="7"/>
  <c r="M515" i="7" s="1"/>
  <c r="H139" i="7"/>
  <c r="H498" i="7" s="1"/>
  <c r="JB139" i="7"/>
  <c r="T518" i="7" s="1"/>
  <c r="AC139" i="7"/>
  <c r="L499" i="7" s="1"/>
  <c r="CJ139" i="7"/>
  <c r="T502" i="7" s="1"/>
  <c r="P205" i="7"/>
  <c r="P340" i="7" s="1"/>
  <c r="EH139" i="7"/>
  <c r="Q508" i="7" s="1"/>
  <c r="AW139" i="7"/>
  <c r="O500" i="7" s="1"/>
  <c r="IH139" i="7"/>
  <c r="Q517" i="7" s="1"/>
  <c r="H177" i="7"/>
  <c r="H312" i="7" s="1"/>
  <c r="AK139" i="7"/>
  <c r="T499" i="7" s="1"/>
  <c r="DA139" i="7"/>
  <c r="R506" i="7" s="1"/>
  <c r="L185" i="7"/>
  <c r="L320" i="7" s="1"/>
  <c r="BH139" i="7"/>
  <c r="I501" i="7" s="1"/>
  <c r="GY139" i="7"/>
  <c r="P515" i="7" s="1"/>
  <c r="R139" i="7"/>
  <c r="R498" i="7" s="1"/>
  <c r="FD139" i="7"/>
  <c r="E510" i="7" s="1"/>
  <c r="AI139" i="7"/>
  <c r="R499" i="7" s="1"/>
  <c r="HT139" i="7"/>
  <c r="T516" i="7" s="1"/>
  <c r="O198" i="7"/>
  <c r="O333" i="7" s="1"/>
  <c r="GO139" i="7"/>
  <c r="F515" i="7" s="1"/>
  <c r="IY139" i="7"/>
  <c r="Q518" i="7" s="1"/>
  <c r="GH139" i="7"/>
  <c r="P514" i="7" s="1"/>
  <c r="BD139" i="7"/>
  <c r="E501" i="7" s="1"/>
  <c r="DQ139" i="7"/>
  <c r="Q507" i="7" s="1"/>
  <c r="AG139" i="7"/>
  <c r="P499" i="7" s="1"/>
  <c r="EY139" i="7"/>
  <c r="Q509" i="7" s="1"/>
  <c r="FB139" i="7"/>
  <c r="T509" i="7" s="1"/>
  <c r="DF139" i="7"/>
  <c r="F507" i="7" s="1"/>
  <c r="E204" i="7"/>
  <c r="E339" i="7" s="1"/>
  <c r="GX139" i="7"/>
  <c r="O515" i="7" s="1"/>
  <c r="G139" i="7"/>
  <c r="G498" i="7" s="1"/>
  <c r="O139" i="7"/>
  <c r="O498" i="7" s="1"/>
  <c r="FW139" i="7"/>
  <c r="E514" i="7" s="1"/>
  <c r="DI139" i="7"/>
  <c r="I507" i="7" s="1"/>
  <c r="N216" i="7"/>
  <c r="N351" i="7" s="1"/>
  <c r="FS139" i="7"/>
  <c r="T510" i="7" s="1"/>
  <c r="AU139" i="7"/>
  <c r="M500" i="7" s="1"/>
  <c r="GB139" i="7"/>
  <c r="J514" i="7" s="1"/>
  <c r="L186" i="7"/>
  <c r="L321" i="7" s="1"/>
  <c r="EJ139" i="7"/>
  <c r="S508" i="7" s="1"/>
  <c r="EW139" i="7"/>
  <c r="O509" i="7" s="1"/>
  <c r="L235" i="7"/>
  <c r="L370" i="7" s="1"/>
  <c r="EI139" i="7"/>
  <c r="R508" i="7" s="1"/>
  <c r="HG139" i="7"/>
  <c r="G516" i="7" s="1"/>
  <c r="H213" i="7"/>
  <c r="H348" i="7" s="1"/>
  <c r="M176" i="7"/>
  <c r="M311" i="7" s="1"/>
  <c r="I186" i="7"/>
  <c r="I254" i="7" s="1"/>
  <c r="BZ139" i="7"/>
  <c r="J502" i="7" s="1"/>
  <c r="HP139" i="7"/>
  <c r="P516" i="7" s="1"/>
  <c r="Z139" i="7"/>
  <c r="I499" i="7" s="1"/>
  <c r="HN139" i="7"/>
  <c r="N516" i="7" s="1"/>
  <c r="P236" i="7"/>
  <c r="P371" i="7" s="1"/>
  <c r="L230" i="7"/>
  <c r="L365" i="7" s="1"/>
  <c r="M233" i="7"/>
  <c r="M368" i="7" s="1"/>
  <c r="J221" i="7"/>
  <c r="J356" i="7" s="1"/>
  <c r="J139" i="7"/>
  <c r="J498" i="7" s="1"/>
  <c r="I205" i="7"/>
  <c r="I340" i="7" s="1"/>
  <c r="L231" i="7"/>
  <c r="L366" i="7" s="1"/>
  <c r="M199" i="7"/>
  <c r="M334" i="7" s="1"/>
  <c r="HO139" i="7"/>
  <c r="O516" i="7" s="1"/>
  <c r="DM139" i="7"/>
  <c r="M507" i="7" s="1"/>
  <c r="M177" i="7"/>
  <c r="M312" i="7" s="1"/>
  <c r="BI139" i="7"/>
  <c r="J501" i="7" s="1"/>
  <c r="FO139" i="7"/>
  <c r="P510" i="7" s="1"/>
  <c r="GF139" i="7"/>
  <c r="N514" i="7" s="1"/>
  <c r="GD139" i="7"/>
  <c r="L514" i="7" s="1"/>
  <c r="AR139" i="7"/>
  <c r="J500" i="7" s="1"/>
  <c r="GT139" i="7"/>
  <c r="K515" i="7" s="1"/>
  <c r="M200" i="7"/>
  <c r="M335" i="7" s="1"/>
  <c r="I139" i="7"/>
  <c r="I498" i="7" s="1"/>
  <c r="IP139" i="7"/>
  <c r="H518" i="7" s="1"/>
  <c r="BP139" i="7"/>
  <c r="Q501" i="7" s="1"/>
  <c r="GZ139" i="7"/>
  <c r="Q515" i="7" s="1"/>
  <c r="T139" i="7"/>
  <c r="T498" i="7" s="1"/>
  <c r="HY139" i="7"/>
  <c r="H517" i="7" s="1"/>
  <c r="GU139" i="7"/>
  <c r="L515" i="7" s="1"/>
  <c r="HR139" i="7"/>
  <c r="R516" i="7" s="1"/>
  <c r="EK139" i="7"/>
  <c r="T508" i="7" s="1"/>
  <c r="G211" i="7"/>
  <c r="G346" i="7" s="1"/>
  <c r="GW139" i="7"/>
  <c r="N515" i="7" s="1"/>
  <c r="V139" i="7"/>
  <c r="E499" i="7" s="1"/>
  <c r="DS139" i="7"/>
  <c r="S507" i="7" s="1"/>
  <c r="IZ139" i="7"/>
  <c r="R518" i="7" s="1"/>
  <c r="L187" i="7"/>
  <c r="L322" i="7" s="1"/>
  <c r="J200" i="7"/>
  <c r="J335" i="7" s="1"/>
  <c r="R194" i="7"/>
  <c r="R329" i="7" s="1"/>
  <c r="G199" i="7"/>
  <c r="G334" i="7" s="1"/>
  <c r="J321" i="7"/>
  <c r="J254" i="7"/>
  <c r="O228" i="7"/>
  <c r="O363" i="7" s="1"/>
  <c r="Q202" i="7"/>
  <c r="Q337" i="7" s="1"/>
  <c r="P239" i="7"/>
  <c r="P374" i="7" s="1"/>
  <c r="P235" i="7"/>
  <c r="P370" i="7" s="1"/>
  <c r="R196" i="7"/>
  <c r="R331" i="7" s="1"/>
  <c r="R204" i="7"/>
  <c r="R339" i="7" s="1"/>
  <c r="P233" i="7"/>
  <c r="P368" i="7" s="1"/>
  <c r="R188" i="7"/>
  <c r="R323" i="7" s="1"/>
  <c r="R187" i="7"/>
  <c r="R322" i="7" s="1"/>
  <c r="S222" i="7"/>
  <c r="S357" i="7" s="1"/>
  <c r="O232" i="7"/>
  <c r="O367" i="7" s="1"/>
  <c r="P220" i="7"/>
  <c r="P355" i="7" s="1"/>
  <c r="P203" i="7"/>
  <c r="P338" i="7" s="1"/>
  <c r="P202" i="7"/>
  <c r="P337" i="7" s="1"/>
  <c r="Q187" i="7"/>
  <c r="Q322" i="7" s="1"/>
  <c r="S203" i="7"/>
  <c r="S338" i="7" s="1"/>
  <c r="Q201" i="7"/>
  <c r="Q336" i="7" s="1"/>
  <c r="S238" i="7"/>
  <c r="S373" i="7" s="1"/>
  <c r="Q233" i="7"/>
  <c r="Q368" i="7" s="1"/>
  <c r="R193" i="7"/>
  <c r="R328" i="7" s="1"/>
  <c r="R182" i="7"/>
  <c r="R317" i="7" s="1"/>
  <c r="R177" i="7"/>
  <c r="R312" i="7" s="1"/>
  <c r="S200" i="7"/>
  <c r="S335" i="7" s="1"/>
  <c r="Q240" i="7"/>
  <c r="Q375" i="7" s="1"/>
  <c r="S230" i="7"/>
  <c r="S365" i="7" s="1"/>
  <c r="GA173" i="7"/>
  <c r="I539" i="7" s="1"/>
  <c r="Q194" i="7"/>
  <c r="Q329" i="7" s="1"/>
  <c r="L176" i="7"/>
  <c r="K235" i="7"/>
  <c r="K370" i="7" s="1"/>
  <c r="J180" i="7"/>
  <c r="J315" i="7" s="1"/>
  <c r="K232" i="7"/>
  <c r="K367" i="7" s="1"/>
  <c r="K220" i="7"/>
  <c r="K355" i="7" s="1"/>
  <c r="J214" i="7"/>
  <c r="J349" i="7" s="1"/>
  <c r="K187" i="7"/>
  <c r="K322" i="7" s="1"/>
  <c r="M230" i="7"/>
  <c r="M365" i="7" s="1"/>
  <c r="K238" i="7"/>
  <c r="K373" i="7" s="1"/>
  <c r="K214" i="7"/>
  <c r="K349" i="7" s="1"/>
  <c r="L236" i="7"/>
  <c r="L371" i="7" s="1"/>
  <c r="L237" i="7"/>
  <c r="L372" i="7" s="1"/>
  <c r="CO173" i="7"/>
  <c r="F531" i="7" s="1"/>
  <c r="M221" i="7"/>
  <c r="M356" i="7" s="1"/>
  <c r="L217" i="7"/>
  <c r="L352" i="7" s="1"/>
  <c r="K221" i="7"/>
  <c r="K356" i="7" s="1"/>
  <c r="K217" i="7"/>
  <c r="K352" i="7" s="1"/>
  <c r="M194" i="7"/>
  <c r="M329" i="7" s="1"/>
  <c r="M192" i="7"/>
  <c r="M327" i="7" s="1"/>
  <c r="CX173" i="7"/>
  <c r="O531" i="7" s="1"/>
  <c r="K240" i="7"/>
  <c r="K375" i="7" s="1"/>
  <c r="EJ173" i="7"/>
  <c r="S533" i="7" s="1"/>
  <c r="M188" i="7"/>
  <c r="M323" i="7" s="1"/>
  <c r="DS173" i="7"/>
  <c r="S532" i="7" s="1"/>
  <c r="J235" i="7"/>
  <c r="J370" i="7" s="1"/>
  <c r="K239" i="7"/>
  <c r="K374" i="7" s="1"/>
  <c r="J203" i="7"/>
  <c r="J338" i="7" s="1"/>
  <c r="G233" i="7"/>
  <c r="G368" i="7" s="1"/>
  <c r="F219" i="7"/>
  <c r="F354" i="7" s="1"/>
  <c r="H202" i="7"/>
  <c r="H337" i="7" s="1"/>
  <c r="F223" i="7"/>
  <c r="F358" i="7" s="1"/>
  <c r="I183" i="7"/>
  <c r="I318" i="7" s="1"/>
  <c r="H211" i="7"/>
  <c r="H346" i="7" s="1"/>
  <c r="G239" i="7"/>
  <c r="G374" i="7" s="1"/>
  <c r="N173" i="7"/>
  <c r="N523" i="7" s="1"/>
  <c r="G192" i="7"/>
  <c r="G327" i="7" s="1"/>
  <c r="H239" i="7"/>
  <c r="H374" i="7" s="1"/>
  <c r="E177" i="7"/>
  <c r="E312" i="7" s="1"/>
  <c r="G198" i="7"/>
  <c r="G333" i="7" s="1"/>
  <c r="F239" i="7"/>
  <c r="F374" i="7" s="1"/>
  <c r="E198" i="7"/>
  <c r="E333" i="7" s="1"/>
  <c r="J218" i="7"/>
  <c r="J353" i="7" s="1"/>
  <c r="M222" i="7"/>
  <c r="M357" i="7" s="1"/>
  <c r="N186" i="7"/>
  <c r="G226" i="7"/>
  <c r="G361" i="7" s="1"/>
  <c r="F183" i="7"/>
  <c r="F318" i="7" s="1"/>
  <c r="L225" i="7"/>
  <c r="L360" i="7" s="1"/>
  <c r="I217" i="7"/>
  <c r="I352" i="7" s="1"/>
  <c r="N222" i="7"/>
  <c r="N357" i="7" s="1"/>
  <c r="Q218" i="7"/>
  <c r="Q353" i="7" s="1"/>
  <c r="L221" i="7"/>
  <c r="L356" i="7" s="1"/>
  <c r="FX173" i="7"/>
  <c r="F539" i="7" s="1"/>
  <c r="H205" i="7"/>
  <c r="H340" i="7" s="1"/>
  <c r="L229" i="7"/>
  <c r="L364" i="7" s="1"/>
  <c r="G240" i="7"/>
  <c r="G375" i="7" s="1"/>
  <c r="O230" i="7"/>
  <c r="O365" i="7" s="1"/>
  <c r="S205" i="7"/>
  <c r="S340" i="7" s="1"/>
  <c r="E232" i="7"/>
  <c r="E367" i="7" s="1"/>
  <c r="P200" i="7"/>
  <c r="P335" i="7" s="1"/>
  <c r="Q230" i="7"/>
  <c r="Q365" i="7" s="1"/>
  <c r="Q239" i="7"/>
  <c r="Q374" i="7" s="1"/>
  <c r="I240" i="7"/>
  <c r="I375" i="7" s="1"/>
  <c r="O239" i="7"/>
  <c r="O374" i="7" s="1"/>
  <c r="P201" i="7"/>
  <c r="P336" i="7" s="1"/>
  <c r="N234" i="7"/>
  <c r="N369" i="7" s="1"/>
  <c r="M196" i="7"/>
  <c r="M331" i="7" s="1"/>
  <c r="H229" i="7"/>
  <c r="H364" i="7" s="1"/>
  <c r="P234" i="7"/>
  <c r="P369" i="7" s="1"/>
  <c r="N233" i="7"/>
  <c r="N368" i="7" s="1"/>
  <c r="O238" i="7"/>
  <c r="O373" i="7" s="1"/>
  <c r="N195" i="7"/>
  <c r="N330" i="7" s="1"/>
  <c r="E206" i="7"/>
  <c r="E341" i="7" s="1"/>
  <c r="J240" i="7"/>
  <c r="J375" i="7" s="1"/>
  <c r="Q199" i="7"/>
  <c r="Q334" i="7" s="1"/>
  <c r="E238" i="7"/>
  <c r="E373" i="7" s="1"/>
  <c r="I202" i="7"/>
  <c r="I337" i="7" s="1"/>
  <c r="J237" i="7"/>
  <c r="J372" i="7" s="1"/>
  <c r="K236" i="7"/>
  <c r="K371" i="7" s="1"/>
  <c r="N230" i="7"/>
  <c r="N365" i="7" s="1"/>
  <c r="N236" i="7"/>
  <c r="N371" i="7" s="1"/>
  <c r="Q238" i="7"/>
  <c r="Q373" i="7" s="1"/>
  <c r="AG173" i="7"/>
  <c r="P524" i="7" s="1"/>
  <c r="J210" i="7"/>
  <c r="J345" i="7" s="1"/>
  <c r="G195" i="7"/>
  <c r="G330" i="7" s="1"/>
  <c r="O197" i="7"/>
  <c r="O332" i="7" s="1"/>
  <c r="M189" i="7"/>
  <c r="M324" i="7" s="1"/>
  <c r="N190" i="7"/>
  <c r="N325" i="7" s="1"/>
  <c r="J194" i="7"/>
  <c r="J329" i="7" s="1"/>
  <c r="L202" i="7"/>
  <c r="L337" i="7" s="1"/>
  <c r="L195" i="7"/>
  <c r="L330" i="7" s="1"/>
  <c r="R203" i="7"/>
  <c r="R338" i="7" s="1"/>
  <c r="K183" i="7"/>
  <c r="K318" i="7" s="1"/>
  <c r="F185" i="7"/>
  <c r="F320" i="7" s="1"/>
  <c r="P195" i="7"/>
  <c r="P330" i="7" s="1"/>
  <c r="K185" i="7"/>
  <c r="K320" i="7" s="1"/>
  <c r="M197" i="7"/>
  <c r="M332" i="7" s="1"/>
  <c r="I181" i="7"/>
  <c r="I249" i="7" s="1"/>
  <c r="S191" i="7"/>
  <c r="S326" i="7" s="1"/>
  <c r="K186" i="7"/>
  <c r="S186" i="7"/>
  <c r="I199" i="7"/>
  <c r="I334" i="7" s="1"/>
  <c r="F186" i="7"/>
  <c r="H186" i="7"/>
  <c r="P184" i="7"/>
  <c r="P319" i="7" s="1"/>
  <c r="R178" i="7"/>
  <c r="R313" i="7" s="1"/>
  <c r="E176" i="7"/>
  <c r="E244" i="7" s="1"/>
  <c r="E379" i="7" s="1"/>
  <c r="F234" i="7"/>
  <c r="F369" i="7" s="1"/>
  <c r="E187" i="7"/>
  <c r="E322" i="7" s="1"/>
  <c r="N223" i="7"/>
  <c r="N358" i="7" s="1"/>
  <c r="K204" i="7"/>
  <c r="K339" i="7" s="1"/>
  <c r="I233" i="7"/>
  <c r="I368" i="7" s="1"/>
  <c r="O196" i="7"/>
  <c r="O331" i="7" s="1"/>
  <c r="F220" i="7"/>
  <c r="F355" i="7" s="1"/>
  <c r="P224" i="7"/>
  <c r="P359" i="7" s="1"/>
  <c r="S196" i="7"/>
  <c r="S331" i="7" s="1"/>
  <c r="S239" i="7"/>
  <c r="S374" i="7" s="1"/>
  <c r="I232" i="7"/>
  <c r="I367" i="7" s="1"/>
  <c r="S216" i="7"/>
  <c r="S351" i="7" s="1"/>
  <c r="K227" i="7"/>
  <c r="K362" i="7" s="1"/>
  <c r="R198" i="7"/>
  <c r="R333" i="7" s="1"/>
  <c r="S215" i="7"/>
  <c r="S350" i="7" s="1"/>
  <c r="R234" i="7"/>
  <c r="R369" i="7" s="1"/>
  <c r="N215" i="7"/>
  <c r="N350" i="7" s="1"/>
  <c r="K216" i="7"/>
  <c r="K351" i="7" s="1"/>
  <c r="EK173" i="7"/>
  <c r="T533" i="7" s="1"/>
  <c r="N189" i="7"/>
  <c r="N324" i="7" s="1"/>
  <c r="EN173" i="7"/>
  <c r="F534" i="7" s="1"/>
  <c r="N217" i="7"/>
  <c r="N352" i="7" s="1"/>
  <c r="K212" i="7"/>
  <c r="K347" i="7" s="1"/>
  <c r="BF173" i="7"/>
  <c r="G526" i="7" s="1"/>
  <c r="S218" i="7"/>
  <c r="S353" i="7" s="1"/>
  <c r="FQ173" i="7"/>
  <c r="R535" i="7" s="1"/>
  <c r="J233" i="7"/>
  <c r="J368" i="7" s="1"/>
  <c r="E213" i="7"/>
  <c r="E348" i="7" s="1"/>
  <c r="K184" i="7"/>
  <c r="K319" i="7" s="1"/>
  <c r="DJ173" i="7"/>
  <c r="J532" i="7" s="1"/>
  <c r="Q182" i="7"/>
  <c r="Q317" i="7" s="1"/>
  <c r="M186" i="7"/>
  <c r="Y173" i="7"/>
  <c r="H524" i="7" s="1"/>
  <c r="K218" i="7"/>
  <c r="K353" i="7" s="1"/>
  <c r="M179" i="7"/>
  <c r="M314" i="7" s="1"/>
  <c r="J182" i="7"/>
  <c r="J317" i="7" s="1"/>
  <c r="E233" i="7"/>
  <c r="E368" i="7" s="1"/>
  <c r="L180" i="7"/>
  <c r="L315" i="7" s="1"/>
  <c r="R200" i="7"/>
  <c r="R335" i="7" s="1"/>
  <c r="N221" i="7"/>
  <c r="N356" i="7" s="1"/>
  <c r="P215" i="7"/>
  <c r="P350" i="7" s="1"/>
  <c r="N214" i="7"/>
  <c r="N349" i="7" s="1"/>
  <c r="IR173" i="7"/>
  <c r="J543" i="7" s="1"/>
  <c r="P232" i="7"/>
  <c r="P367" i="7" s="1"/>
  <c r="L238" i="7"/>
  <c r="L373" i="7" s="1"/>
  <c r="P191" i="7"/>
  <c r="P326" i="7" s="1"/>
  <c r="I213" i="7"/>
  <c r="I348" i="7" s="1"/>
  <c r="K230" i="7"/>
  <c r="K365" i="7" s="1"/>
  <c r="K189" i="7"/>
  <c r="K324" i="7" s="1"/>
  <c r="S187" i="7"/>
  <c r="S322" i="7" s="1"/>
  <c r="N224" i="7"/>
  <c r="N359" i="7" s="1"/>
  <c r="N211" i="7"/>
  <c r="N346" i="7" s="1"/>
  <c r="I230" i="7"/>
  <c r="I365" i="7" s="1"/>
  <c r="Q186" i="7"/>
  <c r="EP173" i="7"/>
  <c r="H534" i="7" s="1"/>
  <c r="I201" i="7"/>
  <c r="I336" i="7" s="1"/>
  <c r="R235" i="7"/>
  <c r="R370" i="7" s="1"/>
  <c r="P221" i="7"/>
  <c r="P356" i="7" s="1"/>
  <c r="O188" i="7"/>
  <c r="O323" i="7" s="1"/>
  <c r="L190" i="7"/>
  <c r="L325" i="7" s="1"/>
  <c r="L239" i="7"/>
  <c r="L374" i="7" s="1"/>
  <c r="Q180" i="7"/>
  <c r="Q315" i="7" s="1"/>
  <c r="Q181" i="7"/>
  <c r="L181" i="7"/>
  <c r="DF173" i="7"/>
  <c r="F532" i="7" s="1"/>
  <c r="J212" i="7"/>
  <c r="J347" i="7" s="1"/>
  <c r="P197" i="7"/>
  <c r="P332" i="7" s="1"/>
  <c r="Q177" i="7"/>
  <c r="Q312" i="7" s="1"/>
  <c r="G197" i="7"/>
  <c r="G332" i="7" s="1"/>
  <c r="HJ173" i="7"/>
  <c r="J541" i="7" s="1"/>
  <c r="FE173" i="7"/>
  <c r="F535" i="7" s="1"/>
  <c r="M226" i="7"/>
  <c r="M361" i="7" s="1"/>
  <c r="M173" i="7"/>
  <c r="M523" i="7" s="1"/>
  <c r="O223" i="7"/>
  <c r="O358" i="7" s="1"/>
  <c r="F228" i="7"/>
  <c r="F363" i="7" s="1"/>
  <c r="CY173" i="7"/>
  <c r="P531" i="7" s="1"/>
  <c r="G235" i="7"/>
  <c r="G370" i="7" s="1"/>
  <c r="IA173" i="7"/>
  <c r="J542" i="7" s="1"/>
  <c r="P237" i="7"/>
  <c r="P372" i="7" s="1"/>
  <c r="G183" i="7"/>
  <c r="G318" i="7" s="1"/>
  <c r="J177" i="7"/>
  <c r="J312" i="7" s="1"/>
  <c r="G238" i="7"/>
  <c r="G373" i="7" s="1"/>
  <c r="R232" i="7"/>
  <c r="R367" i="7" s="1"/>
  <c r="H227" i="7"/>
  <c r="H362" i="7" s="1"/>
  <c r="E236" i="7"/>
  <c r="E371" i="7" s="1"/>
  <c r="N232" i="7"/>
  <c r="N367" i="7" s="1"/>
  <c r="M218" i="7"/>
  <c r="M353" i="7" s="1"/>
  <c r="G180" i="7"/>
  <c r="G315" i="7" s="1"/>
  <c r="J184" i="7"/>
  <c r="J319" i="7" s="1"/>
  <c r="CG173" i="7"/>
  <c r="Q527" i="7" s="1"/>
  <c r="S185" i="7"/>
  <c r="S320" i="7" s="1"/>
  <c r="Q225" i="7"/>
  <c r="Q360" i="7" s="1"/>
  <c r="FR173" i="7"/>
  <c r="S535" i="7" s="1"/>
  <c r="I234" i="7"/>
  <c r="I369" i="7" s="1"/>
  <c r="K191" i="7"/>
  <c r="K326" i="7" s="1"/>
  <c r="K234" i="7"/>
  <c r="K369" i="7" s="1"/>
  <c r="DC173" i="7"/>
  <c r="T531" i="7" s="1"/>
  <c r="L213" i="7"/>
  <c r="L348" i="7" s="1"/>
  <c r="P226" i="7"/>
  <c r="P361" i="7" s="1"/>
  <c r="GK173" i="7"/>
  <c r="S539" i="7" s="1"/>
  <c r="F210" i="7"/>
  <c r="F345" i="7" s="1"/>
  <c r="L214" i="7"/>
  <c r="L349" i="7" s="1"/>
  <c r="CW173" i="7"/>
  <c r="N531" i="7" s="1"/>
  <c r="S217" i="7"/>
  <c r="S352" i="7" s="1"/>
  <c r="EY173" i="7"/>
  <c r="Q534" i="7" s="1"/>
  <c r="G213" i="7"/>
  <c r="G348" i="7" s="1"/>
  <c r="I176" i="7"/>
  <c r="M223" i="7"/>
  <c r="M358" i="7" s="1"/>
  <c r="S231" i="7"/>
  <c r="S366" i="7" s="1"/>
  <c r="DR173" i="7"/>
  <c r="R532" i="7" s="1"/>
  <c r="L191" i="7"/>
  <c r="L326" i="7" s="1"/>
  <c r="M220" i="7"/>
  <c r="M355" i="7" s="1"/>
  <c r="J239" i="7"/>
  <c r="J374" i="7" s="1"/>
  <c r="S195" i="7"/>
  <c r="S330" i="7" s="1"/>
  <c r="J189" i="7"/>
  <c r="J324" i="7" s="1"/>
  <c r="E240" i="7"/>
  <c r="E375" i="7" s="1"/>
  <c r="S240" i="7"/>
  <c r="S375" i="7" s="1"/>
  <c r="GW173" i="7"/>
  <c r="N540" i="7" s="1"/>
  <c r="J249" i="7"/>
  <c r="E239" i="7"/>
  <c r="E374" i="7" s="1"/>
  <c r="R184" i="7"/>
  <c r="R319" i="7" s="1"/>
  <c r="Q229" i="7"/>
  <c r="Q364" i="7" s="1"/>
  <c r="P185" i="7"/>
  <c r="P320" i="7" s="1"/>
  <c r="R236" i="7"/>
  <c r="R371" i="7" s="1"/>
  <c r="N192" i="7"/>
  <c r="N327" i="7" s="1"/>
  <c r="Q235" i="7"/>
  <c r="Q370" i="7" s="1"/>
  <c r="K229" i="7"/>
  <c r="K364" i="7" s="1"/>
  <c r="M316" i="7"/>
  <c r="M249" i="7"/>
  <c r="M384" i="7" s="1"/>
  <c r="J222" i="7"/>
  <c r="J357" i="7" s="1"/>
  <c r="R191" i="7"/>
  <c r="R326" i="7" s="1"/>
  <c r="FG173" i="7"/>
  <c r="H535" i="7" s="1"/>
  <c r="H230" i="7"/>
  <c r="H365" i="7" s="1"/>
  <c r="H238" i="7"/>
  <c r="H373" i="7" s="1"/>
  <c r="E230" i="7"/>
  <c r="E365" i="7" s="1"/>
  <c r="J231" i="7"/>
  <c r="J366" i="7" s="1"/>
  <c r="K188" i="7"/>
  <c r="K323" i="7" s="1"/>
  <c r="I178" i="7"/>
  <c r="I313" i="7" s="1"/>
  <c r="S181" i="7"/>
  <c r="M182" i="7"/>
  <c r="M317" i="7" s="1"/>
  <c r="R238" i="7"/>
  <c r="R373" i="7" s="1"/>
  <c r="R210" i="7"/>
  <c r="R345" i="7" s="1"/>
  <c r="DE173" i="7"/>
  <c r="E532" i="7" s="1"/>
  <c r="DG173" i="7"/>
  <c r="G532" i="7" s="1"/>
  <c r="R227" i="7"/>
  <c r="R362" i="7" s="1"/>
  <c r="F181" i="7"/>
  <c r="R197" i="7"/>
  <c r="R332" i="7" s="1"/>
  <c r="L220" i="7"/>
  <c r="L355" i="7" s="1"/>
  <c r="J228" i="7"/>
  <c r="J363" i="7" s="1"/>
  <c r="N197" i="7"/>
  <c r="N332" i="7" s="1"/>
  <c r="H192" i="7"/>
  <c r="H327" i="7" s="1"/>
  <c r="M183" i="7"/>
  <c r="M318" i="7" s="1"/>
  <c r="H200" i="7"/>
  <c r="H335" i="7" s="1"/>
  <c r="I206" i="7"/>
  <c r="I341" i="7" s="1"/>
  <c r="FD173" i="7"/>
  <c r="E535" i="7" s="1"/>
  <c r="BY173" i="7"/>
  <c r="I527" i="7" s="1"/>
  <c r="H217" i="7"/>
  <c r="H352" i="7" s="1"/>
  <c r="P199" i="7"/>
  <c r="P334" i="7" s="1"/>
  <c r="G188" i="7"/>
  <c r="G323" i="7" s="1"/>
  <c r="Q211" i="7"/>
  <c r="Q346" i="7" s="1"/>
  <c r="H195" i="7"/>
  <c r="H330" i="7" s="1"/>
  <c r="I189" i="7"/>
  <c r="I324" i="7" s="1"/>
  <c r="K198" i="7"/>
  <c r="K333" i="7" s="1"/>
  <c r="P188" i="7"/>
  <c r="P323" i="7" s="1"/>
  <c r="S234" i="7"/>
  <c r="S369" i="7" s="1"/>
  <c r="FB173" i="7"/>
  <c r="T534" i="7" s="1"/>
  <c r="H189" i="7"/>
  <c r="H324" i="7" s="1"/>
  <c r="O211" i="7"/>
  <c r="O346" i="7" s="1"/>
  <c r="P212" i="7"/>
  <c r="P347" i="7" s="1"/>
  <c r="EB173" i="7"/>
  <c r="K533" i="7" s="1"/>
  <c r="L222" i="7"/>
  <c r="L357" i="7" s="1"/>
  <c r="G215" i="7"/>
  <c r="G350" i="7" s="1"/>
  <c r="F218" i="7"/>
  <c r="F353" i="7" s="1"/>
  <c r="M214" i="7"/>
  <c r="M349" i="7" s="1"/>
  <c r="H193" i="7"/>
  <c r="H328" i="7" s="1"/>
  <c r="J226" i="7"/>
  <c r="J361" i="7" s="1"/>
  <c r="J215" i="7"/>
  <c r="J350" i="7" s="1"/>
  <c r="N188" i="7"/>
  <c r="N323" i="7" s="1"/>
  <c r="N229" i="7"/>
  <c r="N364" i="7" s="1"/>
  <c r="F240" i="7"/>
  <c r="F375" i="7" s="1"/>
  <c r="L179" i="7"/>
  <c r="L314" i="7" s="1"/>
  <c r="F215" i="7"/>
  <c r="F350" i="7" s="1"/>
  <c r="H183" i="7"/>
  <c r="H318" i="7" s="1"/>
  <c r="J236" i="7"/>
  <c r="J371" i="7" s="1"/>
  <c r="S221" i="7"/>
  <c r="S356" i="7" s="1"/>
  <c r="M195" i="7"/>
  <c r="M330" i="7" s="1"/>
  <c r="P240" i="7"/>
  <c r="P375" i="7" s="1"/>
  <c r="CR173" i="7"/>
  <c r="I531" i="7" s="1"/>
  <c r="F235" i="7"/>
  <c r="F370" i="7" s="1"/>
  <c r="S229" i="7"/>
  <c r="S364" i="7" s="1"/>
  <c r="Q200" i="7"/>
  <c r="Q335" i="7" s="1"/>
  <c r="G178" i="7"/>
  <c r="G313" i="7" s="1"/>
  <c r="S206" i="7"/>
  <c r="S341" i="7" s="1"/>
  <c r="O192" i="7"/>
  <c r="O327" i="7" s="1"/>
  <c r="F184" i="7"/>
  <c r="F319" i="7" s="1"/>
  <c r="I231" i="7"/>
  <c r="I366" i="7" s="1"/>
  <c r="O235" i="7"/>
  <c r="O370" i="7" s="1"/>
  <c r="DT173" i="7"/>
  <c r="T532" i="7" s="1"/>
  <c r="G206" i="7"/>
  <c r="G341" i="7" s="1"/>
  <c r="H187" i="7"/>
  <c r="H322" i="7" s="1"/>
  <c r="EE173" i="7"/>
  <c r="N533" i="7" s="1"/>
  <c r="P213" i="7"/>
  <c r="P348" i="7" s="1"/>
  <c r="M225" i="7"/>
  <c r="M360" i="7" s="1"/>
  <c r="J230" i="7"/>
  <c r="J365" i="7" s="1"/>
  <c r="N201" i="7"/>
  <c r="N336" i="7" s="1"/>
  <c r="Q204" i="7"/>
  <c r="Q339" i="7" s="1"/>
  <c r="N227" i="7"/>
  <c r="N362" i="7" s="1"/>
  <c r="L240" i="7"/>
  <c r="L375" i="7" s="1"/>
  <c r="GN173" i="7"/>
  <c r="E540" i="7" s="1"/>
  <c r="BD173" i="7"/>
  <c r="E526" i="7" s="1"/>
  <c r="I215" i="7"/>
  <c r="I350" i="7" s="1"/>
  <c r="H224" i="7"/>
  <c r="H359" i="7" s="1"/>
  <c r="R229" i="7"/>
  <c r="R364" i="7" s="1"/>
  <c r="K210" i="7"/>
  <c r="K278" i="7" s="1"/>
  <c r="K413" i="7" s="1"/>
  <c r="N213" i="7"/>
  <c r="N348" i="7" s="1"/>
  <c r="K195" i="7"/>
  <c r="K330" i="7" s="1"/>
  <c r="P217" i="7"/>
  <c r="P352" i="7" s="1"/>
  <c r="R220" i="7"/>
  <c r="R355" i="7" s="1"/>
  <c r="M193" i="7"/>
  <c r="M328" i="7" s="1"/>
  <c r="H240" i="7"/>
  <c r="H375" i="7" s="1"/>
  <c r="H181" i="7"/>
  <c r="E237" i="7"/>
  <c r="E372" i="7" s="1"/>
  <c r="F231" i="7"/>
  <c r="F366" i="7" s="1"/>
  <c r="M237" i="7"/>
  <c r="M372" i="7" s="1"/>
  <c r="R233" i="7"/>
  <c r="R368" i="7" s="1"/>
  <c r="IZ173" i="7"/>
  <c r="R543" i="7" s="1"/>
  <c r="HC173" i="7"/>
  <c r="T540" i="7" s="1"/>
  <c r="P230" i="7"/>
  <c r="P365" i="7" s="1"/>
  <c r="IC173" i="7"/>
  <c r="L542" i="7" s="1"/>
  <c r="Q221" i="7"/>
  <c r="Q356" i="7" s="1"/>
  <c r="EO173" i="7"/>
  <c r="G534" i="7" s="1"/>
  <c r="F238" i="7"/>
  <c r="F373" i="7" s="1"/>
  <c r="FO173" i="7"/>
  <c r="P535" i="7" s="1"/>
  <c r="N238" i="7"/>
  <c r="N373" i="7" s="1"/>
  <c r="E220" i="7"/>
  <c r="E355" i="7" s="1"/>
  <c r="HW173" i="7"/>
  <c r="F542" i="7" s="1"/>
  <c r="M210" i="7"/>
  <c r="M345" i="7" s="1"/>
  <c r="I214" i="7"/>
  <c r="I349" i="7" s="1"/>
  <c r="H216" i="7"/>
  <c r="H351" i="7" s="1"/>
  <c r="ES173" i="7"/>
  <c r="K534" i="7" s="1"/>
  <c r="G231" i="7"/>
  <c r="G366" i="7" s="1"/>
  <c r="S183" i="7"/>
  <c r="S318" i="7" s="1"/>
  <c r="R192" i="7"/>
  <c r="R327" i="7" s="1"/>
  <c r="L183" i="7"/>
  <c r="L318" i="7" s="1"/>
  <c r="Q192" i="7"/>
  <c r="Q327" i="7" s="1"/>
  <c r="O227" i="7"/>
  <c r="O362" i="7" s="1"/>
  <c r="J234" i="7"/>
  <c r="J369" i="7" s="1"/>
  <c r="H226" i="7"/>
  <c r="H361" i="7" s="1"/>
  <c r="L219" i="7"/>
  <c r="L354" i="7" s="1"/>
  <c r="L182" i="7"/>
  <c r="L317" i="7" s="1"/>
  <c r="L218" i="7"/>
  <c r="L353" i="7" s="1"/>
  <c r="R219" i="7"/>
  <c r="R354" i="7" s="1"/>
  <c r="GY173" i="7"/>
  <c r="P540" i="7" s="1"/>
  <c r="N200" i="7"/>
  <c r="N335" i="7" s="1"/>
  <c r="FY173" i="7"/>
  <c r="G539" i="7" s="1"/>
  <c r="N228" i="7"/>
  <c r="N363" i="7" s="1"/>
  <c r="R199" i="7"/>
  <c r="R334" i="7" s="1"/>
  <c r="I226" i="7"/>
  <c r="I361" i="7" s="1"/>
  <c r="G222" i="7"/>
  <c r="G357" i="7" s="1"/>
  <c r="O219" i="7"/>
  <c r="O354" i="7" s="1"/>
  <c r="J220" i="7"/>
  <c r="J355" i="7" s="1"/>
  <c r="FS173" i="7"/>
  <c r="T535" i="7" s="1"/>
  <c r="M184" i="7"/>
  <c r="M319" i="7" s="1"/>
  <c r="E210" i="7"/>
  <c r="E345" i="7" s="1"/>
  <c r="P222" i="7"/>
  <c r="P357" i="7" s="1"/>
  <c r="EC173" i="7"/>
  <c r="L533" i="7" s="1"/>
  <c r="L224" i="7"/>
  <c r="L359" i="7" s="1"/>
  <c r="G203" i="7"/>
  <c r="G338" i="7" s="1"/>
  <c r="G230" i="7"/>
  <c r="G365" i="7" s="1"/>
  <c r="H235" i="7"/>
  <c r="H370" i="7" s="1"/>
  <c r="O182" i="7"/>
  <c r="O317" i="7" s="1"/>
  <c r="J238" i="7"/>
  <c r="J373" i="7" s="1"/>
  <c r="K237" i="7"/>
  <c r="K372" i="7" s="1"/>
  <c r="M232" i="7"/>
  <c r="M367" i="7" s="1"/>
  <c r="S227" i="7"/>
  <c r="S362" i="7" s="1"/>
  <c r="N235" i="7"/>
  <c r="N370" i="7" s="1"/>
  <c r="J192" i="7"/>
  <c r="J327" i="7" s="1"/>
  <c r="M228" i="7"/>
  <c r="M363" i="7" s="1"/>
  <c r="M211" i="7"/>
  <c r="M346" i="7" s="1"/>
  <c r="N212" i="7"/>
  <c r="N347" i="7" s="1"/>
  <c r="K225" i="7"/>
  <c r="K360" i="7" s="1"/>
  <c r="CP173" i="7"/>
  <c r="G531" i="7" s="1"/>
  <c r="O237" i="7"/>
  <c r="O372" i="7" s="1"/>
  <c r="O233" i="7"/>
  <c r="O368" i="7" s="1"/>
  <c r="R212" i="7"/>
  <c r="R347" i="7" s="1"/>
  <c r="R218" i="7"/>
  <c r="R353" i="7" s="1"/>
  <c r="AK173" i="7"/>
  <c r="T524" i="7" s="1"/>
  <c r="F233" i="7"/>
  <c r="F368" i="7" s="1"/>
  <c r="F224" i="7"/>
  <c r="F359" i="7" s="1"/>
  <c r="J188" i="7"/>
  <c r="J323" i="7" s="1"/>
  <c r="FH173" i="7"/>
  <c r="I535" i="7" s="1"/>
  <c r="IH173" i="7"/>
  <c r="Q542" i="7" s="1"/>
  <c r="N178" i="7"/>
  <c r="N313" i="7" s="1"/>
  <c r="L200" i="7"/>
  <c r="L335" i="7" s="1"/>
  <c r="R216" i="7"/>
  <c r="R351" i="7" s="1"/>
  <c r="E216" i="7"/>
  <c r="E351" i="7" s="1"/>
  <c r="EF173" i="7"/>
  <c r="O533" i="7" s="1"/>
  <c r="FJ173" i="7"/>
  <c r="K535" i="7" s="1"/>
  <c r="K203" i="7"/>
  <c r="K338" i="7" s="1"/>
  <c r="J227" i="7"/>
  <c r="J362" i="7" s="1"/>
  <c r="GL173" i="7"/>
  <c r="T539" i="7" s="1"/>
  <c r="S225" i="7"/>
  <c r="S360" i="7" s="1"/>
  <c r="P231" i="7"/>
  <c r="P366" i="7" s="1"/>
  <c r="G214" i="7"/>
  <c r="G349" i="7" s="1"/>
  <c r="S210" i="7"/>
  <c r="S345" i="7" s="1"/>
  <c r="M224" i="7"/>
  <c r="M359" i="7" s="1"/>
  <c r="L216" i="7"/>
  <c r="L351" i="7" s="1"/>
  <c r="BM173" i="7"/>
  <c r="N526" i="7" s="1"/>
  <c r="BU173" i="7"/>
  <c r="E527" i="7" s="1"/>
  <c r="P187" i="7"/>
  <c r="P322" i="7" s="1"/>
  <c r="FP173" i="7"/>
  <c r="Q535" i="7" s="1"/>
  <c r="Q231" i="7"/>
  <c r="Q366" i="7" s="1"/>
  <c r="G216" i="7"/>
  <c r="G351" i="7" s="1"/>
  <c r="I238" i="7"/>
  <c r="I373" i="7" s="1"/>
  <c r="DL173" i="7"/>
  <c r="L532" i="7" s="1"/>
  <c r="HY173" i="7"/>
  <c r="H542" i="7" s="1"/>
  <c r="BP173" i="7"/>
  <c r="Q526" i="7" s="1"/>
  <c r="N187" i="7"/>
  <c r="N322" i="7" s="1"/>
  <c r="O212" i="7"/>
  <c r="O347" i="7" s="1"/>
  <c r="J223" i="7"/>
  <c r="J358" i="7" s="1"/>
  <c r="DI173" i="7"/>
  <c r="I532" i="7" s="1"/>
  <c r="M213" i="7"/>
  <c r="M348" i="7" s="1"/>
  <c r="AX173" i="7"/>
  <c r="P525" i="7" s="1"/>
  <c r="G173" i="7"/>
  <c r="G523" i="7" s="1"/>
  <c r="H234" i="7"/>
  <c r="H369" i="7" s="1"/>
  <c r="GP173" i="7"/>
  <c r="G540" i="7" s="1"/>
  <c r="O218" i="7"/>
  <c r="O353" i="7" s="1"/>
  <c r="AY173" i="7"/>
  <c r="Q525" i="7" s="1"/>
  <c r="E228" i="7"/>
  <c r="E363" i="7" s="1"/>
  <c r="R228" i="7"/>
  <c r="R363" i="7" s="1"/>
  <c r="Q212" i="7"/>
  <c r="Q347" i="7" s="1"/>
  <c r="R181" i="7"/>
  <c r="ET173" i="7"/>
  <c r="L534" i="7" s="1"/>
  <c r="L226" i="7"/>
  <c r="L361" i="7" s="1"/>
  <c r="K226" i="7"/>
  <c r="K361" i="7" s="1"/>
  <c r="K231" i="7"/>
  <c r="K366" i="7" s="1"/>
  <c r="FM173" i="7"/>
  <c r="N535" i="7" s="1"/>
  <c r="M215" i="7"/>
  <c r="M350" i="7" s="1"/>
  <c r="H206" i="7"/>
  <c r="H341" i="7" s="1"/>
  <c r="CD173" i="7"/>
  <c r="N527" i="7" s="1"/>
  <c r="K173" i="7"/>
  <c r="K523" i="7" s="1"/>
  <c r="E205" i="7"/>
  <c r="E340" i="7" s="1"/>
  <c r="BV173" i="7"/>
  <c r="F527" i="7" s="1"/>
  <c r="P216" i="7"/>
  <c r="P351" i="7" s="1"/>
  <c r="HV173" i="7"/>
  <c r="E542" i="7" s="1"/>
  <c r="S233" i="7"/>
  <c r="S368" i="7" s="1"/>
  <c r="O187" i="7"/>
  <c r="O322" i="7" s="1"/>
  <c r="I191" i="7"/>
  <c r="I326" i="7" s="1"/>
  <c r="L194" i="7"/>
  <c r="L329" i="7" s="1"/>
  <c r="N183" i="7"/>
  <c r="N318" i="7" s="1"/>
  <c r="I196" i="7"/>
  <c r="I331" i="7" s="1"/>
  <c r="I204" i="7"/>
  <c r="I339" i="7" s="1"/>
  <c r="R195" i="7"/>
  <c r="R330" i="7" s="1"/>
  <c r="S192" i="7"/>
  <c r="S327" i="7" s="1"/>
  <c r="I194" i="7"/>
  <c r="I329" i="7" s="1"/>
  <c r="G204" i="7"/>
  <c r="G339" i="7" s="1"/>
  <c r="O193" i="7"/>
  <c r="O328" i="7" s="1"/>
  <c r="S177" i="7"/>
  <c r="S312" i="7" s="1"/>
  <c r="E214" i="7"/>
  <c r="E349" i="7" s="1"/>
  <c r="G232" i="7"/>
  <c r="G367" i="7" s="1"/>
  <c r="W173" i="7"/>
  <c r="F524" i="7" s="1"/>
  <c r="BG173" i="7"/>
  <c r="H526" i="7" s="1"/>
  <c r="G234" i="7"/>
  <c r="G369" i="7" s="1"/>
  <c r="E225" i="7"/>
  <c r="E360" i="7" s="1"/>
  <c r="G229" i="7"/>
  <c r="G364" i="7" s="1"/>
  <c r="L210" i="7"/>
  <c r="L345" i="7" s="1"/>
  <c r="O190" i="7"/>
  <c r="O325" i="7" s="1"/>
  <c r="F177" i="7"/>
  <c r="F312" i="7" s="1"/>
  <c r="Q178" i="7"/>
  <c r="Q313" i="7" s="1"/>
  <c r="N177" i="7"/>
  <c r="N312" i="7" s="1"/>
  <c r="S188" i="7"/>
  <c r="S323" i="7" s="1"/>
  <c r="J178" i="7"/>
  <c r="J313" i="7" s="1"/>
  <c r="K176" i="7"/>
  <c r="K244" i="7" s="1"/>
  <c r="K379" i="7" s="1"/>
  <c r="E182" i="7"/>
  <c r="E317" i="7" s="1"/>
  <c r="H188" i="7"/>
  <c r="H323" i="7" s="1"/>
  <c r="E188" i="7"/>
  <c r="E323" i="7" s="1"/>
  <c r="Q188" i="7"/>
  <c r="Q323" i="7" s="1"/>
  <c r="K179" i="7"/>
  <c r="K314" i="7" s="1"/>
  <c r="J191" i="7"/>
  <c r="J326" i="7" s="1"/>
  <c r="H199" i="7"/>
  <c r="H334" i="7" s="1"/>
  <c r="M185" i="7"/>
  <c r="M320" i="7" s="1"/>
  <c r="Q203" i="7"/>
  <c r="Q338" i="7" s="1"/>
  <c r="S189" i="7"/>
  <c r="S324" i="7" s="1"/>
  <c r="M203" i="7"/>
  <c r="M338" i="7" s="1"/>
  <c r="E179" i="7"/>
  <c r="E314" i="7" s="1"/>
  <c r="F198" i="7"/>
  <c r="F333" i="7" s="1"/>
  <c r="Q184" i="7"/>
  <c r="Q319" i="7" s="1"/>
  <c r="G181" i="7"/>
  <c r="G184" i="7"/>
  <c r="G319" i="7" s="1"/>
  <c r="O203" i="7"/>
  <c r="O338" i="7" s="1"/>
  <c r="P183" i="7"/>
  <c r="P318" i="7" s="1"/>
  <c r="K197" i="7"/>
  <c r="K332" i="7" s="1"/>
  <c r="K180" i="7"/>
  <c r="K315" i="7" s="1"/>
  <c r="P204" i="7"/>
  <c r="P339" i="7" s="1"/>
  <c r="G189" i="7"/>
  <c r="G324" i="7" s="1"/>
  <c r="E181" i="7"/>
  <c r="I198" i="7"/>
  <c r="I333" i="7" s="1"/>
  <c r="E197" i="7"/>
  <c r="E332" i="7" s="1"/>
  <c r="I179" i="7"/>
  <c r="I314" i="7" s="1"/>
  <c r="L189" i="7"/>
  <c r="L324" i="7" s="1"/>
  <c r="L211" i="7"/>
  <c r="L346" i="7" s="1"/>
  <c r="DV173" i="7"/>
  <c r="E533" i="7" s="1"/>
  <c r="J173" i="7"/>
  <c r="J523" i="7" s="1"/>
  <c r="EH173" i="7"/>
  <c r="Q533" i="7" s="1"/>
  <c r="O216" i="7"/>
  <c r="O351" i="7" s="1"/>
  <c r="R211" i="7"/>
  <c r="R346" i="7" s="1"/>
  <c r="K201" i="7"/>
  <c r="K336" i="7" s="1"/>
  <c r="H191" i="7"/>
  <c r="H326" i="7" s="1"/>
  <c r="E185" i="7"/>
  <c r="E320" i="7" s="1"/>
  <c r="H178" i="7"/>
  <c r="H313" i="7" s="1"/>
  <c r="J190" i="7"/>
  <c r="J325" i="7" s="1"/>
  <c r="CQ173" i="7"/>
  <c r="H531" i="7" s="1"/>
  <c r="L192" i="7"/>
  <c r="L327" i="7" s="1"/>
  <c r="BS173" i="7"/>
  <c r="T526" i="7" s="1"/>
  <c r="BQ173" i="7"/>
  <c r="R526" i="7" s="1"/>
  <c r="AW173" i="7"/>
  <c r="O525" i="7" s="1"/>
  <c r="CI173" i="7"/>
  <c r="S527" i="7" s="1"/>
  <c r="O179" i="7"/>
  <c r="O314" i="7" s="1"/>
  <c r="S232" i="7"/>
  <c r="S367" i="7" s="1"/>
  <c r="P229" i="7"/>
  <c r="P364" i="7" s="1"/>
  <c r="S228" i="7"/>
  <c r="S363" i="7" s="1"/>
  <c r="S214" i="7"/>
  <c r="S349" i="7" s="1"/>
  <c r="N219" i="7"/>
  <c r="N354" i="7" s="1"/>
  <c r="K194" i="7"/>
  <c r="K329" i="7" s="1"/>
  <c r="DO173" i="7"/>
  <c r="O532" i="7" s="1"/>
  <c r="M236" i="7"/>
  <c r="M371" i="7" s="1"/>
  <c r="N194" i="7"/>
  <c r="N329" i="7" s="1"/>
  <c r="R206" i="7"/>
  <c r="R341" i="7" s="1"/>
  <c r="AR173" i="7"/>
  <c r="J525" i="7" s="1"/>
  <c r="AT173" i="7"/>
  <c r="L525" i="7" s="1"/>
  <c r="F227" i="7"/>
  <c r="F362" i="7" s="1"/>
  <c r="H212" i="7"/>
  <c r="H347" i="7" s="1"/>
  <c r="G190" i="7"/>
  <c r="G325" i="7" s="1"/>
  <c r="Z173" i="7"/>
  <c r="I524" i="7" s="1"/>
  <c r="F229" i="7"/>
  <c r="F364" i="7" s="1"/>
  <c r="I219" i="7"/>
  <c r="I354" i="7" s="1"/>
  <c r="H219" i="7"/>
  <c r="H354" i="7" s="1"/>
  <c r="G179" i="7"/>
  <c r="G314" i="7" s="1"/>
  <c r="CA173" i="7"/>
  <c r="K527" i="7" s="1"/>
  <c r="ID173" i="7"/>
  <c r="M542" i="7" s="1"/>
  <c r="IQ173" i="7"/>
  <c r="I543" i="7" s="1"/>
  <c r="GB173" i="7"/>
  <c r="J539" i="7" s="1"/>
  <c r="G218" i="7"/>
  <c r="G353" i="7" s="1"/>
  <c r="P192" i="7"/>
  <c r="P327" i="7" s="1"/>
  <c r="M227" i="7"/>
  <c r="M362" i="7" s="1"/>
  <c r="AU173" i="7"/>
  <c r="M525" i="7" s="1"/>
  <c r="G221" i="7"/>
  <c r="G356" i="7" s="1"/>
  <c r="AP173" i="7"/>
  <c r="H525" i="7" s="1"/>
  <c r="N185" i="7"/>
  <c r="N320" i="7" s="1"/>
  <c r="O236" i="7"/>
  <c r="O371" i="7" s="1"/>
  <c r="GT173" i="7"/>
  <c r="K540" i="7" s="1"/>
  <c r="S224" i="7"/>
  <c r="S359" i="7" s="1"/>
  <c r="EI173" i="7"/>
  <c r="R533" i="7" s="1"/>
  <c r="K228" i="7"/>
  <c r="K363" i="7" s="1"/>
  <c r="AA173" i="7"/>
  <c r="J524" i="7" s="1"/>
  <c r="I220" i="7"/>
  <c r="I355" i="7" s="1"/>
  <c r="I218" i="7"/>
  <c r="I353" i="7" s="1"/>
  <c r="EG173" i="7"/>
  <c r="P533" i="7" s="1"/>
  <c r="Q219" i="7"/>
  <c r="Q354" i="7" s="1"/>
  <c r="K181" i="7"/>
  <c r="CS173" i="7"/>
  <c r="J531" i="7" s="1"/>
  <c r="IT173" i="7"/>
  <c r="L543" i="7" s="1"/>
  <c r="FW173" i="7"/>
  <c r="E539" i="7" s="1"/>
  <c r="O217" i="7"/>
  <c r="O352" i="7" s="1"/>
  <c r="N218" i="7"/>
  <c r="N353" i="7" s="1"/>
  <c r="O213" i="7"/>
  <c r="O348" i="7" s="1"/>
  <c r="K213" i="7"/>
  <c r="K348" i="7" s="1"/>
  <c r="O201" i="7"/>
  <c r="O336" i="7" s="1"/>
  <c r="Q216" i="7"/>
  <c r="Q351" i="7" s="1"/>
  <c r="FN173" i="7"/>
  <c r="O535" i="7" s="1"/>
  <c r="DZ173" i="7"/>
  <c r="I533" i="7" s="1"/>
  <c r="AQ173" i="7"/>
  <c r="I525" i="7" s="1"/>
  <c r="GV173" i="7"/>
  <c r="M540" i="7" s="1"/>
  <c r="I222" i="7"/>
  <c r="I357" i="7" s="1"/>
  <c r="I193" i="7"/>
  <c r="I328" i="7" s="1"/>
  <c r="P176" i="7"/>
  <c r="P194" i="7"/>
  <c r="P329" i="7" s="1"/>
  <c r="R176" i="7"/>
  <c r="R311" i="7" s="1"/>
  <c r="S190" i="7"/>
  <c r="S325" i="7" s="1"/>
  <c r="Q193" i="7"/>
  <c r="Q328" i="7" s="1"/>
  <c r="R201" i="7"/>
  <c r="R336" i="7" s="1"/>
  <c r="IS173" i="7"/>
  <c r="K543" i="7" s="1"/>
  <c r="I212" i="7"/>
  <c r="I347" i="7" s="1"/>
  <c r="I190" i="7"/>
  <c r="I325" i="7" s="1"/>
  <c r="E195" i="7"/>
  <c r="E330" i="7" s="1"/>
  <c r="ED173" i="7"/>
  <c r="M533" i="7" s="1"/>
  <c r="H236" i="7"/>
  <c r="H371" i="7" s="1"/>
  <c r="F195" i="7"/>
  <c r="F330" i="7" s="1"/>
  <c r="G219" i="7"/>
  <c r="G354" i="7" s="1"/>
  <c r="BL173" i="7"/>
  <c r="M526" i="7" s="1"/>
  <c r="H221" i="7"/>
  <c r="H356" i="7" s="1"/>
  <c r="O177" i="7"/>
  <c r="O312" i="7" s="1"/>
  <c r="I188" i="7"/>
  <c r="I323" i="7" s="1"/>
  <c r="AH173" i="7"/>
  <c r="Q524" i="7" s="1"/>
  <c r="G225" i="7"/>
  <c r="G360" i="7" s="1"/>
  <c r="J187" i="7"/>
  <c r="J322" i="7" s="1"/>
  <c r="IO173" i="7"/>
  <c r="G543" i="7" s="1"/>
  <c r="CT173" i="7"/>
  <c r="K531" i="7" s="1"/>
  <c r="CZ173" i="7"/>
  <c r="Q531" i="7" s="1"/>
  <c r="M217" i="7"/>
  <c r="M352" i="7" s="1"/>
  <c r="P238" i="7"/>
  <c r="P373" i="7" s="1"/>
  <c r="L215" i="7"/>
  <c r="L350" i="7" s="1"/>
  <c r="J211" i="7"/>
  <c r="J346" i="7" s="1"/>
  <c r="M240" i="7"/>
  <c r="M375" i="7" s="1"/>
  <c r="CE173" i="7"/>
  <c r="O527" i="7" s="1"/>
  <c r="I227" i="7"/>
  <c r="I362" i="7" s="1"/>
  <c r="HP173" i="7"/>
  <c r="P541" i="7" s="1"/>
  <c r="HA173" i="7"/>
  <c r="R540" i="7" s="1"/>
  <c r="Q232" i="7"/>
  <c r="Q367" i="7" s="1"/>
  <c r="EU173" i="7"/>
  <c r="M534" i="7" s="1"/>
  <c r="L184" i="7"/>
  <c r="L319" i="7" s="1"/>
  <c r="Q191" i="7"/>
  <c r="Q326" i="7" s="1"/>
  <c r="J179" i="7"/>
  <c r="J314" i="7" s="1"/>
  <c r="F214" i="7"/>
  <c r="F349" i="7" s="1"/>
  <c r="H232" i="7"/>
  <c r="H367" i="7" s="1"/>
  <c r="HK173" i="7"/>
  <c r="K541" i="7" s="1"/>
  <c r="Q234" i="7"/>
  <c r="Q369" i="7" s="1"/>
  <c r="N240" i="7"/>
  <c r="N375" i="7" s="1"/>
  <c r="O180" i="7"/>
  <c r="O315" i="7" s="1"/>
  <c r="Q179" i="7"/>
  <c r="Q314" i="7" s="1"/>
  <c r="N179" i="7"/>
  <c r="N314" i="7" s="1"/>
  <c r="Q197" i="7"/>
  <c r="Q332" i="7" s="1"/>
  <c r="Q205" i="7"/>
  <c r="Q340" i="7" s="1"/>
  <c r="S199" i="7"/>
  <c r="S334" i="7" s="1"/>
  <c r="P179" i="7"/>
  <c r="P314" i="7" s="1"/>
  <c r="Q185" i="7"/>
  <c r="Q320" i="7" s="1"/>
  <c r="S178" i="7"/>
  <c r="S313" i="7" s="1"/>
  <c r="O184" i="7"/>
  <c r="O319" i="7" s="1"/>
  <c r="P177" i="7"/>
  <c r="P312" i="7" s="1"/>
  <c r="L193" i="7"/>
  <c r="L328" i="7" s="1"/>
  <c r="E190" i="7"/>
  <c r="E325" i="7" s="1"/>
  <c r="E180" i="7"/>
  <c r="E315" i="7" s="1"/>
  <c r="F196" i="7"/>
  <c r="F331" i="7" s="1"/>
  <c r="I185" i="7"/>
  <c r="I320" i="7" s="1"/>
  <c r="H190" i="7"/>
  <c r="H325" i="7" s="1"/>
  <c r="E199" i="7"/>
  <c r="E334" i="7" s="1"/>
  <c r="F190" i="7"/>
  <c r="F325" i="7" s="1"/>
  <c r="G185" i="7"/>
  <c r="G320" i="7" s="1"/>
  <c r="G201" i="7"/>
  <c r="G336" i="7" s="1"/>
  <c r="G191" i="7"/>
  <c r="G326" i="7" s="1"/>
  <c r="H179" i="7"/>
  <c r="H314" i="7" s="1"/>
  <c r="E196" i="7"/>
  <c r="E331" i="7" s="1"/>
  <c r="H182" i="7"/>
  <c r="H317" i="7" s="1"/>
  <c r="G194" i="7"/>
  <c r="G329" i="7" s="1"/>
  <c r="F201" i="7"/>
  <c r="F336" i="7" s="1"/>
  <c r="E184" i="7"/>
  <c r="E319" i="7" s="1"/>
  <c r="F202" i="7"/>
  <c r="F337" i="7" s="1"/>
  <c r="F182" i="7"/>
  <c r="F317" i="7" s="1"/>
  <c r="H198" i="7"/>
  <c r="H333" i="7" s="1"/>
  <c r="E189" i="7"/>
  <c r="E324" i="7" s="1"/>
  <c r="G177" i="7"/>
  <c r="G312" i="7" s="1"/>
  <c r="G187" i="7"/>
  <c r="G322" i="7" s="1"/>
  <c r="H203" i="7"/>
  <c r="H338" i="7" s="1"/>
  <c r="E200" i="7"/>
  <c r="E335" i="7" s="1"/>
  <c r="E194" i="7"/>
  <c r="E329" i="7" s="1"/>
  <c r="E183" i="7"/>
  <c r="E318" i="7" s="1"/>
  <c r="J219" i="7"/>
  <c r="J354" i="7" s="1"/>
  <c r="DP173" i="7"/>
  <c r="P532" i="7" s="1"/>
  <c r="N231" i="7"/>
  <c r="N366" i="7" s="1"/>
  <c r="I182" i="7"/>
  <c r="I317" i="7" s="1"/>
  <c r="F237" i="7"/>
  <c r="F372" i="7" s="1"/>
  <c r="IN173" i="7"/>
  <c r="F543" i="7" s="1"/>
  <c r="K222" i="7"/>
  <c r="K357" i="7" s="1"/>
  <c r="DM173" i="7"/>
  <c r="M532" i="7" s="1"/>
  <c r="R180" i="7"/>
  <c r="R315" i="7" s="1"/>
  <c r="DQ173" i="7"/>
  <c r="Q532" i="7" s="1"/>
  <c r="L232" i="7"/>
  <c r="L367" i="7" s="1"/>
  <c r="K177" i="7"/>
  <c r="K312" i="7" s="1"/>
  <c r="P173" i="7"/>
  <c r="P523" i="7" s="1"/>
  <c r="BB173" i="7"/>
  <c r="T525" i="7" s="1"/>
  <c r="O191" i="7"/>
  <c r="O326" i="7" s="1"/>
  <c r="H210" i="7"/>
  <c r="H345" i="7" s="1"/>
  <c r="H220" i="7"/>
  <c r="H355" i="7" s="1"/>
  <c r="HO173" i="7"/>
  <c r="O541" i="7" s="1"/>
  <c r="HQ173" i="7"/>
  <c r="Q541" i="7" s="1"/>
  <c r="Q222" i="7"/>
  <c r="Q357" i="7" s="1"/>
  <c r="K182" i="7"/>
  <c r="K317" i="7" s="1"/>
  <c r="GR173" i="7"/>
  <c r="I540" i="7" s="1"/>
  <c r="L223" i="7"/>
  <c r="L358" i="7" s="1"/>
  <c r="O181" i="7"/>
  <c r="F225" i="7"/>
  <c r="F360" i="7" s="1"/>
  <c r="E217" i="7"/>
  <c r="E352" i="7" s="1"/>
  <c r="H201" i="7"/>
  <c r="H336" i="7" s="1"/>
  <c r="HS173" i="7"/>
  <c r="S541" i="7" s="1"/>
  <c r="L212" i="7"/>
  <c r="L347" i="7" s="1"/>
  <c r="P219" i="7"/>
  <c r="P354" i="7" s="1"/>
  <c r="F230" i="7"/>
  <c r="F365" i="7" s="1"/>
  <c r="J213" i="7"/>
  <c r="J348" i="7" s="1"/>
  <c r="GS173" i="7"/>
  <c r="J540" i="7" s="1"/>
  <c r="I235" i="7"/>
  <c r="I370" i="7" s="1"/>
  <c r="K211" i="7"/>
  <c r="K346" i="7" s="1"/>
  <c r="EQ173" i="7"/>
  <c r="I534" i="7" s="1"/>
  <c r="Q213" i="7"/>
  <c r="Q348" i="7" s="1"/>
  <c r="JB173" i="7"/>
  <c r="T543" i="7" s="1"/>
  <c r="GE173" i="7"/>
  <c r="M539" i="7" s="1"/>
  <c r="JA173" i="7"/>
  <c r="S543" i="7" s="1"/>
  <c r="S237" i="7"/>
  <c r="S372" i="7" s="1"/>
  <c r="CU173" i="7"/>
  <c r="L531" i="7" s="1"/>
  <c r="N225" i="7"/>
  <c r="N360" i="7" s="1"/>
  <c r="M216" i="7"/>
  <c r="M351" i="7" s="1"/>
  <c r="J197" i="7"/>
  <c r="J332" i="7" s="1"/>
  <c r="F204" i="7"/>
  <c r="F339" i="7" s="1"/>
  <c r="F226" i="7"/>
  <c r="F361" i="7" s="1"/>
  <c r="AC173" i="7"/>
  <c r="L524" i="7" s="1"/>
  <c r="F236" i="7"/>
  <c r="F371" i="7" s="1"/>
  <c r="G227" i="7"/>
  <c r="G362" i="7" s="1"/>
  <c r="E218" i="7"/>
  <c r="E353" i="7" s="1"/>
  <c r="AV173" i="7"/>
  <c r="N525" i="7" s="1"/>
  <c r="H184" i="7"/>
  <c r="H319" i="7" s="1"/>
  <c r="R215" i="7"/>
  <c r="R350" i="7" s="1"/>
  <c r="S211" i="7"/>
  <c r="S346" i="7" s="1"/>
  <c r="R224" i="7"/>
  <c r="R359" i="7" s="1"/>
  <c r="M178" i="7"/>
  <c r="M313" i="7" s="1"/>
  <c r="S184" i="7"/>
  <c r="S319" i="7" s="1"/>
  <c r="I236" i="7"/>
  <c r="I371" i="7" s="1"/>
  <c r="G217" i="7"/>
  <c r="G352" i="7" s="1"/>
  <c r="Q227" i="7"/>
  <c r="Q362" i="7" s="1"/>
  <c r="I203" i="7"/>
  <c r="I338" i="7" s="1"/>
  <c r="F189" i="7"/>
  <c r="F324" i="7" s="1"/>
  <c r="O194" i="7"/>
  <c r="O329" i="7" s="1"/>
  <c r="FL173" i="7"/>
  <c r="M535" i="7" s="1"/>
  <c r="L228" i="7"/>
  <c r="L363" i="7" s="1"/>
  <c r="DX173" i="7"/>
  <c r="G533" i="7" s="1"/>
  <c r="P206" i="7"/>
  <c r="P341" i="7" s="1"/>
  <c r="I228" i="7"/>
  <c r="I363" i="7" s="1"/>
  <c r="I223" i="7"/>
  <c r="I358" i="7" s="1"/>
  <c r="H225" i="7"/>
  <c r="H360" i="7" s="1"/>
  <c r="R230" i="7"/>
  <c r="R365" i="7" s="1"/>
  <c r="IK173" i="7"/>
  <c r="T542" i="7" s="1"/>
  <c r="L234" i="7"/>
  <c r="L369" i="7" s="1"/>
  <c r="R183" i="7"/>
  <c r="R318" i="7" s="1"/>
  <c r="F200" i="7"/>
  <c r="F335" i="7" s="1"/>
  <c r="H214" i="7"/>
  <c r="H349" i="7" s="1"/>
  <c r="IE173" i="7"/>
  <c r="N542" i="7" s="1"/>
  <c r="HI173" i="7"/>
  <c r="I541" i="7" s="1"/>
  <c r="S194" i="7"/>
  <c r="S329" i="7" s="1"/>
  <c r="P190" i="7"/>
  <c r="P325" i="7" s="1"/>
  <c r="P227" i="7"/>
  <c r="P362" i="7" s="1"/>
  <c r="Q183" i="7"/>
  <c r="Q318" i="7" s="1"/>
  <c r="H197" i="7"/>
  <c r="H332" i="7" s="1"/>
  <c r="F232" i="7"/>
  <c r="F367" i="7" s="1"/>
  <c r="R226" i="7"/>
  <c r="R361" i="7" s="1"/>
  <c r="G186" i="7"/>
  <c r="FF173" i="7"/>
  <c r="G535" i="7" s="1"/>
  <c r="M212" i="7"/>
  <c r="M347" i="7" s="1"/>
  <c r="O214" i="7"/>
  <c r="O349" i="7" s="1"/>
  <c r="M231" i="7"/>
  <c r="M366" i="7" s="1"/>
  <c r="P214" i="7"/>
  <c r="P349" i="7" s="1"/>
  <c r="BA173" i="7"/>
  <c r="S525" i="7" s="1"/>
  <c r="M234" i="7"/>
  <c r="M369" i="7" s="1"/>
  <c r="EM173" i="7"/>
  <c r="E534" i="7" s="1"/>
  <c r="GQ173" i="7"/>
  <c r="H540" i="7" s="1"/>
  <c r="S212" i="7"/>
  <c r="S347" i="7" s="1"/>
  <c r="G200" i="7"/>
  <c r="G335" i="7" s="1"/>
  <c r="EA173" i="7"/>
  <c r="J533" i="7" s="1"/>
  <c r="DW173" i="7"/>
  <c r="F533" i="7" s="1"/>
  <c r="F216" i="7"/>
  <c r="F351" i="7" s="1"/>
  <c r="BK173" i="7"/>
  <c r="L526" i="7" s="1"/>
  <c r="F206" i="7"/>
  <c r="F341" i="7" s="1"/>
  <c r="DN173" i="7"/>
  <c r="N532" i="7" s="1"/>
  <c r="Q176" i="7"/>
  <c r="Q311" i="7" s="1"/>
  <c r="N180" i="7"/>
  <c r="N315" i="7" s="1"/>
  <c r="AF173" i="7"/>
  <c r="O524" i="7" s="1"/>
  <c r="G193" i="7"/>
  <c r="G328" i="7" s="1"/>
  <c r="I229" i="7"/>
  <c r="I364" i="7" s="1"/>
  <c r="BH173" i="7"/>
  <c r="I526" i="7" s="1"/>
  <c r="F203" i="7"/>
  <c r="F338" i="7" s="1"/>
  <c r="HN173" i="7"/>
  <c r="N541" i="7" s="1"/>
  <c r="HR173" i="7"/>
  <c r="R541" i="7" s="1"/>
  <c r="FA173" i="7"/>
  <c r="S534" i="7" s="1"/>
  <c r="J229" i="7"/>
  <c r="J364" i="7" s="1"/>
  <c r="H185" i="7"/>
  <c r="H320" i="7" s="1"/>
  <c r="M187" i="7"/>
  <c r="M322" i="7" s="1"/>
  <c r="M239" i="7"/>
  <c r="M374" i="7" s="1"/>
  <c r="O229" i="7"/>
  <c r="O364" i="7" s="1"/>
  <c r="IM173" i="7"/>
  <c r="E543" i="7" s="1"/>
  <c r="F173" i="7"/>
  <c r="F523" i="7" s="1"/>
  <c r="G223" i="7"/>
  <c r="G358" i="7" s="1"/>
  <c r="E227" i="7"/>
  <c r="E362" i="7" s="1"/>
  <c r="G220" i="7"/>
  <c r="G355" i="7" s="1"/>
  <c r="H215" i="7"/>
  <c r="H350" i="7" s="1"/>
  <c r="G176" i="7"/>
  <c r="G311" i="7" s="1"/>
  <c r="E201" i="7"/>
  <c r="E336" i="7" s="1"/>
  <c r="E219" i="7"/>
  <c r="E354" i="7" s="1"/>
  <c r="HZ173" i="7"/>
  <c r="I542" i="7" s="1"/>
  <c r="F199" i="7"/>
  <c r="F334" i="7" s="1"/>
  <c r="G224" i="7"/>
  <c r="G359" i="7" s="1"/>
  <c r="O234" i="7"/>
  <c r="O369" i="7" s="1"/>
  <c r="O226" i="7"/>
  <c r="O361" i="7" s="1"/>
  <c r="GI173" i="7"/>
  <c r="Q539" i="7" s="1"/>
  <c r="IV173" i="7"/>
  <c r="N543" i="7" s="1"/>
  <c r="P211" i="7"/>
  <c r="P346" i="7" s="1"/>
  <c r="Q224" i="7"/>
  <c r="Q359" i="7" s="1"/>
  <c r="K215" i="7"/>
  <c r="K350" i="7" s="1"/>
  <c r="CN173" i="7"/>
  <c r="E531" i="7" s="1"/>
  <c r="K199" i="7"/>
  <c r="K334" i="7" s="1"/>
  <c r="CJ173" i="7"/>
  <c r="T527" i="7" s="1"/>
  <c r="O225" i="7"/>
  <c r="O360" i="7" s="1"/>
  <c r="IJ173" i="7"/>
  <c r="S542" i="7" s="1"/>
  <c r="EW173" i="7"/>
  <c r="O534" i="7" s="1"/>
  <c r="K224" i="7"/>
  <c r="K359" i="7" s="1"/>
  <c r="S198" i="7"/>
  <c r="S333" i="7" s="1"/>
  <c r="EX173" i="7"/>
  <c r="P534" i="7" s="1"/>
  <c r="L177" i="7"/>
  <c r="L312" i="7" s="1"/>
  <c r="EV173" i="7"/>
  <c r="N534" i="7" s="1"/>
  <c r="I197" i="7"/>
  <c r="I332" i="7" s="1"/>
  <c r="Q220" i="7"/>
  <c r="Q355" i="7" s="1"/>
  <c r="P198" i="7"/>
  <c r="P333" i="7" s="1"/>
  <c r="S202" i="7"/>
  <c r="S337" i="7" s="1"/>
  <c r="O202" i="7"/>
  <c r="O337" i="7" s="1"/>
  <c r="HM173" i="7"/>
  <c r="M541" i="7" s="1"/>
  <c r="IX173" i="7"/>
  <c r="P543" i="7" s="1"/>
  <c r="E202" i="7"/>
  <c r="E337" i="7" s="1"/>
  <c r="S236" i="7"/>
  <c r="S371" i="7" s="1"/>
  <c r="N204" i="7"/>
  <c r="N339" i="7" s="1"/>
  <c r="H222" i="7"/>
  <c r="H357" i="7" s="1"/>
  <c r="I211" i="7"/>
  <c r="I346" i="7" s="1"/>
  <c r="E223" i="7"/>
  <c r="E358" i="7" s="1"/>
  <c r="E229" i="7"/>
  <c r="E364" i="7" s="1"/>
  <c r="X173" i="7"/>
  <c r="G524" i="7" s="1"/>
  <c r="AB173" i="7"/>
  <c r="K524" i="7" s="1"/>
  <c r="S219" i="7"/>
  <c r="S354" i="7" s="1"/>
  <c r="Q226" i="7"/>
  <c r="Q361" i="7" s="1"/>
  <c r="G236" i="7"/>
  <c r="G371" i="7" s="1"/>
  <c r="I173" i="7"/>
  <c r="I523" i="7" s="1"/>
  <c r="BZ173" i="7"/>
  <c r="J527" i="7" s="1"/>
  <c r="R225" i="7"/>
  <c r="R360" i="7" s="1"/>
  <c r="K190" i="7"/>
  <c r="K325" i="7" s="1"/>
  <c r="ER173" i="7"/>
  <c r="J534" i="7" s="1"/>
  <c r="I237" i="7"/>
  <c r="I372" i="7" s="1"/>
  <c r="IF173" i="7"/>
  <c r="O542" i="7" s="1"/>
  <c r="Q228" i="7"/>
  <c r="Q363" i="7" s="1"/>
  <c r="S173" i="7"/>
  <c r="S523" i="7" s="1"/>
  <c r="E203" i="7"/>
  <c r="E338" i="7" s="1"/>
  <c r="R185" i="7"/>
  <c r="R320" i="7" s="1"/>
  <c r="HL173" i="7"/>
  <c r="L541" i="7" s="1"/>
  <c r="K233" i="7"/>
  <c r="K368" i="7" s="1"/>
  <c r="DY173" i="7"/>
  <c r="H533" i="7" s="1"/>
  <c r="N237" i="7"/>
  <c r="N372" i="7" s="1"/>
  <c r="P186" i="7"/>
  <c r="GC173" i="7"/>
  <c r="K539" i="7" s="1"/>
  <c r="G237" i="7"/>
  <c r="G372" i="7" s="1"/>
  <c r="R214" i="7"/>
  <c r="R349" i="7" s="1"/>
  <c r="DB173" i="7"/>
  <c r="S531" i="7" s="1"/>
  <c r="L198" i="7"/>
  <c r="L333" i="7" s="1"/>
  <c r="P181" i="7"/>
  <c r="F211" i="7"/>
  <c r="F346" i="7" s="1"/>
  <c r="GH173" i="7"/>
  <c r="P539" i="7" s="1"/>
  <c r="HH173" i="7"/>
  <c r="H541" i="7" s="1"/>
  <c r="R213" i="7"/>
  <c r="R348" i="7" s="1"/>
  <c r="CV173" i="7"/>
  <c r="M531" i="7" s="1"/>
  <c r="I184" i="7"/>
  <c r="I319" i="7" s="1"/>
  <c r="F217" i="7"/>
  <c r="F352" i="7" s="1"/>
  <c r="R221" i="7"/>
  <c r="R356" i="7" s="1"/>
  <c r="HB173" i="7"/>
  <c r="S540" i="7" s="1"/>
  <c r="FK173" i="7"/>
  <c r="L535" i="7" s="1"/>
  <c r="AZ173" i="7"/>
  <c r="R525" i="7" s="1"/>
  <c r="J217" i="7"/>
  <c r="J352" i="7" s="1"/>
  <c r="J183" i="7"/>
  <c r="J318" i="7" s="1"/>
  <c r="N181" i="7"/>
  <c r="G202" i="7"/>
  <c r="G337" i="7" s="1"/>
  <c r="L206" i="7"/>
  <c r="L341" i="7" s="1"/>
  <c r="S179" i="7"/>
  <c r="S314" i="7" s="1"/>
  <c r="H194" i="7"/>
  <c r="H329" i="7" s="1"/>
  <c r="I177" i="7"/>
  <c r="I312" i="7" s="1"/>
  <c r="E211" i="7"/>
  <c r="E346" i="7" s="1"/>
  <c r="Q215" i="7"/>
  <c r="Q350" i="7" s="1"/>
  <c r="Q223" i="7"/>
  <c r="Q358" i="7" s="1"/>
  <c r="R205" i="7"/>
  <c r="R340" i="7" s="1"/>
  <c r="M229" i="7"/>
  <c r="M364" i="7" s="1"/>
  <c r="DA173" i="7"/>
  <c r="R531" i="7" s="1"/>
  <c r="N176" i="7"/>
  <c r="E173" i="7"/>
  <c r="E523" i="7" s="1"/>
  <c r="CC173" i="7"/>
  <c r="M527" i="7" s="1"/>
  <c r="I216" i="7"/>
  <c r="I351" i="7" s="1"/>
  <c r="E224" i="7"/>
  <c r="E359" i="7" s="1"/>
  <c r="R186" i="7"/>
  <c r="O186" i="7"/>
  <c r="FI173" i="7"/>
  <c r="J535" i="7" s="1"/>
  <c r="I221" i="7"/>
  <c r="I356" i="7" s="1"/>
  <c r="N210" i="7"/>
  <c r="O178" i="7"/>
  <c r="O313" i="7" s="1"/>
  <c r="GF173" i="7"/>
  <c r="N539" i="7" s="1"/>
  <c r="E192" i="7"/>
  <c r="E327" i="7" s="1"/>
  <c r="G212" i="7"/>
  <c r="G347" i="7" s="1"/>
  <c r="F221" i="7"/>
  <c r="F356" i="7" s="1"/>
  <c r="F222" i="7"/>
  <c r="F357" i="7" s="1"/>
  <c r="H231" i="7"/>
  <c r="H366" i="7" s="1"/>
  <c r="R237" i="7"/>
  <c r="R372" i="7" s="1"/>
  <c r="GD173" i="7"/>
  <c r="L539" i="7" s="1"/>
  <c r="FZ173" i="7"/>
  <c r="H539" i="7" s="1"/>
  <c r="O185" i="7"/>
  <c r="O320" i="7" s="1"/>
  <c r="GO173" i="7"/>
  <c r="F540" i="7" s="1"/>
  <c r="E186" i="7"/>
  <c r="J225" i="7"/>
  <c r="J360" i="7" s="1"/>
  <c r="BX173" i="7"/>
  <c r="H527" i="7" s="1"/>
  <c r="CH173" i="7"/>
  <c r="R527" i="7" s="1"/>
  <c r="G228" i="7"/>
  <c r="G363" i="7" s="1"/>
  <c r="H176" i="7"/>
  <c r="N206" i="7"/>
  <c r="N341" i="7" s="1"/>
  <c r="E191" i="7"/>
  <c r="E326" i="7" s="1"/>
  <c r="N226" i="7"/>
  <c r="N361" i="7" s="1"/>
  <c r="I195" i="7"/>
  <c r="I330" i="7" s="1"/>
  <c r="IG173" i="7"/>
  <c r="P542" i="7" s="1"/>
  <c r="AM173" i="7"/>
  <c r="E525" i="7" s="1"/>
  <c r="BN173" i="7"/>
  <c r="O526" i="7" s="1"/>
  <c r="J224" i="7"/>
  <c r="J359" i="7" s="1"/>
  <c r="EZ173" i="7"/>
  <c r="R534" i="7" s="1"/>
  <c r="BJ173" i="7"/>
  <c r="K526" i="7" s="1"/>
  <c r="HF173" i="7"/>
  <c r="F541" i="7" s="1"/>
  <c r="DH173" i="7"/>
  <c r="H532" i="7" s="1"/>
  <c r="DK173" i="7"/>
  <c r="K532" i="7" s="1"/>
  <c r="R240" i="7"/>
  <c r="R375" i="7" s="1"/>
  <c r="F191" i="7"/>
  <c r="F326" i="7" s="1"/>
  <c r="O183" i="7"/>
  <c r="O318" i="7" s="1"/>
  <c r="G205" i="7"/>
  <c r="G340" i="7" s="1"/>
  <c r="P180" i="7"/>
  <c r="P315" i="7" s="1"/>
  <c r="E231" i="7"/>
  <c r="E366" i="7" s="1"/>
  <c r="E193" i="7"/>
  <c r="E328" i="7" s="1"/>
  <c r="O173" i="7"/>
  <c r="O523" i="7" s="1"/>
  <c r="AN173" i="7"/>
  <c r="F525" i="7" s="1"/>
  <c r="E226" i="7"/>
  <c r="E361" i="7" s="1"/>
  <c r="I187" i="7"/>
  <c r="I322" i="7" s="1"/>
  <c r="F193" i="7"/>
  <c r="F328" i="7" s="1"/>
  <c r="BW173" i="7"/>
  <c r="G527" i="7" s="1"/>
  <c r="P210" i="7"/>
  <c r="S182" i="7"/>
  <c r="S317" i="7" s="1"/>
  <c r="IU173" i="7"/>
  <c r="M543" i="7" s="1"/>
  <c r="IW173" i="7"/>
  <c r="O543" i="7" s="1"/>
  <c r="F176" i="7"/>
  <c r="F244" i="7" s="1"/>
  <c r="F379" i="7" s="1"/>
  <c r="P178" i="7"/>
  <c r="P313" i="7" s="1"/>
  <c r="I180" i="7"/>
  <c r="I315" i="7" s="1"/>
  <c r="J176" i="7"/>
  <c r="J311" i="7" s="1"/>
  <c r="Q210" i="7"/>
  <c r="J195" i="7"/>
  <c r="J330" i="7" s="1"/>
  <c r="F205" i="7"/>
  <c r="F340" i="7" s="1"/>
  <c r="O215" i="7"/>
  <c r="O350" i="7" s="1"/>
  <c r="AI173" i="7"/>
  <c r="R524" i="7" s="1"/>
  <c r="L173" i="7"/>
  <c r="L523" i="7" s="1"/>
  <c r="HE173" i="7"/>
  <c r="E541" i="7" s="1"/>
  <c r="S213" i="7"/>
  <c r="S348" i="7" s="1"/>
  <c r="K193" i="7"/>
  <c r="K328" i="7" s="1"/>
  <c r="BO173" i="7"/>
  <c r="P526" i="7" s="1"/>
  <c r="P225" i="7"/>
  <c r="P360" i="7" s="1"/>
  <c r="I192" i="7"/>
  <c r="I327" i="7" s="1"/>
  <c r="CB173" i="7"/>
  <c r="L527" i="7" s="1"/>
  <c r="I225" i="7"/>
  <c r="I360" i="7" s="1"/>
  <c r="F187" i="7"/>
  <c r="F322" i="7" s="1"/>
  <c r="O210" i="7"/>
  <c r="O199" i="7"/>
  <c r="O334" i="7" s="1"/>
  <c r="R190" i="7"/>
  <c r="R325" i="7" s="1"/>
  <c r="GU173" i="7"/>
  <c r="L540" i="7" s="1"/>
  <c r="H228" i="7"/>
  <c r="H363" i="7" s="1"/>
  <c r="G210" i="7"/>
  <c r="G279" i="7" s="1"/>
  <c r="G414" i="7" s="1"/>
  <c r="F178" i="7"/>
  <c r="F313" i="7" s="1"/>
  <c r="S180" i="7"/>
  <c r="S315" i="7" s="1"/>
  <c r="F194" i="7"/>
  <c r="F329" i="7" s="1"/>
  <c r="AO173" i="7"/>
  <c r="G525" i="7" s="1"/>
  <c r="L178" i="7"/>
  <c r="L313" i="7" s="1"/>
  <c r="Q217" i="7"/>
  <c r="Q352" i="7" s="1"/>
  <c r="Q195" i="7"/>
  <c r="Q330" i="7" s="1"/>
  <c r="V173" i="7"/>
  <c r="E524" i="7" s="1"/>
  <c r="CF173" i="7"/>
  <c r="P527" i="7" s="1"/>
  <c r="F179" i="7"/>
  <c r="F314" i="7" s="1"/>
  <c r="F197" i="7"/>
  <c r="F332" i="7" s="1"/>
  <c r="BI173" i="7"/>
  <c r="J526" i="7" s="1"/>
  <c r="F212" i="7"/>
  <c r="F347" i="7" s="1"/>
  <c r="S226" i="7"/>
  <c r="S361" i="7" s="1"/>
  <c r="IP173" i="7"/>
  <c r="H543" i="7" s="1"/>
  <c r="O221" i="7"/>
  <c r="O356" i="7" s="1"/>
  <c r="IB173" i="7"/>
  <c r="K542" i="7" s="1"/>
  <c r="O220" i="7"/>
  <c r="O355" i="7" s="1"/>
  <c r="H173" i="7"/>
  <c r="H523" i="7" s="1"/>
  <c r="H237" i="7"/>
  <c r="H372" i="7" s="1"/>
  <c r="T173" i="7"/>
  <c r="T523" i="7" s="1"/>
  <c r="E221" i="7"/>
  <c r="E356" i="7" s="1"/>
  <c r="H223" i="7"/>
  <c r="H358" i="7" s="1"/>
  <c r="R173" i="7"/>
  <c r="R523" i="7" s="1"/>
  <c r="F213" i="7"/>
  <c r="F348" i="7" s="1"/>
  <c r="F180" i="7"/>
  <c r="F315" i="7" s="1"/>
  <c r="E178" i="7"/>
  <c r="E313" i="7" s="1"/>
  <c r="H180" i="7"/>
  <c r="HG173" i="7"/>
  <c r="G541" i="7" s="1"/>
  <c r="P193" i="7"/>
  <c r="P328" i="7" s="1"/>
  <c r="GZ173" i="7"/>
  <c r="Q540" i="7" s="1"/>
  <c r="II173" i="7"/>
  <c r="R542" i="7" s="1"/>
  <c r="P218" i="7"/>
  <c r="P353" i="7" s="1"/>
  <c r="P223" i="7"/>
  <c r="P358" i="7" s="1"/>
  <c r="Q190" i="7"/>
  <c r="Q325" i="7" s="1"/>
  <c r="R222" i="7"/>
  <c r="R357" i="7" s="1"/>
  <c r="Q237" i="7"/>
  <c r="Q372" i="7" s="1"/>
  <c r="O224" i="7"/>
  <c r="O359" i="7" s="1"/>
  <c r="R217" i="7"/>
  <c r="R352" i="7" s="1"/>
  <c r="HX173" i="7"/>
  <c r="G542" i="7" s="1"/>
  <c r="GJ173" i="7"/>
  <c r="R539" i="7" s="1"/>
  <c r="S223" i="7"/>
  <c r="S358" i="7" s="1"/>
  <c r="Q198" i="7"/>
  <c r="Q333" i="7" s="1"/>
  <c r="HT173" i="7"/>
  <c r="T541" i="7" s="1"/>
  <c r="P228" i="7"/>
  <c r="P363" i="7" s="1"/>
  <c r="IY173" i="7"/>
  <c r="Q543" i="7" s="1"/>
  <c r="S220" i="7"/>
  <c r="S355" i="7" s="1"/>
  <c r="GX173" i="7"/>
  <c r="O540" i="7" s="1"/>
  <c r="R223" i="7"/>
  <c r="R358" i="7" s="1"/>
  <c r="GG173" i="7"/>
  <c r="O539" i="7" s="1"/>
  <c r="BE173" i="7"/>
  <c r="F526" i="7" s="1"/>
  <c r="E212" i="7"/>
  <c r="E347" i="7" s="1"/>
  <c r="Q173" i="7"/>
  <c r="Q523" i="7" s="1"/>
  <c r="BR173" i="7"/>
  <c r="S526" i="7" s="1"/>
  <c r="E222" i="7"/>
  <c r="E357" i="7" s="1"/>
  <c r="H204" i="7"/>
  <c r="H339" i="7" s="1"/>
  <c r="H233" i="7"/>
  <c r="H368" i="7" s="1"/>
  <c r="AJ173" i="7"/>
  <c r="S524" i="7" s="1"/>
  <c r="AD173" i="7"/>
  <c r="M524" i="7" s="1"/>
  <c r="E215" i="7"/>
  <c r="E350" i="7" s="1"/>
  <c r="E234" i="7"/>
  <c r="E369" i="7" s="1"/>
  <c r="F192" i="7"/>
  <c r="F327" i="7" s="1"/>
  <c r="I224" i="7"/>
  <c r="I359" i="7" s="1"/>
  <c r="AE173" i="7"/>
  <c r="N524" i="7" s="1"/>
  <c r="H218" i="7"/>
  <c r="H353" i="7" s="1"/>
  <c r="G196" i="7"/>
  <c r="G331" i="7" s="1"/>
  <c r="AS173" i="7"/>
  <c r="K525" i="7" s="1"/>
  <c r="I244" i="7"/>
  <c r="I379" i="7" s="1"/>
  <c r="I311" i="7"/>
  <c r="I200" i="7"/>
  <c r="I335" i="7" s="1"/>
  <c r="M244" i="7"/>
  <c r="M379" i="7" s="1"/>
  <c r="O244" i="7"/>
  <c r="O379" i="7" s="1"/>
  <c r="Q345" i="7"/>
  <c r="Q278" i="7"/>
  <c r="Q413" i="7" s="1"/>
  <c r="L311" i="7"/>
  <c r="L244" i="7"/>
  <c r="L379" i="7" s="1"/>
  <c r="S311" i="7"/>
  <c r="S244" i="7"/>
  <c r="S379" i="7" s="1"/>
  <c r="I345" i="7"/>
  <c r="I278" i="7"/>
  <c r="I413" i="7" s="1"/>
  <c r="I321" i="7" l="1"/>
  <c r="S278" i="7"/>
  <c r="S413" i="7" s="1"/>
  <c r="I316" i="7"/>
  <c r="Q279" i="7"/>
  <c r="Q414" i="7" s="1"/>
  <c r="R278" i="7"/>
  <c r="R413" i="7" s="1"/>
  <c r="H279" i="7"/>
  <c r="H414" i="7" s="1"/>
  <c r="F278" i="7"/>
  <c r="F413" i="7" s="1"/>
  <c r="K279" i="7"/>
  <c r="K414" i="7" s="1"/>
  <c r="M245" i="7"/>
  <c r="M380" i="7" s="1"/>
  <c r="M278" i="7"/>
  <c r="M413" i="7" s="1"/>
  <c r="O245" i="7"/>
  <c r="O380" i="7" s="1"/>
  <c r="H278" i="7"/>
  <c r="H413" i="7" s="1"/>
  <c r="M248" i="7"/>
  <c r="M383" i="7" s="1"/>
  <c r="M247" i="7"/>
  <c r="M382" i="7" s="1"/>
  <c r="E311" i="7"/>
  <c r="Q283" i="7"/>
  <c r="Q418" i="7" s="1"/>
  <c r="E321" i="7"/>
  <c r="E270" i="7"/>
  <c r="E271" i="7"/>
  <c r="E256" i="7"/>
  <c r="E391" i="7" s="1"/>
  <c r="E257" i="7"/>
  <c r="E273" i="7"/>
  <c r="E274" i="7"/>
  <c r="E409" i="7" s="1"/>
  <c r="E254" i="7"/>
  <c r="E389" i="7" s="1"/>
  <c r="E262" i="7"/>
  <c r="E397" i="7" s="1"/>
  <c r="E265" i="7"/>
  <c r="E268" i="7"/>
  <c r="E403" i="7" s="1"/>
  <c r="E255" i="7"/>
  <c r="E258" i="7"/>
  <c r="E393" i="7" s="1"/>
  <c r="E260" i="7"/>
  <c r="E395" i="7" s="1"/>
  <c r="E261" i="7"/>
  <c r="E396" i="7" s="1"/>
  <c r="E264" i="7"/>
  <c r="E399" i="7" s="1"/>
  <c r="E267" i="7"/>
  <c r="E272" i="7"/>
  <c r="E263" i="7"/>
  <c r="E259" i="7"/>
  <c r="E394" i="7" s="1"/>
  <c r="E266" i="7"/>
  <c r="E269" i="7"/>
  <c r="E245" i="7"/>
  <c r="E380" i="7" s="1"/>
  <c r="L255" i="7"/>
  <c r="L390" i="7" s="1"/>
  <c r="L256" i="7"/>
  <c r="L391" i="7" s="1"/>
  <c r="L259" i="7"/>
  <c r="L394" i="7" s="1"/>
  <c r="L254" i="7"/>
  <c r="L389" i="7" s="1"/>
  <c r="L279" i="7"/>
  <c r="L414" i="7" s="1"/>
  <c r="J272" i="7"/>
  <c r="L270" i="7"/>
  <c r="L405" i="7" s="1"/>
  <c r="I271" i="7"/>
  <c r="L262" i="7"/>
  <c r="L261" i="7"/>
  <c r="L396" i="7" s="1"/>
  <c r="J264" i="7"/>
  <c r="J399" i="7" s="1"/>
  <c r="I263" i="7"/>
  <c r="I398" i="7" s="1"/>
  <c r="L271" i="7"/>
  <c r="J256" i="7"/>
  <c r="J391" i="7" s="1"/>
  <c r="I262" i="7"/>
  <c r="I255" i="7"/>
  <c r="I390" i="7" s="1"/>
  <c r="L263" i="7"/>
  <c r="L398" i="7" s="1"/>
  <c r="L268" i="7"/>
  <c r="L403" i="7" s="1"/>
  <c r="J273" i="7"/>
  <c r="I272" i="7"/>
  <c r="I407" i="7" s="1"/>
  <c r="L260" i="7"/>
  <c r="J265" i="7"/>
  <c r="J400" i="7" s="1"/>
  <c r="I264" i="7"/>
  <c r="I399" i="7" s="1"/>
  <c r="L272" i="7"/>
  <c r="J257" i="7"/>
  <c r="I256" i="7"/>
  <c r="I391" i="7" s="1"/>
  <c r="L264" i="7"/>
  <c r="L399" i="7" s="1"/>
  <c r="J266" i="7"/>
  <c r="J401" i="7" s="1"/>
  <c r="I273" i="7"/>
  <c r="J260" i="7"/>
  <c r="J395" i="7" s="1"/>
  <c r="J258" i="7"/>
  <c r="I265" i="7"/>
  <c r="L269" i="7"/>
  <c r="L404" i="7" s="1"/>
  <c r="J269" i="7"/>
  <c r="J404" i="7" s="1"/>
  <c r="J274" i="7"/>
  <c r="J409" i="7" s="1"/>
  <c r="I257" i="7"/>
  <c r="L273" i="7"/>
  <c r="L408" i="7" s="1"/>
  <c r="J261" i="7"/>
  <c r="J396" i="7" s="1"/>
  <c r="J267" i="7"/>
  <c r="J402" i="7" s="1"/>
  <c r="I266" i="7"/>
  <c r="L265" i="7"/>
  <c r="J268" i="7"/>
  <c r="J403" i="7" s="1"/>
  <c r="J259" i="7"/>
  <c r="J394" i="7" s="1"/>
  <c r="I268" i="7"/>
  <c r="I403" i="7" s="1"/>
  <c r="I258" i="7"/>
  <c r="L257" i="7"/>
  <c r="L392" i="7" s="1"/>
  <c r="J270" i="7"/>
  <c r="I260" i="7"/>
  <c r="I274" i="7"/>
  <c r="I409" i="7" s="1"/>
  <c r="L266" i="7"/>
  <c r="L401" i="7" s="1"/>
  <c r="J262" i="7"/>
  <c r="J397" i="7" s="1"/>
  <c r="I269" i="7"/>
  <c r="I267" i="7"/>
  <c r="L258" i="7"/>
  <c r="L393" i="7" s="1"/>
  <c r="J271" i="7"/>
  <c r="I261" i="7"/>
  <c r="I259" i="7"/>
  <c r="L274" i="7"/>
  <c r="L409" i="7" s="1"/>
  <c r="J263" i="7"/>
  <c r="J398" i="7" s="1"/>
  <c r="I270" i="7"/>
  <c r="I405" i="7" s="1"/>
  <c r="L267" i="7"/>
  <c r="J255" i="7"/>
  <c r="J390" i="7" s="1"/>
  <c r="R321" i="7"/>
  <c r="R255" i="7"/>
  <c r="R263" i="7"/>
  <c r="R398" i="7" s="1"/>
  <c r="R271" i="7"/>
  <c r="R406" i="7" s="1"/>
  <c r="R262" i="7"/>
  <c r="R397" i="7" s="1"/>
  <c r="R270" i="7"/>
  <c r="R405" i="7" s="1"/>
  <c r="R256" i="7"/>
  <c r="R261" i="7"/>
  <c r="R396" i="7" s="1"/>
  <c r="R269" i="7"/>
  <c r="R404" i="7" s="1"/>
  <c r="R254" i="7"/>
  <c r="R260" i="7"/>
  <c r="R268" i="7"/>
  <c r="R259" i="7"/>
  <c r="R394" i="7" s="1"/>
  <c r="R267" i="7"/>
  <c r="R402" i="7" s="1"/>
  <c r="R274" i="7"/>
  <c r="R258" i="7"/>
  <c r="R393" i="7" s="1"/>
  <c r="R266" i="7"/>
  <c r="R264" i="7"/>
  <c r="R257" i="7"/>
  <c r="R392" i="7" s="1"/>
  <c r="R265" i="7"/>
  <c r="R400" i="7" s="1"/>
  <c r="R273" i="7"/>
  <c r="R408" i="7" s="1"/>
  <c r="R272" i="7"/>
  <c r="R407" i="7" s="1"/>
  <c r="M321" i="7"/>
  <c r="M261" i="7"/>
  <c r="M396" i="7" s="1"/>
  <c r="M269" i="7"/>
  <c r="M404" i="7" s="1"/>
  <c r="M260" i="7"/>
  <c r="M268" i="7"/>
  <c r="M254" i="7"/>
  <c r="M389" i="7" s="1"/>
  <c r="M259" i="7"/>
  <c r="M394" i="7" s="1"/>
  <c r="M267" i="7"/>
  <c r="M402" i="7" s="1"/>
  <c r="M274" i="7"/>
  <c r="M258" i="7"/>
  <c r="M393" i="7" s="1"/>
  <c r="M266" i="7"/>
  <c r="M257" i="7"/>
  <c r="M392" i="7" s="1"/>
  <c r="M265" i="7"/>
  <c r="M400" i="7" s="1"/>
  <c r="M273" i="7"/>
  <c r="M408" i="7" s="1"/>
  <c r="M256" i="7"/>
  <c r="M391" i="7" s="1"/>
  <c r="M264" i="7"/>
  <c r="M272" i="7"/>
  <c r="M407" i="7" s="1"/>
  <c r="M255" i="7"/>
  <c r="M390" i="7" s="1"/>
  <c r="M263" i="7"/>
  <c r="M398" i="7" s="1"/>
  <c r="M271" i="7"/>
  <c r="M262" i="7"/>
  <c r="M270" i="7"/>
  <c r="M405" i="7" s="1"/>
  <c r="S321" i="7"/>
  <c r="S256" i="7"/>
  <c r="S391" i="7" s="1"/>
  <c r="S264" i="7"/>
  <c r="S272" i="7"/>
  <c r="S407" i="7" s="1"/>
  <c r="S255" i="7"/>
  <c r="S263" i="7"/>
  <c r="S398" i="7" s="1"/>
  <c r="S271" i="7"/>
  <c r="S406" i="7" s="1"/>
  <c r="S262" i="7"/>
  <c r="S397" i="7" s="1"/>
  <c r="S270" i="7"/>
  <c r="S405" i="7" s="1"/>
  <c r="S261" i="7"/>
  <c r="S396" i="7" s="1"/>
  <c r="S269" i="7"/>
  <c r="S260" i="7"/>
  <c r="S395" i="7" s="1"/>
  <c r="S268" i="7"/>
  <c r="S403" i="7" s="1"/>
  <c r="S254" i="7"/>
  <c r="S259" i="7"/>
  <c r="S267" i="7"/>
  <c r="S402" i="7" s="1"/>
  <c r="S274" i="7"/>
  <c r="S409" i="7" s="1"/>
  <c r="S258" i="7"/>
  <c r="S393" i="7" s="1"/>
  <c r="S266" i="7"/>
  <c r="S257" i="7"/>
  <c r="S392" i="7" s="1"/>
  <c r="S265" i="7"/>
  <c r="S273" i="7"/>
  <c r="K321" i="7"/>
  <c r="K260" i="7"/>
  <c r="K395" i="7" s="1"/>
  <c r="K268" i="7"/>
  <c r="K403" i="7" s="1"/>
  <c r="K254" i="7"/>
  <c r="K259" i="7"/>
  <c r="K267" i="7"/>
  <c r="K274" i="7"/>
  <c r="K409" i="7" s="1"/>
  <c r="K258" i="7"/>
  <c r="K266" i="7"/>
  <c r="K257" i="7"/>
  <c r="K392" i="7" s="1"/>
  <c r="K265" i="7"/>
  <c r="K400" i="7" s="1"/>
  <c r="K273" i="7"/>
  <c r="K408" i="7" s="1"/>
  <c r="K256" i="7"/>
  <c r="K264" i="7"/>
  <c r="K399" i="7" s="1"/>
  <c r="K272" i="7"/>
  <c r="K255" i="7"/>
  <c r="K390" i="7" s="1"/>
  <c r="K263" i="7"/>
  <c r="K271" i="7"/>
  <c r="K406" i="7" s="1"/>
  <c r="K262" i="7"/>
  <c r="K397" i="7" s="1"/>
  <c r="K270" i="7"/>
  <c r="K405" i="7" s="1"/>
  <c r="K261" i="7"/>
  <c r="K269" i="7"/>
  <c r="K404" i="7" s="1"/>
  <c r="H321" i="7"/>
  <c r="H274" i="7"/>
  <c r="H258" i="7"/>
  <c r="H266" i="7"/>
  <c r="H401" i="7" s="1"/>
  <c r="H257" i="7"/>
  <c r="H392" i="7" s="1"/>
  <c r="H265" i="7"/>
  <c r="H400" i="7" s="1"/>
  <c r="H273" i="7"/>
  <c r="H256" i="7"/>
  <c r="H391" i="7" s="1"/>
  <c r="H264" i="7"/>
  <c r="H272" i="7"/>
  <c r="H255" i="7"/>
  <c r="H390" i="7" s="1"/>
  <c r="H263" i="7"/>
  <c r="H398" i="7" s="1"/>
  <c r="H271" i="7"/>
  <c r="H406" i="7" s="1"/>
  <c r="H262" i="7"/>
  <c r="H270" i="7"/>
  <c r="H405" i="7" s="1"/>
  <c r="H267" i="7"/>
  <c r="H402" i="7" s="1"/>
  <c r="H261" i="7"/>
  <c r="H269" i="7"/>
  <c r="H260" i="7"/>
  <c r="H268" i="7"/>
  <c r="H254" i="7"/>
  <c r="H389" i="7" s="1"/>
  <c r="H259" i="7"/>
  <c r="H394" i="7" s="1"/>
  <c r="N321" i="7"/>
  <c r="N262" i="7"/>
  <c r="N397" i="7" s="1"/>
  <c r="N261" i="7"/>
  <c r="N269" i="7"/>
  <c r="N404" i="7" s="1"/>
  <c r="N260" i="7"/>
  <c r="N395" i="7" s="1"/>
  <c r="N268" i="7"/>
  <c r="N403" i="7" s="1"/>
  <c r="N254" i="7"/>
  <c r="N389" i="7" s="1"/>
  <c r="N259" i="7"/>
  <c r="N394" i="7" s="1"/>
  <c r="N267" i="7"/>
  <c r="N274" i="7"/>
  <c r="N409" i="7" s="1"/>
  <c r="N258" i="7"/>
  <c r="N393" i="7" s="1"/>
  <c r="N266" i="7"/>
  <c r="N257" i="7"/>
  <c r="N265" i="7"/>
  <c r="N400" i="7" s="1"/>
  <c r="N273" i="7"/>
  <c r="N408" i="7" s="1"/>
  <c r="N256" i="7"/>
  <c r="N391" i="7" s="1"/>
  <c r="N264" i="7"/>
  <c r="N272" i="7"/>
  <c r="N407" i="7" s="1"/>
  <c r="N270" i="7"/>
  <c r="N255" i="7"/>
  <c r="N390" i="7" s="1"/>
  <c r="N263" i="7"/>
  <c r="N398" i="7" s="1"/>
  <c r="N271" i="7"/>
  <c r="N406" i="7" s="1"/>
  <c r="P321" i="7"/>
  <c r="P262" i="7"/>
  <c r="P270" i="7"/>
  <c r="P405" i="7" s="1"/>
  <c r="P261" i="7"/>
  <c r="P396" i="7" s="1"/>
  <c r="P269" i="7"/>
  <c r="P404" i="7" s="1"/>
  <c r="P260" i="7"/>
  <c r="P268" i="7"/>
  <c r="P254" i="7"/>
  <c r="P389" i="7" s="1"/>
  <c r="P263" i="7"/>
  <c r="P398" i="7" s="1"/>
  <c r="P259" i="7"/>
  <c r="P394" i="7" s="1"/>
  <c r="P267" i="7"/>
  <c r="P274" i="7"/>
  <c r="P409" i="7" s="1"/>
  <c r="P258" i="7"/>
  <c r="P266" i="7"/>
  <c r="P401" i="7" s="1"/>
  <c r="P255" i="7"/>
  <c r="P390" i="7" s="1"/>
  <c r="P271" i="7"/>
  <c r="P406" i="7" s="1"/>
  <c r="P257" i="7"/>
  <c r="P392" i="7" s="1"/>
  <c r="P265" i="7"/>
  <c r="P273" i="7"/>
  <c r="P408" i="7" s="1"/>
  <c r="P256" i="7"/>
  <c r="P391" i="7" s="1"/>
  <c r="P264" i="7"/>
  <c r="P399" i="7" s="1"/>
  <c r="P272" i="7"/>
  <c r="G321" i="7"/>
  <c r="G258" i="7"/>
  <c r="G393" i="7" s="1"/>
  <c r="G266" i="7"/>
  <c r="G401" i="7" s="1"/>
  <c r="G257" i="7"/>
  <c r="G392" i="7" s="1"/>
  <c r="G265" i="7"/>
  <c r="G273" i="7"/>
  <c r="G408" i="7" s="1"/>
  <c r="G274" i="7"/>
  <c r="G256" i="7"/>
  <c r="G391" i="7" s="1"/>
  <c r="G264" i="7"/>
  <c r="G399" i="7" s="1"/>
  <c r="G272" i="7"/>
  <c r="G407" i="7" s="1"/>
  <c r="G255" i="7"/>
  <c r="G390" i="7" s="1"/>
  <c r="G263" i="7"/>
  <c r="G271" i="7"/>
  <c r="G406" i="7" s="1"/>
  <c r="G262" i="7"/>
  <c r="G397" i="7" s="1"/>
  <c r="G270" i="7"/>
  <c r="G405" i="7" s="1"/>
  <c r="G261" i="7"/>
  <c r="G269" i="7"/>
  <c r="G260" i="7"/>
  <c r="G395" i="7" s="1"/>
  <c r="G268" i="7"/>
  <c r="G403" i="7" s="1"/>
  <c r="G254" i="7"/>
  <c r="G389" i="7" s="1"/>
  <c r="G259" i="7"/>
  <c r="G267" i="7"/>
  <c r="G402" i="7" s="1"/>
  <c r="O321" i="7"/>
  <c r="O262" i="7"/>
  <c r="O397" i="7" s="1"/>
  <c r="O270" i="7"/>
  <c r="O405" i="7" s="1"/>
  <c r="O254" i="7"/>
  <c r="O389" i="7" s="1"/>
  <c r="O261" i="7"/>
  <c r="O396" i="7" s="1"/>
  <c r="O269" i="7"/>
  <c r="O260" i="7"/>
  <c r="O268" i="7"/>
  <c r="O403" i="7" s="1"/>
  <c r="O259" i="7"/>
  <c r="O394" i="7" s="1"/>
  <c r="O267" i="7"/>
  <c r="O274" i="7"/>
  <c r="O258" i="7"/>
  <c r="O393" i="7" s="1"/>
  <c r="O266" i="7"/>
  <c r="O401" i="7" s="1"/>
  <c r="O257" i="7"/>
  <c r="O392" i="7" s="1"/>
  <c r="O265" i="7"/>
  <c r="O273" i="7"/>
  <c r="O408" i="7" s="1"/>
  <c r="O256" i="7"/>
  <c r="O264" i="7"/>
  <c r="O399" i="7" s="1"/>
  <c r="O272" i="7"/>
  <c r="O407" i="7" s="1"/>
  <c r="O255" i="7"/>
  <c r="O390" i="7" s="1"/>
  <c r="O263" i="7"/>
  <c r="O271" i="7"/>
  <c r="O406" i="7" s="1"/>
  <c r="Q321" i="7"/>
  <c r="Q255" i="7"/>
  <c r="Q390" i="7" s="1"/>
  <c r="Q263" i="7"/>
  <c r="Q398" i="7" s="1"/>
  <c r="Q271" i="7"/>
  <c r="Q262" i="7"/>
  <c r="Q270" i="7"/>
  <c r="Q405" i="7" s="1"/>
  <c r="Q254" i="7"/>
  <c r="Q389" i="7" s="1"/>
  <c r="Q261" i="7"/>
  <c r="Q396" i="7" s="1"/>
  <c r="Q269" i="7"/>
  <c r="Q260" i="7"/>
  <c r="Q395" i="7" s="1"/>
  <c r="Q268" i="7"/>
  <c r="Q259" i="7"/>
  <c r="Q394" i="7" s="1"/>
  <c r="Q267" i="7"/>
  <c r="Q402" i="7" s="1"/>
  <c r="Q274" i="7"/>
  <c r="Q409" i="7" s="1"/>
  <c r="Q258" i="7"/>
  <c r="Q393" i="7" s="1"/>
  <c r="Q266" i="7"/>
  <c r="Q401" i="7" s="1"/>
  <c r="Q257" i="7"/>
  <c r="Q265" i="7"/>
  <c r="Q400" i="7" s="1"/>
  <c r="Q273" i="7"/>
  <c r="Q256" i="7"/>
  <c r="Q264" i="7"/>
  <c r="Q272" i="7"/>
  <c r="Q407" i="7" s="1"/>
  <c r="F321" i="7"/>
  <c r="F257" i="7"/>
  <c r="F392" i="7" s="1"/>
  <c r="F273" i="7"/>
  <c r="F271" i="7"/>
  <c r="F406" i="7" s="1"/>
  <c r="F265" i="7"/>
  <c r="F263" i="7"/>
  <c r="F398" i="7" s="1"/>
  <c r="F256" i="7"/>
  <c r="F391" i="7" s="1"/>
  <c r="F272" i="7"/>
  <c r="F407" i="7" s="1"/>
  <c r="F255" i="7"/>
  <c r="F390" i="7" s="1"/>
  <c r="F270" i="7"/>
  <c r="F405" i="7" s="1"/>
  <c r="F264" i="7"/>
  <c r="F269" i="7"/>
  <c r="F404" i="7" s="1"/>
  <c r="F268" i="7"/>
  <c r="F403" i="7" s="1"/>
  <c r="F267" i="7"/>
  <c r="F266" i="7"/>
  <c r="F401" i="7" s="1"/>
  <c r="F262" i="7"/>
  <c r="F397" i="7" s="1"/>
  <c r="F261" i="7"/>
  <c r="F396" i="7" s="1"/>
  <c r="F254" i="7"/>
  <c r="F260" i="7"/>
  <c r="F259" i="7"/>
  <c r="F394" i="7" s="1"/>
  <c r="F258" i="7"/>
  <c r="F393" i="7" s="1"/>
  <c r="F274" i="7"/>
  <c r="F409" i="7" s="1"/>
  <c r="O246" i="7"/>
  <c r="O381" i="7" s="1"/>
  <c r="J284" i="7"/>
  <c r="J419" i="7" s="1"/>
  <c r="J278" i="7"/>
  <c r="J413" i="7" s="1"/>
  <c r="L284" i="7"/>
  <c r="L419" i="7" s="1"/>
  <c r="K345" i="7"/>
  <c r="K280" i="7"/>
  <c r="K415" i="7" s="1"/>
  <c r="K281" i="7"/>
  <c r="K416" i="7" s="1"/>
  <c r="K282" i="7"/>
  <c r="K417" i="7" s="1"/>
  <c r="K283" i="7"/>
  <c r="K418" i="7" s="1"/>
  <c r="K284" i="7"/>
  <c r="K419" i="7" s="1"/>
  <c r="K286" i="7"/>
  <c r="K421" i="7" s="1"/>
  <c r="J250" i="7"/>
  <c r="E278" i="7"/>
  <c r="E413" i="7" s="1"/>
  <c r="F245" i="7"/>
  <c r="F380" i="7" s="1"/>
  <c r="H281" i="7"/>
  <c r="H416" i="7" s="1"/>
  <c r="H283" i="7"/>
  <c r="H418" i="7" s="1"/>
  <c r="H280" i="7"/>
  <c r="H415" i="7" s="1"/>
  <c r="H282" i="7"/>
  <c r="H417" i="7" s="1"/>
  <c r="J251" i="7"/>
  <c r="J386" i="7" s="1"/>
  <c r="K288" i="7"/>
  <c r="K423" i="7" s="1"/>
  <c r="L296" i="7"/>
  <c r="L431" i="7" s="1"/>
  <c r="R282" i="7"/>
  <c r="R417" i="7" s="1"/>
  <c r="K291" i="7"/>
  <c r="K426" i="7" s="1"/>
  <c r="L280" i="7"/>
  <c r="L415" i="7" s="1"/>
  <c r="K293" i="7"/>
  <c r="K428" i="7" s="1"/>
  <c r="H285" i="7"/>
  <c r="H420" i="7" s="1"/>
  <c r="I280" i="7"/>
  <c r="I415" i="7" s="1"/>
  <c r="L290" i="7"/>
  <c r="L425" i="7" s="1"/>
  <c r="L286" i="7"/>
  <c r="L421" i="7" s="1"/>
  <c r="L281" i="7"/>
  <c r="L416" i="7" s="1"/>
  <c r="L282" i="7"/>
  <c r="L417" i="7" s="1"/>
  <c r="L283" i="7"/>
  <c r="L418" i="7" s="1"/>
  <c r="N289" i="7"/>
  <c r="N424" i="7" s="1"/>
  <c r="L285" i="7"/>
  <c r="L420" i="7" s="1"/>
  <c r="G247" i="7"/>
  <c r="G382" i="7" s="1"/>
  <c r="K285" i="7"/>
  <c r="K420" i="7" s="1"/>
  <c r="L287" i="7"/>
  <c r="L422" i="7" s="1"/>
  <c r="Q280" i="7"/>
  <c r="Q415" i="7" s="1"/>
  <c r="K287" i="7"/>
  <c r="K422" i="7" s="1"/>
  <c r="Q281" i="7"/>
  <c r="Q416" i="7" s="1"/>
  <c r="N280" i="7"/>
  <c r="N415" i="7" s="1"/>
  <c r="L289" i="7"/>
  <c r="L424" i="7" s="1"/>
  <c r="K289" i="7"/>
  <c r="K424" i="7" s="1"/>
  <c r="L291" i="7"/>
  <c r="L426" i="7" s="1"/>
  <c r="Q282" i="7"/>
  <c r="Q417" i="7" s="1"/>
  <c r="I394" i="7"/>
  <c r="H316" i="7"/>
  <c r="H408" i="7"/>
  <c r="H249" i="7"/>
  <c r="H384" i="7" s="1"/>
  <c r="H253" i="7"/>
  <c r="H388" i="7" s="1"/>
  <c r="H404" i="7"/>
  <c r="H252" i="7"/>
  <c r="H387" i="7" s="1"/>
  <c r="H251" i="7"/>
  <c r="H386" i="7" s="1"/>
  <c r="H250" i="7"/>
  <c r="H385" i="7" s="1"/>
  <c r="M253" i="7"/>
  <c r="M388" i="7" s="1"/>
  <c r="J252" i="7"/>
  <c r="J387" i="7" s="1"/>
  <c r="M294" i="7"/>
  <c r="M429" i="7" s="1"/>
  <c r="L316" i="7"/>
  <c r="L249" i="7"/>
  <c r="L384" i="7" s="1"/>
  <c r="L395" i="7"/>
  <c r="L253" i="7"/>
  <c r="L388" i="7" s="1"/>
  <c r="L252" i="7"/>
  <c r="L387" i="7" s="1"/>
  <c r="L251" i="7"/>
  <c r="L386" i="7" s="1"/>
  <c r="L250" i="7"/>
  <c r="L385" i="7" s="1"/>
  <c r="P316" i="7"/>
  <c r="P249" i="7"/>
  <c r="P403" i="7"/>
  <c r="P397" i="7"/>
  <c r="P395" i="7"/>
  <c r="P251" i="7"/>
  <c r="P386" i="7" s="1"/>
  <c r="P402" i="7"/>
  <c r="P253" i="7"/>
  <c r="P388" i="7" s="1"/>
  <c r="P252" i="7"/>
  <c r="P250" i="7"/>
  <c r="P385" i="7" s="1"/>
  <c r="J253" i="7"/>
  <c r="J388" i="7" s="1"/>
  <c r="I401" i="7"/>
  <c r="N283" i="7"/>
  <c r="N418" i="7" s="1"/>
  <c r="M397" i="7"/>
  <c r="I250" i="7"/>
  <c r="Q316" i="7"/>
  <c r="Q250" i="7"/>
  <c r="Q385" i="7" s="1"/>
  <c r="Q249" i="7"/>
  <c r="Q384" i="7" s="1"/>
  <c r="Q252" i="7"/>
  <c r="Q392" i="7"/>
  <c r="Q404" i="7"/>
  <c r="Q253" i="7"/>
  <c r="Q388" i="7" s="1"/>
  <c r="Q251" i="7"/>
  <c r="Q386" i="7" s="1"/>
  <c r="N281" i="7"/>
  <c r="N416" i="7" s="1"/>
  <c r="M280" i="7"/>
  <c r="M415" i="7" s="1"/>
  <c r="R316" i="7"/>
  <c r="R251" i="7"/>
  <c r="R386" i="7" s="1"/>
  <c r="R250" i="7"/>
  <c r="R385" i="7" s="1"/>
  <c r="R389" i="7"/>
  <c r="R253" i="7"/>
  <c r="R388" i="7" s="1"/>
  <c r="R249" i="7"/>
  <c r="R384" i="7" s="1"/>
  <c r="R390" i="7"/>
  <c r="R395" i="7"/>
  <c r="R409" i="7"/>
  <c r="R252" i="7"/>
  <c r="R387" i="7" s="1"/>
  <c r="F316" i="7"/>
  <c r="F408" i="7"/>
  <c r="F253" i="7"/>
  <c r="F388" i="7" s="1"/>
  <c r="F252" i="7"/>
  <c r="F387" i="7" s="1"/>
  <c r="F251" i="7"/>
  <c r="F386" i="7" s="1"/>
  <c r="F250" i="7"/>
  <c r="F249" i="7"/>
  <c r="F384" i="7" s="1"/>
  <c r="F395" i="7"/>
  <c r="S316" i="7"/>
  <c r="S252" i="7"/>
  <c r="S251" i="7"/>
  <c r="S250" i="7"/>
  <c r="S249" i="7"/>
  <c r="S384" i="7" s="1"/>
  <c r="S399" i="7"/>
  <c r="S253" i="7"/>
  <c r="S388" i="7" s="1"/>
  <c r="S404" i="7"/>
  <c r="M279" i="7"/>
  <c r="M414" i="7" s="1"/>
  <c r="N316" i="7"/>
  <c r="N249" i="7"/>
  <c r="N384" i="7" s="1"/>
  <c r="N250" i="7"/>
  <c r="N385" i="7" s="1"/>
  <c r="N253" i="7"/>
  <c r="N388" i="7" s="1"/>
  <c r="N401" i="7"/>
  <c r="N252" i="7"/>
  <c r="N251" i="7"/>
  <c r="N386" i="7" s="1"/>
  <c r="N399" i="7"/>
  <c r="J405" i="7"/>
  <c r="I251" i="7"/>
  <c r="I386" i="7" s="1"/>
  <c r="I396" i="7"/>
  <c r="G316" i="7"/>
  <c r="G249" i="7"/>
  <c r="G384" i="7" s="1"/>
  <c r="G253" i="7"/>
  <c r="G388" i="7" s="1"/>
  <c r="G404" i="7"/>
  <c r="G252" i="7"/>
  <c r="G387" i="7" s="1"/>
  <c r="G251" i="7"/>
  <c r="G386" i="7" s="1"/>
  <c r="G250" i="7"/>
  <c r="G385" i="7" s="1"/>
  <c r="G396" i="7"/>
  <c r="S246" i="7"/>
  <c r="S381" i="7" s="1"/>
  <c r="G246" i="7"/>
  <c r="G381" i="7" s="1"/>
  <c r="O316" i="7"/>
  <c r="O251" i="7"/>
  <c r="O249" i="7"/>
  <c r="O384" i="7" s="1"/>
  <c r="O250" i="7"/>
  <c r="O385" i="7" s="1"/>
  <c r="O253" i="7"/>
  <c r="O388" i="7" s="1"/>
  <c r="O252" i="7"/>
  <c r="O387" i="7" s="1"/>
  <c r="I252" i="7"/>
  <c r="I387" i="7" s="1"/>
  <c r="I253" i="7"/>
  <c r="S245" i="7"/>
  <c r="S380" i="7" s="1"/>
  <c r="R280" i="7"/>
  <c r="R415" i="7" s="1"/>
  <c r="R279" i="7"/>
  <c r="R414" i="7" s="1"/>
  <c r="M246" i="7"/>
  <c r="M381" i="7" s="1"/>
  <c r="M250" i="7"/>
  <c r="M385" i="7" s="1"/>
  <c r="K316" i="7"/>
  <c r="K393" i="7"/>
  <c r="K391" i="7"/>
  <c r="K407" i="7"/>
  <c r="K253" i="7"/>
  <c r="K388" i="7" s="1"/>
  <c r="K252" i="7"/>
  <c r="K387" i="7" s="1"/>
  <c r="K251" i="7"/>
  <c r="K386" i="7" s="1"/>
  <c r="K250" i="7"/>
  <c r="K385" i="7" s="1"/>
  <c r="K401" i="7"/>
  <c r="K396" i="7"/>
  <c r="K249" i="7"/>
  <c r="K384" i="7" s="1"/>
  <c r="M251" i="7"/>
  <c r="M386" i="7" s="1"/>
  <c r="R281" i="7"/>
  <c r="R416" i="7" s="1"/>
  <c r="E316" i="7"/>
  <c r="E405" i="7"/>
  <c r="E253" i="7"/>
  <c r="E388" i="7" s="1"/>
  <c r="E404" i="7"/>
  <c r="E252" i="7"/>
  <c r="E251" i="7"/>
  <c r="E386" i="7" s="1"/>
  <c r="E250" i="7"/>
  <c r="E385" i="7" s="1"/>
  <c r="E400" i="7"/>
  <c r="E249" i="7"/>
  <c r="E384" i="7" s="1"/>
  <c r="E408" i="7"/>
  <c r="M252" i="7"/>
  <c r="M387" i="7" s="1"/>
  <c r="J246" i="7"/>
  <c r="J381" i="7" s="1"/>
  <c r="I245" i="7"/>
  <c r="I380" i="7" s="1"/>
  <c r="J244" i="7"/>
  <c r="J379" i="7" s="1"/>
  <c r="J245" i="7"/>
  <c r="J380" i="7" s="1"/>
  <c r="G248" i="7"/>
  <c r="G383" i="7" s="1"/>
  <c r="K292" i="7"/>
  <c r="K427" i="7" s="1"/>
  <c r="M295" i="7"/>
  <c r="M430" i="7" s="1"/>
  <c r="H284" i="7"/>
  <c r="H419" i="7" s="1"/>
  <c r="K294" i="7"/>
  <c r="K429" i="7" s="1"/>
  <c r="K295" i="7"/>
  <c r="K430" i="7" s="1"/>
  <c r="M296" i="7"/>
  <c r="M431" i="7" s="1"/>
  <c r="S247" i="7"/>
  <c r="S382" i="7" s="1"/>
  <c r="M285" i="7"/>
  <c r="M420" i="7" s="1"/>
  <c r="M281" i="7"/>
  <c r="M416" i="7" s="1"/>
  <c r="N294" i="7"/>
  <c r="N429" i="7" s="1"/>
  <c r="M287" i="7"/>
  <c r="M422" i="7" s="1"/>
  <c r="M283" i="7"/>
  <c r="M418" i="7" s="1"/>
  <c r="K290" i="7"/>
  <c r="K425" i="7" s="1"/>
  <c r="M289" i="7"/>
  <c r="M424" i="7" s="1"/>
  <c r="M284" i="7"/>
  <c r="M419" i="7" s="1"/>
  <c r="N297" i="7"/>
  <c r="N432" i="7" s="1"/>
  <c r="K303" i="7"/>
  <c r="K438" i="7" s="1"/>
  <c r="M291" i="7"/>
  <c r="M426" i="7" s="1"/>
  <c r="M282" i="7"/>
  <c r="M417" i="7" s="1"/>
  <c r="M292" i="7"/>
  <c r="M427" i="7" s="1"/>
  <c r="M286" i="7"/>
  <c r="M421" i="7" s="1"/>
  <c r="M293" i="7"/>
  <c r="M428" i="7" s="1"/>
  <c r="S280" i="7"/>
  <c r="S415" i="7" s="1"/>
  <c r="G244" i="7"/>
  <c r="G379" i="7" s="1"/>
  <c r="M288" i="7"/>
  <c r="M423" i="7" s="1"/>
  <c r="K248" i="7"/>
  <c r="K383" i="7" s="1"/>
  <c r="M290" i="7"/>
  <c r="M425" i="7" s="1"/>
  <c r="N292" i="7"/>
  <c r="N427" i="7" s="1"/>
  <c r="N298" i="7"/>
  <c r="N433" i="7" s="1"/>
  <c r="L303" i="7"/>
  <c r="L438" i="7" s="1"/>
  <c r="L297" i="7"/>
  <c r="L432" i="7" s="1"/>
  <c r="M399" i="7"/>
  <c r="N287" i="7"/>
  <c r="N422" i="7" s="1"/>
  <c r="N282" i="7"/>
  <c r="N417" i="7" s="1"/>
  <c r="M406" i="7"/>
  <c r="O402" i="7"/>
  <c r="N291" i="7"/>
  <c r="N426" i="7" s="1"/>
  <c r="N284" i="7"/>
  <c r="N419" i="7" s="1"/>
  <c r="E298" i="7"/>
  <c r="E433" i="7" s="1"/>
  <c r="F294" i="7"/>
  <c r="F429" i="7" s="1"/>
  <c r="M403" i="7"/>
  <c r="O248" i="7"/>
  <c r="O383" i="7" s="1"/>
  <c r="N293" i="7"/>
  <c r="N428" i="7" s="1"/>
  <c r="N286" i="7"/>
  <c r="N421" i="7" s="1"/>
  <c r="N278" i="7"/>
  <c r="N413" i="7" s="1"/>
  <c r="G394" i="7"/>
  <c r="E282" i="7"/>
  <c r="E417" i="7" s="1"/>
  <c r="L278" i="7"/>
  <c r="L413" i="7" s="1"/>
  <c r="O391" i="7"/>
  <c r="M395" i="7"/>
  <c r="P283" i="7"/>
  <c r="P418" i="7" s="1"/>
  <c r="N288" i="7"/>
  <c r="N423" i="7" s="1"/>
  <c r="L288" i="7"/>
  <c r="L423" i="7" s="1"/>
  <c r="F306" i="7"/>
  <c r="F441" i="7" s="1"/>
  <c r="O247" i="7"/>
  <c r="O382" i="7" s="1"/>
  <c r="P245" i="7"/>
  <c r="P380" i="7" s="1"/>
  <c r="N290" i="7"/>
  <c r="N425" i="7" s="1"/>
  <c r="M401" i="7"/>
  <c r="N285" i="7"/>
  <c r="N420" i="7" s="1"/>
  <c r="I281" i="7"/>
  <c r="I416" i="7" s="1"/>
  <c r="L292" i="7"/>
  <c r="L427" i="7" s="1"/>
  <c r="M300" i="7"/>
  <c r="M435" i="7" s="1"/>
  <c r="I283" i="7"/>
  <c r="I418" i="7" s="1"/>
  <c r="N295" i="7"/>
  <c r="N430" i="7" s="1"/>
  <c r="L293" i="7"/>
  <c r="L428" i="7" s="1"/>
  <c r="J286" i="7"/>
  <c r="J421" i="7" s="1"/>
  <c r="L298" i="7"/>
  <c r="L433" i="7" s="1"/>
  <c r="F279" i="7"/>
  <c r="F414" i="7" s="1"/>
  <c r="I282" i="7"/>
  <c r="I417" i="7" s="1"/>
  <c r="N279" i="7"/>
  <c r="N414" i="7" s="1"/>
  <c r="L294" i="7"/>
  <c r="L429" i="7" s="1"/>
  <c r="M299" i="7"/>
  <c r="M434" i="7" s="1"/>
  <c r="I284" i="7"/>
  <c r="I419" i="7" s="1"/>
  <c r="N345" i="7"/>
  <c r="L295" i="7"/>
  <c r="L430" i="7" s="1"/>
  <c r="M297" i="7"/>
  <c r="M432" i="7" s="1"/>
  <c r="M409" i="7"/>
  <c r="I279" i="7"/>
  <c r="I414" i="7" s="1"/>
  <c r="L245" i="7"/>
  <c r="L380" i="7" s="1"/>
  <c r="N296" i="7"/>
  <c r="N431" i="7" s="1"/>
  <c r="M301" i="7"/>
  <c r="M436" i="7" s="1"/>
  <c r="L299" i="7"/>
  <c r="L434" i="7" s="1"/>
  <c r="M298" i="7"/>
  <c r="M433" i="7" s="1"/>
  <c r="R248" i="7"/>
  <c r="R383" i="7" s="1"/>
  <c r="O400" i="7"/>
  <c r="K247" i="7"/>
  <c r="K382" i="7" s="1"/>
  <c r="K245" i="7"/>
  <c r="K380" i="7" s="1"/>
  <c r="K389" i="7"/>
  <c r="J207" i="7"/>
  <c r="K311" i="7"/>
  <c r="K398" i="7"/>
  <c r="R244" i="7"/>
  <c r="R379" i="7" s="1"/>
  <c r="K246" i="7"/>
  <c r="K381" i="7" s="1"/>
  <c r="O386" i="7"/>
  <c r="R245" i="7"/>
  <c r="R380" i="7" s="1"/>
  <c r="R246" i="7"/>
  <c r="R381" i="7" s="1"/>
  <c r="O395" i="7"/>
  <c r="R247" i="7"/>
  <c r="R382" i="7" s="1"/>
  <c r="K394" i="7"/>
  <c r="O398" i="7"/>
  <c r="N304" i="7"/>
  <c r="N439" i="7" s="1"/>
  <c r="M302" i="7"/>
  <c r="M437" i="7" s="1"/>
  <c r="E303" i="7"/>
  <c r="E438" i="7" s="1"/>
  <c r="K296" i="7"/>
  <c r="K431" i="7" s="1"/>
  <c r="J292" i="7"/>
  <c r="J427" i="7" s="1"/>
  <c r="N247" i="7"/>
  <c r="N382" i="7" s="1"/>
  <c r="J279" i="7"/>
  <c r="J414" i="7" s="1"/>
  <c r="J248" i="7"/>
  <c r="J383" i="7" s="1"/>
  <c r="J406" i="7"/>
  <c r="I308" i="7"/>
  <c r="I443" i="7" s="1"/>
  <c r="J295" i="7"/>
  <c r="J430" i="7" s="1"/>
  <c r="J407" i="7"/>
  <c r="K304" i="7"/>
  <c r="K439" i="7" s="1"/>
  <c r="M304" i="7"/>
  <c r="M439" i="7" s="1"/>
  <c r="I288" i="7"/>
  <c r="I423" i="7" s="1"/>
  <c r="N308" i="7"/>
  <c r="N443" i="7" s="1"/>
  <c r="L246" i="7"/>
  <c r="L381" i="7" s="1"/>
  <c r="K299" i="7"/>
  <c r="K434" i="7" s="1"/>
  <c r="K298" i="7"/>
  <c r="K433" i="7" s="1"/>
  <c r="J280" i="7"/>
  <c r="J415" i="7" s="1"/>
  <c r="J247" i="7"/>
  <c r="J382" i="7" s="1"/>
  <c r="N248" i="7"/>
  <c r="N383" i="7" s="1"/>
  <c r="M303" i="7"/>
  <c r="M438" i="7" s="1"/>
  <c r="J389" i="7"/>
  <c r="L400" i="7"/>
  <c r="O409" i="7"/>
  <c r="L402" i="7"/>
  <c r="M307" i="7"/>
  <c r="M442" i="7" s="1"/>
  <c r="J281" i="7"/>
  <c r="J416" i="7" s="1"/>
  <c r="J408" i="7"/>
  <c r="N303" i="7"/>
  <c r="N438" i="7" s="1"/>
  <c r="I299" i="7"/>
  <c r="I434" i="7" s="1"/>
  <c r="N301" i="7"/>
  <c r="N436" i="7" s="1"/>
  <c r="P393" i="7"/>
  <c r="L247" i="7"/>
  <c r="L382" i="7" s="1"/>
  <c r="R283" i="7"/>
  <c r="R418" i="7" s="1"/>
  <c r="G278" i="7"/>
  <c r="G413" i="7" s="1"/>
  <c r="J384" i="7"/>
  <c r="J392" i="7"/>
  <c r="N305" i="7"/>
  <c r="N440" i="7" s="1"/>
  <c r="K305" i="7"/>
  <c r="K440" i="7" s="1"/>
  <c r="N306" i="7"/>
  <c r="N441" i="7" s="1"/>
  <c r="K297" i="7"/>
  <c r="K432" i="7" s="1"/>
  <c r="N307" i="7"/>
  <c r="N442" i="7" s="1"/>
  <c r="M306" i="7"/>
  <c r="M441" i="7" s="1"/>
  <c r="P311" i="7"/>
  <c r="K300" i="7"/>
  <c r="K435" i="7" s="1"/>
  <c r="R284" i="7"/>
  <c r="R419" i="7" s="1"/>
  <c r="M308" i="7"/>
  <c r="M443" i="7" s="1"/>
  <c r="G308" i="7"/>
  <c r="G443" i="7" s="1"/>
  <c r="S279" i="7"/>
  <c r="S414" i="7" s="1"/>
  <c r="I291" i="7"/>
  <c r="I426" i="7" s="1"/>
  <c r="L248" i="7"/>
  <c r="L383" i="7" s="1"/>
  <c r="M305" i="7"/>
  <c r="M440" i="7" s="1"/>
  <c r="K308" i="7"/>
  <c r="K443" i="7" s="1"/>
  <c r="J296" i="7"/>
  <c r="J431" i="7" s="1"/>
  <c r="I285" i="7"/>
  <c r="I420" i="7" s="1"/>
  <c r="Q293" i="7"/>
  <c r="Q428" i="7" s="1"/>
  <c r="J299" i="7"/>
  <c r="J434" i="7" s="1"/>
  <c r="G345" i="7"/>
  <c r="J385" i="7"/>
  <c r="J393" i="7"/>
  <c r="J298" i="7"/>
  <c r="J433" i="7" s="1"/>
  <c r="I289" i="7"/>
  <c r="I424" i="7" s="1"/>
  <c r="I290" i="7"/>
  <c r="I425" i="7" s="1"/>
  <c r="K306" i="7"/>
  <c r="K441" i="7" s="1"/>
  <c r="K307" i="7"/>
  <c r="K442" i="7" s="1"/>
  <c r="I292" i="7"/>
  <c r="I427" i="7" s="1"/>
  <c r="L397" i="7"/>
  <c r="I287" i="7"/>
  <c r="I422" i="7" s="1"/>
  <c r="N300" i="7"/>
  <c r="N435" i="7" s="1"/>
  <c r="N299" i="7"/>
  <c r="N434" i="7" s="1"/>
  <c r="O404" i="7"/>
  <c r="P244" i="7"/>
  <c r="P379" i="7" s="1"/>
  <c r="K301" i="7"/>
  <c r="K436" i="7" s="1"/>
  <c r="J283" i="7"/>
  <c r="J418" i="7" s="1"/>
  <c r="G304" i="7"/>
  <c r="G439" i="7" s="1"/>
  <c r="I298" i="7"/>
  <c r="I433" i="7" s="1"/>
  <c r="I286" i="7"/>
  <c r="I421" i="7" s="1"/>
  <c r="N302" i="7"/>
  <c r="N437" i="7" s="1"/>
  <c r="G245" i="7"/>
  <c r="G380" i="7" s="1"/>
  <c r="K302" i="7"/>
  <c r="K437" i="7" s="1"/>
  <c r="J282" i="7"/>
  <c r="J417" i="7" s="1"/>
  <c r="K207" i="7"/>
  <c r="Q248" i="7"/>
  <c r="Q383" i="7" s="1"/>
  <c r="Q397" i="7"/>
  <c r="Q391" i="7"/>
  <c r="Q245" i="7"/>
  <c r="Q380" i="7" s="1"/>
  <c r="R391" i="7"/>
  <c r="Q387" i="7"/>
  <c r="Q246" i="7"/>
  <c r="Q381" i="7" s="1"/>
  <c r="Q247" i="7"/>
  <c r="Q382" i="7" s="1"/>
  <c r="O207" i="7"/>
  <c r="Q244" i="7"/>
  <c r="Q379" i="7" s="1"/>
  <c r="N311" i="7"/>
  <c r="L207" i="7"/>
  <c r="K402" i="7"/>
  <c r="N244" i="7"/>
  <c r="N379" i="7" s="1"/>
  <c r="N245" i="7"/>
  <c r="N380" i="7" s="1"/>
  <c r="N246" i="7"/>
  <c r="N381" i="7" s="1"/>
  <c r="I400" i="7"/>
  <c r="I246" i="7"/>
  <c r="I381" i="7" s="1"/>
  <c r="I247" i="7"/>
  <c r="I382" i="7" s="1"/>
  <c r="E387" i="7"/>
  <c r="E390" i="7"/>
  <c r="E392" i="7"/>
  <c r="E246" i="7"/>
  <c r="E381" i="7" s="1"/>
  <c r="E247" i="7"/>
  <c r="E382" i="7" s="1"/>
  <c r="E248" i="7"/>
  <c r="E383" i="7" s="1"/>
  <c r="G398" i="7"/>
  <c r="G400" i="7"/>
  <c r="G409" i="7"/>
  <c r="Q284" i="7"/>
  <c r="Q419" i="7" s="1"/>
  <c r="P387" i="7"/>
  <c r="E294" i="7"/>
  <c r="E429" i="7" s="1"/>
  <c r="E285" i="7"/>
  <c r="E420" i="7" s="1"/>
  <c r="F281" i="7"/>
  <c r="F416" i="7" s="1"/>
  <c r="F286" i="7"/>
  <c r="F421" i="7" s="1"/>
  <c r="Q285" i="7"/>
  <c r="Q420" i="7" s="1"/>
  <c r="J300" i="7"/>
  <c r="J435" i="7" s="1"/>
  <c r="G296" i="7"/>
  <c r="G431" i="7" s="1"/>
  <c r="G282" i="7"/>
  <c r="G417" i="7" s="1"/>
  <c r="G305" i="7"/>
  <c r="G440" i="7" s="1"/>
  <c r="I300" i="7"/>
  <c r="I435" i="7" s="1"/>
  <c r="I389" i="7"/>
  <c r="E284" i="7"/>
  <c r="E419" i="7" s="1"/>
  <c r="E286" i="7"/>
  <c r="E421" i="7" s="1"/>
  <c r="H302" i="7"/>
  <c r="H437" i="7" s="1"/>
  <c r="L305" i="7"/>
  <c r="L440" i="7" s="1"/>
  <c r="F299" i="7"/>
  <c r="F434" i="7" s="1"/>
  <c r="F287" i="7"/>
  <c r="F422" i="7" s="1"/>
  <c r="R207" i="7"/>
  <c r="Q290" i="7"/>
  <c r="Q425" i="7" s="1"/>
  <c r="Q286" i="7"/>
  <c r="Q421" i="7" s="1"/>
  <c r="J285" i="7"/>
  <c r="J420" i="7" s="1"/>
  <c r="J290" i="7"/>
  <c r="J425" i="7" s="1"/>
  <c r="G286" i="7"/>
  <c r="G421" i="7" s="1"/>
  <c r="G306" i="7"/>
  <c r="G441" i="7" s="1"/>
  <c r="I385" i="7"/>
  <c r="I297" i="7"/>
  <c r="I432" i="7" s="1"/>
  <c r="I397" i="7"/>
  <c r="E279" i="7"/>
  <c r="E414" i="7" s="1"/>
  <c r="E287" i="7"/>
  <c r="E422" i="7" s="1"/>
  <c r="L306" i="7"/>
  <c r="L441" i="7" s="1"/>
  <c r="F283" i="7"/>
  <c r="F418" i="7" s="1"/>
  <c r="F288" i="7"/>
  <c r="F423" i="7" s="1"/>
  <c r="Q299" i="7"/>
  <c r="Q434" i="7" s="1"/>
  <c r="Q287" i="7"/>
  <c r="Q422" i="7" s="1"/>
  <c r="J301" i="7"/>
  <c r="J436" i="7" s="1"/>
  <c r="J291" i="7"/>
  <c r="J426" i="7" s="1"/>
  <c r="G281" i="7"/>
  <c r="G416" i="7" s="1"/>
  <c r="G307" i="7"/>
  <c r="G442" i="7" s="1"/>
  <c r="I395" i="7"/>
  <c r="I248" i="7"/>
  <c r="I383" i="7" s="1"/>
  <c r="G298" i="7"/>
  <c r="G433" i="7" s="1"/>
  <c r="P246" i="7"/>
  <c r="P381" i="7" s="1"/>
  <c r="E288" i="7"/>
  <c r="E423" i="7" s="1"/>
  <c r="F300" i="7"/>
  <c r="F435" i="7" s="1"/>
  <c r="F289" i="7"/>
  <c r="F424" i="7" s="1"/>
  <c r="Q296" i="7"/>
  <c r="Q431" i="7" s="1"/>
  <c r="Q288" i="7"/>
  <c r="Q423" i="7" s="1"/>
  <c r="J302" i="7"/>
  <c r="J437" i="7" s="1"/>
  <c r="G299" i="7"/>
  <c r="G434" i="7" s="1"/>
  <c r="G284" i="7"/>
  <c r="G419" i="7" s="1"/>
  <c r="Q403" i="7"/>
  <c r="L304" i="7"/>
  <c r="L439" i="7" s="1"/>
  <c r="Q308" i="7"/>
  <c r="Q443" i="7" s="1"/>
  <c r="I301" i="7"/>
  <c r="I436" i="7" s="1"/>
  <c r="E281" i="7"/>
  <c r="E416" i="7" s="1"/>
  <c r="E289" i="7"/>
  <c r="E424" i="7" s="1"/>
  <c r="H292" i="7"/>
  <c r="H427" i="7" s="1"/>
  <c r="L307" i="7"/>
  <c r="L442" i="7" s="1"/>
  <c r="F297" i="7"/>
  <c r="F432" i="7" s="1"/>
  <c r="F290" i="7"/>
  <c r="F425" i="7" s="1"/>
  <c r="Q302" i="7"/>
  <c r="Q437" i="7" s="1"/>
  <c r="Q294" i="7"/>
  <c r="Q429" i="7" s="1"/>
  <c r="J287" i="7"/>
  <c r="J422" i="7" s="1"/>
  <c r="J293" i="7"/>
  <c r="J428" i="7" s="1"/>
  <c r="G283" i="7"/>
  <c r="G418" i="7" s="1"/>
  <c r="Q408" i="7"/>
  <c r="I302" i="7"/>
  <c r="I437" i="7" s="1"/>
  <c r="I293" i="7"/>
  <c r="I428" i="7" s="1"/>
  <c r="P247" i="7"/>
  <c r="P382" i="7" s="1"/>
  <c r="E299" i="7"/>
  <c r="E434" i="7" s="1"/>
  <c r="E290" i="7"/>
  <c r="E425" i="7" s="1"/>
  <c r="F295" i="7"/>
  <c r="F430" i="7" s="1"/>
  <c r="F291" i="7"/>
  <c r="F426" i="7" s="1"/>
  <c r="Q289" i="7"/>
  <c r="Q424" i="7" s="1"/>
  <c r="Q292" i="7"/>
  <c r="Q427" i="7" s="1"/>
  <c r="J303" i="7"/>
  <c r="J438" i="7" s="1"/>
  <c r="J294" i="7"/>
  <c r="J429" i="7" s="1"/>
  <c r="G300" i="7"/>
  <c r="G435" i="7" s="1"/>
  <c r="G287" i="7"/>
  <c r="G422" i="7" s="1"/>
  <c r="I294" i="7"/>
  <c r="I429" i="7" s="1"/>
  <c r="P407" i="7"/>
  <c r="E283" i="7"/>
  <c r="E418" i="7" s="1"/>
  <c r="E291" i="7"/>
  <c r="E426" i="7" s="1"/>
  <c r="L406" i="7"/>
  <c r="L308" i="7"/>
  <c r="L443" i="7" s="1"/>
  <c r="F285" i="7"/>
  <c r="F420" i="7" s="1"/>
  <c r="F292" i="7"/>
  <c r="F427" i="7" s="1"/>
  <c r="Q304" i="7"/>
  <c r="Q439" i="7" s="1"/>
  <c r="Q300" i="7"/>
  <c r="Q435" i="7" s="1"/>
  <c r="J304" i="7"/>
  <c r="J439" i="7" s="1"/>
  <c r="G297" i="7"/>
  <c r="G432" i="7" s="1"/>
  <c r="G288" i="7"/>
  <c r="G423" i="7" s="1"/>
  <c r="I392" i="7"/>
  <c r="I303" i="7"/>
  <c r="I438" i="7" s="1"/>
  <c r="I295" i="7"/>
  <c r="I430" i="7" s="1"/>
  <c r="P248" i="7"/>
  <c r="P383" i="7" s="1"/>
  <c r="E300" i="7"/>
  <c r="E435" i="7" s="1"/>
  <c r="E292" i="7"/>
  <c r="E427" i="7" s="1"/>
  <c r="M207" i="7"/>
  <c r="F301" i="7"/>
  <c r="F436" i="7" s="1"/>
  <c r="F293" i="7"/>
  <c r="F428" i="7" s="1"/>
  <c r="Q303" i="7"/>
  <c r="Q438" i="7" s="1"/>
  <c r="J289" i="7"/>
  <c r="J424" i="7" s="1"/>
  <c r="G295" i="7"/>
  <c r="G430" i="7" s="1"/>
  <c r="G289" i="7"/>
  <c r="G424" i="7" s="1"/>
  <c r="I304" i="7"/>
  <c r="I439" i="7" s="1"/>
  <c r="P400" i="7"/>
  <c r="E297" i="7"/>
  <c r="E432" i="7" s="1"/>
  <c r="L407" i="7"/>
  <c r="F284" i="7"/>
  <c r="F419" i="7" s="1"/>
  <c r="F280" i="7"/>
  <c r="F415" i="7" s="1"/>
  <c r="Q305" i="7"/>
  <c r="Q440" i="7" s="1"/>
  <c r="Q301" i="7"/>
  <c r="Q436" i="7" s="1"/>
  <c r="J305" i="7"/>
  <c r="J440" i="7" s="1"/>
  <c r="G285" i="7"/>
  <c r="G420" i="7" s="1"/>
  <c r="G290" i="7"/>
  <c r="G425" i="7" s="1"/>
  <c r="E296" i="7"/>
  <c r="E431" i="7" s="1"/>
  <c r="P384" i="7"/>
  <c r="L300" i="7"/>
  <c r="L435" i="7" s="1"/>
  <c r="F307" i="7"/>
  <c r="F442" i="7" s="1"/>
  <c r="G301" i="7"/>
  <c r="G436" i="7" s="1"/>
  <c r="G291" i="7"/>
  <c r="G426" i="7" s="1"/>
  <c r="I305" i="7"/>
  <c r="I440" i="7" s="1"/>
  <c r="E295" i="7"/>
  <c r="E430" i="7" s="1"/>
  <c r="F302" i="7"/>
  <c r="F437" i="7" s="1"/>
  <c r="Q306" i="7"/>
  <c r="Q441" i="7" s="1"/>
  <c r="I296" i="7"/>
  <c r="I431" i="7" s="1"/>
  <c r="E293" i="7"/>
  <c r="E428" i="7" s="1"/>
  <c r="F303" i="7"/>
  <c r="F438" i="7" s="1"/>
  <c r="Q291" i="7"/>
  <c r="Q426" i="7" s="1"/>
  <c r="J306" i="7"/>
  <c r="J441" i="7" s="1"/>
  <c r="G280" i="7"/>
  <c r="G415" i="7" s="1"/>
  <c r="G292" i="7"/>
  <c r="G427" i="7" s="1"/>
  <c r="Q399" i="7"/>
  <c r="F308" i="7"/>
  <c r="F443" i="7" s="1"/>
  <c r="G302" i="7"/>
  <c r="G437" i="7" s="1"/>
  <c r="P282" i="7"/>
  <c r="P417" i="7" s="1"/>
  <c r="I306" i="7"/>
  <c r="I441" i="7" s="1"/>
  <c r="Q307" i="7"/>
  <c r="Q442" i="7" s="1"/>
  <c r="J297" i="7"/>
  <c r="J432" i="7" s="1"/>
  <c r="G293" i="7"/>
  <c r="G428" i="7" s="1"/>
  <c r="F399" i="7"/>
  <c r="I307" i="7"/>
  <c r="I442" i="7" s="1"/>
  <c r="E280" i="7"/>
  <c r="E415" i="7" s="1"/>
  <c r="L302" i="7"/>
  <c r="L437" i="7" s="1"/>
  <c r="F298" i="7"/>
  <c r="F433" i="7" s="1"/>
  <c r="F305" i="7"/>
  <c r="F440" i="7" s="1"/>
  <c r="Q297" i="7"/>
  <c r="Q432" i="7" s="1"/>
  <c r="Q298" i="7"/>
  <c r="Q433" i="7" s="1"/>
  <c r="R289" i="7"/>
  <c r="R424" i="7" s="1"/>
  <c r="G303" i="7"/>
  <c r="G438" i="7" s="1"/>
  <c r="G294" i="7"/>
  <c r="G429" i="7" s="1"/>
  <c r="I384" i="7"/>
  <c r="E301" i="7"/>
  <c r="E436" i="7" s="1"/>
  <c r="I388" i="7"/>
  <c r="L301" i="7"/>
  <c r="L436" i="7" s="1"/>
  <c r="F304" i="7"/>
  <c r="F439" i="7" s="1"/>
  <c r="J307" i="7"/>
  <c r="J442" i="7" s="1"/>
  <c r="Q207" i="7"/>
  <c r="F296" i="7"/>
  <c r="F431" i="7" s="1"/>
  <c r="F282" i="7"/>
  <c r="F417" i="7" s="1"/>
  <c r="Q295" i="7"/>
  <c r="Q430" i="7" s="1"/>
  <c r="J288" i="7"/>
  <c r="J423" i="7" s="1"/>
  <c r="J308" i="7"/>
  <c r="J443" i="7" s="1"/>
  <c r="Q406" i="7"/>
  <c r="O284" i="7"/>
  <c r="O419" i="7" s="1"/>
  <c r="I393" i="7"/>
  <c r="R294" i="7"/>
  <c r="R429" i="7" s="1"/>
  <c r="F246" i="7"/>
  <c r="F381" i="7" s="1"/>
  <c r="E308" i="7"/>
  <c r="E443" i="7" s="1"/>
  <c r="E306" i="7"/>
  <c r="E441" i="7" s="1"/>
  <c r="E302" i="7"/>
  <c r="E437" i="7" s="1"/>
  <c r="S207" i="7"/>
  <c r="E307" i="7"/>
  <c r="E442" i="7" s="1"/>
  <c r="E304" i="7"/>
  <c r="E439" i="7" s="1"/>
  <c r="E305" i="7"/>
  <c r="E440" i="7" s="1"/>
  <c r="I402" i="7"/>
  <c r="F311" i="7"/>
  <c r="S282" i="7"/>
  <c r="S417" i="7" s="1"/>
  <c r="P284" i="7"/>
  <c r="P419" i="7" s="1"/>
  <c r="S300" i="7"/>
  <c r="S435" i="7" s="1"/>
  <c r="P285" i="7"/>
  <c r="P420" i="7" s="1"/>
  <c r="N207" i="7"/>
  <c r="P286" i="7"/>
  <c r="P421" i="7" s="1"/>
  <c r="P287" i="7"/>
  <c r="P422" i="7" s="1"/>
  <c r="N392" i="7"/>
  <c r="E398" i="7"/>
  <c r="E406" i="7"/>
  <c r="S283" i="7"/>
  <c r="S418" i="7" s="1"/>
  <c r="N387" i="7"/>
  <c r="S284" i="7"/>
  <c r="S419" i="7" s="1"/>
  <c r="P289" i="7"/>
  <c r="P424" i="7" s="1"/>
  <c r="E407" i="7"/>
  <c r="S285" i="7"/>
  <c r="S420" i="7" s="1"/>
  <c r="P307" i="7"/>
  <c r="P442" i="7" s="1"/>
  <c r="S286" i="7"/>
  <c r="S421" i="7" s="1"/>
  <c r="P278" i="7"/>
  <c r="P413" i="7" s="1"/>
  <c r="S287" i="7"/>
  <c r="S422" i="7" s="1"/>
  <c r="P288" i="7"/>
  <c r="P423" i="7" s="1"/>
  <c r="N402" i="7"/>
  <c r="P290" i="7"/>
  <c r="P425" i="7" s="1"/>
  <c r="N396" i="7"/>
  <c r="E401" i="7"/>
  <c r="P279" i="7"/>
  <c r="P414" i="7" s="1"/>
  <c r="P345" i="7"/>
  <c r="O278" i="7"/>
  <c r="O413" i="7" s="1"/>
  <c r="S281" i="7"/>
  <c r="S416" i="7" s="1"/>
  <c r="P280" i="7"/>
  <c r="P415" i="7" s="1"/>
  <c r="N405" i="7"/>
  <c r="H311" i="7"/>
  <c r="H247" i="7"/>
  <c r="H382" i="7" s="1"/>
  <c r="H246" i="7"/>
  <c r="H381" i="7" s="1"/>
  <c r="H245" i="7"/>
  <c r="H380" i="7" s="1"/>
  <c r="H244" i="7"/>
  <c r="H379" i="7" s="1"/>
  <c r="E402" i="7"/>
  <c r="O285" i="7"/>
  <c r="O420" i="7" s="1"/>
  <c r="S304" i="7"/>
  <c r="S439" i="7" s="1"/>
  <c r="P281" i="7"/>
  <c r="P416" i="7" s="1"/>
  <c r="O288" i="7"/>
  <c r="O423" i="7" s="1"/>
  <c r="O286" i="7"/>
  <c r="O421" i="7" s="1"/>
  <c r="P295" i="7"/>
  <c r="P430" i="7" s="1"/>
  <c r="P298" i="7"/>
  <c r="P433" i="7" s="1"/>
  <c r="O302" i="7"/>
  <c r="O437" i="7" s="1"/>
  <c r="O290" i="7"/>
  <c r="O425" i="7" s="1"/>
  <c r="P293" i="7"/>
  <c r="P428" i="7" s="1"/>
  <c r="O287" i="7"/>
  <c r="O422" i="7" s="1"/>
  <c r="O299" i="7"/>
  <c r="O434" i="7" s="1"/>
  <c r="P308" i="7"/>
  <c r="P443" i="7" s="1"/>
  <c r="H315" i="7"/>
  <c r="O294" i="7"/>
  <c r="O429" i="7" s="1"/>
  <c r="O301" i="7"/>
  <c r="O436" i="7" s="1"/>
  <c r="O292" i="7"/>
  <c r="O427" i="7" s="1"/>
  <c r="O279" i="7"/>
  <c r="O414" i="7" s="1"/>
  <c r="O304" i="7"/>
  <c r="O439" i="7" s="1"/>
  <c r="O345" i="7"/>
  <c r="P299" i="7"/>
  <c r="P434" i="7" s="1"/>
  <c r="O300" i="7"/>
  <c r="O435" i="7" s="1"/>
  <c r="O289" i="7"/>
  <c r="O424" i="7" s="1"/>
  <c r="O296" i="7"/>
  <c r="O431" i="7" s="1"/>
  <c r="H403" i="7"/>
  <c r="H393" i="7"/>
  <c r="P301" i="7"/>
  <c r="P436" i="7" s="1"/>
  <c r="P296" i="7"/>
  <c r="P431" i="7" s="1"/>
  <c r="O305" i="7"/>
  <c r="O440" i="7" s="1"/>
  <c r="O280" i="7"/>
  <c r="O415" i="7" s="1"/>
  <c r="H397" i="7"/>
  <c r="P303" i="7"/>
  <c r="P438" i="7" s="1"/>
  <c r="P294" i="7"/>
  <c r="P429" i="7" s="1"/>
  <c r="O303" i="7"/>
  <c r="O438" i="7" s="1"/>
  <c r="O306" i="7"/>
  <c r="O441" i="7" s="1"/>
  <c r="O297" i="7"/>
  <c r="O432" i="7" s="1"/>
  <c r="P302" i="7"/>
  <c r="P437" i="7" s="1"/>
  <c r="P292" i="7"/>
  <c r="P427" i="7" s="1"/>
  <c r="H399" i="7"/>
  <c r="O291" i="7"/>
  <c r="O426" i="7" s="1"/>
  <c r="O281" i="7"/>
  <c r="O416" i="7" s="1"/>
  <c r="P304" i="7"/>
  <c r="P439" i="7" s="1"/>
  <c r="P300" i="7"/>
  <c r="P435" i="7" s="1"/>
  <c r="H409" i="7"/>
  <c r="O307" i="7"/>
  <c r="O442" i="7" s="1"/>
  <c r="O298" i="7"/>
  <c r="O433" i="7" s="1"/>
  <c r="H395" i="7"/>
  <c r="O295" i="7"/>
  <c r="O430" i="7" s="1"/>
  <c r="O282" i="7"/>
  <c r="O417" i="7" s="1"/>
  <c r="P305" i="7"/>
  <c r="P440" i="7" s="1"/>
  <c r="H407" i="7"/>
  <c r="O293" i="7"/>
  <c r="O428" i="7" s="1"/>
  <c r="O283" i="7"/>
  <c r="O418" i="7" s="1"/>
  <c r="H396" i="7"/>
  <c r="P306" i="7"/>
  <c r="P441" i="7" s="1"/>
  <c r="O308" i="7"/>
  <c r="O443" i="7" s="1"/>
  <c r="P291" i="7"/>
  <c r="P426" i="7" s="1"/>
  <c r="P297" i="7"/>
  <c r="P432" i="7" s="1"/>
  <c r="H303" i="7"/>
  <c r="H438" i="7" s="1"/>
  <c r="H294" i="7"/>
  <c r="H429" i="7" s="1"/>
  <c r="S305" i="7"/>
  <c r="S440" i="7" s="1"/>
  <c r="S301" i="7"/>
  <c r="S436" i="7" s="1"/>
  <c r="H207" i="7"/>
  <c r="H304" i="7"/>
  <c r="H439" i="7" s="1"/>
  <c r="H295" i="7"/>
  <c r="H430" i="7" s="1"/>
  <c r="R401" i="7"/>
  <c r="S307" i="7"/>
  <c r="S442" i="7" s="1"/>
  <c r="S302" i="7"/>
  <c r="S437" i="7" s="1"/>
  <c r="H305" i="7"/>
  <c r="H440" i="7" s="1"/>
  <c r="S297" i="7"/>
  <c r="S432" i="7" s="1"/>
  <c r="S303" i="7"/>
  <c r="S438" i="7" s="1"/>
  <c r="S389" i="7"/>
  <c r="S295" i="7"/>
  <c r="S430" i="7" s="1"/>
  <c r="H286" i="7"/>
  <c r="H421" i="7" s="1"/>
  <c r="H306" i="7"/>
  <c r="H441" i="7" s="1"/>
  <c r="F207" i="7"/>
  <c r="S293" i="7"/>
  <c r="S428" i="7" s="1"/>
  <c r="F385" i="7"/>
  <c r="H307" i="7"/>
  <c r="H442" i="7" s="1"/>
  <c r="R403" i="7"/>
  <c r="S308" i="7"/>
  <c r="S443" i="7" s="1"/>
  <c r="I207" i="7"/>
  <c r="E207" i="7"/>
  <c r="S291" i="7"/>
  <c r="S426" i="7" s="1"/>
  <c r="F402" i="7"/>
  <c r="F389" i="7"/>
  <c r="S248" i="7"/>
  <c r="S383" i="7" s="1"/>
  <c r="H299" i="7"/>
  <c r="H434" i="7" s="1"/>
  <c r="H308" i="7"/>
  <c r="H443" i="7" s="1"/>
  <c r="S408" i="7"/>
  <c r="S390" i="7"/>
  <c r="S400" i="7"/>
  <c r="H298" i="7"/>
  <c r="H433" i="7" s="1"/>
  <c r="S298" i="7"/>
  <c r="S433" i="7" s="1"/>
  <c r="H287" i="7"/>
  <c r="H422" i="7" s="1"/>
  <c r="H300" i="7"/>
  <c r="H435" i="7" s="1"/>
  <c r="H296" i="7"/>
  <c r="H431" i="7" s="1"/>
  <c r="S288" i="7"/>
  <c r="S423" i="7" s="1"/>
  <c r="H248" i="7"/>
  <c r="H383" i="7" s="1"/>
  <c r="S387" i="7"/>
  <c r="S401" i="7"/>
  <c r="H297" i="7"/>
  <c r="H432" i="7" s="1"/>
  <c r="H288" i="7"/>
  <c r="H423" i="7" s="1"/>
  <c r="S299" i="7"/>
  <c r="S434" i="7" s="1"/>
  <c r="S289" i="7"/>
  <c r="S424" i="7" s="1"/>
  <c r="H293" i="7"/>
  <c r="H428" i="7" s="1"/>
  <c r="G207" i="7"/>
  <c r="S385" i="7"/>
  <c r="H289" i="7"/>
  <c r="H424" i="7" s="1"/>
  <c r="F400" i="7"/>
  <c r="S296" i="7"/>
  <c r="S431" i="7" s="1"/>
  <c r="S290" i="7"/>
  <c r="S425" i="7" s="1"/>
  <c r="H301" i="7"/>
  <c r="H436" i="7" s="1"/>
  <c r="H290" i="7"/>
  <c r="H425" i="7" s="1"/>
  <c r="S294" i="7"/>
  <c r="S429" i="7" s="1"/>
  <c r="P207" i="7"/>
  <c r="F248" i="7"/>
  <c r="F383" i="7" s="1"/>
  <c r="S394" i="7"/>
  <c r="S386" i="7"/>
  <c r="H291" i="7"/>
  <c r="H426" i="7" s="1"/>
  <c r="R399" i="7"/>
  <c r="S306" i="7"/>
  <c r="S441" i="7" s="1"/>
  <c r="S292" i="7"/>
  <c r="S427" i="7" s="1"/>
  <c r="F247" i="7"/>
  <c r="F382" i="7" s="1"/>
  <c r="R305" i="7"/>
  <c r="R440" i="7" s="1"/>
  <c r="R292" i="7"/>
  <c r="R427" i="7" s="1"/>
  <c r="R303" i="7"/>
  <c r="R438" i="7" s="1"/>
  <c r="R300" i="7"/>
  <c r="R435" i="7" s="1"/>
  <c r="R304" i="7"/>
  <c r="R439" i="7" s="1"/>
  <c r="R306" i="7"/>
  <c r="R441" i="7" s="1"/>
  <c r="R301" i="7"/>
  <c r="R436" i="7" s="1"/>
  <c r="R291" i="7"/>
  <c r="R426" i="7" s="1"/>
  <c r="R302" i="7"/>
  <c r="R437" i="7" s="1"/>
  <c r="R307" i="7"/>
  <c r="R442" i="7" s="1"/>
  <c r="R297" i="7"/>
  <c r="R432" i="7" s="1"/>
  <c r="R295" i="7"/>
  <c r="R430" i="7" s="1"/>
  <c r="R293" i="7"/>
  <c r="R428" i="7" s="1"/>
  <c r="R299" i="7"/>
  <c r="R434" i="7" s="1"/>
  <c r="R308" i="7"/>
  <c r="R443" i="7" s="1"/>
  <c r="R285" i="7"/>
  <c r="R420" i="7" s="1"/>
  <c r="R298" i="7"/>
  <c r="R433" i="7" s="1"/>
  <c r="R286" i="7"/>
  <c r="R421" i="7" s="1"/>
  <c r="R290" i="7"/>
  <c r="R425" i="7" s="1"/>
  <c r="R287" i="7"/>
  <c r="R422" i="7" s="1"/>
  <c r="R296" i="7"/>
  <c r="R431" i="7" s="1"/>
  <c r="R288" i="7"/>
  <c r="R423" i="7" s="1"/>
  <c r="I406" i="7"/>
  <c r="I404" i="7"/>
  <c r="I408" i="7"/>
</calcChain>
</file>

<file path=xl/sharedStrings.xml><?xml version="1.0" encoding="utf-8"?>
<sst xmlns="http://schemas.openxmlformats.org/spreadsheetml/2006/main" count="2273" uniqueCount="97">
  <si>
    <t>NEW PSC</t>
  </si>
  <si>
    <t>NEW SI</t>
  </si>
  <si>
    <t>P-P</t>
    <phoneticPr fontId="1" type="noConversion"/>
  </si>
  <si>
    <t>RCP26</t>
    <phoneticPr fontId="1" type="noConversion"/>
  </si>
  <si>
    <t>RCP19</t>
    <phoneticPr fontId="1" type="noConversion"/>
  </si>
  <si>
    <t>Base</t>
    <phoneticPr fontId="1" type="noConversion"/>
  </si>
  <si>
    <t>CN</t>
  </si>
  <si>
    <t>RER</t>
  </si>
  <si>
    <t>JP</t>
  </si>
  <si>
    <t>AU</t>
  </si>
  <si>
    <t>IN</t>
  </si>
  <si>
    <t>CA</t>
  </si>
  <si>
    <t>KR</t>
  </si>
  <si>
    <t>US</t>
  </si>
  <si>
    <t>RAF</t>
  </si>
  <si>
    <t>RME</t>
  </si>
  <si>
    <t>TR</t>
  </si>
  <si>
    <t>BR</t>
  </si>
  <si>
    <t>ID</t>
  </si>
  <si>
    <t>MX</t>
  </si>
  <si>
    <t>GLO</t>
  </si>
  <si>
    <t>RCP26</t>
  </si>
  <si>
    <t>RCP19</t>
  </si>
  <si>
    <t>Base</t>
  </si>
  <si>
    <t>SE.Asia</t>
  </si>
  <si>
    <t>P-SI</t>
    <phoneticPr fontId="1" type="noConversion"/>
  </si>
  <si>
    <t>Si</t>
    <phoneticPr fontId="1" type="noConversion"/>
  </si>
  <si>
    <t>Si</t>
    <phoneticPr fontId="1" type="noConversion"/>
  </si>
  <si>
    <t>PSC</t>
    <phoneticPr fontId="1" type="noConversion"/>
  </si>
  <si>
    <t>寿命</t>
    <phoneticPr fontId="1" type="noConversion"/>
  </si>
  <si>
    <t>Base</t>
    <phoneticPr fontId="1" type="noConversion"/>
  </si>
  <si>
    <t>Base-PSC</t>
    <phoneticPr fontId="1" type="noConversion"/>
  </si>
  <si>
    <t>P-P</t>
    <phoneticPr fontId="1" type="noConversion"/>
  </si>
  <si>
    <t>P-Si</t>
    <phoneticPr fontId="1" type="noConversion"/>
  </si>
  <si>
    <t>RCP26</t>
    <phoneticPr fontId="1" type="noConversion"/>
  </si>
  <si>
    <t>RCP19</t>
    <phoneticPr fontId="1" type="noConversion"/>
  </si>
  <si>
    <t>Lifetime</t>
    <phoneticPr fontId="1" type="noConversion"/>
  </si>
  <si>
    <t>2020-2024</t>
    <phoneticPr fontId="1" type="noConversion"/>
  </si>
  <si>
    <t>from2020</t>
    <phoneticPr fontId="1" type="noConversion"/>
  </si>
  <si>
    <t>2025-2026</t>
    <phoneticPr fontId="1" type="noConversion"/>
  </si>
  <si>
    <t>from2021</t>
    <phoneticPr fontId="1" type="noConversion"/>
  </si>
  <si>
    <t>from2022</t>
    <phoneticPr fontId="1" type="noConversion"/>
  </si>
  <si>
    <t>2028-2029</t>
    <phoneticPr fontId="1" type="noConversion"/>
  </si>
  <si>
    <t>fron2023</t>
    <phoneticPr fontId="1" type="noConversion"/>
  </si>
  <si>
    <t>fron2024</t>
    <phoneticPr fontId="1" type="noConversion"/>
  </si>
  <si>
    <t>2031-2032</t>
    <phoneticPr fontId="1" type="noConversion"/>
  </si>
  <si>
    <t>from2025</t>
    <phoneticPr fontId="1" type="noConversion"/>
  </si>
  <si>
    <t>from2026</t>
    <phoneticPr fontId="1" type="noConversion"/>
  </si>
  <si>
    <t>2034-2035</t>
    <phoneticPr fontId="1" type="noConversion"/>
  </si>
  <si>
    <t>from2027</t>
    <phoneticPr fontId="1" type="noConversion"/>
  </si>
  <si>
    <t>2036-2037</t>
    <phoneticPr fontId="1" type="noConversion"/>
  </si>
  <si>
    <t>2039-2040</t>
    <phoneticPr fontId="1" type="noConversion"/>
  </si>
  <si>
    <t>2041-2042</t>
    <phoneticPr fontId="1" type="noConversion"/>
  </si>
  <si>
    <t>2043-2044</t>
    <phoneticPr fontId="1" type="noConversion"/>
  </si>
  <si>
    <t>2045-2046</t>
    <phoneticPr fontId="1" type="noConversion"/>
  </si>
  <si>
    <t>2047-2048</t>
    <phoneticPr fontId="1" type="noConversion"/>
  </si>
  <si>
    <t>2049-2050</t>
    <phoneticPr fontId="1" type="noConversion"/>
  </si>
  <si>
    <t>P-SI</t>
    <phoneticPr fontId="1" type="noConversion"/>
  </si>
  <si>
    <t>P-P+   SI</t>
    <phoneticPr fontId="1" type="noConversion"/>
  </si>
  <si>
    <t>P-SI+   SI</t>
    <phoneticPr fontId="1" type="noConversion"/>
  </si>
  <si>
    <t>总发电</t>
    <phoneticPr fontId="1" type="noConversion"/>
  </si>
  <si>
    <t>BASE</t>
    <phoneticPr fontId="1" type="noConversion"/>
  </si>
  <si>
    <t>BASE0</t>
    <phoneticPr fontId="1" type="noConversion"/>
  </si>
  <si>
    <t>未累和的电力</t>
    <phoneticPr fontId="1" type="noConversion"/>
  </si>
  <si>
    <t>GHG factor, yearly</t>
    <phoneticPr fontId="1" type="noConversion"/>
  </si>
  <si>
    <t>GHG factor,total</t>
    <phoneticPr fontId="1" type="noConversion"/>
  </si>
  <si>
    <t>国家层面，2050年new, P-P</t>
    <phoneticPr fontId="1" type="noConversion"/>
  </si>
  <si>
    <t>国家层面，2050年new, P-SI</t>
    <phoneticPr fontId="1" type="noConversion"/>
  </si>
  <si>
    <t>国家层面，total2020-2050,P-P</t>
    <phoneticPr fontId="1" type="noConversion"/>
  </si>
  <si>
    <t>国家层面，total2020-2050,P-SI</t>
    <phoneticPr fontId="1" type="noConversion"/>
  </si>
  <si>
    <t>标签</t>
  </si>
  <si>
    <t>New这边</t>
    <phoneticPr fontId="1" type="noConversion"/>
  </si>
  <si>
    <t>Total</t>
    <phoneticPr fontId="1" type="noConversion"/>
  </si>
  <si>
    <t>SSP2-Base</t>
  </si>
  <si>
    <t>SSP2-RCP26</t>
  </si>
  <si>
    <t>SSP2-RCP19</t>
  </si>
  <si>
    <t>P-SI Share</t>
    <phoneticPr fontId="1" type="noConversion"/>
  </si>
  <si>
    <t>P-P share</t>
    <phoneticPr fontId="1" type="noConversion"/>
  </si>
  <si>
    <t>P-SI Target</t>
    <phoneticPr fontId="1" type="noConversion"/>
  </si>
  <si>
    <t>Efficiency</t>
    <phoneticPr fontId="1" type="noConversion"/>
  </si>
  <si>
    <t>number</t>
    <phoneticPr fontId="1" type="noConversion"/>
  </si>
  <si>
    <t>P-P Target</t>
    <phoneticPr fontId="1" type="noConversion"/>
  </si>
  <si>
    <t>Fast</t>
    <phoneticPr fontId="1" type="noConversion"/>
  </si>
  <si>
    <t>Slow</t>
    <phoneticPr fontId="1" type="noConversion"/>
  </si>
  <si>
    <t>RCP19NEW</t>
    <phoneticPr fontId="1" type="noConversion"/>
  </si>
  <si>
    <t>BASE NEW</t>
    <phoneticPr fontId="1" type="noConversion"/>
  </si>
  <si>
    <t>RCP26 NEW</t>
    <phoneticPr fontId="1" type="noConversion"/>
  </si>
  <si>
    <t>这里新增还没处理</t>
    <phoneticPr fontId="1" type="noConversion"/>
  </si>
  <si>
    <t>CN</t>
    <phoneticPr fontId="1" type="noConversion"/>
  </si>
  <si>
    <t>P-Pnew</t>
    <phoneticPr fontId="1" type="noConversion"/>
  </si>
  <si>
    <t>2030-2044</t>
    <phoneticPr fontId="1" type="noConversion"/>
  </si>
  <si>
    <t>from2030</t>
    <phoneticPr fontId="1" type="noConversion"/>
  </si>
  <si>
    <t>2045-2050</t>
    <phoneticPr fontId="1" type="noConversion"/>
  </si>
  <si>
    <t>from2031</t>
    <phoneticPr fontId="1" type="noConversion"/>
  </si>
  <si>
    <t>RCP19-Final</t>
    <phoneticPr fontId="1" type="noConversion"/>
  </si>
  <si>
    <t>Base-final</t>
    <phoneticPr fontId="1" type="noConversion"/>
  </si>
  <si>
    <t>RCP26-final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</si>
</sst>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Calibri"/>
      <family val="1"/>
    </font>
    <font>
      <sz val="11"/>
      <color rgb="FFFF0000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Border="0" applyAlignment="0" applyProtection="0"/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176" fontId="0" fillId="0" borderId="0" xfId="0" applyNumberFormat="1">
      <alignment vertical="center"/>
    </xf>
    <xf numFmtId="0" fontId="3" fillId="2" borderId="0" xfId="0" applyFont="1" applyFill="1">
      <alignment vertical="center"/>
    </xf>
    <xf numFmtId="0" fontId="4" fillId="0" borderId="0" xfId="0" applyFont="1">
      <alignment vertical="center"/>
    </xf>
  </cellXfs>
  <cellStyles count="2">
    <cellStyle name="Normal" xfId="0" builtinId="0"/>
    <cellStyle name="常规 2" xfId="1" xr:uid="{970AAC4D-80A8-4F53-95B4-A75EE8C899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81EEC-C90D-4FD0-BC75-8901674280EF}">
  <dimension ref="A2:CH89"/>
  <sheetViews>
    <sheetView workbookViewId="0">
      <selection activeCell="T73" sqref="T73"/>
    </sheetView>
  </sheetViews>
  <sheetFormatPr defaultRowHeight="13.8" x14ac:dyDescent="0.25"/>
  <sheetData>
    <row r="2" spans="1:86" x14ac:dyDescent="0.25">
      <c r="T2" t="s">
        <v>6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Z2" t="s">
        <v>12</v>
      </c>
      <c r="AA2" t="s">
        <v>24</v>
      </c>
      <c r="AB2" t="s">
        <v>13</v>
      </c>
      <c r="AC2" t="s">
        <v>14</v>
      </c>
      <c r="AD2" t="s">
        <v>15</v>
      </c>
      <c r="AE2" t="s">
        <v>16</v>
      </c>
      <c r="AF2" t="s">
        <v>17</v>
      </c>
      <c r="AG2" t="s">
        <v>18</v>
      </c>
      <c r="AH2" t="s">
        <v>19</v>
      </c>
      <c r="AI2" t="s">
        <v>20</v>
      </c>
    </row>
    <row r="3" spans="1:86" x14ac:dyDescent="0.25">
      <c r="A3" t="s">
        <v>32</v>
      </c>
      <c r="B3">
        <v>4032258.064516129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</row>
    <row r="4" spans="1:86" x14ac:dyDescent="0.25">
      <c r="A4" t="s">
        <v>33</v>
      </c>
      <c r="B4">
        <v>3412969.2832764508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</row>
    <row r="5" spans="1:86" x14ac:dyDescent="0.25">
      <c r="A5" t="s">
        <v>27</v>
      </c>
      <c r="B5">
        <v>4545454.5454545459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</row>
    <row r="6" spans="1:86" x14ac:dyDescent="0.25"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</row>
    <row r="7" spans="1:86" x14ac:dyDescent="0.25"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</row>
    <row r="8" spans="1:86" x14ac:dyDescent="0.25"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</row>
    <row r="9" spans="1:86" x14ac:dyDescent="0.25"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1:86" x14ac:dyDescent="0.25"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</row>
    <row r="11" spans="1:86" x14ac:dyDescent="0.25"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1:86" x14ac:dyDescent="0.25"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</row>
    <row r="13" spans="1:86" x14ac:dyDescent="0.25"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</row>
    <row r="14" spans="1:86" x14ac:dyDescent="0.25"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</row>
    <row r="15" spans="1:86" x14ac:dyDescent="0.25"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</row>
    <row r="16" spans="1:86" x14ac:dyDescent="0.2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</row>
    <row r="17" spans="3:86" x14ac:dyDescent="0.25"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</row>
    <row r="18" spans="3:86" x14ac:dyDescent="0.25"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</row>
    <row r="19" spans="3:86" x14ac:dyDescent="0.25"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</row>
    <row r="20" spans="3:86" x14ac:dyDescent="0.25"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3:86" x14ac:dyDescent="0.25"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</row>
    <row r="22" spans="3:86" x14ac:dyDescent="0.25"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</row>
    <row r="23" spans="3:86" x14ac:dyDescent="0.25"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3:86" x14ac:dyDescent="0.25"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>
        <v>2.4793143931961401</v>
      </c>
      <c r="U24">
        <v>1.3006891266477889</v>
      </c>
      <c r="V24">
        <v>0.50797359724033797</v>
      </c>
      <c r="W24">
        <v>0.13409753389600501</v>
      </c>
      <c r="X24">
        <v>1.1028612101763899</v>
      </c>
      <c r="Y24">
        <v>3.0734019388732801E-2</v>
      </c>
      <c r="Z24">
        <v>0.130773268656006</v>
      </c>
      <c r="AA24">
        <v>0.29469325121255302</v>
      </c>
      <c r="AB24">
        <v>1.76539115586823</v>
      </c>
      <c r="AC24">
        <v>0.16141850149393799</v>
      </c>
      <c r="AD24">
        <v>0.17125253613081001</v>
      </c>
      <c r="AE24">
        <v>3.6903308648419599E-2</v>
      </c>
      <c r="AF24">
        <v>0.130620563121227</v>
      </c>
      <c r="AG24">
        <v>3.4705574770813902E-2</v>
      </c>
      <c r="AH24">
        <v>5.9034447113192202E-2</v>
      </c>
      <c r="AI24">
        <v>0.40813398709176402</v>
      </c>
      <c r="AK24">
        <v>4.9586287863922802</v>
      </c>
      <c r="AL24">
        <v>2.6013782532955787</v>
      </c>
      <c r="AM24">
        <v>1.0159471944806699</v>
      </c>
      <c r="AN24">
        <v>0.26819506779201102</v>
      </c>
      <c r="AO24">
        <v>2.2057224203527901</v>
      </c>
      <c r="AP24">
        <v>6.1468038777465601E-2</v>
      </c>
      <c r="AQ24">
        <v>0.26154653731201299</v>
      </c>
      <c r="AR24">
        <v>0.58938650242510704</v>
      </c>
      <c r="AS24">
        <v>3.5307823117364601</v>
      </c>
      <c r="AT24">
        <v>0.32283700298787699</v>
      </c>
      <c r="AU24">
        <v>0.34250507226162002</v>
      </c>
      <c r="AV24">
        <v>7.3806617296839294E-2</v>
      </c>
      <c r="AW24">
        <v>0.26124112624245499</v>
      </c>
      <c r="AX24">
        <v>6.9411149541627901E-2</v>
      </c>
      <c r="AY24">
        <v>0.118068894226384</v>
      </c>
      <c r="AZ24">
        <v>0.81626797418352903</v>
      </c>
      <c r="BB24">
        <v>7.4379431795884301</v>
      </c>
      <c r="BC24">
        <v>3.9020673799433783</v>
      </c>
      <c r="BD24">
        <v>1.52392079172101</v>
      </c>
      <c r="BE24">
        <v>0.402292601688017</v>
      </c>
      <c r="BF24">
        <v>3.3085836305291898</v>
      </c>
      <c r="BG24">
        <v>9.2202058166198503E-2</v>
      </c>
      <c r="BH24">
        <v>0.39231980596802002</v>
      </c>
      <c r="BI24">
        <v>0.88407975363766</v>
      </c>
      <c r="BJ24">
        <v>5.2961734676047003</v>
      </c>
      <c r="BK24">
        <v>0.48425550448181598</v>
      </c>
      <c r="BL24">
        <v>0.51375760839243001</v>
      </c>
      <c r="BM24">
        <v>0.110709925945259</v>
      </c>
      <c r="BN24">
        <v>0.39186168936368299</v>
      </c>
      <c r="BO24">
        <v>0.104116724312441</v>
      </c>
      <c r="BP24">
        <v>0.177103341339576</v>
      </c>
      <c r="BQ24">
        <v>1.2244019612752901</v>
      </c>
      <c r="BS24">
        <v>9.9172575727845693</v>
      </c>
      <c r="BT24">
        <v>5.2027565065911681</v>
      </c>
      <c r="BU24">
        <v>2.0318943889613501</v>
      </c>
      <c r="BV24">
        <v>0.53639013558402304</v>
      </c>
      <c r="BW24">
        <v>4.41144484070559</v>
      </c>
      <c r="BX24">
        <v>0.12293607755493099</v>
      </c>
      <c r="BY24">
        <v>0.52309307462402699</v>
      </c>
      <c r="BZ24">
        <v>1.1787730048502101</v>
      </c>
      <c r="CA24">
        <v>7.0615646234729299</v>
      </c>
      <c r="CB24">
        <v>0.64567400597575497</v>
      </c>
      <c r="CC24">
        <v>0.68501014452324005</v>
      </c>
      <c r="CD24">
        <v>0.14761323459367801</v>
      </c>
      <c r="CE24">
        <v>0.52248225248491098</v>
      </c>
      <c r="CF24">
        <v>0.138822299083255</v>
      </c>
      <c r="CG24">
        <v>0.236137788452768</v>
      </c>
      <c r="CH24">
        <v>1.6325359483670501</v>
      </c>
    </row>
    <row r="25" spans="3:86" x14ac:dyDescent="0.25"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T25">
        <v>3.7994903976285999</v>
      </c>
      <c r="U25">
        <v>1.871828889289388</v>
      </c>
      <c r="V25">
        <v>0.74990768794454099</v>
      </c>
      <c r="W25">
        <v>0.22052401559002199</v>
      </c>
      <c r="X25">
        <v>1.78732564479268</v>
      </c>
      <c r="Y25">
        <v>5.6846676936435699E-2</v>
      </c>
      <c r="Z25">
        <v>0.19461990621813199</v>
      </c>
      <c r="AA25">
        <v>0.46695010210626098</v>
      </c>
      <c r="AB25">
        <v>2.7959902859337098</v>
      </c>
      <c r="AC25">
        <v>0.28186161174588098</v>
      </c>
      <c r="AD25">
        <v>0.30890512197773701</v>
      </c>
      <c r="AE25">
        <v>5.9787711964884402E-2</v>
      </c>
      <c r="AF25">
        <v>0.21080191621095201</v>
      </c>
      <c r="AG25">
        <v>7.6933871033583595E-2</v>
      </c>
      <c r="AH25">
        <v>0.1043560567593</v>
      </c>
      <c r="AI25">
        <v>0.64926794098081198</v>
      </c>
      <c r="AK25">
        <v>7.5989807952572104</v>
      </c>
      <c r="AL25">
        <v>3.7436577785787759</v>
      </c>
      <c r="AM25">
        <v>1.49981537588908</v>
      </c>
      <c r="AN25">
        <v>0.44104803118004399</v>
      </c>
      <c r="AO25">
        <v>3.5746512895853599</v>
      </c>
      <c r="AP25">
        <v>0.11369335387287099</v>
      </c>
      <c r="AQ25">
        <v>0.38923981243626499</v>
      </c>
      <c r="AR25">
        <v>0.93390020421252196</v>
      </c>
      <c r="AS25">
        <v>5.5919805718674196</v>
      </c>
      <c r="AT25">
        <v>0.56372322349176296</v>
      </c>
      <c r="AU25">
        <v>0.61781024395547401</v>
      </c>
      <c r="AV25">
        <v>0.119575423929768</v>
      </c>
      <c r="AW25">
        <v>0.42160383242190402</v>
      </c>
      <c r="AX25">
        <v>0.153867742067167</v>
      </c>
      <c r="AY25">
        <v>0.2087121135186</v>
      </c>
      <c r="AZ25">
        <v>1.29853588196162</v>
      </c>
      <c r="BB25">
        <v>11.3984711928858</v>
      </c>
      <c r="BC25">
        <v>5.6154866678681641</v>
      </c>
      <c r="BD25">
        <v>2.2497230638336201</v>
      </c>
      <c r="BE25">
        <v>0.66157204677006598</v>
      </c>
      <c r="BF25">
        <v>5.3619769343780401</v>
      </c>
      <c r="BG25">
        <v>0.17054003080930699</v>
      </c>
      <c r="BH25">
        <v>0.58385971865439801</v>
      </c>
      <c r="BI25">
        <v>1.40085030631878</v>
      </c>
      <c r="BJ25">
        <v>8.3879708578011396</v>
      </c>
      <c r="BK25">
        <v>0.84558483523764405</v>
      </c>
      <c r="BL25">
        <v>0.92671536593321202</v>
      </c>
      <c r="BM25">
        <v>0.179363135894653</v>
      </c>
      <c r="BN25">
        <v>0.63240574863285703</v>
      </c>
      <c r="BO25">
        <v>0.23080161310075001</v>
      </c>
      <c r="BP25">
        <v>0.31306817027790101</v>
      </c>
      <c r="BQ25">
        <v>1.9478038229424299</v>
      </c>
      <c r="BS25">
        <v>15.197961590514399</v>
      </c>
      <c r="BT25">
        <v>7.4873155571575518</v>
      </c>
      <c r="BU25">
        <v>2.99963075177816</v>
      </c>
      <c r="BV25">
        <v>0.88209606236008797</v>
      </c>
      <c r="BW25">
        <v>7.1493025791707199</v>
      </c>
      <c r="BX25">
        <v>0.22738670774574299</v>
      </c>
      <c r="BY25">
        <v>0.77847962487253097</v>
      </c>
      <c r="BZ25">
        <v>1.8678004084250399</v>
      </c>
      <c r="CA25">
        <v>11.1839611437348</v>
      </c>
      <c r="CB25">
        <v>1.1274464469835199</v>
      </c>
      <c r="CC25">
        <v>1.23562048791094</v>
      </c>
      <c r="CD25">
        <v>0.239150847859537</v>
      </c>
      <c r="CE25">
        <v>0.84320766484380905</v>
      </c>
      <c r="CF25">
        <v>0.30773548413433399</v>
      </c>
      <c r="CG25">
        <v>0.417424227037201</v>
      </c>
      <c r="CH25">
        <v>2.5970717639232399</v>
      </c>
    </row>
    <row r="26" spans="3:86" x14ac:dyDescent="0.25"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T26">
        <v>5.4348030163569403</v>
      </c>
      <c r="U26">
        <v>2.5131944567715911</v>
      </c>
      <c r="V26">
        <v>1.0387226704897199</v>
      </c>
      <c r="W26">
        <v>0.33370393509444402</v>
      </c>
      <c r="X26">
        <v>2.6901621155143598</v>
      </c>
      <c r="Y26">
        <v>9.7221954328095495E-2</v>
      </c>
      <c r="Z26">
        <v>0.271353367078356</v>
      </c>
      <c r="AA26">
        <v>0.69212800050559298</v>
      </c>
      <c r="AB26">
        <v>4.2301692652321101</v>
      </c>
      <c r="AC26">
        <v>0.44948777380945598</v>
      </c>
      <c r="AD26">
        <v>0.51155645460776</v>
      </c>
      <c r="AE26">
        <v>9.0982650320454703E-2</v>
      </c>
      <c r="AF26">
        <v>0.31882577079065499</v>
      </c>
      <c r="AG26">
        <v>0.14696341992780401</v>
      </c>
      <c r="AH26">
        <v>0.16983164192769601</v>
      </c>
      <c r="AI26">
        <v>0.99109948377789803</v>
      </c>
      <c r="AK26">
        <v>10.869606032713801</v>
      </c>
      <c r="AL26">
        <v>5.0263889135431921</v>
      </c>
      <c r="AM26">
        <v>2.0774453409794398</v>
      </c>
      <c r="AN26">
        <v>0.66740787018888803</v>
      </c>
      <c r="AO26">
        <v>5.3803242310287196</v>
      </c>
      <c r="AP26">
        <v>0.19444390865619099</v>
      </c>
      <c r="AQ26">
        <v>0.542706734156713</v>
      </c>
      <c r="AR26">
        <v>1.38425600101118</v>
      </c>
      <c r="AS26">
        <v>8.4603385304642291</v>
      </c>
      <c r="AT26">
        <v>0.89897554761891196</v>
      </c>
      <c r="AU26">
        <v>1.02311290921552</v>
      </c>
      <c r="AV26">
        <v>0.18196530064090899</v>
      </c>
      <c r="AW26">
        <v>0.63765154158131099</v>
      </c>
      <c r="AX26">
        <v>0.29392683985560902</v>
      </c>
      <c r="AY26">
        <v>0.33966328385539302</v>
      </c>
      <c r="AZ26">
        <v>1.9821989675557901</v>
      </c>
      <c r="BB26">
        <v>16.304409049070799</v>
      </c>
      <c r="BC26">
        <v>7.5395833703147934</v>
      </c>
      <c r="BD26">
        <v>3.1161680114691701</v>
      </c>
      <c r="BE26">
        <v>1.0011118052833301</v>
      </c>
      <c r="BF26">
        <v>8.0704863465430794</v>
      </c>
      <c r="BG26">
        <v>0.29166586298428598</v>
      </c>
      <c r="BH26">
        <v>0.81406010123507</v>
      </c>
      <c r="BI26">
        <v>2.07638400151678</v>
      </c>
      <c r="BJ26">
        <v>12.6905077956963</v>
      </c>
      <c r="BK26">
        <v>1.3484633214283599</v>
      </c>
      <c r="BL26">
        <v>1.53466936382328</v>
      </c>
      <c r="BM26">
        <v>0.27294795096136398</v>
      </c>
      <c r="BN26">
        <v>0.95647731237196598</v>
      </c>
      <c r="BO26">
        <v>0.44089025978341401</v>
      </c>
      <c r="BP26">
        <v>0.50949492578308997</v>
      </c>
      <c r="BQ26">
        <v>2.9732984513336902</v>
      </c>
      <c r="BS26">
        <v>21.739212065427701</v>
      </c>
      <c r="BT26">
        <v>10.052777827086389</v>
      </c>
      <c r="BU26">
        <v>4.1548906819588902</v>
      </c>
      <c r="BV26">
        <v>1.3348157403777701</v>
      </c>
      <c r="BW26">
        <v>10.7606484620574</v>
      </c>
      <c r="BX26">
        <v>0.38888781731238198</v>
      </c>
      <c r="BY26">
        <v>1.08541346831342</v>
      </c>
      <c r="BZ26">
        <v>2.7685120020223701</v>
      </c>
      <c r="CA26">
        <v>16.920677060928401</v>
      </c>
      <c r="CB26">
        <v>1.7979510952378199</v>
      </c>
      <c r="CC26">
        <v>2.04622581843104</v>
      </c>
      <c r="CD26">
        <v>0.36393060128181898</v>
      </c>
      <c r="CE26">
        <v>1.27530308316262</v>
      </c>
      <c r="CF26">
        <v>0.58785367971121805</v>
      </c>
      <c r="CG26">
        <v>0.67932656771078603</v>
      </c>
      <c r="CH26">
        <v>3.9643979351115899</v>
      </c>
    </row>
    <row r="27" spans="3:86" x14ac:dyDescent="0.25"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7.5677670982763603</v>
      </c>
      <c r="U27">
        <v>3.3704717919371179</v>
      </c>
      <c r="V27">
        <v>1.3902164190877999</v>
      </c>
      <c r="W27">
        <v>0.47825087705174901</v>
      </c>
      <c r="X27">
        <v>3.8843695612356801</v>
      </c>
      <c r="Y27">
        <v>0.15983231251400501</v>
      </c>
      <c r="Z27">
        <v>0.36928906942876499</v>
      </c>
      <c r="AA27">
        <v>0.988856840704051</v>
      </c>
      <c r="AB27">
        <v>6.2356427385398101</v>
      </c>
      <c r="AC27">
        <v>0.68740840088077804</v>
      </c>
      <c r="AD27">
        <v>0.80173066700225704</v>
      </c>
      <c r="AE27">
        <v>0.136405799332001</v>
      </c>
      <c r="AF27">
        <v>0.45713621622429301</v>
      </c>
      <c r="AG27">
        <v>0.26375508089565503</v>
      </c>
      <c r="AH27">
        <v>0.26751669978286202</v>
      </c>
      <c r="AI27">
        <v>1.4830683864434999</v>
      </c>
      <c r="AK27">
        <v>15.135534196552699</v>
      </c>
      <c r="AL27">
        <v>6.7409435838742455</v>
      </c>
      <c r="AM27">
        <v>2.7804328381755998</v>
      </c>
      <c r="AN27">
        <v>0.95650175410349902</v>
      </c>
      <c r="AO27">
        <v>7.76873912247137</v>
      </c>
      <c r="AP27">
        <v>0.31966462502801102</v>
      </c>
      <c r="AQ27">
        <v>0.73857813885753099</v>
      </c>
      <c r="AR27">
        <v>1.9777136814081</v>
      </c>
      <c r="AS27">
        <v>12.471285477079601</v>
      </c>
      <c r="AT27">
        <v>1.3748168017615501</v>
      </c>
      <c r="AU27">
        <v>1.6034613340045101</v>
      </c>
      <c r="AV27">
        <v>0.27281159866400201</v>
      </c>
      <c r="AW27">
        <v>0.91427243244858603</v>
      </c>
      <c r="AX27">
        <v>0.52751016179131005</v>
      </c>
      <c r="AY27">
        <v>0.53503339956572404</v>
      </c>
      <c r="AZ27">
        <v>2.9661367728869998</v>
      </c>
      <c r="BB27">
        <v>22.7033012948291</v>
      </c>
      <c r="BC27">
        <v>10.11141537581136</v>
      </c>
      <c r="BD27">
        <v>4.1706492572634</v>
      </c>
      <c r="BE27">
        <v>1.4347526311552401</v>
      </c>
      <c r="BF27">
        <v>11.653108683707</v>
      </c>
      <c r="BG27">
        <v>0.479496937542016</v>
      </c>
      <c r="BH27">
        <v>1.1078672082862899</v>
      </c>
      <c r="BI27">
        <v>2.9665705221121499</v>
      </c>
      <c r="BJ27">
        <v>18.706928215619399</v>
      </c>
      <c r="BK27">
        <v>2.0622252026423298</v>
      </c>
      <c r="BL27">
        <v>2.4051920010067702</v>
      </c>
      <c r="BM27">
        <v>0.40921739799600398</v>
      </c>
      <c r="BN27">
        <v>1.37140864867288</v>
      </c>
      <c r="BO27">
        <v>0.79126524268696496</v>
      </c>
      <c r="BP27">
        <v>0.80255009934858601</v>
      </c>
      <c r="BQ27">
        <v>4.4492051593305</v>
      </c>
      <c r="BS27">
        <v>30.271068393105399</v>
      </c>
      <c r="BT27">
        <v>12.205617188673809</v>
      </c>
      <c r="BU27">
        <v>5.5608656763511997</v>
      </c>
      <c r="BV27">
        <v>1.9130035082069901</v>
      </c>
      <c r="BW27">
        <v>15.537478244942699</v>
      </c>
      <c r="BX27">
        <v>0.63932925005602204</v>
      </c>
      <c r="BY27">
        <v>1.47715627771506</v>
      </c>
      <c r="BZ27">
        <v>3.9554273628162</v>
      </c>
      <c r="CA27">
        <v>24.942570954159201</v>
      </c>
      <c r="CB27">
        <v>2.7496336035231099</v>
      </c>
      <c r="CC27">
        <v>3.2069226680090299</v>
      </c>
      <c r="CD27">
        <v>0.54562319732800502</v>
      </c>
      <c r="CE27">
        <v>1.8285448648971701</v>
      </c>
      <c r="CF27">
        <v>1.0550203235826201</v>
      </c>
      <c r="CG27">
        <v>1.0700667991314401</v>
      </c>
      <c r="CH27">
        <v>5.9322735457739997</v>
      </c>
    </row>
    <row r="28" spans="3:86" x14ac:dyDescent="0.25"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T28">
        <v>10.1395457775495</v>
      </c>
      <c r="U28">
        <v>4.3890096841126942</v>
      </c>
      <c r="V28">
        <v>1.7896712035625799</v>
      </c>
      <c r="W28">
        <v>0.643486504846982</v>
      </c>
      <c r="X28">
        <v>5.5001198499327497</v>
      </c>
      <c r="Y28">
        <v>0.241522077045594</v>
      </c>
      <c r="Z28">
        <v>0.48348183313434001</v>
      </c>
      <c r="AA28">
        <v>1.3749876727253001</v>
      </c>
      <c r="AB28">
        <v>8.9556055201831306</v>
      </c>
      <c r="AC28">
        <v>0.99894219822492503</v>
      </c>
      <c r="AD28">
        <v>1.1969370239614601</v>
      </c>
      <c r="AE28">
        <v>0.19589214931163901</v>
      </c>
      <c r="AF28">
        <v>0.64189484887691695</v>
      </c>
      <c r="AG28">
        <v>0.44182109843026002</v>
      </c>
      <c r="AH28">
        <v>0.397732379152474</v>
      </c>
      <c r="AI28">
        <v>2.1529362788997002</v>
      </c>
      <c r="AK28">
        <v>20.2790915550991</v>
      </c>
      <c r="AL28">
        <v>8.7780193682253902</v>
      </c>
      <c r="AM28">
        <v>3.5793424071251598</v>
      </c>
      <c r="AN28">
        <v>1.28697300969396</v>
      </c>
      <c r="AO28">
        <v>11.000239699865499</v>
      </c>
      <c r="AP28">
        <v>0.483044154091188</v>
      </c>
      <c r="AQ28">
        <v>0.96696366626868102</v>
      </c>
      <c r="AR28">
        <v>2.7499753454506002</v>
      </c>
      <c r="AS28">
        <v>17.911211040366201</v>
      </c>
      <c r="AT28">
        <v>1.9978843964498501</v>
      </c>
      <c r="AU28">
        <v>2.3938740479229201</v>
      </c>
      <c r="AV28">
        <v>0.39178429862327802</v>
      </c>
      <c r="AW28">
        <v>1.2837896977538299</v>
      </c>
      <c r="AX28">
        <v>0.88364219686052003</v>
      </c>
      <c r="AY28">
        <v>0.795464758304949</v>
      </c>
      <c r="AZ28">
        <v>4.3058725577994004</v>
      </c>
      <c r="BB28">
        <v>30.418637332648601</v>
      </c>
      <c r="BC28">
        <v>11.217429247519229</v>
      </c>
      <c r="BD28">
        <v>4.8085425868546299</v>
      </c>
      <c r="BE28">
        <v>1.93045951454094</v>
      </c>
      <c r="BF28">
        <v>16.500359549798201</v>
      </c>
      <c r="BG28">
        <v>0.72456623113678198</v>
      </c>
      <c r="BH28">
        <v>1.45044549940302</v>
      </c>
      <c r="BI28">
        <v>4.1249630181759098</v>
      </c>
      <c r="BJ28">
        <v>26.866816560549399</v>
      </c>
      <c r="BK28">
        <v>2.9968265946747699</v>
      </c>
      <c r="BL28">
        <v>3.5908110718843802</v>
      </c>
      <c r="BM28">
        <v>0.58767644793491702</v>
      </c>
      <c r="BN28">
        <v>1.9256845466307499</v>
      </c>
      <c r="BO28">
        <v>1.3254632952907801</v>
      </c>
      <c r="BP28">
        <v>1.19319713745742</v>
      </c>
      <c r="BQ28">
        <v>6.4588088366991103</v>
      </c>
      <c r="BS28">
        <v>40.5581831101982</v>
      </c>
      <c r="BT28">
        <v>11.59799513838367</v>
      </c>
      <c r="BU28">
        <v>4.8182221744728002</v>
      </c>
      <c r="BV28">
        <v>2.5739460193879302</v>
      </c>
      <c r="BW28">
        <v>22.000479399730999</v>
      </c>
      <c r="BX28">
        <v>0.96608830818237701</v>
      </c>
      <c r="BY28">
        <v>1.8049518596662999</v>
      </c>
      <c r="BZ28">
        <v>5.4999506909012101</v>
      </c>
      <c r="CA28">
        <v>35.822422080732501</v>
      </c>
      <c r="CB28">
        <v>3.9957687928997001</v>
      </c>
      <c r="CC28">
        <v>4.7877480958458403</v>
      </c>
      <c r="CD28">
        <v>0.78356859724655603</v>
      </c>
      <c r="CE28">
        <v>2.5675793955076598</v>
      </c>
      <c r="CF28">
        <v>1.7672843937210401</v>
      </c>
      <c r="CG28">
        <v>1.59092951660989</v>
      </c>
      <c r="CH28">
        <v>8.6117451155988096</v>
      </c>
    </row>
    <row r="29" spans="3:86" x14ac:dyDescent="0.25"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T29">
        <v>13.029805733854699</v>
      </c>
      <c r="U29">
        <v>6.1863145517612779</v>
      </c>
      <c r="V29">
        <v>1.41277162720187</v>
      </c>
      <c r="W29">
        <v>0.81364112592485904</v>
      </c>
      <c r="X29">
        <v>7.4143719853488896</v>
      </c>
      <c r="Y29">
        <v>0.32756831526902602</v>
      </c>
      <c r="Z29">
        <v>0.60338579515959601</v>
      </c>
      <c r="AA29">
        <v>1.85611821059177</v>
      </c>
      <c r="AB29">
        <v>12.5114513655415</v>
      </c>
      <c r="AC29">
        <v>1.38684597349178</v>
      </c>
      <c r="AD29">
        <v>1.7050013773988699</v>
      </c>
      <c r="AE29">
        <v>0.27038978747453202</v>
      </c>
      <c r="AF29">
        <v>0.84503733281195703</v>
      </c>
      <c r="AG29">
        <v>0.69291309203978702</v>
      </c>
      <c r="AH29">
        <v>0.56733109777961799</v>
      </c>
      <c r="AI29">
        <v>3.1866366676657001</v>
      </c>
      <c r="AK29">
        <v>26.059611467709502</v>
      </c>
      <c r="AL29">
        <v>12.37262910352255</v>
      </c>
      <c r="AM29">
        <v>1.4231352784037099</v>
      </c>
      <c r="AN29">
        <v>1.6272822518497101</v>
      </c>
      <c r="AO29">
        <v>14.828743970697699</v>
      </c>
      <c r="AP29">
        <v>0.65513663053805204</v>
      </c>
      <c r="AQ29">
        <v>1.1698766347187299</v>
      </c>
      <c r="AR29">
        <v>3.7122364211835399</v>
      </c>
      <c r="AS29">
        <v>25.022902731083001</v>
      </c>
      <c r="AT29">
        <v>2.7736919469835701</v>
      </c>
      <c r="AU29">
        <v>3.4100027547977398</v>
      </c>
      <c r="AV29">
        <v>0.54077957494906403</v>
      </c>
      <c r="AW29">
        <v>1.6900746656239101</v>
      </c>
      <c r="AX29">
        <v>1.38582618407957</v>
      </c>
      <c r="AY29">
        <v>1.13466219555923</v>
      </c>
      <c r="AZ29">
        <v>6.3732733353314002</v>
      </c>
      <c r="BB29">
        <v>39.089417201564203</v>
      </c>
      <c r="BC29">
        <v>19.931992952732479</v>
      </c>
      <c r="BD29">
        <v>1.43335559848246</v>
      </c>
      <c r="BE29">
        <v>2.44092337777457</v>
      </c>
      <c r="BF29">
        <v>22.243115956046601</v>
      </c>
      <c r="BG29">
        <v>0.98270494580707801</v>
      </c>
      <c r="BH29">
        <v>1.17257433801142</v>
      </c>
      <c r="BI29">
        <v>5.5683546317753203</v>
      </c>
      <c r="BJ29">
        <v>37.534354096624597</v>
      </c>
      <c r="BK29">
        <v>4.1605379204753499</v>
      </c>
      <c r="BL29">
        <v>5.11500413219661</v>
      </c>
      <c r="BM29">
        <v>0.81116936242359605</v>
      </c>
      <c r="BN29">
        <v>2.5351119984358701</v>
      </c>
      <c r="BO29">
        <v>2.0787392761193599</v>
      </c>
      <c r="BP29">
        <v>1.70199329333885</v>
      </c>
      <c r="BQ29">
        <v>9.5599100029971105</v>
      </c>
      <c r="BS29">
        <v>44.770828242990902</v>
      </c>
      <c r="BT29">
        <v>26.782707192713108</v>
      </c>
      <c r="BU29">
        <v>1.4432640464950599</v>
      </c>
      <c r="BV29">
        <v>3.0670367783889598</v>
      </c>
      <c r="BW29">
        <v>29.657487941395502</v>
      </c>
      <c r="BX29">
        <v>1.3102732610761001</v>
      </c>
      <c r="BY29">
        <v>1.17523905797652</v>
      </c>
      <c r="BZ29">
        <v>7.4244728423670896</v>
      </c>
      <c r="CA29">
        <v>50.045805462166101</v>
      </c>
      <c r="CB29">
        <v>5.5473838939671403</v>
      </c>
      <c r="CC29">
        <v>6.8200055095954797</v>
      </c>
      <c r="CD29">
        <v>1.0815591498981201</v>
      </c>
      <c r="CE29">
        <v>3.3801493312478299</v>
      </c>
      <c r="CF29">
        <v>2.7716523681591401</v>
      </c>
      <c r="CG29">
        <v>2.2693243911184702</v>
      </c>
      <c r="CH29">
        <v>12.7465466706628</v>
      </c>
    </row>
    <row r="30" spans="3:86" x14ac:dyDescent="0.25"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16.0512071184265</v>
      </c>
      <c r="U30">
        <v>7.3768254776769719</v>
      </c>
      <c r="V30">
        <v>0</v>
      </c>
      <c r="W30">
        <v>1.02924028536362</v>
      </c>
      <c r="X30">
        <v>9.7789050531106305</v>
      </c>
      <c r="Y30">
        <v>0.46395995388421601</v>
      </c>
      <c r="Z30">
        <v>0.74230923989473896</v>
      </c>
      <c r="AA30">
        <v>2.43568187843419</v>
      </c>
      <c r="AB30">
        <v>16.8970977682655</v>
      </c>
      <c r="AC30">
        <v>1.8994899292148899</v>
      </c>
      <c r="AD30">
        <v>2.37778356852718</v>
      </c>
      <c r="AE30">
        <v>0.366016952247185</v>
      </c>
      <c r="AF30">
        <v>1.1997512727044599</v>
      </c>
      <c r="AG30">
        <v>1.03883116319693</v>
      </c>
      <c r="AH30">
        <v>0.79724745691112597</v>
      </c>
      <c r="AI30">
        <v>4.5681231510368496</v>
      </c>
      <c r="AK30">
        <v>32.1024142368531</v>
      </c>
      <c r="AL30">
        <v>14.585228037153929</v>
      </c>
      <c r="AM30">
        <v>0</v>
      </c>
      <c r="AN30">
        <v>2.0584805707272502</v>
      </c>
      <c r="AO30">
        <v>19.557810106221201</v>
      </c>
      <c r="AP30">
        <v>0.92791990776843203</v>
      </c>
      <c r="AQ30">
        <v>0.97820036939560295</v>
      </c>
      <c r="AR30">
        <v>4.8713637568683801</v>
      </c>
      <c r="AS30">
        <v>33.794195536530999</v>
      </c>
      <c r="AT30">
        <v>3.79897985842979</v>
      </c>
      <c r="AU30">
        <v>4.75556713705436</v>
      </c>
      <c r="AV30">
        <v>0.732033904494371</v>
      </c>
      <c r="AW30">
        <v>2.39950254540893</v>
      </c>
      <c r="AX30">
        <v>2.0776623263938601</v>
      </c>
      <c r="AY30">
        <v>1.5944949138222499</v>
      </c>
      <c r="AZ30">
        <v>9.1362463020737099</v>
      </c>
      <c r="BB30">
        <v>34.153020130822398</v>
      </c>
      <c r="BC30">
        <v>21.793094679799225</v>
      </c>
      <c r="BD30">
        <v>0</v>
      </c>
      <c r="BE30">
        <v>2.8456135789049202</v>
      </c>
      <c r="BF30">
        <v>29.336715159331899</v>
      </c>
      <c r="BG30">
        <v>1.39187986165264</v>
      </c>
      <c r="BH30">
        <v>0.980979670303185</v>
      </c>
      <c r="BI30">
        <v>7.3070456353025701</v>
      </c>
      <c r="BJ30">
        <v>50.691293304796503</v>
      </c>
      <c r="BK30">
        <v>5.6984697876446804</v>
      </c>
      <c r="BL30">
        <v>7.1333507055815399</v>
      </c>
      <c r="BM30">
        <v>1.0980508567415499</v>
      </c>
      <c r="BN30">
        <v>3.5992538181134002</v>
      </c>
      <c r="BO30">
        <v>3.1164934895908001</v>
      </c>
      <c r="BP30">
        <v>2.39174237073337</v>
      </c>
      <c r="BQ30">
        <v>13.7043694531105</v>
      </c>
      <c r="BS30">
        <v>34.207779321522302</v>
      </c>
      <c r="BT30">
        <v>26.701565009738687</v>
      </c>
      <c r="BU30">
        <v>0</v>
      </c>
      <c r="BV30">
        <v>2.8488217500882</v>
      </c>
      <c r="BW30">
        <v>39.115620212442501</v>
      </c>
      <c r="BX30">
        <v>1.8558398155368601</v>
      </c>
      <c r="BY30">
        <v>0.98372003448674905</v>
      </c>
      <c r="BZ30">
        <v>9.7427275137367602</v>
      </c>
      <c r="CA30">
        <v>67.588391073061999</v>
      </c>
      <c r="CB30">
        <v>7.59795971685958</v>
      </c>
      <c r="CC30">
        <v>9.5111342741087306</v>
      </c>
      <c r="CD30">
        <v>1.46406780898874</v>
      </c>
      <c r="CE30">
        <v>4.7990050908178699</v>
      </c>
      <c r="CF30">
        <v>4.1553246527877299</v>
      </c>
      <c r="CG30">
        <v>3.1889898276444999</v>
      </c>
      <c r="CH30">
        <v>18.272492604147399</v>
      </c>
    </row>
    <row r="31" spans="3:86" x14ac:dyDescent="0.25"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T31">
        <v>17.921454724698702</v>
      </c>
      <c r="U31">
        <v>10.895844783931029</v>
      </c>
      <c r="V31">
        <v>0</v>
      </c>
      <c r="W31">
        <v>1.29444164106713</v>
      </c>
      <c r="X31">
        <v>12.2375496792612</v>
      </c>
      <c r="Y31">
        <v>0.60289562902470994</v>
      </c>
      <c r="Z31">
        <v>0.58258350452990304</v>
      </c>
      <c r="AA31">
        <v>3.11817025617133</v>
      </c>
      <c r="AB31">
        <v>21.864455653214499</v>
      </c>
      <c r="AC31">
        <v>2.4899946310324901</v>
      </c>
      <c r="AD31">
        <v>3.1600983972899002</v>
      </c>
      <c r="AE31">
        <v>0.45209467828652</v>
      </c>
      <c r="AF31">
        <v>1.6459636171129199</v>
      </c>
      <c r="AG31">
        <v>1.47822583989066</v>
      </c>
      <c r="AH31">
        <v>0.99779227239638701</v>
      </c>
      <c r="AI31">
        <v>6.0743769716044396</v>
      </c>
      <c r="AK31">
        <v>17.978773916063901</v>
      </c>
      <c r="AL31">
        <v>21.958989105197627</v>
      </c>
      <c r="AM31">
        <v>0</v>
      </c>
      <c r="AN31">
        <v>2.58888328213426</v>
      </c>
      <c r="AO31">
        <v>24.475099358522399</v>
      </c>
      <c r="AP31">
        <v>1.2057912580494199</v>
      </c>
      <c r="AQ31">
        <v>0.58549202015496005</v>
      </c>
      <c r="AR31">
        <v>6.2363405123426601</v>
      </c>
      <c r="AS31">
        <v>43.728911306429097</v>
      </c>
      <c r="AT31">
        <v>4.9799892620649899</v>
      </c>
      <c r="AU31">
        <v>6.3201967945798101</v>
      </c>
      <c r="AV31">
        <v>0.904189356573041</v>
      </c>
      <c r="AW31">
        <v>3.2919272342258399</v>
      </c>
      <c r="AX31">
        <v>2.9564516797813201</v>
      </c>
      <c r="AY31">
        <v>1.99558454479277</v>
      </c>
      <c r="AZ31">
        <v>12.148753943208799</v>
      </c>
      <c r="BB31">
        <v>18.0360464387586</v>
      </c>
      <c r="BC31">
        <v>31.835990874219398</v>
      </c>
      <c r="BD31">
        <v>0</v>
      </c>
      <c r="BE31">
        <v>3.2067594810922202</v>
      </c>
      <c r="BF31">
        <v>36.712649037783599</v>
      </c>
      <c r="BG31">
        <v>1.8086868870741299</v>
      </c>
      <c r="BH31">
        <v>0.58835294511716396</v>
      </c>
      <c r="BI31">
        <v>9.3545107685140003</v>
      </c>
      <c r="BJ31">
        <v>65.593366959643703</v>
      </c>
      <c r="BK31">
        <v>7.4699838930974902</v>
      </c>
      <c r="BL31">
        <v>9.4802951918697094</v>
      </c>
      <c r="BM31">
        <v>1.35628403485956</v>
      </c>
      <c r="BN31">
        <v>4.9378908513387696</v>
      </c>
      <c r="BO31">
        <v>4.4346775196719799</v>
      </c>
      <c r="BP31">
        <v>2.9933768171891599</v>
      </c>
      <c r="BQ31">
        <v>18.2231309148133</v>
      </c>
      <c r="BS31">
        <v>18.0927021469249</v>
      </c>
      <c r="BT31">
        <v>32.488605101616642</v>
      </c>
      <c r="BU31">
        <v>0</v>
      </c>
      <c r="BV31">
        <v>3.21009561759409</v>
      </c>
      <c r="BW31">
        <v>41.054191899722298</v>
      </c>
      <c r="BX31">
        <v>2.4115825160988398</v>
      </c>
      <c r="BY31">
        <v>0.59116897961908199</v>
      </c>
      <c r="BZ31">
        <v>10.855856896345999</v>
      </c>
      <c r="CA31">
        <v>87.457822612858294</v>
      </c>
      <c r="CB31">
        <v>9.9599785241299905</v>
      </c>
      <c r="CC31">
        <v>12.640393589159601</v>
      </c>
      <c r="CD31">
        <v>1.6581828533557399</v>
      </c>
      <c r="CE31">
        <v>6.5838544684516904</v>
      </c>
      <c r="CF31">
        <v>5.9129033595626401</v>
      </c>
      <c r="CG31">
        <v>3.9911690895855401</v>
      </c>
      <c r="CH31">
        <v>24.297507886417701</v>
      </c>
    </row>
    <row r="32" spans="3:86" x14ac:dyDescent="0.25"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T32">
        <v>10.960065448069599</v>
      </c>
      <c r="U32">
        <v>11.998940794282371</v>
      </c>
      <c r="V32">
        <v>2.0056341694741802</v>
      </c>
      <c r="W32">
        <v>1.56532259484676</v>
      </c>
      <c r="X32">
        <v>14.9793550881996</v>
      </c>
      <c r="Y32">
        <v>0.78527500641869297</v>
      </c>
      <c r="Z32">
        <v>0.420212957773756</v>
      </c>
      <c r="AA32">
        <v>3.9318969940667201</v>
      </c>
      <c r="AB32">
        <v>27.120592975847099</v>
      </c>
      <c r="AC32">
        <v>3.1812936508466101</v>
      </c>
      <c r="AD32">
        <v>4.0282887204980096</v>
      </c>
      <c r="AE32">
        <v>0.54627436613172498</v>
      </c>
      <c r="AF32">
        <v>2.1536304557361001</v>
      </c>
      <c r="AG32">
        <v>1.9988210797770201</v>
      </c>
      <c r="AH32">
        <v>1.3529535728498101</v>
      </c>
      <c r="AI32">
        <v>7.8788483177189601</v>
      </c>
      <c r="AK32">
        <v>11.020323382353901</v>
      </c>
      <c r="AL32">
        <v>23.99787409561447</v>
      </c>
      <c r="AM32">
        <v>2.03836651837879</v>
      </c>
      <c r="AN32">
        <v>3.1306451896935199</v>
      </c>
      <c r="AO32">
        <v>29.9587101763993</v>
      </c>
      <c r="AP32">
        <v>1.5705500128373799</v>
      </c>
      <c r="AQ32">
        <v>0.42323878872953702</v>
      </c>
      <c r="AR32">
        <v>7.8637939881334402</v>
      </c>
      <c r="AS32">
        <v>54.241185951694199</v>
      </c>
      <c r="AT32">
        <v>6.3625873016932299</v>
      </c>
      <c r="AU32">
        <v>8.0565774409960298</v>
      </c>
      <c r="AV32">
        <v>1.09254873226345</v>
      </c>
      <c r="AW32">
        <v>4.30726091147221</v>
      </c>
      <c r="AX32">
        <v>3.9976421595540499</v>
      </c>
      <c r="AY32">
        <v>2.70590714569963</v>
      </c>
      <c r="AZ32">
        <v>15.757696635437901</v>
      </c>
      <c r="BB32">
        <v>11.079912087744299</v>
      </c>
      <c r="BC32">
        <v>26.057366388338373</v>
      </c>
      <c r="BD32">
        <v>2.07051719502345</v>
      </c>
      <c r="BE32">
        <v>3.3890858153163199</v>
      </c>
      <c r="BF32">
        <v>41.586763180735801</v>
      </c>
      <c r="BG32">
        <v>2.3558250192560801</v>
      </c>
      <c r="BH32">
        <v>0.426181461604694</v>
      </c>
      <c r="BI32">
        <v>11.795690982200099</v>
      </c>
      <c r="BJ32">
        <v>81.361778927541295</v>
      </c>
      <c r="BK32">
        <v>9.5438809525398494</v>
      </c>
      <c r="BL32">
        <v>12.084866161494</v>
      </c>
      <c r="BM32">
        <v>1.5473630182786999</v>
      </c>
      <c r="BN32">
        <v>6.4608913672083199</v>
      </c>
      <c r="BO32">
        <v>5.9964632393310699</v>
      </c>
      <c r="BP32">
        <v>4.0588607185494503</v>
      </c>
      <c r="BQ32">
        <v>23.6365449531569</v>
      </c>
      <c r="BS32">
        <v>11.138466754657401</v>
      </c>
      <c r="BT32">
        <v>26.083749720285752</v>
      </c>
      <c r="BU32">
        <v>2.1014022196208999</v>
      </c>
      <c r="BV32">
        <v>3.39255006022002</v>
      </c>
      <c r="BW32">
        <v>41.615827238736202</v>
      </c>
      <c r="BX32">
        <v>3.1411000256747701</v>
      </c>
      <c r="BY32">
        <v>0.42907328853209298</v>
      </c>
      <c r="BZ32">
        <v>12.2704460189544</v>
      </c>
      <c r="CA32">
        <v>91.335320904098793</v>
      </c>
      <c r="CB32">
        <v>12.186994051484699</v>
      </c>
      <c r="CC32">
        <v>16.113154881991999</v>
      </c>
      <c r="CD32">
        <v>1.5483538648298301</v>
      </c>
      <c r="CE32">
        <v>8.6145218229444307</v>
      </c>
      <c r="CF32">
        <v>7.9952843191080998</v>
      </c>
      <c r="CG32">
        <v>5.4118142913992697</v>
      </c>
      <c r="CH32">
        <v>31.515393270875801</v>
      </c>
    </row>
    <row r="33" spans="2:86" x14ac:dyDescent="0.25"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T33">
        <v>1.9925172274962599</v>
      </c>
      <c r="U33">
        <v>9.6786600326593195</v>
      </c>
      <c r="V33">
        <v>13.400018159229299</v>
      </c>
      <c r="W33">
        <v>1.81171393421465</v>
      </c>
      <c r="X33">
        <v>17.594588761645301</v>
      </c>
      <c r="Y33">
        <v>0.937983320515269</v>
      </c>
      <c r="Z33">
        <v>0</v>
      </c>
      <c r="AA33">
        <v>4.5893539788789202</v>
      </c>
      <c r="AB33">
        <v>32.946427093688598</v>
      </c>
      <c r="AC33">
        <v>3.8831812277655402</v>
      </c>
      <c r="AD33">
        <v>4.9433523212635997</v>
      </c>
      <c r="AE33">
        <v>0.61881206463579896</v>
      </c>
      <c r="AF33">
        <v>2.5686538419179099</v>
      </c>
      <c r="AG33">
        <v>2.5952508729917101</v>
      </c>
      <c r="AH33">
        <v>1.7017792506660001</v>
      </c>
      <c r="AI33">
        <v>9.8456107218943405</v>
      </c>
      <c r="AK33">
        <v>2.0557164632887401</v>
      </c>
      <c r="AL33">
        <v>11.38910194772369</v>
      </c>
      <c r="AM33">
        <v>17.452669457325101</v>
      </c>
      <c r="AN33">
        <v>3.4367065900217502</v>
      </c>
      <c r="AO33">
        <v>35.189177523290603</v>
      </c>
      <c r="AP33">
        <v>1.87596664103053</v>
      </c>
      <c r="AQ33">
        <v>0</v>
      </c>
      <c r="AR33">
        <v>9.1787079577578403</v>
      </c>
      <c r="AS33">
        <v>65.892854187377196</v>
      </c>
      <c r="AT33">
        <v>7.7663624555310902</v>
      </c>
      <c r="AU33">
        <v>9.88670464252721</v>
      </c>
      <c r="AV33">
        <v>1.2376241292715899</v>
      </c>
      <c r="AW33">
        <v>5.1373076838358198</v>
      </c>
      <c r="AX33">
        <v>5.1905017459834202</v>
      </c>
      <c r="AY33">
        <v>3.40355850133201</v>
      </c>
      <c r="AZ33">
        <v>19.691221443788599</v>
      </c>
      <c r="BB33">
        <v>2.1176239058135802</v>
      </c>
      <c r="BC33">
        <v>12.432580349069189</v>
      </c>
      <c r="BD33">
        <v>17.4640240939768</v>
      </c>
      <c r="BE33">
        <v>3.4404339831998199</v>
      </c>
      <c r="BF33">
        <v>41.8511014191876</v>
      </c>
      <c r="BG33">
        <v>2.8139499615457999</v>
      </c>
      <c r="BH33">
        <v>0</v>
      </c>
      <c r="BI33">
        <v>11.641180016139</v>
      </c>
      <c r="BJ33">
        <v>97.689007580829795</v>
      </c>
      <c r="BK33">
        <v>11.649543683296599</v>
      </c>
      <c r="BL33">
        <v>14.830056963790801</v>
      </c>
      <c r="BM33">
        <v>1.3227042417839501</v>
      </c>
      <c r="BN33">
        <v>7.7059615257537404</v>
      </c>
      <c r="BO33">
        <v>7.7857526189751303</v>
      </c>
      <c r="BP33">
        <v>5.1053377519980101</v>
      </c>
      <c r="BQ33">
        <v>29.536832165682998</v>
      </c>
      <c r="BS33">
        <v>2.1780800570938901</v>
      </c>
      <c r="BT33">
        <v>12.46002986027705</v>
      </c>
      <c r="BU33">
        <v>17.474841680317098</v>
      </c>
      <c r="BV33">
        <v>3.4440264852792302</v>
      </c>
      <c r="BW33">
        <v>41.8819492669342</v>
      </c>
      <c r="BX33">
        <v>3.10373375350368</v>
      </c>
      <c r="BY33">
        <v>0</v>
      </c>
      <c r="BZ33">
        <v>11.6492041599633</v>
      </c>
      <c r="CA33">
        <v>97.738993353158705</v>
      </c>
      <c r="CB33">
        <v>12.675735772059999</v>
      </c>
      <c r="CC33">
        <v>17.0582615228912</v>
      </c>
      <c r="CD33">
        <v>1.32376538360486</v>
      </c>
      <c r="CE33">
        <v>8.45156148142609</v>
      </c>
      <c r="CF33">
        <v>10.3810034919668</v>
      </c>
      <c r="CG33">
        <v>6.3077718626037296</v>
      </c>
      <c r="CH33">
        <v>36.226892500979197</v>
      </c>
    </row>
    <row r="34" spans="2:86" x14ac:dyDescent="0.25"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T34">
        <v>0</v>
      </c>
      <c r="U34">
        <v>16.406524032047571</v>
      </c>
      <c r="V34">
        <v>9.7407464776492194</v>
      </c>
      <c r="W34">
        <v>1.80562519139735</v>
      </c>
      <c r="X34">
        <v>17.9840679592626</v>
      </c>
      <c r="Y34">
        <v>1.0516549392038199</v>
      </c>
      <c r="Z34">
        <v>2.2053054864030601</v>
      </c>
      <c r="AA34">
        <v>4.4707121271487003</v>
      </c>
      <c r="AB34">
        <v>37.791287810802302</v>
      </c>
      <c r="AC34">
        <v>4.3376244286041796</v>
      </c>
      <c r="AD34">
        <v>5.4057081354133603</v>
      </c>
      <c r="AE34">
        <v>0.65639924538167105</v>
      </c>
      <c r="AF34">
        <v>2.7532370481405</v>
      </c>
      <c r="AG34">
        <v>3.0222464387431698</v>
      </c>
      <c r="AH34">
        <v>1.96118517268641</v>
      </c>
      <c r="AI34">
        <v>11.4378238020641</v>
      </c>
      <c r="AK34">
        <v>0</v>
      </c>
      <c r="AL34">
        <v>36.845868006493831</v>
      </c>
      <c r="AM34">
        <v>32.068488438355999</v>
      </c>
      <c r="AN34">
        <v>2.0626346781404901</v>
      </c>
      <c r="AO34">
        <v>27.068396927928099</v>
      </c>
      <c r="AP34">
        <v>2.10330987840765</v>
      </c>
      <c r="AQ34">
        <v>2.2116886527651398</v>
      </c>
      <c r="AR34">
        <v>5.8107418964649398</v>
      </c>
      <c r="AS34">
        <v>75.582575621604605</v>
      </c>
      <c r="AT34">
        <v>8.6752488572083593</v>
      </c>
      <c r="AU34">
        <v>10.811416270826699</v>
      </c>
      <c r="AV34">
        <v>1.0403286742225599</v>
      </c>
      <c r="AW34">
        <v>5.5064740962810097</v>
      </c>
      <c r="AX34">
        <v>6.0444928774863502</v>
      </c>
      <c r="AY34">
        <v>3.9223703453728298</v>
      </c>
      <c r="AZ34">
        <v>22.875647604128201</v>
      </c>
      <c r="BB34">
        <v>0</v>
      </c>
      <c r="BC34">
        <v>36.878202675138638</v>
      </c>
      <c r="BD34">
        <v>48.5737822427552</v>
      </c>
      <c r="BE34">
        <v>2.0665723889264398</v>
      </c>
      <c r="BF34">
        <v>27.1023349372364</v>
      </c>
      <c r="BG34">
        <v>3.0446241349351202</v>
      </c>
      <c r="BH34">
        <v>2.21779958210587</v>
      </c>
      <c r="BI34">
        <v>5.8195790262910503</v>
      </c>
      <c r="BJ34">
        <v>101.04270760825</v>
      </c>
      <c r="BK34">
        <v>11.5613157480947</v>
      </c>
      <c r="BL34">
        <v>14.282953362457301</v>
      </c>
      <c r="BM34">
        <v>1.04149598650216</v>
      </c>
      <c r="BN34">
        <v>6.6493017681477298</v>
      </c>
      <c r="BO34">
        <v>9.0667393162295191</v>
      </c>
      <c r="BP34">
        <v>5.88355551805925</v>
      </c>
      <c r="BQ34">
        <v>34.313471406192399</v>
      </c>
      <c r="BS34">
        <v>0</v>
      </c>
      <c r="BT34">
        <v>36.906719542339602</v>
      </c>
      <c r="BU34">
        <v>48.584828513123597</v>
      </c>
      <c r="BV34">
        <v>2.0702933026525301</v>
      </c>
      <c r="BW34">
        <v>27.1349678730571</v>
      </c>
      <c r="BX34">
        <v>3.0458502077372902</v>
      </c>
      <c r="BY34">
        <v>2.2237913236389999</v>
      </c>
      <c r="BZ34">
        <v>5.8280935442655801</v>
      </c>
      <c r="CA34">
        <v>101.09673849519601</v>
      </c>
      <c r="CB34">
        <v>11.5669633643765</v>
      </c>
      <c r="CC34">
        <v>14.2894243911839</v>
      </c>
      <c r="CD34">
        <v>1.0426274678867999</v>
      </c>
      <c r="CE34">
        <v>6.6533636954173403</v>
      </c>
      <c r="CF34">
        <v>11.0552605912474</v>
      </c>
      <c r="CG34">
        <v>6.0577338239267497</v>
      </c>
      <c r="CH34">
        <v>35.641167947496903</v>
      </c>
    </row>
    <row r="35" spans="2:86" x14ac:dyDescent="0.25"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T35">
        <v>0</v>
      </c>
      <c r="U35">
        <v>14.300750556104809</v>
      </c>
      <c r="V35">
        <v>0</v>
      </c>
      <c r="W35">
        <v>2.0569588858930699</v>
      </c>
      <c r="X35">
        <v>19.564784923688901</v>
      </c>
      <c r="Y35">
        <v>1.33318858796596</v>
      </c>
      <c r="Z35">
        <v>2.8575720254722201</v>
      </c>
      <c r="AA35">
        <v>5.3738849387123899</v>
      </c>
      <c r="AB35">
        <v>46.342663767599603</v>
      </c>
      <c r="AC35">
        <v>5.3035670034324403</v>
      </c>
      <c r="AD35">
        <v>6.3309080080848696</v>
      </c>
      <c r="AE35">
        <v>0.76016355956177895</v>
      </c>
      <c r="AF35">
        <v>3.3133366775137501</v>
      </c>
      <c r="AG35">
        <v>3.7159752860309001</v>
      </c>
      <c r="AH35">
        <v>2.4016629382757602</v>
      </c>
      <c r="AI35">
        <v>12.6608550593338</v>
      </c>
      <c r="AK35">
        <v>0</v>
      </c>
      <c r="AL35">
        <v>25.03573651297588</v>
      </c>
      <c r="AM35">
        <v>0</v>
      </c>
      <c r="AN35">
        <v>3.5621691891032401</v>
      </c>
      <c r="AO35">
        <v>31.7913901774122</v>
      </c>
      <c r="AP35">
        <v>2.6663771759319199</v>
      </c>
      <c r="AQ35">
        <v>5.7745685834964098</v>
      </c>
      <c r="AR35">
        <v>10.7605504041393</v>
      </c>
      <c r="AS35">
        <v>92.685327535199207</v>
      </c>
      <c r="AT35">
        <v>10.607134006864801</v>
      </c>
      <c r="AU35">
        <v>12.6618160161697</v>
      </c>
      <c r="AV35">
        <v>1.5135502646904</v>
      </c>
      <c r="AW35">
        <v>6.6266733550275099</v>
      </c>
      <c r="AX35">
        <v>7.4319505720618002</v>
      </c>
      <c r="AY35">
        <v>4.8033258765515203</v>
      </c>
      <c r="AZ35">
        <v>25.3217101186676</v>
      </c>
      <c r="BB35">
        <v>0</v>
      </c>
      <c r="BC35">
        <v>25.270971141046047</v>
      </c>
      <c r="BD35">
        <v>0</v>
      </c>
      <c r="BE35">
        <v>3.5663173839428799</v>
      </c>
      <c r="BF35">
        <v>31.828276396122501</v>
      </c>
      <c r="BG35">
        <v>4.1091704742207904</v>
      </c>
      <c r="BH35">
        <v>5.7777571450289003</v>
      </c>
      <c r="BI35">
        <v>10.770213031108399</v>
      </c>
      <c r="BJ35">
        <v>132.99494690291999</v>
      </c>
      <c r="BK35">
        <v>15.232517488609</v>
      </c>
      <c r="BL35">
        <v>17.051203603345801</v>
      </c>
      <c r="BM35">
        <v>1.51481855884148</v>
      </c>
      <c r="BN35">
        <v>8.8638043164991895</v>
      </c>
      <c r="BO35">
        <v>11.1479258580926</v>
      </c>
      <c r="BP35">
        <v>7.2049888148272903</v>
      </c>
      <c r="BQ35">
        <v>34.6317785287481</v>
      </c>
      <c r="BS35">
        <v>0</v>
      </c>
      <c r="BT35">
        <v>25.300556588386421</v>
      </c>
      <c r="BU35">
        <v>0</v>
      </c>
      <c r="BV35">
        <v>3.57016686949027</v>
      </c>
      <c r="BW35">
        <v>31.8626957976686</v>
      </c>
      <c r="BX35">
        <v>4.1952845407786601</v>
      </c>
      <c r="BY35">
        <v>5.7808769835230702</v>
      </c>
      <c r="BZ35">
        <v>10.779218281674799</v>
      </c>
      <c r="CA35">
        <v>133.05302514066699</v>
      </c>
      <c r="CB35">
        <v>15.2387255853023</v>
      </c>
      <c r="CC35">
        <v>17.058436585627099</v>
      </c>
      <c r="CD35">
        <v>1.5160204272097499</v>
      </c>
      <c r="CE35">
        <v>8.8682564921165099</v>
      </c>
      <c r="CF35">
        <v>12.9497510547525</v>
      </c>
      <c r="CG35">
        <v>7.5360637170451197</v>
      </c>
      <c r="CH35">
        <v>34.646514718336803</v>
      </c>
    </row>
    <row r="36" spans="2:86" x14ac:dyDescent="0.25"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T36">
        <v>0</v>
      </c>
      <c r="U36">
        <v>14.2615394306683</v>
      </c>
      <c r="V36">
        <v>9.0252676068313509</v>
      </c>
      <c r="W36">
        <v>1.54709165873682</v>
      </c>
      <c r="X36">
        <v>12.626856102595299</v>
      </c>
      <c r="Y36">
        <v>1.61190018631215</v>
      </c>
      <c r="Z36">
        <v>2.4202389484699101</v>
      </c>
      <c r="AA36">
        <v>5.7750459321307401</v>
      </c>
      <c r="AB36">
        <v>50.036015145907697</v>
      </c>
      <c r="AC36">
        <v>5.69505802508362</v>
      </c>
      <c r="AD36">
        <v>6.4490334050753901</v>
      </c>
      <c r="AE36">
        <v>0.71871121630920098</v>
      </c>
      <c r="AF36">
        <v>3.65433254585606</v>
      </c>
      <c r="AG36">
        <v>3.88708779673303</v>
      </c>
      <c r="AH36">
        <v>2.6256582771262398</v>
      </c>
      <c r="AI36">
        <v>13.274291516074101</v>
      </c>
      <c r="AK36">
        <v>0</v>
      </c>
      <c r="AL36">
        <v>27.45593486610159</v>
      </c>
      <c r="AM36">
        <v>9.0516510553368299</v>
      </c>
      <c r="AN36">
        <v>1.55197312606972</v>
      </c>
      <c r="AO36">
        <v>12.668632245979699</v>
      </c>
      <c r="AP36">
        <v>3.2238003726243001</v>
      </c>
      <c r="AQ36">
        <v>7.8996358536449698</v>
      </c>
      <c r="AR36">
        <v>12.2275042204583</v>
      </c>
      <c r="AS36">
        <v>100.072030291815</v>
      </c>
      <c r="AT36">
        <v>11.390116050167199</v>
      </c>
      <c r="AU36">
        <v>12.8980668101507</v>
      </c>
      <c r="AV36">
        <v>1.08174460284525</v>
      </c>
      <c r="AW36">
        <v>7.3086650917121201</v>
      </c>
      <c r="AX36">
        <v>7.7741755934660599</v>
      </c>
      <c r="AY36">
        <v>5.2513165542524796</v>
      </c>
      <c r="AZ36">
        <v>26.548583032148201</v>
      </c>
      <c r="BB36">
        <v>0</v>
      </c>
      <c r="BC36">
        <v>27.492085218716738</v>
      </c>
      <c r="BD36">
        <v>9.0765510130379408</v>
      </c>
      <c r="BE36">
        <v>1.5563319807615501</v>
      </c>
      <c r="BF36">
        <v>12.708468193029899</v>
      </c>
      <c r="BG36">
        <v>4.8356956500008499</v>
      </c>
      <c r="BH36">
        <v>7.9029066939818202</v>
      </c>
      <c r="BI36">
        <v>12.2379927402799</v>
      </c>
      <c r="BJ36">
        <v>135.32530572623699</v>
      </c>
      <c r="BK36">
        <v>15.151778836569401</v>
      </c>
      <c r="BL36">
        <v>15.1275591355947</v>
      </c>
      <c r="BM36">
        <v>1.0831139311108899</v>
      </c>
      <c r="BN36">
        <v>9.6000430099444607</v>
      </c>
      <c r="BO36">
        <v>11.602617649882401</v>
      </c>
      <c r="BP36">
        <v>7.6171488064603103</v>
      </c>
      <c r="BQ36">
        <v>33.137740847155101</v>
      </c>
      <c r="BS36">
        <v>0</v>
      </c>
      <c r="BT36">
        <v>27.52274051780838</v>
      </c>
      <c r="BU36">
        <v>9.0992563360072101</v>
      </c>
      <c r="BV36">
        <v>1.56031020401544</v>
      </c>
      <c r="BW36">
        <v>12.744675517334199</v>
      </c>
      <c r="BX36">
        <v>5.2439268984176897</v>
      </c>
      <c r="BY36">
        <v>7.9061028461565002</v>
      </c>
      <c r="BZ36">
        <v>12.247489103686</v>
      </c>
      <c r="CA36">
        <v>135.38743373084901</v>
      </c>
      <c r="CB36">
        <v>15.158547666673099</v>
      </c>
      <c r="CC36">
        <v>15.135554361715601</v>
      </c>
      <c r="CD36">
        <v>1.0843862370106301</v>
      </c>
      <c r="CE36">
        <v>9.6048856158306695</v>
      </c>
      <c r="CF36">
        <v>11.605487745280101</v>
      </c>
      <c r="CG36">
        <v>7.6198770176838098</v>
      </c>
      <c r="CH36">
        <v>33.154111298939199</v>
      </c>
    </row>
    <row r="37" spans="2:86" x14ac:dyDescent="0.25"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T37">
        <v>0</v>
      </c>
      <c r="U37">
        <v>16.31163509318684</v>
      </c>
      <c r="V37">
        <v>7.6689282174862896</v>
      </c>
      <c r="W37">
        <v>1.96054111054489</v>
      </c>
      <c r="X37">
        <v>2.0814649778276002</v>
      </c>
      <c r="Y37">
        <v>1.93401410265471</v>
      </c>
      <c r="Z37">
        <v>2.8768518655742601</v>
      </c>
      <c r="AA37">
        <v>5.7982675449135401</v>
      </c>
      <c r="AB37">
        <v>50.873317111127797</v>
      </c>
      <c r="AC37">
        <v>6.5600205455165099</v>
      </c>
      <c r="AD37">
        <v>6.44958534956295</v>
      </c>
      <c r="AE37">
        <v>0.86332453221183503</v>
      </c>
      <c r="AF37">
        <v>3.56620151512849</v>
      </c>
      <c r="AG37">
        <v>3.9962260330680102</v>
      </c>
      <c r="AH37">
        <v>2.9917032061349502</v>
      </c>
      <c r="AI37">
        <v>13.593695238141001</v>
      </c>
      <c r="AK37">
        <v>0</v>
      </c>
      <c r="AL37">
        <v>40.136176955166185</v>
      </c>
      <c r="AM37">
        <v>9.3998067091646593</v>
      </c>
      <c r="AN37">
        <v>2.1178563068819098</v>
      </c>
      <c r="AO37">
        <v>2.1277721433466699</v>
      </c>
      <c r="AP37">
        <v>3.8680282053094199</v>
      </c>
      <c r="AQ37">
        <v>6.2886801241329504</v>
      </c>
      <c r="AR37">
        <v>12.2463735090234</v>
      </c>
      <c r="AS37">
        <v>101.746634222255</v>
      </c>
      <c r="AT37">
        <v>13.120041091033</v>
      </c>
      <c r="AU37">
        <v>12.8991706991259</v>
      </c>
      <c r="AV37">
        <v>1.9807986447163399</v>
      </c>
      <c r="AW37">
        <v>7.1324030302569801</v>
      </c>
      <c r="AX37">
        <v>7.9924520661360301</v>
      </c>
      <c r="AY37">
        <v>5.9834064122699004</v>
      </c>
      <c r="AZ37">
        <v>27.187390476282001</v>
      </c>
      <c r="BB37">
        <v>0</v>
      </c>
      <c r="BC37">
        <v>40.88571584138289</v>
      </c>
      <c r="BD37">
        <v>9.4138258628222502</v>
      </c>
      <c r="BE37">
        <v>2.1224260065845102</v>
      </c>
      <c r="BF37">
        <v>2.1705594687760401</v>
      </c>
      <c r="BG37">
        <v>5.8020373662859503</v>
      </c>
      <c r="BH37">
        <v>9.7963747997089996</v>
      </c>
      <c r="BI37">
        <v>12.257688354115199</v>
      </c>
      <c r="BJ37">
        <v>130.85301552802301</v>
      </c>
      <c r="BK37">
        <v>18.856362181309901</v>
      </c>
      <c r="BL37">
        <v>14.419547697940899</v>
      </c>
      <c r="BM37">
        <v>1.9822690638301499</v>
      </c>
      <c r="BN37">
        <v>8.3875070905506401</v>
      </c>
      <c r="BO37">
        <v>11.064677774913299</v>
      </c>
      <c r="BP37">
        <v>8.9737732292456798</v>
      </c>
      <c r="BQ37">
        <v>32.998811239428399</v>
      </c>
      <c r="BS37">
        <v>0</v>
      </c>
      <c r="BT37">
        <v>40.917442311358151</v>
      </c>
      <c r="BU37">
        <v>9.4255606150519693</v>
      </c>
      <c r="BV37">
        <v>2.1265331391478202</v>
      </c>
      <c r="BW37">
        <v>2.2085562523143301</v>
      </c>
      <c r="BX37">
        <v>6.7228781112078497</v>
      </c>
      <c r="BY37">
        <v>9.79964740454737</v>
      </c>
      <c r="BZ37">
        <v>12.2676762324317</v>
      </c>
      <c r="CA37">
        <v>130.91919589554601</v>
      </c>
      <c r="CB37">
        <v>18.863692022746601</v>
      </c>
      <c r="CC37">
        <v>14.4283054920688</v>
      </c>
      <c r="CD37">
        <v>1.9836118609392099</v>
      </c>
      <c r="CE37">
        <v>8.3927403259805597</v>
      </c>
      <c r="CF37">
        <v>11.068113993793499</v>
      </c>
      <c r="CG37">
        <v>8.97679666764685</v>
      </c>
      <c r="CH37">
        <v>33.016816614124799</v>
      </c>
    </row>
    <row r="38" spans="2:86" x14ac:dyDescent="0.25"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T38">
        <v>0</v>
      </c>
      <c r="U38">
        <v>23.730480018930219</v>
      </c>
      <c r="V38">
        <v>4.3598277154486897</v>
      </c>
      <c r="W38">
        <v>2.9381495556653801</v>
      </c>
      <c r="X38">
        <v>0</v>
      </c>
      <c r="Y38">
        <v>2.0575455725225398</v>
      </c>
      <c r="Z38">
        <v>2.7998105801054098</v>
      </c>
      <c r="AA38">
        <v>7.6835570794745802</v>
      </c>
      <c r="AB38">
        <v>40.9910760312059</v>
      </c>
      <c r="AC38">
        <v>7.30751268587266</v>
      </c>
      <c r="AD38">
        <v>6.2779941116079501</v>
      </c>
      <c r="AE38">
        <v>1.1893513510754401</v>
      </c>
      <c r="AF38">
        <v>3.9595089323552402</v>
      </c>
      <c r="AG38">
        <v>3.87313196969526</v>
      </c>
      <c r="AH38">
        <v>3.6906422295102002</v>
      </c>
      <c r="AI38">
        <v>11.7086595319317</v>
      </c>
      <c r="AK38">
        <v>0</v>
      </c>
      <c r="AL38">
        <v>48.32269478062527</v>
      </c>
      <c r="AM38">
        <v>9.5710133656847898</v>
      </c>
      <c r="AN38">
        <v>9.2409382981123809</v>
      </c>
      <c r="AO38">
        <v>0</v>
      </c>
      <c r="AP38">
        <v>4.1150911450450902</v>
      </c>
      <c r="AQ38">
        <v>5.5990493262952103</v>
      </c>
      <c r="AR38">
        <v>17.087865450794101</v>
      </c>
      <c r="AS38">
        <v>81.352276167957896</v>
      </c>
      <c r="AT38">
        <v>14.6150253717453</v>
      </c>
      <c r="AU38">
        <v>12.5559882232159</v>
      </c>
      <c r="AV38">
        <v>2.7490229584941601</v>
      </c>
      <c r="AW38">
        <v>7.9190178647104901</v>
      </c>
      <c r="AX38">
        <v>7.7462639393905297</v>
      </c>
      <c r="AY38">
        <v>7.3812844590204003</v>
      </c>
      <c r="AZ38">
        <v>23.417319063863399</v>
      </c>
      <c r="BB38">
        <v>0</v>
      </c>
      <c r="BC38">
        <v>86.569497472391262</v>
      </c>
      <c r="BD38">
        <v>9.58605311184348</v>
      </c>
      <c r="BE38">
        <v>9.2457190373523197</v>
      </c>
      <c r="BF38">
        <v>0</v>
      </c>
      <c r="BG38">
        <v>6.1726317429284396</v>
      </c>
      <c r="BH38">
        <v>9.1465515746207409</v>
      </c>
      <c r="BI38">
        <v>22.6889714975357</v>
      </c>
      <c r="BJ38">
        <v>81.441100271875001</v>
      </c>
      <c r="BK38">
        <v>22.5007665606845</v>
      </c>
      <c r="BL38">
        <v>14.1488193400425</v>
      </c>
      <c r="BM38">
        <v>3.7271215881993101</v>
      </c>
      <c r="BN38">
        <v>10.552696663730901</v>
      </c>
      <c r="BO38">
        <v>10.093739472542699</v>
      </c>
      <c r="BP38">
        <v>11.32961410972</v>
      </c>
      <c r="BQ38">
        <v>23.543065492807301</v>
      </c>
      <c r="BS38">
        <v>0</v>
      </c>
      <c r="BT38">
        <v>86.602296479959776</v>
      </c>
      <c r="BU38">
        <v>9.5980185330013494</v>
      </c>
      <c r="BV38">
        <v>9.2499552565530792</v>
      </c>
      <c r="BW38">
        <v>0</v>
      </c>
      <c r="BX38">
        <v>7.0509859641314501</v>
      </c>
      <c r="BY38">
        <v>9.1499007744998906</v>
      </c>
      <c r="BZ38">
        <v>22.699451314672501</v>
      </c>
      <c r="CA38">
        <v>81.511335778441406</v>
      </c>
      <c r="CB38">
        <v>22.5086577163115</v>
      </c>
      <c r="CC38">
        <v>14.1583400602405</v>
      </c>
      <c r="CD38">
        <v>3.7285349333278699</v>
      </c>
      <c r="CE38">
        <v>10.5583207453412</v>
      </c>
      <c r="CF38">
        <v>10.0977419444162</v>
      </c>
      <c r="CG38">
        <v>12.2164829860927</v>
      </c>
      <c r="CH38">
        <v>23.5627065238052</v>
      </c>
    </row>
    <row r="39" spans="2:86" x14ac:dyDescent="0.25"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T39">
        <v>0</v>
      </c>
      <c r="U39">
        <v>22.139153805003211</v>
      </c>
      <c r="V39">
        <v>4.3052478415673496</v>
      </c>
      <c r="W39">
        <v>2.9769275652441198</v>
      </c>
      <c r="X39">
        <v>0</v>
      </c>
      <c r="Y39">
        <v>1.9872093537862501</v>
      </c>
      <c r="Z39">
        <v>2.7495062538167998</v>
      </c>
      <c r="AA39">
        <v>11.1262664937341</v>
      </c>
      <c r="AB39">
        <v>34.527581141665799</v>
      </c>
      <c r="AC39">
        <v>7.9659587783184502</v>
      </c>
      <c r="AD39">
        <v>6.0632990177489301</v>
      </c>
      <c r="AE39">
        <v>1.31804410789732</v>
      </c>
      <c r="AF39">
        <v>3.6615415979499901</v>
      </c>
      <c r="AG39">
        <v>3.4524223005722501</v>
      </c>
      <c r="AH39">
        <v>3.8636500931162701</v>
      </c>
      <c r="AI39">
        <v>10.615135190673101</v>
      </c>
      <c r="AK39">
        <v>0</v>
      </c>
      <c r="AL39">
        <v>44.277008319806498</v>
      </c>
      <c r="AM39">
        <v>14.579262607092099</v>
      </c>
      <c r="AN39">
        <v>8.1154255273153595</v>
      </c>
      <c r="AO39">
        <v>0</v>
      </c>
      <c r="AP39">
        <v>3.9744187075725002</v>
      </c>
      <c r="AQ39">
        <v>5.4984368595857704</v>
      </c>
      <c r="AR39">
        <v>22.252066756043298</v>
      </c>
      <c r="AS39">
        <v>60.550586053870497</v>
      </c>
      <c r="AT39">
        <v>15.9319175566369</v>
      </c>
      <c r="AU39">
        <v>12.1265980354978</v>
      </c>
      <c r="AV39">
        <v>2.63601848318502</v>
      </c>
      <c r="AW39">
        <v>7.3230831958999802</v>
      </c>
      <c r="AX39">
        <v>6.9048446011445099</v>
      </c>
      <c r="AY39">
        <v>7.7273001862325401</v>
      </c>
      <c r="AZ39">
        <v>20.856342330652001</v>
      </c>
      <c r="BB39">
        <v>0</v>
      </c>
      <c r="BC39">
        <v>80.194264581455045</v>
      </c>
      <c r="BD39">
        <v>15.0008896925755</v>
      </c>
      <c r="BE39">
        <v>9.4794735033503699</v>
      </c>
      <c r="BF39">
        <v>0</v>
      </c>
      <c r="BG39">
        <v>5.9616230535387196</v>
      </c>
      <c r="BH39">
        <v>9.06385850685942</v>
      </c>
      <c r="BI39">
        <v>39.5663422254691</v>
      </c>
      <c r="BJ39">
        <v>62.060906462879402</v>
      </c>
      <c r="BK39">
        <v>25.401505258836298</v>
      </c>
      <c r="BL39">
        <v>13.942288597621699</v>
      </c>
      <c r="BM39">
        <v>4.3160155691452804</v>
      </c>
      <c r="BN39">
        <v>9.1544702610850202</v>
      </c>
      <c r="BO39">
        <v>8.2760676130740691</v>
      </c>
      <c r="BP39">
        <v>11.5909271011462</v>
      </c>
      <c r="BQ39">
        <v>21.208172766813199</v>
      </c>
      <c r="BS39">
        <v>0</v>
      </c>
      <c r="BT39">
        <v>81.26660773967788</v>
      </c>
      <c r="BU39">
        <v>15.4186524252725</v>
      </c>
      <c r="BV39">
        <v>9.5909024633119309</v>
      </c>
      <c r="BW39">
        <v>0</v>
      </c>
      <c r="BX39">
        <v>6.7913486207037703</v>
      </c>
      <c r="BY39">
        <v>9.1716938252514506</v>
      </c>
      <c r="BZ39">
        <v>39.812597518961802</v>
      </c>
      <c r="CA39">
        <v>63.544688363672002</v>
      </c>
      <c r="CB39">
        <v>25.538834588050999</v>
      </c>
      <c r="CC39">
        <v>14.089300660709499</v>
      </c>
      <c r="CD39">
        <v>4.3469631238631301</v>
      </c>
      <c r="CE39">
        <v>9.2647728804790699</v>
      </c>
      <c r="CF39">
        <v>8.30834542352234</v>
      </c>
      <c r="CG39">
        <v>12.563301734978801</v>
      </c>
      <c r="CH39">
        <v>21.555304435497501</v>
      </c>
    </row>
    <row r="40" spans="2:86" x14ac:dyDescent="0.25"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0</v>
      </c>
      <c r="U40">
        <v>9.9449924754799195</v>
      </c>
      <c r="V40">
        <v>2.91233905410092</v>
      </c>
      <c r="W40">
        <v>1.8927364366132</v>
      </c>
      <c r="X40">
        <v>15.607444505514099</v>
      </c>
      <c r="Y40">
        <v>2.3595721902404501</v>
      </c>
      <c r="Z40">
        <v>3.4214412915980201</v>
      </c>
      <c r="AA40">
        <v>6.5835182525105704</v>
      </c>
      <c r="AB40">
        <v>28.495797730919101</v>
      </c>
      <c r="AC40">
        <v>8.4885946875925899</v>
      </c>
      <c r="AD40">
        <v>7.0354521282576403</v>
      </c>
      <c r="AE40">
        <v>1.1443874889674399</v>
      </c>
      <c r="AF40">
        <v>2.7616472636514899</v>
      </c>
      <c r="AG40">
        <v>3.1797222459868002</v>
      </c>
      <c r="AH40">
        <v>3.1781113102237502</v>
      </c>
      <c r="AI40">
        <v>10.731592356042</v>
      </c>
      <c r="AK40">
        <v>0</v>
      </c>
      <c r="AL40">
        <v>19.867814386783898</v>
      </c>
      <c r="AM40">
        <v>12.0558493229112</v>
      </c>
      <c r="AN40">
        <v>3.78476377160113</v>
      </c>
      <c r="AO40">
        <v>16.6382262475727</v>
      </c>
      <c r="AP40">
        <v>4.7191443804809099</v>
      </c>
      <c r="AQ40">
        <v>6.84230309557572</v>
      </c>
      <c r="AR40">
        <v>13.166567163832401</v>
      </c>
      <c r="AS40">
        <v>55.0962000824453</v>
      </c>
      <c r="AT40">
        <v>16.977189375185102</v>
      </c>
      <c r="AU40">
        <v>14.070904256515201</v>
      </c>
      <c r="AV40">
        <v>2.2887047802087599</v>
      </c>
      <c r="AW40">
        <v>5.5232945273029799</v>
      </c>
      <c r="AX40">
        <v>6.3594444919736102</v>
      </c>
      <c r="AY40">
        <v>6.3562226204475101</v>
      </c>
      <c r="AZ40">
        <v>21.8346186626801</v>
      </c>
      <c r="BB40">
        <v>0</v>
      </c>
      <c r="BC40">
        <v>20.555931533536441</v>
      </c>
      <c r="BD40">
        <v>12.0688101406913</v>
      </c>
      <c r="BE40">
        <v>4.5266381239369897</v>
      </c>
      <c r="BF40">
        <v>17.6490819206367</v>
      </c>
      <c r="BG40">
        <v>7.0787115294991798</v>
      </c>
      <c r="BH40">
        <v>12.346368293839801</v>
      </c>
      <c r="BI40">
        <v>19.1375193568554</v>
      </c>
      <c r="BJ40">
        <v>55.194718618411798</v>
      </c>
      <c r="BK40">
        <v>28.1397311981355</v>
      </c>
      <c r="BL40">
        <v>20.361174208416301</v>
      </c>
      <c r="BM40">
        <v>3.72821907785488</v>
      </c>
      <c r="BN40">
        <v>5.9009308772510796</v>
      </c>
      <c r="BO40">
        <v>7.7918625604536498</v>
      </c>
      <c r="BP40">
        <v>9.5108811039517001</v>
      </c>
      <c r="BQ40">
        <v>26.128043753249401</v>
      </c>
      <c r="BS40">
        <v>0</v>
      </c>
      <c r="BT40">
        <v>20.580325241387932</v>
      </c>
      <c r="BU40">
        <v>12.0771164385605</v>
      </c>
      <c r="BV40">
        <v>4.5300449138320698</v>
      </c>
      <c r="BW40">
        <v>18.638719407153999</v>
      </c>
      <c r="BX40">
        <v>8.0674765361142402</v>
      </c>
      <c r="BY40">
        <v>12.3488099423568</v>
      </c>
      <c r="BZ40">
        <v>19.146593071737499</v>
      </c>
      <c r="CA40">
        <v>55.258747882224696</v>
      </c>
      <c r="CB40">
        <v>28.644062518115899</v>
      </c>
      <c r="CC40">
        <v>20.370832332439502</v>
      </c>
      <c r="CD40">
        <v>3.7294742437489101</v>
      </c>
      <c r="CE40">
        <v>5.9062774275984298</v>
      </c>
      <c r="CF40">
        <v>7.7967164031916303</v>
      </c>
      <c r="CG40">
        <v>9.5143572708054407</v>
      </c>
      <c r="CH40">
        <v>26.147646714421199</v>
      </c>
    </row>
    <row r="41" spans="2:86" x14ac:dyDescent="0.25"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T41">
        <v>17.9641744769024</v>
      </c>
      <c r="U41">
        <v>7.4109350478541201</v>
      </c>
      <c r="V41">
        <v>2.2083401351823899</v>
      </c>
      <c r="W41">
        <v>1.5193870356900701</v>
      </c>
      <c r="X41">
        <v>34.895693615907398</v>
      </c>
      <c r="Y41">
        <v>2.00684319987844</v>
      </c>
      <c r="Z41">
        <v>3.9088915796777299</v>
      </c>
      <c r="AA41">
        <v>5.5415373485314596</v>
      </c>
      <c r="AB41">
        <v>8.5143127664486506</v>
      </c>
      <c r="AC41">
        <v>7.9951290036969898</v>
      </c>
      <c r="AD41">
        <v>6.8017740502350099</v>
      </c>
      <c r="AE41">
        <v>1.4875248823140701</v>
      </c>
      <c r="AF41">
        <v>1.75828884425224</v>
      </c>
      <c r="AG41">
        <v>2.3463941404098398</v>
      </c>
      <c r="AH41">
        <v>2.3681870172086401</v>
      </c>
      <c r="AI41">
        <v>7.2770383537079599</v>
      </c>
      <c r="AK41">
        <v>20.4753910416838</v>
      </c>
      <c r="AL41">
        <v>9.5919119034762002</v>
      </c>
      <c r="AM41">
        <v>5.5568495095014097</v>
      </c>
      <c r="AN41">
        <v>3.03806024004703</v>
      </c>
      <c r="AO41">
        <v>34.9510904027781</v>
      </c>
      <c r="AP41">
        <v>4.0136863997568897</v>
      </c>
      <c r="AQ41">
        <v>7.8171998065527299</v>
      </c>
      <c r="AR41">
        <v>11.0826022253685</v>
      </c>
      <c r="AS41">
        <v>8.6404374018589998</v>
      </c>
      <c r="AT41">
        <v>15.9902580073939</v>
      </c>
      <c r="AU41">
        <v>13.60354810047</v>
      </c>
      <c r="AV41">
        <v>2.9749790986831899</v>
      </c>
      <c r="AW41">
        <v>3.3665059467140801</v>
      </c>
      <c r="AX41">
        <v>4.6927882808196797</v>
      </c>
      <c r="AY41">
        <v>4.7363740344172802</v>
      </c>
      <c r="AZ41">
        <v>14.5540600717682</v>
      </c>
      <c r="BB41">
        <v>22.954441465471501</v>
      </c>
      <c r="BC41">
        <v>9.7024170823220199</v>
      </c>
      <c r="BD41">
        <v>5.5708054423238798</v>
      </c>
      <c r="BE41">
        <v>3.3844645288301298</v>
      </c>
      <c r="BF41">
        <v>34.996647907610402</v>
      </c>
      <c r="BG41">
        <v>6.0205245247881898</v>
      </c>
      <c r="BH41">
        <v>14.714879094389699</v>
      </c>
      <c r="BI41">
        <v>14.217134071589699</v>
      </c>
      <c r="BJ41">
        <v>8.7508769059656899</v>
      </c>
      <c r="BK41">
        <v>23.984513033046799</v>
      </c>
      <c r="BL41">
        <v>20.404797739627799</v>
      </c>
      <c r="BM41">
        <v>6.3711552416606896</v>
      </c>
      <c r="BN41">
        <v>3.3745332299678301</v>
      </c>
      <c r="BO41">
        <v>4.8863329408584502</v>
      </c>
      <c r="BP41">
        <v>6.3210007540916502</v>
      </c>
      <c r="BQ41">
        <v>14.886297176260699</v>
      </c>
      <c r="BS41">
        <v>25.407355797166598</v>
      </c>
      <c r="BT41">
        <v>9.7278173143372406</v>
      </c>
      <c r="BU41">
        <v>5.5793165136428202</v>
      </c>
      <c r="BV41">
        <v>3.3879937137646099</v>
      </c>
      <c r="BW41">
        <v>35.032765871186598</v>
      </c>
      <c r="BX41">
        <v>6.5510529035379097</v>
      </c>
      <c r="BY41">
        <v>14.717390707419501</v>
      </c>
      <c r="BZ41">
        <v>14.226685178011801</v>
      </c>
      <c r="CA41">
        <v>8.8188751673988008</v>
      </c>
      <c r="CB41">
        <v>27.3167034068486</v>
      </c>
      <c r="CC41">
        <v>20.415210798415899</v>
      </c>
      <c r="CD41">
        <v>6.3724791474367297</v>
      </c>
      <c r="CE41">
        <v>3.38026431084932</v>
      </c>
      <c r="CF41">
        <v>4.8917516977559297</v>
      </c>
      <c r="CG41">
        <v>6.32484979124792</v>
      </c>
      <c r="CH41">
        <v>14.907516340052</v>
      </c>
    </row>
    <row r="42" spans="2:86" x14ac:dyDescent="0.25"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T42">
        <v>103.459447401825</v>
      </c>
      <c r="U42">
        <v>9.0917741430216914</v>
      </c>
      <c r="V42">
        <v>1.3141413059895899</v>
      </c>
      <c r="W42">
        <v>1.0247648603373201</v>
      </c>
      <c r="X42">
        <v>23.903137859216201</v>
      </c>
      <c r="Y42">
        <v>1.8111793890997301</v>
      </c>
      <c r="Z42">
        <v>2.943639903437</v>
      </c>
      <c r="AA42">
        <v>4.8447483605038997</v>
      </c>
      <c r="AB42">
        <v>0</v>
      </c>
      <c r="AC42">
        <v>7.9231570756583896</v>
      </c>
      <c r="AD42">
        <v>7.5809236253957497</v>
      </c>
      <c r="AE42">
        <v>1.1429619980989201</v>
      </c>
      <c r="AF42">
        <v>1.7900540516394601</v>
      </c>
      <c r="AG42">
        <v>1.8834309685639701</v>
      </c>
      <c r="AH42">
        <v>1.69009871740082</v>
      </c>
      <c r="AI42">
        <v>6.6170312528967301</v>
      </c>
      <c r="AK42">
        <v>103.528602007633</v>
      </c>
      <c r="AL42">
        <v>23.347272875786029</v>
      </c>
      <c r="AM42">
        <v>3.0408272681156299</v>
      </c>
      <c r="AN42">
        <v>2.04881112808653</v>
      </c>
      <c r="AO42">
        <v>40.262808319001799</v>
      </c>
      <c r="AP42">
        <v>3.6223587781994602</v>
      </c>
      <c r="AQ42">
        <v>5.88669256310809</v>
      </c>
      <c r="AR42">
        <v>9.6890210979272204</v>
      </c>
      <c r="AS42">
        <v>0</v>
      </c>
      <c r="AT42">
        <v>15.846314151316699</v>
      </c>
      <c r="AU42">
        <v>15.161847250791499</v>
      </c>
      <c r="AV42">
        <v>2.2858528589110199</v>
      </c>
      <c r="AW42">
        <v>3.7291788665515901</v>
      </c>
      <c r="AX42">
        <v>3.7668619371279499</v>
      </c>
      <c r="AY42">
        <v>3.3801974348016501</v>
      </c>
      <c r="AZ42">
        <v>13.234045759185999</v>
      </c>
      <c r="BB42">
        <v>103.590860922</v>
      </c>
      <c r="BC42">
        <v>24.02729302847149</v>
      </c>
      <c r="BD42">
        <v>9.0901567690318004</v>
      </c>
      <c r="BE42">
        <v>2.1617056456372299</v>
      </c>
      <c r="BF42">
        <v>40.311267028284703</v>
      </c>
      <c r="BG42">
        <v>5.4335330586028103</v>
      </c>
      <c r="BH42">
        <v>10.464027073949699</v>
      </c>
      <c r="BI42">
        <v>12.9019371115818</v>
      </c>
      <c r="BJ42">
        <v>0</v>
      </c>
      <c r="BK42">
        <v>23.768591419497501</v>
      </c>
      <c r="BL42">
        <v>25.3623804300376</v>
      </c>
      <c r="BM42">
        <v>4.3150834830887099</v>
      </c>
      <c r="BN42">
        <v>4.48984313235212</v>
      </c>
      <c r="BO42">
        <v>3.81124875879267</v>
      </c>
      <c r="BP42">
        <v>5.3474697840715697</v>
      </c>
      <c r="BQ42">
        <v>15.9005898575077</v>
      </c>
      <c r="BS42">
        <v>103.647912279186</v>
      </c>
      <c r="BT42">
        <v>24.053700872712131</v>
      </c>
      <c r="BU42">
        <v>9.0988729838361699</v>
      </c>
      <c r="BV42">
        <v>2.16535737750766</v>
      </c>
      <c r="BW42">
        <v>40.349122939921997</v>
      </c>
      <c r="BX42">
        <v>5.8108821542035001</v>
      </c>
      <c r="BY42">
        <v>10.4666087602975</v>
      </c>
      <c r="BZ42">
        <v>12.9119660146131</v>
      </c>
      <c r="CA42">
        <v>0</v>
      </c>
      <c r="CB42">
        <v>28.450210181041498</v>
      </c>
      <c r="CC42">
        <v>25.373548855571599</v>
      </c>
      <c r="CD42">
        <v>4.3164761847889297</v>
      </c>
      <c r="CE42">
        <v>4.4959589827927804</v>
      </c>
      <c r="CF42">
        <v>3.8172326475668799</v>
      </c>
      <c r="CG42">
        <v>5.3516918473468102</v>
      </c>
      <c r="CH42">
        <v>15.923426100984701</v>
      </c>
    </row>
    <row r="43" spans="2:86" x14ac:dyDescent="0.25"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T43">
        <v>66.925476788218702</v>
      </c>
      <c r="U43">
        <v>9.9004118018057561</v>
      </c>
      <c r="V43">
        <v>1.4432253865953699</v>
      </c>
      <c r="W43">
        <v>0.98893407555836099</v>
      </c>
      <c r="X43">
        <v>7.9084780949820797</v>
      </c>
      <c r="Y43">
        <v>1.6775408578223301</v>
      </c>
      <c r="Z43">
        <v>2.4583923593365502</v>
      </c>
      <c r="AA43">
        <v>4.61299146454426</v>
      </c>
      <c r="AB43">
        <v>0</v>
      </c>
      <c r="AC43">
        <v>8.3495258736784006</v>
      </c>
      <c r="AD43">
        <v>8.6231537499704505</v>
      </c>
      <c r="AE43">
        <v>1.21483291379528</v>
      </c>
      <c r="AF43">
        <v>1.5304967495291</v>
      </c>
      <c r="AG43">
        <v>1.8742853747530099</v>
      </c>
      <c r="AH43">
        <v>1.89630654365269</v>
      </c>
      <c r="AI43">
        <v>6.2015380024083901</v>
      </c>
      <c r="AK43">
        <v>82.478173785984495</v>
      </c>
      <c r="AL43">
        <v>19.84822671215456</v>
      </c>
      <c r="AM43">
        <v>2.8832760929609198</v>
      </c>
      <c r="AN43">
        <v>1.9771447655160499</v>
      </c>
      <c r="AO43">
        <v>21.8946886885746</v>
      </c>
      <c r="AP43">
        <v>3.3550817156446699</v>
      </c>
      <c r="AQ43">
        <v>4.9161935579912397</v>
      </c>
      <c r="AR43">
        <v>9.2255041336019499</v>
      </c>
      <c r="AS43">
        <v>0</v>
      </c>
      <c r="AT43">
        <v>16.699051747356801</v>
      </c>
      <c r="AU43">
        <v>17.246307499940901</v>
      </c>
      <c r="AV43">
        <v>2.4295942158180499</v>
      </c>
      <c r="AW43">
        <v>3.0609868225315102</v>
      </c>
      <c r="AX43">
        <v>3.7485707495060199</v>
      </c>
      <c r="AY43">
        <v>3.79261308730538</v>
      </c>
      <c r="AZ43">
        <v>12.403059146509399</v>
      </c>
      <c r="BB43">
        <v>82.542644937455094</v>
      </c>
      <c r="BC43">
        <v>47.330816888078644</v>
      </c>
      <c r="BD43">
        <v>8.0793716996327305</v>
      </c>
      <c r="BE43">
        <v>5.03976428931208</v>
      </c>
      <c r="BF43">
        <v>21.946050637768799</v>
      </c>
      <c r="BG43">
        <v>5.0326174306956197</v>
      </c>
      <c r="BH43">
        <v>7.8524746522641999</v>
      </c>
      <c r="BI43">
        <v>19.5289828615003</v>
      </c>
      <c r="BJ43">
        <v>0</v>
      </c>
      <c r="BK43">
        <v>25.047691945241699</v>
      </c>
      <c r="BL43">
        <v>31.825025113734501</v>
      </c>
      <c r="BM43">
        <v>3.87196267763587</v>
      </c>
      <c r="BN43">
        <v>5.3296224294589898</v>
      </c>
      <c r="BO43">
        <v>4.6353942252808604</v>
      </c>
      <c r="BP43">
        <v>6.2095925548309001</v>
      </c>
      <c r="BQ43">
        <v>20.467555285904801</v>
      </c>
      <c r="BS43">
        <v>82.601489992365501</v>
      </c>
      <c r="BT43">
        <v>47.358233477367342</v>
      </c>
      <c r="BU43">
        <v>8.0882934370653707</v>
      </c>
      <c r="BV43">
        <v>5.0435387254580704</v>
      </c>
      <c r="BW43">
        <v>21.9856461093059</v>
      </c>
      <c r="BX43">
        <v>5.70568544317765</v>
      </c>
      <c r="BY43">
        <v>10.8468757130491</v>
      </c>
      <c r="BZ43">
        <v>19.539489987439399</v>
      </c>
      <c r="CA43">
        <v>0</v>
      </c>
      <c r="CB43">
        <v>30.2031679582926</v>
      </c>
      <c r="CC43">
        <v>31.836949371566298</v>
      </c>
      <c r="CD43">
        <v>4.6189541554613296</v>
      </c>
      <c r="CE43">
        <v>5.33612330558352</v>
      </c>
      <c r="CF43">
        <v>4.6419434887697202</v>
      </c>
      <c r="CG43">
        <v>6.8703677027118797</v>
      </c>
      <c r="CH43">
        <v>20.492009558002898</v>
      </c>
    </row>
    <row r="44" spans="2:86" x14ac:dyDescent="0.25"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T44">
        <v>14.7741592446204</v>
      </c>
      <c r="U44">
        <v>9.4924285570227713</v>
      </c>
      <c r="V44">
        <v>1.0704497821893699</v>
      </c>
      <c r="W44">
        <v>1.0108847981945099</v>
      </c>
      <c r="X44">
        <v>6.6388474191109301</v>
      </c>
      <c r="Y44">
        <v>1.3895893487842399</v>
      </c>
      <c r="Z44">
        <v>1.93625983855587</v>
      </c>
      <c r="AA44">
        <v>4.19354466920562</v>
      </c>
      <c r="AB44">
        <v>5.8520298094366501</v>
      </c>
      <c r="AC44">
        <v>7.7282160677862297</v>
      </c>
      <c r="AD44">
        <v>7.5839350573837896</v>
      </c>
      <c r="AE44">
        <v>1.25699690383546</v>
      </c>
      <c r="AF44">
        <v>1.1345302099263299</v>
      </c>
      <c r="AG44">
        <v>1.47102547378821</v>
      </c>
      <c r="AH44">
        <v>1.28574322273561</v>
      </c>
      <c r="AI44">
        <v>5.3322593734077604</v>
      </c>
      <c r="AK44">
        <v>85.235918067011198</v>
      </c>
      <c r="AL44">
        <v>18.9832756805224</v>
      </c>
      <c r="AM44">
        <v>2.1377037090317899</v>
      </c>
      <c r="AN44">
        <v>2.02104138580638</v>
      </c>
      <c r="AO44">
        <v>17.370816400304999</v>
      </c>
      <c r="AP44">
        <v>2.77917869756849</v>
      </c>
      <c r="AQ44">
        <v>3.87192457338814</v>
      </c>
      <c r="AR44">
        <v>8.3866073493587905</v>
      </c>
      <c r="AS44">
        <v>6.3382763590406004</v>
      </c>
      <c r="AT44">
        <v>15.456432135572401</v>
      </c>
      <c r="AU44">
        <v>15.167870114767499</v>
      </c>
      <c r="AV44">
        <v>2.5139217182479001</v>
      </c>
      <c r="AW44">
        <v>2.2690536987935102</v>
      </c>
      <c r="AX44">
        <v>2.9420509475764298</v>
      </c>
      <c r="AY44">
        <v>2.5714864454712201</v>
      </c>
      <c r="AZ44">
        <v>10.6645017760633</v>
      </c>
      <c r="BB44">
        <v>85.302604231405496</v>
      </c>
      <c r="BC44">
        <v>45.292559252624613</v>
      </c>
      <c r="BD44">
        <v>4.4142081967743803</v>
      </c>
      <c r="BE44">
        <v>5.1794832059441296</v>
      </c>
      <c r="BF44">
        <v>17.425083753885701</v>
      </c>
      <c r="BG44">
        <v>4.1687628692790701</v>
      </c>
      <c r="BH44">
        <v>5.8052932055160698</v>
      </c>
      <c r="BI44">
        <v>26.595868663665701</v>
      </c>
      <c r="BJ44">
        <v>6.7386394393051798</v>
      </c>
      <c r="BK44">
        <v>23.183756620107498</v>
      </c>
      <c r="BL44">
        <v>26.846911909547401</v>
      </c>
      <c r="BM44">
        <v>3.7699165697625299</v>
      </c>
      <c r="BN44">
        <v>5.3364040975162297</v>
      </c>
      <c r="BO44">
        <v>3.6005194036797201</v>
      </c>
      <c r="BP44">
        <v>3.8571451943936799</v>
      </c>
      <c r="BQ44">
        <v>16.713519963727499</v>
      </c>
      <c r="BS44">
        <v>85.363245526903398</v>
      </c>
      <c r="BT44">
        <v>45.320985764592535</v>
      </c>
      <c r="BU44">
        <v>4.4233358451015103</v>
      </c>
      <c r="BV44">
        <v>5.1833805091550502</v>
      </c>
      <c r="BW44">
        <v>17.466420474447201</v>
      </c>
      <c r="BX44">
        <v>4.5100892531092196</v>
      </c>
      <c r="BY44">
        <v>9.5111116649708691</v>
      </c>
      <c r="BZ44">
        <v>26.6068544600585</v>
      </c>
      <c r="CA44">
        <v>6.9650110612812997</v>
      </c>
      <c r="CB44">
        <v>28.029351551298198</v>
      </c>
      <c r="CC44">
        <v>26.859592498819101</v>
      </c>
      <c r="CD44">
        <v>4.7726181488293404</v>
      </c>
      <c r="CE44">
        <v>5.3432902725594102</v>
      </c>
      <c r="CF44">
        <v>3.6076343098513601</v>
      </c>
      <c r="CG44">
        <v>4.1339309014646002</v>
      </c>
      <c r="CH44">
        <v>16.7395932852919</v>
      </c>
    </row>
    <row r="45" spans="2:86" x14ac:dyDescent="0.25">
      <c r="T45">
        <f>SUM(T24:T44)</f>
        <v>292.49922884711981</v>
      </c>
    </row>
    <row r="47" spans="2:86" x14ac:dyDescent="0.25"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</row>
    <row r="48" spans="2:86" x14ac:dyDescent="0.25">
      <c r="B48">
        <v>2010</v>
      </c>
      <c r="C48">
        <v>0.71992229299999999</v>
      </c>
      <c r="D48">
        <v>28.164269067000003</v>
      </c>
      <c r="E48">
        <v>4.4191496250000002</v>
      </c>
      <c r="F48">
        <v>0.34862998699999997</v>
      </c>
      <c r="G48">
        <v>0.103360828</v>
      </c>
      <c r="H48">
        <v>0.27892926099999998</v>
      </c>
      <c r="I48">
        <v>0.80091884400000002</v>
      </c>
      <c r="J48">
        <v>9.1594087000000005E-2</v>
      </c>
      <c r="K48">
        <v>3.6141742959999998</v>
      </c>
      <c r="L48">
        <v>0.17005553200000001</v>
      </c>
      <c r="M48">
        <v>5.4430820999999997E-2</v>
      </c>
      <c r="N48">
        <v>0</v>
      </c>
      <c r="O48">
        <v>0</v>
      </c>
      <c r="P48">
        <v>2.8860532000000001E-2</v>
      </c>
      <c r="Q48">
        <v>2.4992382E-2</v>
      </c>
      <c r="R48">
        <v>0.180712447</v>
      </c>
      <c r="T48">
        <v>0.71992229299999999</v>
      </c>
      <c r="U48">
        <v>28.164269067000003</v>
      </c>
      <c r="V48">
        <v>4.4191496250000002</v>
      </c>
      <c r="W48">
        <v>0.34862998699999997</v>
      </c>
      <c r="X48">
        <v>0.103360828</v>
      </c>
      <c r="Y48">
        <v>0.27892926099999998</v>
      </c>
      <c r="Z48">
        <v>0.80091884400000002</v>
      </c>
      <c r="AA48">
        <v>9.1594087000000005E-2</v>
      </c>
      <c r="AB48">
        <v>3.6141742959999998</v>
      </c>
      <c r="AC48">
        <v>0.17005553200000001</v>
      </c>
      <c r="AD48">
        <v>5.4430820999999997E-2</v>
      </c>
      <c r="AE48">
        <v>0</v>
      </c>
      <c r="AF48">
        <v>0</v>
      </c>
      <c r="AG48">
        <v>2.8860532000000001E-2</v>
      </c>
      <c r="AH48">
        <v>2.4992382E-2</v>
      </c>
      <c r="AI48">
        <v>0.180712447</v>
      </c>
      <c r="AK48">
        <v>0.71992229299999999</v>
      </c>
      <c r="AL48">
        <v>28.164269067000003</v>
      </c>
      <c r="AM48">
        <v>4.4191496250000002</v>
      </c>
      <c r="AN48">
        <v>0.34862998699999997</v>
      </c>
      <c r="AO48">
        <v>0.103360828</v>
      </c>
      <c r="AP48">
        <v>0.27892926099999998</v>
      </c>
      <c r="AQ48">
        <v>0.80091884400000002</v>
      </c>
      <c r="AR48">
        <v>9.1594087000000005E-2</v>
      </c>
      <c r="AS48">
        <v>3.6141742959999998</v>
      </c>
      <c r="AT48">
        <v>0.17005553200000001</v>
      </c>
      <c r="AU48">
        <v>5.4430820999999997E-2</v>
      </c>
      <c r="AV48">
        <v>0</v>
      </c>
      <c r="AW48">
        <v>0</v>
      </c>
      <c r="AX48">
        <v>2.8860532000000001E-2</v>
      </c>
      <c r="AY48">
        <v>2.4992382E-2</v>
      </c>
      <c r="AZ48">
        <v>0.180712447</v>
      </c>
      <c r="BB48">
        <v>0.71992229299999999</v>
      </c>
      <c r="BC48">
        <v>28.164269067000003</v>
      </c>
      <c r="BD48">
        <v>4.4191496250000002</v>
      </c>
      <c r="BE48">
        <v>0.34862998699999997</v>
      </c>
      <c r="BF48">
        <v>0.103360828</v>
      </c>
      <c r="BG48">
        <v>0.27892926099999998</v>
      </c>
      <c r="BH48">
        <v>0.80091884400000002</v>
      </c>
      <c r="BI48">
        <v>9.1594087000000005E-2</v>
      </c>
      <c r="BJ48">
        <v>3.6141742959999998</v>
      </c>
      <c r="BK48">
        <v>0.17005553200000001</v>
      </c>
      <c r="BL48">
        <v>5.4430820999999997E-2</v>
      </c>
      <c r="BM48">
        <v>0</v>
      </c>
      <c r="BN48">
        <v>0</v>
      </c>
      <c r="BO48">
        <v>2.8860532000000001E-2</v>
      </c>
      <c r="BP48">
        <v>2.4992382E-2</v>
      </c>
      <c r="BQ48">
        <v>0.180712447</v>
      </c>
      <c r="BS48">
        <v>0.71992229299999999</v>
      </c>
      <c r="BT48">
        <v>28.164269067000003</v>
      </c>
      <c r="BU48">
        <v>4.4191496250000002</v>
      </c>
      <c r="BV48">
        <v>0.34862998699999997</v>
      </c>
      <c r="BW48">
        <v>0.103360828</v>
      </c>
      <c r="BX48">
        <v>0.27892926099999998</v>
      </c>
      <c r="BY48">
        <v>0.80091884400000002</v>
      </c>
      <c r="BZ48">
        <v>9.1594087000000005E-2</v>
      </c>
      <c r="CA48">
        <v>3.6141742959999998</v>
      </c>
      <c r="CB48">
        <v>0.17005553200000001</v>
      </c>
      <c r="CC48">
        <v>5.4430820999999997E-2</v>
      </c>
      <c r="CD48">
        <v>0</v>
      </c>
      <c r="CE48">
        <v>0</v>
      </c>
      <c r="CF48">
        <v>2.8860532000000001E-2</v>
      </c>
      <c r="CG48">
        <v>2.4992382E-2</v>
      </c>
      <c r="CH48">
        <v>0.180712447</v>
      </c>
    </row>
    <row r="49" spans="2:86" x14ac:dyDescent="0.25">
      <c r="B49">
        <v>2011</v>
      </c>
      <c r="C49">
        <v>1.10071464995333</v>
      </c>
      <c r="D49">
        <v>11.94731548377996</v>
      </c>
      <c r="E49">
        <v>0</v>
      </c>
      <c r="F49">
        <v>0.51061728691333297</v>
      </c>
      <c r="G49">
        <v>0.42530847318666598</v>
      </c>
      <c r="H49">
        <v>0.16135091640666599</v>
      </c>
      <c r="I49">
        <v>0</v>
      </c>
      <c r="J49">
        <v>2.76943692466666E-2</v>
      </c>
      <c r="K49">
        <v>0.38705088830666601</v>
      </c>
      <c r="L49">
        <v>0</v>
      </c>
      <c r="M49">
        <v>5.0135643139999998E-2</v>
      </c>
      <c r="N49">
        <v>0</v>
      </c>
      <c r="O49">
        <v>0</v>
      </c>
      <c r="P49">
        <v>0</v>
      </c>
      <c r="Q49">
        <v>0</v>
      </c>
      <c r="R49">
        <v>2.6037597646666601E-2</v>
      </c>
      <c r="T49">
        <v>1.10071464995333</v>
      </c>
      <c r="U49">
        <v>11.94731548377996</v>
      </c>
      <c r="V49">
        <v>0</v>
      </c>
      <c r="W49">
        <v>0.51061728691333297</v>
      </c>
      <c r="X49">
        <v>0.42530847318666598</v>
      </c>
      <c r="Y49">
        <v>0.16135091640666599</v>
      </c>
      <c r="Z49">
        <v>0</v>
      </c>
      <c r="AA49">
        <v>2.76943692466666E-2</v>
      </c>
      <c r="AB49">
        <v>0.38705088830666601</v>
      </c>
      <c r="AC49">
        <v>0</v>
      </c>
      <c r="AD49">
        <v>5.0135643139999998E-2</v>
      </c>
      <c r="AE49">
        <v>0</v>
      </c>
      <c r="AF49">
        <v>0</v>
      </c>
      <c r="AG49">
        <v>0</v>
      </c>
      <c r="AH49">
        <v>0</v>
      </c>
      <c r="AI49">
        <v>2.6037597646666601E-2</v>
      </c>
      <c r="AK49">
        <v>1.10071464995333</v>
      </c>
      <c r="AL49">
        <v>11.94731548377996</v>
      </c>
      <c r="AM49">
        <v>0</v>
      </c>
      <c r="AN49">
        <v>0.51061728691333297</v>
      </c>
      <c r="AO49">
        <v>0.42530847318666598</v>
      </c>
      <c r="AP49">
        <v>0.16135091640666599</v>
      </c>
      <c r="AQ49">
        <v>0</v>
      </c>
      <c r="AR49">
        <v>2.76943692466666E-2</v>
      </c>
      <c r="AS49">
        <v>0.38705088830666601</v>
      </c>
      <c r="AT49">
        <v>0</v>
      </c>
      <c r="AU49">
        <v>5.0135643139999998E-2</v>
      </c>
      <c r="AV49">
        <v>0</v>
      </c>
      <c r="AW49">
        <v>0</v>
      </c>
      <c r="AX49">
        <v>0</v>
      </c>
      <c r="AY49">
        <v>0</v>
      </c>
      <c r="AZ49">
        <v>2.6037597646666601E-2</v>
      </c>
      <c r="BB49">
        <v>1.10071464995333</v>
      </c>
      <c r="BC49">
        <v>11.94731548377996</v>
      </c>
      <c r="BD49">
        <v>0</v>
      </c>
      <c r="BE49">
        <v>0.51061728691333297</v>
      </c>
      <c r="BF49">
        <v>0.42530847318666598</v>
      </c>
      <c r="BG49">
        <v>0.16135091640666599</v>
      </c>
      <c r="BH49">
        <v>0</v>
      </c>
      <c r="BI49">
        <v>2.76943692466666E-2</v>
      </c>
      <c r="BJ49">
        <v>0.38705088830666601</v>
      </c>
      <c r="BK49">
        <v>0</v>
      </c>
      <c r="BL49">
        <v>5.0135643139999998E-2</v>
      </c>
      <c r="BM49">
        <v>0</v>
      </c>
      <c r="BN49">
        <v>0</v>
      </c>
      <c r="BO49">
        <v>0</v>
      </c>
      <c r="BP49">
        <v>0</v>
      </c>
      <c r="BQ49">
        <v>2.6037597646666601E-2</v>
      </c>
      <c r="BS49">
        <v>1.10071464995333</v>
      </c>
      <c r="BT49">
        <v>11.94731548377996</v>
      </c>
      <c r="BU49">
        <v>0</v>
      </c>
      <c r="BV49">
        <v>0.51061728691333297</v>
      </c>
      <c r="BW49">
        <v>0.42530847318666598</v>
      </c>
      <c r="BX49">
        <v>0.16135091640666599</v>
      </c>
      <c r="BY49">
        <v>0</v>
      </c>
      <c r="BZ49">
        <v>2.76943692466666E-2</v>
      </c>
      <c r="CA49">
        <v>0.38705088830666601</v>
      </c>
      <c r="CB49">
        <v>0</v>
      </c>
      <c r="CC49">
        <v>5.0135643139999998E-2</v>
      </c>
      <c r="CD49">
        <v>0</v>
      </c>
      <c r="CE49">
        <v>0</v>
      </c>
      <c r="CF49">
        <v>0</v>
      </c>
      <c r="CG49">
        <v>0</v>
      </c>
      <c r="CH49">
        <v>2.6037597646666601E-2</v>
      </c>
    </row>
    <row r="50" spans="2:86" x14ac:dyDescent="0.25">
      <c r="B50">
        <v>2012</v>
      </c>
      <c r="C50">
        <v>2.2984856180733302</v>
      </c>
      <c r="D50">
        <v>14.572309589379966</v>
      </c>
      <c r="E50">
        <v>0.73701327834999997</v>
      </c>
      <c r="F50">
        <v>0.43808249049333298</v>
      </c>
      <c r="G50">
        <v>0.68416127719333297</v>
      </c>
      <c r="H50">
        <v>0.17352930932666599</v>
      </c>
      <c r="I50">
        <v>0</v>
      </c>
      <c r="J50">
        <v>0.27250261352666599</v>
      </c>
      <c r="K50">
        <v>1.9046240165933299</v>
      </c>
      <c r="L50">
        <v>0</v>
      </c>
      <c r="M50">
        <v>7.7603822613333304E-2</v>
      </c>
      <c r="N50">
        <v>0</v>
      </c>
      <c r="O50">
        <v>0</v>
      </c>
      <c r="P50">
        <v>0</v>
      </c>
      <c r="Q50">
        <v>1.03580689874666E-2</v>
      </c>
      <c r="R50">
        <v>0.28674296996666598</v>
      </c>
      <c r="T50">
        <v>2.2984856180733302</v>
      </c>
      <c r="U50">
        <v>14.572309589379966</v>
      </c>
      <c r="V50">
        <v>0.73701327834999997</v>
      </c>
      <c r="W50">
        <v>0.43808249049333298</v>
      </c>
      <c r="X50">
        <v>0.68416127719333297</v>
      </c>
      <c r="Y50">
        <v>0.17352930932666599</v>
      </c>
      <c r="Z50">
        <v>0</v>
      </c>
      <c r="AA50">
        <v>0.27250261352666599</v>
      </c>
      <c r="AB50">
        <v>1.9046240165933299</v>
      </c>
      <c r="AC50">
        <v>0</v>
      </c>
      <c r="AD50">
        <v>7.7603822613333304E-2</v>
      </c>
      <c r="AE50">
        <v>0</v>
      </c>
      <c r="AF50">
        <v>0</v>
      </c>
      <c r="AG50">
        <v>0</v>
      </c>
      <c r="AH50">
        <v>1.03580689874666E-2</v>
      </c>
      <c r="AI50">
        <v>0.28674296996666598</v>
      </c>
      <c r="AK50">
        <v>2.2984856180733302</v>
      </c>
      <c r="AL50">
        <v>14.572309589379966</v>
      </c>
      <c r="AM50">
        <v>0.73701327834999997</v>
      </c>
      <c r="AN50">
        <v>0.43808249049333298</v>
      </c>
      <c r="AO50">
        <v>0.68416127719333297</v>
      </c>
      <c r="AP50">
        <v>0.17352930932666599</v>
      </c>
      <c r="AQ50">
        <v>0</v>
      </c>
      <c r="AR50">
        <v>0.27250261352666599</v>
      </c>
      <c r="AS50">
        <v>1.9046240165933299</v>
      </c>
      <c r="AT50">
        <v>0</v>
      </c>
      <c r="AU50">
        <v>7.7603822613333304E-2</v>
      </c>
      <c r="AV50">
        <v>0</v>
      </c>
      <c r="AW50">
        <v>0</v>
      </c>
      <c r="AX50">
        <v>0</v>
      </c>
      <c r="AY50">
        <v>1.03580689874666E-2</v>
      </c>
      <c r="AZ50">
        <v>0.28674296996666598</v>
      </c>
      <c r="BB50">
        <v>2.2984856180733302</v>
      </c>
      <c r="BC50">
        <v>14.572309589379966</v>
      </c>
      <c r="BD50">
        <v>0.73701327834999997</v>
      </c>
      <c r="BE50">
        <v>0.43808249049333298</v>
      </c>
      <c r="BF50">
        <v>0.68416127719333297</v>
      </c>
      <c r="BG50">
        <v>0.17352930932666599</v>
      </c>
      <c r="BH50">
        <v>0</v>
      </c>
      <c r="BI50">
        <v>0.27250261352666599</v>
      </c>
      <c r="BJ50">
        <v>1.9046240165933299</v>
      </c>
      <c r="BK50">
        <v>0</v>
      </c>
      <c r="BL50">
        <v>7.7603822613333304E-2</v>
      </c>
      <c r="BM50">
        <v>0</v>
      </c>
      <c r="BN50">
        <v>0</v>
      </c>
      <c r="BO50">
        <v>0</v>
      </c>
      <c r="BP50">
        <v>1.03580689874666E-2</v>
      </c>
      <c r="BQ50">
        <v>0.28674296996666598</v>
      </c>
      <c r="BS50">
        <v>2.2984856180733302</v>
      </c>
      <c r="BT50">
        <v>14.572309589379966</v>
      </c>
      <c r="BU50">
        <v>0.73701327834999997</v>
      </c>
      <c r="BV50">
        <v>0.43808249049333298</v>
      </c>
      <c r="BW50">
        <v>0.68416127719333297</v>
      </c>
      <c r="BX50">
        <v>0.17352930932666599</v>
      </c>
      <c r="BY50">
        <v>0</v>
      </c>
      <c r="BZ50">
        <v>0.27250261352666599</v>
      </c>
      <c r="CA50">
        <v>1.9046240165933299</v>
      </c>
      <c r="CB50">
        <v>0</v>
      </c>
      <c r="CC50">
        <v>7.7603822613333304E-2</v>
      </c>
      <c r="CD50">
        <v>0</v>
      </c>
      <c r="CE50">
        <v>0</v>
      </c>
      <c r="CF50">
        <v>0</v>
      </c>
      <c r="CG50">
        <v>1.03580689874666E-2</v>
      </c>
      <c r="CH50">
        <v>0.28674296996666598</v>
      </c>
    </row>
    <row r="51" spans="2:86" x14ac:dyDescent="0.25">
      <c r="B51">
        <v>2013</v>
      </c>
      <c r="C51">
        <v>5.8882686936399997</v>
      </c>
      <c r="D51">
        <v>12.807232549853232</v>
      </c>
      <c r="E51">
        <v>5.5963101304333298</v>
      </c>
      <c r="F51">
        <v>0.68290729295999997</v>
      </c>
      <c r="G51">
        <v>0.81522938058666605</v>
      </c>
      <c r="H51">
        <v>0.45174517602666597</v>
      </c>
      <c r="I51">
        <v>0.283902529010087</v>
      </c>
      <c r="J51">
        <v>0.45044637104666602</v>
      </c>
      <c r="K51">
        <v>3.5252922306733301</v>
      </c>
      <c r="L51">
        <v>5.5213995589095601E-4</v>
      </c>
      <c r="M51">
        <v>0.11709611216</v>
      </c>
      <c r="N51">
        <v>0</v>
      </c>
      <c r="O51">
        <v>2.9634090000000002E-3</v>
      </c>
      <c r="P51">
        <v>0</v>
      </c>
      <c r="Q51">
        <v>2.00739535333333E-2</v>
      </c>
      <c r="R51">
        <v>0.43632762842</v>
      </c>
      <c r="T51">
        <v>5.8882686936399997</v>
      </c>
      <c r="U51">
        <v>12.807232549853232</v>
      </c>
      <c r="V51">
        <v>5.5963101304333298</v>
      </c>
      <c r="W51">
        <v>0.68290729295999997</v>
      </c>
      <c r="X51">
        <v>0.81522938058666605</v>
      </c>
      <c r="Y51">
        <v>0.45174517602666597</v>
      </c>
      <c r="Z51">
        <v>0.283902529010087</v>
      </c>
      <c r="AA51">
        <v>0.45044637104666602</v>
      </c>
      <c r="AB51">
        <v>3.5252922306733301</v>
      </c>
      <c r="AC51">
        <v>5.5213995589095601E-4</v>
      </c>
      <c r="AD51">
        <v>0.11709611216</v>
      </c>
      <c r="AE51">
        <v>0</v>
      </c>
      <c r="AF51">
        <v>2.9634090000000002E-3</v>
      </c>
      <c r="AG51">
        <v>0</v>
      </c>
      <c r="AH51">
        <v>2.00739535333333E-2</v>
      </c>
      <c r="AI51">
        <v>0.43632762842</v>
      </c>
      <c r="AK51">
        <v>5.8882686936399997</v>
      </c>
      <c r="AL51">
        <v>12.807232549853232</v>
      </c>
      <c r="AM51">
        <v>5.5963101304333298</v>
      </c>
      <c r="AN51">
        <v>0.68290729295999997</v>
      </c>
      <c r="AO51">
        <v>0.81522938058666605</v>
      </c>
      <c r="AP51">
        <v>0.45174517602666597</v>
      </c>
      <c r="AQ51">
        <v>0.283902529010087</v>
      </c>
      <c r="AR51">
        <v>0.45044637104666602</v>
      </c>
      <c r="AS51">
        <v>3.5252922306733301</v>
      </c>
      <c r="AT51">
        <v>5.5213995589095601E-4</v>
      </c>
      <c r="AU51">
        <v>0.11709611216</v>
      </c>
      <c r="AV51">
        <v>0</v>
      </c>
      <c r="AW51">
        <v>2.9634090000000002E-3</v>
      </c>
      <c r="AX51">
        <v>0</v>
      </c>
      <c r="AY51">
        <v>2.00739535333333E-2</v>
      </c>
      <c r="AZ51">
        <v>0.43632762842</v>
      </c>
      <c r="BB51">
        <v>5.8882686936399997</v>
      </c>
      <c r="BC51">
        <v>12.807232549853232</v>
      </c>
      <c r="BD51">
        <v>5.5963101304333298</v>
      </c>
      <c r="BE51">
        <v>0.68290729295999997</v>
      </c>
      <c r="BF51">
        <v>0.81522938058666605</v>
      </c>
      <c r="BG51">
        <v>0.45174517602666597</v>
      </c>
      <c r="BH51">
        <v>0.283902529010087</v>
      </c>
      <c r="BI51">
        <v>0.45044637104666602</v>
      </c>
      <c r="BJ51">
        <v>3.5252922306733301</v>
      </c>
      <c r="BK51">
        <v>5.5213995589095601E-4</v>
      </c>
      <c r="BL51">
        <v>0.11709611216</v>
      </c>
      <c r="BM51">
        <v>0</v>
      </c>
      <c r="BN51">
        <v>2.9634090000000002E-3</v>
      </c>
      <c r="BO51">
        <v>0</v>
      </c>
      <c r="BP51">
        <v>2.00739535333333E-2</v>
      </c>
      <c r="BQ51">
        <v>0.43632762842</v>
      </c>
      <c r="BS51">
        <v>5.8882686936399997</v>
      </c>
      <c r="BT51">
        <v>12.807232549853232</v>
      </c>
      <c r="BU51">
        <v>5.5963101304333298</v>
      </c>
      <c r="BV51">
        <v>0.68290729295999997</v>
      </c>
      <c r="BW51">
        <v>0.81522938058666605</v>
      </c>
      <c r="BX51">
        <v>0.45174517602666597</v>
      </c>
      <c r="BY51">
        <v>0.283902529010087</v>
      </c>
      <c r="BZ51">
        <v>0.45044637104666602</v>
      </c>
      <c r="CA51">
        <v>3.5252922306733301</v>
      </c>
      <c r="CB51">
        <v>5.5213995589095601E-4</v>
      </c>
      <c r="CC51">
        <v>0.11709611216</v>
      </c>
      <c r="CD51">
        <v>0</v>
      </c>
      <c r="CE51">
        <v>2.9634090000000002E-3</v>
      </c>
      <c r="CF51">
        <v>0</v>
      </c>
      <c r="CG51">
        <v>2.00739535333333E-2</v>
      </c>
      <c r="CH51">
        <v>0.43632762842</v>
      </c>
    </row>
    <row r="52" spans="2:86" x14ac:dyDescent="0.25">
      <c r="B52">
        <v>2014</v>
      </c>
      <c r="C52">
        <v>10.9052868274866</v>
      </c>
      <c r="D52">
        <v>18.37350588013993</v>
      </c>
      <c r="E52">
        <v>9.7019996968666593</v>
      </c>
      <c r="F52">
        <v>0.818408104346666</v>
      </c>
      <c r="G52">
        <v>1.19462598660666</v>
      </c>
      <c r="H52">
        <v>0.60787899065999995</v>
      </c>
      <c r="I52">
        <v>0.82695318265333295</v>
      </c>
      <c r="J52">
        <v>0.40218276922000001</v>
      </c>
      <c r="K52">
        <v>6.7808085169666601</v>
      </c>
      <c r="L52">
        <v>0.61967278023333305</v>
      </c>
      <c r="M52">
        <v>0.33721925545333298</v>
      </c>
      <c r="N52">
        <v>1.1174943E-2</v>
      </c>
      <c r="O52">
        <v>7.5739410599999996E-3</v>
      </c>
      <c r="P52">
        <v>0</v>
      </c>
      <c r="Q52">
        <v>7.2361928519999993E-2</v>
      </c>
      <c r="R52">
        <v>0.54100182769999905</v>
      </c>
      <c r="T52">
        <v>10.9052868274866</v>
      </c>
      <c r="U52">
        <v>18.37350588013993</v>
      </c>
      <c r="V52">
        <v>9.7019996968666593</v>
      </c>
      <c r="W52">
        <v>0.818408104346666</v>
      </c>
      <c r="X52">
        <v>1.19462598660666</v>
      </c>
      <c r="Y52">
        <v>0.60787899065999995</v>
      </c>
      <c r="Z52">
        <v>0.82695318265333295</v>
      </c>
      <c r="AA52">
        <v>0.40218276922000001</v>
      </c>
      <c r="AB52">
        <v>6.7808085169666601</v>
      </c>
      <c r="AC52">
        <v>0.61967278023333305</v>
      </c>
      <c r="AD52">
        <v>0.33721925545333298</v>
      </c>
      <c r="AE52">
        <v>1.1174943E-2</v>
      </c>
      <c r="AF52">
        <v>7.5739410599999996E-3</v>
      </c>
      <c r="AG52">
        <v>0</v>
      </c>
      <c r="AH52">
        <v>7.2361928519999993E-2</v>
      </c>
      <c r="AI52">
        <v>0.54100182769999905</v>
      </c>
      <c r="AK52">
        <v>10.9052868274866</v>
      </c>
      <c r="AL52">
        <v>18.37350588013993</v>
      </c>
      <c r="AM52">
        <v>9.7019996968666593</v>
      </c>
      <c r="AN52">
        <v>0.818408104346666</v>
      </c>
      <c r="AO52">
        <v>1.19462598660666</v>
      </c>
      <c r="AP52">
        <v>0.60787899065999995</v>
      </c>
      <c r="AQ52">
        <v>0.82695318265333295</v>
      </c>
      <c r="AR52">
        <v>0.40218276922000001</v>
      </c>
      <c r="AS52">
        <v>6.7808085169666601</v>
      </c>
      <c r="AT52">
        <v>0.61967278023333305</v>
      </c>
      <c r="AU52">
        <v>0.33721925545333298</v>
      </c>
      <c r="AV52">
        <v>1.1174943E-2</v>
      </c>
      <c r="AW52">
        <v>7.5739410599999996E-3</v>
      </c>
      <c r="AX52">
        <v>0</v>
      </c>
      <c r="AY52">
        <v>7.2361928519999993E-2</v>
      </c>
      <c r="AZ52">
        <v>0.54100182769999905</v>
      </c>
      <c r="BB52">
        <v>10.9052868274866</v>
      </c>
      <c r="BC52">
        <v>18.37350588013993</v>
      </c>
      <c r="BD52">
        <v>9.7019996968666593</v>
      </c>
      <c r="BE52">
        <v>0.818408104346666</v>
      </c>
      <c r="BF52">
        <v>1.19462598660666</v>
      </c>
      <c r="BG52">
        <v>0.60787899065999995</v>
      </c>
      <c r="BH52">
        <v>0.82695318265333295</v>
      </c>
      <c r="BI52">
        <v>0.40218276922000001</v>
      </c>
      <c r="BJ52">
        <v>6.7808085169666601</v>
      </c>
      <c r="BK52">
        <v>0.61967278023333305</v>
      </c>
      <c r="BL52">
        <v>0.33721925545333298</v>
      </c>
      <c r="BM52">
        <v>1.1174943E-2</v>
      </c>
      <c r="BN52">
        <v>7.5739410599999996E-3</v>
      </c>
      <c r="BO52">
        <v>0</v>
      </c>
      <c r="BP52">
        <v>7.2361928519999993E-2</v>
      </c>
      <c r="BQ52">
        <v>0.54100182769999905</v>
      </c>
      <c r="BS52">
        <v>10.9052868274866</v>
      </c>
      <c r="BT52">
        <v>18.37350588013993</v>
      </c>
      <c r="BU52">
        <v>9.7019996968666593</v>
      </c>
      <c r="BV52">
        <v>0.818408104346666</v>
      </c>
      <c r="BW52">
        <v>1.19462598660666</v>
      </c>
      <c r="BX52">
        <v>0.60787899065999995</v>
      </c>
      <c r="BY52">
        <v>0.82695318265333295</v>
      </c>
      <c r="BZ52">
        <v>0.40218276922000001</v>
      </c>
      <c r="CA52">
        <v>6.7808085169666601</v>
      </c>
      <c r="CB52">
        <v>0.61967278023333305</v>
      </c>
      <c r="CC52">
        <v>0.33721925545333298</v>
      </c>
      <c r="CD52">
        <v>1.1174943E-2</v>
      </c>
      <c r="CE52">
        <v>7.5739410599999996E-3</v>
      </c>
      <c r="CF52">
        <v>0</v>
      </c>
      <c r="CG52">
        <v>7.2361928519999993E-2</v>
      </c>
      <c r="CH52">
        <v>0.54100182769999905</v>
      </c>
    </row>
    <row r="53" spans="2:86" x14ac:dyDescent="0.25">
      <c r="B53">
        <v>2015</v>
      </c>
      <c r="C53">
        <v>16.472553706533301</v>
      </c>
      <c r="D53">
        <v>23.81307512709996</v>
      </c>
      <c r="E53">
        <v>14.0692723075333</v>
      </c>
      <c r="F53">
        <v>1.17773906605333</v>
      </c>
      <c r="G53">
        <v>1.05536447802666</v>
      </c>
      <c r="H53">
        <v>0.96270009227999997</v>
      </c>
      <c r="I53">
        <v>1.4275559717799999</v>
      </c>
      <c r="J53">
        <v>1.1695102478799999</v>
      </c>
      <c r="K53">
        <v>10.860994994399899</v>
      </c>
      <c r="L53">
        <v>0.88180641769333301</v>
      </c>
      <c r="M53">
        <v>0.27500201975999999</v>
      </c>
      <c r="N53">
        <v>0.13590264862000001</v>
      </c>
      <c r="O53">
        <v>3.4259649293333298E-2</v>
      </c>
      <c r="P53">
        <v>0</v>
      </c>
      <c r="Q53">
        <v>3.6762355206666597E-2</v>
      </c>
      <c r="R53">
        <v>1.42155596209333</v>
      </c>
      <c r="T53">
        <v>16.472553706533301</v>
      </c>
      <c r="U53">
        <v>23.81307512709996</v>
      </c>
      <c r="V53">
        <v>14.0692723075333</v>
      </c>
      <c r="W53">
        <v>1.17773906605333</v>
      </c>
      <c r="X53">
        <v>1.05536447802666</v>
      </c>
      <c r="Y53">
        <v>0.96270009227999997</v>
      </c>
      <c r="Z53">
        <v>1.4275559717799999</v>
      </c>
      <c r="AA53">
        <v>1.1695102478799999</v>
      </c>
      <c r="AB53">
        <v>10.860994994399899</v>
      </c>
      <c r="AC53">
        <v>0.88180641769333301</v>
      </c>
      <c r="AD53">
        <v>0.27500201975999999</v>
      </c>
      <c r="AE53">
        <v>0.13590264862000001</v>
      </c>
      <c r="AF53">
        <v>3.4259649293333298E-2</v>
      </c>
      <c r="AG53">
        <v>0</v>
      </c>
      <c r="AH53">
        <v>3.6762355206666597E-2</v>
      </c>
      <c r="AI53">
        <v>1.42155596209333</v>
      </c>
      <c r="AK53">
        <v>16.472553706533301</v>
      </c>
      <c r="AL53">
        <v>23.81307512709996</v>
      </c>
      <c r="AM53">
        <v>14.0692723075333</v>
      </c>
      <c r="AN53">
        <v>1.17773906605333</v>
      </c>
      <c r="AO53">
        <v>1.05536447802666</v>
      </c>
      <c r="AP53">
        <v>0.96270009227999997</v>
      </c>
      <c r="AQ53">
        <v>1.4275559717799999</v>
      </c>
      <c r="AR53">
        <v>1.1695102478799999</v>
      </c>
      <c r="AS53">
        <v>10.860994994399899</v>
      </c>
      <c r="AT53">
        <v>0.88180641769333301</v>
      </c>
      <c r="AU53">
        <v>0.27500201975999999</v>
      </c>
      <c r="AV53">
        <v>0.13590264862000001</v>
      </c>
      <c r="AW53">
        <v>3.4259649293333298E-2</v>
      </c>
      <c r="AX53">
        <v>0</v>
      </c>
      <c r="AY53">
        <v>3.6762355206666597E-2</v>
      </c>
      <c r="AZ53">
        <v>1.42155596209333</v>
      </c>
      <c r="BB53">
        <v>16.472553706533301</v>
      </c>
      <c r="BC53">
        <v>23.81307512709996</v>
      </c>
      <c r="BD53">
        <v>14.0692723075333</v>
      </c>
      <c r="BE53">
        <v>1.17773906605333</v>
      </c>
      <c r="BF53">
        <v>1.05536447802666</v>
      </c>
      <c r="BG53">
        <v>0.96270009227999997</v>
      </c>
      <c r="BH53">
        <v>1.4275559717799999</v>
      </c>
      <c r="BI53">
        <v>1.1695102478799999</v>
      </c>
      <c r="BJ53">
        <v>10.860994994399899</v>
      </c>
      <c r="BK53">
        <v>0.88180641769333301</v>
      </c>
      <c r="BL53">
        <v>0.27500201975999999</v>
      </c>
      <c r="BM53">
        <v>0.13590264862000001</v>
      </c>
      <c r="BN53">
        <v>3.4259649293333298E-2</v>
      </c>
      <c r="BO53">
        <v>0</v>
      </c>
      <c r="BP53">
        <v>3.6762355206666597E-2</v>
      </c>
      <c r="BQ53">
        <v>1.42155596209333</v>
      </c>
      <c r="BS53">
        <v>16.472553706533301</v>
      </c>
      <c r="BT53">
        <v>23.81307512709996</v>
      </c>
      <c r="BU53">
        <v>14.0692723075333</v>
      </c>
      <c r="BV53">
        <v>1.17773906605333</v>
      </c>
      <c r="BW53">
        <v>1.05536447802666</v>
      </c>
      <c r="BX53">
        <v>0.96270009227999997</v>
      </c>
      <c r="BY53">
        <v>1.4275559717799999</v>
      </c>
      <c r="BZ53">
        <v>1.1695102478799999</v>
      </c>
      <c r="CA53">
        <v>10.860994994399899</v>
      </c>
      <c r="CB53">
        <v>0.88180641769333301</v>
      </c>
      <c r="CC53">
        <v>0.27500201975999999</v>
      </c>
      <c r="CD53">
        <v>0.13590264862000001</v>
      </c>
      <c r="CE53">
        <v>3.4259649293333298E-2</v>
      </c>
      <c r="CF53">
        <v>0</v>
      </c>
      <c r="CG53">
        <v>3.6762355206666597E-2</v>
      </c>
      <c r="CH53">
        <v>1.42155596209333</v>
      </c>
    </row>
    <row r="54" spans="2:86" x14ac:dyDescent="0.25">
      <c r="B54">
        <v>2016</v>
      </c>
      <c r="C54">
        <v>34.393039237733298</v>
      </c>
      <c r="D54">
        <v>14.8176977275333</v>
      </c>
      <c r="E54">
        <v>14.275401217400001</v>
      </c>
      <c r="F54">
        <v>0.75305168162000002</v>
      </c>
      <c r="G54">
        <v>3.99252897817333</v>
      </c>
      <c r="H54">
        <v>0.27348864616666602</v>
      </c>
      <c r="I54">
        <v>1.1501311727400001</v>
      </c>
      <c r="J54">
        <v>2.6646567756400001</v>
      </c>
      <c r="K54">
        <v>15.191244508599899</v>
      </c>
      <c r="L54">
        <v>1.4402097942733301</v>
      </c>
      <c r="M54">
        <v>0.49644253197333299</v>
      </c>
      <c r="N54">
        <v>0.359126098613333</v>
      </c>
      <c r="O54">
        <v>0.12650668650666599</v>
      </c>
      <c r="P54">
        <v>4.4190070978590698E-3</v>
      </c>
      <c r="Q54">
        <v>0.24591389657333301</v>
      </c>
      <c r="R54">
        <v>1.57984957862666</v>
      </c>
      <c r="T54">
        <v>34.393039237733298</v>
      </c>
      <c r="U54">
        <v>14.8176977275333</v>
      </c>
      <c r="V54">
        <v>14.275401217400001</v>
      </c>
      <c r="W54">
        <v>0.75305168162000002</v>
      </c>
      <c r="X54">
        <v>3.99252897817333</v>
      </c>
      <c r="Y54">
        <v>0.27348864616666602</v>
      </c>
      <c r="Z54">
        <v>1.1501311727400001</v>
      </c>
      <c r="AA54">
        <v>2.6646567756400001</v>
      </c>
      <c r="AB54">
        <v>15.191244508599899</v>
      </c>
      <c r="AC54">
        <v>1.4402097942733301</v>
      </c>
      <c r="AD54">
        <v>0.49644253197333299</v>
      </c>
      <c r="AE54">
        <v>0.359126098613333</v>
      </c>
      <c r="AF54">
        <v>0.12650668650666599</v>
      </c>
      <c r="AG54">
        <v>4.4190070978590698E-3</v>
      </c>
      <c r="AH54">
        <v>0.24591389657333301</v>
      </c>
      <c r="AI54">
        <v>1.57984957862666</v>
      </c>
      <c r="AK54">
        <v>34.393039237733298</v>
      </c>
      <c r="AL54">
        <v>14.8176977275333</v>
      </c>
      <c r="AM54">
        <v>14.275401217400001</v>
      </c>
      <c r="AN54">
        <v>0.75305168162000002</v>
      </c>
      <c r="AO54">
        <v>3.99252897817333</v>
      </c>
      <c r="AP54">
        <v>0.27348864616666602</v>
      </c>
      <c r="AQ54">
        <v>1.1501311727400001</v>
      </c>
      <c r="AR54">
        <v>2.6646567756400001</v>
      </c>
      <c r="AS54">
        <v>15.191244508599899</v>
      </c>
      <c r="AT54">
        <v>1.4402097942733301</v>
      </c>
      <c r="AU54">
        <v>0.49644253197333299</v>
      </c>
      <c r="AV54">
        <v>0.359126098613333</v>
      </c>
      <c r="AW54">
        <v>0.12650668650666599</v>
      </c>
      <c r="AX54">
        <v>4.4190070978590698E-3</v>
      </c>
      <c r="AY54">
        <v>0.24591389657333301</v>
      </c>
      <c r="AZ54">
        <v>1.57984957862666</v>
      </c>
      <c r="BB54">
        <v>34.393039237733298</v>
      </c>
      <c r="BC54">
        <v>14.8176977275333</v>
      </c>
      <c r="BD54">
        <v>14.275401217400001</v>
      </c>
      <c r="BE54">
        <v>0.75305168162000002</v>
      </c>
      <c r="BF54">
        <v>3.99252897817333</v>
      </c>
      <c r="BG54">
        <v>0.27348864616666602</v>
      </c>
      <c r="BH54">
        <v>1.1501311727400001</v>
      </c>
      <c r="BI54">
        <v>2.6646567756400001</v>
      </c>
      <c r="BJ54">
        <v>15.191244508599899</v>
      </c>
      <c r="BK54">
        <v>1.4402097942733301</v>
      </c>
      <c r="BL54">
        <v>0.49644253197333299</v>
      </c>
      <c r="BM54">
        <v>0.359126098613333</v>
      </c>
      <c r="BN54">
        <v>0.12650668650666599</v>
      </c>
      <c r="BO54">
        <v>4.4190070978590698E-3</v>
      </c>
      <c r="BP54">
        <v>0.24591389657333301</v>
      </c>
      <c r="BQ54">
        <v>1.57984957862666</v>
      </c>
      <c r="BS54">
        <v>34.393039237733298</v>
      </c>
      <c r="BT54">
        <v>14.8176977275333</v>
      </c>
      <c r="BU54">
        <v>14.275401217400001</v>
      </c>
      <c r="BV54">
        <v>0.75305168162000002</v>
      </c>
      <c r="BW54">
        <v>3.99252897817333</v>
      </c>
      <c r="BX54">
        <v>0.27348864616666602</v>
      </c>
      <c r="BY54">
        <v>1.1501311727400001</v>
      </c>
      <c r="BZ54">
        <v>2.6646567756400001</v>
      </c>
      <c r="CA54">
        <v>15.191244508599899</v>
      </c>
      <c r="CB54">
        <v>1.4402097942733301</v>
      </c>
      <c r="CC54">
        <v>0.49644253197333299</v>
      </c>
      <c r="CD54">
        <v>0.359126098613333</v>
      </c>
      <c r="CE54">
        <v>0.12650668650666599</v>
      </c>
      <c r="CF54">
        <v>4.4190070978590698E-3</v>
      </c>
      <c r="CG54">
        <v>0.24591389657333301</v>
      </c>
      <c r="CH54">
        <v>1.57984957862666</v>
      </c>
    </row>
    <row r="55" spans="2:86" x14ac:dyDescent="0.25">
      <c r="B55">
        <v>2017</v>
      </c>
      <c r="C55">
        <v>48.0711615825333</v>
      </c>
      <c r="D55">
        <v>6.8692133034599987</v>
      </c>
      <c r="E55">
        <v>6.9392797110666598</v>
      </c>
      <c r="F55">
        <v>0.56142213641999905</v>
      </c>
      <c r="G55">
        <v>7.3026345321533297</v>
      </c>
      <c r="H55">
        <v>0.29581820153333299</v>
      </c>
      <c r="I55">
        <v>1.3293550197333299</v>
      </c>
      <c r="J55">
        <v>0.521857069559999</v>
      </c>
      <c r="K55">
        <v>9.8868618805333295</v>
      </c>
      <c r="L55">
        <v>2.0946685624599999</v>
      </c>
      <c r="M55">
        <v>0.52932965928666598</v>
      </c>
      <c r="N55">
        <v>1.5960979441333301</v>
      </c>
      <c r="O55">
        <v>1.35733147743333</v>
      </c>
      <c r="P55">
        <v>5.77671658666666E-3</v>
      </c>
      <c r="Q55">
        <v>0.28413471225333298</v>
      </c>
      <c r="R55">
        <v>2.8942376709133302</v>
      </c>
      <c r="T55">
        <v>48.0711615825333</v>
      </c>
      <c r="U55">
        <v>6.8692133034599987</v>
      </c>
      <c r="V55">
        <v>6.9392797110666598</v>
      </c>
      <c r="W55">
        <v>0.56142213641999905</v>
      </c>
      <c r="X55">
        <v>7.3026345321533297</v>
      </c>
      <c r="Y55">
        <v>0.29581820153333299</v>
      </c>
      <c r="Z55">
        <v>1.3293550197333299</v>
      </c>
      <c r="AA55">
        <v>0.521857069559999</v>
      </c>
      <c r="AB55">
        <v>9.8868618805333295</v>
      </c>
      <c r="AC55">
        <v>2.0946685624599999</v>
      </c>
      <c r="AD55">
        <v>0.52932965928666598</v>
      </c>
      <c r="AE55">
        <v>1.5960979441333301</v>
      </c>
      <c r="AF55">
        <v>1.35733147743333</v>
      </c>
      <c r="AG55">
        <v>5.77671658666666E-3</v>
      </c>
      <c r="AH55">
        <v>0.28413471225333298</v>
      </c>
      <c r="AI55">
        <v>2.8942376709133302</v>
      </c>
      <c r="AK55">
        <v>48.0711615825333</v>
      </c>
      <c r="AL55">
        <v>6.8692133034599987</v>
      </c>
      <c r="AM55">
        <v>6.9392797110666598</v>
      </c>
      <c r="AN55">
        <v>0.56142213641999905</v>
      </c>
      <c r="AO55">
        <v>7.3026345321533297</v>
      </c>
      <c r="AP55">
        <v>0.29581820153333299</v>
      </c>
      <c r="AQ55">
        <v>1.3293550197333299</v>
      </c>
      <c r="AR55">
        <v>0.521857069559999</v>
      </c>
      <c r="AS55">
        <v>9.8868618805333295</v>
      </c>
      <c r="AT55">
        <v>2.0946685624599999</v>
      </c>
      <c r="AU55">
        <v>0.52932965928666598</v>
      </c>
      <c r="AV55">
        <v>1.5960979441333301</v>
      </c>
      <c r="AW55">
        <v>1.35733147743333</v>
      </c>
      <c r="AX55">
        <v>5.77671658666666E-3</v>
      </c>
      <c r="AY55">
        <v>0.28413471225333298</v>
      </c>
      <c r="AZ55">
        <v>2.8942376709133302</v>
      </c>
      <c r="BB55">
        <v>48.0711615825333</v>
      </c>
      <c r="BC55">
        <v>6.8692133034599987</v>
      </c>
      <c r="BD55">
        <v>6.9392797110666598</v>
      </c>
      <c r="BE55">
        <v>0.56142213641999905</v>
      </c>
      <c r="BF55">
        <v>7.3026345321533297</v>
      </c>
      <c r="BG55">
        <v>0.29581820153333299</v>
      </c>
      <c r="BH55">
        <v>1.3293550197333299</v>
      </c>
      <c r="BI55">
        <v>0.521857069559999</v>
      </c>
      <c r="BJ55">
        <v>9.8868618805333295</v>
      </c>
      <c r="BK55">
        <v>2.0946685624599999</v>
      </c>
      <c r="BL55">
        <v>0.52932965928666598</v>
      </c>
      <c r="BM55">
        <v>1.5960979441333301</v>
      </c>
      <c r="BN55">
        <v>1.35733147743333</v>
      </c>
      <c r="BO55">
        <v>5.77671658666666E-3</v>
      </c>
      <c r="BP55">
        <v>0.28413471225333298</v>
      </c>
      <c r="BQ55">
        <v>2.8942376709133302</v>
      </c>
      <c r="BS55">
        <v>48.0711615825333</v>
      </c>
      <c r="BT55">
        <v>6.8692133034599987</v>
      </c>
      <c r="BU55">
        <v>6.9392797110666598</v>
      </c>
      <c r="BV55">
        <v>0.56142213641999905</v>
      </c>
      <c r="BW55">
        <v>7.3026345321533297</v>
      </c>
      <c r="BX55">
        <v>0.29581820153333299</v>
      </c>
      <c r="BY55">
        <v>1.3293550197333299</v>
      </c>
      <c r="BZ55">
        <v>0.521857069559999</v>
      </c>
      <c r="CA55">
        <v>9.8868618805333295</v>
      </c>
      <c r="CB55">
        <v>2.0946685624599999</v>
      </c>
      <c r="CC55">
        <v>0.52932965928666598</v>
      </c>
      <c r="CD55">
        <v>1.5960979441333301</v>
      </c>
      <c r="CE55">
        <v>1.35733147743333</v>
      </c>
      <c r="CF55">
        <v>5.77671658666666E-3</v>
      </c>
      <c r="CG55">
        <v>0.28413471225333298</v>
      </c>
      <c r="CH55">
        <v>2.8942376709133302</v>
      </c>
    </row>
    <row r="56" spans="2:86" x14ac:dyDescent="0.25">
      <c r="B56">
        <v>2018</v>
      </c>
      <c r="C56">
        <v>37.630130813333302</v>
      </c>
      <c r="D56">
        <v>8.1260502135399957</v>
      </c>
      <c r="E56">
        <v>13.535313826399999</v>
      </c>
      <c r="F56">
        <v>0.88290389786666701</v>
      </c>
      <c r="G56">
        <v>7.4369661873999897</v>
      </c>
      <c r="H56">
        <v>0.154664562646666</v>
      </c>
      <c r="I56">
        <v>1.17957858730666</v>
      </c>
      <c r="J56">
        <v>0.660447207873334</v>
      </c>
      <c r="K56">
        <v>11.024962830066601</v>
      </c>
      <c r="L56">
        <v>2.9601117123266598</v>
      </c>
      <c r="M56">
        <v>1.0748949435666599</v>
      </c>
      <c r="N56">
        <v>0.83311468801999899</v>
      </c>
      <c r="O56">
        <v>1.2323202036933301</v>
      </c>
      <c r="P56">
        <v>0</v>
      </c>
      <c r="Q56">
        <v>1.95955895409333</v>
      </c>
      <c r="R56">
        <v>3.22757489450666</v>
      </c>
      <c r="T56">
        <v>37.630130813333302</v>
      </c>
      <c r="U56">
        <v>8.1260502135399957</v>
      </c>
      <c r="V56">
        <v>13.535313826399999</v>
      </c>
      <c r="W56">
        <v>0.88290389786666701</v>
      </c>
      <c r="X56">
        <v>7.4369661873999897</v>
      </c>
      <c r="Y56">
        <v>0.154664562646666</v>
      </c>
      <c r="Z56">
        <v>1.17957858730666</v>
      </c>
      <c r="AA56">
        <v>0.660447207873334</v>
      </c>
      <c r="AB56">
        <v>11.024962830066601</v>
      </c>
      <c r="AC56">
        <v>2.9601117123266598</v>
      </c>
      <c r="AD56">
        <v>1.0748949435666599</v>
      </c>
      <c r="AE56">
        <v>0.83311468801999899</v>
      </c>
      <c r="AF56">
        <v>1.2323202036933301</v>
      </c>
      <c r="AG56">
        <v>0</v>
      </c>
      <c r="AH56">
        <v>1.95955895409333</v>
      </c>
      <c r="AI56">
        <v>3.22757489450666</v>
      </c>
      <c r="AK56">
        <v>37.630130813333302</v>
      </c>
      <c r="AL56">
        <v>8.1260502135399957</v>
      </c>
      <c r="AM56">
        <v>13.535313826399999</v>
      </c>
      <c r="AN56">
        <v>0.88290389786666701</v>
      </c>
      <c r="AO56">
        <v>7.4369661873999897</v>
      </c>
      <c r="AP56">
        <v>0.154664562646666</v>
      </c>
      <c r="AQ56">
        <v>1.17957858730666</v>
      </c>
      <c r="AR56">
        <v>0.660447207873334</v>
      </c>
      <c r="AS56">
        <v>11.024962830066601</v>
      </c>
      <c r="AT56">
        <v>2.9601117123266598</v>
      </c>
      <c r="AU56">
        <v>1.0748949435666599</v>
      </c>
      <c r="AV56">
        <v>0.83311468801999899</v>
      </c>
      <c r="AW56">
        <v>1.2323202036933301</v>
      </c>
      <c r="AX56">
        <v>0</v>
      </c>
      <c r="AY56">
        <v>1.95955895409333</v>
      </c>
      <c r="AZ56">
        <v>3.22757489450666</v>
      </c>
      <c r="BB56">
        <v>37.630130813333302</v>
      </c>
      <c r="BC56">
        <v>8.1260502135399957</v>
      </c>
      <c r="BD56">
        <v>13.535313826399999</v>
      </c>
      <c r="BE56">
        <v>0.88290389786666701</v>
      </c>
      <c r="BF56">
        <v>7.4369661873999897</v>
      </c>
      <c r="BG56">
        <v>0.154664562646666</v>
      </c>
      <c r="BH56">
        <v>1.17957858730666</v>
      </c>
      <c r="BI56">
        <v>0.660447207873334</v>
      </c>
      <c r="BJ56">
        <v>11.024962830066601</v>
      </c>
      <c r="BK56">
        <v>2.9601117123266598</v>
      </c>
      <c r="BL56">
        <v>1.0748949435666599</v>
      </c>
      <c r="BM56">
        <v>0.83311468801999899</v>
      </c>
      <c r="BN56">
        <v>1.2323202036933301</v>
      </c>
      <c r="BO56">
        <v>0</v>
      </c>
      <c r="BP56">
        <v>1.95955895409333</v>
      </c>
      <c r="BQ56">
        <v>3.22757489450666</v>
      </c>
      <c r="BS56">
        <v>37.630130813333302</v>
      </c>
      <c r="BT56">
        <v>8.1260502135399957</v>
      </c>
      <c r="BU56">
        <v>13.535313826399999</v>
      </c>
      <c r="BV56">
        <v>0.88290389786666701</v>
      </c>
      <c r="BW56">
        <v>7.4369661873999897</v>
      </c>
      <c r="BX56">
        <v>0.154664562646666</v>
      </c>
      <c r="BY56">
        <v>1.17957858730666</v>
      </c>
      <c r="BZ56">
        <v>0.660447207873334</v>
      </c>
      <c r="CA56">
        <v>11.024962830066601</v>
      </c>
      <c r="CB56">
        <v>2.9601117123266598</v>
      </c>
      <c r="CC56">
        <v>1.0748949435666599</v>
      </c>
      <c r="CD56">
        <v>0.83311468801999899</v>
      </c>
      <c r="CE56">
        <v>1.2323202036933301</v>
      </c>
      <c r="CF56">
        <v>0</v>
      </c>
      <c r="CG56">
        <v>1.95955895409333</v>
      </c>
      <c r="CH56">
        <v>3.22757489450666</v>
      </c>
    </row>
    <row r="57" spans="2:86" x14ac:dyDescent="0.25">
      <c r="B57">
        <v>2019</v>
      </c>
      <c r="C57">
        <v>35.069357216666603</v>
      </c>
      <c r="D57">
        <v>27.589955354026628</v>
      </c>
      <c r="E57">
        <v>9.3645171328666592</v>
      </c>
      <c r="F57">
        <v>3.8905628562399999</v>
      </c>
      <c r="G57">
        <v>7.6560095307333302</v>
      </c>
      <c r="H57">
        <v>0.40573740000000003</v>
      </c>
      <c r="I57">
        <v>3.7991601580133301</v>
      </c>
      <c r="J57">
        <v>8.3424171445466602</v>
      </c>
      <c r="K57">
        <v>11.382215646199899</v>
      </c>
      <c r="L57">
        <v>1.8626362888066601</v>
      </c>
      <c r="M57">
        <v>2.4879388878533302</v>
      </c>
      <c r="N57">
        <v>0.64389849585333303</v>
      </c>
      <c r="O57">
        <v>2.6216538992599898</v>
      </c>
      <c r="P57">
        <v>2.55871849506666E-2</v>
      </c>
      <c r="Q57">
        <v>1.93793703944</v>
      </c>
      <c r="R57">
        <v>7.42435843746666</v>
      </c>
      <c r="T57">
        <v>35.069357216666603</v>
      </c>
      <c r="U57">
        <v>27.589955354026628</v>
      </c>
      <c r="V57">
        <v>9.3645171328666592</v>
      </c>
      <c r="W57">
        <v>3.8905628562399999</v>
      </c>
      <c r="X57">
        <v>7.6560095307333302</v>
      </c>
      <c r="Y57">
        <v>0.40573740000000003</v>
      </c>
      <c r="Z57">
        <v>3.7991601580133301</v>
      </c>
      <c r="AA57">
        <v>8.3424171445466602</v>
      </c>
      <c r="AB57">
        <v>11.382215646199899</v>
      </c>
      <c r="AC57">
        <v>1.8626362888066601</v>
      </c>
      <c r="AD57">
        <v>2.4879388878533302</v>
      </c>
      <c r="AE57">
        <v>0.64389849585333303</v>
      </c>
      <c r="AF57">
        <v>2.6216538992599898</v>
      </c>
      <c r="AG57">
        <v>2.55871849506666E-2</v>
      </c>
      <c r="AH57">
        <v>1.93793703944</v>
      </c>
      <c r="AI57">
        <v>7.42435843746666</v>
      </c>
      <c r="AK57">
        <v>35.069357216666603</v>
      </c>
      <c r="AL57">
        <v>27.589955354026628</v>
      </c>
      <c r="AM57">
        <v>9.3645171328666592</v>
      </c>
      <c r="AN57">
        <v>3.8905628562399999</v>
      </c>
      <c r="AO57">
        <v>7.6560095307333302</v>
      </c>
      <c r="AP57">
        <v>0.40573740000000003</v>
      </c>
      <c r="AQ57">
        <v>3.7991601580133301</v>
      </c>
      <c r="AR57">
        <v>8.3424171445466602</v>
      </c>
      <c r="AS57">
        <v>11.382215646199899</v>
      </c>
      <c r="AT57">
        <v>1.8626362888066601</v>
      </c>
      <c r="AU57">
        <v>2.4879388878533302</v>
      </c>
      <c r="AV57">
        <v>0.64389849585333303</v>
      </c>
      <c r="AW57">
        <v>2.6216538992599898</v>
      </c>
      <c r="AX57">
        <v>2.55871849506666E-2</v>
      </c>
      <c r="AY57">
        <v>1.93793703944</v>
      </c>
      <c r="AZ57">
        <v>7.42435843746666</v>
      </c>
      <c r="BB57">
        <v>35.069357216666603</v>
      </c>
      <c r="BC57">
        <v>27.589955354026628</v>
      </c>
      <c r="BD57">
        <v>9.3645171328666592</v>
      </c>
      <c r="BE57">
        <v>3.8905628562399999</v>
      </c>
      <c r="BF57">
        <v>7.6560095307333302</v>
      </c>
      <c r="BG57">
        <v>0.40573740000000003</v>
      </c>
      <c r="BH57">
        <v>3.7991601580133301</v>
      </c>
      <c r="BI57">
        <v>8.3424171445466602</v>
      </c>
      <c r="BJ57">
        <v>11.382215646199899</v>
      </c>
      <c r="BK57">
        <v>1.8626362888066601</v>
      </c>
      <c r="BL57">
        <v>2.4879388878533302</v>
      </c>
      <c r="BM57">
        <v>0.64389849585333303</v>
      </c>
      <c r="BN57">
        <v>2.6216538992599898</v>
      </c>
      <c r="BO57">
        <v>2.55871849506666E-2</v>
      </c>
      <c r="BP57">
        <v>1.93793703944</v>
      </c>
      <c r="BQ57">
        <v>7.42435843746666</v>
      </c>
      <c r="BS57">
        <v>35.069357216666603</v>
      </c>
      <c r="BT57">
        <v>27.589955354026628</v>
      </c>
      <c r="BU57">
        <v>9.3645171328666592</v>
      </c>
      <c r="BV57">
        <v>3.8905628562399999</v>
      </c>
      <c r="BW57">
        <v>7.6560095307333302</v>
      </c>
      <c r="BX57">
        <v>0.40573740000000003</v>
      </c>
      <c r="BY57">
        <v>3.7991601580133301</v>
      </c>
      <c r="BZ57">
        <v>8.3424171445466602</v>
      </c>
      <c r="CA57">
        <v>11.382215646199899</v>
      </c>
      <c r="CB57">
        <v>1.8626362888066601</v>
      </c>
      <c r="CC57">
        <v>2.4879388878533302</v>
      </c>
      <c r="CD57">
        <v>0.64389849585333303</v>
      </c>
      <c r="CE57">
        <v>2.6216538992599898</v>
      </c>
      <c r="CF57">
        <v>2.55871849506666E-2</v>
      </c>
      <c r="CG57">
        <v>1.93793703944</v>
      </c>
      <c r="CH57">
        <v>7.42435843746666</v>
      </c>
    </row>
    <row r="58" spans="2:86" x14ac:dyDescent="0.25">
      <c r="B58">
        <v>2020</v>
      </c>
      <c r="C58">
        <v>51.775533468666602</v>
      </c>
      <c r="D58">
        <v>23.1486118238</v>
      </c>
      <c r="E58">
        <v>5.1039334520666699</v>
      </c>
      <c r="F58">
        <v>3.3479696115933302</v>
      </c>
      <c r="G58">
        <v>3.9690133869999902</v>
      </c>
      <c r="H58">
        <v>0.103551471253333</v>
      </c>
      <c r="I58">
        <v>4.3766203984000001</v>
      </c>
      <c r="J58">
        <v>17.857519235333299</v>
      </c>
      <c r="K58">
        <v>19.5942020192666</v>
      </c>
      <c r="L58">
        <v>1.49026200347333</v>
      </c>
      <c r="M58">
        <v>0.83557308895333204</v>
      </c>
      <c r="N58">
        <v>0.459146257679999</v>
      </c>
      <c r="O58">
        <v>3.85035077315333</v>
      </c>
      <c r="P58">
        <v>1.9937398106666601E-2</v>
      </c>
      <c r="Q58">
        <v>1.0976609263333299</v>
      </c>
      <c r="R58">
        <v>4.3142382053999997</v>
      </c>
      <c r="T58">
        <v>51.775533468666602</v>
      </c>
      <c r="U58">
        <v>23.1486118238</v>
      </c>
      <c r="V58">
        <v>5.1039334520666699</v>
      </c>
      <c r="W58">
        <v>3.3479696115933302</v>
      </c>
      <c r="X58">
        <v>3.9690133869999902</v>
      </c>
      <c r="Y58">
        <v>0.103551471253333</v>
      </c>
      <c r="Z58">
        <v>4.3766203984000001</v>
      </c>
      <c r="AA58">
        <v>17.857519235333299</v>
      </c>
      <c r="AB58">
        <v>19.5942020192666</v>
      </c>
      <c r="AC58">
        <v>1.49026200347333</v>
      </c>
      <c r="AD58">
        <v>0.83557308895333204</v>
      </c>
      <c r="AE58">
        <v>0.459146257679999</v>
      </c>
      <c r="AF58">
        <v>3.85035077315333</v>
      </c>
      <c r="AG58">
        <v>1.9937398106666601E-2</v>
      </c>
      <c r="AH58">
        <v>1.0976609263333299</v>
      </c>
      <c r="AI58">
        <v>4.3142382053999997</v>
      </c>
      <c r="AK58">
        <v>51.775533468666602</v>
      </c>
      <c r="AL58">
        <v>23.1486118238</v>
      </c>
      <c r="AM58">
        <v>5.1039334520666699</v>
      </c>
      <c r="AN58">
        <v>3.3479696115933302</v>
      </c>
      <c r="AO58">
        <v>3.9690133869999902</v>
      </c>
      <c r="AP58">
        <v>0.103551471253333</v>
      </c>
      <c r="AQ58">
        <v>4.3766203984000001</v>
      </c>
      <c r="AR58">
        <v>17.857519235333299</v>
      </c>
      <c r="AS58">
        <v>19.5942020192666</v>
      </c>
      <c r="AT58">
        <v>1.49026200347333</v>
      </c>
      <c r="AU58">
        <v>0.83557308895333204</v>
      </c>
      <c r="AV58">
        <v>0.459146257679999</v>
      </c>
      <c r="AW58">
        <v>3.85035077315333</v>
      </c>
      <c r="AX58">
        <v>1.9937398106666601E-2</v>
      </c>
      <c r="AY58">
        <v>1.0976609263333299</v>
      </c>
      <c r="AZ58">
        <v>4.3142382053999997</v>
      </c>
      <c r="BB58">
        <v>51.775533468666602</v>
      </c>
      <c r="BC58">
        <v>23.1486118238</v>
      </c>
      <c r="BD58">
        <v>5.1039334520666699</v>
      </c>
      <c r="BE58">
        <v>3.3479696115933302</v>
      </c>
      <c r="BF58">
        <v>3.9690133869999902</v>
      </c>
      <c r="BG58">
        <v>0.103551471253333</v>
      </c>
      <c r="BH58">
        <v>4.3766203984000001</v>
      </c>
      <c r="BI58">
        <v>17.857519235333299</v>
      </c>
      <c r="BJ58">
        <v>19.5942020192666</v>
      </c>
      <c r="BK58">
        <v>1.49026200347333</v>
      </c>
      <c r="BL58">
        <v>0.83557308895333204</v>
      </c>
      <c r="BM58">
        <v>0.459146257679999</v>
      </c>
      <c r="BN58">
        <v>3.85035077315333</v>
      </c>
      <c r="BO58">
        <v>1.9937398106666601E-2</v>
      </c>
      <c r="BP58">
        <v>1.0976609263333299</v>
      </c>
      <c r="BQ58">
        <v>4.3142382053999997</v>
      </c>
      <c r="BS58">
        <v>51.775533468666602</v>
      </c>
      <c r="BT58">
        <v>23.1486118238</v>
      </c>
      <c r="BU58">
        <v>5.1039334520666699</v>
      </c>
      <c r="BV58">
        <v>3.3479696115933302</v>
      </c>
      <c r="BW58">
        <v>3.9690133869999902</v>
      </c>
      <c r="BX58">
        <v>0.103551471253333</v>
      </c>
      <c r="BY58">
        <v>4.3766203984000001</v>
      </c>
      <c r="BZ58">
        <v>17.857519235333299</v>
      </c>
      <c r="CA58">
        <v>19.5942020192666</v>
      </c>
      <c r="CB58">
        <v>1.49026200347333</v>
      </c>
      <c r="CC58">
        <v>0.83557308895333204</v>
      </c>
      <c r="CD58">
        <v>0.459146257679999</v>
      </c>
      <c r="CE58">
        <v>3.85035077315333</v>
      </c>
      <c r="CF58">
        <v>1.9937398106666601E-2</v>
      </c>
      <c r="CG58">
        <v>1.0976609263333299</v>
      </c>
      <c r="CH58">
        <v>4.3142382053999997</v>
      </c>
    </row>
    <row r="59" spans="2:86" x14ac:dyDescent="0.25">
      <c r="B59">
        <v>2021</v>
      </c>
      <c r="C59">
        <v>32.795726328666603</v>
      </c>
      <c r="D59">
        <v>11.40070105579996</v>
      </c>
      <c r="E59">
        <v>2.48277218486666</v>
      </c>
      <c r="F59">
        <v>0.93580117353333303</v>
      </c>
      <c r="G59">
        <v>30.927608100733298</v>
      </c>
      <c r="H59">
        <v>0.11950232246</v>
      </c>
      <c r="I59">
        <v>1.5949443865999999</v>
      </c>
      <c r="J59">
        <v>2.8208022181333301</v>
      </c>
      <c r="K59">
        <v>29.339330276799998</v>
      </c>
      <c r="L59">
        <v>0.95984007846666697</v>
      </c>
      <c r="M59">
        <v>2.1767520726666598</v>
      </c>
      <c r="N59">
        <v>0.20590901250666599</v>
      </c>
      <c r="O59">
        <v>0.973656125180001</v>
      </c>
      <c r="P59">
        <v>0.14680937230666599</v>
      </c>
      <c r="Q59">
        <v>0.48155574333999901</v>
      </c>
      <c r="R59">
        <v>25.067138450666601</v>
      </c>
      <c r="T59">
        <v>32.795726328666603</v>
      </c>
      <c r="U59">
        <v>11.40070105579996</v>
      </c>
      <c r="V59">
        <v>2.48277218486666</v>
      </c>
      <c r="W59">
        <v>0.93580117353333303</v>
      </c>
      <c r="X59">
        <v>30.927608100733298</v>
      </c>
      <c r="Y59">
        <v>0.11950232246</v>
      </c>
      <c r="Z59">
        <v>1.5949443865999999</v>
      </c>
      <c r="AA59">
        <v>2.8208022181333301</v>
      </c>
      <c r="AB59">
        <v>29.339330276799998</v>
      </c>
      <c r="AC59">
        <v>0.95984007846666697</v>
      </c>
      <c r="AD59">
        <v>2.1767520726666598</v>
      </c>
      <c r="AE59">
        <v>0.20590901250666599</v>
      </c>
      <c r="AF59">
        <v>0.973656125180001</v>
      </c>
      <c r="AG59">
        <v>0.14680937230666599</v>
      </c>
      <c r="AH59">
        <v>0.48155574333999901</v>
      </c>
      <c r="AI59">
        <v>25.067138450666601</v>
      </c>
      <c r="AK59">
        <v>32.795726328666603</v>
      </c>
      <c r="AL59">
        <v>11.40070105579996</v>
      </c>
      <c r="AM59">
        <v>2.48277218486666</v>
      </c>
      <c r="AN59">
        <v>0.93580117353333303</v>
      </c>
      <c r="AO59">
        <v>30.927608100733298</v>
      </c>
      <c r="AP59">
        <v>0.11950232246</v>
      </c>
      <c r="AQ59">
        <v>1.5949443865999999</v>
      </c>
      <c r="AR59">
        <v>2.8208022181333301</v>
      </c>
      <c r="AS59">
        <v>29.339330276799998</v>
      </c>
      <c r="AT59">
        <v>0.95984007846666697</v>
      </c>
      <c r="AU59">
        <v>2.1767520726666598</v>
      </c>
      <c r="AV59">
        <v>0.20590901250666599</v>
      </c>
      <c r="AW59">
        <v>0.973656125180001</v>
      </c>
      <c r="AX59">
        <v>0.14680937230666599</v>
      </c>
      <c r="AY59">
        <v>0.48155574333999901</v>
      </c>
      <c r="AZ59">
        <v>25.067138450666601</v>
      </c>
      <c r="BB59">
        <v>32.795726328666603</v>
      </c>
      <c r="BC59">
        <v>11.40070105579996</v>
      </c>
      <c r="BD59">
        <v>2.48277218486666</v>
      </c>
      <c r="BE59">
        <v>0.93580117353333303</v>
      </c>
      <c r="BF59">
        <v>30.927608100733298</v>
      </c>
      <c r="BG59">
        <v>0.11950232246</v>
      </c>
      <c r="BH59">
        <v>1.5949443865999999</v>
      </c>
      <c r="BI59">
        <v>2.8208022181333301</v>
      </c>
      <c r="BJ59">
        <v>29.339330276799998</v>
      </c>
      <c r="BK59">
        <v>0.95984007846666697</v>
      </c>
      <c r="BL59">
        <v>2.1767520726666598</v>
      </c>
      <c r="BM59">
        <v>0.20590901250666599</v>
      </c>
      <c r="BN59">
        <v>0.973656125180001</v>
      </c>
      <c r="BO59">
        <v>0.14680937230666599</v>
      </c>
      <c r="BP59">
        <v>0.48155574333999901</v>
      </c>
      <c r="BQ59">
        <v>25.067138450666601</v>
      </c>
      <c r="BS59">
        <v>32.795726328666603</v>
      </c>
      <c r="BT59">
        <v>11.40070105579996</v>
      </c>
      <c r="BU59">
        <v>2.48277218486666</v>
      </c>
      <c r="BV59">
        <v>0.93580117353333303</v>
      </c>
      <c r="BW59">
        <v>30.927608100733298</v>
      </c>
      <c r="BX59">
        <v>0.11950232246</v>
      </c>
      <c r="BY59">
        <v>1.5949443865999999</v>
      </c>
      <c r="BZ59">
        <v>2.8208022181333301</v>
      </c>
      <c r="CA59">
        <v>29.339330276799998</v>
      </c>
      <c r="CB59">
        <v>0.95984007846666697</v>
      </c>
      <c r="CC59">
        <v>2.1767520726666598</v>
      </c>
      <c r="CD59">
        <v>0.20590901250666599</v>
      </c>
      <c r="CE59">
        <v>0.973656125180001</v>
      </c>
      <c r="CF59">
        <v>0.14680937230666599</v>
      </c>
      <c r="CG59">
        <v>0.48155574333999901</v>
      </c>
      <c r="CH59">
        <v>25.067138450666601</v>
      </c>
    </row>
    <row r="60" spans="2:86" x14ac:dyDescent="0.25">
      <c r="B60">
        <v>2022</v>
      </c>
      <c r="C60">
        <v>96.633915127333296</v>
      </c>
      <c r="D60">
        <v>40.346306546399965</v>
      </c>
      <c r="E60">
        <v>17.549527563533299</v>
      </c>
      <c r="F60">
        <v>2.99522538353333</v>
      </c>
      <c r="G60">
        <v>56.293293510933303</v>
      </c>
      <c r="H60">
        <v>0.75499239471999902</v>
      </c>
      <c r="I60">
        <v>6.71672896013333</v>
      </c>
      <c r="J60">
        <v>7.99408946713333</v>
      </c>
      <c r="K60">
        <v>35.9209709273333</v>
      </c>
      <c r="L60">
        <v>2.7051197057333298</v>
      </c>
      <c r="M60">
        <v>2.7655957919800001</v>
      </c>
      <c r="N60">
        <v>1.67371290385333</v>
      </c>
      <c r="O60">
        <v>2.6827716001333299</v>
      </c>
      <c r="P60">
        <v>0.22650381716666601</v>
      </c>
      <c r="Q60">
        <v>1.33390335591333</v>
      </c>
      <c r="R60">
        <v>14.354009513133301</v>
      </c>
      <c r="T60">
        <v>96.633915127333296</v>
      </c>
      <c r="U60">
        <v>40.346306546399965</v>
      </c>
      <c r="V60">
        <v>17.549527563533299</v>
      </c>
      <c r="W60">
        <v>2.99522538353333</v>
      </c>
      <c r="X60">
        <v>56.293293510933303</v>
      </c>
      <c r="Y60">
        <v>0.75499239471999902</v>
      </c>
      <c r="Z60">
        <v>6.71672896013333</v>
      </c>
      <c r="AA60">
        <v>7.99408946713333</v>
      </c>
      <c r="AB60">
        <v>35.9209709273333</v>
      </c>
      <c r="AC60">
        <v>2.7051197057333298</v>
      </c>
      <c r="AD60">
        <v>2.7655957919800001</v>
      </c>
      <c r="AE60">
        <v>1.67371290385333</v>
      </c>
      <c r="AF60">
        <v>2.6827716001333299</v>
      </c>
      <c r="AG60">
        <v>0.22650381716666601</v>
      </c>
      <c r="AH60">
        <v>1.33390335591333</v>
      </c>
      <c r="AI60">
        <v>14.354009513133301</v>
      </c>
      <c r="AK60">
        <v>96.633915127333296</v>
      </c>
      <c r="AL60">
        <v>40.346306546399965</v>
      </c>
      <c r="AM60">
        <v>17.549527563533299</v>
      </c>
      <c r="AN60">
        <v>2.99522538353333</v>
      </c>
      <c r="AO60">
        <v>56.293293510933303</v>
      </c>
      <c r="AP60">
        <v>0.75499239471999902</v>
      </c>
      <c r="AQ60">
        <v>6.71672896013333</v>
      </c>
      <c r="AR60">
        <v>7.99408946713333</v>
      </c>
      <c r="AS60">
        <v>35.9209709273333</v>
      </c>
      <c r="AT60">
        <v>2.7051197057333298</v>
      </c>
      <c r="AU60">
        <v>2.7655957919800001</v>
      </c>
      <c r="AV60">
        <v>1.67371290385333</v>
      </c>
      <c r="AW60">
        <v>2.6827716001333299</v>
      </c>
      <c r="AX60">
        <v>0.22650381716666601</v>
      </c>
      <c r="AY60">
        <v>1.33390335591333</v>
      </c>
      <c r="AZ60">
        <v>14.354009513133301</v>
      </c>
      <c r="BB60">
        <v>96.633915127333296</v>
      </c>
      <c r="BC60">
        <v>40.346306546399965</v>
      </c>
      <c r="BD60">
        <v>17.549527563533299</v>
      </c>
      <c r="BE60">
        <v>2.99522538353333</v>
      </c>
      <c r="BF60">
        <v>56.293293510933303</v>
      </c>
      <c r="BG60">
        <v>0.75499239471999902</v>
      </c>
      <c r="BH60">
        <v>6.71672896013333</v>
      </c>
      <c r="BI60">
        <v>7.99408946713333</v>
      </c>
      <c r="BJ60">
        <v>35.9209709273333</v>
      </c>
      <c r="BK60">
        <v>2.7051197057333298</v>
      </c>
      <c r="BL60">
        <v>2.7655957919800001</v>
      </c>
      <c r="BM60">
        <v>1.67371290385333</v>
      </c>
      <c r="BN60">
        <v>2.6827716001333299</v>
      </c>
      <c r="BO60">
        <v>0.22650381716666601</v>
      </c>
      <c r="BP60">
        <v>1.33390335591333</v>
      </c>
      <c r="BQ60">
        <v>14.354009513133301</v>
      </c>
      <c r="BS60">
        <v>96.633915127333296</v>
      </c>
      <c r="BT60">
        <v>40.346306546399965</v>
      </c>
      <c r="BU60">
        <v>17.549527563533299</v>
      </c>
      <c r="BV60">
        <v>2.99522538353333</v>
      </c>
      <c r="BW60">
        <v>56.293293510933303</v>
      </c>
      <c r="BX60">
        <v>0.75499239471999902</v>
      </c>
      <c r="BY60">
        <v>6.71672896013333</v>
      </c>
      <c r="BZ60">
        <v>7.99408946713333</v>
      </c>
      <c r="CA60">
        <v>35.9209709273333</v>
      </c>
      <c r="CB60">
        <v>2.7051197057333298</v>
      </c>
      <c r="CC60">
        <v>2.7655957919800001</v>
      </c>
      <c r="CD60">
        <v>1.67371290385333</v>
      </c>
      <c r="CE60">
        <v>2.6827716001333299</v>
      </c>
      <c r="CF60">
        <v>0.22650381716666601</v>
      </c>
      <c r="CG60">
        <v>1.33390335591333</v>
      </c>
      <c r="CH60">
        <v>14.354009513133301</v>
      </c>
    </row>
    <row r="61" spans="2:86" x14ac:dyDescent="0.25">
      <c r="B61">
        <v>2023</v>
      </c>
      <c r="C61">
        <v>136.76259125066599</v>
      </c>
      <c r="D61">
        <v>77.097574452266599</v>
      </c>
      <c r="E61">
        <v>29.8452259586666</v>
      </c>
      <c r="F61">
        <v>5.2028100281999903</v>
      </c>
      <c r="G61">
        <v>58.149065428666603</v>
      </c>
      <c r="H61">
        <v>1.30645285703333</v>
      </c>
      <c r="I61">
        <v>8.0813682220666596</v>
      </c>
      <c r="J61">
        <v>13.4983703052</v>
      </c>
      <c r="K61">
        <v>60.271117308000001</v>
      </c>
      <c r="L61">
        <v>4.7184301662666597</v>
      </c>
      <c r="M61">
        <v>4.6154349223333302</v>
      </c>
      <c r="N61">
        <v>1.76922788933333</v>
      </c>
      <c r="O61">
        <v>5.2754208438666597</v>
      </c>
      <c r="P61">
        <v>0.34866873885333299</v>
      </c>
      <c r="Q61">
        <v>2.3391981420266599</v>
      </c>
      <c r="R61">
        <v>21.565710136866599</v>
      </c>
      <c r="T61">
        <v>136.76259125066599</v>
      </c>
      <c r="U61">
        <v>77.097574452266599</v>
      </c>
      <c r="V61">
        <v>29.8452259586666</v>
      </c>
      <c r="W61">
        <v>5.2028100281999903</v>
      </c>
      <c r="X61">
        <v>58.149065428666603</v>
      </c>
      <c r="Y61">
        <v>1.30645285703333</v>
      </c>
      <c r="Z61">
        <v>8.0813682220666596</v>
      </c>
      <c r="AA61">
        <v>13.4983703052</v>
      </c>
      <c r="AB61">
        <v>60.271117308000001</v>
      </c>
      <c r="AC61">
        <v>4.7184301662666597</v>
      </c>
      <c r="AD61">
        <v>4.6154349223333302</v>
      </c>
      <c r="AE61">
        <v>1.76922788933333</v>
      </c>
      <c r="AF61">
        <v>5.2754208438666597</v>
      </c>
      <c r="AG61">
        <v>0.34866873885333299</v>
      </c>
      <c r="AH61">
        <v>2.3391981420266599</v>
      </c>
      <c r="AI61">
        <v>21.565710136866599</v>
      </c>
      <c r="AK61">
        <v>136.76259125066599</v>
      </c>
      <c r="AL61">
        <v>77.097574452266599</v>
      </c>
      <c r="AM61">
        <v>29.8452259586666</v>
      </c>
      <c r="AN61">
        <v>5.2028100281999903</v>
      </c>
      <c r="AO61">
        <v>58.149065428666603</v>
      </c>
      <c r="AP61">
        <v>1.30645285703333</v>
      </c>
      <c r="AQ61">
        <v>8.0813682220666596</v>
      </c>
      <c r="AR61">
        <v>13.4983703052</v>
      </c>
      <c r="AS61">
        <v>60.271117308000001</v>
      </c>
      <c r="AT61">
        <v>4.7184301662666597</v>
      </c>
      <c r="AU61">
        <v>4.6154349223333302</v>
      </c>
      <c r="AV61">
        <v>1.76922788933333</v>
      </c>
      <c r="AW61">
        <v>5.2754208438666597</v>
      </c>
      <c r="AX61">
        <v>0.34866873885333299</v>
      </c>
      <c r="AY61">
        <v>2.3391981420266599</v>
      </c>
      <c r="AZ61">
        <v>21.565710136866599</v>
      </c>
      <c r="BB61">
        <v>136.76259125066599</v>
      </c>
      <c r="BC61">
        <v>77.097574452266599</v>
      </c>
      <c r="BD61">
        <v>29.8452259586666</v>
      </c>
      <c r="BE61">
        <v>5.2028100281999903</v>
      </c>
      <c r="BF61">
        <v>58.149065428666603</v>
      </c>
      <c r="BG61">
        <v>1.30645285703333</v>
      </c>
      <c r="BH61">
        <v>8.0813682220666596</v>
      </c>
      <c r="BI61">
        <v>13.4983703052</v>
      </c>
      <c r="BJ61">
        <v>60.271117308000001</v>
      </c>
      <c r="BK61">
        <v>4.7184301662666597</v>
      </c>
      <c r="BL61">
        <v>4.6154349223333302</v>
      </c>
      <c r="BM61">
        <v>1.76922788933333</v>
      </c>
      <c r="BN61">
        <v>5.2754208438666597</v>
      </c>
      <c r="BO61">
        <v>0.34866873885333299</v>
      </c>
      <c r="BP61">
        <v>2.3391981420266599</v>
      </c>
      <c r="BQ61">
        <v>21.565710136866599</v>
      </c>
      <c r="BS61">
        <v>136.76259125066599</v>
      </c>
      <c r="BT61">
        <v>77.097574452266599</v>
      </c>
      <c r="BU61">
        <v>29.8452259586666</v>
      </c>
      <c r="BV61">
        <v>5.2028100281999903</v>
      </c>
      <c r="BW61">
        <v>58.149065428666603</v>
      </c>
      <c r="BX61">
        <v>1.30645285703333</v>
      </c>
      <c r="BY61">
        <v>8.0813682220666596</v>
      </c>
      <c r="BZ61">
        <v>13.4983703052</v>
      </c>
      <c r="CA61">
        <v>60.271117308000001</v>
      </c>
      <c r="CB61">
        <v>4.7184301662666597</v>
      </c>
      <c r="CC61">
        <v>4.6154349223333302</v>
      </c>
      <c r="CD61">
        <v>1.76922788933333</v>
      </c>
      <c r="CE61">
        <v>5.2754208438666597</v>
      </c>
      <c r="CF61">
        <v>0.34866873885333299</v>
      </c>
      <c r="CG61">
        <v>2.3391981420266599</v>
      </c>
      <c r="CH61">
        <v>21.565710136866599</v>
      </c>
    </row>
    <row r="62" spans="2:86" x14ac:dyDescent="0.25">
      <c r="B62">
        <v>2024</v>
      </c>
      <c r="C62">
        <v>29.750958670666702</v>
      </c>
      <c r="D62">
        <v>7.12488211593333</v>
      </c>
      <c r="E62">
        <v>0</v>
      </c>
      <c r="F62">
        <v>1.5721850050666599</v>
      </c>
      <c r="G62">
        <v>12.310548280000001</v>
      </c>
      <c r="H62">
        <v>8.52318500199995E-2</v>
      </c>
      <c r="I62">
        <v>1.0292852852000001</v>
      </c>
      <c r="J62">
        <v>1.4777968745333301</v>
      </c>
      <c r="K62">
        <v>39.7387016373333</v>
      </c>
      <c r="L62">
        <v>1.1646951263333301</v>
      </c>
      <c r="M62">
        <v>2.2575336635999999</v>
      </c>
      <c r="N62">
        <v>9.4152397666665999E-2</v>
      </c>
      <c r="O62">
        <v>2.2390334181999898</v>
      </c>
      <c r="P62">
        <v>0.35981291224</v>
      </c>
      <c r="Q62">
        <v>0</v>
      </c>
      <c r="R62">
        <v>1.8110551484666599</v>
      </c>
      <c r="T62">
        <v>29.750958670666702</v>
      </c>
      <c r="U62">
        <v>7.12488211593333</v>
      </c>
      <c r="V62">
        <v>0</v>
      </c>
      <c r="W62">
        <v>1.5721850050666599</v>
      </c>
      <c r="X62">
        <v>12.310548280000001</v>
      </c>
      <c r="Y62">
        <v>8.52318500199995E-2</v>
      </c>
      <c r="Z62">
        <v>1.0292852852000001</v>
      </c>
      <c r="AA62">
        <v>1.4777968745333301</v>
      </c>
      <c r="AB62">
        <v>39.7387016373333</v>
      </c>
      <c r="AC62">
        <v>1.1646951263333301</v>
      </c>
      <c r="AD62">
        <v>2.2575336635999999</v>
      </c>
      <c r="AE62">
        <v>9.4152397666665999E-2</v>
      </c>
      <c r="AF62">
        <v>2.2390334181999898</v>
      </c>
      <c r="AG62">
        <v>0.35981291224</v>
      </c>
      <c r="AH62">
        <v>0</v>
      </c>
      <c r="AI62">
        <v>1.8110551484666599</v>
      </c>
      <c r="AK62">
        <v>29.750958670666702</v>
      </c>
      <c r="AL62">
        <v>7.12488211593333</v>
      </c>
      <c r="AM62">
        <v>0</v>
      </c>
      <c r="AN62">
        <v>1.5721850050666599</v>
      </c>
      <c r="AO62">
        <v>12.310548280000001</v>
      </c>
      <c r="AP62">
        <v>8.52318500199995E-2</v>
      </c>
      <c r="AQ62">
        <v>1.0292852852000001</v>
      </c>
      <c r="AR62">
        <v>1.4777968745333301</v>
      </c>
      <c r="AS62">
        <v>39.7387016373333</v>
      </c>
      <c r="AT62">
        <v>1.1646951263333301</v>
      </c>
      <c r="AU62">
        <v>2.2575336635999999</v>
      </c>
      <c r="AV62">
        <v>9.4152397666665999E-2</v>
      </c>
      <c r="AW62">
        <v>2.2390334181999898</v>
      </c>
      <c r="AX62">
        <v>0.35981291224</v>
      </c>
      <c r="AY62">
        <v>0</v>
      </c>
      <c r="AZ62">
        <v>1.8110551484666599</v>
      </c>
      <c r="BB62">
        <v>29.750958670666702</v>
      </c>
      <c r="BC62">
        <v>7.12488211593333</v>
      </c>
      <c r="BD62">
        <v>0</v>
      </c>
      <c r="BE62">
        <v>1.5721850050666599</v>
      </c>
      <c r="BF62">
        <v>12.310548280000001</v>
      </c>
      <c r="BG62">
        <v>8.52318500199995E-2</v>
      </c>
      <c r="BH62">
        <v>1.0292852852000001</v>
      </c>
      <c r="BI62">
        <v>1.4777968745333301</v>
      </c>
      <c r="BJ62">
        <v>39.7387016373333</v>
      </c>
      <c r="BK62">
        <v>1.1646951263333301</v>
      </c>
      <c r="BL62">
        <v>2.2575336635999999</v>
      </c>
      <c r="BM62">
        <v>9.4152397666665999E-2</v>
      </c>
      <c r="BN62">
        <v>2.2390334181999898</v>
      </c>
      <c r="BO62">
        <v>0.35981291224</v>
      </c>
      <c r="BP62">
        <v>0</v>
      </c>
      <c r="BQ62">
        <v>1.8110551484666599</v>
      </c>
      <c r="BS62">
        <v>29.750958670666702</v>
      </c>
      <c r="BT62">
        <v>7.12488211593333</v>
      </c>
      <c r="BU62">
        <v>0</v>
      </c>
      <c r="BV62">
        <v>1.5721850050666599</v>
      </c>
      <c r="BW62">
        <v>12.310548280000001</v>
      </c>
      <c r="BX62">
        <v>8.52318500199995E-2</v>
      </c>
      <c r="BY62">
        <v>1.0292852852000001</v>
      </c>
      <c r="BZ62">
        <v>1.4777968745333301</v>
      </c>
      <c r="CA62">
        <v>39.7387016373333</v>
      </c>
      <c r="CB62">
        <v>1.1646951263333301</v>
      </c>
      <c r="CC62">
        <v>2.2575336635999999</v>
      </c>
      <c r="CD62">
        <v>9.4152397666665999E-2</v>
      </c>
      <c r="CE62">
        <v>2.2390334181999898</v>
      </c>
      <c r="CF62">
        <v>0.35981291224</v>
      </c>
      <c r="CG62">
        <v>0</v>
      </c>
      <c r="CH62">
        <v>1.8110551484666599</v>
      </c>
    </row>
    <row r="63" spans="2:86" x14ac:dyDescent="0.25">
      <c r="B63">
        <v>2025</v>
      </c>
      <c r="C63">
        <v>21.7863010953333</v>
      </c>
      <c r="D63">
        <v>9.5099677402666103</v>
      </c>
      <c r="E63">
        <v>1.1443667132800199</v>
      </c>
      <c r="F63">
        <v>1.50911399126666</v>
      </c>
      <c r="G63">
        <v>14.9044425506666</v>
      </c>
      <c r="H63">
        <v>0.12692920599333399</v>
      </c>
      <c r="I63">
        <v>0.73499267526666701</v>
      </c>
      <c r="J63">
        <v>2.79015240846666</v>
      </c>
      <c r="K63">
        <v>44.453753110666597</v>
      </c>
      <c r="L63">
        <v>1.9403482061999899</v>
      </c>
      <c r="M63">
        <v>2.82786172799999</v>
      </c>
      <c r="N63">
        <v>0.26232813593333398</v>
      </c>
      <c r="O63">
        <v>2.0169511581333301</v>
      </c>
      <c r="P63">
        <v>0.49882686011333299</v>
      </c>
      <c r="Q63">
        <v>0.405385755560356</v>
      </c>
      <c r="R63">
        <v>2.9309278241333301</v>
      </c>
      <c r="T63">
        <v>21.7863010953333</v>
      </c>
      <c r="U63">
        <v>9.5099677402666103</v>
      </c>
      <c r="V63">
        <v>1.1443667132800199</v>
      </c>
      <c r="W63">
        <v>1.50911399126666</v>
      </c>
      <c r="X63">
        <v>14.9044425506666</v>
      </c>
      <c r="Y63">
        <v>0.12692920599333399</v>
      </c>
      <c r="Z63">
        <v>0.73499267526666701</v>
      </c>
      <c r="AA63">
        <v>2.79015240846666</v>
      </c>
      <c r="AB63">
        <v>44.453753110666597</v>
      </c>
      <c r="AC63">
        <v>1.9403482061999899</v>
      </c>
      <c r="AD63">
        <v>2.82786172799999</v>
      </c>
      <c r="AE63">
        <v>0.26232813593333398</v>
      </c>
      <c r="AF63">
        <v>2.0169511581333301</v>
      </c>
      <c r="AG63">
        <v>0.49882686011333299</v>
      </c>
      <c r="AH63">
        <v>0.405385755560356</v>
      </c>
      <c r="AI63">
        <v>2.9309278241333301</v>
      </c>
      <c r="AK63">
        <v>21.7863010953333</v>
      </c>
      <c r="AL63">
        <v>9.5099677402666103</v>
      </c>
      <c r="AM63">
        <v>1.1443667132800199</v>
      </c>
      <c r="AN63">
        <v>1.50911399126666</v>
      </c>
      <c r="AO63">
        <v>14.9044425506666</v>
      </c>
      <c r="AP63">
        <v>0.12692920599333399</v>
      </c>
      <c r="AQ63">
        <v>0.73499267526666701</v>
      </c>
      <c r="AR63">
        <v>2.79015240846666</v>
      </c>
      <c r="AS63">
        <v>44.453753110666597</v>
      </c>
      <c r="AT63">
        <v>1.9403482061999899</v>
      </c>
      <c r="AU63">
        <v>2.82786172799999</v>
      </c>
      <c r="AV63">
        <v>0.26232813593333398</v>
      </c>
      <c r="AW63">
        <v>2.0169511581333301</v>
      </c>
      <c r="AX63">
        <v>0.49882686011333299</v>
      </c>
      <c r="AY63">
        <v>0.405385755560356</v>
      </c>
      <c r="AZ63">
        <v>2.9309278241333301</v>
      </c>
      <c r="BB63">
        <v>21.7863010953333</v>
      </c>
      <c r="BC63">
        <v>9.5099677402666103</v>
      </c>
      <c r="BD63">
        <v>1.1443667132800199</v>
      </c>
      <c r="BE63">
        <v>1.50911399126666</v>
      </c>
      <c r="BF63">
        <v>14.9044425506666</v>
      </c>
      <c r="BG63">
        <v>0.12692920599333399</v>
      </c>
      <c r="BH63">
        <v>0.73499267526666701</v>
      </c>
      <c r="BI63">
        <v>2.79015240846666</v>
      </c>
      <c r="BJ63">
        <v>44.453753110666597</v>
      </c>
      <c r="BK63">
        <v>1.9403482061999899</v>
      </c>
      <c r="BL63">
        <v>2.82786172799999</v>
      </c>
      <c r="BM63">
        <v>0.26232813593333398</v>
      </c>
      <c r="BN63">
        <v>2.0169511581333301</v>
      </c>
      <c r="BO63">
        <v>0.49882686011333299</v>
      </c>
      <c r="BP63">
        <v>0.405385755560356</v>
      </c>
      <c r="BQ63">
        <v>2.9309278241333301</v>
      </c>
      <c r="BS63">
        <v>21.7863010953333</v>
      </c>
      <c r="BT63">
        <v>9.5099677402666103</v>
      </c>
      <c r="BU63">
        <v>1.1443667132800199</v>
      </c>
      <c r="BV63">
        <v>1.50911399126666</v>
      </c>
      <c r="BW63">
        <v>14.9044425506666</v>
      </c>
      <c r="BX63">
        <v>0.12692920599333399</v>
      </c>
      <c r="BY63">
        <v>0.73499267526666701</v>
      </c>
      <c r="BZ63">
        <v>2.79015240846666</v>
      </c>
      <c r="CA63">
        <v>44.453753110666597</v>
      </c>
      <c r="CB63">
        <v>1.9403482061999899</v>
      </c>
      <c r="CC63">
        <v>2.82786172799999</v>
      </c>
      <c r="CD63">
        <v>0.26232813593333398</v>
      </c>
      <c r="CE63">
        <v>2.0169511581333301</v>
      </c>
      <c r="CF63">
        <v>0.49882686011333299</v>
      </c>
      <c r="CG63">
        <v>0.405385755560356</v>
      </c>
      <c r="CH63">
        <v>2.9309278241333301</v>
      </c>
    </row>
    <row r="64" spans="2:86" x14ac:dyDescent="0.25">
      <c r="B64">
        <v>2026</v>
      </c>
      <c r="C64">
        <v>60.067965062666602</v>
      </c>
      <c r="D64">
        <v>30.477628652066599</v>
      </c>
      <c r="E64">
        <v>10.566263834000001</v>
      </c>
      <c r="F64">
        <v>3.6230209894666601</v>
      </c>
      <c r="G64">
        <v>31.221699741999998</v>
      </c>
      <c r="H64">
        <v>0.53891294728000005</v>
      </c>
      <c r="I64">
        <v>2.86513599266666</v>
      </c>
      <c r="J64">
        <v>7.5360864432000003</v>
      </c>
      <c r="K64">
        <v>66.955852677333297</v>
      </c>
      <c r="L64">
        <v>4.6471269558666597</v>
      </c>
      <c r="M64">
        <v>5.3065254855999999</v>
      </c>
      <c r="N64">
        <v>0.84912972722000002</v>
      </c>
      <c r="O64">
        <v>3.9873968566666602</v>
      </c>
      <c r="P64">
        <v>0.90738649775333302</v>
      </c>
      <c r="Q64">
        <v>1.32212697791333</v>
      </c>
      <c r="R64">
        <v>9.6119900756666592</v>
      </c>
      <c r="T64">
        <v>60.067965062666602</v>
      </c>
      <c r="U64">
        <v>30.477628652066599</v>
      </c>
      <c r="V64">
        <v>10.566263834000001</v>
      </c>
      <c r="W64">
        <v>3.6230209894666601</v>
      </c>
      <c r="X64">
        <v>31.221699741999998</v>
      </c>
      <c r="Y64">
        <v>0.53891294728000005</v>
      </c>
      <c r="Z64">
        <v>2.86513599266666</v>
      </c>
      <c r="AA64">
        <v>7.5360864432000003</v>
      </c>
      <c r="AB64">
        <v>66.955852677333297</v>
      </c>
      <c r="AC64">
        <v>4.6471269558666597</v>
      </c>
      <c r="AD64">
        <v>5.3065254855999999</v>
      </c>
      <c r="AE64">
        <v>0.84912972722000002</v>
      </c>
      <c r="AF64">
        <v>3.9873968566666602</v>
      </c>
      <c r="AG64">
        <v>0.90738649775333302</v>
      </c>
      <c r="AH64">
        <v>1.32212697791333</v>
      </c>
      <c r="AI64">
        <v>9.6119900756666592</v>
      </c>
      <c r="AK64">
        <v>60.067965062666602</v>
      </c>
      <c r="AL64">
        <v>30.477628652066599</v>
      </c>
      <c r="AM64">
        <v>10.566263834000001</v>
      </c>
      <c r="AN64">
        <v>3.6230209894666601</v>
      </c>
      <c r="AO64">
        <v>31.221699741999998</v>
      </c>
      <c r="AP64">
        <v>0.53891294728000005</v>
      </c>
      <c r="AQ64">
        <v>2.86513599266666</v>
      </c>
      <c r="AR64">
        <v>7.5360864432000003</v>
      </c>
      <c r="AS64">
        <v>66.955852677333297</v>
      </c>
      <c r="AT64">
        <v>4.6471269558666597</v>
      </c>
      <c r="AU64">
        <v>5.3065254855999999</v>
      </c>
      <c r="AV64">
        <v>0.84912972722000002</v>
      </c>
      <c r="AW64">
        <v>3.9873968566666602</v>
      </c>
      <c r="AX64">
        <v>0.90738649775333302</v>
      </c>
      <c r="AY64">
        <v>1.32212697791333</v>
      </c>
      <c r="AZ64">
        <v>9.6119900756666592</v>
      </c>
      <c r="BB64">
        <v>60.067965062666602</v>
      </c>
      <c r="BC64">
        <v>30.477628652066599</v>
      </c>
      <c r="BD64">
        <v>10.566263834000001</v>
      </c>
      <c r="BE64">
        <v>3.6230209894666601</v>
      </c>
      <c r="BF64">
        <v>31.221699741999998</v>
      </c>
      <c r="BG64">
        <v>0.53891294728000005</v>
      </c>
      <c r="BH64">
        <v>2.86513599266666</v>
      </c>
      <c r="BI64">
        <v>7.5360864432000003</v>
      </c>
      <c r="BJ64">
        <v>66.955852677333297</v>
      </c>
      <c r="BK64">
        <v>4.6471269558666597</v>
      </c>
      <c r="BL64">
        <v>5.3065254855999999</v>
      </c>
      <c r="BM64">
        <v>0.84912972722000002</v>
      </c>
      <c r="BN64">
        <v>3.9873968566666602</v>
      </c>
      <c r="BO64">
        <v>0.90738649775333302</v>
      </c>
      <c r="BP64">
        <v>1.32212697791333</v>
      </c>
      <c r="BQ64">
        <v>9.6119900756666592</v>
      </c>
      <c r="BS64">
        <v>60.067965062666602</v>
      </c>
      <c r="BT64">
        <v>30.477628652066599</v>
      </c>
      <c r="BU64">
        <v>10.566263834000001</v>
      </c>
      <c r="BV64">
        <v>3.6230209894666601</v>
      </c>
      <c r="BW64">
        <v>31.221699741999998</v>
      </c>
      <c r="BX64">
        <v>0.53891294728000005</v>
      </c>
      <c r="BY64">
        <v>2.86513599266666</v>
      </c>
      <c r="BZ64">
        <v>7.5360864432000003</v>
      </c>
      <c r="CA64">
        <v>66.955852677333297</v>
      </c>
      <c r="CB64">
        <v>4.6471269558666597</v>
      </c>
      <c r="CC64">
        <v>5.3065254855999999</v>
      </c>
      <c r="CD64">
        <v>0.84912972722000002</v>
      </c>
      <c r="CE64">
        <v>3.9873968566666602</v>
      </c>
      <c r="CF64">
        <v>0.90738649775333302</v>
      </c>
      <c r="CG64">
        <v>1.32212697791333</v>
      </c>
      <c r="CH64">
        <v>9.6119900756666592</v>
      </c>
    </row>
    <row r="65" spans="2:86" x14ac:dyDescent="0.25">
      <c r="B65">
        <v>2027</v>
      </c>
      <c r="C65">
        <v>60.538136893999898</v>
      </c>
      <c r="D65">
        <v>27.85137506386663</v>
      </c>
      <c r="E65">
        <v>9.5678509133333307</v>
      </c>
      <c r="F65">
        <v>3.6813118219333298</v>
      </c>
      <c r="G65">
        <v>33.219877252000003</v>
      </c>
      <c r="H65">
        <v>0.55561508128666603</v>
      </c>
      <c r="I65">
        <v>2.6325515670666602</v>
      </c>
      <c r="J65">
        <v>7.8379990327999902</v>
      </c>
      <c r="K65">
        <v>71.455799649333301</v>
      </c>
      <c r="L65">
        <v>5.7349364296666598</v>
      </c>
      <c r="M65">
        <v>6.4780046844666597</v>
      </c>
      <c r="N65">
        <v>0.85323643608666799</v>
      </c>
      <c r="O65">
        <v>4.2202805352666601</v>
      </c>
      <c r="P65">
        <v>1.4027460890599901</v>
      </c>
      <c r="Q65">
        <v>1.5507960330666599</v>
      </c>
      <c r="R65">
        <v>10.246371212466601</v>
      </c>
      <c r="T65">
        <v>60.538136893999898</v>
      </c>
      <c r="U65">
        <v>27.85137506386663</v>
      </c>
      <c r="V65">
        <v>9.5678509133333307</v>
      </c>
      <c r="W65">
        <v>3.6813118219333298</v>
      </c>
      <c r="X65">
        <v>33.219877252000003</v>
      </c>
      <c r="Y65">
        <v>0.55561508128666603</v>
      </c>
      <c r="Z65">
        <v>2.6325515670666602</v>
      </c>
      <c r="AA65">
        <v>7.8379990327999902</v>
      </c>
      <c r="AB65">
        <v>71.455799649333301</v>
      </c>
      <c r="AC65">
        <v>5.7349364296666598</v>
      </c>
      <c r="AD65">
        <v>6.4780046844666597</v>
      </c>
      <c r="AE65">
        <v>0.85323643608666799</v>
      </c>
      <c r="AF65">
        <v>4.2202805352666601</v>
      </c>
      <c r="AG65">
        <v>1.4027460890599901</v>
      </c>
      <c r="AH65">
        <v>1.5507960330666599</v>
      </c>
      <c r="AI65">
        <v>10.246371212466601</v>
      </c>
      <c r="AK65">
        <v>60.538136893999898</v>
      </c>
      <c r="AL65">
        <v>27.85137506386663</v>
      </c>
      <c r="AM65">
        <v>9.5678509133333307</v>
      </c>
      <c r="AN65">
        <v>3.6813118219333298</v>
      </c>
      <c r="AO65">
        <v>33.219877252000003</v>
      </c>
      <c r="AP65">
        <v>0.55561508128666603</v>
      </c>
      <c r="AQ65">
        <v>2.6325515670666602</v>
      </c>
      <c r="AR65">
        <v>7.8379990327999902</v>
      </c>
      <c r="AS65">
        <v>71.455799649333301</v>
      </c>
      <c r="AT65">
        <v>5.7349364296666598</v>
      </c>
      <c r="AU65">
        <v>6.4780046844666597</v>
      </c>
      <c r="AV65">
        <v>0.85323643608666799</v>
      </c>
      <c r="AW65">
        <v>4.2202805352666601</v>
      </c>
      <c r="AX65">
        <v>1.4027460890599901</v>
      </c>
      <c r="AY65">
        <v>1.5507960330666599</v>
      </c>
      <c r="AZ65">
        <v>10.246371212466601</v>
      </c>
      <c r="BB65">
        <v>60.538136893999898</v>
      </c>
      <c r="BC65">
        <v>27.85137506386663</v>
      </c>
      <c r="BD65">
        <v>9.5678509133333307</v>
      </c>
      <c r="BE65">
        <v>3.6813118219333298</v>
      </c>
      <c r="BF65">
        <v>33.219877252000003</v>
      </c>
      <c r="BG65">
        <v>0.55561508128666603</v>
      </c>
      <c r="BH65">
        <v>2.6325515670666602</v>
      </c>
      <c r="BI65">
        <v>7.8379990327999902</v>
      </c>
      <c r="BJ65">
        <v>71.455799649333301</v>
      </c>
      <c r="BK65">
        <v>5.7349364296666598</v>
      </c>
      <c r="BL65">
        <v>6.4780046844666597</v>
      </c>
      <c r="BM65">
        <v>0.85323643608666799</v>
      </c>
      <c r="BN65">
        <v>4.2202805352666601</v>
      </c>
      <c r="BO65">
        <v>1.4027460890599901</v>
      </c>
      <c r="BP65">
        <v>1.5507960330666599</v>
      </c>
      <c r="BQ65">
        <v>10.246371212466601</v>
      </c>
      <c r="BS65">
        <v>60.538136893999898</v>
      </c>
      <c r="BT65">
        <v>27.85137506386663</v>
      </c>
      <c r="BU65">
        <v>9.5678509133333307</v>
      </c>
      <c r="BV65">
        <v>3.6813118219333298</v>
      </c>
      <c r="BW65">
        <v>33.219877252000003</v>
      </c>
      <c r="BX65">
        <v>0.55561508128666603</v>
      </c>
      <c r="BY65">
        <v>2.6325515670666602</v>
      </c>
      <c r="BZ65">
        <v>7.8379990327999902</v>
      </c>
      <c r="CA65">
        <v>71.455799649333301</v>
      </c>
      <c r="CB65">
        <v>5.7349364296666598</v>
      </c>
      <c r="CC65">
        <v>6.4780046844666597</v>
      </c>
      <c r="CD65">
        <v>0.85323643608666799</v>
      </c>
      <c r="CE65">
        <v>4.2202805352666601</v>
      </c>
      <c r="CF65">
        <v>1.4027460890599901</v>
      </c>
      <c r="CG65">
        <v>1.5507960330666599</v>
      </c>
      <c r="CH65">
        <v>10.246371212466601</v>
      </c>
    </row>
    <row r="66" spans="2:86" x14ac:dyDescent="0.25">
      <c r="B66">
        <v>2028</v>
      </c>
      <c r="C66">
        <v>64.564307481999805</v>
      </c>
      <c r="D66">
        <v>25.705043804066563</v>
      </c>
      <c r="E66">
        <v>9.1174791433333198</v>
      </c>
      <c r="F66">
        <v>4.1392038903333299</v>
      </c>
      <c r="G66">
        <v>36.093044880666604</v>
      </c>
      <c r="H66">
        <v>0.75308544389333298</v>
      </c>
      <c r="I66">
        <v>2.5395401021333299</v>
      </c>
      <c r="J66">
        <v>8.8709392115333205</v>
      </c>
      <c r="K66">
        <v>75.427140753333305</v>
      </c>
      <c r="L66">
        <v>6.8861643722666699</v>
      </c>
      <c r="M66">
        <v>8.4014085408000003</v>
      </c>
      <c r="N66">
        <v>0.96770818467333197</v>
      </c>
      <c r="O66">
        <v>4.9457451898666704</v>
      </c>
      <c r="P66">
        <v>1.98485435870666</v>
      </c>
      <c r="Q66">
        <v>2.0375039043999998</v>
      </c>
      <c r="R66">
        <v>11.2024210346666</v>
      </c>
      <c r="T66">
        <v>64.564307481999805</v>
      </c>
      <c r="U66">
        <v>25.705043804066563</v>
      </c>
      <c r="V66">
        <v>9.1174791433333198</v>
      </c>
      <c r="W66">
        <v>4.1392038903333299</v>
      </c>
      <c r="X66">
        <v>36.093044880666604</v>
      </c>
      <c r="Y66">
        <v>0.75308544389333298</v>
      </c>
      <c r="Z66">
        <v>2.5395401021333299</v>
      </c>
      <c r="AA66">
        <v>8.8709392115333205</v>
      </c>
      <c r="AB66">
        <v>75.427140753333305</v>
      </c>
      <c r="AC66">
        <v>6.8861643722666699</v>
      </c>
      <c r="AD66">
        <v>8.4014085408000003</v>
      </c>
      <c r="AE66">
        <v>0.96770818467333197</v>
      </c>
      <c r="AF66">
        <v>4.9457451898666704</v>
      </c>
      <c r="AG66">
        <v>1.98485435870666</v>
      </c>
      <c r="AH66">
        <v>2.0375039043999998</v>
      </c>
      <c r="AI66">
        <v>11.2024210346666</v>
      </c>
      <c r="AK66">
        <v>64.564307481999805</v>
      </c>
      <c r="AL66">
        <v>25.705043804066563</v>
      </c>
      <c r="AM66">
        <v>9.1174791433333198</v>
      </c>
      <c r="AN66">
        <v>4.1392038903333299</v>
      </c>
      <c r="AO66">
        <v>36.093044880666604</v>
      </c>
      <c r="AP66">
        <v>0.75308544389333298</v>
      </c>
      <c r="AQ66">
        <v>2.5395401021333299</v>
      </c>
      <c r="AR66">
        <v>8.8709392115333205</v>
      </c>
      <c r="AS66">
        <v>75.427140753333305</v>
      </c>
      <c r="AT66">
        <v>6.8861643722666699</v>
      </c>
      <c r="AU66">
        <v>8.4014085408000003</v>
      </c>
      <c r="AV66">
        <v>0.96770818467333197</v>
      </c>
      <c r="AW66">
        <v>4.9457451898666704</v>
      </c>
      <c r="AX66">
        <v>1.98485435870666</v>
      </c>
      <c r="AY66">
        <v>2.0375039043999998</v>
      </c>
      <c r="AZ66">
        <v>11.2024210346666</v>
      </c>
      <c r="BB66">
        <v>64.564307481999805</v>
      </c>
      <c r="BC66">
        <v>25.705043804066563</v>
      </c>
      <c r="BD66">
        <v>9.1174791433333198</v>
      </c>
      <c r="BE66">
        <v>4.1392038903333299</v>
      </c>
      <c r="BF66">
        <v>36.093044880666604</v>
      </c>
      <c r="BG66">
        <v>0.75308544389333298</v>
      </c>
      <c r="BH66">
        <v>2.5395401021333299</v>
      </c>
      <c r="BI66">
        <v>8.8709392115333205</v>
      </c>
      <c r="BJ66">
        <v>75.427140753333305</v>
      </c>
      <c r="BK66">
        <v>6.8861643722666699</v>
      </c>
      <c r="BL66">
        <v>8.4014085408000003</v>
      </c>
      <c r="BM66">
        <v>0.96770818467333197</v>
      </c>
      <c r="BN66">
        <v>4.9457451898666704</v>
      </c>
      <c r="BO66">
        <v>1.98485435870666</v>
      </c>
      <c r="BP66">
        <v>2.0375039043999998</v>
      </c>
      <c r="BQ66">
        <v>11.2024210346666</v>
      </c>
      <c r="BS66">
        <v>64.564307481999805</v>
      </c>
      <c r="BT66">
        <v>25.705043804066563</v>
      </c>
      <c r="BU66">
        <v>9.1174791433333198</v>
      </c>
      <c r="BV66">
        <v>4.1392038903333299</v>
      </c>
      <c r="BW66">
        <v>36.093044880666604</v>
      </c>
      <c r="BX66">
        <v>0.75308544389333298</v>
      </c>
      <c r="BY66">
        <v>2.5395401021333299</v>
      </c>
      <c r="BZ66">
        <v>8.8709392115333205</v>
      </c>
      <c r="CA66">
        <v>75.427140753333305</v>
      </c>
      <c r="CB66">
        <v>6.8861643722666699</v>
      </c>
      <c r="CC66">
        <v>8.4014085408000003</v>
      </c>
      <c r="CD66">
        <v>0.96770818467333197</v>
      </c>
      <c r="CE66">
        <v>4.9457451898666704</v>
      </c>
      <c r="CF66">
        <v>1.98485435870666</v>
      </c>
      <c r="CG66">
        <v>2.0375039043999998</v>
      </c>
      <c r="CH66">
        <v>11.2024210346666</v>
      </c>
    </row>
    <row r="67" spans="2:86" x14ac:dyDescent="0.25">
      <c r="B67">
        <v>2029</v>
      </c>
      <c r="C67">
        <v>76.741759209333395</v>
      </c>
      <c r="D67">
        <v>30.779963973000029</v>
      </c>
      <c r="E67">
        <v>12.036644181333299</v>
      </c>
      <c r="F67">
        <v>5.3291593767333296</v>
      </c>
      <c r="G67">
        <v>44.550401137999899</v>
      </c>
      <c r="H67">
        <v>1.26405858618666</v>
      </c>
      <c r="I67">
        <v>3.2942508664666601</v>
      </c>
      <c r="J67">
        <v>10.443300654066601</v>
      </c>
      <c r="K67">
        <v>56.763958205999899</v>
      </c>
      <c r="L67">
        <v>8.4224984292666694</v>
      </c>
      <c r="M67">
        <v>9.1595268717333305</v>
      </c>
      <c r="N67">
        <v>1.2821399806</v>
      </c>
      <c r="O67">
        <v>5.4098179514666596</v>
      </c>
      <c r="P67">
        <v>2.7245023558399901</v>
      </c>
      <c r="Q67">
        <v>2.8542578167333299</v>
      </c>
      <c r="R67">
        <v>13.8307265539999</v>
      </c>
      <c r="T67">
        <v>76.741759209333395</v>
      </c>
      <c r="U67">
        <v>30.779963973000029</v>
      </c>
      <c r="V67">
        <v>12.036644181333299</v>
      </c>
      <c r="W67">
        <v>5.3291593767333296</v>
      </c>
      <c r="X67">
        <v>44.550401137999899</v>
      </c>
      <c r="Y67">
        <v>1.26405858618666</v>
      </c>
      <c r="Z67">
        <v>3.2942508664666601</v>
      </c>
      <c r="AA67">
        <v>10.443300654066601</v>
      </c>
      <c r="AB67">
        <v>56.763958205999899</v>
      </c>
      <c r="AC67">
        <v>8.4224984292666694</v>
      </c>
      <c r="AD67">
        <v>9.1595268717333305</v>
      </c>
      <c r="AE67">
        <v>1.2821399806</v>
      </c>
      <c r="AF67">
        <v>5.4098179514666596</v>
      </c>
      <c r="AG67">
        <v>2.7245023558399901</v>
      </c>
      <c r="AH67">
        <v>2.8542578167333299</v>
      </c>
      <c r="AI67">
        <v>13.8307265539999</v>
      </c>
      <c r="AK67">
        <v>76.741759209333395</v>
      </c>
      <c r="AL67">
        <v>30.779963973000029</v>
      </c>
      <c r="AM67">
        <v>12.036644181333299</v>
      </c>
      <c r="AN67">
        <v>5.3291593767333296</v>
      </c>
      <c r="AO67">
        <v>44.550401137999899</v>
      </c>
      <c r="AP67">
        <v>1.26405858618666</v>
      </c>
      <c r="AQ67">
        <v>3.2942508664666601</v>
      </c>
      <c r="AR67">
        <v>10.443300654066601</v>
      </c>
      <c r="AS67">
        <v>56.763958205999899</v>
      </c>
      <c r="AT67">
        <v>8.4224984292666694</v>
      </c>
      <c r="AU67">
        <v>9.1595268717333305</v>
      </c>
      <c r="AV67">
        <v>1.2821399806</v>
      </c>
      <c r="AW67">
        <v>5.4098179514666596</v>
      </c>
      <c r="AX67">
        <v>2.7245023558399901</v>
      </c>
      <c r="AY67">
        <v>2.8542578167333299</v>
      </c>
      <c r="AZ67">
        <v>13.8307265539999</v>
      </c>
      <c r="BB67">
        <v>76.741759209333395</v>
      </c>
      <c r="BC67">
        <v>30.779963973000029</v>
      </c>
      <c r="BD67">
        <v>12.036644181333299</v>
      </c>
      <c r="BE67">
        <v>5.3291593767333296</v>
      </c>
      <c r="BF67">
        <v>44.550401137999899</v>
      </c>
      <c r="BG67">
        <v>1.26405858618666</v>
      </c>
      <c r="BH67">
        <v>3.2942508664666601</v>
      </c>
      <c r="BI67">
        <v>10.443300654066601</v>
      </c>
      <c r="BJ67">
        <v>56.763958205999899</v>
      </c>
      <c r="BK67">
        <v>8.4224984292666694</v>
      </c>
      <c r="BL67">
        <v>9.1595268717333305</v>
      </c>
      <c r="BM67">
        <v>1.2821399806</v>
      </c>
      <c r="BN67">
        <v>5.4098179514666596</v>
      </c>
      <c r="BO67">
        <v>2.7245023558399901</v>
      </c>
      <c r="BP67">
        <v>2.8542578167333299</v>
      </c>
      <c r="BQ67">
        <v>13.8307265539999</v>
      </c>
      <c r="BS67">
        <v>76.741759209333395</v>
      </c>
      <c r="BT67">
        <v>30.779963973000029</v>
      </c>
      <c r="BU67">
        <v>12.036644181333299</v>
      </c>
      <c r="BV67">
        <v>5.3291593767333296</v>
      </c>
      <c r="BW67">
        <v>44.550401137999899</v>
      </c>
      <c r="BX67">
        <v>1.26405858618666</v>
      </c>
      <c r="BY67">
        <v>3.2942508664666601</v>
      </c>
      <c r="BZ67">
        <v>10.443300654066601</v>
      </c>
      <c r="CA67">
        <v>56.763958205999899</v>
      </c>
      <c r="CB67">
        <v>8.4224984292666694</v>
      </c>
      <c r="CC67">
        <v>9.1595268717333305</v>
      </c>
      <c r="CD67">
        <v>1.2821399806</v>
      </c>
      <c r="CE67">
        <v>5.4098179514666596</v>
      </c>
      <c r="CF67">
        <v>2.7245023558399901</v>
      </c>
      <c r="CG67">
        <v>2.8542578167333299</v>
      </c>
      <c r="CH67">
        <v>13.8307265539999</v>
      </c>
    </row>
    <row r="68" spans="2:86" x14ac:dyDescent="0.25">
      <c r="B68">
        <v>2030</v>
      </c>
      <c r="C68">
        <v>70.753975257999898</v>
      </c>
      <c r="D68">
        <v>25.364504540999899</v>
      </c>
      <c r="E68">
        <v>9.8909769833333296</v>
      </c>
      <c r="F68">
        <v>5.8076197281333197</v>
      </c>
      <c r="G68">
        <v>41.825598435333198</v>
      </c>
      <c r="H68">
        <v>1.76498835908</v>
      </c>
      <c r="I68">
        <v>2.7490855463999901</v>
      </c>
      <c r="J68">
        <v>10.214502164799899</v>
      </c>
      <c r="K68">
        <v>56.793016137333403</v>
      </c>
      <c r="L68">
        <v>8.8575348153999993</v>
      </c>
      <c r="M68">
        <v>10.394085021199899</v>
      </c>
      <c r="N68">
        <v>1.3150137980666601</v>
      </c>
      <c r="O68">
        <v>5.6481277541999999</v>
      </c>
      <c r="P68">
        <v>3.4664611714400002</v>
      </c>
      <c r="Q68">
        <v>3.1164980329333298</v>
      </c>
      <c r="R68">
        <v>13.7319491693333</v>
      </c>
      <c r="T68">
        <v>68.274660864803806</v>
      </c>
      <c r="U68">
        <v>24.063815414352092</v>
      </c>
      <c r="V68">
        <v>9.3830033860929802</v>
      </c>
      <c r="W68">
        <v>5.6735221942373197</v>
      </c>
      <c r="X68">
        <v>40.722737225156799</v>
      </c>
      <c r="Y68">
        <v>1.73425433969126</v>
      </c>
      <c r="Z68">
        <v>2.6183122777439798</v>
      </c>
      <c r="AA68">
        <v>9.9198089135874401</v>
      </c>
      <c r="AB68">
        <v>55.027624981465202</v>
      </c>
      <c r="AC68">
        <v>8.6961163139060602</v>
      </c>
      <c r="AD68">
        <v>10.2228324850691</v>
      </c>
      <c r="AE68">
        <v>1.27811048941824</v>
      </c>
      <c r="AF68">
        <v>5.5175071910787699</v>
      </c>
      <c r="AG68">
        <v>3.4317555966691802</v>
      </c>
      <c r="AH68">
        <v>3.0574635858201402</v>
      </c>
      <c r="AI68">
        <v>13.3238151822415</v>
      </c>
      <c r="AK68">
        <v>65.795346471607601</v>
      </c>
      <c r="AL68">
        <v>22.763126287704381</v>
      </c>
      <c r="AM68">
        <v>8.8750297888526504</v>
      </c>
      <c r="AN68">
        <v>5.53942466034131</v>
      </c>
      <c r="AO68">
        <v>39.619876014980399</v>
      </c>
      <c r="AP68">
        <v>1.70352032030253</v>
      </c>
      <c r="AQ68">
        <v>2.4875390090879801</v>
      </c>
      <c r="AR68">
        <v>9.6251156623748795</v>
      </c>
      <c r="AS68">
        <v>53.262233825596901</v>
      </c>
      <c r="AT68">
        <v>8.5346978124121193</v>
      </c>
      <c r="AU68">
        <v>10.051579948938301</v>
      </c>
      <c r="AV68">
        <v>1.24120718076982</v>
      </c>
      <c r="AW68">
        <v>5.3868866279575496</v>
      </c>
      <c r="AX68">
        <v>3.3970500218983699</v>
      </c>
      <c r="AY68">
        <v>2.9984291387069399</v>
      </c>
      <c r="AZ68">
        <v>12.9156811951498</v>
      </c>
      <c r="BB68">
        <v>63.316032078411503</v>
      </c>
      <c r="BC68">
        <v>21.46243716105657</v>
      </c>
      <c r="BD68">
        <v>8.3670561916122992</v>
      </c>
      <c r="BE68">
        <v>5.4053271264453002</v>
      </c>
      <c r="BF68">
        <v>38.517014804803999</v>
      </c>
      <c r="BG68">
        <v>1.6727863009138</v>
      </c>
      <c r="BH68">
        <v>2.3567657404319702</v>
      </c>
      <c r="BI68">
        <v>9.3304224111623295</v>
      </c>
      <c r="BJ68">
        <v>51.4968426697287</v>
      </c>
      <c r="BK68">
        <v>8.3732793109181802</v>
      </c>
      <c r="BL68">
        <v>9.88032741280756</v>
      </c>
      <c r="BM68">
        <v>1.2043038721214001</v>
      </c>
      <c r="BN68">
        <v>5.2562660648363098</v>
      </c>
      <c r="BO68">
        <v>3.3623444471275499</v>
      </c>
      <c r="BP68">
        <v>2.9393946915937499</v>
      </c>
      <c r="BQ68">
        <v>12.507547208058</v>
      </c>
      <c r="BS68">
        <v>60.836717685215298</v>
      </c>
      <c r="BT68">
        <v>20.16174803440876</v>
      </c>
      <c r="BU68">
        <v>7.85908259437198</v>
      </c>
      <c r="BV68">
        <v>5.2712295925493002</v>
      </c>
      <c r="BW68">
        <v>37.414153594627599</v>
      </c>
      <c r="BX68">
        <v>1.64205228152506</v>
      </c>
      <c r="BY68">
        <v>2.2259924717759598</v>
      </c>
      <c r="BZ68">
        <v>9.0357291599497795</v>
      </c>
      <c r="CA68">
        <v>49.731451513860499</v>
      </c>
      <c r="CB68">
        <v>8.2118608094242393</v>
      </c>
      <c r="CC68">
        <v>9.7090748766767501</v>
      </c>
      <c r="CD68">
        <v>1.16740056347298</v>
      </c>
      <c r="CE68">
        <v>5.1256455017150904</v>
      </c>
      <c r="CF68">
        <v>3.3276388723567401</v>
      </c>
      <c r="CG68">
        <v>2.8803602444805598</v>
      </c>
      <c r="CH68">
        <v>12.0994132209662</v>
      </c>
    </row>
    <row r="69" spans="2:86" x14ac:dyDescent="0.25">
      <c r="B69">
        <v>2031</v>
      </c>
      <c r="C69">
        <v>76.468025166666706</v>
      </c>
      <c r="D69">
        <v>22.097884467333319</v>
      </c>
      <c r="E69">
        <v>11.4313122706666</v>
      </c>
      <c r="F69">
        <v>6.3647532304666603</v>
      </c>
      <c r="G69">
        <v>48.438598435999999</v>
      </c>
      <c r="H69">
        <v>2.39411201019999</v>
      </c>
      <c r="I69">
        <v>3.17476537733332</v>
      </c>
      <c r="J69">
        <v>11.364938720666601</v>
      </c>
      <c r="K69">
        <v>67.886464157333293</v>
      </c>
      <c r="L69">
        <v>10.0959147711333</v>
      </c>
      <c r="M69">
        <v>12.1756188466666</v>
      </c>
      <c r="N69">
        <v>1.6180423183333299</v>
      </c>
      <c r="O69">
        <v>5.6056358128000001</v>
      </c>
      <c r="P69">
        <v>4.5938587860666598</v>
      </c>
      <c r="Q69">
        <v>3.8811481435333302</v>
      </c>
      <c r="R69">
        <v>16.120770827333299</v>
      </c>
      <c r="T69">
        <v>72.6853279918613</v>
      </c>
      <c r="U69">
        <v>20.234865579061818</v>
      </c>
      <c r="V69">
        <v>10.684845257220701</v>
      </c>
      <c r="W69">
        <v>6.1451375021728998</v>
      </c>
      <c r="X69">
        <v>46.658742837804198</v>
      </c>
      <c r="Y69">
        <v>2.33747350502155</v>
      </c>
      <c r="Z69">
        <v>2.9810312420548901</v>
      </c>
      <c r="AA69">
        <v>10.8999846741819</v>
      </c>
      <c r="AB69">
        <v>65.102431454162002</v>
      </c>
      <c r="AC69">
        <v>9.8151465007042304</v>
      </c>
      <c r="AD69">
        <v>11.8678736752003</v>
      </c>
      <c r="AE69">
        <v>1.5585045647790201</v>
      </c>
      <c r="AF69">
        <v>5.3957186332032503</v>
      </c>
      <c r="AG69">
        <v>4.5171599874595199</v>
      </c>
      <c r="AH69">
        <v>3.7771919467624699</v>
      </c>
      <c r="AI69">
        <v>15.4742673138917</v>
      </c>
      <c r="AK69">
        <v>68.902630817055893</v>
      </c>
      <c r="AL69">
        <v>18.371846690790132</v>
      </c>
      <c r="AM69">
        <v>9.9383782437748707</v>
      </c>
      <c r="AN69">
        <v>5.9255217738791304</v>
      </c>
      <c r="AO69">
        <v>44.878887239608503</v>
      </c>
      <c r="AP69">
        <v>2.2808349998431101</v>
      </c>
      <c r="AQ69">
        <v>2.7872971067764598</v>
      </c>
      <c r="AR69">
        <v>10.4350306276972</v>
      </c>
      <c r="AS69">
        <v>62.318398750990802</v>
      </c>
      <c r="AT69">
        <v>9.5343782302751308</v>
      </c>
      <c r="AU69">
        <v>11.5601285037339</v>
      </c>
      <c r="AV69">
        <v>1.4989668112247201</v>
      </c>
      <c r="AW69">
        <v>5.1858014536064996</v>
      </c>
      <c r="AX69">
        <v>4.4404611888523897</v>
      </c>
      <c r="AY69">
        <v>3.6732357499916199</v>
      </c>
      <c r="AZ69">
        <v>14.8277638004501</v>
      </c>
      <c r="BB69">
        <v>65.119933642250601</v>
      </c>
      <c r="BC69">
        <v>16.508827802518621</v>
      </c>
      <c r="BD69">
        <v>9.1919112303289694</v>
      </c>
      <c r="BE69">
        <v>5.7059060455853601</v>
      </c>
      <c r="BF69">
        <v>43.0990316414128</v>
      </c>
      <c r="BG69">
        <v>2.2241964946646702</v>
      </c>
      <c r="BH69">
        <v>2.5935629714980202</v>
      </c>
      <c r="BI69">
        <v>9.9700765812125205</v>
      </c>
      <c r="BJ69">
        <v>59.534366047819297</v>
      </c>
      <c r="BK69">
        <v>9.2536099598460293</v>
      </c>
      <c r="BL69">
        <v>11.2523833322676</v>
      </c>
      <c r="BM69">
        <v>1.4394290576704101</v>
      </c>
      <c r="BN69">
        <v>4.9758842740097702</v>
      </c>
      <c r="BO69">
        <v>4.3637623902452596</v>
      </c>
      <c r="BP69">
        <v>3.56927955322077</v>
      </c>
      <c r="BQ69">
        <v>14.1812602870085</v>
      </c>
      <c r="BS69">
        <v>61.337236467445301</v>
      </c>
      <c r="BT69">
        <v>14.645808914247111</v>
      </c>
      <c r="BU69">
        <v>8.4454442168830592</v>
      </c>
      <c r="BV69">
        <v>5.4862903172915898</v>
      </c>
      <c r="BW69">
        <v>41.319176043216999</v>
      </c>
      <c r="BX69">
        <v>2.16755798948622</v>
      </c>
      <c r="BY69">
        <v>2.3998288362195899</v>
      </c>
      <c r="BZ69">
        <v>9.5051225347277892</v>
      </c>
      <c r="CA69">
        <v>56.750333344647999</v>
      </c>
      <c r="CB69">
        <v>8.9728416894169403</v>
      </c>
      <c r="CC69">
        <v>10.944638160801199</v>
      </c>
      <c r="CD69">
        <v>1.3798913041161101</v>
      </c>
      <c r="CE69">
        <v>4.7659670944130204</v>
      </c>
      <c r="CF69">
        <v>4.2870635916381197</v>
      </c>
      <c r="CG69">
        <v>3.46532335644992</v>
      </c>
      <c r="CH69">
        <v>13.534756773566899</v>
      </c>
    </row>
    <row r="70" spans="2:86" x14ac:dyDescent="0.25">
      <c r="B70">
        <v>2032</v>
      </c>
      <c r="C70">
        <v>63.934727003999903</v>
      </c>
      <c r="D70">
        <v>12.583600207933291</v>
      </c>
      <c r="E70">
        <v>8.5685933153333398</v>
      </c>
      <c r="F70">
        <v>5.8761588150666597</v>
      </c>
      <c r="G70">
        <v>45.391284770666601</v>
      </c>
      <c r="H70">
        <v>2.7055948012000002</v>
      </c>
      <c r="I70">
        <v>2.4411692675999999</v>
      </c>
      <c r="J70">
        <v>10.5391876526666</v>
      </c>
      <c r="K70">
        <v>70.335747800666496</v>
      </c>
      <c r="L70">
        <v>10.085530203799999</v>
      </c>
      <c r="M70">
        <v>13.0150522179999</v>
      </c>
      <c r="N70">
        <v>1.60197041126666</v>
      </c>
      <c r="O70">
        <v>5.4499127987999998</v>
      </c>
      <c r="P70">
        <v>5.3996722734000002</v>
      </c>
      <c r="Q70">
        <v>4.0694036495333297</v>
      </c>
      <c r="R70">
        <v>17.192911682666601</v>
      </c>
      <c r="T70">
        <v>58.531422761132298</v>
      </c>
      <c r="U70">
        <v>10.08646758086266</v>
      </c>
      <c r="V70">
        <v>7.5362154318891301</v>
      </c>
      <c r="W70">
        <v>5.5442158052533399</v>
      </c>
      <c r="X70">
        <v>42.715504684316599</v>
      </c>
      <c r="Y70">
        <v>2.6088004681407302</v>
      </c>
      <c r="Z70">
        <v>2.1714552668540499</v>
      </c>
      <c r="AA70">
        <v>9.8508620949571508</v>
      </c>
      <c r="AB70">
        <v>66.128352425815095</v>
      </c>
      <c r="AC70">
        <v>9.6382246720782607</v>
      </c>
      <c r="AD70">
        <v>12.5058485838621</v>
      </c>
      <c r="AE70">
        <v>1.5114689326654001</v>
      </c>
      <c r="AF70">
        <v>5.1327870310771404</v>
      </c>
      <c r="AG70">
        <v>5.2532403023055902</v>
      </c>
      <c r="AH70">
        <v>3.9003749554118401</v>
      </c>
      <c r="AI70">
        <v>16.207088161339701</v>
      </c>
      <c r="AK70">
        <v>53.1281185182646</v>
      </c>
      <c r="AL70">
        <v>7.5893349537920303</v>
      </c>
      <c r="AM70">
        <v>6.5038375484449702</v>
      </c>
      <c r="AN70">
        <v>5.2122727954400201</v>
      </c>
      <c r="AO70">
        <v>40.039724597966398</v>
      </c>
      <c r="AP70">
        <v>2.51200613508147</v>
      </c>
      <c r="AQ70">
        <v>1.9017412661081099</v>
      </c>
      <c r="AR70">
        <v>9.1625365372476395</v>
      </c>
      <c r="AS70">
        <v>61.920957050963402</v>
      </c>
      <c r="AT70">
        <v>9.1909191403565398</v>
      </c>
      <c r="AU70">
        <v>11.996644949724301</v>
      </c>
      <c r="AV70">
        <v>1.4209674540641399</v>
      </c>
      <c r="AW70">
        <v>4.8156612633542704</v>
      </c>
      <c r="AX70">
        <v>5.10680833121119</v>
      </c>
      <c r="AY70">
        <v>3.7313462612903399</v>
      </c>
      <c r="AZ70">
        <v>15.2212646400128</v>
      </c>
      <c r="BB70">
        <v>47.724814275396902</v>
      </c>
      <c r="BC70">
        <v>5.0922023267213898</v>
      </c>
      <c r="BD70">
        <v>5.47145966500082</v>
      </c>
      <c r="BE70">
        <v>4.8803297856266896</v>
      </c>
      <c r="BF70">
        <v>37.363944511616403</v>
      </c>
      <c r="BG70">
        <v>2.4152118020222102</v>
      </c>
      <c r="BH70">
        <v>1.6320272653621599</v>
      </c>
      <c r="BI70">
        <v>8.4742109795381193</v>
      </c>
      <c r="BJ70">
        <v>57.7135616761121</v>
      </c>
      <c r="BK70">
        <v>8.7436136086347993</v>
      </c>
      <c r="BL70">
        <v>11.4874413155865</v>
      </c>
      <c r="BM70">
        <v>1.33046597546289</v>
      </c>
      <c r="BN70">
        <v>4.4985354956314199</v>
      </c>
      <c r="BO70">
        <v>4.9603763601167898</v>
      </c>
      <c r="BP70">
        <v>3.5623175671688498</v>
      </c>
      <c r="BQ70">
        <v>14.235441118685801</v>
      </c>
      <c r="BS70">
        <v>42.321510032529197</v>
      </c>
      <c r="BT70">
        <v>2.5950696996507601</v>
      </c>
      <c r="BU70">
        <v>4.4390817815566601</v>
      </c>
      <c r="BV70">
        <v>4.5483867758133698</v>
      </c>
      <c r="BW70">
        <v>34.688164425266201</v>
      </c>
      <c r="BX70">
        <v>2.31841746896295</v>
      </c>
      <c r="BY70">
        <v>1.3623132646162199</v>
      </c>
      <c r="BZ70">
        <v>7.7858854218286098</v>
      </c>
      <c r="CA70">
        <v>53.5061663012605</v>
      </c>
      <c r="CB70">
        <v>8.2963080769130606</v>
      </c>
      <c r="CC70">
        <v>10.978237681448601</v>
      </c>
      <c r="CD70">
        <v>1.2399644968616299</v>
      </c>
      <c r="CE70">
        <v>4.1814097279085596</v>
      </c>
      <c r="CF70">
        <v>4.8139443890223896</v>
      </c>
      <c r="CG70">
        <v>3.3932888730473598</v>
      </c>
      <c r="CH70">
        <v>13.249617597358901</v>
      </c>
    </row>
    <row r="71" spans="2:86" x14ac:dyDescent="0.25">
      <c r="B71">
        <v>2033</v>
      </c>
      <c r="C71">
        <v>60.6318327279999</v>
      </c>
      <c r="D71">
        <v>12.982305314333301</v>
      </c>
      <c r="E71">
        <v>6.8026492646666803</v>
      </c>
      <c r="F71">
        <v>5.3843360912666602</v>
      </c>
      <c r="G71">
        <v>44.048083555999902</v>
      </c>
      <c r="H71">
        <v>3.15516178266666</v>
      </c>
      <c r="I71">
        <v>2.2059747120666602</v>
      </c>
      <c r="J71">
        <v>10.2214356106666</v>
      </c>
      <c r="K71">
        <v>75.728922791333304</v>
      </c>
      <c r="L71">
        <v>10.633294388733299</v>
      </c>
      <c r="M71">
        <v>13.8849105990666</v>
      </c>
      <c r="N71">
        <v>1.7956615596666601</v>
      </c>
      <c r="O71">
        <v>5.0780701219999997</v>
      </c>
      <c r="P71">
        <v>6.5951918088666597</v>
      </c>
      <c r="Q71">
        <v>4.56443171486666</v>
      </c>
      <c r="R71">
        <v>19.284368809333301</v>
      </c>
      <c r="T71">
        <v>53.106378822421199</v>
      </c>
      <c r="U71">
        <v>9.6329180593779995</v>
      </c>
      <c r="V71">
        <v>5.42084924518036</v>
      </c>
      <c r="W71">
        <v>4.9085076418252802</v>
      </c>
      <c r="X71">
        <v>40.1834313648041</v>
      </c>
      <c r="Y71">
        <v>2.9959485510230399</v>
      </c>
      <c r="Z71">
        <v>1.8388659294607299</v>
      </c>
      <c r="AA71">
        <v>9.2377553726476407</v>
      </c>
      <c r="AB71">
        <v>69.5244453282736</v>
      </c>
      <c r="AC71">
        <v>9.9489564698405104</v>
      </c>
      <c r="AD71">
        <v>13.0865417015209</v>
      </c>
      <c r="AE71">
        <v>1.6599172943670599</v>
      </c>
      <c r="AF71">
        <v>4.6232661499802798</v>
      </c>
      <c r="AG71">
        <v>6.3322559109119698</v>
      </c>
      <c r="AH71">
        <v>4.2980532451761899</v>
      </c>
      <c r="AI71">
        <v>17.808541531438799</v>
      </c>
      <c r="AK71">
        <v>45.580924916842399</v>
      </c>
      <c r="AL71">
        <v>6.2835308044227496</v>
      </c>
      <c r="AM71">
        <v>4.0390492256940398</v>
      </c>
      <c r="AN71">
        <v>4.4326791923838904</v>
      </c>
      <c r="AO71">
        <v>36.318779173608199</v>
      </c>
      <c r="AP71">
        <v>2.8367353193794198</v>
      </c>
      <c r="AQ71">
        <v>1.4717571468548201</v>
      </c>
      <c r="AR71">
        <v>8.2540751346285699</v>
      </c>
      <c r="AS71">
        <v>63.319967865213897</v>
      </c>
      <c r="AT71">
        <v>9.2646185509476808</v>
      </c>
      <c r="AU71">
        <v>12.288172803975201</v>
      </c>
      <c r="AV71">
        <v>1.52417302906746</v>
      </c>
      <c r="AW71">
        <v>4.1684621779605902</v>
      </c>
      <c r="AX71">
        <v>6.0693200129572702</v>
      </c>
      <c r="AY71">
        <v>4.0316747754857198</v>
      </c>
      <c r="AZ71">
        <v>16.3327142535442</v>
      </c>
      <c r="BB71">
        <v>38.055471011263599</v>
      </c>
      <c r="BC71">
        <v>2.9341435494674002</v>
      </c>
      <c r="BD71">
        <v>2.65724920620772</v>
      </c>
      <c r="BE71">
        <v>3.95685074294249</v>
      </c>
      <c r="BF71">
        <v>32.454126982412198</v>
      </c>
      <c r="BG71">
        <v>2.6775220877357899</v>
      </c>
      <c r="BH71">
        <v>1.10464836424889</v>
      </c>
      <c r="BI71">
        <v>7.2703948966095497</v>
      </c>
      <c r="BJ71">
        <v>57.115490402154101</v>
      </c>
      <c r="BK71">
        <v>8.5802806320548797</v>
      </c>
      <c r="BL71">
        <v>11.489803906429399</v>
      </c>
      <c r="BM71">
        <v>1.3884287637678701</v>
      </c>
      <c r="BN71">
        <v>3.71365820594088</v>
      </c>
      <c r="BO71">
        <v>5.8063841150025803</v>
      </c>
      <c r="BP71">
        <v>3.76529630579524</v>
      </c>
      <c r="BQ71">
        <v>14.856886975649701</v>
      </c>
      <c r="BS71">
        <v>30.530017105684902</v>
      </c>
      <c r="BT71">
        <v>0.86102627358680905</v>
      </c>
      <c r="BU71">
        <v>1.2754491867214</v>
      </c>
      <c r="BV71">
        <v>3.4810222935011099</v>
      </c>
      <c r="BW71">
        <v>28.5894747912164</v>
      </c>
      <c r="BX71">
        <v>2.5183088560921698</v>
      </c>
      <c r="BY71">
        <v>0.73753958164296995</v>
      </c>
      <c r="BZ71">
        <v>6.2867146585905198</v>
      </c>
      <c r="CA71">
        <v>50.911012939094398</v>
      </c>
      <c r="CB71">
        <v>7.8959427131620501</v>
      </c>
      <c r="CC71">
        <v>10.691435008883699</v>
      </c>
      <c r="CD71">
        <v>1.2526844984682699</v>
      </c>
      <c r="CE71">
        <v>3.2588542339211699</v>
      </c>
      <c r="CF71">
        <v>5.5434482170478798</v>
      </c>
      <c r="CG71">
        <v>3.4989178361047699</v>
      </c>
      <c r="CH71">
        <v>13.3810596977552</v>
      </c>
    </row>
    <row r="72" spans="2:86" x14ac:dyDescent="0.25">
      <c r="B72">
        <v>2034</v>
      </c>
      <c r="C72">
        <v>54.063304166666697</v>
      </c>
      <c r="D72">
        <v>11.50238366999999</v>
      </c>
      <c r="E72">
        <v>4.7795038239999803</v>
      </c>
      <c r="F72">
        <v>4.3849822467333297</v>
      </c>
      <c r="G72">
        <v>46.031671577999902</v>
      </c>
      <c r="H72">
        <v>3.2129557905999899</v>
      </c>
      <c r="I72">
        <v>1.7948923435333299</v>
      </c>
      <c r="J72">
        <v>10.2218526213333</v>
      </c>
      <c r="K72">
        <v>81.4207046253334</v>
      </c>
      <c r="L72">
        <v>10.6890354704666</v>
      </c>
      <c r="M72">
        <v>14.4871076059333</v>
      </c>
      <c r="N72">
        <v>1.8582797924666601</v>
      </c>
      <c r="O72">
        <v>5.15642763753333</v>
      </c>
      <c r="P72">
        <v>7.6960370463333296</v>
      </c>
      <c r="Q72">
        <v>4.7338243527333299</v>
      </c>
      <c r="R72">
        <v>20.935106996666601</v>
      </c>
      <c r="T72">
        <v>43.972889954107004</v>
      </c>
      <c r="U72">
        <v>7.1375306818108299</v>
      </c>
      <c r="V72">
        <v>2.99951220805562</v>
      </c>
      <c r="W72">
        <v>3.74434511286894</v>
      </c>
      <c r="X72">
        <v>40.554736558278499</v>
      </c>
      <c r="Y72">
        <v>2.97219222382278</v>
      </c>
      <c r="Z72">
        <v>1.31392538943224</v>
      </c>
      <c r="AA72">
        <v>8.8529267730902994</v>
      </c>
      <c r="AB72">
        <v>72.501820135183607</v>
      </c>
      <c r="AC72">
        <v>9.69377043487024</v>
      </c>
      <c r="AD72">
        <v>13.2942362944259</v>
      </c>
      <c r="AE72">
        <v>1.6631703718953601</v>
      </c>
      <c r="AF72">
        <v>4.51727333839849</v>
      </c>
      <c r="AG72">
        <v>7.2552618341921304</v>
      </c>
      <c r="AH72">
        <v>4.3374653010721804</v>
      </c>
      <c r="AI72">
        <v>18.790730185258798</v>
      </c>
      <c r="AK72">
        <v>33.882475741547204</v>
      </c>
      <c r="AL72">
        <v>2.7726776936217989</v>
      </c>
      <c r="AM72">
        <v>1.21952059211125</v>
      </c>
      <c r="AN72">
        <v>3.1037079790045499</v>
      </c>
      <c r="AO72">
        <v>35.077801538556898</v>
      </c>
      <c r="AP72">
        <v>2.7314286570455701</v>
      </c>
      <c r="AQ72">
        <v>0.832958435331136</v>
      </c>
      <c r="AR72">
        <v>7.4840009248473196</v>
      </c>
      <c r="AS72">
        <v>63.582935645033999</v>
      </c>
      <c r="AT72">
        <v>8.6985053992738397</v>
      </c>
      <c r="AU72">
        <v>12.101364982918399</v>
      </c>
      <c r="AV72">
        <v>1.4680609513240499</v>
      </c>
      <c r="AW72">
        <v>3.8781190392636402</v>
      </c>
      <c r="AX72">
        <v>6.8144866220509304</v>
      </c>
      <c r="AY72">
        <v>3.94110624941103</v>
      </c>
      <c r="AZ72">
        <v>16.646353373851099</v>
      </c>
      <c r="BB72">
        <v>23.792061528987499</v>
      </c>
      <c r="BC72">
        <v>0.35742451025160399</v>
      </c>
      <c r="BD72">
        <v>0</v>
      </c>
      <c r="BE72">
        <v>2.4630708451401602</v>
      </c>
      <c r="BF72">
        <v>29.600866518835499</v>
      </c>
      <c r="BG72">
        <v>2.4906650902683598</v>
      </c>
      <c r="BH72">
        <v>0.35199148123004398</v>
      </c>
      <c r="BI72">
        <v>6.1150750766042901</v>
      </c>
      <c r="BJ72">
        <v>54.664051154884099</v>
      </c>
      <c r="BK72">
        <v>7.7032403636774198</v>
      </c>
      <c r="BL72">
        <v>10.908493671411</v>
      </c>
      <c r="BM72">
        <v>1.2729515307527599</v>
      </c>
      <c r="BN72">
        <v>3.2389647401288002</v>
      </c>
      <c r="BO72">
        <v>6.3737114099097303</v>
      </c>
      <c r="BP72">
        <v>3.5447471977498801</v>
      </c>
      <c r="BQ72">
        <v>14.5019765624433</v>
      </c>
      <c r="BS72">
        <v>13.701647316428</v>
      </c>
      <c r="BT72">
        <v>0</v>
      </c>
      <c r="BU72">
        <v>0</v>
      </c>
      <c r="BV72">
        <v>1.82243371127577</v>
      </c>
      <c r="BW72">
        <v>24.123931499114001</v>
      </c>
      <c r="BX72">
        <v>2.2499015234911499</v>
      </c>
      <c r="BY72">
        <v>0</v>
      </c>
      <c r="BZ72">
        <v>4.7461492283612898</v>
      </c>
      <c r="CA72">
        <v>45.745166664734299</v>
      </c>
      <c r="CB72">
        <v>6.7079753280810097</v>
      </c>
      <c r="CC72">
        <v>9.7156223599036196</v>
      </c>
      <c r="CD72">
        <v>1.0778421101814499</v>
      </c>
      <c r="CE72">
        <v>2.59981044099395</v>
      </c>
      <c r="CF72">
        <v>5.9329361977685302</v>
      </c>
      <c r="CG72">
        <v>3.14838814608874</v>
      </c>
      <c r="CH72">
        <v>12.357599751035499</v>
      </c>
    </row>
    <row r="73" spans="2:86" x14ac:dyDescent="0.25">
      <c r="B73">
        <v>2035</v>
      </c>
      <c r="C73">
        <v>44.559232133333303</v>
      </c>
      <c r="D73">
        <v>26.681959180199961</v>
      </c>
      <c r="E73">
        <v>1.4024079759999699</v>
      </c>
      <c r="F73">
        <v>3.0546999671333301</v>
      </c>
      <c r="G73">
        <v>43.699892935999898</v>
      </c>
      <c r="H73">
        <v>2.7014373505333298</v>
      </c>
      <c r="I73">
        <v>1.1644812281333301</v>
      </c>
      <c r="J73">
        <v>10.207234734666599</v>
      </c>
      <c r="K73">
        <v>86.906732928666599</v>
      </c>
      <c r="L73">
        <v>10.4422898989333</v>
      </c>
      <c r="M73">
        <v>14.702264085333301</v>
      </c>
      <c r="N73">
        <v>1.8600915281999999</v>
      </c>
      <c r="O73">
        <v>4.4236765515999901</v>
      </c>
      <c r="P73">
        <v>8.5714517869333307</v>
      </c>
      <c r="Q73">
        <v>4.8572161571333297</v>
      </c>
      <c r="R73">
        <v>26.5306180506666</v>
      </c>
      <c r="T73">
        <v>31.582325426893</v>
      </c>
      <c r="U73">
        <v>20.521482250951742</v>
      </c>
      <c r="V73">
        <v>0</v>
      </c>
      <c r="W73">
        <v>2.24414304402237</v>
      </c>
      <c r="X73">
        <v>36.310682899168597</v>
      </c>
      <c r="Y73">
        <v>2.3747095395820601</v>
      </c>
      <c r="Z73">
        <v>0.56379313626643301</v>
      </c>
      <c r="AA73">
        <v>8.3576777256067398</v>
      </c>
      <c r="AB73">
        <v>74.435198143665104</v>
      </c>
      <c r="AC73">
        <v>9.0594705724253792</v>
      </c>
      <c r="AD73">
        <v>13.0017405411082</v>
      </c>
      <c r="AE73">
        <v>1.59055403088153</v>
      </c>
      <c r="AF73">
        <v>3.5816113024915501</v>
      </c>
      <c r="AG73">
        <v>7.8797275682420098</v>
      </c>
      <c r="AH73">
        <v>4.2913956876399499</v>
      </c>
      <c r="AI73">
        <v>23.353303736355901</v>
      </c>
      <c r="AK73">
        <v>18.605418720452501</v>
      </c>
      <c r="AL73">
        <v>14.36100532170353</v>
      </c>
      <c r="AM73">
        <v>0</v>
      </c>
      <c r="AN73">
        <v>1.43358612091143</v>
      </c>
      <c r="AO73">
        <v>28.921472862337499</v>
      </c>
      <c r="AP73">
        <v>2.0479817286307802</v>
      </c>
      <c r="AQ73">
        <v>0</v>
      </c>
      <c r="AR73">
        <v>6.5081207165468102</v>
      </c>
      <c r="AS73">
        <v>61.963663358663602</v>
      </c>
      <c r="AT73">
        <v>7.6766512459174203</v>
      </c>
      <c r="AU73">
        <v>11.301216996882999</v>
      </c>
      <c r="AV73">
        <v>1.3210165335630599</v>
      </c>
      <c r="AW73">
        <v>2.7395460533831</v>
      </c>
      <c r="AX73">
        <v>7.1880033495507103</v>
      </c>
      <c r="AY73">
        <v>3.7255752181465698</v>
      </c>
      <c r="AZ73">
        <v>20.175989422045301</v>
      </c>
      <c r="BB73">
        <v>5.62851201401224</v>
      </c>
      <c r="BC73">
        <v>6.8269805173498996</v>
      </c>
      <c r="BD73">
        <v>0</v>
      </c>
      <c r="BE73">
        <v>0.62302919780047705</v>
      </c>
      <c r="BF73">
        <v>21.532262825506201</v>
      </c>
      <c r="BG73">
        <v>1.7212539176795101</v>
      </c>
      <c r="BH73">
        <v>0</v>
      </c>
      <c r="BI73">
        <v>4.65856370748687</v>
      </c>
      <c r="BJ73">
        <v>49.4921285736622</v>
      </c>
      <c r="BK73">
        <v>6.2938319194094801</v>
      </c>
      <c r="BL73">
        <v>9.6006934526579002</v>
      </c>
      <c r="BM73">
        <v>1.05147903624459</v>
      </c>
      <c r="BN73">
        <v>1.89748080427467</v>
      </c>
      <c r="BO73">
        <v>6.4962791308594001</v>
      </c>
      <c r="BP73">
        <v>3.1597547486531901</v>
      </c>
      <c r="BQ73">
        <v>16.998675107734599</v>
      </c>
      <c r="BS73">
        <v>0</v>
      </c>
      <c r="BT73">
        <v>0</v>
      </c>
      <c r="BU73">
        <v>0</v>
      </c>
      <c r="BV73">
        <v>0</v>
      </c>
      <c r="BW73">
        <v>14.143052788675099</v>
      </c>
      <c r="BX73">
        <v>1.39452610672824</v>
      </c>
      <c r="BY73">
        <v>0</v>
      </c>
      <c r="BZ73">
        <v>2.8090066984269799</v>
      </c>
      <c r="CA73">
        <v>37.020593788660697</v>
      </c>
      <c r="CB73">
        <v>4.9110125929015203</v>
      </c>
      <c r="CC73">
        <v>7.9001699084327504</v>
      </c>
      <c r="CD73">
        <v>0.78194153892612295</v>
      </c>
      <c r="CE73">
        <v>1.0554155551662201</v>
      </c>
      <c r="CF73">
        <v>5.8045549121680802</v>
      </c>
      <c r="CG73">
        <v>2.5939342791598099</v>
      </c>
      <c r="CH73">
        <v>13.821360793423899</v>
      </c>
    </row>
    <row r="74" spans="2:86" x14ac:dyDescent="0.25">
      <c r="B74">
        <v>2036</v>
      </c>
      <c r="C74">
        <v>33.987897493333001</v>
      </c>
      <c r="D74">
        <v>26.5970845368666</v>
      </c>
      <c r="E74">
        <v>0</v>
      </c>
      <c r="F74">
        <v>2.8359674996666699</v>
      </c>
      <c r="G74">
        <v>44.100772683999999</v>
      </c>
      <c r="H74">
        <v>3.0846836116666601</v>
      </c>
      <c r="I74">
        <v>0.97259712913333296</v>
      </c>
      <c r="J74">
        <v>10.319280886666601</v>
      </c>
      <c r="K74">
        <v>90.843527521333499</v>
      </c>
      <c r="L74">
        <v>11.1220274913333</v>
      </c>
      <c r="M74">
        <v>15.729616452</v>
      </c>
      <c r="N74">
        <v>1.9684250080666601</v>
      </c>
      <c r="O74">
        <v>6.3688136959333201</v>
      </c>
      <c r="P74">
        <v>9.52111693533333</v>
      </c>
      <c r="Q74">
        <v>5.33235294433333</v>
      </c>
      <c r="R74">
        <v>31.267411264666599</v>
      </c>
      <c r="T74">
        <v>17.991731254069599</v>
      </c>
      <c r="U74">
        <v>19.247094884144399</v>
      </c>
      <c r="V74">
        <v>0</v>
      </c>
      <c r="W74">
        <v>1.8099425740491299</v>
      </c>
      <c r="X74">
        <v>34.348138178187497</v>
      </c>
      <c r="Y74">
        <v>2.6216080937719899</v>
      </c>
      <c r="Z74">
        <v>0.23309021652304501</v>
      </c>
      <c r="AA74">
        <v>7.8904425625955499</v>
      </c>
      <c r="AB74">
        <v>73.988144538122995</v>
      </c>
      <c r="AC74">
        <v>9.2267574935848895</v>
      </c>
      <c r="AD74">
        <v>13.3565373369031</v>
      </c>
      <c r="AE74">
        <v>1.6032992164729001</v>
      </c>
      <c r="AF74">
        <v>5.17216390310156</v>
      </c>
      <c r="AG74">
        <v>8.4835515955797192</v>
      </c>
      <c r="AH74">
        <v>4.5366918058524899</v>
      </c>
      <c r="AI74">
        <v>26.7090442862564</v>
      </c>
      <c r="AK74">
        <v>1.99556501480628</v>
      </c>
      <c r="AL74">
        <v>12.0655281496221</v>
      </c>
      <c r="AM74">
        <v>0</v>
      </c>
      <c r="AN74">
        <v>0.78391764843158995</v>
      </c>
      <c r="AO74">
        <v>24.595503672375202</v>
      </c>
      <c r="AP74">
        <v>2.1585325758773202</v>
      </c>
      <c r="AQ74">
        <v>0</v>
      </c>
      <c r="AR74">
        <v>5.4616042385244397</v>
      </c>
      <c r="AS74">
        <v>57.132761554912598</v>
      </c>
      <c r="AT74">
        <v>7.3314874958364804</v>
      </c>
      <c r="AU74">
        <v>10.9834582218063</v>
      </c>
      <c r="AV74">
        <v>1.2381734248791301</v>
      </c>
      <c r="AW74">
        <v>3.9755141102698</v>
      </c>
      <c r="AX74">
        <v>7.4459862558261101</v>
      </c>
      <c r="AY74">
        <v>3.74103066737164</v>
      </c>
      <c r="AZ74">
        <v>22.150677307846099</v>
      </c>
      <c r="BB74">
        <v>0</v>
      </c>
      <c r="BC74">
        <v>4.8839614150999697</v>
      </c>
      <c r="BD74">
        <v>0</v>
      </c>
      <c r="BE74">
        <v>0</v>
      </c>
      <c r="BF74">
        <v>14.842869166562799</v>
      </c>
      <c r="BG74">
        <v>1.69545705798266</v>
      </c>
      <c r="BH74">
        <v>0</v>
      </c>
      <c r="BI74">
        <v>3.0327659144533299</v>
      </c>
      <c r="BJ74">
        <v>40.277378571702201</v>
      </c>
      <c r="BK74">
        <v>5.43621749808805</v>
      </c>
      <c r="BL74">
        <v>8.6103791067094502</v>
      </c>
      <c r="BM74">
        <v>0.87304763328537405</v>
      </c>
      <c r="BN74">
        <v>2.7788643174380399</v>
      </c>
      <c r="BO74">
        <v>6.4084209160725001</v>
      </c>
      <c r="BP74">
        <v>2.9453695288907999</v>
      </c>
      <c r="BQ74">
        <v>17.5923103294359</v>
      </c>
      <c r="BS74">
        <v>0</v>
      </c>
      <c r="BT74">
        <v>0</v>
      </c>
      <c r="BU74">
        <v>0</v>
      </c>
      <c r="BV74">
        <v>0</v>
      </c>
      <c r="BW74">
        <v>5.0902346607504096</v>
      </c>
      <c r="BX74">
        <v>1.2323815400879901</v>
      </c>
      <c r="BY74">
        <v>0</v>
      </c>
      <c r="BZ74">
        <v>0.60392759038219801</v>
      </c>
      <c r="CA74">
        <v>23.4219955884918</v>
      </c>
      <c r="CB74">
        <v>3.54094750033964</v>
      </c>
      <c r="CC74">
        <v>6.2372999916125798</v>
      </c>
      <c r="CD74">
        <v>0.50792184169160404</v>
      </c>
      <c r="CE74">
        <v>1.58221452460627</v>
      </c>
      <c r="CF74">
        <v>5.3708555763188901</v>
      </c>
      <c r="CG74">
        <v>2.1497083904099599</v>
      </c>
      <c r="CH74">
        <v>13.0339433510256</v>
      </c>
    </row>
    <row r="75" spans="2:86" x14ac:dyDescent="0.25">
      <c r="B75">
        <v>2037</v>
      </c>
      <c r="C75">
        <v>17.8641355333334</v>
      </c>
      <c r="D75">
        <v>32.380132646599961</v>
      </c>
      <c r="E75">
        <v>0</v>
      </c>
      <c r="F75">
        <v>3.1966949051333402</v>
      </c>
      <c r="G75">
        <v>40.944356110666703</v>
      </c>
      <c r="H75">
        <v>2.9496771414</v>
      </c>
      <c r="I75">
        <v>0.579670237333338</v>
      </c>
      <c r="J75">
        <v>10.8272735226666</v>
      </c>
      <c r="K75">
        <v>91.594875680000001</v>
      </c>
      <c r="L75">
        <v>11.3985258773333</v>
      </c>
      <c r="M75">
        <v>16.1417259739999</v>
      </c>
      <c r="N75">
        <v>1.6544509625999999</v>
      </c>
      <c r="O75">
        <v>7.8831217543333301</v>
      </c>
      <c r="P75">
        <v>10.3254743114666</v>
      </c>
      <c r="Q75">
        <v>4.5044316253999996</v>
      </c>
      <c r="R75">
        <v>31.7671743906666</v>
      </c>
      <c r="T75">
        <v>0</v>
      </c>
      <c r="U75">
        <v>21.512185865686178</v>
      </c>
      <c r="V75">
        <v>0</v>
      </c>
      <c r="W75">
        <v>1.9056083917272399</v>
      </c>
      <c r="X75">
        <v>28.734265378669399</v>
      </c>
      <c r="Y75">
        <v>2.3477135120880801</v>
      </c>
      <c r="Z75">
        <v>0</v>
      </c>
      <c r="AA75">
        <v>7.71624910991516</v>
      </c>
      <c r="AB75">
        <v>69.774068996254897</v>
      </c>
      <c r="AC75">
        <v>8.9129596234690602</v>
      </c>
      <c r="AD75">
        <v>12.986577431517601</v>
      </c>
      <c r="AE75">
        <v>1.2032892570024101</v>
      </c>
      <c r="AF75">
        <v>6.2403983925042299</v>
      </c>
      <c r="AG75">
        <v>8.8485991194314</v>
      </c>
      <c r="AH75">
        <v>3.5083076310774501</v>
      </c>
      <c r="AI75">
        <v>25.703022926290998</v>
      </c>
      <c r="AK75">
        <v>0</v>
      </c>
      <c r="AL75">
        <v>10.476938986027156</v>
      </c>
      <c r="AM75">
        <v>0</v>
      </c>
      <c r="AN75">
        <v>0.61452187832117</v>
      </c>
      <c r="AO75">
        <v>16.524174646672101</v>
      </c>
      <c r="AP75">
        <v>1.7457498827761699</v>
      </c>
      <c r="AQ75">
        <v>0</v>
      </c>
      <c r="AR75">
        <v>4.6052246971636599</v>
      </c>
      <c r="AS75">
        <v>47.953262312510297</v>
      </c>
      <c r="AT75">
        <v>6.4273933696047996</v>
      </c>
      <c r="AU75">
        <v>9.8314288890353794</v>
      </c>
      <c r="AV75">
        <v>0.75212755140482501</v>
      </c>
      <c r="AW75">
        <v>4.5976750306751599</v>
      </c>
      <c r="AX75">
        <v>7.3717239273961601</v>
      </c>
      <c r="AY75">
        <v>2.5121836367549002</v>
      </c>
      <c r="AZ75">
        <v>19.6388714619154</v>
      </c>
      <c r="BB75">
        <v>0</v>
      </c>
      <c r="BC75">
        <v>0.62727014256734004</v>
      </c>
      <c r="BD75">
        <v>0</v>
      </c>
      <c r="BE75">
        <v>0</v>
      </c>
      <c r="BF75">
        <v>4.3140839146748204</v>
      </c>
      <c r="BG75">
        <v>1.14378625346426</v>
      </c>
      <c r="BH75">
        <v>0</v>
      </c>
      <c r="BI75">
        <v>1.49420028441221</v>
      </c>
      <c r="BJ75">
        <v>26.1324556287653</v>
      </c>
      <c r="BK75">
        <v>3.94182711574053</v>
      </c>
      <c r="BL75">
        <v>6.6762803465530496</v>
      </c>
      <c r="BM75">
        <v>0.30096584580723701</v>
      </c>
      <c r="BN75">
        <v>2.95495166884605</v>
      </c>
      <c r="BO75">
        <v>5.89484873536089</v>
      </c>
      <c r="BP75">
        <v>1.51605964243236</v>
      </c>
      <c r="BQ75">
        <v>13.5747199975398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0.54182262415234905</v>
      </c>
      <c r="BY75">
        <v>0</v>
      </c>
      <c r="BZ75">
        <v>0</v>
      </c>
      <c r="CA75">
        <v>4.3116489450206901</v>
      </c>
      <c r="CB75">
        <v>1.45626086187627</v>
      </c>
      <c r="CC75">
        <v>3.5211318040707398</v>
      </c>
      <c r="CD75">
        <v>0</v>
      </c>
      <c r="CE75">
        <v>1.31222830701695</v>
      </c>
      <c r="CF75">
        <v>4.4179735433256404</v>
      </c>
      <c r="CG75">
        <v>0.51993564810980697</v>
      </c>
      <c r="CH75">
        <v>7.5105685331641601</v>
      </c>
    </row>
    <row r="76" spans="2:86" x14ac:dyDescent="0.25">
      <c r="B76">
        <v>2038</v>
      </c>
      <c r="C76">
        <v>10.899747966666601</v>
      </c>
      <c r="D76">
        <v>25.970078663399999</v>
      </c>
      <c r="E76">
        <v>1.97255397145053</v>
      </c>
      <c r="F76">
        <v>3.37847500386665</v>
      </c>
      <c r="G76">
        <v>41.499492046666703</v>
      </c>
      <c r="H76">
        <v>3.2582139959333301</v>
      </c>
      <c r="I76">
        <v>0.41715627506666603</v>
      </c>
      <c r="J76">
        <v>12.2402165519999</v>
      </c>
      <c r="K76">
        <v>91.149916626666695</v>
      </c>
      <c r="L76">
        <v>12.1681010306666</v>
      </c>
      <c r="M76">
        <v>16.483255009999901</v>
      </c>
      <c r="N76">
        <v>1.5443889766666601</v>
      </c>
      <c r="O76">
        <v>8.89771233473334</v>
      </c>
      <c r="P76">
        <v>11.0040764885999</v>
      </c>
      <c r="Q76">
        <v>5.7790662753333297</v>
      </c>
      <c r="R76">
        <v>33.836938783333302</v>
      </c>
      <c r="T76">
        <v>0</v>
      </c>
      <c r="U76">
        <v>14.00043780310134</v>
      </c>
      <c r="V76">
        <v>0</v>
      </c>
      <c r="W76">
        <v>1.81669395548512</v>
      </c>
      <c r="X76">
        <v>26.549227336489999</v>
      </c>
      <c r="Y76">
        <v>2.4739396468222199</v>
      </c>
      <c r="Z76">
        <v>0</v>
      </c>
      <c r="AA76">
        <v>8.3158782720253104</v>
      </c>
      <c r="AB76">
        <v>64.075674720177801</v>
      </c>
      <c r="AC76">
        <v>8.9915306350245707</v>
      </c>
      <c r="AD76">
        <v>12.460269885512201</v>
      </c>
      <c r="AE76">
        <v>0.99910595773894695</v>
      </c>
      <c r="AF76">
        <v>6.74751574600658</v>
      </c>
      <c r="AG76">
        <v>9.0067385390984391</v>
      </c>
      <c r="AH76">
        <v>4.4278990596205503</v>
      </c>
      <c r="AI76">
        <v>25.968993457501</v>
      </c>
      <c r="AK76">
        <v>0</v>
      </c>
      <c r="AL76">
        <v>2.0307969428028461</v>
      </c>
      <c r="AM76">
        <v>0</v>
      </c>
      <c r="AN76">
        <v>0.25491290710357301</v>
      </c>
      <c r="AO76">
        <v>11.5989626263134</v>
      </c>
      <c r="AP76">
        <v>1.68966529771111</v>
      </c>
      <c r="AQ76">
        <v>0</v>
      </c>
      <c r="AR76">
        <v>4.3915399920506903</v>
      </c>
      <c r="AS76">
        <v>37.001432813688403</v>
      </c>
      <c r="AT76">
        <v>5.8149602393824704</v>
      </c>
      <c r="AU76">
        <v>8.4372847610245501</v>
      </c>
      <c r="AV76">
        <v>0.45382293881123498</v>
      </c>
      <c r="AW76">
        <v>4.5973191572798404</v>
      </c>
      <c r="AX76">
        <v>7.0094005895968703</v>
      </c>
      <c r="AY76">
        <v>3.07673184390775</v>
      </c>
      <c r="AZ76">
        <v>18.101048131668499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0.90539094859999003</v>
      </c>
      <c r="BH76">
        <v>0</v>
      </c>
      <c r="BI76">
        <v>0.46720171207598998</v>
      </c>
      <c r="BJ76">
        <v>9.9271909071995807</v>
      </c>
      <c r="BK76">
        <v>2.6383898437403799</v>
      </c>
      <c r="BL76">
        <v>4.4142996365368301</v>
      </c>
      <c r="BM76">
        <v>0</v>
      </c>
      <c r="BN76">
        <v>2.44712256855308</v>
      </c>
      <c r="BO76">
        <v>5.0120626400953103</v>
      </c>
      <c r="BP76">
        <v>1.7255646281949599</v>
      </c>
      <c r="BQ76">
        <v>10.233102805836101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0.121116599488878</v>
      </c>
      <c r="BY76">
        <v>0</v>
      </c>
      <c r="BZ76">
        <v>0</v>
      </c>
      <c r="CA76">
        <v>0</v>
      </c>
      <c r="CB76">
        <v>0</v>
      </c>
      <c r="CC76">
        <v>0.39131451204913498</v>
      </c>
      <c r="CD76">
        <v>0</v>
      </c>
      <c r="CE76">
        <v>0.29692597982633301</v>
      </c>
      <c r="CF76">
        <v>3.0147246905937499</v>
      </c>
      <c r="CG76">
        <v>0.37439741248217401</v>
      </c>
      <c r="CH76">
        <v>2.36515748000377</v>
      </c>
    </row>
    <row r="77" spans="2:86" x14ac:dyDescent="0.25">
      <c r="B77">
        <v>2039</v>
      </c>
      <c r="C77">
        <v>1.92842775333338</v>
      </c>
      <c r="D77">
        <v>12.3397368910666</v>
      </c>
      <c r="E77">
        <v>17.429218147333302</v>
      </c>
      <c r="F77">
        <v>3.4291337346000001</v>
      </c>
      <c r="G77">
        <v>41.757287256666501</v>
      </c>
      <c r="H77">
        <v>3.09934682713333</v>
      </c>
      <c r="I77">
        <v>0</v>
      </c>
      <c r="J77">
        <v>11.616841160666601</v>
      </c>
      <c r="K77">
        <v>97.538878793333197</v>
      </c>
      <c r="L77">
        <v>12.6552129286666</v>
      </c>
      <c r="M77">
        <v>17.035058522</v>
      </c>
      <c r="N77">
        <v>1.3194941302666601</v>
      </c>
      <c r="O77">
        <v>8.4367520355333294</v>
      </c>
      <c r="P77">
        <v>11.8294524835333</v>
      </c>
      <c r="Q77">
        <v>6.2999719083333199</v>
      </c>
      <c r="R77">
        <v>36.179466106</v>
      </c>
      <c r="T77">
        <v>0</v>
      </c>
      <c r="U77">
        <v>2.69226690224232</v>
      </c>
      <c r="V77">
        <v>4.0410498422105503</v>
      </c>
      <c r="W77">
        <v>1.6212062280962201</v>
      </c>
      <c r="X77">
        <v>24.1939736061973</v>
      </c>
      <c r="Y77">
        <v>2.1624602382106501</v>
      </c>
      <c r="Z77">
        <v>0</v>
      </c>
      <c r="AA77">
        <v>7.0356001336118901</v>
      </c>
      <c r="AB77">
        <v>64.642494628809999</v>
      </c>
      <c r="AC77">
        <v>8.7771628602332399</v>
      </c>
      <c r="AD77">
        <v>12.0975069509592</v>
      </c>
      <c r="AE77">
        <v>0.70175220442560604</v>
      </c>
      <c r="AF77">
        <v>5.8718005550886101</v>
      </c>
      <c r="AG77">
        <v>9.2358846903302894</v>
      </c>
      <c r="AH77">
        <v>4.6001426462349198</v>
      </c>
      <c r="AI77">
        <v>26.3457119828504</v>
      </c>
      <c r="AK77">
        <v>0</v>
      </c>
      <c r="AL77">
        <v>1.01300748808466</v>
      </c>
      <c r="AM77">
        <v>0</v>
      </c>
      <c r="AN77">
        <v>0</v>
      </c>
      <c r="AO77">
        <v>6.6306599557278698</v>
      </c>
      <c r="AP77">
        <v>1.2255736492879601</v>
      </c>
      <c r="AQ77">
        <v>0</v>
      </c>
      <c r="AR77">
        <v>2.45435910655709</v>
      </c>
      <c r="AS77">
        <v>31.746110464287199</v>
      </c>
      <c r="AT77">
        <v>4.8991127917998503</v>
      </c>
      <c r="AU77">
        <v>7.1599553799184097</v>
      </c>
      <c r="AV77">
        <v>8.4010278584546599E-2</v>
      </c>
      <c r="AW77">
        <v>3.3068490746438899</v>
      </c>
      <c r="AX77">
        <v>6.6423168971272402</v>
      </c>
      <c r="AY77">
        <v>2.9003133841365099</v>
      </c>
      <c r="AZ77">
        <v>16.5119578597008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0.28868706036529002</v>
      </c>
      <c r="BH77">
        <v>0</v>
      </c>
      <c r="BI77">
        <v>0</v>
      </c>
      <c r="BJ77">
        <v>0</v>
      </c>
      <c r="BK77">
        <v>1.02106272336642</v>
      </c>
      <c r="BL77">
        <v>2.2224038088776399</v>
      </c>
      <c r="BM77">
        <v>0</v>
      </c>
      <c r="BN77">
        <v>0.74189759419915902</v>
      </c>
      <c r="BO77">
        <v>4.0487491039242096</v>
      </c>
      <c r="BP77">
        <v>1.2004841220381099</v>
      </c>
      <c r="BQ77">
        <v>6.6782037365513798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1.45518131072117</v>
      </c>
      <c r="CG77">
        <v>0</v>
      </c>
      <c r="CH77">
        <v>0</v>
      </c>
    </row>
    <row r="78" spans="2:86" x14ac:dyDescent="0.25">
      <c r="B78">
        <v>2040</v>
      </c>
      <c r="C78">
        <v>0</v>
      </c>
      <c r="D78">
        <v>36.778690215799926</v>
      </c>
      <c r="E78">
        <v>48.537860876666599</v>
      </c>
      <c r="F78">
        <v>2.0544318306666498</v>
      </c>
      <c r="G78">
        <v>27.000127640399999</v>
      </c>
      <c r="H78">
        <v>3.0409394345333198</v>
      </c>
      <c r="I78">
        <v>2.1986899998471099</v>
      </c>
      <c r="J78">
        <v>5.7930534575999904</v>
      </c>
      <c r="K78">
        <v>100.877830930133</v>
      </c>
      <c r="L78">
        <v>11.544267154266601</v>
      </c>
      <c r="M78">
        <v>14.263513124799999</v>
      </c>
      <c r="N78">
        <v>1.03798174786666</v>
      </c>
      <c r="O78">
        <v>6.6370977557999904</v>
      </c>
      <c r="P78">
        <v>11.0473649979999</v>
      </c>
      <c r="Q78">
        <v>6.0490357120666598</v>
      </c>
      <c r="R78">
        <v>35.588510035599903</v>
      </c>
      <c r="T78">
        <v>0</v>
      </c>
      <c r="U78">
        <v>20.40577215607005</v>
      </c>
      <c r="V78">
        <v>38.809470231743198</v>
      </c>
      <c r="W78">
        <v>0.25290837420833101</v>
      </c>
      <c r="X78">
        <v>9.0501943249013195</v>
      </c>
      <c r="Y78">
        <v>1.9905127287967599</v>
      </c>
      <c r="Z78">
        <v>0</v>
      </c>
      <c r="AA78">
        <v>1.3311855498837699</v>
      </c>
      <c r="AB78">
        <v>63.141503290118798</v>
      </c>
      <c r="AC78">
        <v>7.2123255902718597</v>
      </c>
      <c r="AD78">
        <v>8.8642850686057297</v>
      </c>
      <c r="AE78">
        <v>0.38275596566294101</v>
      </c>
      <c r="AF78">
        <v>3.8879287117754</v>
      </c>
      <c r="AG78">
        <v>8.0270924575686795</v>
      </c>
      <c r="AH78">
        <v>4.0900254834662197</v>
      </c>
      <c r="AI78">
        <v>24.1638533411354</v>
      </c>
      <c r="AK78">
        <v>0</v>
      </c>
      <c r="AL78">
        <v>0</v>
      </c>
      <c r="AM78">
        <v>16.493654131646998</v>
      </c>
      <c r="AN78">
        <v>0</v>
      </c>
      <c r="AO78">
        <v>0</v>
      </c>
      <c r="AP78">
        <v>0.94008602306020705</v>
      </c>
      <c r="AQ78">
        <v>0</v>
      </c>
      <c r="AR78">
        <v>0</v>
      </c>
      <c r="AS78">
        <v>25.405175650103899</v>
      </c>
      <c r="AT78">
        <v>2.8803840262770199</v>
      </c>
      <c r="AU78">
        <v>3.4650570124115001</v>
      </c>
      <c r="AV78">
        <v>0</v>
      </c>
      <c r="AW78">
        <v>1.1387596677507901</v>
      </c>
      <c r="AX78">
        <v>5.0068199171373697</v>
      </c>
      <c r="AY78">
        <v>2.1310152548657699</v>
      </c>
      <c r="AZ78">
        <v>12.7391966466708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1.98654737670606</v>
      </c>
      <c r="BP78">
        <v>0.17200502626532399</v>
      </c>
      <c r="BQ78">
        <v>1.31453995220624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</row>
    <row r="79" spans="2:86" x14ac:dyDescent="0.25">
      <c r="B79">
        <v>2041</v>
      </c>
      <c r="C79">
        <v>0</v>
      </c>
      <c r="D79">
        <v>25.16415535955726</v>
      </c>
      <c r="E79">
        <v>0</v>
      </c>
      <c r="F79">
        <v>3.5531881109306598</v>
      </c>
      <c r="G79">
        <v>31.715864148549201</v>
      </c>
      <c r="H79">
        <v>4.1897121009919998</v>
      </c>
      <c r="I79">
        <v>5.7675852044666698</v>
      </c>
      <c r="J79">
        <v>10.741002510064</v>
      </c>
      <c r="K79">
        <v>132.81096725064501</v>
      </c>
      <c r="L79">
        <v>15.2132960566666</v>
      </c>
      <c r="M79">
        <v>17.029067759178599</v>
      </c>
      <c r="N79">
        <v>1.5109423142</v>
      </c>
      <c r="O79">
        <v>8.8501642399999891</v>
      </c>
      <c r="P79">
        <v>12.940228331266599</v>
      </c>
      <c r="Q79">
        <v>7.5261877954666598</v>
      </c>
      <c r="R79">
        <v>34.587016352783898</v>
      </c>
      <c r="T79">
        <v>0</v>
      </c>
      <c r="U79">
        <v>10.89987950821579</v>
      </c>
      <c r="V79">
        <v>0</v>
      </c>
      <c r="W79">
        <v>1.5007268077886</v>
      </c>
      <c r="X79">
        <v>12.188857072189901</v>
      </c>
      <c r="Y79">
        <v>2.8579253362650299</v>
      </c>
      <c r="Z79">
        <v>2.9136181217047699</v>
      </c>
      <c r="AA79">
        <v>5.3768967361932001</v>
      </c>
      <c r="AB79">
        <v>86.529662062782705</v>
      </c>
      <c r="AC79">
        <v>9.9161378100566804</v>
      </c>
      <c r="AD79">
        <v>10.7055405148951</v>
      </c>
      <c r="AE79">
        <v>0.75208318399978302</v>
      </c>
      <c r="AF79">
        <v>5.5413760439963902</v>
      </c>
      <c r="AG79">
        <v>9.2266345875448597</v>
      </c>
      <c r="AH79">
        <v>5.12700129393233</v>
      </c>
      <c r="AI79">
        <v>21.9410820187714</v>
      </c>
      <c r="AK79">
        <v>0</v>
      </c>
      <c r="AL79">
        <v>0.20099317451430901</v>
      </c>
      <c r="AM79">
        <v>0</v>
      </c>
      <c r="AN79">
        <v>0</v>
      </c>
      <c r="AO79">
        <v>0</v>
      </c>
      <c r="AP79">
        <v>1.52613857153805</v>
      </c>
      <c r="AQ79">
        <v>0</v>
      </c>
      <c r="AR79">
        <v>0</v>
      </c>
      <c r="AS79">
        <v>40.248356874920297</v>
      </c>
      <c r="AT79">
        <v>4.6189795634467501</v>
      </c>
      <c r="AU79">
        <v>4.3820132706116199</v>
      </c>
      <c r="AV79">
        <v>0</v>
      </c>
      <c r="AW79">
        <v>2.2325878479928001</v>
      </c>
      <c r="AX79">
        <v>5.5130408438230596</v>
      </c>
      <c r="AY79">
        <v>2.7278147923980001</v>
      </c>
      <c r="AZ79">
        <v>9.2951476847590495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8.4746728685903605E-2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1.79944710010127</v>
      </c>
      <c r="BP79">
        <v>0.32862829086366202</v>
      </c>
      <c r="BQ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</row>
    <row r="80" spans="2:86" x14ac:dyDescent="0.25">
      <c r="B80">
        <v>2042</v>
      </c>
      <c r="C80">
        <v>0</v>
      </c>
      <c r="D80">
        <v>27.376364955103963</v>
      </c>
      <c r="E80">
        <v>8.9969760028977799</v>
      </c>
      <c r="F80">
        <v>1.5421171002613501</v>
      </c>
      <c r="G80">
        <v>12.584630091088099</v>
      </c>
      <c r="H80">
        <v>5.2375535217946503</v>
      </c>
      <c r="I80">
        <v>7.8922312455333401</v>
      </c>
      <c r="J80">
        <v>12.2058219874879</v>
      </c>
      <c r="K80">
        <v>135.11762355994099</v>
      </c>
      <c r="L80">
        <v>15.129858236</v>
      </c>
      <c r="M80">
        <v>15.1020833420906</v>
      </c>
      <c r="N80">
        <v>1.0788277908666599</v>
      </c>
      <c r="O80">
        <v>9.5846638153333199</v>
      </c>
      <c r="P80">
        <v>11.5938399859999</v>
      </c>
      <c r="Q80">
        <v>7.6085489913899602</v>
      </c>
      <c r="R80">
        <v>33.086190951306598</v>
      </c>
      <c r="T80">
        <v>0</v>
      </c>
      <c r="U80">
        <v>13.154891485834867</v>
      </c>
      <c r="V80">
        <v>0</v>
      </c>
      <c r="W80">
        <v>0</v>
      </c>
      <c r="X80">
        <v>0</v>
      </c>
      <c r="Y80">
        <v>3.6272764505283401</v>
      </c>
      <c r="Z80">
        <v>5.4758908921793497</v>
      </c>
      <c r="AA80">
        <v>6.4416919738498803</v>
      </c>
      <c r="AB80">
        <v>85.151074359904399</v>
      </c>
      <c r="AC80">
        <v>9.4421309594602008</v>
      </c>
      <c r="AD80">
        <v>8.6615748432201602</v>
      </c>
      <c r="AE80">
        <v>0.36158150387013399</v>
      </c>
      <c r="AF80">
        <v>5.9354845226544999</v>
      </c>
      <c r="AG80">
        <v>7.7096780772277702</v>
      </c>
      <c r="AH80">
        <v>4.9857573192871802</v>
      </c>
      <c r="AI80">
        <v>19.8290864569449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2.01699937926203</v>
      </c>
      <c r="AQ80">
        <v>0</v>
      </c>
      <c r="AR80">
        <v>0</v>
      </c>
      <c r="AS80">
        <v>35.184525159867199</v>
      </c>
      <c r="AT80">
        <v>3.75440368292035</v>
      </c>
      <c r="AU80">
        <v>2.2210663443496501</v>
      </c>
      <c r="AV80">
        <v>0</v>
      </c>
      <c r="AW80">
        <v>2.2863052299756501</v>
      </c>
      <c r="AX80">
        <v>3.8255161684555299</v>
      </c>
      <c r="AY80">
        <v>2.3629656471843599</v>
      </c>
      <c r="AZ80">
        <v>6.5719819625833198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0.40672230799572101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</row>
    <row r="81" spans="2:86" x14ac:dyDescent="0.25">
      <c r="B81">
        <v>2043</v>
      </c>
      <c r="C81">
        <v>0</v>
      </c>
      <c r="D81">
        <v>40.759959976082463</v>
      </c>
      <c r="E81">
        <v>9.3678911816799602</v>
      </c>
      <c r="F81">
        <v>2.1069736363013298</v>
      </c>
      <c r="G81">
        <v>2.0339439478026402</v>
      </c>
      <c r="H81">
        <v>6.7155137519546599</v>
      </c>
      <c r="I81">
        <v>9.7849318419414004</v>
      </c>
      <c r="J81">
        <v>12.222073561504001</v>
      </c>
      <c r="K81">
        <v>130.61570923787099</v>
      </c>
      <c r="L81">
        <v>18.831065341964699</v>
      </c>
      <c r="M81">
        <v>14.3899801570613</v>
      </c>
      <c r="N81">
        <v>1.97750710806666</v>
      </c>
      <c r="O81">
        <v>8.3699921798666708</v>
      </c>
      <c r="P81">
        <v>11.053769847333299</v>
      </c>
      <c r="Q81">
        <v>8.9636811536266592</v>
      </c>
      <c r="R81">
        <v>32.938938644069303</v>
      </c>
      <c r="T81">
        <v>0</v>
      </c>
      <c r="U81">
        <v>24.492617876934862</v>
      </c>
      <c r="V81">
        <v>1.7154191254514</v>
      </c>
      <c r="W81">
        <v>0.15197382650407501</v>
      </c>
      <c r="X81">
        <v>0</v>
      </c>
      <c r="Y81">
        <v>4.7834042676438502</v>
      </c>
      <c r="Z81">
        <v>6.9123978328144497</v>
      </c>
      <c r="AA81">
        <v>6.4360989846877796</v>
      </c>
      <c r="AB81">
        <v>79.822038453702106</v>
      </c>
      <c r="AC81">
        <v>12.279534673629399</v>
      </c>
      <c r="AD81">
        <v>7.9503457642342097</v>
      </c>
      <c r="AE81">
        <v>1.11584166888374</v>
      </c>
      <c r="AF81">
        <v>4.8096971592729698</v>
      </c>
      <c r="AG81">
        <v>7.0611798552872296</v>
      </c>
      <c r="AH81">
        <v>5.9753422613936298</v>
      </c>
      <c r="AI81">
        <v>19.365261754841601</v>
      </c>
      <c r="AK81">
        <v>0</v>
      </c>
      <c r="AL81">
        <v>0.71146983805675701</v>
      </c>
      <c r="AM81">
        <v>0</v>
      </c>
      <c r="AN81">
        <v>0</v>
      </c>
      <c r="AO81">
        <v>0</v>
      </c>
      <c r="AP81">
        <v>2.8512947833330302</v>
      </c>
      <c r="AQ81">
        <v>3.5043414143758498</v>
      </c>
      <c r="AR81">
        <v>0</v>
      </c>
      <c r="AS81">
        <v>29.028367669532301</v>
      </c>
      <c r="AT81">
        <v>5.7280040052942596</v>
      </c>
      <c r="AU81">
        <v>1.5107113714071501</v>
      </c>
      <c r="AV81">
        <v>0</v>
      </c>
      <c r="AW81">
        <v>1.24940213867928</v>
      </c>
      <c r="AX81">
        <v>3.0685898632411499</v>
      </c>
      <c r="AY81">
        <v>2.9870033691606102</v>
      </c>
      <c r="AZ81">
        <v>5.7915848656139701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0.91918529902221002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</row>
    <row r="82" spans="2:86" x14ac:dyDescent="0.25">
      <c r="B82">
        <v>2044</v>
      </c>
      <c r="C82">
        <v>0</v>
      </c>
      <c r="D82">
        <v>86.432438878578608</v>
      </c>
      <c r="E82">
        <v>9.5356897601599808</v>
      </c>
      <c r="F82">
        <v>9.2289580854106603</v>
      </c>
      <c r="G82">
        <v>0</v>
      </c>
      <c r="H82">
        <v>7.04239251246132</v>
      </c>
      <c r="I82">
        <v>9.1339833800559997</v>
      </c>
      <c r="J82">
        <v>22.649368416709301</v>
      </c>
      <c r="K82">
        <v>81.1681673002401</v>
      </c>
      <c r="L82">
        <v>22.4714073848533</v>
      </c>
      <c r="M82">
        <v>14.114489739695999</v>
      </c>
      <c r="N82">
        <v>3.7218326572666598</v>
      </c>
      <c r="O82">
        <v>10.532623196847901</v>
      </c>
      <c r="P82">
        <v>10.080187144666599</v>
      </c>
      <c r="Q82">
        <v>12.2012366307493</v>
      </c>
      <c r="R82">
        <v>23.4733971361599</v>
      </c>
      <c r="T82">
        <v>0</v>
      </c>
      <c r="U82">
        <v>62.751119883100017</v>
      </c>
      <c r="V82">
        <v>5.1942353971887698</v>
      </c>
      <c r="W82">
        <v>6.2969867449390096</v>
      </c>
      <c r="X82">
        <v>0</v>
      </c>
      <c r="Y82">
        <v>4.9871058111220696</v>
      </c>
      <c r="Z82">
        <v>6.3390190597309202</v>
      </c>
      <c r="AA82">
        <v>14.9797382293845</v>
      </c>
      <c r="AB82">
        <v>40.269145702893098</v>
      </c>
      <c r="AC82">
        <v>15.1737998282546</v>
      </c>
      <c r="AD82">
        <v>7.8481594042134697</v>
      </c>
      <c r="AE82">
        <v>2.5343670036728501</v>
      </c>
      <c r="AF82">
        <v>6.5799362026022203</v>
      </c>
      <c r="AG82">
        <v>6.2115745786859504</v>
      </c>
      <c r="AH82">
        <v>8.5145743984406703</v>
      </c>
      <c r="AI82">
        <v>11.788178608517599</v>
      </c>
      <c r="AK82">
        <v>0</v>
      </c>
      <c r="AL82">
        <v>38.206810962613794</v>
      </c>
      <c r="AM82">
        <v>0</v>
      </c>
      <c r="AN82">
        <v>0</v>
      </c>
      <c r="AO82">
        <v>0</v>
      </c>
      <c r="AP82">
        <v>2.9318191097828001</v>
      </c>
      <c r="AQ82">
        <v>3.5440547394058499</v>
      </c>
      <c r="AR82">
        <v>5.5889644072356601</v>
      </c>
      <c r="AS82">
        <v>0</v>
      </c>
      <c r="AT82">
        <v>7.8761922716560004</v>
      </c>
      <c r="AU82">
        <v>1.58182906873091</v>
      </c>
      <c r="AV82">
        <v>0.97652705851675103</v>
      </c>
      <c r="AW82">
        <v>2.62724920835646</v>
      </c>
      <c r="AX82">
        <v>2.3429620127052102</v>
      </c>
      <c r="AY82">
        <v>4.8279121661320197</v>
      </c>
      <c r="AZ82">
        <v>0.102960080875277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0.87653240844355895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0.88355008849525496</v>
      </c>
      <c r="BQ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</row>
    <row r="83" spans="2:86" x14ac:dyDescent="0.25">
      <c r="B83">
        <v>2045</v>
      </c>
      <c r="C83">
        <v>0</v>
      </c>
      <c r="D83">
        <v>76.92852233221322</v>
      </c>
      <c r="E83">
        <v>13.7289801346933</v>
      </c>
      <c r="F83">
        <v>9.1400954350426602</v>
      </c>
      <c r="G83">
        <v>0</v>
      </c>
      <c r="H83">
        <v>6.6830738746240002</v>
      </c>
      <c r="I83">
        <v>8.7365034963573294</v>
      </c>
      <c r="J83">
        <v>38.816321751637297</v>
      </c>
      <c r="K83">
        <v>57.518228022186499</v>
      </c>
      <c r="L83">
        <v>24.980603524154599</v>
      </c>
      <c r="M83">
        <v>13.492372576474599</v>
      </c>
      <c r="N83">
        <v>4.2217148970959997</v>
      </c>
      <c r="O83">
        <v>8.8185956834346602</v>
      </c>
      <c r="P83">
        <v>8.1762553193333307</v>
      </c>
      <c r="Q83">
        <v>12.356982160832001</v>
      </c>
      <c r="R83">
        <v>20.1497102950079</v>
      </c>
      <c r="T83">
        <v>0</v>
      </c>
      <c r="U83">
        <v>55.882617832313358</v>
      </c>
      <c r="V83">
        <v>9.8499189381996892</v>
      </c>
      <c r="W83">
        <v>6.2771369079237997</v>
      </c>
      <c r="X83">
        <v>0</v>
      </c>
      <c r="Y83">
        <v>4.72310209687239</v>
      </c>
      <c r="Z83">
        <v>6.0969089505575296</v>
      </c>
      <c r="AA83">
        <v>27.941163279802101</v>
      </c>
      <c r="AB83">
        <v>24.506826946156</v>
      </c>
      <c r="AC83">
        <v>17.155135852683099</v>
      </c>
      <c r="AD83">
        <v>7.5794643986785601</v>
      </c>
      <c r="AE83">
        <v>2.9352861686781799</v>
      </c>
      <c r="AF83">
        <v>5.2692388128835503</v>
      </c>
      <c r="AG83">
        <v>4.7571220046026204</v>
      </c>
      <c r="AH83">
        <v>8.54519621165805</v>
      </c>
      <c r="AI83">
        <v>9.8878911221569297</v>
      </c>
      <c r="AK83">
        <v>0</v>
      </c>
      <c r="AL83">
        <v>34.83671333241341</v>
      </c>
      <c r="AM83">
        <v>0</v>
      </c>
      <c r="AN83">
        <v>1.25199252229239</v>
      </c>
      <c r="AO83">
        <v>0</v>
      </c>
      <c r="AP83">
        <v>2.7631303191207901</v>
      </c>
      <c r="AQ83">
        <v>3.4573144047577302</v>
      </c>
      <c r="AR83">
        <v>17.066004807966898</v>
      </c>
      <c r="AS83">
        <v>0</v>
      </c>
      <c r="AT83">
        <v>9.3296681812115292</v>
      </c>
      <c r="AU83">
        <v>1.66655622088248</v>
      </c>
      <c r="AV83">
        <v>1.64885744026036</v>
      </c>
      <c r="AW83">
        <v>1.7198819423324601</v>
      </c>
      <c r="AX83">
        <v>1.33798868987192</v>
      </c>
      <c r="AY83">
        <v>4.7334102624840897</v>
      </c>
      <c r="AZ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0.80315854136918197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0.92162431331013295</v>
      </c>
      <c r="BQ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</row>
    <row r="84" spans="2:86" x14ac:dyDescent="0.25">
      <c r="B84">
        <v>2046</v>
      </c>
      <c r="C84">
        <v>0</v>
      </c>
      <c r="D84">
        <v>20.420172996560019</v>
      </c>
      <c r="E84">
        <v>12.0206769605866</v>
      </c>
      <c r="F84">
        <v>4.5098774032959996</v>
      </c>
      <c r="G84">
        <v>14.5650984350128</v>
      </c>
      <c r="H84">
        <v>8.0565100689999891</v>
      </c>
      <c r="I84">
        <v>12.333460883192</v>
      </c>
      <c r="J84">
        <v>19.094891249845301</v>
      </c>
      <c r="K84">
        <v>54.878658493546702</v>
      </c>
      <c r="L84">
        <v>28.600093140085299</v>
      </c>
      <c r="M84">
        <v>20.319581794911901</v>
      </c>
      <c r="N84">
        <v>3.7224192481573199</v>
      </c>
      <c r="O84">
        <v>5.8776962238719896</v>
      </c>
      <c r="P84">
        <v>7.77244626034493</v>
      </c>
      <c r="Q84">
        <v>9.4954017252586596</v>
      </c>
      <c r="R84">
        <v>26.0448119982347</v>
      </c>
      <c r="T84">
        <v>0</v>
      </c>
      <c r="U84">
        <v>10.52606949412376</v>
      </c>
      <c r="V84">
        <v>9.1272758981417308</v>
      </c>
      <c r="W84">
        <v>2.6238161502096</v>
      </c>
      <c r="X84">
        <v>0</v>
      </c>
      <c r="Y84">
        <v>5.6999198569446303</v>
      </c>
      <c r="Z84">
        <v>8.9172407928076698</v>
      </c>
      <c r="AA84">
        <v>12.527056979965</v>
      </c>
      <c r="AB84">
        <v>26.491660785404001</v>
      </c>
      <c r="AC84">
        <v>20.1238393214952</v>
      </c>
      <c r="AD84">
        <v>13.2986798526422</v>
      </c>
      <c r="AE84">
        <v>2.5802033764260002</v>
      </c>
      <c r="AF84">
        <v>3.1241363440052199</v>
      </c>
      <c r="AG84">
        <v>4.5992538267164003</v>
      </c>
      <c r="AH84">
        <v>6.3224579855329601</v>
      </c>
      <c r="AI84">
        <v>15.3419063633207</v>
      </c>
      <c r="AK84">
        <v>0</v>
      </c>
      <c r="AL84">
        <v>0.65282859939793503</v>
      </c>
      <c r="AM84">
        <v>0</v>
      </c>
      <c r="AN84">
        <v>0.73775489712317399</v>
      </c>
      <c r="AO84">
        <v>0</v>
      </c>
      <c r="AP84">
        <v>3.3433296448892502</v>
      </c>
      <c r="AQ84">
        <v>5.50102070242332</v>
      </c>
      <c r="AR84">
        <v>5.9592227100847799</v>
      </c>
      <c r="AS84">
        <v>0</v>
      </c>
      <c r="AT84">
        <v>11.6475855029051</v>
      </c>
      <c r="AU84">
        <v>6.2777779103724001</v>
      </c>
      <c r="AV84">
        <v>1.43798750469467</v>
      </c>
      <c r="AW84">
        <v>0.37057646413845102</v>
      </c>
      <c r="AX84">
        <v>1.4260613930878601</v>
      </c>
      <c r="AY84">
        <v>3.1495142458072798</v>
      </c>
      <c r="AZ84">
        <v>4.2675655313839203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0.98673943283388599</v>
      </c>
      <c r="BH84">
        <v>0</v>
      </c>
      <c r="BI84">
        <v>0</v>
      </c>
      <c r="BJ84">
        <v>0</v>
      </c>
      <c r="BK84">
        <v>0.49662638579233898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</row>
    <row r="85" spans="2:86" x14ac:dyDescent="0.25">
      <c r="B85">
        <v>2047</v>
      </c>
      <c r="C85">
        <v>15.398243180587601</v>
      </c>
      <c r="D85">
        <v>9.5465397279012905</v>
      </c>
      <c r="E85">
        <v>5.5168593841866498</v>
      </c>
      <c r="F85">
        <v>3.3654962338026699</v>
      </c>
      <c r="G85">
        <v>34.833629451055899</v>
      </c>
      <c r="H85">
        <v>6.5379494106266502</v>
      </c>
      <c r="I85">
        <v>14.699627730453299</v>
      </c>
      <c r="J85">
        <v>14.1672606123146</v>
      </c>
      <c r="K85">
        <v>8.3877171777601198</v>
      </c>
      <c r="L85">
        <v>27.265160311968</v>
      </c>
      <c r="M85">
        <v>20.356579186762701</v>
      </c>
      <c r="N85">
        <v>6.3643867401733303</v>
      </c>
      <c r="O85">
        <v>3.3475341432799999</v>
      </c>
      <c r="P85">
        <v>4.8629836252693197</v>
      </c>
      <c r="Q85">
        <v>6.3022817278026597</v>
      </c>
      <c r="R85">
        <v>14.7899449833972</v>
      </c>
      <c r="T85">
        <v>0</v>
      </c>
      <c r="U85">
        <v>2.1939889123732539</v>
      </c>
      <c r="V85">
        <v>3.3300393808497399</v>
      </c>
      <c r="W85">
        <v>1.85375925742154</v>
      </c>
      <c r="X85">
        <v>0</v>
      </c>
      <c r="Y85">
        <v>4.5347069624609997</v>
      </c>
      <c r="Z85">
        <v>10.7968505369703</v>
      </c>
      <c r="AA85">
        <v>8.6441116232380999</v>
      </c>
      <c r="AB85">
        <v>0</v>
      </c>
      <c r="AC85">
        <v>19.284750257460399</v>
      </c>
      <c r="AD85">
        <v>13.571890318296701</v>
      </c>
      <c r="AE85">
        <v>4.8794075945704298</v>
      </c>
      <c r="AF85">
        <v>1.59873120074479</v>
      </c>
      <c r="AG85">
        <v>2.5245002704424002</v>
      </c>
      <c r="AH85">
        <v>3.9403422415334401</v>
      </c>
      <c r="AI85">
        <v>7.5465670280988197</v>
      </c>
      <c r="AK85">
        <v>0</v>
      </c>
      <c r="AL85">
        <v>7.0079539000076296E-2</v>
      </c>
      <c r="AM85">
        <v>0</v>
      </c>
      <c r="AN85">
        <v>0.34202228104044202</v>
      </c>
      <c r="AO85">
        <v>0</v>
      </c>
      <c r="AP85">
        <v>2.53146451429535</v>
      </c>
      <c r="AQ85">
        <v>6.89407334348736</v>
      </c>
      <c r="AR85">
        <v>3.12096263416151</v>
      </c>
      <c r="AS85">
        <v>0</v>
      </c>
      <c r="AT85">
        <v>11.3043402029527</v>
      </c>
      <c r="AU85">
        <v>6.7872014498309099</v>
      </c>
      <c r="AV85">
        <v>3.39442844896754</v>
      </c>
      <c r="AW85">
        <v>0</v>
      </c>
      <c r="AX85">
        <v>0.186016915615482</v>
      </c>
      <c r="AY85">
        <v>1.5784027552642199</v>
      </c>
      <c r="AZ85">
        <v>0.303189072800364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0.52822206612968903</v>
      </c>
      <c r="BH85">
        <v>0</v>
      </c>
      <c r="BI85">
        <v>0</v>
      </c>
      <c r="BJ85">
        <v>0</v>
      </c>
      <c r="BK85">
        <v>3.3239301484450698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</row>
    <row r="86" spans="2:86" x14ac:dyDescent="0.25">
      <c r="B86">
        <v>2048</v>
      </c>
      <c r="C86">
        <v>103.377146964</v>
      </c>
      <c r="D86">
        <v>23.850418981232</v>
      </c>
      <c r="E86">
        <v>9.0298828331200394</v>
      </c>
      <c r="F86">
        <v>2.1403322989600002</v>
      </c>
      <c r="G86">
        <v>40.134246891253298</v>
      </c>
      <c r="H86">
        <v>5.7952879564506601</v>
      </c>
      <c r="I86">
        <v>10.445874859845301</v>
      </c>
      <c r="J86">
        <v>12.843983719632</v>
      </c>
      <c r="K86">
        <v>0</v>
      </c>
      <c r="L86">
        <v>28.3898240878613</v>
      </c>
      <c r="M86">
        <v>25.306630198853298</v>
      </c>
      <c r="N86">
        <v>4.3071717185493297</v>
      </c>
      <c r="O86">
        <v>4.4588256389546599</v>
      </c>
      <c r="P86">
        <v>3.7836296346666498</v>
      </c>
      <c r="Q86">
        <v>5.3250988259413496</v>
      </c>
      <c r="R86">
        <v>15.789992872272</v>
      </c>
      <c r="T86">
        <v>0</v>
      </c>
      <c r="U86">
        <v>14.824958103626164</v>
      </c>
      <c r="V86">
        <v>7.73997095451218</v>
      </c>
      <c r="W86">
        <v>1.12427529289601</v>
      </c>
      <c r="X86">
        <v>16.2997916695433</v>
      </c>
      <c r="Y86">
        <v>3.9884318391381801</v>
      </c>
      <c r="Z86">
        <v>7.5093962925079003</v>
      </c>
      <c r="AA86">
        <v>8.0206173692495195</v>
      </c>
      <c r="AB86">
        <v>0</v>
      </c>
      <c r="AC86">
        <v>20.4841398562039</v>
      </c>
      <c r="AD86">
        <v>17.7456388151856</v>
      </c>
      <c r="AE86">
        <v>3.1671816075249701</v>
      </c>
      <c r="AF86">
        <v>2.6797754636848099</v>
      </c>
      <c r="AG86">
        <v>1.90962903879909</v>
      </c>
      <c r="AH86">
        <v>3.64246622018993</v>
      </c>
      <c r="AI86">
        <v>9.2120613780263607</v>
      </c>
      <c r="AK86">
        <v>0</v>
      </c>
      <c r="AL86">
        <v>0.63442874744561095</v>
      </c>
      <c r="AM86">
        <v>6.0343778734097899</v>
      </c>
      <c r="AN86">
        <v>0.108218286832041</v>
      </c>
      <c r="AO86">
        <v>0</v>
      </c>
      <c r="AP86">
        <v>2.1815757218257001</v>
      </c>
      <c r="AQ86">
        <v>4.5729177251704503</v>
      </c>
      <c r="AR86">
        <v>3.197251018867</v>
      </c>
      <c r="AS86">
        <v>0</v>
      </c>
      <c r="AT86">
        <v>12.5784556245465</v>
      </c>
      <c r="AU86">
        <v>10.184647431517901</v>
      </c>
      <c r="AV86">
        <v>2.0271914965005999</v>
      </c>
      <c r="AW86">
        <v>0.751654024903189</v>
      </c>
      <c r="AX86">
        <v>3.5628442931510997E-2</v>
      </c>
      <c r="AY86">
        <v>1.9598336144385</v>
      </c>
      <c r="AZ86">
        <v>2.6341298837806999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0.374719604513224</v>
      </c>
      <c r="BH86">
        <v>0</v>
      </c>
      <c r="BI86">
        <v>0</v>
      </c>
      <c r="BJ86">
        <v>0</v>
      </c>
      <c r="BK86">
        <v>4.6727713928892003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</row>
    <row r="87" spans="2:86" x14ac:dyDescent="0.25">
      <c r="B87">
        <v>2049</v>
      </c>
      <c r="C87">
        <v>82.318649459999705</v>
      </c>
      <c r="D87">
        <v>47.132466964287893</v>
      </c>
      <c r="E87">
        <v>8.0125104396266504</v>
      </c>
      <c r="F87">
        <v>5.0158394709919998</v>
      </c>
      <c r="G87">
        <v>21.753454920586499</v>
      </c>
      <c r="H87">
        <v>5.6873117043333297</v>
      </c>
      <c r="I87">
        <v>10.822530625077301</v>
      </c>
      <c r="J87">
        <v>19.462321732304002</v>
      </c>
      <c r="K87">
        <v>0</v>
      </c>
      <c r="L87">
        <v>30.132720405712</v>
      </c>
      <c r="M87">
        <v>31.7608193456159</v>
      </c>
      <c r="N87">
        <v>4.6081611206826603</v>
      </c>
      <c r="O87">
        <v>5.2944327574079999</v>
      </c>
      <c r="P87">
        <v>4.6032915972938797</v>
      </c>
      <c r="Q87">
        <v>6.8394717222186401</v>
      </c>
      <c r="R87">
        <v>20.342048183306702</v>
      </c>
      <c r="T87">
        <v>15.4807060522048</v>
      </c>
      <c r="U87">
        <v>37.306632603363255</v>
      </c>
      <c r="V87">
        <v>6.5963189928112298</v>
      </c>
      <c r="W87">
        <v>4.03673695800763</v>
      </c>
      <c r="X87">
        <v>13.9217929890891</v>
      </c>
      <c r="Y87">
        <v>4.0149052237876299</v>
      </c>
      <c r="Z87">
        <v>8.3725171496184707</v>
      </c>
      <c r="AA87">
        <v>14.873950019611801</v>
      </c>
      <c r="AB87">
        <v>0</v>
      </c>
      <c r="AC87">
        <v>21.8037765476762</v>
      </c>
      <c r="AD87">
        <v>23.1607499467172</v>
      </c>
      <c r="AE87">
        <v>3.3967912410554701</v>
      </c>
      <c r="AF87">
        <v>3.7765361500290799</v>
      </c>
      <c r="AG87">
        <v>2.7400589754662801</v>
      </c>
      <c r="AH87">
        <v>4.9519529160136804</v>
      </c>
      <c r="AI87">
        <v>14.185370685405999</v>
      </c>
      <c r="AK87">
        <v>0</v>
      </c>
      <c r="AL87">
        <v>27.4318261931103</v>
      </c>
      <c r="AM87">
        <v>5.1801275459958402</v>
      </c>
      <c r="AN87">
        <v>3.0576344450232602</v>
      </c>
      <c r="AO87">
        <v>0</v>
      </c>
      <c r="AP87">
        <v>2.34249874324194</v>
      </c>
      <c r="AQ87">
        <v>5.9225036741596204</v>
      </c>
      <c r="AR87">
        <v>10.2855783069196</v>
      </c>
      <c r="AS87">
        <v>0</v>
      </c>
      <c r="AT87">
        <v>13.474832689640399</v>
      </c>
      <c r="AU87">
        <v>14.5606805478185</v>
      </c>
      <c r="AV87">
        <v>2.1854213614282698</v>
      </c>
      <c r="AW87">
        <v>2.25863954265014</v>
      </c>
      <c r="AX87">
        <v>0.87682635363871897</v>
      </c>
      <c r="AY87">
        <v>3.0644341098087202</v>
      </c>
      <c r="AZ87">
        <v>8.0286931875054393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0.67009226269623601</v>
      </c>
      <c r="BH87">
        <v>2.99174918920257</v>
      </c>
      <c r="BI87">
        <v>0</v>
      </c>
      <c r="BJ87">
        <v>0</v>
      </c>
      <c r="BK87">
        <v>5.1458888316045996</v>
      </c>
      <c r="BL87">
        <v>0</v>
      </c>
      <c r="BM87">
        <v>0.74552992110208105</v>
      </c>
      <c r="BN87">
        <v>0</v>
      </c>
      <c r="BO87">
        <v>0</v>
      </c>
      <c r="BP87">
        <v>0.65617988608948896</v>
      </c>
      <c r="BQ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</row>
    <row r="88" spans="2:86" x14ac:dyDescent="0.25">
      <c r="B88">
        <v>2050</v>
      </c>
      <c r="C88">
        <v>85.063791054933503</v>
      </c>
      <c r="D88">
        <v>45.071587360239924</v>
      </c>
      <c r="E88">
        <v>4.3403587729866597</v>
      </c>
      <c r="F88">
        <v>5.1529011986080002</v>
      </c>
      <c r="G88">
        <v>17.2151811662666</v>
      </c>
      <c r="H88">
        <v>4.4886779332693196</v>
      </c>
      <c r="I88">
        <v>9.4826887067200101</v>
      </c>
      <c r="J88">
        <v>26.519904000933298</v>
      </c>
      <c r="K88">
        <v>5.3602502703938599</v>
      </c>
      <c r="L88">
        <v>27.9475716101119</v>
      </c>
      <c r="M88">
        <v>26.773101281829302</v>
      </c>
      <c r="N88">
        <v>4.7601435979440003</v>
      </c>
      <c r="O88">
        <v>5.2968397991893399</v>
      </c>
      <c r="P88">
        <v>3.5637610511519902</v>
      </c>
      <c r="Q88">
        <v>4.0984889277333103</v>
      </c>
      <c r="R88">
        <v>16.5723804743198</v>
      </c>
      <c r="T88">
        <v>70.386876850194199</v>
      </c>
      <c r="U88">
        <v>35.662407395912339</v>
      </c>
      <c r="V88">
        <v>3.2998063087390999</v>
      </c>
      <c r="W88">
        <v>4.1530171197296504</v>
      </c>
      <c r="X88">
        <v>10.6622930139493</v>
      </c>
      <c r="Y88">
        <v>3.1051141588994802</v>
      </c>
      <c r="Z88">
        <v>7.5561545761825197</v>
      </c>
      <c r="AA88">
        <v>22.354431482597899</v>
      </c>
      <c r="AB88">
        <v>0</v>
      </c>
      <c r="AC88">
        <v>20.2434004672239</v>
      </c>
      <c r="AD88">
        <v>19.215743257365101</v>
      </c>
      <c r="AE88">
        <v>3.5071519386500598</v>
      </c>
      <c r="AF88">
        <v>4.1765847297395702</v>
      </c>
      <c r="AG88">
        <v>2.10549442993001</v>
      </c>
      <c r="AH88">
        <v>2.82293090865952</v>
      </c>
      <c r="AI88">
        <v>11.291035203622</v>
      </c>
      <c r="AK88">
        <v>0</v>
      </c>
      <c r="AL88">
        <v>26.253227431584939</v>
      </c>
      <c r="AM88">
        <v>2.2592538444916102</v>
      </c>
      <c r="AN88">
        <v>3.1531330408513201</v>
      </c>
      <c r="AO88">
        <v>0</v>
      </c>
      <c r="AP88">
        <v>1.72155038452964</v>
      </c>
      <c r="AQ88">
        <v>5.6296204456450303</v>
      </c>
      <c r="AR88">
        <v>18.188958964262401</v>
      </c>
      <c r="AS88">
        <v>0</v>
      </c>
      <c r="AT88">
        <v>12.5392293243358</v>
      </c>
      <c r="AU88">
        <v>11.658385232901001</v>
      </c>
      <c r="AV88">
        <v>2.25416027935611</v>
      </c>
      <c r="AW88">
        <v>3.0563296602898302</v>
      </c>
      <c r="AX88">
        <v>0.647227808708009</v>
      </c>
      <c r="AY88">
        <v>1.54737288958571</v>
      </c>
      <c r="AZ88">
        <v>6.0096899329242799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0.33798661015981601</v>
      </c>
      <c r="BH88">
        <v>3.7030863151075399</v>
      </c>
      <c r="BI88">
        <v>0</v>
      </c>
      <c r="BJ88">
        <v>0</v>
      </c>
      <c r="BK88">
        <v>4.8350581814478302</v>
      </c>
      <c r="BL88">
        <v>0</v>
      </c>
      <c r="BM88">
        <v>1.0011686200621599</v>
      </c>
      <c r="BN88">
        <v>0</v>
      </c>
      <c r="BO88">
        <v>0</v>
      </c>
      <c r="BP88">
        <v>0.27181487051190301</v>
      </c>
      <c r="BQ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</row>
    <row r="89" spans="2:86" x14ac:dyDescent="0.25">
      <c r="T89">
        <f>SUM(T48:T88)</f>
        <v>1255.9784352059723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3FB6F-C8F6-46C4-873E-FD99406DE8A0}">
  <dimension ref="C3:CH88"/>
  <sheetViews>
    <sheetView topLeftCell="A49" workbookViewId="0">
      <selection activeCell="H81" sqref="H81"/>
    </sheetView>
  </sheetViews>
  <sheetFormatPr defaultRowHeight="13.8" x14ac:dyDescent="0.25"/>
  <sheetData>
    <row r="3" spans="3:86" x14ac:dyDescent="0.25"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</row>
    <row r="4" spans="3:86" x14ac:dyDescent="0.25"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</row>
    <row r="5" spans="3:86" x14ac:dyDescent="0.25"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</row>
    <row r="6" spans="3:86" x14ac:dyDescent="0.25"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</row>
    <row r="7" spans="3:86" x14ac:dyDescent="0.25"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</row>
    <row r="8" spans="3:86" x14ac:dyDescent="0.25"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</row>
    <row r="9" spans="3:86" x14ac:dyDescent="0.25"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3:86" x14ac:dyDescent="0.25"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</row>
    <row r="11" spans="3:86" x14ac:dyDescent="0.25"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3:86" x14ac:dyDescent="0.25"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</row>
    <row r="13" spans="3:86" x14ac:dyDescent="0.25"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</row>
    <row r="14" spans="3:86" x14ac:dyDescent="0.25"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</row>
    <row r="15" spans="3:86" x14ac:dyDescent="0.25"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</row>
    <row r="16" spans="3:86" x14ac:dyDescent="0.2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</row>
    <row r="17" spans="3:86" x14ac:dyDescent="0.25"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</row>
    <row r="18" spans="3:86" x14ac:dyDescent="0.25"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</row>
    <row r="19" spans="3:86" x14ac:dyDescent="0.25"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</row>
    <row r="20" spans="3:86" x14ac:dyDescent="0.25"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3:86" x14ac:dyDescent="0.25"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</row>
    <row r="22" spans="3:86" x14ac:dyDescent="0.25"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</row>
    <row r="23" spans="3:86" x14ac:dyDescent="0.25"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3:86" x14ac:dyDescent="0.25"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>
        <v>3.04243963832986</v>
      </c>
      <c r="U24">
        <v>1.786706511214776</v>
      </c>
      <c r="V24">
        <v>0.71605432193576801</v>
      </c>
      <c r="W24">
        <v>0.152729001473419</v>
      </c>
      <c r="X24">
        <v>1.30634607604233</v>
      </c>
      <c r="Y24">
        <v>4.0430355342689801E-2</v>
      </c>
      <c r="Z24">
        <v>0.18596799280805901</v>
      </c>
      <c r="AA24">
        <v>0.43793887674713</v>
      </c>
      <c r="AB24">
        <v>1.4102130067682599</v>
      </c>
      <c r="AC24">
        <v>0.22786788850081599</v>
      </c>
      <c r="AD24">
        <v>0.297449909533468</v>
      </c>
      <c r="AE24">
        <v>5.27690931279323E-2</v>
      </c>
      <c r="AF24">
        <v>0.198737458163076</v>
      </c>
      <c r="AG24">
        <v>0.147864746484169</v>
      </c>
      <c r="AH24">
        <v>9.4014733987747706E-2</v>
      </c>
      <c r="AI24">
        <v>0.58052727885731603</v>
      </c>
      <c r="AK24">
        <v>6.0848792766597199</v>
      </c>
      <c r="AL24">
        <v>3.5734130224295617</v>
      </c>
      <c r="AM24">
        <v>1.43210864387153</v>
      </c>
      <c r="AN24">
        <v>0.305458002946839</v>
      </c>
      <c r="AO24">
        <v>2.6126921520846702</v>
      </c>
      <c r="AP24">
        <v>8.0860710685379603E-2</v>
      </c>
      <c r="AQ24">
        <v>0.37193598561611901</v>
      </c>
      <c r="AR24">
        <v>0.875877753494261</v>
      </c>
      <c r="AS24">
        <v>2.8204260135365198</v>
      </c>
      <c r="AT24">
        <v>0.45573577700163298</v>
      </c>
      <c r="AU24">
        <v>0.59489981906693601</v>
      </c>
      <c r="AV24">
        <v>0.105538186255864</v>
      </c>
      <c r="AW24">
        <v>0.39747491632615201</v>
      </c>
      <c r="AX24">
        <v>0.295729492968339</v>
      </c>
      <c r="AY24">
        <v>0.188029467975495</v>
      </c>
      <c r="AZ24">
        <v>1.1610545577146301</v>
      </c>
      <c r="BB24">
        <v>9.1273189149895799</v>
      </c>
      <c r="BC24">
        <v>5.3601195336443475</v>
      </c>
      <c r="BD24">
        <v>2.1481629658073</v>
      </c>
      <c r="BE24">
        <v>0.458187004420258</v>
      </c>
      <c r="BF24">
        <v>3.9190382281270102</v>
      </c>
      <c r="BG24">
        <v>0.12129106602806899</v>
      </c>
      <c r="BH24">
        <v>0.55790397842417905</v>
      </c>
      <c r="BI24">
        <v>1.3138166302413901</v>
      </c>
      <c r="BJ24">
        <v>4.2306390203047801</v>
      </c>
      <c r="BK24">
        <v>0.68360366550245</v>
      </c>
      <c r="BL24">
        <v>0.89234972860040496</v>
      </c>
      <c r="BM24">
        <v>0.15830727938379599</v>
      </c>
      <c r="BN24">
        <v>0.59621237448922804</v>
      </c>
      <c r="BO24">
        <v>0.44359423945250898</v>
      </c>
      <c r="BP24">
        <v>0.28204420196324298</v>
      </c>
      <c r="BQ24">
        <v>1.74158183657195</v>
      </c>
      <c r="BS24">
        <v>12.169758553319401</v>
      </c>
      <c r="BT24">
        <v>7.1468260448591341</v>
      </c>
      <c r="BU24">
        <v>2.8642172877430698</v>
      </c>
      <c r="BV24">
        <v>0.610916005893678</v>
      </c>
      <c r="BW24">
        <v>5.2253843041693502</v>
      </c>
      <c r="BX24">
        <v>0.16172142137075901</v>
      </c>
      <c r="BY24">
        <v>0.74387197123223903</v>
      </c>
      <c r="BZ24">
        <v>1.75175550698852</v>
      </c>
      <c r="CA24">
        <v>5.6408520270730396</v>
      </c>
      <c r="CB24">
        <v>0.91147155400326696</v>
      </c>
      <c r="CC24">
        <v>1.18979963813387</v>
      </c>
      <c r="CD24">
        <v>0.211076372511729</v>
      </c>
      <c r="CE24">
        <v>0.79494983265230401</v>
      </c>
      <c r="CF24">
        <v>0.591458985936679</v>
      </c>
      <c r="CG24">
        <v>0.37605893595099099</v>
      </c>
      <c r="CH24">
        <v>2.3221091154292601</v>
      </c>
    </row>
    <row r="25" spans="3:86" x14ac:dyDescent="0.25"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T25">
        <v>5.0679908348476799</v>
      </c>
      <c r="U25">
        <v>2.7911906879255408</v>
      </c>
      <c r="V25">
        <v>1.15785910245917</v>
      </c>
      <c r="W25">
        <v>0.26636744835146797</v>
      </c>
      <c r="X25">
        <v>2.24446727469177</v>
      </c>
      <c r="Y25">
        <v>8.8618689619350904E-2</v>
      </c>
      <c r="Z25">
        <v>0.30223380877448602</v>
      </c>
      <c r="AA25">
        <v>0.76838515575768596</v>
      </c>
      <c r="AB25">
        <v>2.8252993688563102</v>
      </c>
      <c r="AC25">
        <v>0.43254558241704</v>
      </c>
      <c r="AD25">
        <v>0.67916359793571901</v>
      </c>
      <c r="AE25">
        <v>9.2852190637303503E-2</v>
      </c>
      <c r="AF25">
        <v>0.34086723994843698</v>
      </c>
      <c r="AG25">
        <v>0.40623902917745502</v>
      </c>
      <c r="AH25">
        <v>0.19202716396751701</v>
      </c>
      <c r="AI25">
        <v>1.0002998244226</v>
      </c>
      <c r="AK25">
        <v>10.135981669695299</v>
      </c>
      <c r="AL25">
        <v>5.5823813758510816</v>
      </c>
      <c r="AM25">
        <v>2.31571820491834</v>
      </c>
      <c r="AN25">
        <v>0.53273489670293706</v>
      </c>
      <c r="AO25">
        <v>4.48893454938354</v>
      </c>
      <c r="AP25">
        <v>0.177237379238701</v>
      </c>
      <c r="AQ25">
        <v>0.60446761754897305</v>
      </c>
      <c r="AR25">
        <v>1.5367703115153699</v>
      </c>
      <c r="AS25">
        <v>5.6505987377126203</v>
      </c>
      <c r="AT25">
        <v>0.86509116483408099</v>
      </c>
      <c r="AU25">
        <v>1.35832719587143</v>
      </c>
      <c r="AV25">
        <v>0.18570438127460701</v>
      </c>
      <c r="AW25">
        <v>0.68173447989687497</v>
      </c>
      <c r="AX25">
        <v>0.81247805835491005</v>
      </c>
      <c r="AY25">
        <v>0.38405432793503402</v>
      </c>
      <c r="AZ25">
        <v>2.0005996488452</v>
      </c>
      <c r="BB25">
        <v>15.203972504543</v>
      </c>
      <c r="BC25">
        <v>8.3735720637766242</v>
      </c>
      <c r="BD25">
        <v>3.4735773073775098</v>
      </c>
      <c r="BE25">
        <v>0.79910234505440503</v>
      </c>
      <c r="BF25">
        <v>6.73340182407531</v>
      </c>
      <c r="BG25">
        <v>0.26585606885805202</v>
      </c>
      <c r="BH25">
        <v>0.90670142632345896</v>
      </c>
      <c r="BI25">
        <v>2.3051554672730501</v>
      </c>
      <c r="BJ25">
        <v>8.4758981065689305</v>
      </c>
      <c r="BK25">
        <v>1.2976367472511201</v>
      </c>
      <c r="BL25">
        <v>2.0374907938071498</v>
      </c>
      <c r="BM25">
        <v>0.27855657191191002</v>
      </c>
      <c r="BN25">
        <v>1.0226017198453099</v>
      </c>
      <c r="BO25">
        <v>1.2187170875323601</v>
      </c>
      <c r="BP25">
        <v>0.57608149190255098</v>
      </c>
      <c r="BQ25">
        <v>3.0008994732678098</v>
      </c>
      <c r="BS25">
        <v>20.271963339390702</v>
      </c>
      <c r="BT25">
        <v>11.16476275170216</v>
      </c>
      <c r="BU25">
        <v>4.63143640983668</v>
      </c>
      <c r="BV25">
        <v>1.0654697934058699</v>
      </c>
      <c r="BW25">
        <v>8.9778690987670799</v>
      </c>
      <c r="BX25">
        <v>0.35447475847740301</v>
      </c>
      <c r="BY25">
        <v>1.2089352350979401</v>
      </c>
      <c r="BZ25">
        <v>3.0735406230307398</v>
      </c>
      <c r="CA25">
        <v>11.3011974754252</v>
      </c>
      <c r="CB25">
        <v>1.73018232966816</v>
      </c>
      <c r="CC25">
        <v>2.7166543917428698</v>
      </c>
      <c r="CD25">
        <v>0.37140876254921401</v>
      </c>
      <c r="CE25">
        <v>1.3634689597937499</v>
      </c>
      <c r="CF25">
        <v>1.6249561167098201</v>
      </c>
      <c r="CG25">
        <v>0.76810865587006905</v>
      </c>
      <c r="CH25">
        <v>4.0011992976904098</v>
      </c>
    </row>
    <row r="26" spans="3:86" x14ac:dyDescent="0.25"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T26">
        <v>7.7385773780454299</v>
      </c>
      <c r="U26">
        <v>4.0177123188044126</v>
      </c>
      <c r="V26">
        <v>1.79492497415304</v>
      </c>
      <c r="W26">
        <v>0.447385118239989</v>
      </c>
      <c r="X26">
        <v>3.5574356657472901</v>
      </c>
      <c r="Y26">
        <v>0.16192362382082601</v>
      </c>
      <c r="Z26">
        <v>0.46382832907265298</v>
      </c>
      <c r="AA26">
        <v>1.26583676977183</v>
      </c>
      <c r="AB26">
        <v>5.5416774558899098</v>
      </c>
      <c r="AC26">
        <v>0.74970697176275902</v>
      </c>
      <c r="AD26">
        <v>1.35680947977704</v>
      </c>
      <c r="AE26">
        <v>0.154282248394469</v>
      </c>
      <c r="AF26">
        <v>0.54583787721905497</v>
      </c>
      <c r="AG26">
        <v>0.82337710926846996</v>
      </c>
      <c r="AH26">
        <v>0.35221951640587701</v>
      </c>
      <c r="AI26">
        <v>1.6265754058412301</v>
      </c>
      <c r="AK26">
        <v>15.477154756090799</v>
      </c>
      <c r="AL26">
        <v>7.8198105946976177</v>
      </c>
      <c r="AM26">
        <v>3.58984994830608</v>
      </c>
      <c r="AN26">
        <v>0.894770236479979</v>
      </c>
      <c r="AO26">
        <v>7.1148713314945899</v>
      </c>
      <c r="AP26">
        <v>0.32384724764165301</v>
      </c>
      <c r="AQ26">
        <v>0.92765665814530696</v>
      </c>
      <c r="AR26">
        <v>2.53167353954366</v>
      </c>
      <c r="AS26">
        <v>11.0833549117798</v>
      </c>
      <c r="AT26">
        <v>1.4994139435255101</v>
      </c>
      <c r="AU26">
        <v>2.7136189595540801</v>
      </c>
      <c r="AV26">
        <v>0.30856449678893899</v>
      </c>
      <c r="AW26">
        <v>1.0916757544381099</v>
      </c>
      <c r="AX26">
        <v>1.6467542185369399</v>
      </c>
      <c r="AY26">
        <v>0.70443903281175402</v>
      </c>
      <c r="AZ26">
        <v>3.2531508116824601</v>
      </c>
      <c r="BB26">
        <v>23.215732134136299</v>
      </c>
      <c r="BC26">
        <v>8.2968367967130696</v>
      </c>
      <c r="BD26">
        <v>5.3847749224591199</v>
      </c>
      <c r="BE26">
        <v>1.3421553547199601</v>
      </c>
      <c r="BF26">
        <v>10.672306997241799</v>
      </c>
      <c r="BG26">
        <v>0.48577087146247999</v>
      </c>
      <c r="BH26">
        <v>1.39148498721796</v>
      </c>
      <c r="BI26">
        <v>3.7975103093154998</v>
      </c>
      <c r="BJ26">
        <v>16.6250323676697</v>
      </c>
      <c r="BK26">
        <v>2.2491209152882701</v>
      </c>
      <c r="BL26">
        <v>4.0704284393311196</v>
      </c>
      <c r="BM26">
        <v>0.46284674518340901</v>
      </c>
      <c r="BN26">
        <v>1.6375136316571599</v>
      </c>
      <c r="BO26">
        <v>2.4701313278054098</v>
      </c>
      <c r="BP26">
        <v>1.0566585492176299</v>
      </c>
      <c r="BQ26">
        <v>4.8797262175236904</v>
      </c>
      <c r="BS26">
        <v>30.954309512181698</v>
      </c>
      <c r="BT26">
        <v>8.7738629987284007</v>
      </c>
      <c r="BU26">
        <v>7.1796998966121599</v>
      </c>
      <c r="BV26">
        <v>1.78954047295995</v>
      </c>
      <c r="BW26">
        <v>14.2297426629891</v>
      </c>
      <c r="BX26">
        <v>0.64769449528330703</v>
      </c>
      <c r="BY26">
        <v>1.8553133162906099</v>
      </c>
      <c r="BZ26">
        <v>5.0633470790873298</v>
      </c>
      <c r="CA26">
        <v>22.1667098235596</v>
      </c>
      <c r="CB26">
        <v>2.9988278870510299</v>
      </c>
      <c r="CC26">
        <v>5.4272379191081601</v>
      </c>
      <c r="CD26">
        <v>0.61712899357787798</v>
      </c>
      <c r="CE26">
        <v>2.1833515088762199</v>
      </c>
      <c r="CF26">
        <v>3.2935084370738799</v>
      </c>
      <c r="CG26">
        <v>1.4088780656235</v>
      </c>
      <c r="CH26">
        <v>6.50630162336493</v>
      </c>
    </row>
    <row r="27" spans="3:86" x14ac:dyDescent="0.25"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11.511890433576401</v>
      </c>
      <c r="U27">
        <v>5.7098748790408784</v>
      </c>
      <c r="V27">
        <v>2.66284956993628</v>
      </c>
      <c r="W27">
        <v>0.72866247877915902</v>
      </c>
      <c r="X27">
        <v>5.7099645887262902</v>
      </c>
      <c r="Y27">
        <v>0.29123278172095002</v>
      </c>
      <c r="Z27">
        <v>0.69696470039889102</v>
      </c>
      <c r="AA27">
        <v>1.9678056943717801</v>
      </c>
      <c r="AB27">
        <v>10.3023797062753</v>
      </c>
      <c r="AC27">
        <v>1.2065858456056999</v>
      </c>
      <c r="AD27">
        <v>2.3233622103335301</v>
      </c>
      <c r="AE27">
        <v>0.24258312408768901</v>
      </c>
      <c r="AF27">
        <v>0.81640400795980606</v>
      </c>
      <c r="AG27">
        <v>1.3533036328330501</v>
      </c>
      <c r="AH27">
        <v>0.61777341775140404</v>
      </c>
      <c r="AI27">
        <v>2.5806208012877101</v>
      </c>
      <c r="AK27">
        <v>23.023780867152901</v>
      </c>
      <c r="AL27">
        <v>7.3464804801727803</v>
      </c>
      <c r="AM27">
        <v>5.3256991398725697</v>
      </c>
      <c r="AN27">
        <v>1.45732495755831</v>
      </c>
      <c r="AO27">
        <v>11.4199291774525</v>
      </c>
      <c r="AP27">
        <v>0.58246556344190104</v>
      </c>
      <c r="AQ27">
        <v>1.39392940079778</v>
      </c>
      <c r="AR27">
        <v>3.93561138874357</v>
      </c>
      <c r="AS27">
        <v>20.6047594125506</v>
      </c>
      <c r="AT27">
        <v>2.4131716912113998</v>
      </c>
      <c r="AU27">
        <v>4.6467244206670602</v>
      </c>
      <c r="AV27">
        <v>0.48516624817537901</v>
      </c>
      <c r="AW27">
        <v>1.6328080159196099</v>
      </c>
      <c r="AX27">
        <v>2.70660726566611</v>
      </c>
      <c r="AY27">
        <v>1.2355468355028001</v>
      </c>
      <c r="AZ27">
        <v>5.1612416025754202</v>
      </c>
      <c r="BB27">
        <v>34.535671300729398</v>
      </c>
      <c r="BC27">
        <v>7.7768325671041101</v>
      </c>
      <c r="BD27">
        <v>7.9885487098088497</v>
      </c>
      <c r="BE27">
        <v>2.1859874363374701</v>
      </c>
      <c r="BF27">
        <v>17.1298937661788</v>
      </c>
      <c r="BG27">
        <v>0.87369834516285105</v>
      </c>
      <c r="BH27">
        <v>2.0908941011966702</v>
      </c>
      <c r="BI27">
        <v>5.9034170831153601</v>
      </c>
      <c r="BJ27">
        <v>30.907139118825899</v>
      </c>
      <c r="BK27">
        <v>3.6197575368171102</v>
      </c>
      <c r="BL27">
        <v>6.9700866310005898</v>
      </c>
      <c r="BM27">
        <v>0.72774937226306802</v>
      </c>
      <c r="BN27">
        <v>2.4492120238794102</v>
      </c>
      <c r="BO27">
        <v>4.0599108984991599</v>
      </c>
      <c r="BP27">
        <v>1.8533202532542099</v>
      </c>
      <c r="BQ27">
        <v>7.7418624038631298</v>
      </c>
      <c r="BS27">
        <v>46.047561734305901</v>
      </c>
      <c r="BT27">
        <v>7.80099593502882</v>
      </c>
      <c r="BU27">
        <v>10.6513982797451</v>
      </c>
      <c r="BV27">
        <v>2.9146499151166299</v>
      </c>
      <c r="BW27">
        <v>22.8398583549051</v>
      </c>
      <c r="BX27">
        <v>1.1649311268838001</v>
      </c>
      <c r="BY27">
        <v>2.7878588015955601</v>
      </c>
      <c r="BZ27">
        <v>7.8712227774871399</v>
      </c>
      <c r="CA27">
        <v>41.209518825101199</v>
      </c>
      <c r="CB27">
        <v>4.8263433824228104</v>
      </c>
      <c r="CC27">
        <v>9.2934488413341203</v>
      </c>
      <c r="CD27">
        <v>0.97033249635075802</v>
      </c>
      <c r="CE27">
        <v>3.2656160318392198</v>
      </c>
      <c r="CF27">
        <v>5.41321453133222</v>
      </c>
      <c r="CG27">
        <v>2.4710936710056099</v>
      </c>
      <c r="CH27">
        <v>10.3224832051508</v>
      </c>
    </row>
    <row r="28" spans="3:86" x14ac:dyDescent="0.25"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T28">
        <v>16.378213407654101</v>
      </c>
      <c r="U28">
        <v>7.1059376960610123</v>
      </c>
      <c r="V28">
        <v>3.8170967289472499</v>
      </c>
      <c r="W28">
        <v>1.0495871108691699</v>
      </c>
      <c r="X28">
        <v>9.0798364272333796</v>
      </c>
      <c r="Y28">
        <v>0.48388752980990202</v>
      </c>
      <c r="Z28">
        <v>0.98844954016031705</v>
      </c>
      <c r="AA28">
        <v>2.9350405345447399</v>
      </c>
      <c r="AB28">
        <v>17.086621132749901</v>
      </c>
      <c r="AC28">
        <v>1.78210977822822</v>
      </c>
      <c r="AD28">
        <v>3.67153103993255</v>
      </c>
      <c r="AE28">
        <v>0.361812227751801</v>
      </c>
      <c r="AF28">
        <v>1.16095816524254</v>
      </c>
      <c r="AG28">
        <v>2.1812540962453801</v>
      </c>
      <c r="AH28">
        <v>0.90897008116370404</v>
      </c>
      <c r="AI28">
        <v>3.95713850445342</v>
      </c>
      <c r="AK28">
        <v>32.756426815308302</v>
      </c>
      <c r="AL28">
        <v>7.1382933380567106</v>
      </c>
      <c r="AM28">
        <v>7.6341934578944999</v>
      </c>
      <c r="AN28">
        <v>2.0991742217383398</v>
      </c>
      <c r="AO28">
        <v>18.159672854466699</v>
      </c>
      <c r="AP28">
        <v>0.96777505961980403</v>
      </c>
      <c r="AQ28">
        <v>1.9768990803206301</v>
      </c>
      <c r="AR28">
        <v>5.8700810690894798</v>
      </c>
      <c r="AS28">
        <v>34.173242265499802</v>
      </c>
      <c r="AT28">
        <v>3.5642195564564401</v>
      </c>
      <c r="AU28">
        <v>7.3430620798651098</v>
      </c>
      <c r="AV28">
        <v>0.72362445550360299</v>
      </c>
      <c r="AW28">
        <v>2.3219163304850898</v>
      </c>
      <c r="AX28">
        <v>4.36250819249077</v>
      </c>
      <c r="AY28">
        <v>1.8179401623274001</v>
      </c>
      <c r="AZ28">
        <v>7.9142770089068497</v>
      </c>
      <c r="BB28">
        <v>49.134640222962503</v>
      </c>
      <c r="BC28">
        <v>7.1631813833737521</v>
      </c>
      <c r="BD28">
        <v>11.4512901868417</v>
      </c>
      <c r="BE28">
        <v>3.1487613326075099</v>
      </c>
      <c r="BF28">
        <v>27.239509281700101</v>
      </c>
      <c r="BG28">
        <v>1.4516625894296999</v>
      </c>
      <c r="BH28">
        <v>2.9653486204809498</v>
      </c>
      <c r="BI28">
        <v>8.8051216036342197</v>
      </c>
      <c r="BJ28">
        <v>51.259863398249799</v>
      </c>
      <c r="BK28">
        <v>5.3463293346846603</v>
      </c>
      <c r="BL28">
        <v>11.014593119797601</v>
      </c>
      <c r="BM28">
        <v>1.0854366832554001</v>
      </c>
      <c r="BN28">
        <v>3.4828744957276401</v>
      </c>
      <c r="BO28">
        <v>6.5437622887361604</v>
      </c>
      <c r="BP28">
        <v>2.7269102434911101</v>
      </c>
      <c r="BQ28">
        <v>11.8714155133602</v>
      </c>
      <c r="BS28">
        <v>51.149153113870703</v>
      </c>
      <c r="BT28">
        <v>7.1877462920252162</v>
      </c>
      <c r="BU28">
        <v>12.5998785902908</v>
      </c>
      <c r="BV28">
        <v>4.1983484434766796</v>
      </c>
      <c r="BW28">
        <v>36.319345708933497</v>
      </c>
      <c r="BX28">
        <v>1.9355501192396001</v>
      </c>
      <c r="BY28">
        <v>3.1213013163104</v>
      </c>
      <c r="BZ28">
        <v>11.740162138178899</v>
      </c>
      <c r="CA28">
        <v>68.346484530999703</v>
      </c>
      <c r="CB28">
        <v>7.1284391129128801</v>
      </c>
      <c r="CC28">
        <v>14.6861241597302</v>
      </c>
      <c r="CD28">
        <v>1.4472489110072</v>
      </c>
      <c r="CE28">
        <v>4.1831943637951801</v>
      </c>
      <c r="CF28">
        <v>8.7250163849815507</v>
      </c>
      <c r="CG28">
        <v>3.6358803246548099</v>
      </c>
      <c r="CH28">
        <v>15.828554017813699</v>
      </c>
    </row>
    <row r="29" spans="3:86" x14ac:dyDescent="0.25"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T29">
        <v>22.220759672027199</v>
      </c>
      <c r="U29">
        <v>10.2685183262363</v>
      </c>
      <c r="V29">
        <v>4.6311263772215598</v>
      </c>
      <c r="W29">
        <v>1.4018063496836399</v>
      </c>
      <c r="X29">
        <v>12.750904044951399</v>
      </c>
      <c r="Y29">
        <v>0.66411377096729096</v>
      </c>
      <c r="Z29">
        <v>1.3090841265911699</v>
      </c>
      <c r="AA29">
        <v>4.0556147362472403</v>
      </c>
      <c r="AB29">
        <v>26.888072807088498</v>
      </c>
      <c r="AC29">
        <v>2.4859192990688999</v>
      </c>
      <c r="AD29">
        <v>5.2892909848308802</v>
      </c>
      <c r="AE29">
        <v>0.49946520115817999</v>
      </c>
      <c r="AF29">
        <v>1.52731324879618</v>
      </c>
      <c r="AG29">
        <v>3.2140995270739001</v>
      </c>
      <c r="AH29">
        <v>1.4207025635797299</v>
      </c>
      <c r="AI29">
        <v>6.2006322147706801</v>
      </c>
      <c r="AK29">
        <v>44.441519344054399</v>
      </c>
      <c r="AL29">
        <v>21.706914566641601</v>
      </c>
      <c r="AM29">
        <v>4.6477320584431796</v>
      </c>
      <c r="AN29">
        <v>2.8036126993672799</v>
      </c>
      <c r="AO29">
        <v>25.501808089902902</v>
      </c>
      <c r="AP29">
        <v>1.3282275419345799</v>
      </c>
      <c r="AQ29">
        <v>2.1582674493003799</v>
      </c>
      <c r="AR29">
        <v>8.1112294724944896</v>
      </c>
      <c r="AS29">
        <v>53.776145614177103</v>
      </c>
      <c r="AT29">
        <v>4.9718385981377997</v>
      </c>
      <c r="AU29">
        <v>10.5785819696617</v>
      </c>
      <c r="AV29">
        <v>0.99893040231636099</v>
      </c>
      <c r="AW29">
        <v>2.6365520874913302</v>
      </c>
      <c r="AX29">
        <v>6.42819905414781</v>
      </c>
      <c r="AY29">
        <v>2.8414051271594598</v>
      </c>
      <c r="AZ29">
        <v>12.4012644295413</v>
      </c>
      <c r="BB29">
        <v>45.737552991615601</v>
      </c>
      <c r="BC29">
        <v>21.728329304827401</v>
      </c>
      <c r="BD29">
        <v>4.6643377396647203</v>
      </c>
      <c r="BE29">
        <v>3.8693640888290202</v>
      </c>
      <c r="BF29">
        <v>38.252712134854399</v>
      </c>
      <c r="BG29">
        <v>1.9923413129018701</v>
      </c>
      <c r="BH29">
        <v>2.1625853850505701</v>
      </c>
      <c r="BI29">
        <v>12.166844208741701</v>
      </c>
      <c r="BJ29">
        <v>80.664218421265701</v>
      </c>
      <c r="BK29">
        <v>7.4577578972067098</v>
      </c>
      <c r="BL29">
        <v>15.867872954492601</v>
      </c>
      <c r="BM29">
        <v>1.49839560347454</v>
      </c>
      <c r="BN29">
        <v>2.6414267287703401</v>
      </c>
      <c r="BO29">
        <v>9.6422985812217199</v>
      </c>
      <c r="BP29">
        <v>4.2621076907392004</v>
      </c>
      <c r="BQ29">
        <v>18.601896644311999</v>
      </c>
      <c r="BS29">
        <v>45.805466036253002</v>
      </c>
      <c r="BT29">
        <v>21.749744043013301</v>
      </c>
      <c r="BU29">
        <v>4.68026099435719</v>
      </c>
      <c r="BV29">
        <v>3.8733100421498401</v>
      </c>
      <c r="BW29">
        <v>51.003616179805903</v>
      </c>
      <c r="BX29">
        <v>2.6564550838691598</v>
      </c>
      <c r="BY29">
        <v>2.1666904236077702</v>
      </c>
      <c r="BZ29">
        <v>13.6417749272838</v>
      </c>
      <c r="CA29">
        <v>107.55229122835399</v>
      </c>
      <c r="CB29">
        <v>9.4133225686080397</v>
      </c>
      <c r="CC29">
        <v>21.1571639393235</v>
      </c>
      <c r="CD29">
        <v>1.71412389776945</v>
      </c>
      <c r="CE29">
        <v>2.6461835694821501</v>
      </c>
      <c r="CF29">
        <v>12.8563981082956</v>
      </c>
      <c r="CG29">
        <v>5.6828102543189303</v>
      </c>
      <c r="CH29">
        <v>24.802528859082699</v>
      </c>
    </row>
    <row r="30" spans="3:86" x14ac:dyDescent="0.25"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28.847235959937301</v>
      </c>
      <c r="U30">
        <v>14.137177115464677</v>
      </c>
      <c r="V30">
        <v>0</v>
      </c>
      <c r="W30">
        <v>1.7632193524790101</v>
      </c>
      <c r="X30">
        <v>17.639452997948901</v>
      </c>
      <c r="Y30">
        <v>0.94162737584449396</v>
      </c>
      <c r="Z30">
        <v>1.6801765887558</v>
      </c>
      <c r="AA30">
        <v>5.4575263582446798</v>
      </c>
      <c r="AB30">
        <v>37.292153248826097</v>
      </c>
      <c r="AC30">
        <v>3.3826720542846802</v>
      </c>
      <c r="AD30">
        <v>7.5172464880217804</v>
      </c>
      <c r="AE30">
        <v>0.67578449963024101</v>
      </c>
      <c r="AF30">
        <v>2.1799970327290801</v>
      </c>
      <c r="AG30">
        <v>4.3466822204043103</v>
      </c>
      <c r="AH30">
        <v>2.1677472976530101</v>
      </c>
      <c r="AI30">
        <v>9.5752131822199793</v>
      </c>
      <c r="AK30">
        <v>45.837567171613898</v>
      </c>
      <c r="AL30">
        <v>27.838629413843485</v>
      </c>
      <c r="AM30">
        <v>0</v>
      </c>
      <c r="AN30">
        <v>2.7042934148819899</v>
      </c>
      <c r="AO30">
        <v>35.278905995897802</v>
      </c>
      <c r="AP30">
        <v>1.8832547516889799</v>
      </c>
      <c r="AQ30">
        <v>2.1094974118142802</v>
      </c>
      <c r="AR30">
        <v>10.915052716489299</v>
      </c>
      <c r="AS30">
        <v>74.584306497652307</v>
      </c>
      <c r="AT30">
        <v>6.7653441085693604</v>
      </c>
      <c r="AU30">
        <v>15.0344929760435</v>
      </c>
      <c r="AV30">
        <v>1.35156899926048</v>
      </c>
      <c r="AW30">
        <v>4.7752652866394696</v>
      </c>
      <c r="AX30">
        <v>8.6933644408086295</v>
      </c>
      <c r="AY30">
        <v>4.3354945953060202</v>
      </c>
      <c r="AZ30">
        <v>19.150426364439902</v>
      </c>
      <c r="BB30">
        <v>45.911600316256497</v>
      </c>
      <c r="BC30">
        <v>27.868190757189272</v>
      </c>
      <c r="BD30">
        <v>0</v>
      </c>
      <c r="BE30">
        <v>2.7084227525495401</v>
      </c>
      <c r="BF30">
        <v>52.918358993846802</v>
      </c>
      <c r="BG30">
        <v>2.8248821275334799</v>
      </c>
      <c r="BH30">
        <v>2.1139600681161799</v>
      </c>
      <c r="BI30">
        <v>14.255557933735201</v>
      </c>
      <c r="BJ30">
        <v>111.87645974647801</v>
      </c>
      <c r="BK30">
        <v>9.8952645441995593</v>
      </c>
      <c r="BL30">
        <v>22.5517394640653</v>
      </c>
      <c r="BM30">
        <v>1.8271472330851399</v>
      </c>
      <c r="BN30">
        <v>5.5826024608672897</v>
      </c>
      <c r="BO30">
        <v>13.0400466612129</v>
      </c>
      <c r="BP30">
        <v>6.5032418929590401</v>
      </c>
      <c r="BQ30">
        <v>28.725639546659899</v>
      </c>
      <c r="BS30">
        <v>45.981250230727298</v>
      </c>
      <c r="BT30">
        <v>27.897047315297712</v>
      </c>
      <c r="BU30">
        <v>0</v>
      </c>
      <c r="BV30">
        <v>2.7125113876753399</v>
      </c>
      <c r="BW30">
        <v>58.373156869277501</v>
      </c>
      <c r="BX30">
        <v>3.74530472570786</v>
      </c>
      <c r="BY30">
        <v>2.1181713998896701</v>
      </c>
      <c r="BZ30">
        <v>14.267190141426299</v>
      </c>
      <c r="CA30">
        <v>149.16861299530399</v>
      </c>
      <c r="CB30">
        <v>9.9019256311164501</v>
      </c>
      <c r="CC30">
        <v>30.0689859520871</v>
      </c>
      <c r="CD30">
        <v>1.82856239266542</v>
      </c>
      <c r="CE30">
        <v>5.5875052105317797</v>
      </c>
      <c r="CF30">
        <v>16.529063693274701</v>
      </c>
      <c r="CG30">
        <v>8.6709891906120493</v>
      </c>
      <c r="CH30">
        <v>38.300852728879903</v>
      </c>
    </row>
    <row r="31" spans="3:86" x14ac:dyDescent="0.25"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T31">
        <v>36.169024540393799</v>
      </c>
      <c r="U31">
        <v>21.355274572653578</v>
      </c>
      <c r="V31">
        <v>0</v>
      </c>
      <c r="W31">
        <v>1.8836924112594799</v>
      </c>
      <c r="X31">
        <v>21.6668592846049</v>
      </c>
      <c r="Y31">
        <v>1.35275712985177</v>
      </c>
      <c r="Z31">
        <v>2.0331577969656802</v>
      </c>
      <c r="AA31">
        <v>7.1972158769314296</v>
      </c>
      <c r="AB31">
        <v>48.129377656585099</v>
      </c>
      <c r="AC31">
        <v>4.3981940146512004</v>
      </c>
      <c r="AD31">
        <v>10.007848485939</v>
      </c>
      <c r="AE31">
        <v>0.85708460747626602</v>
      </c>
      <c r="AF31">
        <v>3.1468148206002202</v>
      </c>
      <c r="AG31">
        <v>5.6183272243669897</v>
      </c>
      <c r="AH31">
        <v>2.7755842359404901</v>
      </c>
      <c r="AI31">
        <v>12.963720739399999</v>
      </c>
      <c r="AK31">
        <v>56.314639209491702</v>
      </c>
      <c r="AL31">
        <v>37.732466754252371</v>
      </c>
      <c r="AM31">
        <v>0</v>
      </c>
      <c r="AN31">
        <v>1.8880429592346499</v>
      </c>
      <c r="AO31">
        <v>43.3337185692099</v>
      </c>
      <c r="AP31">
        <v>2.7055142597035502</v>
      </c>
      <c r="AQ31">
        <v>2.1643147644889802</v>
      </c>
      <c r="AR31">
        <v>14.394431753862801</v>
      </c>
      <c r="AS31">
        <v>96.258755313170198</v>
      </c>
      <c r="AT31">
        <v>8.7963880293024097</v>
      </c>
      <c r="AU31">
        <v>20.015696971878</v>
      </c>
      <c r="AV31">
        <v>1.7141692149525301</v>
      </c>
      <c r="AW31">
        <v>6.2935963113259898</v>
      </c>
      <c r="AX31">
        <v>11.2366544487339</v>
      </c>
      <c r="AY31">
        <v>5.5511684718809802</v>
      </c>
      <c r="AZ31">
        <v>25.927441478799999</v>
      </c>
      <c r="BB31">
        <v>56.391127675318899</v>
      </c>
      <c r="BC31">
        <v>37.758576519433795</v>
      </c>
      <c r="BD31">
        <v>0</v>
      </c>
      <c r="BE31">
        <v>1.8923624802972301</v>
      </c>
      <c r="BF31">
        <v>48.730824539320899</v>
      </c>
      <c r="BG31">
        <v>4.0582713895553297</v>
      </c>
      <c r="BH31">
        <v>2.1689221837089598</v>
      </c>
      <c r="BI31">
        <v>17.842820129275498</v>
      </c>
      <c r="BJ31">
        <v>144.38813296975499</v>
      </c>
      <c r="BK31">
        <v>11.0678704082168</v>
      </c>
      <c r="BL31">
        <v>30.0235454578171</v>
      </c>
      <c r="BM31">
        <v>1.8928826387693101</v>
      </c>
      <c r="BN31">
        <v>9.88942650772257</v>
      </c>
      <c r="BO31">
        <v>16.2549749467494</v>
      </c>
      <c r="BP31">
        <v>8.3267527078214698</v>
      </c>
      <c r="BQ31">
        <v>38.891162218200002</v>
      </c>
      <c r="BS31">
        <v>56.4625151241694</v>
      </c>
      <c r="BT31">
        <v>37.784302411909252</v>
      </c>
      <c r="BU31">
        <v>0</v>
      </c>
      <c r="BV31">
        <v>1.8965938359793999</v>
      </c>
      <c r="BW31">
        <v>48.766918813132797</v>
      </c>
      <c r="BX31">
        <v>5.0384818961692597</v>
      </c>
      <c r="BY31">
        <v>2.17323984887192</v>
      </c>
      <c r="BZ31">
        <v>17.854916860836301</v>
      </c>
      <c r="CA31">
        <v>157.73441143045599</v>
      </c>
      <c r="CB31">
        <v>11.074854650197301</v>
      </c>
      <c r="CC31">
        <v>32.636644288524799</v>
      </c>
      <c r="CD31">
        <v>1.8943562374248499</v>
      </c>
      <c r="CE31">
        <v>9.8944752129674498</v>
      </c>
      <c r="CF31">
        <v>16.261815275448601</v>
      </c>
      <c r="CG31">
        <v>9.4142767481613596</v>
      </c>
      <c r="CH31">
        <v>48.596861412618203</v>
      </c>
    </row>
    <row r="32" spans="3:86" x14ac:dyDescent="0.25"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T32">
        <v>44.783004647970799</v>
      </c>
      <c r="U32">
        <v>18.766669177816571</v>
      </c>
      <c r="V32">
        <v>12.296106983936101</v>
      </c>
      <c r="W32">
        <v>1.0080300072753501</v>
      </c>
      <c r="X32">
        <v>23.671845698058299</v>
      </c>
      <c r="Y32">
        <v>1.49356200800705</v>
      </c>
      <c r="Z32">
        <v>2.4803093952370499</v>
      </c>
      <c r="AA32">
        <v>8.9059484326784002</v>
      </c>
      <c r="AB32">
        <v>55.814189383827397</v>
      </c>
      <c r="AC32">
        <v>5.5768061952013701</v>
      </c>
      <c r="AD32">
        <v>12.6787597653886</v>
      </c>
      <c r="AE32">
        <v>1.03840603178571</v>
      </c>
      <c r="AF32">
        <v>3.8833550378826298</v>
      </c>
      <c r="AG32">
        <v>6.4555975392540699</v>
      </c>
      <c r="AH32">
        <v>3.1484538679026501</v>
      </c>
      <c r="AI32">
        <v>16.802878209371901</v>
      </c>
      <c r="AK32">
        <v>83.564941194763804</v>
      </c>
      <c r="AL32">
        <v>21.17939934743951</v>
      </c>
      <c r="AM32">
        <v>12.348919062489299</v>
      </c>
      <c r="AN32">
        <v>1.0126276074663101</v>
      </c>
      <c r="AO32">
        <v>33.714016488073099</v>
      </c>
      <c r="AP32">
        <v>2.9871240160140999</v>
      </c>
      <c r="AQ32">
        <v>3.7551624996064201</v>
      </c>
      <c r="AR32">
        <v>17.8118968653568</v>
      </c>
      <c r="AS32">
        <v>111.628378767654</v>
      </c>
      <c r="AT32">
        <v>11.153612390402699</v>
      </c>
      <c r="AU32">
        <v>25.357519530777299</v>
      </c>
      <c r="AV32">
        <v>2.0768120635714298</v>
      </c>
      <c r="AW32">
        <v>7.7666765235805499</v>
      </c>
      <c r="AX32">
        <v>12.911195078508101</v>
      </c>
      <c r="AY32">
        <v>6.2969077358053003</v>
      </c>
      <c r="AZ32">
        <v>33.605756418743901</v>
      </c>
      <c r="BB32">
        <v>83.643888281966596</v>
      </c>
      <c r="BC32">
        <v>21.205916347071152</v>
      </c>
      <c r="BD32">
        <v>12.401731141042401</v>
      </c>
      <c r="BE32">
        <v>1.01713749617573</v>
      </c>
      <c r="BF32">
        <v>33.752703801931801</v>
      </c>
      <c r="BG32">
        <v>3.5063729243530299</v>
      </c>
      <c r="BH32">
        <v>3.7599148806664999</v>
      </c>
      <c r="BI32">
        <v>20.8189623421659</v>
      </c>
      <c r="BJ32">
        <v>132.95568178671601</v>
      </c>
      <c r="BK32">
        <v>13.928546943683701</v>
      </c>
      <c r="BL32">
        <v>36.342617724665097</v>
      </c>
      <c r="BM32">
        <v>2.1496000729184601</v>
      </c>
      <c r="BN32">
        <v>10.3476230227141</v>
      </c>
      <c r="BO32">
        <v>13.6587342127119</v>
      </c>
      <c r="BP32">
        <v>7.2939325458261104</v>
      </c>
      <c r="BQ32">
        <v>50.408634628115998</v>
      </c>
      <c r="BS32">
        <v>83.717016368088096</v>
      </c>
      <c r="BT32">
        <v>21.232029219388881</v>
      </c>
      <c r="BU32">
        <v>12.4517737681838</v>
      </c>
      <c r="BV32">
        <v>1.0215117546979799</v>
      </c>
      <c r="BW32">
        <v>33.790790819236797</v>
      </c>
      <c r="BX32">
        <v>3.5080134693047098</v>
      </c>
      <c r="BY32">
        <v>3.7643390668372501</v>
      </c>
      <c r="BZ32">
        <v>20.831524116390302</v>
      </c>
      <c r="CA32">
        <v>133.012427343068</v>
      </c>
      <c r="CB32">
        <v>13.935854638001301</v>
      </c>
      <c r="CC32">
        <v>36.3554597208324</v>
      </c>
      <c r="CD32">
        <v>2.1511321737714901</v>
      </c>
      <c r="CE32">
        <v>10.352817902034801</v>
      </c>
      <c r="CF32">
        <v>13.666130019159899</v>
      </c>
      <c r="CG32">
        <v>7.2974720354563898</v>
      </c>
      <c r="CH32">
        <v>54.237752318545702</v>
      </c>
    </row>
    <row r="33" spans="3:86" x14ac:dyDescent="0.25"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T33">
        <v>48.832550978551502</v>
      </c>
      <c r="U33">
        <v>2.98754712848485</v>
      </c>
      <c r="V33">
        <v>19.947348264579301</v>
      </c>
      <c r="W33">
        <v>1.7566157963391</v>
      </c>
      <c r="X33">
        <v>24.575891770668001</v>
      </c>
      <c r="Y33">
        <v>1.5086379291974299</v>
      </c>
      <c r="Z33">
        <v>2.6246721705407401</v>
      </c>
      <c r="AA33">
        <v>9.8501364186231193</v>
      </c>
      <c r="AB33">
        <v>63.121524190228897</v>
      </c>
      <c r="AC33">
        <v>6.67090316512623</v>
      </c>
      <c r="AD33">
        <v>13.7175815790316</v>
      </c>
      <c r="AE33">
        <v>1.21473398557204</v>
      </c>
      <c r="AF33">
        <v>4.0402804921600097</v>
      </c>
      <c r="AG33">
        <v>6.6568670825225196</v>
      </c>
      <c r="AH33">
        <v>3.3882918385246299</v>
      </c>
      <c r="AI33">
        <v>18.131217636732998</v>
      </c>
      <c r="AK33">
        <v>83.409209345332599</v>
      </c>
      <c r="AL33">
        <v>6.7225212311147704</v>
      </c>
      <c r="AM33">
        <v>22.703450420088799</v>
      </c>
      <c r="AN33">
        <v>1.7614606430236901</v>
      </c>
      <c r="AO33">
        <v>28.976052145166602</v>
      </c>
      <c r="AP33">
        <v>2.4327035546558302</v>
      </c>
      <c r="AQ33">
        <v>3.5158614557462</v>
      </c>
      <c r="AR33">
        <v>19.700272837246199</v>
      </c>
      <c r="AS33">
        <v>126.243048380457</v>
      </c>
      <c r="AT33">
        <v>13.3418063302524</v>
      </c>
      <c r="AU33">
        <v>27.435163158063201</v>
      </c>
      <c r="AV33">
        <v>2.4294679711440801</v>
      </c>
      <c r="AW33">
        <v>7.9157348053850303</v>
      </c>
      <c r="AX33">
        <v>10.469672077071699</v>
      </c>
      <c r="AY33">
        <v>6.4724761501986201</v>
      </c>
      <c r="AZ33">
        <v>36.262435273466103</v>
      </c>
      <c r="BB33">
        <v>83.490618463293899</v>
      </c>
      <c r="BC33">
        <v>6.7267474036530102</v>
      </c>
      <c r="BD33">
        <v>22.722283873049001</v>
      </c>
      <c r="BE33">
        <v>1.7661610920892401</v>
      </c>
      <c r="BF33">
        <v>29.0175140134717</v>
      </c>
      <c r="BG33">
        <v>2.43453567570675</v>
      </c>
      <c r="BH33">
        <v>3.5207590040061301</v>
      </c>
      <c r="BI33">
        <v>20.240595838265399</v>
      </c>
      <c r="BJ33">
        <v>137.828664776398</v>
      </c>
      <c r="BK33">
        <v>16.650476262709802</v>
      </c>
      <c r="BL33">
        <v>31.069814027498801</v>
      </c>
      <c r="BM33">
        <v>2.6288173609737302</v>
      </c>
      <c r="BN33">
        <v>7.9215332003927799</v>
      </c>
      <c r="BO33">
        <v>10.477944817091201</v>
      </c>
      <c r="BP33">
        <v>6.4764225445344197</v>
      </c>
      <c r="BQ33">
        <v>44.756690273883997</v>
      </c>
      <c r="BS33">
        <v>83.565490366850199</v>
      </c>
      <c r="BT33">
        <v>6.7305491771323203</v>
      </c>
      <c r="BU33">
        <v>22.7399421730547</v>
      </c>
      <c r="BV33">
        <v>1.7706784420822099</v>
      </c>
      <c r="BW33">
        <v>29.057595385904101</v>
      </c>
      <c r="BX33">
        <v>2.4363463071737099</v>
      </c>
      <c r="BY33">
        <v>3.5252899035319198</v>
      </c>
      <c r="BZ33">
        <v>20.253623194604899</v>
      </c>
      <c r="CA33">
        <v>137.890805419228</v>
      </c>
      <c r="CB33">
        <v>16.658107721008701</v>
      </c>
      <c r="CC33">
        <v>31.083779567974101</v>
      </c>
      <c r="CD33">
        <v>2.6304080297452801</v>
      </c>
      <c r="CE33">
        <v>7.9268744787756997</v>
      </c>
      <c r="CF33">
        <v>10.485896407306299</v>
      </c>
      <c r="CG33">
        <v>6.48028493797512</v>
      </c>
      <c r="CH33">
        <v>44.775855504547202</v>
      </c>
    </row>
    <row r="34" spans="3:86" x14ac:dyDescent="0.25"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T34">
        <v>48.400572572423997</v>
      </c>
      <c r="U34">
        <v>22.985414176734587</v>
      </c>
      <c r="V34">
        <v>9.9617517287348605</v>
      </c>
      <c r="W34">
        <v>1.1132366580231401</v>
      </c>
      <c r="X34">
        <v>24.7945710921028</v>
      </c>
      <c r="Y34">
        <v>1.85201599716954</v>
      </c>
      <c r="Z34">
        <v>2.6894365230121799</v>
      </c>
      <c r="AA34">
        <v>10.5429097738163</v>
      </c>
      <c r="AB34">
        <v>67.229431141154393</v>
      </c>
      <c r="AC34">
        <v>7.4061498251490701</v>
      </c>
      <c r="AD34">
        <v>13.4412199157663</v>
      </c>
      <c r="AE34">
        <v>1.20942443441307</v>
      </c>
      <c r="AF34">
        <v>4.0100566868618301</v>
      </c>
      <c r="AG34">
        <v>6.0703544797996596</v>
      </c>
      <c r="AH34">
        <v>3.2293049973935402</v>
      </c>
      <c r="AI34">
        <v>17.057395829934102</v>
      </c>
      <c r="AK34">
        <v>76.392475038913503</v>
      </c>
      <c r="AL34">
        <v>25.754756563754619</v>
      </c>
      <c r="AM34">
        <v>18.264410045976899</v>
      </c>
      <c r="AN34">
        <v>1.1183289564654899</v>
      </c>
      <c r="AO34">
        <v>32.327177126712201</v>
      </c>
      <c r="AP34">
        <v>4.2847052008122004</v>
      </c>
      <c r="AQ34">
        <v>4.5993040525749498</v>
      </c>
      <c r="AR34">
        <v>21.085819547632699</v>
      </c>
      <c r="AS34">
        <v>134.45886228230799</v>
      </c>
      <c r="AT34">
        <v>14.812299650298099</v>
      </c>
      <c r="AU34">
        <v>25.393546923587099</v>
      </c>
      <c r="AV34">
        <v>2.2765998263630798</v>
      </c>
      <c r="AW34">
        <v>6.9645095548227003</v>
      </c>
      <c r="AX34">
        <v>6.6997426328738197</v>
      </c>
      <c r="AY34">
        <v>4.9742921080607596</v>
      </c>
      <c r="AZ34">
        <v>31.923069081701499</v>
      </c>
      <c r="BB34">
        <v>76.476349706353602</v>
      </c>
      <c r="BC34">
        <v>25.804639357605669</v>
      </c>
      <c r="BD34">
        <v>18.283802835447698</v>
      </c>
      <c r="BE34">
        <v>1.12322016706209</v>
      </c>
      <c r="BF34">
        <v>32.371415279007898</v>
      </c>
      <c r="BG34">
        <v>4.5511562500523297</v>
      </c>
      <c r="BH34">
        <v>4.6043469798411802</v>
      </c>
      <c r="BI34">
        <v>22.134582052601999</v>
      </c>
      <c r="BJ34">
        <v>147.60135328880699</v>
      </c>
      <c r="BK34">
        <v>18.538574529154499</v>
      </c>
      <c r="BL34">
        <v>25.409855414855102</v>
      </c>
      <c r="BM34">
        <v>2.2783959925698798</v>
      </c>
      <c r="BN34">
        <v>6.9707857320757496</v>
      </c>
      <c r="BO34">
        <v>6.7088653814873203</v>
      </c>
      <c r="BP34">
        <v>4.9786808043432398</v>
      </c>
      <c r="BQ34">
        <v>31.9450139638769</v>
      </c>
      <c r="BS34">
        <v>76.552968684919804</v>
      </c>
      <c r="BT34">
        <v>25.85407746261501</v>
      </c>
      <c r="BU34">
        <v>18.3018971645138</v>
      </c>
      <c r="BV34">
        <v>1.1278808035114101</v>
      </c>
      <c r="BW34">
        <v>32.413492706818303</v>
      </c>
      <c r="BX34">
        <v>4.5531370415510999</v>
      </c>
      <c r="BY34">
        <v>4.6089847898065397</v>
      </c>
      <c r="BZ34">
        <v>22.1480755511887</v>
      </c>
      <c r="CA34">
        <v>147.66889155938401</v>
      </c>
      <c r="CB34">
        <v>18.546530077462599</v>
      </c>
      <c r="CC34">
        <v>25.424945074424301</v>
      </c>
      <c r="CD34">
        <v>2.28004529758257</v>
      </c>
      <c r="CE34">
        <v>6.9762736410078201</v>
      </c>
      <c r="CF34">
        <v>6.7173730861889203</v>
      </c>
      <c r="CG34">
        <v>4.98286626006003</v>
      </c>
      <c r="CH34">
        <v>31.966009843212301</v>
      </c>
    </row>
    <row r="35" spans="3:86" x14ac:dyDescent="0.25"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T35">
        <v>52.123049600472498</v>
      </c>
      <c r="U35">
        <v>24.01577151388307</v>
      </c>
      <c r="V35">
        <v>0</v>
      </c>
      <c r="W35">
        <v>5.4121870425564698</v>
      </c>
      <c r="X35">
        <v>28.4867943164057</v>
      </c>
      <c r="Y35">
        <v>2.3059867750586802</v>
      </c>
      <c r="Z35">
        <v>3.4157332336612001</v>
      </c>
      <c r="AA35">
        <v>13.0036875102987</v>
      </c>
      <c r="AB35">
        <v>73.775736384920805</v>
      </c>
      <c r="AC35">
        <v>8.6954756049186201</v>
      </c>
      <c r="AD35">
        <v>14.0740328207134</v>
      </c>
      <c r="AE35">
        <v>1.3874076280138701</v>
      </c>
      <c r="AF35">
        <v>4.47754683447027</v>
      </c>
      <c r="AG35">
        <v>6.1549926085766398</v>
      </c>
      <c r="AH35">
        <v>3.71310913206842</v>
      </c>
      <c r="AI35">
        <v>15.403844846083199</v>
      </c>
      <c r="AK35">
        <v>107.899044824051</v>
      </c>
      <c r="AL35">
        <v>29.238591483439279</v>
      </c>
      <c r="AM35">
        <v>0</v>
      </c>
      <c r="AN35">
        <v>5.41752700901558</v>
      </c>
      <c r="AO35">
        <v>60.149934980875599</v>
      </c>
      <c r="AP35">
        <v>4.6119475431385997</v>
      </c>
      <c r="AQ35">
        <v>8.4843845351184406</v>
      </c>
      <c r="AR35">
        <v>26.0073750205975</v>
      </c>
      <c r="AS35">
        <v>147.55147276984101</v>
      </c>
      <c r="AT35">
        <v>17.390951209837201</v>
      </c>
      <c r="AU35">
        <v>29.627027633676299</v>
      </c>
      <c r="AV35">
        <v>2.91611549737758</v>
      </c>
      <c r="AW35">
        <v>10.1413268845172</v>
      </c>
      <c r="AX35">
        <v>9.5828771211294992</v>
      </c>
      <c r="AY35">
        <v>8.2983472215488998</v>
      </c>
      <c r="AZ35">
        <v>25.606177222798902</v>
      </c>
      <c r="BB35">
        <v>107.98538866918101</v>
      </c>
      <c r="BC35">
        <v>29.266336223288732</v>
      </c>
      <c r="BD35">
        <v>0</v>
      </c>
      <c r="BE35">
        <v>5.4226091907924001</v>
      </c>
      <c r="BF35">
        <v>60.196951270087503</v>
      </c>
      <c r="BG35">
        <v>6.7791918968782099</v>
      </c>
      <c r="BH35">
        <v>8.4895730596531997</v>
      </c>
      <c r="BI35">
        <v>35.553530203584998</v>
      </c>
      <c r="BJ35">
        <v>181.90397800184999</v>
      </c>
      <c r="BK35">
        <v>24.5703357339045</v>
      </c>
      <c r="BL35">
        <v>30.498978659658398</v>
      </c>
      <c r="BM35">
        <v>3.3681363537734401</v>
      </c>
      <c r="BN35">
        <v>10.148081103443401</v>
      </c>
      <c r="BO35">
        <v>9.59285024903145</v>
      </c>
      <c r="BP35">
        <v>8.3031783967354205</v>
      </c>
      <c r="BQ35">
        <v>25.631052247360198</v>
      </c>
      <c r="BS35">
        <v>108.063758057884</v>
      </c>
      <c r="BT35">
        <v>29.293615965574453</v>
      </c>
      <c r="BU35">
        <v>0</v>
      </c>
      <c r="BV35">
        <v>5.4274133150472199</v>
      </c>
      <c r="BW35">
        <v>60.241026542214399</v>
      </c>
      <c r="BX35">
        <v>6.7813429294887397</v>
      </c>
      <c r="BY35">
        <v>8.4943179818885</v>
      </c>
      <c r="BZ35">
        <v>35.567490425255997</v>
      </c>
      <c r="CA35">
        <v>181.976916681354</v>
      </c>
      <c r="CB35">
        <v>24.5786157126477</v>
      </c>
      <c r="CC35">
        <v>30.515193063069599</v>
      </c>
      <c r="CD35">
        <v>3.3698443659545001</v>
      </c>
      <c r="CE35">
        <v>10.1537158809223</v>
      </c>
      <c r="CF35">
        <v>9.6019144236539802</v>
      </c>
      <c r="CG35">
        <v>8.3076870875529103</v>
      </c>
      <c r="CH35">
        <v>25.653879633683999</v>
      </c>
    </row>
    <row r="36" spans="3:86" x14ac:dyDescent="0.25"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T36">
        <v>43.732382817365497</v>
      </c>
      <c r="U36">
        <v>16.539898280496679</v>
      </c>
      <c r="V36">
        <v>0</v>
      </c>
      <c r="W36">
        <v>2.5415941005790499</v>
      </c>
      <c r="X36">
        <v>24.324639493594901</v>
      </c>
      <c r="Y36">
        <v>2.8144190553697599</v>
      </c>
      <c r="Z36">
        <v>3.3522430626310298</v>
      </c>
      <c r="AA36">
        <v>9.9964029773398408</v>
      </c>
      <c r="AB36">
        <v>70.252079698652906</v>
      </c>
      <c r="AC36">
        <v>8.21665531852946</v>
      </c>
      <c r="AD36">
        <v>10.361881689254799</v>
      </c>
      <c r="AE36">
        <v>1.4022758793874499</v>
      </c>
      <c r="AF36">
        <v>4.1013495783604199</v>
      </c>
      <c r="AG36">
        <v>3.04750453866763</v>
      </c>
      <c r="AH36">
        <v>3.4428528030995</v>
      </c>
      <c r="AI36">
        <v>13.8338635223139</v>
      </c>
      <c r="AK36">
        <v>82.846669085412401</v>
      </c>
      <c r="AL36">
        <v>17.049740428520998</v>
      </c>
      <c r="AM36">
        <v>0</v>
      </c>
      <c r="AN36">
        <v>5.0429937720534603</v>
      </c>
      <c r="AO36">
        <v>47.720483647764098</v>
      </c>
      <c r="AP36">
        <v>5.6288119302942103</v>
      </c>
      <c r="AQ36">
        <v>8.6064606237170906</v>
      </c>
      <c r="AR36">
        <v>19.9928059546796</v>
      </c>
      <c r="AS36">
        <v>140.50415939730499</v>
      </c>
      <c r="AT36">
        <v>16.433310637058899</v>
      </c>
      <c r="AU36">
        <v>16.0107418132371</v>
      </c>
      <c r="AV36">
        <v>2.8045454302714798</v>
      </c>
      <c r="AW36">
        <v>8.2272930838322509</v>
      </c>
      <c r="AX36">
        <v>3.0596097306558501</v>
      </c>
      <c r="AY36">
        <v>7.7819331702886396</v>
      </c>
      <c r="AZ36">
        <v>24.578563540067201</v>
      </c>
      <c r="BB36">
        <v>82.935485846089506</v>
      </c>
      <c r="BC36">
        <v>17.077897154452859</v>
      </c>
      <c r="BD36">
        <v>0</v>
      </c>
      <c r="BE36">
        <v>5.0482671431429003</v>
      </c>
      <c r="BF36">
        <v>47.770280050275701</v>
      </c>
      <c r="BG36">
        <v>9.2007835261148294</v>
      </c>
      <c r="BH36">
        <v>8.61179497024788</v>
      </c>
      <c r="BI36">
        <v>21.841388001103699</v>
      </c>
      <c r="BJ36">
        <v>176.06503025927</v>
      </c>
      <c r="BK36">
        <v>22.342773142739301</v>
      </c>
      <c r="BL36">
        <v>16.031258816309901</v>
      </c>
      <c r="BM36">
        <v>3.6408576295200201</v>
      </c>
      <c r="BN36">
        <v>9.2417285134013092</v>
      </c>
      <c r="BO36">
        <v>3.07043364633906</v>
      </c>
      <c r="BP36">
        <v>7.7988405815826596</v>
      </c>
      <c r="BQ36">
        <v>24.606369692597301</v>
      </c>
      <c r="BS36">
        <v>83.015609057755796</v>
      </c>
      <c r="BT36">
        <v>17.105568554257321</v>
      </c>
      <c r="BU36">
        <v>0</v>
      </c>
      <c r="BV36">
        <v>5.0532149629244598</v>
      </c>
      <c r="BW36">
        <v>47.8163550444214</v>
      </c>
      <c r="BX36">
        <v>9.2031048884837698</v>
      </c>
      <c r="BY36">
        <v>8.6166472113380905</v>
      </c>
      <c r="BZ36">
        <v>21.8558155474255</v>
      </c>
      <c r="CA36">
        <v>176.14337236890199</v>
      </c>
      <c r="CB36">
        <v>22.351377906755701</v>
      </c>
      <c r="CC36">
        <v>16.048598638299001</v>
      </c>
      <c r="CD36">
        <v>3.6426244224042099</v>
      </c>
      <c r="CE36">
        <v>9.2475104039454994</v>
      </c>
      <c r="CF36">
        <v>3.08005467104672</v>
      </c>
      <c r="CG36">
        <v>7.8036726946915902</v>
      </c>
      <c r="CH36">
        <v>24.631029525631199</v>
      </c>
    </row>
    <row r="37" spans="3:86" x14ac:dyDescent="0.25"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T37">
        <v>39.069918666636603</v>
      </c>
      <c r="U37">
        <v>16.641800483482051</v>
      </c>
      <c r="V37">
        <v>0.14338936600643101</v>
      </c>
      <c r="W37">
        <v>2.5432462253657899</v>
      </c>
      <c r="X37">
        <v>25.257488177806199</v>
      </c>
      <c r="Y37">
        <v>4.2302093063315196</v>
      </c>
      <c r="Z37">
        <v>3.62981969709509</v>
      </c>
      <c r="AA37">
        <v>8.6999501103607102</v>
      </c>
      <c r="AB37">
        <v>60.908434923977701</v>
      </c>
      <c r="AC37">
        <v>8.2394450912302801</v>
      </c>
      <c r="AD37">
        <v>7.1288218047331302</v>
      </c>
      <c r="AE37">
        <v>1.9177304080239299</v>
      </c>
      <c r="AF37">
        <v>3.7417878849927702</v>
      </c>
      <c r="AG37">
        <v>0.67864571712052402</v>
      </c>
      <c r="AH37">
        <v>3.9166821920730701</v>
      </c>
      <c r="AI37">
        <v>8.4138028096954205</v>
      </c>
      <c r="AK37">
        <v>85.276015435671297</v>
      </c>
      <c r="AL37">
        <v>31.77836773009906</v>
      </c>
      <c r="AM37">
        <v>0.206468337446466</v>
      </c>
      <c r="AN37">
        <v>6.9574514723908596</v>
      </c>
      <c r="AO37">
        <v>62.826169737766598</v>
      </c>
      <c r="AP37">
        <v>8.4603922575941493</v>
      </c>
      <c r="AQ37">
        <v>10.8095084192872</v>
      </c>
      <c r="AR37">
        <v>17.399900220721399</v>
      </c>
      <c r="AS37">
        <v>121.816869847955</v>
      </c>
      <c r="AT37">
        <v>16.4788901824605</v>
      </c>
      <c r="AU37">
        <v>7.4163143469247901</v>
      </c>
      <c r="AV37">
        <v>3.8354544453333101</v>
      </c>
      <c r="AW37">
        <v>7.4834779429639298</v>
      </c>
      <c r="AX37">
        <v>0.69223138522696104</v>
      </c>
      <c r="AY37">
        <v>7.8332305246359999</v>
      </c>
      <c r="AZ37">
        <v>8.4477506868772405</v>
      </c>
      <c r="BB37">
        <v>85.367308959561399</v>
      </c>
      <c r="BC37">
        <v>31.806937677202491</v>
      </c>
      <c r="BD37">
        <v>0.26760824161338798</v>
      </c>
      <c r="BE37">
        <v>6.9629162594179004</v>
      </c>
      <c r="BF37">
        <v>62.878748353502303</v>
      </c>
      <c r="BG37">
        <v>15.8487046551472</v>
      </c>
      <c r="BH37">
        <v>10.859008052139</v>
      </c>
      <c r="BI37">
        <v>19.783592423050202</v>
      </c>
      <c r="BJ37">
        <v>153.105558832387</v>
      </c>
      <c r="BK37">
        <v>23.897075489259102</v>
      </c>
      <c r="BL37">
        <v>7.4389733292050204</v>
      </c>
      <c r="BM37">
        <v>6.2817688390006996</v>
      </c>
      <c r="BN37">
        <v>8.9947432113903094</v>
      </c>
      <c r="BO37">
        <v>0.70390653499914801</v>
      </c>
      <c r="BP37">
        <v>11.0992702664165</v>
      </c>
      <c r="BQ37">
        <v>8.4784890832560205</v>
      </c>
      <c r="BS37">
        <v>85.449189484861904</v>
      </c>
      <c r="BT37">
        <v>31.835001948870513</v>
      </c>
      <c r="BU37">
        <v>0.32414163961374198</v>
      </c>
      <c r="BV37">
        <v>6.9680079888286004</v>
      </c>
      <c r="BW37">
        <v>62.926825036213401</v>
      </c>
      <c r="BX37">
        <v>15.851196443491601</v>
      </c>
      <c r="BY37">
        <v>10.8639678234327</v>
      </c>
      <c r="BZ37">
        <v>19.798487916345</v>
      </c>
      <c r="CA37">
        <v>153.18930763349999</v>
      </c>
      <c r="CB37">
        <v>23.906005407814401</v>
      </c>
      <c r="CC37">
        <v>7.45743929452407</v>
      </c>
      <c r="CD37">
        <v>6.28359448873357</v>
      </c>
      <c r="CE37">
        <v>9.0006724660500002</v>
      </c>
      <c r="CF37">
        <v>0.71408481470169205</v>
      </c>
      <c r="CG37">
        <v>11.1044260033814</v>
      </c>
      <c r="CH37">
        <v>8.5049823841660501</v>
      </c>
    </row>
    <row r="38" spans="3:86" x14ac:dyDescent="0.25"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T38">
        <v>35.5824165648405</v>
      </c>
      <c r="U38">
        <v>21.78171464278779</v>
      </c>
      <c r="V38">
        <v>0</v>
      </c>
      <c r="W38">
        <v>3.3606403838325201</v>
      </c>
      <c r="X38">
        <v>23.949378910652399</v>
      </c>
      <c r="Y38">
        <v>3.94361910894518</v>
      </c>
      <c r="Z38">
        <v>3.44129088574083</v>
      </c>
      <c r="AA38">
        <v>9.66013846708932</v>
      </c>
      <c r="AB38">
        <v>40.061158222878497</v>
      </c>
      <c r="AC38">
        <v>8.2053461527614697</v>
      </c>
      <c r="AD38">
        <v>5.6320195800108701</v>
      </c>
      <c r="AE38">
        <v>2.5285800340454498</v>
      </c>
      <c r="AF38">
        <v>4.3716982667587496</v>
      </c>
      <c r="AG38">
        <v>1.19950778507911</v>
      </c>
      <c r="AH38">
        <v>3.7531961894588601</v>
      </c>
      <c r="AI38">
        <v>8.8312702550822397</v>
      </c>
      <c r="AK38">
        <v>93.131640098927505</v>
      </c>
      <c r="AL38">
        <v>80.305526325809822</v>
      </c>
      <c r="AM38">
        <v>0</v>
      </c>
      <c r="AN38">
        <v>11.4608640113796</v>
      </c>
      <c r="AO38">
        <v>66.289180714330399</v>
      </c>
      <c r="AP38">
        <v>7.8872116870331697</v>
      </c>
      <c r="AQ38">
        <v>6.8810548934247597</v>
      </c>
      <c r="AR38">
        <v>19.320276934178601</v>
      </c>
      <c r="AS38">
        <v>80.122316445757093</v>
      </c>
      <c r="AT38">
        <v>16.4106923055229</v>
      </c>
      <c r="AU38">
        <v>7.0746084545041299</v>
      </c>
      <c r="AV38">
        <v>5.05715365488369</v>
      </c>
      <c r="AW38">
        <v>8.7432980539896601</v>
      </c>
      <c r="AX38">
        <v>1.21457447251621</v>
      </c>
      <c r="AY38">
        <v>7.5062576265646497</v>
      </c>
      <c r="AZ38">
        <v>15.4374160604309</v>
      </c>
      <c r="BB38">
        <v>93.225414343671702</v>
      </c>
      <c r="BC38">
        <v>80.334510747498101</v>
      </c>
      <c r="BD38">
        <v>0</v>
      </c>
      <c r="BE38">
        <v>11.4665204494716</v>
      </c>
      <c r="BF38">
        <v>66.344543766844595</v>
      </c>
      <c r="BG38">
        <v>12.017448647265301</v>
      </c>
      <c r="BH38">
        <v>11.1674962326633</v>
      </c>
      <c r="BI38">
        <v>27.6622330199205</v>
      </c>
      <c r="BJ38">
        <v>86.313065130047505</v>
      </c>
      <c r="BK38">
        <v>25.905922744356399</v>
      </c>
      <c r="BL38">
        <v>7.0994103354546203</v>
      </c>
      <c r="BM38">
        <v>9.0885941502546803</v>
      </c>
      <c r="BN38">
        <v>13.128715598737401</v>
      </c>
      <c r="BO38">
        <v>1.2271013405182301</v>
      </c>
      <c r="BP38">
        <v>11.3137719428133</v>
      </c>
      <c r="BQ38">
        <v>15.4710879468794</v>
      </c>
      <c r="BS38">
        <v>93.309055751276304</v>
      </c>
      <c r="BT38">
        <v>80.362969122794027</v>
      </c>
      <c r="BU38">
        <v>0</v>
      </c>
      <c r="BV38">
        <v>11.4717563090041</v>
      </c>
      <c r="BW38">
        <v>66.394624193594197</v>
      </c>
      <c r="BX38">
        <v>14.481879410815299</v>
      </c>
      <c r="BY38">
        <v>11.172563750282</v>
      </c>
      <c r="BZ38">
        <v>27.677597103293099</v>
      </c>
      <c r="CA38">
        <v>86.402224124276898</v>
      </c>
      <c r="CB38">
        <v>25.915178201159598</v>
      </c>
      <c r="CC38">
        <v>7.1190032189014403</v>
      </c>
      <c r="CD38">
        <v>9.0904787355958092</v>
      </c>
      <c r="CE38">
        <v>13.134792475105201</v>
      </c>
      <c r="CF38">
        <v>1.2378373048881299</v>
      </c>
      <c r="CG38">
        <v>11.319251519580799</v>
      </c>
      <c r="CH38">
        <v>15.4994158183178</v>
      </c>
    </row>
    <row r="39" spans="3:86" x14ac:dyDescent="0.25"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T39">
        <v>34.176269623064201</v>
      </c>
      <c r="U39">
        <v>18.456827522675241</v>
      </c>
      <c r="V39">
        <v>2.29794725835086</v>
      </c>
      <c r="W39">
        <v>3.7746500939075598</v>
      </c>
      <c r="X39">
        <v>24.048398458601898</v>
      </c>
      <c r="Y39">
        <v>3.5827260142734199</v>
      </c>
      <c r="Z39">
        <v>3.05580427006791</v>
      </c>
      <c r="AA39">
        <v>12.1296929540375</v>
      </c>
      <c r="AB39">
        <v>40.064855532545003</v>
      </c>
      <c r="AC39">
        <v>7.6169294779741801</v>
      </c>
      <c r="AD39">
        <v>4.2804758395989602</v>
      </c>
      <c r="AE39">
        <v>2.52268187823026</v>
      </c>
      <c r="AF39">
        <v>4.4352853555457497</v>
      </c>
      <c r="AG39">
        <v>2.1868550419504298</v>
      </c>
      <c r="AH39">
        <v>3.07822599872727</v>
      </c>
      <c r="AI39">
        <v>6.0122156491534602</v>
      </c>
      <c r="AK39">
        <v>101.77101195173</v>
      </c>
      <c r="AL39">
        <v>69.260371775338669</v>
      </c>
      <c r="AM39">
        <v>2.9170731314123999</v>
      </c>
      <c r="AN39">
        <v>12.558599129918999</v>
      </c>
      <c r="AO39">
        <v>64.548567334732297</v>
      </c>
      <c r="AP39">
        <v>7.1654253207288496</v>
      </c>
      <c r="AQ39">
        <v>6.1100714778022898</v>
      </c>
      <c r="AR39">
        <v>24.2593859080751</v>
      </c>
      <c r="AS39">
        <v>80.129711065090007</v>
      </c>
      <c r="AT39">
        <v>15.2338589559483</v>
      </c>
      <c r="AU39">
        <v>5.4719499121955204</v>
      </c>
      <c r="AV39">
        <v>5.0453573004772201</v>
      </c>
      <c r="AW39">
        <v>8.8704715747051992</v>
      </c>
      <c r="AX39">
        <v>2.32145857135726</v>
      </c>
      <c r="AY39">
        <v>6.1563163463032904</v>
      </c>
      <c r="AZ39">
        <v>9.9258352271531507</v>
      </c>
      <c r="BB39">
        <v>104.296354792359</v>
      </c>
      <c r="BC39">
        <v>73.627799039933123</v>
      </c>
      <c r="BD39">
        <v>3.53246253303044</v>
      </c>
      <c r="BE39">
        <v>13.861516570400701</v>
      </c>
      <c r="BF39">
        <v>72.949276999504406</v>
      </c>
      <c r="BG39">
        <v>10.747463305865599</v>
      </c>
      <c r="BH39">
        <v>10.5441204701335</v>
      </c>
      <c r="BI39">
        <v>41.030535922643203</v>
      </c>
      <c r="BJ39">
        <v>110.63066366663701</v>
      </c>
      <c r="BK39">
        <v>24.978680563851199</v>
      </c>
      <c r="BL39">
        <v>5.7363797143000799</v>
      </c>
      <c r="BM39">
        <v>9.1713015252701098</v>
      </c>
      <c r="BN39">
        <v>14.2044677423049</v>
      </c>
      <c r="BO39">
        <v>2.4528928931761902</v>
      </c>
      <c r="BP39">
        <v>9.1821095226409195</v>
      </c>
      <c r="BQ39">
        <v>10.425934959723399</v>
      </c>
      <c r="BS39">
        <v>106.810844536334</v>
      </c>
      <c r="BT39">
        <v>75.083159246649203</v>
      </c>
      <c r="BU39">
        <v>4.1441561105527498</v>
      </c>
      <c r="BV39">
        <v>13.988835621724199</v>
      </c>
      <c r="BW39">
        <v>74.044350021894104</v>
      </c>
      <c r="BX39">
        <v>13.3824058354292</v>
      </c>
      <c r="BY39">
        <v>10.697772800438701</v>
      </c>
      <c r="BZ39">
        <v>41.396019659203603</v>
      </c>
      <c r="CA39">
        <v>111.851150660648</v>
      </c>
      <c r="CB39">
        <v>25.170191679250099</v>
      </c>
      <c r="CC39">
        <v>5.9945843485224302</v>
      </c>
      <c r="CD39">
        <v>9.2153759715498502</v>
      </c>
      <c r="CE39">
        <v>14.369364491124401</v>
      </c>
      <c r="CF39">
        <v>2.5822422102594902</v>
      </c>
      <c r="CG39">
        <v>9.2629745331648596</v>
      </c>
      <c r="CH39">
        <v>10.9195915653137</v>
      </c>
    </row>
    <row r="40" spans="3:86" x14ac:dyDescent="0.25"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32.632377116470003</v>
      </c>
      <c r="U40">
        <v>3.36107507018315</v>
      </c>
      <c r="V40">
        <v>7.3876547422138001</v>
      </c>
      <c r="W40">
        <v>3.6409596044004102</v>
      </c>
      <c r="X40">
        <v>32.430435457208702</v>
      </c>
      <c r="Y40">
        <v>3.4485152197401998</v>
      </c>
      <c r="Z40">
        <v>3.4048613174411302</v>
      </c>
      <c r="AA40">
        <v>5.7516892336616303</v>
      </c>
      <c r="AB40">
        <v>38.667339347696299</v>
      </c>
      <c r="AC40">
        <v>7.9422224043460803</v>
      </c>
      <c r="AD40">
        <v>3.69937365636636</v>
      </c>
      <c r="AE40">
        <v>1.7671380643810499</v>
      </c>
      <c r="AF40">
        <v>3.7574314663877502</v>
      </c>
      <c r="AG40">
        <v>1.56379725648245</v>
      </c>
      <c r="AH40">
        <v>2.5522937106361598</v>
      </c>
      <c r="AI40">
        <v>8.7842653806492006</v>
      </c>
      <c r="AK40">
        <v>69.356420643840593</v>
      </c>
      <c r="AL40">
        <v>8.4136580266254999</v>
      </c>
      <c r="AM40">
        <v>7.4072166918134599</v>
      </c>
      <c r="AN40">
        <v>7.2793043342342401</v>
      </c>
      <c r="AO40">
        <v>64.849755801902603</v>
      </c>
      <c r="AP40">
        <v>6.8970035535212499</v>
      </c>
      <c r="AQ40">
        <v>6.80817532034298</v>
      </c>
      <c r="AR40">
        <v>11.5033784673232</v>
      </c>
      <c r="AS40">
        <v>77.334678695392697</v>
      </c>
      <c r="AT40">
        <v>15.8844448086921</v>
      </c>
      <c r="AU40">
        <v>7.3012509577221998</v>
      </c>
      <c r="AV40">
        <v>3.5342696297174001</v>
      </c>
      <c r="AW40">
        <v>7.5147631351494901</v>
      </c>
      <c r="AX40">
        <v>1.5806280016591501</v>
      </c>
      <c r="AY40">
        <v>5.1044508653278697</v>
      </c>
      <c r="AZ40">
        <v>27.004782588797099</v>
      </c>
      <c r="BB40">
        <v>127.23931570246801</v>
      </c>
      <c r="BC40">
        <v>10.097101789267811</v>
      </c>
      <c r="BD40">
        <v>7.4241697656073304</v>
      </c>
      <c r="BE40">
        <v>13.524437486512101</v>
      </c>
      <c r="BF40">
        <v>117.385956739319</v>
      </c>
      <c r="BG40">
        <v>10.3448261549704</v>
      </c>
      <c r="BH40">
        <v>12.6281399891751</v>
      </c>
      <c r="BI40">
        <v>17.975305476921299</v>
      </c>
      <c r="BJ40">
        <v>126.052008257498</v>
      </c>
      <c r="BK40">
        <v>28.462358926637599</v>
      </c>
      <c r="BL40">
        <v>7.3279280669890401</v>
      </c>
      <c r="BM40">
        <v>6.4047349573527503</v>
      </c>
      <c r="BN40">
        <v>12.4749586476182</v>
      </c>
      <c r="BO40">
        <v>1.5936600360597799</v>
      </c>
      <c r="BP40">
        <v>8.0697476438998592</v>
      </c>
      <c r="BQ40">
        <v>27.039614927214298</v>
      </c>
      <c r="BS40">
        <v>127.301801493719</v>
      </c>
      <c r="BT40">
        <v>10.111853599764409</v>
      </c>
      <c r="BU40">
        <v>7.4390835139023403</v>
      </c>
      <c r="BV40">
        <v>13.528722947624299</v>
      </c>
      <c r="BW40">
        <v>117.42945060679401</v>
      </c>
      <c r="BX40">
        <v>12.5920628313864</v>
      </c>
      <c r="BY40">
        <v>12.6319145976823</v>
      </c>
      <c r="BZ40">
        <v>17.988055022692301</v>
      </c>
      <c r="CA40">
        <v>126.140555688737</v>
      </c>
      <c r="CB40">
        <v>28.470417595745602</v>
      </c>
      <c r="CC40">
        <v>7.3473636029810301</v>
      </c>
      <c r="CD40">
        <v>6.4063094567799004</v>
      </c>
      <c r="CE40">
        <v>12.479718877119</v>
      </c>
      <c r="CF40">
        <v>1.6043128840054599</v>
      </c>
      <c r="CG40">
        <v>8.0751127069578104</v>
      </c>
      <c r="CH40">
        <v>27.066904785387099</v>
      </c>
    </row>
    <row r="41" spans="3:86" x14ac:dyDescent="0.25"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T41">
        <v>32.215827928894598</v>
      </c>
      <c r="U41">
        <v>3.4448971207326768</v>
      </c>
      <c r="V41">
        <v>5.4866423655983203</v>
      </c>
      <c r="W41">
        <v>2.7193856885964198</v>
      </c>
      <c r="X41">
        <v>36.184146070146902</v>
      </c>
      <c r="Y41">
        <v>2.9662252859926799</v>
      </c>
      <c r="Z41">
        <v>3.36359772698402</v>
      </c>
      <c r="AA41">
        <v>3.1605745881481999</v>
      </c>
      <c r="AB41">
        <v>21.6085423671489</v>
      </c>
      <c r="AC41">
        <v>7.4546805836335404</v>
      </c>
      <c r="AD41">
        <v>3.16605373182994</v>
      </c>
      <c r="AE41">
        <v>2.6574772033491798</v>
      </c>
      <c r="AF41">
        <v>2.6853333933075398</v>
      </c>
      <c r="AG41">
        <v>2.48459261256918</v>
      </c>
      <c r="AH41">
        <v>1.92114994716969</v>
      </c>
      <c r="AI41">
        <v>5.4345994000732301</v>
      </c>
      <c r="AK41">
        <v>64.412326383372104</v>
      </c>
      <c r="AL41">
        <v>8.28721416270721</v>
      </c>
      <c r="AM41">
        <v>5.5072215772607196</v>
      </c>
      <c r="AN41">
        <v>5.4361390614129101</v>
      </c>
      <c r="AO41">
        <v>72.357102889979004</v>
      </c>
      <c r="AP41">
        <v>5.9324235066968702</v>
      </c>
      <c r="AQ41">
        <v>6.7256378188407497</v>
      </c>
      <c r="AR41">
        <v>6.3211491762964096</v>
      </c>
      <c r="AS41">
        <v>43.217084734297899</v>
      </c>
      <c r="AT41">
        <v>14.909361167267001</v>
      </c>
      <c r="AU41">
        <v>7.6098145556891499</v>
      </c>
      <c r="AV41">
        <v>5.3149478643050196</v>
      </c>
      <c r="AW41">
        <v>5.3705663233389398</v>
      </c>
      <c r="AX41">
        <v>2.5028983986571798</v>
      </c>
      <c r="AY41">
        <v>3.8421624275667998</v>
      </c>
      <c r="AZ41">
        <v>17.029905862262002</v>
      </c>
      <c r="BB41">
        <v>145.19735109526101</v>
      </c>
      <c r="BC41">
        <v>9.02695961738279</v>
      </c>
      <c r="BD41">
        <v>5.5247016056267002</v>
      </c>
      <c r="BE41">
        <v>9.9582345979341493</v>
      </c>
      <c r="BF41">
        <v>139.01972222413801</v>
      </c>
      <c r="BG41">
        <v>8.8979515546345702</v>
      </c>
      <c r="BH41">
        <v>13.0736219237368</v>
      </c>
      <c r="BI41">
        <v>7.7635450149976997</v>
      </c>
      <c r="BJ41">
        <v>63.662318638237998</v>
      </c>
      <c r="BK41">
        <v>28.0922182214359</v>
      </c>
      <c r="BL41">
        <v>7.6386217942462302</v>
      </c>
      <c r="BM41">
        <v>8.5910946748313997</v>
      </c>
      <c r="BN41">
        <v>9.7684126746154991</v>
      </c>
      <c r="BO41">
        <v>2.5167758277585701</v>
      </c>
      <c r="BP41">
        <v>6.17196644902904</v>
      </c>
      <c r="BQ41">
        <v>17.0676447910297</v>
      </c>
      <c r="BS41">
        <v>145.26144427276199</v>
      </c>
      <c r="BT41">
        <v>9.0420126266198597</v>
      </c>
      <c r="BU41">
        <v>5.5400185189927997</v>
      </c>
      <c r="BV41">
        <v>9.9626566226493996</v>
      </c>
      <c r="BW41">
        <v>139.06515583073499</v>
      </c>
      <c r="BX41">
        <v>10.9392383771645</v>
      </c>
      <c r="BY41">
        <v>13.0774948901734</v>
      </c>
      <c r="BZ41">
        <v>7.7767415017561303</v>
      </c>
      <c r="CA41">
        <v>63.756211883122397</v>
      </c>
      <c r="CB41">
        <v>28.1005913334286</v>
      </c>
      <c r="CC41">
        <v>7.6591707739355499</v>
      </c>
      <c r="CD41">
        <v>11.280707885505899</v>
      </c>
      <c r="CE41">
        <v>9.7733105813327992</v>
      </c>
      <c r="CF41">
        <v>2.5279797949919001</v>
      </c>
      <c r="CG41">
        <v>6.1776509975816696</v>
      </c>
      <c r="CH41">
        <v>17.096741596120602</v>
      </c>
    </row>
    <row r="42" spans="3:86" x14ac:dyDescent="0.25"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T42">
        <v>24.657952364062702</v>
      </c>
      <c r="U42">
        <v>8.98148142936898</v>
      </c>
      <c r="V42">
        <v>2.9117308823294898</v>
      </c>
      <c r="W42">
        <v>3.0168249311178101</v>
      </c>
      <c r="X42">
        <v>25.557179189764401</v>
      </c>
      <c r="Y42">
        <v>3.0710927309596499</v>
      </c>
      <c r="Z42">
        <v>2.2963185837765798</v>
      </c>
      <c r="AA42">
        <v>3.80425680765702</v>
      </c>
      <c r="AB42">
        <v>15.1261163017851</v>
      </c>
      <c r="AC42">
        <v>7.8653685692056401</v>
      </c>
      <c r="AD42">
        <v>3.77983652774072</v>
      </c>
      <c r="AE42">
        <v>2.4130821348105602</v>
      </c>
      <c r="AF42">
        <v>2.77320260559789</v>
      </c>
      <c r="AG42">
        <v>4.7856555229653903</v>
      </c>
      <c r="AH42">
        <v>1.96389509798675</v>
      </c>
      <c r="AI42">
        <v>9.7985761611696702</v>
      </c>
      <c r="AK42">
        <v>49.296446326113802</v>
      </c>
      <c r="AL42">
        <v>30.03887015944694</v>
      </c>
      <c r="AM42">
        <v>13.879467510293001</v>
      </c>
      <c r="AN42">
        <v>6.0309999889094197</v>
      </c>
      <c r="AO42">
        <v>51.103094496914402</v>
      </c>
      <c r="AP42">
        <v>6.1421582161053099</v>
      </c>
      <c r="AQ42">
        <v>4.5910691429995998</v>
      </c>
      <c r="AR42">
        <v>7.6085136153140498</v>
      </c>
      <c r="AS42">
        <v>30.252232603570199</v>
      </c>
      <c r="AT42">
        <v>15.7307371384112</v>
      </c>
      <c r="AU42">
        <v>12.2647226620672</v>
      </c>
      <c r="AV42">
        <v>4.8261576835900399</v>
      </c>
      <c r="AW42">
        <v>5.5463040778295598</v>
      </c>
      <c r="AX42">
        <v>6.1326254109547396</v>
      </c>
      <c r="AY42">
        <v>3.9276518122975101</v>
      </c>
      <c r="AZ42">
        <v>26.488874306583899</v>
      </c>
      <c r="BB42">
        <v>112.414072211877</v>
      </c>
      <c r="BC42">
        <v>35.854418821472848</v>
      </c>
      <c r="BD42">
        <v>13.897475248834301</v>
      </c>
      <c r="BE42">
        <v>11.7919565133174</v>
      </c>
      <c r="BF42">
        <v>98.546722178065906</v>
      </c>
      <c r="BG42">
        <v>9.2125490584321099</v>
      </c>
      <c r="BH42">
        <v>8.9825995416607007</v>
      </c>
      <c r="BI42">
        <v>12.1698601739709</v>
      </c>
      <c r="BJ42">
        <v>47.8093768613912</v>
      </c>
      <c r="BK42">
        <v>25.907634098052501</v>
      </c>
      <c r="BL42">
        <v>12.2956612232572</v>
      </c>
      <c r="BM42">
        <v>7.2378267447258704</v>
      </c>
      <c r="BN42">
        <v>10.6278241945539</v>
      </c>
      <c r="BO42">
        <v>6.1473488170659101</v>
      </c>
      <c r="BP42">
        <v>8.2071803885941197</v>
      </c>
      <c r="BQ42">
        <v>37.251419409533902</v>
      </c>
      <c r="BS42">
        <v>112.47977555951999</v>
      </c>
      <c r="BT42">
        <v>35.869773686418533</v>
      </c>
      <c r="BU42">
        <v>13.913195991780199</v>
      </c>
      <c r="BV42">
        <v>11.796515292651099</v>
      </c>
      <c r="BW42">
        <v>98.594097464276601</v>
      </c>
      <c r="BX42">
        <v>11.5472329111857</v>
      </c>
      <c r="BY42">
        <v>8.9865710341987093</v>
      </c>
      <c r="BZ42">
        <v>12.1835041701361</v>
      </c>
      <c r="CA42">
        <v>47.908619875151501</v>
      </c>
      <c r="CB42">
        <v>31.359757126270601</v>
      </c>
      <c r="CC42">
        <v>12.317324514588901</v>
      </c>
      <c r="CD42">
        <v>9.7978828754139702</v>
      </c>
      <c r="CE42">
        <v>10.6328599906183</v>
      </c>
      <c r="CF42">
        <v>6.1591043791206301</v>
      </c>
      <c r="CG42">
        <v>8.2131846622728304</v>
      </c>
      <c r="CH42">
        <v>37.2823243810547</v>
      </c>
    </row>
    <row r="43" spans="3:86" x14ac:dyDescent="0.25"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T43">
        <v>19.502607699686202</v>
      </c>
      <c r="U43">
        <v>13.924646559858431</v>
      </c>
      <c r="V43">
        <v>3.4912906950134599</v>
      </c>
      <c r="W43">
        <v>3.0622628366314899</v>
      </c>
      <c r="X43">
        <v>23.4049031715269</v>
      </c>
      <c r="Y43">
        <v>2.9951036317734299</v>
      </c>
      <c r="Z43">
        <v>2.0120904661227201</v>
      </c>
      <c r="AA43">
        <v>5.1636439509074901</v>
      </c>
      <c r="AB43">
        <v>9.2484507960090205</v>
      </c>
      <c r="AC43">
        <v>10.2627244767011</v>
      </c>
      <c r="AD43">
        <v>4.5870510042364803</v>
      </c>
      <c r="AE43">
        <v>2.7137665210497999</v>
      </c>
      <c r="AF43">
        <v>1.9391278308613999</v>
      </c>
      <c r="AG43">
        <v>2.4879081321853702</v>
      </c>
      <c r="AH43">
        <v>2.16973233195935</v>
      </c>
      <c r="AI43">
        <v>8.9402544118833305</v>
      </c>
      <c r="AK43">
        <v>38.985627209819299</v>
      </c>
      <c r="AL43">
        <v>27.820544057274059</v>
      </c>
      <c r="AM43">
        <v>19.922033712171402</v>
      </c>
      <c r="AN43">
        <v>6.1218581252816699</v>
      </c>
      <c r="AO43">
        <v>46.798467330342099</v>
      </c>
      <c r="AP43">
        <v>5.99017983600333</v>
      </c>
      <c r="AQ43">
        <v>4.0226024489680503</v>
      </c>
      <c r="AR43">
        <v>10.3272879018149</v>
      </c>
      <c r="AS43">
        <v>18.496901592017998</v>
      </c>
      <c r="AT43">
        <v>20.525448953402201</v>
      </c>
      <c r="AU43">
        <v>17.7979784532316</v>
      </c>
      <c r="AV43">
        <v>5.42752641213968</v>
      </c>
      <c r="AW43">
        <v>3.8781538537970301</v>
      </c>
      <c r="AX43">
        <v>8.7539695511208997</v>
      </c>
      <c r="AY43">
        <v>4.3393253572236103</v>
      </c>
      <c r="AZ43">
        <v>17.875857878578501</v>
      </c>
      <c r="BB43">
        <v>94.365649437802603</v>
      </c>
      <c r="BC43">
        <v>73.373866750889931</v>
      </c>
      <c r="BD43">
        <v>19.940569939925702</v>
      </c>
      <c r="BE43">
        <v>14.639686742813501</v>
      </c>
      <c r="BF43">
        <v>92.646404116111</v>
      </c>
      <c r="BG43">
        <v>8.9845768975467397</v>
      </c>
      <c r="BH43">
        <v>10.258321037738</v>
      </c>
      <c r="BI43">
        <v>24.922516912317501</v>
      </c>
      <c r="BJ43">
        <v>31.170811545787501</v>
      </c>
      <c r="BK43">
        <v>30.783005422305202</v>
      </c>
      <c r="BL43">
        <v>17.831049625120901</v>
      </c>
      <c r="BM43">
        <v>8.1398704343133499</v>
      </c>
      <c r="BN43">
        <v>8.7872165893932106</v>
      </c>
      <c r="BO43">
        <v>8.7695395541450392</v>
      </c>
      <c r="BP43">
        <v>9.3845321064524398</v>
      </c>
      <c r="BQ43">
        <v>38.421319251385398</v>
      </c>
      <c r="BS43">
        <v>94.432965810964504</v>
      </c>
      <c r="BT43">
        <v>73.389524141907117</v>
      </c>
      <c r="BU43">
        <v>19.956695194889299</v>
      </c>
      <c r="BV43">
        <v>14.644382473854201</v>
      </c>
      <c r="BW43">
        <v>92.695723108688895</v>
      </c>
      <c r="BX43">
        <v>11.663081227647201</v>
      </c>
      <c r="BY43">
        <v>10.2623912289238</v>
      </c>
      <c r="BZ43">
        <v>24.936609006185201</v>
      </c>
      <c r="CA43">
        <v>31.2754085213762</v>
      </c>
      <c r="CB43">
        <v>40.833809474584001</v>
      </c>
      <c r="CC43">
        <v>17.853828145553699</v>
      </c>
      <c r="CD43">
        <v>10.9839727024066</v>
      </c>
      <c r="CE43">
        <v>8.7923904930576295</v>
      </c>
      <c r="CF43">
        <v>8.7818472110626598</v>
      </c>
      <c r="CG43">
        <v>9.3908563590959009</v>
      </c>
      <c r="CH43">
        <v>38.454033689201303</v>
      </c>
    </row>
    <row r="44" spans="3:86" x14ac:dyDescent="0.25"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T44">
        <v>4.6471873061734597</v>
      </c>
      <c r="U44">
        <v>14.27734857183855</v>
      </c>
      <c r="V44">
        <v>2.3676751592213701</v>
      </c>
      <c r="W44">
        <v>3.4112724465961999</v>
      </c>
      <c r="X44">
        <v>19.4102063963606</v>
      </c>
      <c r="Y44">
        <v>2.4357145507213702</v>
      </c>
      <c r="Z44">
        <v>1.28874329573338</v>
      </c>
      <c r="AA44">
        <v>3.3914557895464199</v>
      </c>
      <c r="AB44">
        <v>0.119960706882466</v>
      </c>
      <c r="AC44">
        <v>9.6108146209201308</v>
      </c>
      <c r="AD44">
        <v>3.4392004117566399</v>
      </c>
      <c r="AE44">
        <v>2.4501128511879902</v>
      </c>
      <c r="AF44">
        <v>1.2498780501479201</v>
      </c>
      <c r="AG44">
        <v>1.50191910127442</v>
      </c>
      <c r="AH44">
        <v>1.2818464688542901</v>
      </c>
      <c r="AI44">
        <v>8.5416216590778902</v>
      </c>
      <c r="AK44">
        <v>9.2746557695693301</v>
      </c>
      <c r="AL44">
        <v>28.525756324987782</v>
      </c>
      <c r="AM44">
        <v>12.415873651779</v>
      </c>
      <c r="AN44">
        <v>6.8198595526660997</v>
      </c>
      <c r="AO44">
        <v>38.8089981487947</v>
      </c>
      <c r="AP44">
        <v>4.8714014909574903</v>
      </c>
      <c r="AQ44">
        <v>2.57589757970596</v>
      </c>
      <c r="AR44">
        <v>6.7829115790928496</v>
      </c>
      <c r="AS44">
        <v>0.23992141376493201</v>
      </c>
      <c r="AT44">
        <v>19.221629241840201</v>
      </c>
      <c r="AU44">
        <v>10.5031157966576</v>
      </c>
      <c r="AV44">
        <v>4.9002190281942104</v>
      </c>
      <c r="AW44">
        <v>2.49965361331118</v>
      </c>
      <c r="AX44">
        <v>5.1278868450751096</v>
      </c>
      <c r="AY44">
        <v>2.5635527018378399</v>
      </c>
      <c r="AZ44">
        <v>17.078561351163302</v>
      </c>
      <c r="BB44">
        <v>51.390008860329701</v>
      </c>
      <c r="BC44">
        <v>72.440009077719651</v>
      </c>
      <c r="BD44">
        <v>12.4349391712519</v>
      </c>
      <c r="BE44">
        <v>15.802368207994</v>
      </c>
      <c r="BF44">
        <v>75.580835114355594</v>
      </c>
      <c r="BG44">
        <v>7.3064047586254297</v>
      </c>
      <c r="BH44">
        <v>8.0475242642240197</v>
      </c>
      <c r="BI44">
        <v>26.107859827926401</v>
      </c>
      <c r="BJ44">
        <v>5.7426816108043104</v>
      </c>
      <c r="BK44">
        <v>28.827241384350302</v>
      </c>
      <c r="BL44">
        <v>12.634878562798701</v>
      </c>
      <c r="BM44">
        <v>7.3488998924385598</v>
      </c>
      <c r="BN44">
        <v>7.3154339867841998</v>
      </c>
      <c r="BO44">
        <v>5.1443041025347602</v>
      </c>
      <c r="BP44">
        <v>5.3804069286750398</v>
      </c>
      <c r="BQ44">
        <v>35.268431791331402</v>
      </c>
      <c r="BS44">
        <v>51.458941185997901</v>
      </c>
      <c r="BT44">
        <v>72.45596967859673</v>
      </c>
      <c r="BU44">
        <v>12.451469638630799</v>
      </c>
      <c r="BV44">
        <v>15.8072010939119</v>
      </c>
      <c r="BW44">
        <v>75.632099926400301</v>
      </c>
      <c r="BX44">
        <v>9.3386189103465593</v>
      </c>
      <c r="BY44">
        <v>8.0516933309856107</v>
      </c>
      <c r="BZ44">
        <v>26.1224006276931</v>
      </c>
      <c r="CA44">
        <v>5.8526369790729396</v>
      </c>
      <c r="CB44">
        <v>38.325386827487897</v>
      </c>
      <c r="CC44">
        <v>12.6587732793447</v>
      </c>
      <c r="CD44">
        <v>9.8623167741518198</v>
      </c>
      <c r="CE44">
        <v>7.3207462224342796</v>
      </c>
      <c r="CF44">
        <v>5.1571643788865398</v>
      </c>
      <c r="CG44">
        <v>5.3870514283399702</v>
      </c>
      <c r="CH44">
        <v>35.3029570757149</v>
      </c>
    </row>
    <row r="47" spans="3:86" x14ac:dyDescent="0.25"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</row>
    <row r="48" spans="3:86" x14ac:dyDescent="0.25">
      <c r="C48">
        <v>0.71992229299999999</v>
      </c>
      <c r="D48">
        <v>28.164269067000003</v>
      </c>
      <c r="E48">
        <v>4.4191496250000002</v>
      </c>
      <c r="F48">
        <v>0.34862998699999997</v>
      </c>
      <c r="G48">
        <v>0.103360828</v>
      </c>
      <c r="H48">
        <v>0.27892926099999998</v>
      </c>
      <c r="I48">
        <v>0.80091884400000002</v>
      </c>
      <c r="J48">
        <v>9.1594087000000005E-2</v>
      </c>
      <c r="K48">
        <v>3.6141742959999998</v>
      </c>
      <c r="L48">
        <v>0.17005553200000001</v>
      </c>
      <c r="M48">
        <v>5.4430820999999997E-2</v>
      </c>
      <c r="N48">
        <v>0</v>
      </c>
      <c r="O48">
        <v>0</v>
      </c>
      <c r="P48">
        <v>2.8860532000000001E-2</v>
      </c>
      <c r="Q48">
        <v>2.4992382E-2</v>
      </c>
      <c r="R48">
        <v>0.180712447</v>
      </c>
      <c r="T48">
        <v>0.71992229299999999</v>
      </c>
      <c r="U48">
        <v>28.164269067000003</v>
      </c>
      <c r="V48">
        <v>4.4191496250000002</v>
      </c>
      <c r="W48">
        <v>0.34862998699999997</v>
      </c>
      <c r="X48">
        <v>0.103360828</v>
      </c>
      <c r="Y48">
        <v>0.27892926099999998</v>
      </c>
      <c r="Z48">
        <v>0.80091884400000002</v>
      </c>
      <c r="AA48">
        <v>9.1594087000000005E-2</v>
      </c>
      <c r="AB48">
        <v>3.6141742959999998</v>
      </c>
      <c r="AC48">
        <v>0.17005553200000001</v>
      </c>
      <c r="AD48">
        <v>5.4430820999999997E-2</v>
      </c>
      <c r="AE48">
        <v>0</v>
      </c>
      <c r="AF48">
        <v>0</v>
      </c>
      <c r="AG48">
        <v>2.8860532000000001E-2</v>
      </c>
      <c r="AH48">
        <v>2.4992382E-2</v>
      </c>
      <c r="AI48">
        <v>0.180712447</v>
      </c>
      <c r="AK48">
        <v>0.71992229299999999</v>
      </c>
      <c r="AL48">
        <v>28.164269067000003</v>
      </c>
      <c r="AM48">
        <v>4.4191496250000002</v>
      </c>
      <c r="AN48">
        <v>0.34862998699999997</v>
      </c>
      <c r="AO48">
        <v>0.103360828</v>
      </c>
      <c r="AP48">
        <v>0.27892926099999998</v>
      </c>
      <c r="AQ48">
        <v>0.80091884400000002</v>
      </c>
      <c r="AR48">
        <v>9.1594087000000005E-2</v>
      </c>
      <c r="AS48">
        <v>3.6141742959999998</v>
      </c>
      <c r="AT48">
        <v>0.17005553200000001</v>
      </c>
      <c r="AU48">
        <v>5.4430820999999997E-2</v>
      </c>
      <c r="AV48">
        <v>0</v>
      </c>
      <c r="AW48">
        <v>0</v>
      </c>
      <c r="AX48">
        <v>2.8860532000000001E-2</v>
      </c>
      <c r="AY48">
        <v>2.4992382E-2</v>
      </c>
      <c r="AZ48">
        <v>0.180712447</v>
      </c>
      <c r="BB48">
        <v>0.71992229299999999</v>
      </c>
      <c r="BC48">
        <v>28.164269067000003</v>
      </c>
      <c r="BD48">
        <v>4.4191496250000002</v>
      </c>
      <c r="BE48">
        <v>0.34862998699999997</v>
      </c>
      <c r="BF48">
        <v>0.103360828</v>
      </c>
      <c r="BG48">
        <v>0.27892926099999998</v>
      </c>
      <c r="BH48">
        <v>0.80091884400000002</v>
      </c>
      <c r="BI48">
        <v>9.1594087000000005E-2</v>
      </c>
      <c r="BJ48">
        <v>3.6141742959999998</v>
      </c>
      <c r="BK48">
        <v>0.17005553200000001</v>
      </c>
      <c r="BL48">
        <v>5.4430820999999997E-2</v>
      </c>
      <c r="BM48">
        <v>0</v>
      </c>
      <c r="BN48">
        <v>0</v>
      </c>
      <c r="BO48">
        <v>2.8860532000000001E-2</v>
      </c>
      <c r="BP48">
        <v>2.4992382E-2</v>
      </c>
      <c r="BQ48">
        <v>0.180712447</v>
      </c>
      <c r="BS48">
        <v>0.71992229299999999</v>
      </c>
      <c r="BT48">
        <v>28.164269067000003</v>
      </c>
      <c r="BU48">
        <v>4.4191496250000002</v>
      </c>
      <c r="BV48">
        <v>0.34862998699999997</v>
      </c>
      <c r="BW48">
        <v>0.103360828</v>
      </c>
      <c r="BX48">
        <v>0.27892926099999998</v>
      </c>
      <c r="BY48">
        <v>0.80091884400000002</v>
      </c>
      <c r="BZ48">
        <v>9.1594087000000005E-2</v>
      </c>
      <c r="CA48">
        <v>3.6141742959999998</v>
      </c>
      <c r="CB48">
        <v>0.17005553200000001</v>
      </c>
      <c r="CC48">
        <v>5.4430820999999997E-2</v>
      </c>
      <c r="CD48">
        <v>0</v>
      </c>
      <c r="CE48">
        <v>0</v>
      </c>
      <c r="CF48">
        <v>2.8860532000000001E-2</v>
      </c>
      <c r="CG48">
        <v>2.4992382E-2</v>
      </c>
      <c r="CH48">
        <v>0.180712447</v>
      </c>
    </row>
    <row r="49" spans="3:86" x14ac:dyDescent="0.25">
      <c r="C49">
        <v>1.10071464995333</v>
      </c>
      <c r="D49">
        <v>11.94731548377996</v>
      </c>
      <c r="E49">
        <v>0</v>
      </c>
      <c r="F49">
        <v>0.51061728691333297</v>
      </c>
      <c r="G49">
        <v>0.42530847318666598</v>
      </c>
      <c r="H49">
        <v>0.16135091640666599</v>
      </c>
      <c r="I49">
        <v>0</v>
      </c>
      <c r="J49">
        <v>2.76943692466666E-2</v>
      </c>
      <c r="K49">
        <v>0.38705088830666601</v>
      </c>
      <c r="L49">
        <v>0</v>
      </c>
      <c r="M49">
        <v>5.0135643139999998E-2</v>
      </c>
      <c r="N49">
        <v>0</v>
      </c>
      <c r="O49">
        <v>0</v>
      </c>
      <c r="P49">
        <v>0</v>
      </c>
      <c r="Q49">
        <v>0</v>
      </c>
      <c r="R49">
        <v>2.6037597646666601E-2</v>
      </c>
      <c r="T49">
        <v>1.10071464995333</v>
      </c>
      <c r="U49">
        <v>11.94731548377996</v>
      </c>
      <c r="V49">
        <v>0</v>
      </c>
      <c r="W49">
        <v>0.51061728691333297</v>
      </c>
      <c r="X49">
        <v>0.42530847318666598</v>
      </c>
      <c r="Y49">
        <v>0.16135091640666599</v>
      </c>
      <c r="Z49">
        <v>0</v>
      </c>
      <c r="AA49">
        <v>2.76943692466666E-2</v>
      </c>
      <c r="AB49">
        <v>0.38705088830666601</v>
      </c>
      <c r="AC49">
        <v>0</v>
      </c>
      <c r="AD49">
        <v>5.0135643139999998E-2</v>
      </c>
      <c r="AE49">
        <v>0</v>
      </c>
      <c r="AF49">
        <v>0</v>
      </c>
      <c r="AG49">
        <v>0</v>
      </c>
      <c r="AH49">
        <v>0</v>
      </c>
      <c r="AI49">
        <v>2.6037597646666601E-2</v>
      </c>
      <c r="AK49">
        <v>1.10071464995333</v>
      </c>
      <c r="AL49">
        <v>11.94731548377996</v>
      </c>
      <c r="AM49">
        <v>0</v>
      </c>
      <c r="AN49">
        <v>0.51061728691333297</v>
      </c>
      <c r="AO49">
        <v>0.42530847318666598</v>
      </c>
      <c r="AP49">
        <v>0.16135091640666599</v>
      </c>
      <c r="AQ49">
        <v>0</v>
      </c>
      <c r="AR49">
        <v>2.76943692466666E-2</v>
      </c>
      <c r="AS49">
        <v>0.38705088830666601</v>
      </c>
      <c r="AT49">
        <v>0</v>
      </c>
      <c r="AU49">
        <v>5.0135643139999998E-2</v>
      </c>
      <c r="AV49">
        <v>0</v>
      </c>
      <c r="AW49">
        <v>0</v>
      </c>
      <c r="AX49">
        <v>0</v>
      </c>
      <c r="AY49">
        <v>0</v>
      </c>
      <c r="AZ49">
        <v>2.6037597646666601E-2</v>
      </c>
      <c r="BB49">
        <v>1.10071464995333</v>
      </c>
      <c r="BC49">
        <v>11.94731548377996</v>
      </c>
      <c r="BD49">
        <v>0</v>
      </c>
      <c r="BE49">
        <v>0.51061728691333297</v>
      </c>
      <c r="BF49">
        <v>0.42530847318666598</v>
      </c>
      <c r="BG49">
        <v>0.16135091640666599</v>
      </c>
      <c r="BH49">
        <v>0</v>
      </c>
      <c r="BI49">
        <v>2.76943692466666E-2</v>
      </c>
      <c r="BJ49">
        <v>0.38705088830666601</v>
      </c>
      <c r="BK49">
        <v>0</v>
      </c>
      <c r="BL49">
        <v>5.0135643139999998E-2</v>
      </c>
      <c r="BM49">
        <v>0</v>
      </c>
      <c r="BN49">
        <v>0</v>
      </c>
      <c r="BO49">
        <v>0</v>
      </c>
      <c r="BP49">
        <v>0</v>
      </c>
      <c r="BQ49">
        <v>2.6037597646666601E-2</v>
      </c>
      <c r="BS49">
        <v>1.10071464995333</v>
      </c>
      <c r="BT49">
        <v>11.94731548377996</v>
      </c>
      <c r="BU49">
        <v>0</v>
      </c>
      <c r="BV49">
        <v>0.51061728691333297</v>
      </c>
      <c r="BW49">
        <v>0.42530847318666598</v>
      </c>
      <c r="BX49">
        <v>0.16135091640666599</v>
      </c>
      <c r="BY49">
        <v>0</v>
      </c>
      <c r="BZ49">
        <v>2.76943692466666E-2</v>
      </c>
      <c r="CA49">
        <v>0.38705088830666601</v>
      </c>
      <c r="CB49">
        <v>0</v>
      </c>
      <c r="CC49">
        <v>5.0135643139999998E-2</v>
      </c>
      <c r="CD49">
        <v>0</v>
      </c>
      <c r="CE49">
        <v>0</v>
      </c>
      <c r="CF49">
        <v>0</v>
      </c>
      <c r="CG49">
        <v>0</v>
      </c>
      <c r="CH49">
        <v>2.6037597646666601E-2</v>
      </c>
    </row>
    <row r="50" spans="3:86" x14ac:dyDescent="0.25">
      <c r="C50">
        <v>2.2984856180733302</v>
      </c>
      <c r="D50">
        <v>14.572309589379966</v>
      </c>
      <c r="E50">
        <v>0.73701327834999997</v>
      </c>
      <c r="F50">
        <v>0.43808249049333298</v>
      </c>
      <c r="G50">
        <v>0.68416127719333297</v>
      </c>
      <c r="H50">
        <v>0.17352930932666599</v>
      </c>
      <c r="I50">
        <v>0</v>
      </c>
      <c r="J50">
        <v>0.27250261352666599</v>
      </c>
      <c r="K50">
        <v>1.9046240165933299</v>
      </c>
      <c r="L50">
        <v>0</v>
      </c>
      <c r="M50">
        <v>7.7603822613333304E-2</v>
      </c>
      <c r="N50">
        <v>0</v>
      </c>
      <c r="O50">
        <v>0</v>
      </c>
      <c r="P50">
        <v>0</v>
      </c>
      <c r="Q50">
        <v>1.03580689874666E-2</v>
      </c>
      <c r="R50">
        <v>0.28674296996666598</v>
      </c>
      <c r="T50">
        <v>2.2984856180733302</v>
      </c>
      <c r="U50">
        <v>14.572309589379966</v>
      </c>
      <c r="V50">
        <v>0.73701327834999997</v>
      </c>
      <c r="W50">
        <v>0.43808249049333298</v>
      </c>
      <c r="X50">
        <v>0.68416127719333297</v>
      </c>
      <c r="Y50">
        <v>0.17352930932666599</v>
      </c>
      <c r="Z50">
        <v>0</v>
      </c>
      <c r="AA50">
        <v>0.27250261352666599</v>
      </c>
      <c r="AB50">
        <v>1.9046240165933299</v>
      </c>
      <c r="AC50">
        <v>0</v>
      </c>
      <c r="AD50">
        <v>7.7603822613333304E-2</v>
      </c>
      <c r="AE50">
        <v>0</v>
      </c>
      <c r="AF50">
        <v>0</v>
      </c>
      <c r="AG50">
        <v>0</v>
      </c>
      <c r="AH50">
        <v>1.03580689874666E-2</v>
      </c>
      <c r="AI50">
        <v>0.28674296996666598</v>
      </c>
      <c r="AK50">
        <v>2.2984856180733302</v>
      </c>
      <c r="AL50">
        <v>14.572309589379966</v>
      </c>
      <c r="AM50">
        <v>0.73701327834999997</v>
      </c>
      <c r="AN50">
        <v>0.43808249049333298</v>
      </c>
      <c r="AO50">
        <v>0.68416127719333297</v>
      </c>
      <c r="AP50">
        <v>0.17352930932666599</v>
      </c>
      <c r="AQ50">
        <v>0</v>
      </c>
      <c r="AR50">
        <v>0.27250261352666599</v>
      </c>
      <c r="AS50">
        <v>1.9046240165933299</v>
      </c>
      <c r="AT50">
        <v>0</v>
      </c>
      <c r="AU50">
        <v>7.7603822613333304E-2</v>
      </c>
      <c r="AV50">
        <v>0</v>
      </c>
      <c r="AW50">
        <v>0</v>
      </c>
      <c r="AX50">
        <v>0</v>
      </c>
      <c r="AY50">
        <v>1.03580689874666E-2</v>
      </c>
      <c r="AZ50">
        <v>0.28674296996666598</v>
      </c>
      <c r="BB50">
        <v>2.2984856180733302</v>
      </c>
      <c r="BC50">
        <v>14.572309589379966</v>
      </c>
      <c r="BD50">
        <v>0.73701327834999997</v>
      </c>
      <c r="BE50">
        <v>0.43808249049333298</v>
      </c>
      <c r="BF50">
        <v>0.68416127719333297</v>
      </c>
      <c r="BG50">
        <v>0.17352930932666599</v>
      </c>
      <c r="BH50">
        <v>0</v>
      </c>
      <c r="BI50">
        <v>0.27250261352666599</v>
      </c>
      <c r="BJ50">
        <v>1.9046240165933299</v>
      </c>
      <c r="BK50">
        <v>0</v>
      </c>
      <c r="BL50">
        <v>7.7603822613333304E-2</v>
      </c>
      <c r="BM50">
        <v>0</v>
      </c>
      <c r="BN50">
        <v>0</v>
      </c>
      <c r="BO50">
        <v>0</v>
      </c>
      <c r="BP50">
        <v>1.03580689874666E-2</v>
      </c>
      <c r="BQ50">
        <v>0.28674296996666598</v>
      </c>
      <c r="BS50">
        <v>2.2984856180733302</v>
      </c>
      <c r="BT50">
        <v>14.572309589379966</v>
      </c>
      <c r="BU50">
        <v>0.73701327834999997</v>
      </c>
      <c r="BV50">
        <v>0.43808249049333298</v>
      </c>
      <c r="BW50">
        <v>0.68416127719333297</v>
      </c>
      <c r="BX50">
        <v>0.17352930932666599</v>
      </c>
      <c r="BY50">
        <v>0</v>
      </c>
      <c r="BZ50">
        <v>0.27250261352666599</v>
      </c>
      <c r="CA50">
        <v>1.9046240165933299</v>
      </c>
      <c r="CB50">
        <v>0</v>
      </c>
      <c r="CC50">
        <v>7.7603822613333304E-2</v>
      </c>
      <c r="CD50">
        <v>0</v>
      </c>
      <c r="CE50">
        <v>0</v>
      </c>
      <c r="CF50">
        <v>0</v>
      </c>
      <c r="CG50">
        <v>1.03580689874666E-2</v>
      </c>
      <c r="CH50">
        <v>0.28674296996666598</v>
      </c>
    </row>
    <row r="51" spans="3:86" x14ac:dyDescent="0.25">
      <c r="C51">
        <v>5.8882686936399997</v>
      </c>
      <c r="D51">
        <v>12.807232549853232</v>
      </c>
      <c r="E51">
        <v>5.5963101304333298</v>
      </c>
      <c r="F51">
        <v>0.68290729295999997</v>
      </c>
      <c r="G51">
        <v>0.81522938058666605</v>
      </c>
      <c r="H51">
        <v>0.45174517602666597</v>
      </c>
      <c r="I51">
        <v>0.283902529010087</v>
      </c>
      <c r="J51">
        <v>0.45044637104666602</v>
      </c>
      <c r="K51">
        <v>3.5252922306733301</v>
      </c>
      <c r="L51">
        <v>5.5213995589095601E-4</v>
      </c>
      <c r="M51">
        <v>0.11709611216</v>
      </c>
      <c r="N51">
        <v>0</v>
      </c>
      <c r="O51">
        <v>2.9634090000000002E-3</v>
      </c>
      <c r="P51">
        <v>0</v>
      </c>
      <c r="Q51">
        <v>2.00739535333333E-2</v>
      </c>
      <c r="R51">
        <v>0.43632762842</v>
      </c>
      <c r="T51">
        <v>5.8882686936399997</v>
      </c>
      <c r="U51">
        <v>12.807232549853232</v>
      </c>
      <c r="V51">
        <v>5.5963101304333298</v>
      </c>
      <c r="W51">
        <v>0.68290729295999997</v>
      </c>
      <c r="X51">
        <v>0.81522938058666605</v>
      </c>
      <c r="Y51">
        <v>0.45174517602666597</v>
      </c>
      <c r="Z51">
        <v>0.283902529010087</v>
      </c>
      <c r="AA51">
        <v>0.45044637104666602</v>
      </c>
      <c r="AB51">
        <v>3.5252922306733301</v>
      </c>
      <c r="AC51">
        <v>5.5213995589095601E-4</v>
      </c>
      <c r="AD51">
        <v>0.11709611216</v>
      </c>
      <c r="AE51">
        <v>0</v>
      </c>
      <c r="AF51">
        <v>2.9634090000000002E-3</v>
      </c>
      <c r="AG51">
        <v>0</v>
      </c>
      <c r="AH51">
        <v>2.00739535333333E-2</v>
      </c>
      <c r="AI51">
        <v>0.43632762842</v>
      </c>
      <c r="AK51">
        <v>5.8882686936399997</v>
      </c>
      <c r="AL51">
        <v>12.807232549853232</v>
      </c>
      <c r="AM51">
        <v>5.5963101304333298</v>
      </c>
      <c r="AN51">
        <v>0.68290729295999997</v>
      </c>
      <c r="AO51">
        <v>0.81522938058666605</v>
      </c>
      <c r="AP51">
        <v>0.45174517602666597</v>
      </c>
      <c r="AQ51">
        <v>0.283902529010087</v>
      </c>
      <c r="AR51">
        <v>0.45044637104666602</v>
      </c>
      <c r="AS51">
        <v>3.5252922306733301</v>
      </c>
      <c r="AT51">
        <v>5.5213995589095601E-4</v>
      </c>
      <c r="AU51">
        <v>0.11709611216</v>
      </c>
      <c r="AV51">
        <v>0</v>
      </c>
      <c r="AW51">
        <v>2.9634090000000002E-3</v>
      </c>
      <c r="AX51">
        <v>0</v>
      </c>
      <c r="AY51">
        <v>2.00739535333333E-2</v>
      </c>
      <c r="AZ51">
        <v>0.43632762842</v>
      </c>
      <c r="BB51">
        <v>5.8882686936399997</v>
      </c>
      <c r="BC51">
        <v>12.807232549853232</v>
      </c>
      <c r="BD51">
        <v>5.5963101304333298</v>
      </c>
      <c r="BE51">
        <v>0.68290729295999997</v>
      </c>
      <c r="BF51">
        <v>0.81522938058666605</v>
      </c>
      <c r="BG51">
        <v>0.45174517602666597</v>
      </c>
      <c r="BH51">
        <v>0.283902529010087</v>
      </c>
      <c r="BI51">
        <v>0.45044637104666602</v>
      </c>
      <c r="BJ51">
        <v>3.5252922306733301</v>
      </c>
      <c r="BK51">
        <v>5.5213995589095601E-4</v>
      </c>
      <c r="BL51">
        <v>0.11709611216</v>
      </c>
      <c r="BM51">
        <v>0</v>
      </c>
      <c r="BN51">
        <v>2.9634090000000002E-3</v>
      </c>
      <c r="BO51">
        <v>0</v>
      </c>
      <c r="BP51">
        <v>2.00739535333333E-2</v>
      </c>
      <c r="BQ51">
        <v>0.43632762842</v>
      </c>
      <c r="BS51">
        <v>5.8882686936399997</v>
      </c>
      <c r="BT51">
        <v>12.807232549853232</v>
      </c>
      <c r="BU51">
        <v>5.5963101304333298</v>
      </c>
      <c r="BV51">
        <v>0.68290729295999997</v>
      </c>
      <c r="BW51">
        <v>0.81522938058666605</v>
      </c>
      <c r="BX51">
        <v>0.45174517602666597</v>
      </c>
      <c r="BY51">
        <v>0.283902529010087</v>
      </c>
      <c r="BZ51">
        <v>0.45044637104666602</v>
      </c>
      <c r="CA51">
        <v>3.5252922306733301</v>
      </c>
      <c r="CB51">
        <v>5.5213995589095601E-4</v>
      </c>
      <c r="CC51">
        <v>0.11709611216</v>
      </c>
      <c r="CD51">
        <v>0</v>
      </c>
      <c r="CE51">
        <v>2.9634090000000002E-3</v>
      </c>
      <c r="CF51">
        <v>0</v>
      </c>
      <c r="CG51">
        <v>2.00739535333333E-2</v>
      </c>
      <c r="CH51">
        <v>0.43632762842</v>
      </c>
    </row>
    <row r="52" spans="3:86" x14ac:dyDescent="0.25">
      <c r="C52">
        <v>10.9052868274866</v>
      </c>
      <c r="D52">
        <v>18.37350588013993</v>
      </c>
      <c r="E52">
        <v>9.7019996968666593</v>
      </c>
      <c r="F52">
        <v>0.818408104346666</v>
      </c>
      <c r="G52">
        <v>1.19462598660666</v>
      </c>
      <c r="H52">
        <v>0.60787899065999995</v>
      </c>
      <c r="I52">
        <v>0.82695318265333295</v>
      </c>
      <c r="J52">
        <v>0.40218276922000001</v>
      </c>
      <c r="K52">
        <v>6.7808085169666601</v>
      </c>
      <c r="L52">
        <v>0.61967278023333305</v>
      </c>
      <c r="M52">
        <v>0.33721925545333298</v>
      </c>
      <c r="N52">
        <v>1.1174943E-2</v>
      </c>
      <c r="O52">
        <v>7.5739410599999996E-3</v>
      </c>
      <c r="P52">
        <v>0</v>
      </c>
      <c r="Q52">
        <v>7.2361928519999993E-2</v>
      </c>
      <c r="R52">
        <v>0.54100182769999905</v>
      </c>
      <c r="T52">
        <v>10.9052868274866</v>
      </c>
      <c r="U52">
        <v>18.37350588013993</v>
      </c>
      <c r="V52">
        <v>9.7019996968666593</v>
      </c>
      <c r="W52">
        <v>0.818408104346666</v>
      </c>
      <c r="X52">
        <v>1.19462598660666</v>
      </c>
      <c r="Y52">
        <v>0.60787899065999995</v>
      </c>
      <c r="Z52">
        <v>0.82695318265333295</v>
      </c>
      <c r="AA52">
        <v>0.40218276922000001</v>
      </c>
      <c r="AB52">
        <v>6.7808085169666601</v>
      </c>
      <c r="AC52">
        <v>0.61967278023333305</v>
      </c>
      <c r="AD52">
        <v>0.33721925545333298</v>
      </c>
      <c r="AE52">
        <v>1.1174943E-2</v>
      </c>
      <c r="AF52">
        <v>7.5739410599999996E-3</v>
      </c>
      <c r="AG52">
        <v>0</v>
      </c>
      <c r="AH52">
        <v>7.2361928519999993E-2</v>
      </c>
      <c r="AI52">
        <v>0.54100182769999905</v>
      </c>
      <c r="AK52">
        <v>10.9052868274866</v>
      </c>
      <c r="AL52">
        <v>18.37350588013993</v>
      </c>
      <c r="AM52">
        <v>9.7019996968666593</v>
      </c>
      <c r="AN52">
        <v>0.818408104346666</v>
      </c>
      <c r="AO52">
        <v>1.19462598660666</v>
      </c>
      <c r="AP52">
        <v>0.60787899065999995</v>
      </c>
      <c r="AQ52">
        <v>0.82695318265333295</v>
      </c>
      <c r="AR52">
        <v>0.40218276922000001</v>
      </c>
      <c r="AS52">
        <v>6.7808085169666601</v>
      </c>
      <c r="AT52">
        <v>0.61967278023333305</v>
      </c>
      <c r="AU52">
        <v>0.33721925545333298</v>
      </c>
      <c r="AV52">
        <v>1.1174943E-2</v>
      </c>
      <c r="AW52">
        <v>7.5739410599999996E-3</v>
      </c>
      <c r="AX52">
        <v>0</v>
      </c>
      <c r="AY52">
        <v>7.2361928519999993E-2</v>
      </c>
      <c r="AZ52">
        <v>0.54100182769999905</v>
      </c>
      <c r="BB52">
        <v>10.9052868274866</v>
      </c>
      <c r="BC52">
        <v>18.37350588013993</v>
      </c>
      <c r="BD52">
        <v>9.7019996968666593</v>
      </c>
      <c r="BE52">
        <v>0.818408104346666</v>
      </c>
      <c r="BF52">
        <v>1.19462598660666</v>
      </c>
      <c r="BG52">
        <v>0.60787899065999995</v>
      </c>
      <c r="BH52">
        <v>0.82695318265333295</v>
      </c>
      <c r="BI52">
        <v>0.40218276922000001</v>
      </c>
      <c r="BJ52">
        <v>6.7808085169666601</v>
      </c>
      <c r="BK52">
        <v>0.61967278023333305</v>
      </c>
      <c r="BL52">
        <v>0.33721925545333298</v>
      </c>
      <c r="BM52">
        <v>1.1174943E-2</v>
      </c>
      <c r="BN52">
        <v>7.5739410599999996E-3</v>
      </c>
      <c r="BO52">
        <v>0</v>
      </c>
      <c r="BP52">
        <v>7.2361928519999993E-2</v>
      </c>
      <c r="BQ52">
        <v>0.54100182769999905</v>
      </c>
      <c r="BS52">
        <v>10.9052868274866</v>
      </c>
      <c r="BT52">
        <v>18.37350588013993</v>
      </c>
      <c r="BU52">
        <v>9.7019996968666593</v>
      </c>
      <c r="BV52">
        <v>0.818408104346666</v>
      </c>
      <c r="BW52">
        <v>1.19462598660666</v>
      </c>
      <c r="BX52">
        <v>0.60787899065999995</v>
      </c>
      <c r="BY52">
        <v>0.82695318265333295</v>
      </c>
      <c r="BZ52">
        <v>0.40218276922000001</v>
      </c>
      <c r="CA52">
        <v>6.7808085169666601</v>
      </c>
      <c r="CB52">
        <v>0.61967278023333305</v>
      </c>
      <c r="CC52">
        <v>0.33721925545333298</v>
      </c>
      <c r="CD52">
        <v>1.1174943E-2</v>
      </c>
      <c r="CE52">
        <v>7.5739410599999996E-3</v>
      </c>
      <c r="CF52">
        <v>0</v>
      </c>
      <c r="CG52">
        <v>7.2361928519999993E-2</v>
      </c>
      <c r="CH52">
        <v>0.54100182769999905</v>
      </c>
    </row>
    <row r="53" spans="3:86" x14ac:dyDescent="0.25">
      <c r="C53">
        <v>16.472553706533301</v>
      </c>
      <c r="D53">
        <v>23.81307512709996</v>
      </c>
      <c r="E53">
        <v>14.0692723075333</v>
      </c>
      <c r="F53">
        <v>1.17773906605333</v>
      </c>
      <c r="G53">
        <v>1.05536447802666</v>
      </c>
      <c r="H53">
        <v>0.96270009227999997</v>
      </c>
      <c r="I53">
        <v>1.4275559717799999</v>
      </c>
      <c r="J53">
        <v>1.1695102478799999</v>
      </c>
      <c r="K53">
        <v>10.860994994399899</v>
      </c>
      <c r="L53">
        <v>0.88180641769333301</v>
      </c>
      <c r="M53">
        <v>0.27500201975999999</v>
      </c>
      <c r="N53">
        <v>0.13590264862000001</v>
      </c>
      <c r="O53">
        <v>3.4259649293333298E-2</v>
      </c>
      <c r="P53">
        <v>0</v>
      </c>
      <c r="Q53">
        <v>3.6762355206666597E-2</v>
      </c>
      <c r="R53">
        <v>1.42155596209333</v>
      </c>
      <c r="T53">
        <v>16.472553706533301</v>
      </c>
      <c r="U53">
        <v>23.81307512709996</v>
      </c>
      <c r="V53">
        <v>14.0692723075333</v>
      </c>
      <c r="W53">
        <v>1.17773906605333</v>
      </c>
      <c r="X53">
        <v>1.05536447802666</v>
      </c>
      <c r="Y53">
        <v>0.96270009227999997</v>
      </c>
      <c r="Z53">
        <v>1.4275559717799999</v>
      </c>
      <c r="AA53">
        <v>1.1695102478799999</v>
      </c>
      <c r="AB53">
        <v>10.860994994399899</v>
      </c>
      <c r="AC53">
        <v>0.88180641769333301</v>
      </c>
      <c r="AD53">
        <v>0.27500201975999999</v>
      </c>
      <c r="AE53">
        <v>0.13590264862000001</v>
      </c>
      <c r="AF53">
        <v>3.4259649293333298E-2</v>
      </c>
      <c r="AG53">
        <v>0</v>
      </c>
      <c r="AH53">
        <v>3.6762355206666597E-2</v>
      </c>
      <c r="AI53">
        <v>1.42155596209333</v>
      </c>
      <c r="AK53">
        <v>16.472553706533301</v>
      </c>
      <c r="AL53">
        <v>23.81307512709996</v>
      </c>
      <c r="AM53">
        <v>14.0692723075333</v>
      </c>
      <c r="AN53">
        <v>1.17773906605333</v>
      </c>
      <c r="AO53">
        <v>1.05536447802666</v>
      </c>
      <c r="AP53">
        <v>0.96270009227999997</v>
      </c>
      <c r="AQ53">
        <v>1.4275559717799999</v>
      </c>
      <c r="AR53">
        <v>1.1695102478799999</v>
      </c>
      <c r="AS53">
        <v>10.860994994399899</v>
      </c>
      <c r="AT53">
        <v>0.88180641769333301</v>
      </c>
      <c r="AU53">
        <v>0.27500201975999999</v>
      </c>
      <c r="AV53">
        <v>0.13590264862000001</v>
      </c>
      <c r="AW53">
        <v>3.4259649293333298E-2</v>
      </c>
      <c r="AX53">
        <v>0</v>
      </c>
      <c r="AY53">
        <v>3.6762355206666597E-2</v>
      </c>
      <c r="AZ53">
        <v>1.42155596209333</v>
      </c>
      <c r="BB53">
        <v>16.472553706533301</v>
      </c>
      <c r="BC53">
        <v>23.81307512709996</v>
      </c>
      <c r="BD53">
        <v>14.0692723075333</v>
      </c>
      <c r="BE53">
        <v>1.17773906605333</v>
      </c>
      <c r="BF53">
        <v>1.05536447802666</v>
      </c>
      <c r="BG53">
        <v>0.96270009227999997</v>
      </c>
      <c r="BH53">
        <v>1.4275559717799999</v>
      </c>
      <c r="BI53">
        <v>1.1695102478799999</v>
      </c>
      <c r="BJ53">
        <v>10.860994994399899</v>
      </c>
      <c r="BK53">
        <v>0.88180641769333301</v>
      </c>
      <c r="BL53">
        <v>0.27500201975999999</v>
      </c>
      <c r="BM53">
        <v>0.13590264862000001</v>
      </c>
      <c r="BN53">
        <v>3.4259649293333298E-2</v>
      </c>
      <c r="BO53">
        <v>0</v>
      </c>
      <c r="BP53">
        <v>3.6762355206666597E-2</v>
      </c>
      <c r="BQ53">
        <v>1.42155596209333</v>
      </c>
      <c r="BS53">
        <v>16.472553706533301</v>
      </c>
      <c r="BT53">
        <v>23.81307512709996</v>
      </c>
      <c r="BU53">
        <v>14.0692723075333</v>
      </c>
      <c r="BV53">
        <v>1.17773906605333</v>
      </c>
      <c r="BW53">
        <v>1.05536447802666</v>
      </c>
      <c r="BX53">
        <v>0.96270009227999997</v>
      </c>
      <c r="BY53">
        <v>1.4275559717799999</v>
      </c>
      <c r="BZ53">
        <v>1.1695102478799999</v>
      </c>
      <c r="CA53">
        <v>10.860994994399899</v>
      </c>
      <c r="CB53">
        <v>0.88180641769333301</v>
      </c>
      <c r="CC53">
        <v>0.27500201975999999</v>
      </c>
      <c r="CD53">
        <v>0.13590264862000001</v>
      </c>
      <c r="CE53">
        <v>3.4259649293333298E-2</v>
      </c>
      <c r="CF53">
        <v>0</v>
      </c>
      <c r="CG53">
        <v>3.6762355206666597E-2</v>
      </c>
      <c r="CH53">
        <v>1.42155596209333</v>
      </c>
    </row>
    <row r="54" spans="3:86" x14ac:dyDescent="0.25">
      <c r="C54">
        <v>34.393039237733298</v>
      </c>
      <c r="D54">
        <v>14.8176977275333</v>
      </c>
      <c r="E54">
        <v>14.275401217400001</v>
      </c>
      <c r="F54">
        <v>0.75305168162000002</v>
      </c>
      <c r="G54">
        <v>3.99252897817333</v>
      </c>
      <c r="H54">
        <v>0.27348864616666602</v>
      </c>
      <c r="I54">
        <v>1.1501311727400001</v>
      </c>
      <c r="J54">
        <v>2.6646567756400001</v>
      </c>
      <c r="K54">
        <v>15.191244508599899</v>
      </c>
      <c r="L54">
        <v>1.4402097942733301</v>
      </c>
      <c r="M54">
        <v>0.49644253197333299</v>
      </c>
      <c r="N54">
        <v>0.359126098613333</v>
      </c>
      <c r="O54">
        <v>0.12650668650666599</v>
      </c>
      <c r="P54">
        <v>4.4190070978590698E-3</v>
      </c>
      <c r="Q54">
        <v>0.24591389657333301</v>
      </c>
      <c r="R54">
        <v>1.57984957862666</v>
      </c>
      <c r="T54">
        <v>34.393039237733298</v>
      </c>
      <c r="U54">
        <v>14.8176977275333</v>
      </c>
      <c r="V54">
        <v>14.275401217400001</v>
      </c>
      <c r="W54">
        <v>0.75305168162000002</v>
      </c>
      <c r="X54">
        <v>3.99252897817333</v>
      </c>
      <c r="Y54">
        <v>0.27348864616666602</v>
      </c>
      <c r="Z54">
        <v>1.1501311727400001</v>
      </c>
      <c r="AA54">
        <v>2.6646567756400001</v>
      </c>
      <c r="AB54">
        <v>15.191244508599899</v>
      </c>
      <c r="AC54">
        <v>1.4402097942733301</v>
      </c>
      <c r="AD54">
        <v>0.49644253197333299</v>
      </c>
      <c r="AE54">
        <v>0.359126098613333</v>
      </c>
      <c r="AF54">
        <v>0.12650668650666599</v>
      </c>
      <c r="AG54">
        <v>4.4190070978590698E-3</v>
      </c>
      <c r="AH54">
        <v>0.24591389657333301</v>
      </c>
      <c r="AI54">
        <v>1.57984957862666</v>
      </c>
      <c r="AK54">
        <v>34.393039237733298</v>
      </c>
      <c r="AL54">
        <v>14.8176977275333</v>
      </c>
      <c r="AM54">
        <v>14.275401217400001</v>
      </c>
      <c r="AN54">
        <v>0.75305168162000002</v>
      </c>
      <c r="AO54">
        <v>3.99252897817333</v>
      </c>
      <c r="AP54">
        <v>0.27348864616666602</v>
      </c>
      <c r="AQ54">
        <v>1.1501311727400001</v>
      </c>
      <c r="AR54">
        <v>2.6646567756400001</v>
      </c>
      <c r="AS54">
        <v>15.191244508599899</v>
      </c>
      <c r="AT54">
        <v>1.4402097942733301</v>
      </c>
      <c r="AU54">
        <v>0.49644253197333299</v>
      </c>
      <c r="AV54">
        <v>0.359126098613333</v>
      </c>
      <c r="AW54">
        <v>0.12650668650666599</v>
      </c>
      <c r="AX54">
        <v>4.4190070978590698E-3</v>
      </c>
      <c r="AY54">
        <v>0.24591389657333301</v>
      </c>
      <c r="AZ54">
        <v>1.57984957862666</v>
      </c>
      <c r="BB54">
        <v>34.393039237733298</v>
      </c>
      <c r="BC54">
        <v>14.8176977275333</v>
      </c>
      <c r="BD54">
        <v>14.275401217400001</v>
      </c>
      <c r="BE54">
        <v>0.75305168162000002</v>
      </c>
      <c r="BF54">
        <v>3.99252897817333</v>
      </c>
      <c r="BG54">
        <v>0.27348864616666602</v>
      </c>
      <c r="BH54">
        <v>1.1501311727400001</v>
      </c>
      <c r="BI54">
        <v>2.6646567756400001</v>
      </c>
      <c r="BJ54">
        <v>15.191244508599899</v>
      </c>
      <c r="BK54">
        <v>1.4402097942733301</v>
      </c>
      <c r="BL54">
        <v>0.49644253197333299</v>
      </c>
      <c r="BM54">
        <v>0.359126098613333</v>
      </c>
      <c r="BN54">
        <v>0.12650668650666599</v>
      </c>
      <c r="BO54">
        <v>4.4190070978590698E-3</v>
      </c>
      <c r="BP54">
        <v>0.24591389657333301</v>
      </c>
      <c r="BQ54">
        <v>1.57984957862666</v>
      </c>
      <c r="BS54">
        <v>34.393039237733298</v>
      </c>
      <c r="BT54">
        <v>14.8176977275333</v>
      </c>
      <c r="BU54">
        <v>14.275401217400001</v>
      </c>
      <c r="BV54">
        <v>0.75305168162000002</v>
      </c>
      <c r="BW54">
        <v>3.99252897817333</v>
      </c>
      <c r="BX54">
        <v>0.27348864616666602</v>
      </c>
      <c r="BY54">
        <v>1.1501311727400001</v>
      </c>
      <c r="BZ54">
        <v>2.6646567756400001</v>
      </c>
      <c r="CA54">
        <v>15.191244508599899</v>
      </c>
      <c r="CB54">
        <v>1.4402097942733301</v>
      </c>
      <c r="CC54">
        <v>0.49644253197333299</v>
      </c>
      <c r="CD54">
        <v>0.359126098613333</v>
      </c>
      <c r="CE54">
        <v>0.12650668650666599</v>
      </c>
      <c r="CF54">
        <v>4.4190070978590698E-3</v>
      </c>
      <c r="CG54">
        <v>0.24591389657333301</v>
      </c>
      <c r="CH54">
        <v>1.57984957862666</v>
      </c>
    </row>
    <row r="55" spans="3:86" x14ac:dyDescent="0.25">
      <c r="C55">
        <v>48.0711615825333</v>
      </c>
      <c r="D55">
        <v>6.8692133034599987</v>
      </c>
      <c r="E55">
        <v>6.9392797110666598</v>
      </c>
      <c r="F55">
        <v>0.56142213641999905</v>
      </c>
      <c r="G55">
        <v>7.3026345321533297</v>
      </c>
      <c r="H55">
        <v>0.29581820153333299</v>
      </c>
      <c r="I55">
        <v>1.3293550197333299</v>
      </c>
      <c r="J55">
        <v>0.521857069559999</v>
      </c>
      <c r="K55">
        <v>9.8868618805333295</v>
      </c>
      <c r="L55">
        <v>2.0946685624599999</v>
      </c>
      <c r="M55">
        <v>0.52932965928666598</v>
      </c>
      <c r="N55">
        <v>1.5960979441333301</v>
      </c>
      <c r="O55">
        <v>1.35733147743333</v>
      </c>
      <c r="P55">
        <v>5.77671658666666E-3</v>
      </c>
      <c r="Q55">
        <v>0.28413471225333298</v>
      </c>
      <c r="R55">
        <v>2.8942376709133302</v>
      </c>
      <c r="T55">
        <v>48.0711615825333</v>
      </c>
      <c r="U55">
        <v>6.8692133034599987</v>
      </c>
      <c r="V55">
        <v>6.9392797110666598</v>
      </c>
      <c r="W55">
        <v>0.56142213641999905</v>
      </c>
      <c r="X55">
        <v>7.3026345321533297</v>
      </c>
      <c r="Y55">
        <v>0.29581820153333299</v>
      </c>
      <c r="Z55">
        <v>1.3293550197333299</v>
      </c>
      <c r="AA55">
        <v>0.521857069559999</v>
      </c>
      <c r="AB55">
        <v>9.8868618805333295</v>
      </c>
      <c r="AC55">
        <v>2.0946685624599999</v>
      </c>
      <c r="AD55">
        <v>0.52932965928666598</v>
      </c>
      <c r="AE55">
        <v>1.5960979441333301</v>
      </c>
      <c r="AF55">
        <v>1.35733147743333</v>
      </c>
      <c r="AG55">
        <v>5.77671658666666E-3</v>
      </c>
      <c r="AH55">
        <v>0.28413471225333298</v>
      </c>
      <c r="AI55">
        <v>2.8942376709133302</v>
      </c>
      <c r="AK55">
        <v>48.0711615825333</v>
      </c>
      <c r="AL55">
        <v>6.8692133034599987</v>
      </c>
      <c r="AM55">
        <v>6.9392797110666598</v>
      </c>
      <c r="AN55">
        <v>0.56142213641999905</v>
      </c>
      <c r="AO55">
        <v>7.3026345321533297</v>
      </c>
      <c r="AP55">
        <v>0.29581820153333299</v>
      </c>
      <c r="AQ55">
        <v>1.3293550197333299</v>
      </c>
      <c r="AR55">
        <v>0.521857069559999</v>
      </c>
      <c r="AS55">
        <v>9.8868618805333295</v>
      </c>
      <c r="AT55">
        <v>2.0946685624599999</v>
      </c>
      <c r="AU55">
        <v>0.52932965928666598</v>
      </c>
      <c r="AV55">
        <v>1.5960979441333301</v>
      </c>
      <c r="AW55">
        <v>1.35733147743333</v>
      </c>
      <c r="AX55">
        <v>5.77671658666666E-3</v>
      </c>
      <c r="AY55">
        <v>0.28413471225333298</v>
      </c>
      <c r="AZ55">
        <v>2.8942376709133302</v>
      </c>
      <c r="BB55">
        <v>48.0711615825333</v>
      </c>
      <c r="BC55">
        <v>6.8692133034599987</v>
      </c>
      <c r="BD55">
        <v>6.9392797110666598</v>
      </c>
      <c r="BE55">
        <v>0.56142213641999905</v>
      </c>
      <c r="BF55">
        <v>7.3026345321533297</v>
      </c>
      <c r="BG55">
        <v>0.29581820153333299</v>
      </c>
      <c r="BH55">
        <v>1.3293550197333299</v>
      </c>
      <c r="BI55">
        <v>0.521857069559999</v>
      </c>
      <c r="BJ55">
        <v>9.8868618805333295</v>
      </c>
      <c r="BK55">
        <v>2.0946685624599999</v>
      </c>
      <c r="BL55">
        <v>0.52932965928666598</v>
      </c>
      <c r="BM55">
        <v>1.5960979441333301</v>
      </c>
      <c r="BN55">
        <v>1.35733147743333</v>
      </c>
      <c r="BO55">
        <v>5.77671658666666E-3</v>
      </c>
      <c r="BP55">
        <v>0.28413471225333298</v>
      </c>
      <c r="BQ55">
        <v>2.8942376709133302</v>
      </c>
      <c r="BS55">
        <v>48.0711615825333</v>
      </c>
      <c r="BT55">
        <v>6.8692133034599987</v>
      </c>
      <c r="BU55">
        <v>6.9392797110666598</v>
      </c>
      <c r="BV55">
        <v>0.56142213641999905</v>
      </c>
      <c r="BW55">
        <v>7.3026345321533297</v>
      </c>
      <c r="BX55">
        <v>0.29581820153333299</v>
      </c>
      <c r="BY55">
        <v>1.3293550197333299</v>
      </c>
      <c r="BZ55">
        <v>0.521857069559999</v>
      </c>
      <c r="CA55">
        <v>9.8868618805333295</v>
      </c>
      <c r="CB55">
        <v>2.0946685624599999</v>
      </c>
      <c r="CC55">
        <v>0.52932965928666598</v>
      </c>
      <c r="CD55">
        <v>1.5960979441333301</v>
      </c>
      <c r="CE55">
        <v>1.35733147743333</v>
      </c>
      <c r="CF55">
        <v>5.77671658666666E-3</v>
      </c>
      <c r="CG55">
        <v>0.28413471225333298</v>
      </c>
      <c r="CH55">
        <v>2.8942376709133302</v>
      </c>
    </row>
    <row r="56" spans="3:86" x14ac:dyDescent="0.25">
      <c r="C56">
        <v>37.630130813333302</v>
      </c>
      <c r="D56">
        <v>8.1260502135399957</v>
      </c>
      <c r="E56">
        <v>13.535313826399999</v>
      </c>
      <c r="F56">
        <v>0.88290389786666701</v>
      </c>
      <c r="G56">
        <v>7.4369661873999897</v>
      </c>
      <c r="H56">
        <v>0.154664562646666</v>
      </c>
      <c r="I56">
        <v>1.17957858730666</v>
      </c>
      <c r="J56">
        <v>0.660447207873334</v>
      </c>
      <c r="K56">
        <v>11.024962830066601</v>
      </c>
      <c r="L56">
        <v>2.9601117123266598</v>
      </c>
      <c r="M56">
        <v>1.0748949435666599</v>
      </c>
      <c r="N56">
        <v>0.83311468801999899</v>
      </c>
      <c r="O56">
        <v>1.2323202036933301</v>
      </c>
      <c r="P56">
        <v>0</v>
      </c>
      <c r="Q56">
        <v>1.95955895409333</v>
      </c>
      <c r="R56">
        <v>3.22757489450666</v>
      </c>
      <c r="T56">
        <v>37.630130813333302</v>
      </c>
      <c r="U56">
        <v>8.1260502135399957</v>
      </c>
      <c r="V56">
        <v>13.535313826399999</v>
      </c>
      <c r="W56">
        <v>0.88290389786666701</v>
      </c>
      <c r="X56">
        <v>7.4369661873999897</v>
      </c>
      <c r="Y56">
        <v>0.154664562646666</v>
      </c>
      <c r="Z56">
        <v>1.17957858730666</v>
      </c>
      <c r="AA56">
        <v>0.660447207873334</v>
      </c>
      <c r="AB56">
        <v>11.024962830066601</v>
      </c>
      <c r="AC56">
        <v>2.9601117123266598</v>
      </c>
      <c r="AD56">
        <v>1.0748949435666599</v>
      </c>
      <c r="AE56">
        <v>0.83311468801999899</v>
      </c>
      <c r="AF56">
        <v>1.2323202036933301</v>
      </c>
      <c r="AG56">
        <v>0</v>
      </c>
      <c r="AH56">
        <v>1.95955895409333</v>
      </c>
      <c r="AI56">
        <v>3.22757489450666</v>
      </c>
      <c r="AK56">
        <v>37.630130813333302</v>
      </c>
      <c r="AL56">
        <v>8.1260502135399957</v>
      </c>
      <c r="AM56">
        <v>13.535313826399999</v>
      </c>
      <c r="AN56">
        <v>0.88290389786666701</v>
      </c>
      <c r="AO56">
        <v>7.4369661873999897</v>
      </c>
      <c r="AP56">
        <v>0.154664562646666</v>
      </c>
      <c r="AQ56">
        <v>1.17957858730666</v>
      </c>
      <c r="AR56">
        <v>0.660447207873334</v>
      </c>
      <c r="AS56">
        <v>11.024962830066601</v>
      </c>
      <c r="AT56">
        <v>2.9601117123266598</v>
      </c>
      <c r="AU56">
        <v>1.0748949435666599</v>
      </c>
      <c r="AV56">
        <v>0.83311468801999899</v>
      </c>
      <c r="AW56">
        <v>1.2323202036933301</v>
      </c>
      <c r="AX56">
        <v>0</v>
      </c>
      <c r="AY56">
        <v>1.95955895409333</v>
      </c>
      <c r="AZ56">
        <v>3.22757489450666</v>
      </c>
      <c r="BB56">
        <v>37.630130813333302</v>
      </c>
      <c r="BC56">
        <v>8.1260502135399957</v>
      </c>
      <c r="BD56">
        <v>13.535313826399999</v>
      </c>
      <c r="BE56">
        <v>0.88290389786666701</v>
      </c>
      <c r="BF56">
        <v>7.4369661873999897</v>
      </c>
      <c r="BG56">
        <v>0.154664562646666</v>
      </c>
      <c r="BH56">
        <v>1.17957858730666</v>
      </c>
      <c r="BI56">
        <v>0.660447207873334</v>
      </c>
      <c r="BJ56">
        <v>11.024962830066601</v>
      </c>
      <c r="BK56">
        <v>2.9601117123266598</v>
      </c>
      <c r="BL56">
        <v>1.0748949435666599</v>
      </c>
      <c r="BM56">
        <v>0.83311468801999899</v>
      </c>
      <c r="BN56">
        <v>1.2323202036933301</v>
      </c>
      <c r="BO56">
        <v>0</v>
      </c>
      <c r="BP56">
        <v>1.95955895409333</v>
      </c>
      <c r="BQ56">
        <v>3.22757489450666</v>
      </c>
      <c r="BS56">
        <v>37.630130813333302</v>
      </c>
      <c r="BT56">
        <v>8.1260502135399957</v>
      </c>
      <c r="BU56">
        <v>13.535313826399999</v>
      </c>
      <c r="BV56">
        <v>0.88290389786666701</v>
      </c>
      <c r="BW56">
        <v>7.4369661873999897</v>
      </c>
      <c r="BX56">
        <v>0.154664562646666</v>
      </c>
      <c r="BY56">
        <v>1.17957858730666</v>
      </c>
      <c r="BZ56">
        <v>0.660447207873334</v>
      </c>
      <c r="CA56">
        <v>11.024962830066601</v>
      </c>
      <c r="CB56">
        <v>2.9601117123266598</v>
      </c>
      <c r="CC56">
        <v>1.0748949435666599</v>
      </c>
      <c r="CD56">
        <v>0.83311468801999899</v>
      </c>
      <c r="CE56">
        <v>1.2323202036933301</v>
      </c>
      <c r="CF56">
        <v>0</v>
      </c>
      <c r="CG56">
        <v>1.95955895409333</v>
      </c>
      <c r="CH56">
        <v>3.22757489450666</v>
      </c>
    </row>
    <row r="57" spans="3:86" x14ac:dyDescent="0.25">
      <c r="C57">
        <v>35.069357216666603</v>
      </c>
      <c r="D57">
        <v>27.589955354026628</v>
      </c>
      <c r="E57">
        <v>9.3645171328666592</v>
      </c>
      <c r="F57">
        <v>3.8905628562399999</v>
      </c>
      <c r="G57">
        <v>7.6560095307333302</v>
      </c>
      <c r="H57">
        <v>0.40573740000000003</v>
      </c>
      <c r="I57">
        <v>3.7991601580133301</v>
      </c>
      <c r="J57">
        <v>8.3424171445466602</v>
      </c>
      <c r="K57">
        <v>11.382215646199899</v>
      </c>
      <c r="L57">
        <v>1.8626362888066601</v>
      </c>
      <c r="M57">
        <v>2.4879388878533302</v>
      </c>
      <c r="N57">
        <v>0.64389849585333303</v>
      </c>
      <c r="O57">
        <v>2.6216538992599898</v>
      </c>
      <c r="P57">
        <v>2.55871849506666E-2</v>
      </c>
      <c r="Q57">
        <v>1.93793703944</v>
      </c>
      <c r="R57">
        <v>7.42435843746666</v>
      </c>
      <c r="T57">
        <v>35.069357216666603</v>
      </c>
      <c r="U57">
        <v>27.589955354026628</v>
      </c>
      <c r="V57">
        <v>9.3645171328666592</v>
      </c>
      <c r="W57">
        <v>3.8905628562399999</v>
      </c>
      <c r="X57">
        <v>7.6560095307333302</v>
      </c>
      <c r="Y57">
        <v>0.40573740000000003</v>
      </c>
      <c r="Z57">
        <v>3.7991601580133301</v>
      </c>
      <c r="AA57">
        <v>8.3424171445466602</v>
      </c>
      <c r="AB57">
        <v>11.382215646199899</v>
      </c>
      <c r="AC57">
        <v>1.8626362888066601</v>
      </c>
      <c r="AD57">
        <v>2.4879388878533302</v>
      </c>
      <c r="AE57">
        <v>0.64389849585333303</v>
      </c>
      <c r="AF57">
        <v>2.6216538992599898</v>
      </c>
      <c r="AG57">
        <v>2.55871849506666E-2</v>
      </c>
      <c r="AH57">
        <v>1.93793703944</v>
      </c>
      <c r="AI57">
        <v>7.42435843746666</v>
      </c>
      <c r="AK57">
        <v>35.069357216666603</v>
      </c>
      <c r="AL57">
        <v>27.589955354026628</v>
      </c>
      <c r="AM57">
        <v>9.3645171328666592</v>
      </c>
      <c r="AN57">
        <v>3.8905628562399999</v>
      </c>
      <c r="AO57">
        <v>7.6560095307333302</v>
      </c>
      <c r="AP57">
        <v>0.40573740000000003</v>
      </c>
      <c r="AQ57">
        <v>3.7991601580133301</v>
      </c>
      <c r="AR57">
        <v>8.3424171445466602</v>
      </c>
      <c r="AS57">
        <v>11.382215646199899</v>
      </c>
      <c r="AT57">
        <v>1.8626362888066601</v>
      </c>
      <c r="AU57">
        <v>2.4879388878533302</v>
      </c>
      <c r="AV57">
        <v>0.64389849585333303</v>
      </c>
      <c r="AW57">
        <v>2.6216538992599898</v>
      </c>
      <c r="AX57">
        <v>2.55871849506666E-2</v>
      </c>
      <c r="AY57">
        <v>1.93793703944</v>
      </c>
      <c r="AZ57">
        <v>7.42435843746666</v>
      </c>
      <c r="BB57">
        <v>35.069357216666603</v>
      </c>
      <c r="BC57">
        <v>27.589955354026628</v>
      </c>
      <c r="BD57">
        <v>9.3645171328666592</v>
      </c>
      <c r="BE57">
        <v>3.8905628562399999</v>
      </c>
      <c r="BF57">
        <v>7.6560095307333302</v>
      </c>
      <c r="BG57">
        <v>0.40573740000000003</v>
      </c>
      <c r="BH57">
        <v>3.7991601580133301</v>
      </c>
      <c r="BI57">
        <v>8.3424171445466602</v>
      </c>
      <c r="BJ57">
        <v>11.382215646199899</v>
      </c>
      <c r="BK57">
        <v>1.8626362888066601</v>
      </c>
      <c r="BL57">
        <v>2.4879388878533302</v>
      </c>
      <c r="BM57">
        <v>0.64389849585333303</v>
      </c>
      <c r="BN57">
        <v>2.6216538992599898</v>
      </c>
      <c r="BO57">
        <v>2.55871849506666E-2</v>
      </c>
      <c r="BP57">
        <v>1.93793703944</v>
      </c>
      <c r="BQ57">
        <v>7.42435843746666</v>
      </c>
      <c r="BS57">
        <v>35.069357216666603</v>
      </c>
      <c r="BT57">
        <v>27.589955354026628</v>
      </c>
      <c r="BU57">
        <v>9.3645171328666592</v>
      </c>
      <c r="BV57">
        <v>3.8905628562399999</v>
      </c>
      <c r="BW57">
        <v>7.6560095307333302</v>
      </c>
      <c r="BX57">
        <v>0.40573740000000003</v>
      </c>
      <c r="BY57">
        <v>3.7991601580133301</v>
      </c>
      <c r="BZ57">
        <v>8.3424171445466602</v>
      </c>
      <c r="CA57">
        <v>11.382215646199899</v>
      </c>
      <c r="CB57">
        <v>1.8626362888066601</v>
      </c>
      <c r="CC57">
        <v>2.4879388878533302</v>
      </c>
      <c r="CD57">
        <v>0.64389849585333303</v>
      </c>
      <c r="CE57">
        <v>2.6216538992599898</v>
      </c>
      <c r="CF57">
        <v>2.55871849506666E-2</v>
      </c>
      <c r="CG57">
        <v>1.93793703944</v>
      </c>
      <c r="CH57">
        <v>7.42435843746666</v>
      </c>
    </row>
    <row r="58" spans="3:86" x14ac:dyDescent="0.25">
      <c r="C58">
        <v>51.775533468666602</v>
      </c>
      <c r="D58">
        <v>23.1486118238</v>
      </c>
      <c r="E58">
        <v>5.1039334520666699</v>
      </c>
      <c r="F58">
        <v>3.3479696115933302</v>
      </c>
      <c r="G58">
        <v>3.9690133869999902</v>
      </c>
      <c r="H58">
        <v>0.103551471253333</v>
      </c>
      <c r="I58">
        <v>4.3766203984000001</v>
      </c>
      <c r="J58">
        <v>17.857519235333299</v>
      </c>
      <c r="K58">
        <v>19.5942020192666</v>
      </c>
      <c r="L58">
        <v>1.49026200347333</v>
      </c>
      <c r="M58">
        <v>0.83557308895333204</v>
      </c>
      <c r="N58">
        <v>0.459146257679999</v>
      </c>
      <c r="O58">
        <v>3.85035077315333</v>
      </c>
      <c r="P58">
        <v>1.9937398106666601E-2</v>
      </c>
      <c r="Q58">
        <v>1.0976609263333299</v>
      </c>
      <c r="R58">
        <v>4.3142382053999997</v>
      </c>
      <c r="T58">
        <v>51.775533468666602</v>
      </c>
      <c r="U58">
        <v>23.1486118238</v>
      </c>
      <c r="V58">
        <v>5.1039334520666699</v>
      </c>
      <c r="W58">
        <v>3.3479696115933302</v>
      </c>
      <c r="X58">
        <v>3.9690133869999902</v>
      </c>
      <c r="Y58">
        <v>0.103551471253333</v>
      </c>
      <c r="Z58">
        <v>4.3766203984000001</v>
      </c>
      <c r="AA58">
        <v>17.857519235333299</v>
      </c>
      <c r="AB58">
        <v>19.5942020192666</v>
      </c>
      <c r="AC58">
        <v>1.49026200347333</v>
      </c>
      <c r="AD58">
        <v>0.83557308895333204</v>
      </c>
      <c r="AE58">
        <v>0.459146257679999</v>
      </c>
      <c r="AF58">
        <v>3.85035077315333</v>
      </c>
      <c r="AG58">
        <v>1.9937398106666601E-2</v>
      </c>
      <c r="AH58">
        <v>1.0976609263333299</v>
      </c>
      <c r="AI58">
        <v>4.3142382053999997</v>
      </c>
      <c r="AK58">
        <v>51.775533468666602</v>
      </c>
      <c r="AL58">
        <v>23.1486118238</v>
      </c>
      <c r="AM58">
        <v>5.1039334520666699</v>
      </c>
      <c r="AN58">
        <v>3.3479696115933302</v>
      </c>
      <c r="AO58">
        <v>3.9690133869999902</v>
      </c>
      <c r="AP58">
        <v>0.103551471253333</v>
      </c>
      <c r="AQ58">
        <v>4.3766203984000001</v>
      </c>
      <c r="AR58">
        <v>17.857519235333299</v>
      </c>
      <c r="AS58">
        <v>19.5942020192666</v>
      </c>
      <c r="AT58">
        <v>1.49026200347333</v>
      </c>
      <c r="AU58">
        <v>0.83557308895333204</v>
      </c>
      <c r="AV58">
        <v>0.459146257679999</v>
      </c>
      <c r="AW58">
        <v>3.85035077315333</v>
      </c>
      <c r="AX58">
        <v>1.9937398106666601E-2</v>
      </c>
      <c r="AY58">
        <v>1.0976609263333299</v>
      </c>
      <c r="AZ58">
        <v>4.3142382053999997</v>
      </c>
      <c r="BB58">
        <v>51.775533468666602</v>
      </c>
      <c r="BC58">
        <v>23.1486118238</v>
      </c>
      <c r="BD58">
        <v>5.1039334520666699</v>
      </c>
      <c r="BE58">
        <v>3.3479696115933302</v>
      </c>
      <c r="BF58">
        <v>3.9690133869999902</v>
      </c>
      <c r="BG58">
        <v>0.103551471253333</v>
      </c>
      <c r="BH58">
        <v>4.3766203984000001</v>
      </c>
      <c r="BI58">
        <v>17.857519235333299</v>
      </c>
      <c r="BJ58">
        <v>19.5942020192666</v>
      </c>
      <c r="BK58">
        <v>1.49026200347333</v>
      </c>
      <c r="BL58">
        <v>0.83557308895333204</v>
      </c>
      <c r="BM58">
        <v>0.459146257679999</v>
      </c>
      <c r="BN58">
        <v>3.85035077315333</v>
      </c>
      <c r="BO58">
        <v>1.9937398106666601E-2</v>
      </c>
      <c r="BP58">
        <v>1.0976609263333299</v>
      </c>
      <c r="BQ58">
        <v>4.3142382053999997</v>
      </c>
      <c r="BS58">
        <v>51.775533468666602</v>
      </c>
      <c r="BT58">
        <v>23.1486118238</v>
      </c>
      <c r="BU58">
        <v>5.1039334520666699</v>
      </c>
      <c r="BV58">
        <v>3.3479696115933302</v>
      </c>
      <c r="BW58">
        <v>3.9690133869999902</v>
      </c>
      <c r="BX58">
        <v>0.103551471253333</v>
      </c>
      <c r="BY58">
        <v>4.3766203984000001</v>
      </c>
      <c r="BZ58">
        <v>17.857519235333299</v>
      </c>
      <c r="CA58">
        <v>19.5942020192666</v>
      </c>
      <c r="CB58">
        <v>1.49026200347333</v>
      </c>
      <c r="CC58">
        <v>0.83557308895333204</v>
      </c>
      <c r="CD58">
        <v>0.459146257679999</v>
      </c>
      <c r="CE58">
        <v>3.85035077315333</v>
      </c>
      <c r="CF58">
        <v>1.9937398106666601E-2</v>
      </c>
      <c r="CG58">
        <v>1.0976609263333299</v>
      </c>
      <c r="CH58">
        <v>4.3142382053999997</v>
      </c>
    </row>
    <row r="59" spans="3:86" x14ac:dyDescent="0.25">
      <c r="C59">
        <v>31.8647790286666</v>
      </c>
      <c r="D59">
        <v>11.82691516579996</v>
      </c>
      <c r="E59">
        <v>2.73065070486666</v>
      </c>
      <c r="F59">
        <v>0.932937803533333</v>
      </c>
      <c r="G59">
        <v>30.8022048407333</v>
      </c>
      <c r="H59">
        <v>0.12087819445999901</v>
      </c>
      <c r="I59">
        <v>1.5837867165999999</v>
      </c>
      <c r="J59">
        <v>2.9267516981333301</v>
      </c>
      <c r="K59">
        <v>29.407102976800001</v>
      </c>
      <c r="L59">
        <v>0.96651800846666802</v>
      </c>
      <c r="M59">
        <v>2.2009449126666598</v>
      </c>
      <c r="N59">
        <v>0.21848084650666699</v>
      </c>
      <c r="O59">
        <v>1.0043221651800001</v>
      </c>
      <c r="P59">
        <v>0.146504509306666</v>
      </c>
      <c r="Q59">
        <v>0.49782093333999899</v>
      </c>
      <c r="R59">
        <v>25.198250410666599</v>
      </c>
      <c r="T59">
        <v>31.8647790286666</v>
      </c>
      <c r="U59">
        <v>11.82691516579996</v>
      </c>
      <c r="V59">
        <v>2.73065070486666</v>
      </c>
      <c r="W59">
        <v>0.932937803533333</v>
      </c>
      <c r="X59">
        <v>30.8022048407333</v>
      </c>
      <c r="Y59">
        <v>0.12087819445999901</v>
      </c>
      <c r="Z59">
        <v>1.5837867165999999</v>
      </c>
      <c r="AA59">
        <v>2.9267516981333301</v>
      </c>
      <c r="AB59">
        <v>29.407102976800001</v>
      </c>
      <c r="AC59">
        <v>0.96651800846666802</v>
      </c>
      <c r="AD59">
        <v>2.2009449126666598</v>
      </c>
      <c r="AE59">
        <v>0.21848084650666699</v>
      </c>
      <c r="AF59">
        <v>1.0043221651800001</v>
      </c>
      <c r="AG59">
        <v>0.146504509306666</v>
      </c>
      <c r="AH59">
        <v>0.49782093333999899</v>
      </c>
      <c r="AI59">
        <v>25.198250410666599</v>
      </c>
      <c r="AK59">
        <v>31.8647790286666</v>
      </c>
      <c r="AL59">
        <v>11.82691516579996</v>
      </c>
      <c r="AM59">
        <v>2.73065070486666</v>
      </c>
      <c r="AN59">
        <v>0.932937803533333</v>
      </c>
      <c r="AO59">
        <v>30.8022048407333</v>
      </c>
      <c r="AP59">
        <v>0.12087819445999901</v>
      </c>
      <c r="AQ59">
        <v>1.5837867165999999</v>
      </c>
      <c r="AR59">
        <v>2.9267516981333301</v>
      </c>
      <c r="AS59">
        <v>29.407102976800001</v>
      </c>
      <c r="AT59">
        <v>0.96651800846666802</v>
      </c>
      <c r="AU59">
        <v>2.2009449126666598</v>
      </c>
      <c r="AV59">
        <v>0.21848084650666699</v>
      </c>
      <c r="AW59">
        <v>1.0043221651800001</v>
      </c>
      <c r="AX59">
        <v>0.146504509306666</v>
      </c>
      <c r="AY59">
        <v>0.49782093333999899</v>
      </c>
      <c r="AZ59">
        <v>25.198250410666599</v>
      </c>
      <c r="BB59">
        <v>31.8647790286666</v>
      </c>
      <c r="BC59">
        <v>11.82691516579996</v>
      </c>
      <c r="BD59">
        <v>2.73065070486666</v>
      </c>
      <c r="BE59">
        <v>0.932937803533333</v>
      </c>
      <c r="BF59">
        <v>30.8022048407333</v>
      </c>
      <c r="BG59">
        <v>0.12087819445999901</v>
      </c>
      <c r="BH59">
        <v>1.5837867165999999</v>
      </c>
      <c r="BI59">
        <v>2.9267516981333301</v>
      </c>
      <c r="BJ59">
        <v>29.407102976800001</v>
      </c>
      <c r="BK59">
        <v>0.96651800846666802</v>
      </c>
      <c r="BL59">
        <v>2.2009449126666598</v>
      </c>
      <c r="BM59">
        <v>0.21848084650666699</v>
      </c>
      <c r="BN59">
        <v>1.0043221651800001</v>
      </c>
      <c r="BO59">
        <v>0.146504509306666</v>
      </c>
      <c r="BP59">
        <v>0.49782093333999899</v>
      </c>
      <c r="BQ59">
        <v>25.198250410666599</v>
      </c>
      <c r="BS59">
        <v>31.8647790286666</v>
      </c>
      <c r="BT59">
        <v>11.82691516579996</v>
      </c>
      <c r="BU59">
        <v>2.73065070486666</v>
      </c>
      <c r="BV59">
        <v>0.932937803533333</v>
      </c>
      <c r="BW59">
        <v>30.8022048407333</v>
      </c>
      <c r="BX59">
        <v>0.12087819445999901</v>
      </c>
      <c r="BY59">
        <v>1.5837867165999999</v>
      </c>
      <c r="BZ59">
        <v>2.9267516981333301</v>
      </c>
      <c r="CA59">
        <v>29.407102976800001</v>
      </c>
      <c r="CB59">
        <v>0.96651800846666802</v>
      </c>
      <c r="CC59">
        <v>2.2009449126666598</v>
      </c>
      <c r="CD59">
        <v>0.21848084650666699</v>
      </c>
      <c r="CE59">
        <v>1.0043221651800001</v>
      </c>
      <c r="CF59">
        <v>0.146504509306666</v>
      </c>
      <c r="CG59">
        <v>0.49782093333999899</v>
      </c>
      <c r="CH59">
        <v>25.198250410666599</v>
      </c>
    </row>
    <row r="60" spans="3:86" x14ac:dyDescent="0.25">
      <c r="C60">
        <v>97.558656111999994</v>
      </c>
      <c r="D60">
        <v>39.922933863799933</v>
      </c>
      <c r="E60">
        <v>17.303301566999899</v>
      </c>
      <c r="F60">
        <v>2.9980696644</v>
      </c>
      <c r="G60">
        <v>56.417860749200003</v>
      </c>
      <c r="H60">
        <v>0.7536256952</v>
      </c>
      <c r="I60">
        <v>6.7278122456666596</v>
      </c>
      <c r="J60">
        <v>7.8888463169999996</v>
      </c>
      <c r="K60">
        <v>35.853650045333303</v>
      </c>
      <c r="L60">
        <v>2.69848629526666</v>
      </c>
      <c r="M60">
        <v>2.74156423758</v>
      </c>
      <c r="N60">
        <v>1.66122488207999</v>
      </c>
      <c r="O60">
        <v>2.6523100004</v>
      </c>
      <c r="P60">
        <v>0.22680664774666601</v>
      </c>
      <c r="Q60">
        <v>1.31774660051333</v>
      </c>
      <c r="R60">
        <v>14.223771632866599</v>
      </c>
      <c r="T60">
        <v>97.558656111999994</v>
      </c>
      <c r="U60">
        <v>39.922933863799933</v>
      </c>
      <c r="V60">
        <v>17.303301566999899</v>
      </c>
      <c r="W60">
        <v>2.9980696644</v>
      </c>
      <c r="X60">
        <v>56.417860749200003</v>
      </c>
      <c r="Y60">
        <v>0.7536256952</v>
      </c>
      <c r="Z60">
        <v>6.7278122456666596</v>
      </c>
      <c r="AA60">
        <v>7.8888463169999996</v>
      </c>
      <c r="AB60">
        <v>35.853650045333303</v>
      </c>
      <c r="AC60">
        <v>2.69848629526666</v>
      </c>
      <c r="AD60">
        <v>2.74156423758</v>
      </c>
      <c r="AE60">
        <v>1.66122488207999</v>
      </c>
      <c r="AF60">
        <v>2.6523100004</v>
      </c>
      <c r="AG60">
        <v>0.22680664774666601</v>
      </c>
      <c r="AH60">
        <v>1.31774660051333</v>
      </c>
      <c r="AI60">
        <v>14.223771632866599</v>
      </c>
      <c r="AK60">
        <v>97.558656111999994</v>
      </c>
      <c r="AL60">
        <v>39.922933863799933</v>
      </c>
      <c r="AM60">
        <v>17.303301566999899</v>
      </c>
      <c r="AN60">
        <v>2.9980696644</v>
      </c>
      <c r="AO60">
        <v>56.417860749200003</v>
      </c>
      <c r="AP60">
        <v>0.7536256952</v>
      </c>
      <c r="AQ60">
        <v>6.7278122456666596</v>
      </c>
      <c r="AR60">
        <v>7.8888463169999996</v>
      </c>
      <c r="AS60">
        <v>35.853650045333303</v>
      </c>
      <c r="AT60">
        <v>2.69848629526666</v>
      </c>
      <c r="AU60">
        <v>2.74156423758</v>
      </c>
      <c r="AV60">
        <v>1.66122488207999</v>
      </c>
      <c r="AW60">
        <v>2.6523100004</v>
      </c>
      <c r="AX60">
        <v>0.22680664774666601</v>
      </c>
      <c r="AY60">
        <v>1.31774660051333</v>
      </c>
      <c r="AZ60">
        <v>14.223771632866599</v>
      </c>
      <c r="BB60">
        <v>97.558656111999994</v>
      </c>
      <c r="BC60">
        <v>39.922933863799933</v>
      </c>
      <c r="BD60">
        <v>17.303301566999899</v>
      </c>
      <c r="BE60">
        <v>2.9980696644</v>
      </c>
      <c r="BF60">
        <v>56.417860749200003</v>
      </c>
      <c r="BG60">
        <v>0.7536256952</v>
      </c>
      <c r="BH60">
        <v>6.7278122456666596</v>
      </c>
      <c r="BI60">
        <v>7.8888463169999996</v>
      </c>
      <c r="BJ60">
        <v>35.853650045333303</v>
      </c>
      <c r="BK60">
        <v>2.69848629526666</v>
      </c>
      <c r="BL60">
        <v>2.74156423758</v>
      </c>
      <c r="BM60">
        <v>1.66122488207999</v>
      </c>
      <c r="BN60">
        <v>2.6523100004</v>
      </c>
      <c r="BO60">
        <v>0.22680664774666601</v>
      </c>
      <c r="BP60">
        <v>1.31774660051333</v>
      </c>
      <c r="BQ60">
        <v>14.223771632866599</v>
      </c>
      <c r="BS60">
        <v>97.558656111999994</v>
      </c>
      <c r="BT60">
        <v>39.922933863799933</v>
      </c>
      <c r="BU60">
        <v>17.303301566999899</v>
      </c>
      <c r="BV60">
        <v>2.9980696644</v>
      </c>
      <c r="BW60">
        <v>56.417860749200003</v>
      </c>
      <c r="BX60">
        <v>0.7536256952</v>
      </c>
      <c r="BY60">
        <v>6.7278122456666596</v>
      </c>
      <c r="BZ60">
        <v>7.8888463169999996</v>
      </c>
      <c r="CA60">
        <v>35.853650045333303</v>
      </c>
      <c r="CB60">
        <v>2.69848629526666</v>
      </c>
      <c r="CC60">
        <v>2.74156423758</v>
      </c>
      <c r="CD60">
        <v>1.66122488207999</v>
      </c>
      <c r="CE60">
        <v>2.6523100004</v>
      </c>
      <c r="CF60">
        <v>0.22680664774666601</v>
      </c>
      <c r="CG60">
        <v>1.31774660051333</v>
      </c>
      <c r="CH60">
        <v>14.223771632866599</v>
      </c>
    </row>
    <row r="61" spans="3:86" x14ac:dyDescent="0.25">
      <c r="C61">
        <v>136.76259125066599</v>
      </c>
      <c r="D61">
        <v>77.097574452266599</v>
      </c>
      <c r="E61">
        <v>29.8452259586666</v>
      </c>
      <c r="F61">
        <v>5.2028100281999903</v>
      </c>
      <c r="G61">
        <v>58.149065428666603</v>
      </c>
      <c r="H61">
        <v>1.30645285703333</v>
      </c>
      <c r="I61">
        <v>8.0813682220666596</v>
      </c>
      <c r="J61">
        <v>13.4983703052</v>
      </c>
      <c r="K61">
        <v>60.271117308000001</v>
      </c>
      <c r="L61">
        <v>4.7184301662666597</v>
      </c>
      <c r="M61">
        <v>4.6154349223333302</v>
      </c>
      <c r="N61">
        <v>1.76922788933333</v>
      </c>
      <c r="O61">
        <v>5.2754208438666597</v>
      </c>
      <c r="P61">
        <v>0.34866873885333299</v>
      </c>
      <c r="Q61">
        <v>2.3391981420266599</v>
      </c>
      <c r="R61">
        <v>21.565710136866599</v>
      </c>
      <c r="T61">
        <v>136.76259125066599</v>
      </c>
      <c r="U61">
        <v>77.097574452266599</v>
      </c>
      <c r="V61">
        <v>29.8452259586666</v>
      </c>
      <c r="W61">
        <v>5.2028100281999903</v>
      </c>
      <c r="X61">
        <v>58.149065428666603</v>
      </c>
      <c r="Y61">
        <v>1.30645285703333</v>
      </c>
      <c r="Z61">
        <v>8.0813682220666596</v>
      </c>
      <c r="AA61">
        <v>13.4983703052</v>
      </c>
      <c r="AB61">
        <v>60.271117308000001</v>
      </c>
      <c r="AC61">
        <v>4.7184301662666597</v>
      </c>
      <c r="AD61">
        <v>4.6154349223333302</v>
      </c>
      <c r="AE61">
        <v>1.76922788933333</v>
      </c>
      <c r="AF61">
        <v>5.2754208438666597</v>
      </c>
      <c r="AG61">
        <v>0.34866873885333299</v>
      </c>
      <c r="AH61">
        <v>2.3391981420266599</v>
      </c>
      <c r="AI61">
        <v>21.565710136866599</v>
      </c>
      <c r="AK61">
        <v>136.76259125066599</v>
      </c>
      <c r="AL61">
        <v>77.097574452266599</v>
      </c>
      <c r="AM61">
        <v>29.8452259586666</v>
      </c>
      <c r="AN61">
        <v>5.2028100281999903</v>
      </c>
      <c r="AO61">
        <v>58.149065428666603</v>
      </c>
      <c r="AP61">
        <v>1.30645285703333</v>
      </c>
      <c r="AQ61">
        <v>8.0813682220666596</v>
      </c>
      <c r="AR61">
        <v>13.4983703052</v>
      </c>
      <c r="AS61">
        <v>60.271117308000001</v>
      </c>
      <c r="AT61">
        <v>4.7184301662666597</v>
      </c>
      <c r="AU61">
        <v>4.6154349223333302</v>
      </c>
      <c r="AV61">
        <v>1.76922788933333</v>
      </c>
      <c r="AW61">
        <v>5.2754208438666597</v>
      </c>
      <c r="AX61">
        <v>0.34866873885333299</v>
      </c>
      <c r="AY61">
        <v>2.3391981420266599</v>
      </c>
      <c r="AZ61">
        <v>21.565710136866599</v>
      </c>
      <c r="BB61">
        <v>136.76259125066599</v>
      </c>
      <c r="BC61">
        <v>77.097574452266599</v>
      </c>
      <c r="BD61">
        <v>29.8452259586666</v>
      </c>
      <c r="BE61">
        <v>5.2028100281999903</v>
      </c>
      <c r="BF61">
        <v>58.149065428666603</v>
      </c>
      <c r="BG61">
        <v>1.30645285703333</v>
      </c>
      <c r="BH61">
        <v>8.0813682220666596</v>
      </c>
      <c r="BI61">
        <v>13.4983703052</v>
      </c>
      <c r="BJ61">
        <v>60.271117308000001</v>
      </c>
      <c r="BK61">
        <v>4.7184301662666597</v>
      </c>
      <c r="BL61">
        <v>4.6154349223333302</v>
      </c>
      <c r="BM61">
        <v>1.76922788933333</v>
      </c>
      <c r="BN61">
        <v>5.2754208438666597</v>
      </c>
      <c r="BO61">
        <v>0.34866873885333299</v>
      </c>
      <c r="BP61">
        <v>2.3391981420266599</v>
      </c>
      <c r="BQ61">
        <v>21.565710136866599</v>
      </c>
      <c r="BS61">
        <v>136.76259125066599</v>
      </c>
      <c r="BT61">
        <v>77.097574452266599</v>
      </c>
      <c r="BU61">
        <v>29.8452259586666</v>
      </c>
      <c r="BV61">
        <v>5.2028100281999903</v>
      </c>
      <c r="BW61">
        <v>58.149065428666603</v>
      </c>
      <c r="BX61">
        <v>1.30645285703333</v>
      </c>
      <c r="BY61">
        <v>8.0813682220666596</v>
      </c>
      <c r="BZ61">
        <v>13.4983703052</v>
      </c>
      <c r="CA61">
        <v>60.271117308000001</v>
      </c>
      <c r="CB61">
        <v>4.7184301662666597</v>
      </c>
      <c r="CC61">
        <v>4.6154349223333302</v>
      </c>
      <c r="CD61">
        <v>1.76922788933333</v>
      </c>
      <c r="CE61">
        <v>5.2754208438666597</v>
      </c>
      <c r="CF61">
        <v>0.34866873885333299</v>
      </c>
      <c r="CG61">
        <v>2.3391981420266599</v>
      </c>
      <c r="CH61">
        <v>21.565710136866599</v>
      </c>
    </row>
    <row r="62" spans="3:86" x14ac:dyDescent="0.25">
      <c r="C62">
        <v>43.283677770666699</v>
      </c>
      <c r="D62">
        <v>24.8537150959333</v>
      </c>
      <c r="E62">
        <v>7.6011125080000204</v>
      </c>
      <c r="F62">
        <v>2.14860776506666</v>
      </c>
      <c r="G62">
        <v>18.827586579999998</v>
      </c>
      <c r="H62">
        <v>0.36835136002000002</v>
      </c>
      <c r="I62">
        <v>2.3323920051999898</v>
      </c>
      <c r="J62">
        <v>5.2817341945333203</v>
      </c>
      <c r="K62">
        <v>19.3743405373333</v>
      </c>
      <c r="L62">
        <v>2.0414674463333302</v>
      </c>
      <c r="M62">
        <v>3.3879118336</v>
      </c>
      <c r="N62">
        <v>0.560847025666666</v>
      </c>
      <c r="O62">
        <v>3.5381792681999999</v>
      </c>
      <c r="P62">
        <v>0.24170925624</v>
      </c>
      <c r="Q62">
        <v>0.56092188794666697</v>
      </c>
      <c r="R62">
        <v>6.8687953484666702</v>
      </c>
      <c r="T62">
        <v>43.283677770666699</v>
      </c>
      <c r="U62">
        <v>24.8537150959333</v>
      </c>
      <c r="V62">
        <v>7.6011125080000204</v>
      </c>
      <c r="W62">
        <v>2.14860776506666</v>
      </c>
      <c r="X62">
        <v>18.827586579999998</v>
      </c>
      <c r="Y62">
        <v>0.36835136002000002</v>
      </c>
      <c r="Z62">
        <v>2.3323920051999898</v>
      </c>
      <c r="AA62">
        <v>5.2817341945333203</v>
      </c>
      <c r="AB62">
        <v>19.3743405373333</v>
      </c>
      <c r="AC62">
        <v>2.0414674463333302</v>
      </c>
      <c r="AD62">
        <v>3.3879118336</v>
      </c>
      <c r="AE62">
        <v>0.560847025666666</v>
      </c>
      <c r="AF62">
        <v>3.5381792681999999</v>
      </c>
      <c r="AG62">
        <v>0.24170925624</v>
      </c>
      <c r="AH62">
        <v>0.56092188794666697</v>
      </c>
      <c r="AI62">
        <v>6.8687953484666702</v>
      </c>
      <c r="AK62">
        <v>43.283677770666699</v>
      </c>
      <c r="AL62">
        <v>24.8537150959333</v>
      </c>
      <c r="AM62">
        <v>7.6011125080000204</v>
      </c>
      <c r="AN62">
        <v>2.14860776506666</v>
      </c>
      <c r="AO62">
        <v>18.827586579999998</v>
      </c>
      <c r="AP62">
        <v>0.36835136002000002</v>
      </c>
      <c r="AQ62">
        <v>2.3323920051999898</v>
      </c>
      <c r="AR62">
        <v>5.2817341945333203</v>
      </c>
      <c r="AS62">
        <v>19.3743405373333</v>
      </c>
      <c r="AT62">
        <v>2.0414674463333302</v>
      </c>
      <c r="AU62">
        <v>3.3879118336</v>
      </c>
      <c r="AV62">
        <v>0.560847025666666</v>
      </c>
      <c r="AW62">
        <v>3.5381792681999999</v>
      </c>
      <c r="AX62">
        <v>0.24170925624</v>
      </c>
      <c r="AY62">
        <v>0.56092188794666697</v>
      </c>
      <c r="AZ62">
        <v>6.8687953484666702</v>
      </c>
      <c r="BB62">
        <v>43.283677770666699</v>
      </c>
      <c r="BC62">
        <v>24.8537150959333</v>
      </c>
      <c r="BD62">
        <v>7.6011125080000204</v>
      </c>
      <c r="BE62">
        <v>2.14860776506666</v>
      </c>
      <c r="BF62">
        <v>18.827586579999998</v>
      </c>
      <c r="BG62">
        <v>0.36835136002000002</v>
      </c>
      <c r="BH62">
        <v>2.3323920051999898</v>
      </c>
      <c r="BI62">
        <v>5.2817341945333203</v>
      </c>
      <c r="BJ62">
        <v>19.3743405373333</v>
      </c>
      <c r="BK62">
        <v>2.0414674463333302</v>
      </c>
      <c r="BL62">
        <v>3.3879118336</v>
      </c>
      <c r="BM62">
        <v>0.560847025666666</v>
      </c>
      <c r="BN62">
        <v>3.5381792681999999</v>
      </c>
      <c r="BO62">
        <v>0.24170925624</v>
      </c>
      <c r="BP62">
        <v>0.56092188794666697</v>
      </c>
      <c r="BQ62">
        <v>6.8687953484666702</v>
      </c>
      <c r="BS62">
        <v>43.283677770666699</v>
      </c>
      <c r="BT62">
        <v>24.8537150959333</v>
      </c>
      <c r="BU62">
        <v>7.6011125080000204</v>
      </c>
      <c r="BV62">
        <v>2.14860776506666</v>
      </c>
      <c r="BW62">
        <v>18.827586579999998</v>
      </c>
      <c r="BX62">
        <v>0.36835136002000002</v>
      </c>
      <c r="BY62">
        <v>2.3323920051999898</v>
      </c>
      <c r="BZ62">
        <v>5.2817341945333203</v>
      </c>
      <c r="CA62">
        <v>19.3743405373333</v>
      </c>
      <c r="CB62">
        <v>2.0414674463333302</v>
      </c>
      <c r="CC62">
        <v>3.3879118336</v>
      </c>
      <c r="CD62">
        <v>0.560847025666666</v>
      </c>
      <c r="CE62">
        <v>3.5381792681999999</v>
      </c>
      <c r="CF62">
        <v>0.24170925624</v>
      </c>
      <c r="CG62">
        <v>0.56092188794666697</v>
      </c>
      <c r="CH62">
        <v>6.8687953484666702</v>
      </c>
    </row>
    <row r="63" spans="3:86" x14ac:dyDescent="0.25">
      <c r="C63">
        <v>35.983602822666498</v>
      </c>
      <c r="D63">
        <v>25.02427952013333</v>
      </c>
      <c r="E63">
        <v>8.1018633886666507</v>
      </c>
      <c r="F63">
        <v>2.3488093596666602</v>
      </c>
      <c r="G63">
        <v>21.3308512726666</v>
      </c>
      <c r="H63">
        <v>0.404646292393333</v>
      </c>
      <c r="I63">
        <v>2.1763719433999902</v>
      </c>
      <c r="J63">
        <v>6.2518254605999903</v>
      </c>
      <c r="K63">
        <v>20.429527703333299</v>
      </c>
      <c r="L63">
        <v>2.9170083949999999</v>
      </c>
      <c r="M63">
        <v>4.11457837246666</v>
      </c>
      <c r="N63">
        <v>0.67797856245333299</v>
      </c>
      <c r="O63">
        <v>3.3535377404666602</v>
      </c>
      <c r="P63">
        <v>0.41927747740666599</v>
      </c>
      <c r="Q63">
        <v>1.0651058598666601</v>
      </c>
      <c r="R63">
        <v>7.5494671821333199</v>
      </c>
      <c r="T63">
        <v>35.983602822666498</v>
      </c>
      <c r="U63">
        <v>25.02427952013333</v>
      </c>
      <c r="V63">
        <v>8.1018633886666507</v>
      </c>
      <c r="W63">
        <v>2.3488093596666602</v>
      </c>
      <c r="X63">
        <v>21.3308512726666</v>
      </c>
      <c r="Y63">
        <v>0.404646292393333</v>
      </c>
      <c r="Z63">
        <v>2.1763719433999902</v>
      </c>
      <c r="AA63">
        <v>6.2518254605999903</v>
      </c>
      <c r="AB63">
        <v>20.429527703333299</v>
      </c>
      <c r="AC63">
        <v>2.9170083949999999</v>
      </c>
      <c r="AD63">
        <v>4.11457837246666</v>
      </c>
      <c r="AE63">
        <v>0.67797856245333299</v>
      </c>
      <c r="AF63">
        <v>3.3535377404666602</v>
      </c>
      <c r="AG63">
        <v>0.41927747740666599</v>
      </c>
      <c r="AH63">
        <v>1.0651058598666601</v>
      </c>
      <c r="AI63">
        <v>7.5494671821333199</v>
      </c>
      <c r="AK63">
        <v>35.983602822666498</v>
      </c>
      <c r="AL63">
        <v>25.02427952013333</v>
      </c>
      <c r="AM63">
        <v>8.1018633886666507</v>
      </c>
      <c r="AN63">
        <v>2.3488093596666602</v>
      </c>
      <c r="AO63">
        <v>21.3308512726666</v>
      </c>
      <c r="AP63">
        <v>0.404646292393333</v>
      </c>
      <c r="AQ63">
        <v>2.1763719433999902</v>
      </c>
      <c r="AR63">
        <v>6.2518254605999903</v>
      </c>
      <c r="AS63">
        <v>20.429527703333299</v>
      </c>
      <c r="AT63">
        <v>2.9170083949999999</v>
      </c>
      <c r="AU63">
        <v>4.11457837246666</v>
      </c>
      <c r="AV63">
        <v>0.67797856245333299</v>
      </c>
      <c r="AW63">
        <v>3.3535377404666602</v>
      </c>
      <c r="AX63">
        <v>0.41927747740666599</v>
      </c>
      <c r="AY63">
        <v>1.0651058598666601</v>
      </c>
      <c r="AZ63">
        <v>7.5494671821333199</v>
      </c>
      <c r="BB63">
        <v>35.983602822666498</v>
      </c>
      <c r="BC63">
        <v>25.02427952013333</v>
      </c>
      <c r="BD63">
        <v>8.1018633886666507</v>
      </c>
      <c r="BE63">
        <v>2.3488093596666602</v>
      </c>
      <c r="BF63">
        <v>21.3308512726666</v>
      </c>
      <c r="BG63">
        <v>0.404646292393333</v>
      </c>
      <c r="BH63">
        <v>2.1763719433999902</v>
      </c>
      <c r="BI63">
        <v>6.2518254605999903</v>
      </c>
      <c r="BJ63">
        <v>20.429527703333299</v>
      </c>
      <c r="BK63">
        <v>2.9170083949999999</v>
      </c>
      <c r="BL63">
        <v>4.11457837246666</v>
      </c>
      <c r="BM63">
        <v>0.67797856245333299</v>
      </c>
      <c r="BN63">
        <v>3.3535377404666602</v>
      </c>
      <c r="BO63">
        <v>0.41927747740666599</v>
      </c>
      <c r="BP63">
        <v>1.0651058598666601</v>
      </c>
      <c r="BQ63">
        <v>7.5494671821333199</v>
      </c>
      <c r="BS63">
        <v>35.983602822666498</v>
      </c>
      <c r="BT63">
        <v>25.02427952013333</v>
      </c>
      <c r="BU63">
        <v>8.1018633886666507</v>
      </c>
      <c r="BV63">
        <v>2.3488093596666602</v>
      </c>
      <c r="BW63">
        <v>21.3308512726666</v>
      </c>
      <c r="BX63">
        <v>0.404646292393333</v>
      </c>
      <c r="BY63">
        <v>2.1763719433999902</v>
      </c>
      <c r="BZ63">
        <v>6.2518254605999903</v>
      </c>
      <c r="CA63">
        <v>20.429527703333299</v>
      </c>
      <c r="CB63">
        <v>2.9170083949999999</v>
      </c>
      <c r="CC63">
        <v>4.11457837246666</v>
      </c>
      <c r="CD63">
        <v>0.67797856245333299</v>
      </c>
      <c r="CE63">
        <v>3.3535377404666602</v>
      </c>
      <c r="CF63">
        <v>0.41927747740666599</v>
      </c>
      <c r="CG63">
        <v>1.0651058598666601</v>
      </c>
      <c r="CH63">
        <v>7.5494671821333199</v>
      </c>
    </row>
    <row r="64" spans="3:86" x14ac:dyDescent="0.25">
      <c r="C64">
        <v>89.235238413999994</v>
      </c>
      <c r="D64">
        <v>55.621200928999961</v>
      </c>
      <c r="E64">
        <v>20.834292201333302</v>
      </c>
      <c r="F64">
        <v>4.6255608081999897</v>
      </c>
      <c r="G64">
        <v>41.076287942666603</v>
      </c>
      <c r="H64">
        <v>1.00928986283333</v>
      </c>
      <c r="I64">
        <v>5.6030007400666602</v>
      </c>
      <c r="J64">
        <v>13.656120101799999</v>
      </c>
      <c r="K64">
        <v>37.985865949999997</v>
      </c>
      <c r="L64">
        <v>6.7461893449333301</v>
      </c>
      <c r="M64">
        <v>8.0234601120000004</v>
      </c>
      <c r="N64">
        <v>1.5110105856</v>
      </c>
      <c r="O64">
        <v>6.4554930163999904</v>
      </c>
      <c r="P64">
        <v>0.69115702087999997</v>
      </c>
      <c r="Q64">
        <v>2.4794507783333302</v>
      </c>
      <c r="R64">
        <v>17.1822192576</v>
      </c>
      <c r="T64">
        <v>89.235238413999994</v>
      </c>
      <c r="U64">
        <v>55.621200928999961</v>
      </c>
      <c r="V64">
        <v>20.834292201333302</v>
      </c>
      <c r="W64">
        <v>4.6255608081999897</v>
      </c>
      <c r="X64">
        <v>41.076287942666603</v>
      </c>
      <c r="Y64">
        <v>1.00928986283333</v>
      </c>
      <c r="Z64">
        <v>5.6030007400666602</v>
      </c>
      <c r="AA64">
        <v>13.656120101799999</v>
      </c>
      <c r="AB64">
        <v>37.985865949999997</v>
      </c>
      <c r="AC64">
        <v>6.7461893449333301</v>
      </c>
      <c r="AD64">
        <v>8.0234601120000004</v>
      </c>
      <c r="AE64">
        <v>1.5110105856</v>
      </c>
      <c r="AF64">
        <v>6.4554930163999904</v>
      </c>
      <c r="AG64">
        <v>0.69115702087999997</v>
      </c>
      <c r="AH64">
        <v>2.4794507783333302</v>
      </c>
      <c r="AI64">
        <v>17.1822192576</v>
      </c>
      <c r="AK64">
        <v>89.235238413999994</v>
      </c>
      <c r="AL64">
        <v>55.621200928999961</v>
      </c>
      <c r="AM64">
        <v>20.834292201333302</v>
      </c>
      <c r="AN64">
        <v>4.6255608081999897</v>
      </c>
      <c r="AO64">
        <v>41.076287942666603</v>
      </c>
      <c r="AP64">
        <v>1.00928986283333</v>
      </c>
      <c r="AQ64">
        <v>5.6030007400666602</v>
      </c>
      <c r="AR64">
        <v>13.656120101799999</v>
      </c>
      <c r="AS64">
        <v>37.985865949999997</v>
      </c>
      <c r="AT64">
        <v>6.7461893449333301</v>
      </c>
      <c r="AU64">
        <v>8.0234601120000004</v>
      </c>
      <c r="AV64">
        <v>1.5110105856</v>
      </c>
      <c r="AW64">
        <v>6.4554930163999904</v>
      </c>
      <c r="AX64">
        <v>0.69115702087999997</v>
      </c>
      <c r="AY64">
        <v>2.4794507783333302</v>
      </c>
      <c r="AZ64">
        <v>17.1822192576</v>
      </c>
      <c r="BB64">
        <v>89.235238413999994</v>
      </c>
      <c r="BC64">
        <v>55.621200928999961</v>
      </c>
      <c r="BD64">
        <v>20.834292201333302</v>
      </c>
      <c r="BE64">
        <v>4.6255608081999897</v>
      </c>
      <c r="BF64">
        <v>41.076287942666603</v>
      </c>
      <c r="BG64">
        <v>1.00928986283333</v>
      </c>
      <c r="BH64">
        <v>5.6030007400666602</v>
      </c>
      <c r="BI64">
        <v>13.656120101799999</v>
      </c>
      <c r="BJ64">
        <v>37.985865949999997</v>
      </c>
      <c r="BK64">
        <v>6.7461893449333301</v>
      </c>
      <c r="BL64">
        <v>8.0234601120000004</v>
      </c>
      <c r="BM64">
        <v>1.5110105856</v>
      </c>
      <c r="BN64">
        <v>6.4554930163999904</v>
      </c>
      <c r="BO64">
        <v>0.69115702087999997</v>
      </c>
      <c r="BP64">
        <v>2.4794507783333302</v>
      </c>
      <c r="BQ64">
        <v>17.1822192576</v>
      </c>
      <c r="BS64">
        <v>89.235238413999994</v>
      </c>
      <c r="BT64">
        <v>55.621200928999961</v>
      </c>
      <c r="BU64">
        <v>20.834292201333302</v>
      </c>
      <c r="BV64">
        <v>4.6255608081999897</v>
      </c>
      <c r="BW64">
        <v>41.076287942666603</v>
      </c>
      <c r="BX64">
        <v>1.00928986283333</v>
      </c>
      <c r="BY64">
        <v>5.6030007400666602</v>
      </c>
      <c r="BZ64">
        <v>13.656120101799999</v>
      </c>
      <c r="CA64">
        <v>37.985865949999997</v>
      </c>
      <c r="CB64">
        <v>6.7461893449333301</v>
      </c>
      <c r="CC64">
        <v>8.0234601120000004</v>
      </c>
      <c r="CD64">
        <v>1.5110105856</v>
      </c>
      <c r="CE64">
        <v>6.4554930163999904</v>
      </c>
      <c r="CF64">
        <v>0.69115702087999997</v>
      </c>
      <c r="CG64">
        <v>2.4794507783333302</v>
      </c>
      <c r="CH64">
        <v>17.1822192576</v>
      </c>
    </row>
    <row r="65" spans="3:86" x14ac:dyDescent="0.25">
      <c r="C65">
        <v>89.900937398666599</v>
      </c>
      <c r="D65">
        <v>54.76788544586659</v>
      </c>
      <c r="E65">
        <v>20.360064305999899</v>
      </c>
      <c r="F65">
        <v>4.9382192916666696</v>
      </c>
      <c r="G65">
        <v>45.2430716739999</v>
      </c>
      <c r="H65">
        <v>1.02159189676</v>
      </c>
      <c r="I65">
        <v>5.6942154950666604</v>
      </c>
      <c r="J65">
        <v>14.8128418868666</v>
      </c>
      <c r="K65">
        <v>37.440969269333301</v>
      </c>
      <c r="L65">
        <v>8.6948512729999905</v>
      </c>
      <c r="M65">
        <v>10.6097275568666</v>
      </c>
      <c r="N65">
        <v>1.5993598984666599</v>
      </c>
      <c r="O65">
        <v>7.2839010706666603</v>
      </c>
      <c r="P65">
        <v>2.4026039959266599</v>
      </c>
      <c r="Q65">
        <v>3.3275305639333301</v>
      </c>
      <c r="R65">
        <v>19.069550760666601</v>
      </c>
      <c r="T65">
        <v>89.900937398666599</v>
      </c>
      <c r="U65">
        <v>54.76788544586659</v>
      </c>
      <c r="V65">
        <v>20.360064305999899</v>
      </c>
      <c r="W65">
        <v>4.9382192916666696</v>
      </c>
      <c r="X65">
        <v>45.2430716739999</v>
      </c>
      <c r="Y65">
        <v>1.02159189676</v>
      </c>
      <c r="Z65">
        <v>5.6942154950666604</v>
      </c>
      <c r="AA65">
        <v>14.8128418868666</v>
      </c>
      <c r="AB65">
        <v>37.440969269333301</v>
      </c>
      <c r="AC65">
        <v>8.6948512729999905</v>
      </c>
      <c r="AD65">
        <v>10.6097275568666</v>
      </c>
      <c r="AE65">
        <v>1.5993598984666599</v>
      </c>
      <c r="AF65">
        <v>7.2839010706666603</v>
      </c>
      <c r="AG65">
        <v>2.4026039959266599</v>
      </c>
      <c r="AH65">
        <v>3.3275305639333301</v>
      </c>
      <c r="AI65">
        <v>19.069550760666601</v>
      </c>
      <c r="AK65">
        <v>89.900937398666599</v>
      </c>
      <c r="AL65">
        <v>54.76788544586659</v>
      </c>
      <c r="AM65">
        <v>20.360064305999899</v>
      </c>
      <c r="AN65">
        <v>4.9382192916666696</v>
      </c>
      <c r="AO65">
        <v>45.2430716739999</v>
      </c>
      <c r="AP65">
        <v>1.02159189676</v>
      </c>
      <c r="AQ65">
        <v>5.6942154950666604</v>
      </c>
      <c r="AR65">
        <v>14.8128418868666</v>
      </c>
      <c r="AS65">
        <v>37.440969269333301</v>
      </c>
      <c r="AT65">
        <v>8.6948512729999905</v>
      </c>
      <c r="AU65">
        <v>10.6097275568666</v>
      </c>
      <c r="AV65">
        <v>1.5993598984666599</v>
      </c>
      <c r="AW65">
        <v>7.2839010706666603</v>
      </c>
      <c r="AX65">
        <v>2.4026039959266599</v>
      </c>
      <c r="AY65">
        <v>3.3275305639333301</v>
      </c>
      <c r="AZ65">
        <v>19.069550760666601</v>
      </c>
      <c r="BB65">
        <v>89.900937398666599</v>
      </c>
      <c r="BC65">
        <v>54.76788544586659</v>
      </c>
      <c r="BD65">
        <v>20.360064305999899</v>
      </c>
      <c r="BE65">
        <v>4.9382192916666696</v>
      </c>
      <c r="BF65">
        <v>45.2430716739999</v>
      </c>
      <c r="BG65">
        <v>1.02159189676</v>
      </c>
      <c r="BH65">
        <v>5.6942154950666604</v>
      </c>
      <c r="BI65">
        <v>14.8128418868666</v>
      </c>
      <c r="BJ65">
        <v>37.440969269333301</v>
      </c>
      <c r="BK65">
        <v>8.6948512729999905</v>
      </c>
      <c r="BL65">
        <v>10.6097275568666</v>
      </c>
      <c r="BM65">
        <v>1.5993598984666599</v>
      </c>
      <c r="BN65">
        <v>7.2839010706666603</v>
      </c>
      <c r="BO65">
        <v>2.4026039959266599</v>
      </c>
      <c r="BP65">
        <v>3.3275305639333301</v>
      </c>
      <c r="BQ65">
        <v>19.069550760666601</v>
      </c>
      <c r="BS65">
        <v>89.900937398666599</v>
      </c>
      <c r="BT65">
        <v>54.76788544586659</v>
      </c>
      <c r="BU65">
        <v>20.360064305999899</v>
      </c>
      <c r="BV65">
        <v>4.9382192916666696</v>
      </c>
      <c r="BW65">
        <v>45.2430716739999</v>
      </c>
      <c r="BX65">
        <v>1.02159189676</v>
      </c>
      <c r="BY65">
        <v>5.6942154950666604</v>
      </c>
      <c r="BZ65">
        <v>14.8128418868666</v>
      </c>
      <c r="CA65">
        <v>37.440969269333301</v>
      </c>
      <c r="CB65">
        <v>8.6948512729999905</v>
      </c>
      <c r="CC65">
        <v>10.6097275568666</v>
      </c>
      <c r="CD65">
        <v>1.5993598984666599</v>
      </c>
      <c r="CE65">
        <v>7.2839010706666603</v>
      </c>
      <c r="CF65">
        <v>2.4026039959266599</v>
      </c>
      <c r="CG65">
        <v>3.3275305639333301</v>
      </c>
      <c r="CH65">
        <v>19.069550760666601</v>
      </c>
    </row>
    <row r="66" spans="3:86" x14ac:dyDescent="0.25">
      <c r="C66">
        <v>90.567882320666598</v>
      </c>
      <c r="D66">
        <v>49.28947090120004</v>
      </c>
      <c r="E66">
        <v>18.62541607</v>
      </c>
      <c r="F66">
        <v>4.8925222465333302</v>
      </c>
      <c r="G66">
        <v>45.535131939333297</v>
      </c>
      <c r="H66">
        <v>0.94828251825999899</v>
      </c>
      <c r="I66">
        <v>5.5019918896666598</v>
      </c>
      <c r="J66">
        <v>16.176765092799901</v>
      </c>
      <c r="K66">
        <v>34.202548772666702</v>
      </c>
      <c r="L66">
        <v>10.532181692</v>
      </c>
      <c r="M66">
        <v>14.8710211021333</v>
      </c>
      <c r="N66">
        <v>1.728885249</v>
      </c>
      <c r="O66">
        <v>8.91909263866666</v>
      </c>
      <c r="P66">
        <v>7.9634659004066597</v>
      </c>
      <c r="Q66">
        <v>3.5803907915333202</v>
      </c>
      <c r="R66">
        <v>19.698029653999999</v>
      </c>
      <c r="T66">
        <v>90.567882320666598</v>
      </c>
      <c r="U66">
        <v>49.28947090120004</v>
      </c>
      <c r="V66">
        <v>18.62541607</v>
      </c>
      <c r="W66">
        <v>4.8925222465333302</v>
      </c>
      <c r="X66">
        <v>45.535131939333297</v>
      </c>
      <c r="Y66">
        <v>0.94828251825999899</v>
      </c>
      <c r="Z66">
        <v>5.5019918896666598</v>
      </c>
      <c r="AA66">
        <v>16.176765092799901</v>
      </c>
      <c r="AB66">
        <v>34.202548772666702</v>
      </c>
      <c r="AC66">
        <v>10.532181692</v>
      </c>
      <c r="AD66">
        <v>14.8710211021333</v>
      </c>
      <c r="AE66">
        <v>1.728885249</v>
      </c>
      <c r="AF66">
        <v>8.91909263866666</v>
      </c>
      <c r="AG66">
        <v>7.9634659004066597</v>
      </c>
      <c r="AH66">
        <v>3.5803907915333202</v>
      </c>
      <c r="AI66">
        <v>19.698029653999999</v>
      </c>
      <c r="AK66">
        <v>90.567882320666598</v>
      </c>
      <c r="AL66">
        <v>49.28947090120004</v>
      </c>
      <c r="AM66">
        <v>18.62541607</v>
      </c>
      <c r="AN66">
        <v>4.8925222465333302</v>
      </c>
      <c r="AO66">
        <v>45.535131939333297</v>
      </c>
      <c r="AP66">
        <v>0.94828251825999899</v>
      </c>
      <c r="AQ66">
        <v>5.5019918896666598</v>
      </c>
      <c r="AR66">
        <v>16.176765092799901</v>
      </c>
      <c r="AS66">
        <v>34.202548772666702</v>
      </c>
      <c r="AT66">
        <v>10.532181692</v>
      </c>
      <c r="AU66">
        <v>14.8710211021333</v>
      </c>
      <c r="AV66">
        <v>1.728885249</v>
      </c>
      <c r="AW66">
        <v>8.91909263866666</v>
      </c>
      <c r="AX66">
        <v>7.9634659004066597</v>
      </c>
      <c r="AY66">
        <v>3.5803907915333202</v>
      </c>
      <c r="AZ66">
        <v>19.698029653999999</v>
      </c>
      <c r="BB66">
        <v>90.567882320666598</v>
      </c>
      <c r="BC66">
        <v>49.28947090120004</v>
      </c>
      <c r="BD66">
        <v>18.62541607</v>
      </c>
      <c r="BE66">
        <v>4.8925222465333302</v>
      </c>
      <c r="BF66">
        <v>45.535131939333297</v>
      </c>
      <c r="BG66">
        <v>0.94828251825999899</v>
      </c>
      <c r="BH66">
        <v>5.5019918896666598</v>
      </c>
      <c r="BI66">
        <v>16.176765092799901</v>
      </c>
      <c r="BJ66">
        <v>34.202548772666702</v>
      </c>
      <c r="BK66">
        <v>10.532181692</v>
      </c>
      <c r="BL66">
        <v>14.8710211021333</v>
      </c>
      <c r="BM66">
        <v>1.728885249</v>
      </c>
      <c r="BN66">
        <v>8.91909263866666</v>
      </c>
      <c r="BO66">
        <v>7.9634659004066597</v>
      </c>
      <c r="BP66">
        <v>3.5803907915333202</v>
      </c>
      <c r="BQ66">
        <v>19.698029653999999</v>
      </c>
      <c r="BS66">
        <v>90.567882320666598</v>
      </c>
      <c r="BT66">
        <v>49.28947090120004</v>
      </c>
      <c r="BU66">
        <v>18.62541607</v>
      </c>
      <c r="BV66">
        <v>4.8925222465333302</v>
      </c>
      <c r="BW66">
        <v>45.535131939333297</v>
      </c>
      <c r="BX66">
        <v>0.94828251825999899</v>
      </c>
      <c r="BY66">
        <v>5.5019918896666598</v>
      </c>
      <c r="BZ66">
        <v>16.176765092799901</v>
      </c>
      <c r="CA66">
        <v>34.202548772666702</v>
      </c>
      <c r="CB66">
        <v>10.532181692</v>
      </c>
      <c r="CC66">
        <v>14.8710211021333</v>
      </c>
      <c r="CD66">
        <v>1.728885249</v>
      </c>
      <c r="CE66">
        <v>8.91909263866666</v>
      </c>
      <c r="CF66">
        <v>7.9634659004066597</v>
      </c>
      <c r="CG66">
        <v>3.5803907915333202</v>
      </c>
      <c r="CH66">
        <v>19.698029653999999</v>
      </c>
    </row>
    <row r="67" spans="3:86" x14ac:dyDescent="0.25">
      <c r="C67">
        <v>92.673134207999894</v>
      </c>
      <c r="D67">
        <v>48.286670476666586</v>
      </c>
      <c r="E67">
        <v>20.2285581573333</v>
      </c>
      <c r="F67">
        <v>5.5591419888000004</v>
      </c>
      <c r="G67">
        <v>47.9783588033333</v>
      </c>
      <c r="H67">
        <v>1.04117354297333</v>
      </c>
      <c r="I67">
        <v>5.96341402173333</v>
      </c>
      <c r="J67">
        <v>17.2851221373333</v>
      </c>
      <c r="K67">
        <v>48.016539509333299</v>
      </c>
      <c r="L67">
        <v>12.6534349058666</v>
      </c>
      <c r="M67">
        <v>17.730694255333301</v>
      </c>
      <c r="N67">
        <v>2.06755665806666</v>
      </c>
      <c r="O67">
        <v>9.4447292633333308</v>
      </c>
      <c r="P67">
        <v>14.946030400133299</v>
      </c>
      <c r="Q67">
        <v>5.15345135093333</v>
      </c>
      <c r="R67">
        <v>21.9854806479999</v>
      </c>
      <c r="T67">
        <v>92.673134207999894</v>
      </c>
      <c r="U67">
        <v>48.286670476666586</v>
      </c>
      <c r="V67">
        <v>20.2285581573333</v>
      </c>
      <c r="W67">
        <v>5.5591419888000004</v>
      </c>
      <c r="X67">
        <v>47.9783588033333</v>
      </c>
      <c r="Y67">
        <v>1.04117354297333</v>
      </c>
      <c r="Z67">
        <v>5.96341402173333</v>
      </c>
      <c r="AA67">
        <v>17.2851221373333</v>
      </c>
      <c r="AB67">
        <v>48.016539509333299</v>
      </c>
      <c r="AC67">
        <v>12.6534349058666</v>
      </c>
      <c r="AD67">
        <v>17.730694255333301</v>
      </c>
      <c r="AE67">
        <v>2.06755665806666</v>
      </c>
      <c r="AF67">
        <v>9.4447292633333308</v>
      </c>
      <c r="AG67">
        <v>14.946030400133299</v>
      </c>
      <c r="AH67">
        <v>5.15345135093333</v>
      </c>
      <c r="AI67">
        <v>21.9854806479999</v>
      </c>
      <c r="AK67">
        <v>92.673134207999894</v>
      </c>
      <c r="AL67">
        <v>48.286670476666586</v>
      </c>
      <c r="AM67">
        <v>20.2285581573333</v>
      </c>
      <c r="AN67">
        <v>5.5591419888000004</v>
      </c>
      <c r="AO67">
        <v>47.9783588033333</v>
      </c>
      <c r="AP67">
        <v>1.04117354297333</v>
      </c>
      <c r="AQ67">
        <v>5.96341402173333</v>
      </c>
      <c r="AR67">
        <v>17.2851221373333</v>
      </c>
      <c r="AS67">
        <v>48.016539509333299</v>
      </c>
      <c r="AT67">
        <v>12.6534349058666</v>
      </c>
      <c r="AU67">
        <v>17.730694255333301</v>
      </c>
      <c r="AV67">
        <v>2.06755665806666</v>
      </c>
      <c r="AW67">
        <v>9.4447292633333308</v>
      </c>
      <c r="AX67">
        <v>14.946030400133299</v>
      </c>
      <c r="AY67">
        <v>5.15345135093333</v>
      </c>
      <c r="AZ67">
        <v>21.9854806479999</v>
      </c>
      <c r="BB67">
        <v>92.673134207999894</v>
      </c>
      <c r="BC67">
        <v>48.286670476666586</v>
      </c>
      <c r="BD67">
        <v>20.2285581573333</v>
      </c>
      <c r="BE67">
        <v>5.5591419888000004</v>
      </c>
      <c r="BF67">
        <v>47.9783588033333</v>
      </c>
      <c r="BG67">
        <v>1.04117354297333</v>
      </c>
      <c r="BH67">
        <v>5.96341402173333</v>
      </c>
      <c r="BI67">
        <v>17.2851221373333</v>
      </c>
      <c r="BJ67">
        <v>48.016539509333299</v>
      </c>
      <c r="BK67">
        <v>12.6534349058666</v>
      </c>
      <c r="BL67">
        <v>17.730694255333301</v>
      </c>
      <c r="BM67">
        <v>2.06755665806666</v>
      </c>
      <c r="BN67">
        <v>9.4447292633333308</v>
      </c>
      <c r="BO67">
        <v>14.946030400133299</v>
      </c>
      <c r="BP67">
        <v>5.15345135093333</v>
      </c>
      <c r="BQ67">
        <v>21.9854806479999</v>
      </c>
      <c r="BS67">
        <v>92.673134207999894</v>
      </c>
      <c r="BT67">
        <v>48.286670476666586</v>
      </c>
      <c r="BU67">
        <v>20.2285581573333</v>
      </c>
      <c r="BV67">
        <v>5.5591419888000004</v>
      </c>
      <c r="BW67">
        <v>47.9783588033333</v>
      </c>
      <c r="BX67">
        <v>1.04117354297333</v>
      </c>
      <c r="BY67">
        <v>5.96341402173333</v>
      </c>
      <c r="BZ67">
        <v>17.2851221373333</v>
      </c>
      <c r="CA67">
        <v>48.016539509333299</v>
      </c>
      <c r="CB67">
        <v>12.6534349058666</v>
      </c>
      <c r="CC67">
        <v>17.730694255333301</v>
      </c>
      <c r="CD67">
        <v>2.06755665806666</v>
      </c>
      <c r="CE67">
        <v>9.4447292633333308</v>
      </c>
      <c r="CF67">
        <v>14.946030400133299</v>
      </c>
      <c r="CG67">
        <v>5.15345135093333</v>
      </c>
      <c r="CH67">
        <v>21.9854806479999</v>
      </c>
    </row>
    <row r="68" spans="3:86" x14ac:dyDescent="0.25">
      <c r="C68">
        <v>86.174281768666603</v>
      </c>
      <c r="D68">
        <v>38.114046797066699</v>
      </c>
      <c r="E68">
        <v>16.9855975086667</v>
      </c>
      <c r="F68">
        <v>5.0039415106666603</v>
      </c>
      <c r="G68">
        <v>42.4865999973333</v>
      </c>
      <c r="H68">
        <v>2.9737001536666599</v>
      </c>
      <c r="I68">
        <v>4.6405244701333297</v>
      </c>
      <c r="J68">
        <v>18.1485135086666</v>
      </c>
      <c r="K68">
        <v>63.0588766746666</v>
      </c>
      <c r="L68">
        <v>13.251001749666599</v>
      </c>
      <c r="M68">
        <v>24.796130632533298</v>
      </c>
      <c r="N68">
        <v>2.1052991699333301</v>
      </c>
      <c r="O68">
        <v>9.7871744338666602</v>
      </c>
      <c r="P68">
        <v>21.3065329056666</v>
      </c>
      <c r="Q68">
        <v>5.6846502685999898</v>
      </c>
      <c r="R68">
        <v>21.1916547533333</v>
      </c>
      <c r="T68">
        <v>83.131842130336807</v>
      </c>
      <c r="U68">
        <v>36.327340285851832</v>
      </c>
      <c r="V68">
        <v>16.2695431867309</v>
      </c>
      <c r="W68">
        <v>4.8512125091932399</v>
      </c>
      <c r="X68">
        <v>41.180253921290898</v>
      </c>
      <c r="Y68">
        <v>2.9332697983239702</v>
      </c>
      <c r="Z68">
        <v>4.4545564773252702</v>
      </c>
      <c r="AA68">
        <v>17.710574631919499</v>
      </c>
      <c r="AB68">
        <v>61.648663667898397</v>
      </c>
      <c r="AC68">
        <v>13.0231338611658</v>
      </c>
      <c r="AD68">
        <v>24.498680722999801</v>
      </c>
      <c r="AE68">
        <v>2.0525300768053998</v>
      </c>
      <c r="AF68">
        <v>9.5884369757035799</v>
      </c>
      <c r="AG68">
        <v>21.158668159182501</v>
      </c>
      <c r="AH68">
        <v>5.5906355346122503</v>
      </c>
      <c r="AI68">
        <v>20.611127474476</v>
      </c>
      <c r="AK68">
        <v>80.089402492006897</v>
      </c>
      <c r="AL68">
        <v>34.540633774637172</v>
      </c>
      <c r="AM68">
        <v>15.553488864795099</v>
      </c>
      <c r="AN68">
        <v>4.6984835077198204</v>
      </c>
      <c r="AO68">
        <v>39.873907845248603</v>
      </c>
      <c r="AP68">
        <v>2.89283944298128</v>
      </c>
      <c r="AQ68">
        <v>4.2685884845172097</v>
      </c>
      <c r="AR68">
        <v>17.272635755172399</v>
      </c>
      <c r="AS68">
        <v>60.238450661130102</v>
      </c>
      <c r="AT68">
        <v>12.795265972665</v>
      </c>
      <c r="AU68">
        <v>24.201230813466399</v>
      </c>
      <c r="AV68">
        <v>1.9997609836774699</v>
      </c>
      <c r="AW68">
        <v>9.3896995175405191</v>
      </c>
      <c r="AX68">
        <v>21.010803412698301</v>
      </c>
      <c r="AY68">
        <v>5.4966208006245001</v>
      </c>
      <c r="AZ68">
        <v>20.0306001956187</v>
      </c>
      <c r="BB68">
        <v>77.046962853677002</v>
      </c>
      <c r="BC68">
        <v>32.753927263422298</v>
      </c>
      <c r="BD68">
        <v>14.837434542859301</v>
      </c>
      <c r="BE68">
        <v>4.5457545062464</v>
      </c>
      <c r="BF68">
        <v>38.5675617692062</v>
      </c>
      <c r="BG68">
        <v>2.8524090876385899</v>
      </c>
      <c r="BH68">
        <v>4.0826204917091502</v>
      </c>
      <c r="BI68">
        <v>16.834696878425198</v>
      </c>
      <c r="BJ68">
        <v>58.8282376543618</v>
      </c>
      <c r="BK68">
        <v>12.5673980841642</v>
      </c>
      <c r="BL68">
        <v>23.903780903932901</v>
      </c>
      <c r="BM68">
        <v>1.94699189054953</v>
      </c>
      <c r="BN68">
        <v>9.1909620593774406</v>
      </c>
      <c r="BO68">
        <v>20.862938666214099</v>
      </c>
      <c r="BP68">
        <v>5.4026060666367499</v>
      </c>
      <c r="BQ68">
        <v>19.4500729167614</v>
      </c>
      <c r="BS68">
        <v>74.004523215347206</v>
      </c>
      <c r="BT68">
        <v>30.967220752207531</v>
      </c>
      <c r="BU68">
        <v>14.1213802209236</v>
      </c>
      <c r="BV68">
        <v>4.3930255047729796</v>
      </c>
      <c r="BW68">
        <v>37.261215693163898</v>
      </c>
      <c r="BX68">
        <v>2.8119787322958998</v>
      </c>
      <c r="BY68">
        <v>3.8966524989010898</v>
      </c>
      <c r="BZ68">
        <v>16.396758001678101</v>
      </c>
      <c r="CA68">
        <v>57.418024647593597</v>
      </c>
      <c r="CB68">
        <v>12.3395301956634</v>
      </c>
      <c r="CC68">
        <v>23.6063309943994</v>
      </c>
      <c r="CD68">
        <v>1.8942227974215999</v>
      </c>
      <c r="CE68">
        <v>8.9922246012143603</v>
      </c>
      <c r="CF68">
        <v>20.7150739197299</v>
      </c>
      <c r="CG68">
        <v>5.3085913326489997</v>
      </c>
      <c r="CH68">
        <v>18.869545637904</v>
      </c>
    </row>
    <row r="69" spans="3:86" x14ac:dyDescent="0.25">
      <c r="C69">
        <v>83.897692606000007</v>
      </c>
      <c r="D69">
        <v>24.64372719246656</v>
      </c>
      <c r="E69">
        <v>15.098580679333301</v>
      </c>
      <c r="F69">
        <v>5.8028650561999999</v>
      </c>
      <c r="G69">
        <v>45.126561130666602</v>
      </c>
      <c r="H69">
        <v>3.9457355083333301</v>
      </c>
      <c r="I69">
        <v>4.1240705856666704</v>
      </c>
      <c r="J69">
        <v>17.251008869333301</v>
      </c>
      <c r="K69">
        <v>102.263926384</v>
      </c>
      <c r="L69">
        <v>13.3331974695333</v>
      </c>
      <c r="M69">
        <v>32.647354563533298</v>
      </c>
      <c r="N69">
        <v>2.1140782991333298</v>
      </c>
      <c r="O69">
        <v>6.7868528501333403</v>
      </c>
      <c r="P69">
        <v>25.361599452466599</v>
      </c>
      <c r="Q69">
        <v>7.3064217241333296</v>
      </c>
      <c r="R69">
        <v>20.437178038666602</v>
      </c>
      <c r="T69">
        <v>78.850309228969294</v>
      </c>
      <c r="U69">
        <v>21.864638463310321</v>
      </c>
      <c r="V69">
        <v>13.9455716514814</v>
      </c>
      <c r="W69">
        <v>5.5375320922851801</v>
      </c>
      <c r="X69">
        <v>42.890942173396603</v>
      </c>
      <c r="Y69">
        <v>3.8573906669875</v>
      </c>
      <c r="Z69">
        <v>3.8230964000968002</v>
      </c>
      <c r="AA69">
        <v>16.4855900195674</v>
      </c>
      <c r="AB69">
        <v>99.448178857909596</v>
      </c>
      <c r="AC69">
        <v>12.902195312281</v>
      </c>
      <c r="AD69">
        <v>31.970205692984798</v>
      </c>
      <c r="AE69">
        <v>2.02158353115348</v>
      </c>
      <c r="AF69">
        <v>6.4473317252348599</v>
      </c>
      <c r="AG69">
        <v>24.956361960505401</v>
      </c>
      <c r="AH69">
        <v>7.1150313532973604</v>
      </c>
      <c r="AI69">
        <v>19.440810319012801</v>
      </c>
      <c r="AK69">
        <v>73.802925851938596</v>
      </c>
      <c r="AL69">
        <v>19.085549734154089</v>
      </c>
      <c r="AM69">
        <v>12.792562623629401</v>
      </c>
      <c r="AN69">
        <v>5.2721991283703504</v>
      </c>
      <c r="AO69">
        <v>40.655323216126497</v>
      </c>
      <c r="AP69">
        <v>3.7690458256416699</v>
      </c>
      <c r="AQ69">
        <v>3.52212221452693</v>
      </c>
      <c r="AR69">
        <v>15.720171169801599</v>
      </c>
      <c r="AS69">
        <v>96.632431331819006</v>
      </c>
      <c r="AT69">
        <v>12.4711931550288</v>
      </c>
      <c r="AU69">
        <v>31.293056822436299</v>
      </c>
      <c r="AV69">
        <v>1.92908876317363</v>
      </c>
      <c r="AW69">
        <v>6.1078106003363599</v>
      </c>
      <c r="AX69">
        <v>24.551124468544099</v>
      </c>
      <c r="AY69">
        <v>6.9236409824613796</v>
      </c>
      <c r="AZ69">
        <v>18.444442599359</v>
      </c>
      <c r="BB69">
        <v>68.755542474907998</v>
      </c>
      <c r="BC69">
        <v>16.306461004997772</v>
      </c>
      <c r="BD69">
        <v>11.6395535957775</v>
      </c>
      <c r="BE69">
        <v>5.0068661644555297</v>
      </c>
      <c r="BF69">
        <v>38.419704258856498</v>
      </c>
      <c r="BG69">
        <v>3.6807009842958398</v>
      </c>
      <c r="BH69">
        <v>3.2211480289570602</v>
      </c>
      <c r="BI69">
        <v>14.9547523200357</v>
      </c>
      <c r="BJ69">
        <v>93.816683805728601</v>
      </c>
      <c r="BK69">
        <v>12.0401909977765</v>
      </c>
      <c r="BL69">
        <v>30.615907951887799</v>
      </c>
      <c r="BM69">
        <v>1.83659399519378</v>
      </c>
      <c r="BN69">
        <v>5.7682894754378902</v>
      </c>
      <c r="BO69">
        <v>24.145886976582801</v>
      </c>
      <c r="BP69">
        <v>6.7322506116254104</v>
      </c>
      <c r="BQ69">
        <v>17.448074879705199</v>
      </c>
      <c r="BS69">
        <v>63.708159097877001</v>
      </c>
      <c r="BT69">
        <v>13.527372275841639</v>
      </c>
      <c r="BU69">
        <v>10.4865445679256</v>
      </c>
      <c r="BV69">
        <v>4.7415332005407098</v>
      </c>
      <c r="BW69">
        <v>36.184085301586499</v>
      </c>
      <c r="BX69">
        <v>3.5923561429500102</v>
      </c>
      <c r="BY69">
        <v>2.9201738433872002</v>
      </c>
      <c r="BZ69">
        <v>14.189333470269901</v>
      </c>
      <c r="CA69">
        <v>91.000936279638196</v>
      </c>
      <c r="CB69">
        <v>11.609188840524199</v>
      </c>
      <c r="CC69">
        <v>29.938759081339398</v>
      </c>
      <c r="CD69">
        <v>1.74409922721393</v>
      </c>
      <c r="CE69">
        <v>5.4287683505394098</v>
      </c>
      <c r="CF69">
        <v>23.7406494846215</v>
      </c>
      <c r="CG69">
        <v>6.5408602407894403</v>
      </c>
      <c r="CH69">
        <v>16.451707160051399</v>
      </c>
    </row>
    <row r="70" spans="3:86" x14ac:dyDescent="0.25">
      <c r="C70">
        <v>60.480072199999903</v>
      </c>
      <c r="D70">
        <v>9.0513198877333902</v>
      </c>
      <c r="E70">
        <v>14.4787552246666</v>
      </c>
      <c r="F70">
        <v>6.5301810725333302</v>
      </c>
      <c r="G70">
        <v>38.616670787333298</v>
      </c>
      <c r="H70">
        <v>3.7402024378666598</v>
      </c>
      <c r="I70">
        <v>3.4995020173333198</v>
      </c>
      <c r="J70">
        <v>17.223496244666599</v>
      </c>
      <c r="K70">
        <v>139.10426376333299</v>
      </c>
      <c r="L70">
        <v>13.4902703908666</v>
      </c>
      <c r="M70">
        <v>37.726376815999998</v>
      </c>
      <c r="N70">
        <v>2.1850181353333298</v>
      </c>
      <c r="O70">
        <v>6.2435113971333296</v>
      </c>
      <c r="P70">
        <v>25.2344917723333</v>
      </c>
      <c r="Q70">
        <v>7.8130275791999999</v>
      </c>
      <c r="R70">
        <v>20.2617858326666</v>
      </c>
      <c r="T70">
        <v>52.7816937255593</v>
      </c>
      <c r="U70">
        <v>5.0565094494246798</v>
      </c>
      <c r="V70">
        <v>12.693158165296101</v>
      </c>
      <c r="W70">
        <v>6.0848594982037998</v>
      </c>
      <c r="X70">
        <v>35.076756247235998</v>
      </c>
      <c r="Y70">
        <v>3.57889409341611</v>
      </c>
      <c r="Z70">
        <v>3.0381020693275702</v>
      </c>
      <c r="AA70">
        <v>15.963594053198101</v>
      </c>
      <c r="AB70">
        <v>133.583034358135</v>
      </c>
      <c r="AC70">
        <v>12.743776096155299</v>
      </c>
      <c r="AD70">
        <v>36.374197641479803</v>
      </c>
      <c r="AE70">
        <v>2.03145198406762</v>
      </c>
      <c r="AF70">
        <v>5.7003368050346799</v>
      </c>
      <c r="AG70">
        <v>24.413678005058902</v>
      </c>
      <c r="AH70">
        <v>7.4621852743930699</v>
      </c>
      <c r="AI70">
        <v>18.643007623082401</v>
      </c>
      <c r="AK70">
        <v>45.083315251118798</v>
      </c>
      <c r="AL70">
        <v>1.27731305402716</v>
      </c>
      <c r="AM70">
        <v>10.907561105925501</v>
      </c>
      <c r="AN70">
        <v>5.63953792387428</v>
      </c>
      <c r="AO70">
        <v>31.536841707138901</v>
      </c>
      <c r="AP70">
        <v>3.4175857489655601</v>
      </c>
      <c r="AQ70">
        <v>2.5767021213218202</v>
      </c>
      <c r="AR70">
        <v>14.703691861729499</v>
      </c>
      <c r="AS70">
        <v>128.061804952937</v>
      </c>
      <c r="AT70">
        <v>11.997281801443901</v>
      </c>
      <c r="AU70">
        <v>35.0220184669597</v>
      </c>
      <c r="AV70">
        <v>1.8778858328019099</v>
      </c>
      <c r="AW70">
        <v>5.1571622129360399</v>
      </c>
      <c r="AX70">
        <v>23.5928642377845</v>
      </c>
      <c r="AY70">
        <v>7.1113429695861301</v>
      </c>
      <c r="AZ70">
        <v>17.024229413498201</v>
      </c>
      <c r="BB70">
        <v>37.384936776678302</v>
      </c>
      <c r="BC70">
        <v>0.82318873250741798</v>
      </c>
      <c r="BD70">
        <v>9.1219640465549201</v>
      </c>
      <c r="BE70">
        <v>5.1942163495447602</v>
      </c>
      <c r="BF70">
        <v>27.996927167041701</v>
      </c>
      <c r="BG70">
        <v>3.2562774045150098</v>
      </c>
      <c r="BH70">
        <v>2.1153021733160799</v>
      </c>
      <c r="BI70">
        <v>13.4437896702609</v>
      </c>
      <c r="BJ70">
        <v>122.540575547739</v>
      </c>
      <c r="BK70">
        <v>11.2507875067325</v>
      </c>
      <c r="BL70">
        <v>33.669839292439498</v>
      </c>
      <c r="BM70">
        <v>1.7243196815362001</v>
      </c>
      <c r="BN70">
        <v>4.6139876208373902</v>
      </c>
      <c r="BO70">
        <v>22.772050470510099</v>
      </c>
      <c r="BP70">
        <v>6.7605006647792001</v>
      </c>
      <c r="BQ70">
        <v>15.405451203914</v>
      </c>
      <c r="BS70">
        <v>29.686558302238101</v>
      </c>
      <c r="BT70">
        <v>0.36906441098766801</v>
      </c>
      <c r="BU70">
        <v>7.3363669871843298</v>
      </c>
      <c r="BV70">
        <v>4.74889477521522</v>
      </c>
      <c r="BW70">
        <v>24.457012626944501</v>
      </c>
      <c r="BX70">
        <v>3.0949690600644599</v>
      </c>
      <c r="BY70">
        <v>1.6539022253103199</v>
      </c>
      <c r="BZ70">
        <v>12.1838874787923</v>
      </c>
      <c r="CA70">
        <v>117.019346142541</v>
      </c>
      <c r="CB70">
        <v>10.5042932120211</v>
      </c>
      <c r="CC70">
        <v>32.317660117919402</v>
      </c>
      <c r="CD70">
        <v>1.57075353027049</v>
      </c>
      <c r="CE70">
        <v>4.0708130287387503</v>
      </c>
      <c r="CF70">
        <v>21.9512367032358</v>
      </c>
      <c r="CG70">
        <v>6.4096583599722603</v>
      </c>
      <c r="CH70">
        <v>13.7866729943298</v>
      </c>
    </row>
    <row r="71" spans="3:86" x14ac:dyDescent="0.25">
      <c r="C71">
        <v>56.792614946666603</v>
      </c>
      <c r="D71">
        <v>7.6912966073333804</v>
      </c>
      <c r="E71">
        <v>13.0628017546666</v>
      </c>
      <c r="F71">
        <v>7.4116744215333199</v>
      </c>
      <c r="G71">
        <v>49.207641047999999</v>
      </c>
      <c r="H71">
        <v>4.5060167451999904</v>
      </c>
      <c r="I71">
        <v>3.6500555971333299</v>
      </c>
      <c r="J71">
        <v>16.317918598666601</v>
      </c>
      <c r="K71">
        <v>173.85546900799901</v>
      </c>
      <c r="L71">
        <v>12.952698556</v>
      </c>
      <c r="M71">
        <v>35.586613064666601</v>
      </c>
      <c r="N71">
        <v>2.1472643266666598</v>
      </c>
      <c r="O71">
        <v>5.1000036499333401</v>
      </c>
      <c r="P71">
        <v>20.201190107666601</v>
      </c>
      <c r="Q71">
        <v>8.9711141421333291</v>
      </c>
      <c r="R71">
        <v>22.376880274000001</v>
      </c>
      <c r="T71">
        <v>45.336254384440203</v>
      </c>
      <c r="U71">
        <v>2.0123128719305141</v>
      </c>
      <c r="V71">
        <v>10.4128357397035</v>
      </c>
      <c r="W71">
        <v>6.6859578702787896</v>
      </c>
      <c r="X71">
        <v>43.522231028120501</v>
      </c>
      <c r="Y71">
        <v>4.2157167325495797</v>
      </c>
      <c r="Z71">
        <v>2.9564383894504198</v>
      </c>
      <c r="AA71">
        <v>14.3585456579002</v>
      </c>
      <c r="AB71">
        <v>163.58439100143801</v>
      </c>
      <c r="AC71">
        <v>11.7508005640967</v>
      </c>
      <c r="AD71">
        <v>33.270533374579202</v>
      </c>
      <c r="AE71">
        <v>1.9057016710678201</v>
      </c>
      <c r="AF71">
        <v>4.2873417107916998</v>
      </c>
      <c r="AG71">
        <v>18.8520559705754</v>
      </c>
      <c r="AH71">
        <v>8.3554090382504</v>
      </c>
      <c r="AI71">
        <v>19.807269272639601</v>
      </c>
      <c r="AK71">
        <v>33.8798938222141</v>
      </c>
      <c r="AL71">
        <v>0.40618871900669201</v>
      </c>
      <c r="AM71">
        <v>7.7628697247404803</v>
      </c>
      <c r="AN71">
        <v>5.96024131902427</v>
      </c>
      <c r="AO71">
        <v>37.836821008240904</v>
      </c>
      <c r="AP71">
        <v>3.9254167198991499</v>
      </c>
      <c r="AQ71">
        <v>2.2628211817675301</v>
      </c>
      <c r="AR71">
        <v>12.3991727171338</v>
      </c>
      <c r="AS71">
        <v>153.31331299487599</v>
      </c>
      <c r="AT71">
        <v>10.5489025721934</v>
      </c>
      <c r="AU71">
        <v>30.954453684491799</v>
      </c>
      <c r="AV71">
        <v>1.6641390154689899</v>
      </c>
      <c r="AW71">
        <v>3.4746797716500502</v>
      </c>
      <c r="AX71">
        <v>17.502921833484301</v>
      </c>
      <c r="AY71">
        <v>7.7397039343674896</v>
      </c>
      <c r="AZ71">
        <v>17.237658271279098</v>
      </c>
      <c r="BB71">
        <v>22.4235332599876</v>
      </c>
      <c r="BC71">
        <v>0</v>
      </c>
      <c r="BD71">
        <v>5.11290370977735</v>
      </c>
      <c r="BE71">
        <v>5.2345247677697397</v>
      </c>
      <c r="BF71">
        <v>32.151410988361398</v>
      </c>
      <c r="BG71">
        <v>3.6351167072487298</v>
      </c>
      <c r="BH71">
        <v>1.56920397408465</v>
      </c>
      <c r="BI71">
        <v>10.4397997763674</v>
      </c>
      <c r="BJ71">
        <v>143.04223498831499</v>
      </c>
      <c r="BK71">
        <v>9.3470045802901094</v>
      </c>
      <c r="BL71">
        <v>28.6383739944045</v>
      </c>
      <c r="BM71">
        <v>1.42257635987015</v>
      </c>
      <c r="BN71">
        <v>2.6620178325084201</v>
      </c>
      <c r="BO71">
        <v>16.153787696393099</v>
      </c>
      <c r="BP71">
        <v>7.1239988304845596</v>
      </c>
      <c r="BQ71">
        <v>14.6680472699187</v>
      </c>
      <c r="BS71">
        <v>10.9671726977614</v>
      </c>
      <c r="BT71">
        <v>0</v>
      </c>
      <c r="BU71">
        <v>2.46293769481428</v>
      </c>
      <c r="BV71">
        <v>4.5088082165152104</v>
      </c>
      <c r="BW71">
        <v>26.4660009684819</v>
      </c>
      <c r="BX71">
        <v>3.3448166945983102</v>
      </c>
      <c r="BY71">
        <v>0.87558676640176003</v>
      </c>
      <c r="BZ71">
        <v>8.4804268356010297</v>
      </c>
      <c r="CA71">
        <v>132.77115698175299</v>
      </c>
      <c r="CB71">
        <v>8.1451065883868292</v>
      </c>
      <c r="CC71">
        <v>26.322294304317101</v>
      </c>
      <c r="CD71">
        <v>1.18101370427132</v>
      </c>
      <c r="CE71">
        <v>1.84935589336677</v>
      </c>
      <c r="CF71">
        <v>14.804653559301901</v>
      </c>
      <c r="CG71">
        <v>6.5082937266016403</v>
      </c>
      <c r="CH71">
        <v>12.0984362685583</v>
      </c>
    </row>
    <row r="72" spans="3:86" x14ac:dyDescent="0.25">
      <c r="C72">
        <v>50.886126840000003</v>
      </c>
      <c r="D72">
        <v>7.0699196229998718</v>
      </c>
      <c r="E72">
        <v>12.538880607333301</v>
      </c>
      <c r="F72">
        <v>5.6235353874666698</v>
      </c>
      <c r="G72">
        <v>63.4702493039999</v>
      </c>
      <c r="H72">
        <v>4.8896413072666602</v>
      </c>
      <c r="I72">
        <v>3.1054364462666699</v>
      </c>
      <c r="J72">
        <v>16.050132715333302</v>
      </c>
      <c r="K72">
        <v>179.82195340999999</v>
      </c>
      <c r="L72">
        <v>10.919339532</v>
      </c>
      <c r="M72">
        <v>33.483775045999998</v>
      </c>
      <c r="N72">
        <v>2.0508343882000002</v>
      </c>
      <c r="O72">
        <v>4.1653370107333201</v>
      </c>
      <c r="P72">
        <v>20.425247336666601</v>
      </c>
      <c r="Q72">
        <v>6.7421146458666597</v>
      </c>
      <c r="R72">
        <v>24.6222302486666</v>
      </c>
      <c r="T72">
        <v>34.5736700008135</v>
      </c>
      <c r="U72">
        <v>0</v>
      </c>
      <c r="V72">
        <v>8.7370333741254704</v>
      </c>
      <c r="W72">
        <v>4.5775317227097903</v>
      </c>
      <c r="X72">
        <v>54.419986926148503</v>
      </c>
      <c r="Y72">
        <v>4.4069372929200901</v>
      </c>
      <c r="Z72">
        <v>2.1209531236172898</v>
      </c>
      <c r="AA72">
        <v>13.125255600548201</v>
      </c>
      <c r="AB72">
        <v>162.77547008267999</v>
      </c>
      <c r="AC72">
        <v>9.1429709374422199</v>
      </c>
      <c r="AD72">
        <v>29.821526424569999</v>
      </c>
      <c r="AE72">
        <v>1.69025563778331</v>
      </c>
      <c r="AF72">
        <v>3.0088431837562402</v>
      </c>
      <c r="AG72">
        <v>18.249327986483198</v>
      </c>
      <c r="AH72">
        <v>5.8357462921045</v>
      </c>
      <c r="AI72">
        <v>20.678369304505601</v>
      </c>
      <c r="AK72">
        <v>18.261213161626898</v>
      </c>
      <c r="AL72">
        <v>0</v>
      </c>
      <c r="AM72">
        <v>4.9351861409175504</v>
      </c>
      <c r="AN72">
        <v>3.5315280579528898</v>
      </c>
      <c r="AO72">
        <v>45.369724548297199</v>
      </c>
      <c r="AP72">
        <v>3.9242332785735199</v>
      </c>
      <c r="AQ72">
        <v>1.1364698009679099</v>
      </c>
      <c r="AR72">
        <v>10.200378485763199</v>
      </c>
      <c r="AS72">
        <v>145.72898675536101</v>
      </c>
      <c r="AT72">
        <v>7.3666023428844198</v>
      </c>
      <c r="AU72">
        <v>26.1592778031401</v>
      </c>
      <c r="AV72">
        <v>1.32967688736662</v>
      </c>
      <c r="AW72">
        <v>1.85234935677915</v>
      </c>
      <c r="AX72">
        <v>16.0734086362997</v>
      </c>
      <c r="AY72">
        <v>4.9293779383423297</v>
      </c>
      <c r="AZ72">
        <v>16.734508360344702</v>
      </c>
      <c r="BB72">
        <v>1.9487563224404301</v>
      </c>
      <c r="BC72">
        <v>0</v>
      </c>
      <c r="BD72">
        <v>1.13333890770974</v>
      </c>
      <c r="BE72">
        <v>2.485524393196</v>
      </c>
      <c r="BF72">
        <v>36.319462170445703</v>
      </c>
      <c r="BG72">
        <v>3.4415292642269599</v>
      </c>
      <c r="BH72">
        <v>0.151986478318519</v>
      </c>
      <c r="BI72">
        <v>7.2755013709781302</v>
      </c>
      <c r="BJ72">
        <v>128.682503428042</v>
      </c>
      <c r="BK72">
        <v>5.59023374832665</v>
      </c>
      <c r="BL72">
        <v>22.497029181710101</v>
      </c>
      <c r="BM72">
        <v>0.96909813694994096</v>
      </c>
      <c r="BN72">
        <v>0.69585552980207399</v>
      </c>
      <c r="BO72">
        <v>13.897489286116301</v>
      </c>
      <c r="BP72">
        <v>4.0230095845801701</v>
      </c>
      <c r="BQ72">
        <v>12.790647416183701</v>
      </c>
      <c r="BS72">
        <v>0</v>
      </c>
      <c r="BT72">
        <v>0</v>
      </c>
      <c r="BU72">
        <v>0</v>
      </c>
      <c r="BV72">
        <v>1.43952072843912</v>
      </c>
      <c r="BW72">
        <v>27.2691997925942</v>
      </c>
      <c r="BX72">
        <v>2.9588252498803902</v>
      </c>
      <c r="BY72">
        <v>0</v>
      </c>
      <c r="BZ72">
        <v>4.3506242561930701</v>
      </c>
      <c r="CA72">
        <v>111.636020100723</v>
      </c>
      <c r="CB72">
        <v>3.8138651537688699</v>
      </c>
      <c r="CC72">
        <v>18.834780560280201</v>
      </c>
      <c r="CD72">
        <v>0.60851938653325899</v>
      </c>
      <c r="CE72">
        <v>0</v>
      </c>
      <c r="CF72">
        <v>11.7215699359328</v>
      </c>
      <c r="CG72">
        <v>3.11664123081801</v>
      </c>
      <c r="CH72">
        <v>8.8467864720227496</v>
      </c>
    </row>
    <row r="73" spans="3:86" x14ac:dyDescent="0.25">
      <c r="C73">
        <v>45.522794026666503</v>
      </c>
      <c r="D73">
        <v>21.643458570666599</v>
      </c>
      <c r="E73">
        <v>4.6145206959999996</v>
      </c>
      <c r="F73">
        <v>3.8575262288666599</v>
      </c>
      <c r="G73">
        <v>54.031854245333399</v>
      </c>
      <c r="H73">
        <v>3.4551264306666698</v>
      </c>
      <c r="I73">
        <v>2.1496315777999899</v>
      </c>
      <c r="J73">
        <v>13.5970664753333</v>
      </c>
      <c r="K73">
        <v>192.56935313999901</v>
      </c>
      <c r="L73">
        <v>9.3879209506666594</v>
      </c>
      <c r="M73">
        <v>28.951775454666599</v>
      </c>
      <c r="N73">
        <v>1.7086915030000001</v>
      </c>
      <c r="O73">
        <v>2.6268028049333099</v>
      </c>
      <c r="P73">
        <v>18.894567002666601</v>
      </c>
      <c r="Q73">
        <v>8.4190230162666708</v>
      </c>
      <c r="R73">
        <v>34.218517912666599</v>
      </c>
      <c r="T73">
        <v>23.373620676288901</v>
      </c>
      <c r="U73">
        <v>11.409470473746801</v>
      </c>
      <c r="V73">
        <v>0</v>
      </c>
      <c r="W73">
        <v>2.4596658325038101</v>
      </c>
      <c r="X73">
        <v>41.313607339290499</v>
      </c>
      <c r="Y73">
        <v>2.7923534705892599</v>
      </c>
      <c r="Z73">
        <v>0.84486538695901403</v>
      </c>
      <c r="AA73">
        <v>9.5526288520737506</v>
      </c>
      <c r="AB73">
        <v>165.72694049895301</v>
      </c>
      <c r="AC73">
        <v>6.9083520560830998</v>
      </c>
      <c r="AD73">
        <v>23.672972990005601</v>
      </c>
      <c r="AE73">
        <v>1.2105844005341799</v>
      </c>
      <c r="AF73">
        <v>1.10436419741614</v>
      </c>
      <c r="AG73">
        <v>15.6865160173547</v>
      </c>
      <c r="AH73">
        <v>7.0012273212160103</v>
      </c>
      <c r="AI73">
        <v>28.032518401629201</v>
      </c>
      <c r="AK73">
        <v>1.22444732591156</v>
      </c>
      <c r="AL73">
        <v>0</v>
      </c>
      <c r="AM73">
        <v>0</v>
      </c>
      <c r="AN73">
        <v>1.0618054361409699</v>
      </c>
      <c r="AO73">
        <v>28.595360433247802</v>
      </c>
      <c r="AP73">
        <v>2.1295805105118699</v>
      </c>
      <c r="AQ73">
        <v>0</v>
      </c>
      <c r="AR73">
        <v>5.5081912288141197</v>
      </c>
      <c r="AS73">
        <v>138.88452785790699</v>
      </c>
      <c r="AT73">
        <v>4.4287831614995596</v>
      </c>
      <c r="AU73">
        <v>18.394170525344599</v>
      </c>
      <c r="AV73">
        <v>0.71247729806836402</v>
      </c>
      <c r="AW73">
        <v>0</v>
      </c>
      <c r="AX73">
        <v>12.4784650320428</v>
      </c>
      <c r="AY73">
        <v>5.5834316261653498</v>
      </c>
      <c r="AZ73">
        <v>21.846518890591799</v>
      </c>
      <c r="BB73">
        <v>0</v>
      </c>
      <c r="BC73">
        <v>0</v>
      </c>
      <c r="BD73">
        <v>0</v>
      </c>
      <c r="BE73">
        <v>0</v>
      </c>
      <c r="BF73">
        <v>15.8771135272049</v>
      </c>
      <c r="BG73">
        <v>1.46680755043448</v>
      </c>
      <c r="BH73">
        <v>0</v>
      </c>
      <c r="BI73">
        <v>1.4637536055545</v>
      </c>
      <c r="BJ73">
        <v>112.04211521686</v>
      </c>
      <c r="BK73">
        <v>1.949214266916</v>
      </c>
      <c r="BL73">
        <v>13.115368060683601</v>
      </c>
      <c r="BM73">
        <v>0.214370195602544</v>
      </c>
      <c r="BN73">
        <v>0</v>
      </c>
      <c r="BO73">
        <v>9.2704140467308598</v>
      </c>
      <c r="BP73">
        <v>4.1656359311146902</v>
      </c>
      <c r="BQ73">
        <v>15.660519379554399</v>
      </c>
      <c r="BS73">
        <v>0</v>
      </c>
      <c r="BT73">
        <v>0</v>
      </c>
      <c r="BU73">
        <v>0</v>
      </c>
      <c r="BV73">
        <v>0</v>
      </c>
      <c r="BW73">
        <v>3.15886662116224</v>
      </c>
      <c r="BX73">
        <v>0.80403459035708702</v>
      </c>
      <c r="BY73">
        <v>0</v>
      </c>
      <c r="BZ73">
        <v>0</v>
      </c>
      <c r="CA73">
        <v>85.199702575814101</v>
      </c>
      <c r="CB73">
        <v>0</v>
      </c>
      <c r="CC73">
        <v>7.8365655960226599</v>
      </c>
      <c r="CD73">
        <v>0</v>
      </c>
      <c r="CE73">
        <v>0</v>
      </c>
      <c r="CF73">
        <v>6.0623630614189299</v>
      </c>
      <c r="CG73">
        <v>2.7478402360640199</v>
      </c>
      <c r="CH73">
        <v>9.4745198685171204</v>
      </c>
    </row>
    <row r="74" spans="3:86" x14ac:dyDescent="0.25">
      <c r="C74">
        <v>45.687896653333297</v>
      </c>
      <c r="D74">
        <v>27.756013880247103</v>
      </c>
      <c r="E74">
        <v>0</v>
      </c>
      <c r="F74">
        <v>2.6960089753333198</v>
      </c>
      <c r="G74">
        <v>58.235852770666703</v>
      </c>
      <c r="H74">
        <v>3.7396161299999999</v>
      </c>
      <c r="I74">
        <v>2.1004896966666702</v>
      </c>
      <c r="J74">
        <v>14.2203645319999</v>
      </c>
      <c r="K74">
        <v>171.93410245999999</v>
      </c>
      <c r="L74">
        <v>9.8752202926666506</v>
      </c>
      <c r="M74">
        <v>30.901841855333299</v>
      </c>
      <c r="N74">
        <v>1.8228691245999999</v>
      </c>
      <c r="O74">
        <v>5.5673763280666702</v>
      </c>
      <c r="P74">
        <v>16.503350138666601</v>
      </c>
      <c r="Q74">
        <v>10.7512773340666</v>
      </c>
      <c r="R74">
        <v>46.973137303333303</v>
      </c>
      <c r="T74">
        <v>16.915495952536201</v>
      </c>
      <c r="U74">
        <v>13.6632766337452</v>
      </c>
      <c r="V74">
        <v>0</v>
      </c>
      <c r="W74">
        <v>0.93693184262865203</v>
      </c>
      <c r="X74">
        <v>40.630725797370403</v>
      </c>
      <c r="Y74">
        <v>2.7994109030824701</v>
      </c>
      <c r="Z74">
        <v>0.424825780250074</v>
      </c>
      <c r="AA74">
        <v>8.7745693076670594</v>
      </c>
      <c r="AB74">
        <v>134.69058136488101</v>
      </c>
      <c r="AC74">
        <v>6.4992296555596099</v>
      </c>
      <c r="AD74">
        <v>23.3957232511416</v>
      </c>
      <c r="AE74">
        <v>1.1485106611314699</v>
      </c>
      <c r="AF74">
        <v>3.3924794683819002</v>
      </c>
      <c r="AG74">
        <v>12.1630963069143</v>
      </c>
      <c r="AH74">
        <v>8.5866060007496792</v>
      </c>
      <c r="AI74">
        <v>37.413320306272702</v>
      </c>
      <c r="AK74">
        <v>0</v>
      </c>
      <c r="AL74">
        <v>0</v>
      </c>
      <c r="AM74">
        <v>0</v>
      </c>
      <c r="AN74">
        <v>0</v>
      </c>
      <c r="AO74">
        <v>23.025598824074201</v>
      </c>
      <c r="AP74">
        <v>1.85920567616494</v>
      </c>
      <c r="AQ74">
        <v>0</v>
      </c>
      <c r="AR74">
        <v>3.32877408333411</v>
      </c>
      <c r="AS74">
        <v>97.4470602697629</v>
      </c>
      <c r="AT74">
        <v>3.12323901845255</v>
      </c>
      <c r="AU74">
        <v>15.8896046469499</v>
      </c>
      <c r="AV74">
        <v>0.47415219766294497</v>
      </c>
      <c r="AW74">
        <v>0.80229536133012402</v>
      </c>
      <c r="AX74">
        <v>7.8228424751620702</v>
      </c>
      <c r="AY74">
        <v>6.4219346674327298</v>
      </c>
      <c r="AZ74">
        <v>27.853503309212201</v>
      </c>
      <c r="BB74">
        <v>0</v>
      </c>
      <c r="BC74">
        <v>0</v>
      </c>
      <c r="BD74">
        <v>0</v>
      </c>
      <c r="BE74">
        <v>0</v>
      </c>
      <c r="BF74">
        <v>5.4204718507779699</v>
      </c>
      <c r="BG74">
        <v>0.91900044924741597</v>
      </c>
      <c r="BH74">
        <v>0</v>
      </c>
      <c r="BI74">
        <v>0</v>
      </c>
      <c r="BJ74">
        <v>60.203539174644398</v>
      </c>
      <c r="BK74">
        <v>0</v>
      </c>
      <c r="BL74">
        <v>8.3834860427582694</v>
      </c>
      <c r="BM74">
        <v>0</v>
      </c>
      <c r="BN74">
        <v>0</v>
      </c>
      <c r="BO74">
        <v>3.4825886434097901</v>
      </c>
      <c r="BP74">
        <v>4.25726333411576</v>
      </c>
      <c r="BQ74">
        <v>18.2936863121516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22.960018079525799</v>
      </c>
      <c r="CB74">
        <v>0</v>
      </c>
      <c r="CC74">
        <v>0.87736743856663602</v>
      </c>
      <c r="CD74">
        <v>0</v>
      </c>
      <c r="CE74">
        <v>0</v>
      </c>
      <c r="CF74">
        <v>0</v>
      </c>
      <c r="CG74">
        <v>2.0925920007987902</v>
      </c>
      <c r="CH74">
        <v>8.7338693150911109</v>
      </c>
    </row>
    <row r="75" spans="3:86" x14ac:dyDescent="0.25">
      <c r="C75">
        <v>56.158035079999898</v>
      </c>
      <c r="D75">
        <v>37.655146814333321</v>
      </c>
      <c r="E75">
        <v>0</v>
      </c>
      <c r="F75">
        <v>1.8793391228</v>
      </c>
      <c r="G75">
        <v>48.6224198713332</v>
      </c>
      <c r="H75">
        <v>5.0324385511999896</v>
      </c>
      <c r="I75">
        <v>2.1549144330666601</v>
      </c>
      <c r="J75">
        <v>17.805839683999999</v>
      </c>
      <c r="K75">
        <v>157.52681288666599</v>
      </c>
      <c r="L75">
        <v>11.0467526533333</v>
      </c>
      <c r="M75">
        <v>32.589340368000002</v>
      </c>
      <c r="N75">
        <v>1.8883850875999899</v>
      </c>
      <c r="O75">
        <v>9.8735627401999793</v>
      </c>
      <c r="P75">
        <v>16.234445383999901</v>
      </c>
      <c r="Q75">
        <v>9.4012314237333303</v>
      </c>
      <c r="R75">
        <v>48.531937167333297</v>
      </c>
      <c r="T75">
        <v>20.06733236586</v>
      </c>
      <c r="U75">
        <v>16.341868927127301</v>
      </c>
      <c r="V75">
        <v>0</v>
      </c>
      <c r="W75">
        <v>0</v>
      </c>
      <c r="X75">
        <v>26.991695476057401</v>
      </c>
      <c r="Y75">
        <v>3.6811922752611799</v>
      </c>
      <c r="Z75">
        <v>0.12647798012012801</v>
      </c>
      <c r="AA75">
        <v>10.6209529744061</v>
      </c>
      <c r="AB75">
        <v>109.449334866028</v>
      </c>
      <c r="AC75">
        <v>6.65559817114507</v>
      </c>
      <c r="AD75">
        <v>22.593317862192102</v>
      </c>
      <c r="AE75">
        <v>1.0327998862982399</v>
      </c>
      <c r="AF75">
        <v>6.7320906149605202</v>
      </c>
      <c r="AG75">
        <v>10.6229613472161</v>
      </c>
      <c r="AH75">
        <v>6.6289085188998396</v>
      </c>
      <c r="AI75">
        <v>35.584447489254501</v>
      </c>
      <c r="AK75">
        <v>0</v>
      </c>
      <c r="AL75">
        <v>0</v>
      </c>
      <c r="AM75">
        <v>0</v>
      </c>
      <c r="AN75">
        <v>0</v>
      </c>
      <c r="AO75">
        <v>5.36097108078161</v>
      </c>
      <c r="AP75">
        <v>2.3299459993223701</v>
      </c>
      <c r="AQ75">
        <v>0</v>
      </c>
      <c r="AR75">
        <v>3.43606626481226</v>
      </c>
      <c r="AS75">
        <v>61.3718568453912</v>
      </c>
      <c r="AT75">
        <v>2.2644436889568502</v>
      </c>
      <c r="AU75">
        <v>12.597295356384301</v>
      </c>
      <c r="AV75">
        <v>0.17721468499648499</v>
      </c>
      <c r="AW75">
        <v>3.59061848972105</v>
      </c>
      <c r="AX75">
        <v>5.0114773104322596</v>
      </c>
      <c r="AY75">
        <v>3.8565856140663399</v>
      </c>
      <c r="AZ75">
        <v>22.636957811175701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0.97869972338355904</v>
      </c>
      <c r="BH75">
        <v>0</v>
      </c>
      <c r="BI75">
        <v>0</v>
      </c>
      <c r="BJ75">
        <v>13.2943788247534</v>
      </c>
      <c r="BK75">
        <v>0</v>
      </c>
      <c r="BL75">
        <v>2.6012728505765401</v>
      </c>
      <c r="BM75">
        <v>0</v>
      </c>
      <c r="BN75">
        <v>0</v>
      </c>
      <c r="BO75">
        <v>0</v>
      </c>
      <c r="BP75">
        <v>1.08426270923287</v>
      </c>
      <c r="BQ75">
        <v>9.6894681330969608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</row>
    <row r="76" spans="3:86" x14ac:dyDescent="0.25">
      <c r="C76">
        <v>83.399330286666697</v>
      </c>
      <c r="D76">
        <v>21.097893789199901</v>
      </c>
      <c r="E76">
        <v>12.2421503333423</v>
      </c>
      <c r="F76">
        <v>1.00338684406666</v>
      </c>
      <c r="G76">
        <v>33.636533395333302</v>
      </c>
      <c r="H76">
        <v>3.5014445232666702</v>
      </c>
      <c r="I76">
        <v>3.7452755668666602</v>
      </c>
      <c r="J76">
        <v>20.779548998666598</v>
      </c>
      <c r="K76">
        <v>132.785097286666</v>
      </c>
      <c r="L76">
        <v>13.905911767333301</v>
      </c>
      <c r="M76">
        <v>36.304017788666599</v>
      </c>
      <c r="N76">
        <v>2.1448016127999998</v>
      </c>
      <c r="O76">
        <v>10.3308590246666</v>
      </c>
      <c r="P76">
        <v>13.6363696893333</v>
      </c>
      <c r="Q76">
        <v>7.2832971963333302</v>
      </c>
      <c r="R76">
        <v>54.167751137333298</v>
      </c>
      <c r="T76">
        <v>38.699441178451202</v>
      </c>
      <c r="U76">
        <v>2.3755766397614</v>
      </c>
      <c r="V76">
        <v>0</v>
      </c>
      <c r="W76">
        <v>0</v>
      </c>
      <c r="X76">
        <v>10.003429243644799</v>
      </c>
      <c r="Y76">
        <v>2.0095253156217399</v>
      </c>
      <c r="Z76">
        <v>1.2699720757850199</v>
      </c>
      <c r="AA76">
        <v>11.886776243722</v>
      </c>
      <c r="AB76">
        <v>77.027769402855895</v>
      </c>
      <c r="AC76">
        <v>8.3366570211041395</v>
      </c>
      <c r="AD76">
        <v>23.6381246686108</v>
      </c>
      <c r="AE76">
        <v>1.1079990114193601</v>
      </c>
      <c r="AF76">
        <v>6.45318936438857</v>
      </c>
      <c r="AG76">
        <v>7.1882276578795903</v>
      </c>
      <c r="AH76">
        <v>4.13838844492828</v>
      </c>
      <c r="AI76">
        <v>37.382375938282301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0.51760610797680995</v>
      </c>
      <c r="AQ76">
        <v>0</v>
      </c>
      <c r="AR76">
        <v>2.99400348877748</v>
      </c>
      <c r="AS76">
        <v>21.2704415190451</v>
      </c>
      <c r="AT76">
        <v>2.7674022748749501</v>
      </c>
      <c r="AU76">
        <v>10.9722315485549</v>
      </c>
      <c r="AV76">
        <v>7.1196410038741206E-2</v>
      </c>
      <c r="AW76">
        <v>2.5755197041104898</v>
      </c>
      <c r="AX76">
        <v>0.74008562642586595</v>
      </c>
      <c r="AY76">
        <v>0.99347969352322696</v>
      </c>
      <c r="AZ76">
        <v>20.597000739231401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3.8116255401806098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</row>
    <row r="77" spans="3:86" x14ac:dyDescent="0.25">
      <c r="C77">
        <v>83.231996699999996</v>
      </c>
      <c r="D77">
        <v>6.7131385953999896</v>
      </c>
      <c r="E77">
        <v>22.664947005999899</v>
      </c>
      <c r="F77">
        <v>1.75160191573333</v>
      </c>
      <c r="G77">
        <v>28.891460897999899</v>
      </c>
      <c r="H77">
        <v>2.4290328171333302</v>
      </c>
      <c r="I77">
        <v>3.5053863789999999</v>
      </c>
      <c r="J77">
        <v>20.1979462653333</v>
      </c>
      <c r="K77">
        <v>137.63681233333301</v>
      </c>
      <c r="L77">
        <v>16.625821978000001</v>
      </c>
      <c r="M77">
        <v>31.0267359853332</v>
      </c>
      <c r="N77">
        <v>2.62363296599999</v>
      </c>
      <c r="O77">
        <v>7.9034276946666697</v>
      </c>
      <c r="P77">
        <v>10.453031182666599</v>
      </c>
      <c r="Q77">
        <v>6.4645690186666602</v>
      </c>
      <c r="R77">
        <v>44.698597644000003</v>
      </c>
      <c r="T77">
        <v>34.488992003929901</v>
      </c>
      <c r="U77">
        <v>3.7304824898504001</v>
      </c>
      <c r="V77">
        <v>2.7372687025492102</v>
      </c>
      <c r="W77">
        <v>0</v>
      </c>
      <c r="X77">
        <v>4.3578874670402001</v>
      </c>
      <c r="Y77">
        <v>0.92223025669714698</v>
      </c>
      <c r="Z77">
        <v>0.88609657100629102</v>
      </c>
      <c r="AA77">
        <v>10.3621577668148</v>
      </c>
      <c r="AB77">
        <v>74.579277276222001</v>
      </c>
      <c r="AC77">
        <v>9.9631816800895994</v>
      </c>
      <c r="AD77">
        <v>17.323515635536399</v>
      </c>
      <c r="AE77">
        <v>1.4106451511639</v>
      </c>
      <c r="AF77">
        <v>3.86931764585472</v>
      </c>
      <c r="AG77">
        <v>3.8044845473466702</v>
      </c>
      <c r="AH77">
        <v>3.0802307459080098</v>
      </c>
      <c r="AI77">
        <v>26.586744217228301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0.52636926829629205</v>
      </c>
      <c r="AS77">
        <v>11.5217422191105</v>
      </c>
      <c r="AT77">
        <v>3.30054138217923</v>
      </c>
      <c r="AU77">
        <v>3.6202952857394699</v>
      </c>
      <c r="AV77">
        <v>0.19765733632781099</v>
      </c>
      <c r="AW77">
        <v>0</v>
      </c>
      <c r="AX77">
        <v>0</v>
      </c>
      <c r="AY77">
        <v>0</v>
      </c>
      <c r="AZ77">
        <v>8.4748907904566906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</row>
    <row r="78" spans="3:86" x14ac:dyDescent="0.25">
      <c r="C78">
        <v>76.199945321066707</v>
      </c>
      <c r="D78">
        <v>25.58332920128003</v>
      </c>
      <c r="E78">
        <v>18.2239617186667</v>
      </c>
      <c r="F78">
        <v>1.10780474099999</v>
      </c>
      <c r="G78">
        <v>32.233994368399898</v>
      </c>
      <c r="H78">
        <v>4.5449265900666598</v>
      </c>
      <c r="I78">
        <v>4.58807464993333</v>
      </c>
      <c r="J78">
        <v>22.0877724282666</v>
      </c>
      <c r="K78">
        <v>147.38230456346599</v>
      </c>
      <c r="L78">
        <v>18.511272706933301</v>
      </c>
      <c r="M78">
        <v>25.3607008074666</v>
      </c>
      <c r="N78">
        <v>2.2727284797999898</v>
      </c>
      <c r="O78">
        <v>6.9508866813333299</v>
      </c>
      <c r="P78">
        <v>6.6808058802666599</v>
      </c>
      <c r="Q78">
        <v>4.9652874902666699</v>
      </c>
      <c r="R78">
        <v>31.879115070933299</v>
      </c>
      <c r="T78">
        <v>27.897354623277799</v>
      </c>
      <c r="U78">
        <v>2.692113840098</v>
      </c>
      <c r="V78">
        <v>8.2832564035422802</v>
      </c>
      <c r="W78">
        <v>0</v>
      </c>
      <c r="X78">
        <v>7.4863740309024198</v>
      </c>
      <c r="Y78">
        <v>2.6950049940345102</v>
      </c>
      <c r="Z78">
        <v>1.9045077201601801</v>
      </c>
      <c r="AA78">
        <v>11.560781982059201</v>
      </c>
      <c r="AB78">
        <v>80.226496417268606</v>
      </c>
      <c r="AC78">
        <v>11.114348796215801</v>
      </c>
      <c r="AD78">
        <v>11.935903949760499</v>
      </c>
      <c r="AE78">
        <v>1.0652397186684599</v>
      </c>
      <c r="AF78">
        <v>2.9476587065019602</v>
      </c>
      <c r="AG78">
        <v>0.61992451687405004</v>
      </c>
      <c r="AH78">
        <v>1.7404853086160399</v>
      </c>
      <c r="AI78">
        <v>14.8436962463832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0.26440824295492099</v>
      </c>
      <c r="AQ78">
        <v>0</v>
      </c>
      <c r="AR78">
        <v>1.0337915358518599</v>
      </c>
      <c r="AS78">
        <v>13.070688271070299</v>
      </c>
      <c r="AT78">
        <v>3.7174248854983101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</row>
    <row r="79" spans="3:86" x14ac:dyDescent="0.25">
      <c r="C79">
        <v>107.687512493296</v>
      </c>
      <c r="D79">
        <v>29.13751154555716</v>
      </c>
      <c r="E79">
        <v>0</v>
      </c>
      <c r="F79">
        <v>5.4062611228639899</v>
      </c>
      <c r="G79">
        <v>60.046861072549397</v>
      </c>
      <c r="H79">
        <v>6.772120124392</v>
      </c>
      <c r="I79">
        <v>8.4722408564666694</v>
      </c>
      <c r="J79">
        <v>35.501654182730697</v>
      </c>
      <c r="K79">
        <v>181.65157163731101</v>
      </c>
      <c r="L79">
        <v>24.539639689333299</v>
      </c>
      <c r="M79">
        <v>30.442384782512001</v>
      </c>
      <c r="N79">
        <v>3.3618699965333301</v>
      </c>
      <c r="O79">
        <v>10.1260394326666</v>
      </c>
      <c r="P79">
        <v>9.5611915253333208</v>
      </c>
      <c r="Q79">
        <v>8.2879623019999897</v>
      </c>
      <c r="R79">
        <v>25.555399616117299</v>
      </c>
      <c r="T79">
        <v>55.673050340451702</v>
      </c>
      <c r="U79">
        <v>5.1777442905360198</v>
      </c>
      <c r="V79">
        <v>0</v>
      </c>
      <c r="W79">
        <v>0</v>
      </c>
      <c r="X79">
        <v>31.612743462564701</v>
      </c>
      <c r="Y79">
        <v>4.4685550115403396</v>
      </c>
      <c r="Z79">
        <v>5.06298137304017</v>
      </c>
      <c r="AA79">
        <v>22.5158977195224</v>
      </c>
      <c r="AB79">
        <v>107.961912605984</v>
      </c>
      <c r="AC79">
        <v>15.854652129711599</v>
      </c>
      <c r="AD79">
        <v>16.387445902606199</v>
      </c>
      <c r="AE79">
        <v>1.97664154181931</v>
      </c>
      <c r="AF79">
        <v>5.6561591359691397</v>
      </c>
      <c r="AG79">
        <v>3.41711875601586</v>
      </c>
      <c r="AH79">
        <v>4.5800553717390597</v>
      </c>
      <c r="AI79">
        <v>10.176947226245799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2.16498989868869</v>
      </c>
      <c r="AQ79">
        <v>0</v>
      </c>
      <c r="AR79">
        <v>9.5301412563142893</v>
      </c>
      <c r="AS79">
        <v>34.272253574657</v>
      </c>
      <c r="AT79">
        <v>7.16966457008989</v>
      </c>
      <c r="AU79">
        <v>0.85354006747468203</v>
      </c>
      <c r="AV79">
        <v>0.45011237159199502</v>
      </c>
      <c r="AW79">
        <v>0</v>
      </c>
      <c r="AX79">
        <v>0</v>
      </c>
      <c r="AY79">
        <v>0</v>
      </c>
      <c r="AZ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</row>
    <row r="80" spans="3:86" x14ac:dyDescent="0.25">
      <c r="C80">
        <v>82.612632201125194</v>
      </c>
      <c r="D80">
        <v>16.940439414637339</v>
      </c>
      <c r="E80">
        <v>0</v>
      </c>
      <c r="F80">
        <v>5.03092215619467</v>
      </c>
      <c r="G80">
        <v>47.605988365087903</v>
      </c>
      <c r="H80">
        <v>9.1926598395946595</v>
      </c>
      <c r="I80">
        <v>8.5931852030666604</v>
      </c>
      <c r="J80">
        <v>21.783416602821301</v>
      </c>
      <c r="K80">
        <v>175.77258857327399</v>
      </c>
      <c r="L80">
        <v>22.307838421333301</v>
      </c>
      <c r="M80">
        <v>15.966078814090601</v>
      </c>
      <c r="N80">
        <v>3.6338874826666698</v>
      </c>
      <c r="O80">
        <v>9.2172236639999792</v>
      </c>
      <c r="P80">
        <v>3.0348677659999899</v>
      </c>
      <c r="Q80">
        <v>7.7815692391899702</v>
      </c>
      <c r="R80">
        <v>24.519563881306599</v>
      </c>
      <c r="T80">
        <v>39.001607024764702</v>
      </c>
      <c r="U80">
        <v>0.46184862436788798</v>
      </c>
      <c r="V80">
        <v>0</v>
      </c>
      <c r="W80">
        <v>2.4958118097354198</v>
      </c>
      <c r="X80">
        <v>23.340866369068401</v>
      </c>
      <c r="Y80">
        <v>6.38107357371549</v>
      </c>
      <c r="Z80">
        <v>5.2481420589324701</v>
      </c>
      <c r="AA80">
        <v>11.807433402700701</v>
      </c>
      <c r="AB80">
        <v>105.62205187657401</v>
      </c>
      <c r="AC80">
        <v>14.1032669035142</v>
      </c>
      <c r="AD80">
        <v>5.6265617440129096</v>
      </c>
      <c r="AE80">
        <v>2.2340886489478802</v>
      </c>
      <c r="AF80">
        <v>5.12455832130905</v>
      </c>
      <c r="AG80">
        <v>0</v>
      </c>
      <c r="AH80">
        <v>4.3447632330718502</v>
      </c>
      <c r="AI80">
        <v>10.715261239729999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3.5694873078363298</v>
      </c>
      <c r="AQ80">
        <v>0</v>
      </c>
      <c r="AR80">
        <v>1.8314502025802399</v>
      </c>
      <c r="AS80">
        <v>35.471515179874999</v>
      </c>
      <c r="AT80">
        <v>5.8986953856951603</v>
      </c>
      <c r="AU80">
        <v>0</v>
      </c>
      <c r="AV80">
        <v>0.83428981522909795</v>
      </c>
      <c r="AW80">
        <v>1.00720288829545</v>
      </c>
      <c r="AX80">
        <v>0</v>
      </c>
      <c r="AY80">
        <v>1.1633560577863E-2</v>
      </c>
      <c r="AZ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</row>
    <row r="81" spans="3:86" x14ac:dyDescent="0.25">
      <c r="C81">
        <v>85.014759594911993</v>
      </c>
      <c r="D81">
        <v>31.659586127015892</v>
      </c>
      <c r="E81">
        <v>6.6121985939105302E-2</v>
      </c>
      <c r="F81">
        <v>6.9443344759013197</v>
      </c>
      <c r="G81">
        <v>62.697619845136003</v>
      </c>
      <c r="H81">
        <v>15.8392195345546</v>
      </c>
      <c r="I81">
        <v>10.8387428105413</v>
      </c>
      <c r="J81">
        <v>19.717990407504001</v>
      </c>
      <c r="K81">
        <v>152.765012624538</v>
      </c>
      <c r="L81">
        <v>23.856816955298001</v>
      </c>
      <c r="M81">
        <v>7.3638992397279699</v>
      </c>
      <c r="N81">
        <v>6.2739442236666596</v>
      </c>
      <c r="O81">
        <v>8.9673269532000202</v>
      </c>
      <c r="P81">
        <v>0.66402867733336202</v>
      </c>
      <c r="Q81">
        <v>11.0795761428266</v>
      </c>
      <c r="R81">
        <v>8.3793937800693303</v>
      </c>
      <c r="T81">
        <v>46.081258532039499</v>
      </c>
      <c r="U81">
        <v>15.085439346855569</v>
      </c>
      <c r="V81">
        <v>0</v>
      </c>
      <c r="W81">
        <v>4.4083609323566799</v>
      </c>
      <c r="X81">
        <v>37.507742794997199</v>
      </c>
      <c r="Y81">
        <v>11.612358379316801</v>
      </c>
      <c r="Z81">
        <v>7.2170008748424399</v>
      </c>
      <c r="AA81">
        <v>11.0415170108475</v>
      </c>
      <c r="AB81">
        <v>91.976855166429004</v>
      </c>
      <c r="AC81">
        <v>15.631436482939201</v>
      </c>
      <c r="AD81">
        <v>0.26132618403045099</v>
      </c>
      <c r="AE81">
        <v>4.3590504766335698</v>
      </c>
      <c r="AF81">
        <v>5.2354388493652202</v>
      </c>
      <c r="AG81">
        <v>0</v>
      </c>
      <c r="AH81">
        <v>7.1699495516404896</v>
      </c>
      <c r="AI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7.3854972240790104</v>
      </c>
      <c r="AQ81">
        <v>4.4019233122490599E-2</v>
      </c>
      <c r="AR81">
        <v>2.3650436141909301</v>
      </c>
      <c r="AS81">
        <v>31.188697708319499</v>
      </c>
      <c r="AT81">
        <v>7.4060560105804099</v>
      </c>
      <c r="AU81">
        <v>0</v>
      </c>
      <c r="AV81">
        <v>2.4441567296004698</v>
      </c>
      <c r="AW81">
        <v>1.50355074553044</v>
      </c>
      <c r="AX81">
        <v>0</v>
      </c>
      <c r="AY81">
        <v>3.26032296045434</v>
      </c>
      <c r="AZ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</row>
    <row r="82" spans="3:86" x14ac:dyDescent="0.25">
      <c r="C82">
        <v>92.839473288656094</v>
      </c>
      <c r="D82">
        <v>80.176456892978536</v>
      </c>
      <c r="E82">
        <v>0</v>
      </c>
      <c r="F82">
        <v>11.446471007610601</v>
      </c>
      <c r="G82">
        <v>66.144403888618797</v>
      </c>
      <c r="H82">
        <v>14.4679392501279</v>
      </c>
      <c r="I82">
        <v>11.1451850881226</v>
      </c>
      <c r="J82">
        <v>27.588036032709201</v>
      </c>
      <c r="K82">
        <v>85.916661906906398</v>
      </c>
      <c r="L82">
        <v>25.859341708186601</v>
      </c>
      <c r="M82">
        <v>7.0137579430293604</v>
      </c>
      <c r="N82">
        <v>9.0797443665999893</v>
      </c>
      <c r="O82">
        <v>13.0979778061813</v>
      </c>
      <c r="P82">
        <v>1.18278286200001</v>
      </c>
      <c r="Q82">
        <v>11.2912972481493</v>
      </c>
      <c r="R82">
        <v>15.358662748159899</v>
      </c>
      <c r="T82">
        <v>57.410463382081801</v>
      </c>
      <c r="U82">
        <v>58.469477980424465</v>
      </c>
      <c r="V82">
        <v>0</v>
      </c>
      <c r="W82">
        <v>8.0940052550253903</v>
      </c>
      <c r="X82">
        <v>42.271814480857898</v>
      </c>
      <c r="Y82">
        <v>10.5283135210144</v>
      </c>
      <c r="Z82">
        <v>7.7129997950076099</v>
      </c>
      <c r="AA82">
        <v>17.954871401018501</v>
      </c>
      <c r="AB82">
        <v>45.997608344139501</v>
      </c>
      <c r="AC82">
        <v>17.670406435696801</v>
      </c>
      <c r="AD82">
        <v>1.41232122338527</v>
      </c>
      <c r="AE82">
        <v>6.55442468158342</v>
      </c>
      <c r="AF82">
        <v>8.7375760408746697</v>
      </c>
      <c r="AG82">
        <v>0</v>
      </c>
      <c r="AH82">
        <v>7.5463201351022198</v>
      </c>
      <c r="AI82">
        <v>6.5672467505213996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6.5886877919008704</v>
      </c>
      <c r="AQ82">
        <v>4.2808145018925599</v>
      </c>
      <c r="AR82">
        <v>8.3217067693277595</v>
      </c>
      <c r="AS82">
        <v>6.0785547813725298</v>
      </c>
      <c r="AT82">
        <v>9.4814711632070008</v>
      </c>
      <c r="AU82">
        <v>0</v>
      </c>
      <c r="AV82">
        <v>4.0291049965668497</v>
      </c>
      <c r="AW82">
        <v>4.3771742755679899</v>
      </c>
      <c r="AX82">
        <v>0</v>
      </c>
      <c r="AY82">
        <v>3.8013430220550899</v>
      </c>
      <c r="AZ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2.46176844543881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</row>
    <row r="83" spans="3:86" x14ac:dyDescent="0.25">
      <c r="C83">
        <v>96.5859484318932</v>
      </c>
      <c r="D83">
        <v>69.177947338346712</v>
      </c>
      <c r="E83">
        <v>1.66141755364782</v>
      </c>
      <c r="F83">
        <v>13.473858336175899</v>
      </c>
      <c r="G83">
        <v>69.598358069087894</v>
      </c>
      <c r="H83">
        <v>13.236683754690601</v>
      </c>
      <c r="I83">
        <v>10.0738489940906</v>
      </c>
      <c r="J83">
        <v>39.897886793637298</v>
      </c>
      <c r="K83">
        <v>106.79407578218699</v>
      </c>
      <c r="L83">
        <v>24.378918539487898</v>
      </c>
      <c r="M83">
        <v>4.9273673411413403</v>
      </c>
      <c r="N83">
        <v>9.0347453560293403</v>
      </c>
      <c r="O83">
        <v>13.693978709434599</v>
      </c>
      <c r="P83">
        <v>2.04993510866665</v>
      </c>
      <c r="Q83">
        <v>8.93117590349868</v>
      </c>
      <c r="R83">
        <v>8.9093006083412494</v>
      </c>
      <c r="T83">
        <v>65.0108840128823</v>
      </c>
      <c r="U83">
        <v>52.230201189813172</v>
      </c>
      <c r="V83">
        <v>0</v>
      </c>
      <c r="W83">
        <v>9.8303394720475392</v>
      </c>
      <c r="X83">
        <v>46.680032951657097</v>
      </c>
      <c r="Y83">
        <v>9.6910630926988794</v>
      </c>
      <c r="Z83">
        <v>7.1768157708892604</v>
      </c>
      <c r="AA83">
        <v>28.148705254296999</v>
      </c>
      <c r="AB83">
        <v>68.021705072751004</v>
      </c>
      <c r="AC83">
        <v>16.9630421923599</v>
      </c>
      <c r="AD83">
        <v>0.91960448661410499</v>
      </c>
      <c r="AE83">
        <v>6.5579656700635596</v>
      </c>
      <c r="AF83">
        <v>9.4302270467683798</v>
      </c>
      <c r="AG83">
        <v>0</v>
      </c>
      <c r="AH83">
        <v>5.9375674371718903</v>
      </c>
      <c r="AI83">
        <v>3.4062529492118698</v>
      </c>
      <c r="AK83">
        <v>0</v>
      </c>
      <c r="AL83">
        <v>2.9115206179754902</v>
      </c>
      <c r="AM83">
        <v>0</v>
      </c>
      <c r="AN83">
        <v>1.17513027290883</v>
      </c>
      <c r="AO83">
        <v>7.2995731210899004</v>
      </c>
      <c r="AP83">
        <v>6.1454424307070896</v>
      </c>
      <c r="AQ83">
        <v>4.2797825476878497</v>
      </c>
      <c r="AR83">
        <v>16.3995237149567</v>
      </c>
      <c r="AS83">
        <v>29.249334363314802</v>
      </c>
      <c r="AT83">
        <v>9.5471658452318806</v>
      </c>
      <c r="AU83">
        <v>0</v>
      </c>
      <c r="AV83">
        <v>4.0811859840977798</v>
      </c>
      <c r="AW83">
        <v>5.1664753841020801</v>
      </c>
      <c r="AX83">
        <v>0</v>
      </c>
      <c r="AY83">
        <v>2.9439589708451099</v>
      </c>
      <c r="AZ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2.5998217687153198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</row>
    <row r="84" spans="3:86" x14ac:dyDescent="0.25">
      <c r="C84">
        <v>126.84885404352001</v>
      </c>
      <c r="D84">
        <v>9.9544511366933204</v>
      </c>
      <c r="E84">
        <v>7.3569701345866703</v>
      </c>
      <c r="F84">
        <v>13.504004863962599</v>
      </c>
      <c r="G84">
        <v>117.171019002538</v>
      </c>
      <c r="H84">
        <v>12.5734680469333</v>
      </c>
      <c r="I84">
        <v>12.6048034435253</v>
      </c>
      <c r="J84">
        <v>17.891496680511999</v>
      </c>
      <c r="K84">
        <v>125.561142493546</v>
      </c>
      <c r="L84">
        <v>28.405394426752</v>
      </c>
      <c r="M84">
        <v>7.2273921162453103</v>
      </c>
      <c r="N84">
        <v>6.3941380840239903</v>
      </c>
      <c r="O84">
        <v>12.441002572538601</v>
      </c>
      <c r="P84">
        <v>1.54393637834496</v>
      </c>
      <c r="Q84">
        <v>8.0425167485919893</v>
      </c>
      <c r="R84">
        <v>26.913195169567899</v>
      </c>
      <c r="T84">
        <v>94.384194110014704</v>
      </c>
      <c r="U84">
        <v>6.6702443124190101</v>
      </c>
      <c r="V84">
        <v>0</v>
      </c>
      <c r="W84">
        <v>9.8721664826138902</v>
      </c>
      <c r="X84">
        <v>84.828428543122399</v>
      </c>
      <c r="Y84">
        <v>9.1304569304618894</v>
      </c>
      <c r="Z84">
        <v>9.2100671098679303</v>
      </c>
      <c r="AA84">
        <v>12.171438532619799</v>
      </c>
      <c r="AB84">
        <v>87.075174232195806</v>
      </c>
      <c r="AC84">
        <v>20.483521182864799</v>
      </c>
      <c r="AD84">
        <v>3.5657249860384401</v>
      </c>
      <c r="AE84">
        <v>4.6309664407827302</v>
      </c>
      <c r="AF84">
        <v>8.6965794058758092</v>
      </c>
      <c r="AG84">
        <v>0</v>
      </c>
      <c r="AH84">
        <v>5.50051779240267</v>
      </c>
      <c r="AI84">
        <v>18.1760965195142</v>
      </c>
      <c r="AK84">
        <v>57.808835458232899</v>
      </c>
      <c r="AL84">
        <v>1.6681153902041399</v>
      </c>
      <c r="AM84">
        <v>0</v>
      </c>
      <c r="AN84">
        <v>6.2403281012651197</v>
      </c>
      <c r="AO84">
        <v>52.485838083706199</v>
      </c>
      <c r="AP84">
        <v>5.6874458139904496</v>
      </c>
      <c r="AQ84">
        <v>5.81533077621053</v>
      </c>
      <c r="AR84">
        <v>6.4513803847276199</v>
      </c>
      <c r="AS84">
        <v>48.589205970844802</v>
      </c>
      <c r="AT84">
        <v>12.5616479389777</v>
      </c>
      <c r="AU84">
        <v>0</v>
      </c>
      <c r="AV84">
        <v>2.8677947975414702</v>
      </c>
      <c r="AW84">
        <v>4.9521562392129201</v>
      </c>
      <c r="AX84">
        <v>0</v>
      </c>
      <c r="AY84">
        <v>2.9585188362134001</v>
      </c>
      <c r="AZ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2.2444346975189999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</row>
    <row r="85" spans="3:86" x14ac:dyDescent="0.25">
      <c r="C85">
        <v>144.76159684602601</v>
      </c>
      <c r="D85">
        <v>8.8658987541012202</v>
      </c>
      <c r="E85">
        <v>5.4532488135200197</v>
      </c>
      <c r="F85">
        <v>9.9349176278026601</v>
      </c>
      <c r="G85">
        <v>138.776952632389</v>
      </c>
      <c r="H85">
        <v>10.9167618132266</v>
      </c>
      <c r="I85">
        <v>13.0468352591199</v>
      </c>
      <c r="J85">
        <v>7.6673307436479901</v>
      </c>
      <c r="K85">
        <v>63.100499577759798</v>
      </c>
      <c r="L85">
        <v>28.025651960634601</v>
      </c>
      <c r="M85">
        <v>7.5266863140960201</v>
      </c>
      <c r="N85">
        <v>11.266377501373301</v>
      </c>
      <c r="O85">
        <v>9.7295615032799905</v>
      </c>
      <c r="P85">
        <v>2.4624533919359801</v>
      </c>
      <c r="Q85">
        <v>6.1405854211359898</v>
      </c>
      <c r="R85">
        <v>16.926460748730701</v>
      </c>
      <c r="T85">
        <v>112.73502033883101</v>
      </c>
      <c r="U85">
        <v>5.5072768274377406</v>
      </c>
      <c r="V85">
        <v>0</v>
      </c>
      <c r="W85">
        <v>7.2259754584754301</v>
      </c>
      <c r="X85">
        <v>102.69299421394901</v>
      </c>
      <c r="Y85">
        <v>7.9572024058208299</v>
      </c>
      <c r="Z85">
        <v>9.6948232447030307</v>
      </c>
      <c r="AA85">
        <v>4.5431910750561402</v>
      </c>
      <c r="AB85">
        <v>41.701226330947001</v>
      </c>
      <c r="AC85">
        <v>20.5947153356698</v>
      </c>
      <c r="AD85">
        <v>4.4033929073236697</v>
      </c>
      <c r="AE85">
        <v>8.6135950649752697</v>
      </c>
      <c r="AF85">
        <v>7.0591733773000804</v>
      </c>
      <c r="AG85">
        <v>0</v>
      </c>
      <c r="AH85">
        <v>4.2313586646310002</v>
      </c>
      <c r="AI85">
        <v>11.5454567008063</v>
      </c>
      <c r="AK85">
        <v>80.708443831635506</v>
      </c>
      <c r="AL85">
        <v>0.72396041612653705</v>
      </c>
      <c r="AM85">
        <v>0</v>
      </c>
      <c r="AN85">
        <v>4.5170332891482099</v>
      </c>
      <c r="AO85">
        <v>66.609035795509101</v>
      </c>
      <c r="AP85">
        <v>4.9976429984150101</v>
      </c>
      <c r="AQ85">
        <v>6.3428112302860704</v>
      </c>
      <c r="AR85">
        <v>1.4190514064642299</v>
      </c>
      <c r="AS85">
        <v>20.301953084134301</v>
      </c>
      <c r="AT85">
        <v>13.163778710704999</v>
      </c>
      <c r="AU85">
        <v>0</v>
      </c>
      <c r="AV85">
        <v>5.9608126285771998</v>
      </c>
      <c r="AW85">
        <v>4.3887852513202397</v>
      </c>
      <c r="AX85">
        <v>0</v>
      </c>
      <c r="AY85">
        <v>2.3221319081259799</v>
      </c>
      <c r="AZ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2.0380835910091801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2.6879823797615701</v>
      </c>
      <c r="BN85">
        <v>0</v>
      </c>
      <c r="BO85">
        <v>0</v>
      </c>
      <c r="BP85">
        <v>0</v>
      </c>
      <c r="BQ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</row>
    <row r="86" spans="3:86" x14ac:dyDescent="0.25">
      <c r="C86">
        <v>111.927307603999</v>
      </c>
      <c r="D86">
        <v>35.674502330165289</v>
      </c>
      <c r="E86">
        <v>13.8214454991199</v>
      </c>
      <c r="F86">
        <v>11.7651656962933</v>
      </c>
      <c r="G86">
        <v>98.270828856586604</v>
      </c>
      <c r="H86">
        <v>11.5203201501173</v>
      </c>
      <c r="I86">
        <v>8.9517997418453401</v>
      </c>
      <c r="J86">
        <v>12.0604751649653</v>
      </c>
      <c r="K86">
        <v>47.171207357386699</v>
      </c>
      <c r="L86">
        <v>31.273636797861201</v>
      </c>
      <c r="M86">
        <v>12.17199932952</v>
      </c>
      <c r="N86">
        <v>9.7810923646826602</v>
      </c>
      <c r="O86">
        <v>10.583532228954599</v>
      </c>
      <c r="P86">
        <v>6.0883536613333096</v>
      </c>
      <c r="Q86">
        <v>8.1712967192746895</v>
      </c>
      <c r="R86">
        <v>37.094301960938601</v>
      </c>
      <c r="T86">
        <v>87.481590564908601</v>
      </c>
      <c r="U86">
        <v>26.78885277823743</v>
      </c>
      <c r="V86">
        <v>10.946139280992799</v>
      </c>
      <c r="W86">
        <v>8.7602654100863102</v>
      </c>
      <c r="X86">
        <v>72.827634558175404</v>
      </c>
      <c r="Y86">
        <v>8.4572068094062995</v>
      </c>
      <c r="Z86">
        <v>6.6686788647070996</v>
      </c>
      <c r="AA86">
        <v>8.2977042320505898</v>
      </c>
      <c r="AB86">
        <v>32.283920754960697</v>
      </c>
      <c r="AC86">
        <v>23.435758524551101</v>
      </c>
      <c r="AD86">
        <v>8.4401396468172099</v>
      </c>
      <c r="AE86">
        <v>7.3735148891709201</v>
      </c>
      <c r="AF86">
        <v>7.8273753650795701</v>
      </c>
      <c r="AG86">
        <v>1.32718830766603</v>
      </c>
      <c r="AH86">
        <v>6.2210646363515503</v>
      </c>
      <c r="AI86">
        <v>27.3561292149186</v>
      </c>
      <c r="AK86">
        <v>63.0358735258175</v>
      </c>
      <c r="AL86">
        <v>5.7992352458946304</v>
      </c>
      <c r="AM86">
        <v>0</v>
      </c>
      <c r="AN86">
        <v>5.7553651238793098</v>
      </c>
      <c r="AO86">
        <v>47.384440259764197</v>
      </c>
      <c r="AP86">
        <v>5.39409346869527</v>
      </c>
      <c r="AQ86">
        <v>4.3855579875688697</v>
      </c>
      <c r="AR86">
        <v>4.5349332991358704</v>
      </c>
      <c r="AS86">
        <v>17.3966341525351</v>
      </c>
      <c r="AT86">
        <v>15.597880251240801</v>
      </c>
      <c r="AU86">
        <v>0</v>
      </c>
      <c r="AV86">
        <v>4.9659374136591898</v>
      </c>
      <c r="AW86">
        <v>5.0712185012044397</v>
      </c>
      <c r="AX86">
        <v>0</v>
      </c>
      <c r="AY86">
        <v>4.2708325534284297</v>
      </c>
      <c r="AZ86">
        <v>10.721898025264901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2.3309801279842799</v>
      </c>
      <c r="BH86">
        <v>0</v>
      </c>
      <c r="BI86">
        <v>0</v>
      </c>
      <c r="BJ86">
        <v>0</v>
      </c>
      <c r="BK86">
        <v>5.4434351139499801</v>
      </c>
      <c r="BL86">
        <v>0</v>
      </c>
      <c r="BM86">
        <v>2.5583599381474702</v>
      </c>
      <c r="BN86">
        <v>0</v>
      </c>
      <c r="BO86">
        <v>0</v>
      </c>
      <c r="BP86">
        <v>0</v>
      </c>
      <c r="BQ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</row>
    <row r="87" spans="3:86" x14ac:dyDescent="0.25">
      <c r="C87">
        <v>93.821527306666596</v>
      </c>
      <c r="D87">
        <v>73.174603807887962</v>
      </c>
      <c r="E87">
        <v>19.859689658293298</v>
      </c>
      <c r="F87">
        <v>14.608973156992</v>
      </c>
      <c r="G87">
        <v>92.331340231253293</v>
      </c>
      <c r="H87">
        <v>11.631243811333301</v>
      </c>
      <c r="I87">
        <v>10.2229403990773</v>
      </c>
      <c r="J87">
        <v>24.799601258970601</v>
      </c>
      <c r="K87">
        <v>30.4535135902929</v>
      </c>
      <c r="L87">
        <v>40.735247787045303</v>
      </c>
      <c r="M87">
        <v>17.695306130282599</v>
      </c>
      <c r="N87">
        <v>10.9642253923493</v>
      </c>
      <c r="O87">
        <v>8.7370465960746593</v>
      </c>
      <c r="P87">
        <v>8.7057476639605493</v>
      </c>
      <c r="Q87">
        <v>9.3438645648853296</v>
      </c>
      <c r="R87">
        <v>38.247442175973298</v>
      </c>
      <c r="T87">
        <v>74.555546172787899</v>
      </c>
      <c r="U87">
        <v>59.355517447215604</v>
      </c>
      <c r="V87">
        <v>16.408090129265201</v>
      </c>
      <c r="W87">
        <v>11.560238004394</v>
      </c>
      <c r="X87">
        <v>69.055792755865198</v>
      </c>
      <c r="Y87">
        <v>8.6455653291794992</v>
      </c>
      <c r="Z87">
        <v>8.2258056440459999</v>
      </c>
      <c r="AA87">
        <v>19.6826368238154</v>
      </c>
      <c r="AB87">
        <v>21.474392324430902</v>
      </c>
      <c r="AC87">
        <v>30.5040927972228</v>
      </c>
      <c r="AD87">
        <v>13.161591320863</v>
      </c>
      <c r="AE87">
        <v>8.2568907774488292</v>
      </c>
      <c r="AF87">
        <v>6.8171846820533997</v>
      </c>
      <c r="AG87">
        <v>6.2447988014993996</v>
      </c>
      <c r="AH87">
        <v>7.1896206420066804</v>
      </c>
      <c r="AI87">
        <v>29.3746554473496</v>
      </c>
      <c r="AK87">
        <v>55.289565038909302</v>
      </c>
      <c r="AL87">
        <v>45.536431086543331</v>
      </c>
      <c r="AM87">
        <v>0</v>
      </c>
      <c r="AN87">
        <v>8.5115028517960098</v>
      </c>
      <c r="AO87">
        <v>45.780245280477097</v>
      </c>
      <c r="AP87">
        <v>5.6598868470256303</v>
      </c>
      <c r="AQ87">
        <v>6.2286708890147002</v>
      </c>
      <c r="AR87">
        <v>14.5656723886603</v>
      </c>
      <c r="AS87">
        <v>12.4952710585685</v>
      </c>
      <c r="AT87">
        <v>20.2729378074004</v>
      </c>
      <c r="AU87">
        <v>0</v>
      </c>
      <c r="AV87">
        <v>5.5495561625483196</v>
      </c>
      <c r="AW87">
        <v>4.8973227680321401</v>
      </c>
      <c r="AX87">
        <v>0</v>
      </c>
      <c r="AY87">
        <v>5.0353767191280498</v>
      </c>
      <c r="AZ87">
        <v>20.501868718726001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2.6742083648717498</v>
      </c>
      <c r="BH87">
        <v>0</v>
      </c>
      <c r="BI87">
        <v>0</v>
      </c>
      <c r="BJ87">
        <v>0</v>
      </c>
      <c r="BK87">
        <v>10.041782817578</v>
      </c>
      <c r="BL87">
        <v>0</v>
      </c>
      <c r="BM87">
        <v>2.8422215476478101</v>
      </c>
      <c r="BN87">
        <v>0</v>
      </c>
      <c r="BO87">
        <v>0</v>
      </c>
      <c r="BP87">
        <v>0</v>
      </c>
      <c r="BQ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</row>
    <row r="88" spans="3:86" x14ac:dyDescent="0.25">
      <c r="C88">
        <v>50.783590688266401</v>
      </c>
      <c r="D88">
        <v>72.219680291706609</v>
      </c>
      <c r="E88">
        <v>12.3485702396533</v>
      </c>
      <c r="F88">
        <v>15.7671980119413</v>
      </c>
      <c r="G88">
        <v>75.2222382896</v>
      </c>
      <c r="H88">
        <v>9.3013429856693506</v>
      </c>
      <c r="I88">
        <v>8.0071591080533402</v>
      </c>
      <c r="J88">
        <v>25.970829868266598</v>
      </c>
      <c r="K88">
        <v>4.9441847420803198</v>
      </c>
      <c r="L88">
        <v>38.212957736778598</v>
      </c>
      <c r="M88">
        <v>12.486488268495901</v>
      </c>
      <c r="N88">
        <v>9.8391730319440001</v>
      </c>
      <c r="O88">
        <v>7.2589195171893204</v>
      </c>
      <c r="P88">
        <v>5.0754333851519897</v>
      </c>
      <c r="Q88">
        <v>5.3345866443999901</v>
      </c>
      <c r="R88">
        <v>35.076134742986703</v>
      </c>
      <c r="T88">
        <v>46.3985004612029</v>
      </c>
      <c r="U88">
        <v>58.058036094557266</v>
      </c>
      <c r="V88">
        <v>10.023984155032901</v>
      </c>
      <c r="W88">
        <v>12.371190588109499</v>
      </c>
      <c r="X88">
        <v>55.957887662478399</v>
      </c>
      <c r="Y88">
        <v>6.8766356518982601</v>
      </c>
      <c r="Z88">
        <v>6.7352306900704004</v>
      </c>
      <c r="AA88">
        <v>22.631420929392501</v>
      </c>
      <c r="AB88">
        <v>5.1247064118847403</v>
      </c>
      <c r="AC88">
        <v>28.6381495316292</v>
      </c>
      <c r="AD88">
        <v>9.1061541687808401</v>
      </c>
      <c r="AE88">
        <v>7.3965276377559901</v>
      </c>
      <c r="AF88">
        <v>6.0306480938254996</v>
      </c>
      <c r="AG88">
        <v>3.6031477970189201</v>
      </c>
      <c r="AH88">
        <v>4.0701419926362998</v>
      </c>
      <c r="AI88">
        <v>26.609477884225999</v>
      </c>
      <c r="AK88">
        <v>42.013410234139599</v>
      </c>
      <c r="AL88">
        <v>43.896391897407817</v>
      </c>
      <c r="AM88">
        <v>0</v>
      </c>
      <c r="AN88">
        <v>8.9751831642778299</v>
      </c>
      <c r="AO88">
        <v>36.693537035356798</v>
      </c>
      <c r="AP88">
        <v>4.4519283181272096</v>
      </c>
      <c r="AQ88">
        <v>5.4633022720874598</v>
      </c>
      <c r="AR88">
        <v>19.292011990518301</v>
      </c>
      <c r="AS88">
        <v>5.3052280816898403</v>
      </c>
      <c r="AT88">
        <v>19.063341326479701</v>
      </c>
      <c r="AU88">
        <v>2.09655760070941</v>
      </c>
      <c r="AV88">
        <v>4.9538822435679801</v>
      </c>
      <c r="AW88">
        <v>4.8023766704617197</v>
      </c>
      <c r="AX88">
        <v>0</v>
      </c>
      <c r="AY88">
        <v>2.8056973408726198</v>
      </c>
      <c r="AZ88">
        <v>18.142821025465199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2.0272209843561599</v>
      </c>
      <c r="BH88">
        <v>0</v>
      </c>
      <c r="BI88">
        <v>0</v>
      </c>
      <c r="BJ88">
        <v>0</v>
      </c>
      <c r="BK88">
        <v>9.4885331213303292</v>
      </c>
      <c r="BL88">
        <v>0</v>
      </c>
      <c r="BM88">
        <v>2.5112368493799599</v>
      </c>
      <c r="BN88">
        <v>0</v>
      </c>
      <c r="BO88">
        <v>0</v>
      </c>
      <c r="BP88">
        <v>0</v>
      </c>
      <c r="BQ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30D1A-2425-42B7-A9FE-CF13EDE5F64B}">
  <dimension ref="C3:CH88"/>
  <sheetViews>
    <sheetView zoomScaleNormal="100" workbookViewId="0">
      <selection activeCell="B40" sqref="B40"/>
    </sheetView>
  </sheetViews>
  <sheetFormatPr defaultRowHeight="13.8" x14ac:dyDescent="0.25"/>
  <sheetData>
    <row r="3" spans="3:86" x14ac:dyDescent="0.25"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</row>
    <row r="4" spans="3:86" x14ac:dyDescent="0.25"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</row>
    <row r="5" spans="3:86" x14ac:dyDescent="0.25"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</row>
    <row r="6" spans="3:86" x14ac:dyDescent="0.25"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</row>
    <row r="7" spans="3:86" x14ac:dyDescent="0.25"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</row>
    <row r="8" spans="3:86" x14ac:dyDescent="0.25"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</row>
    <row r="9" spans="3:86" x14ac:dyDescent="0.25"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3:86" x14ac:dyDescent="0.25"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</row>
    <row r="11" spans="3:86" x14ac:dyDescent="0.25"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3:86" x14ac:dyDescent="0.25"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</row>
    <row r="13" spans="3:86" x14ac:dyDescent="0.25"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</row>
    <row r="14" spans="3:86" x14ac:dyDescent="0.25"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</row>
    <row r="15" spans="3:86" x14ac:dyDescent="0.25"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</row>
    <row r="16" spans="3:86" x14ac:dyDescent="0.2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</row>
    <row r="17" spans="3:86" x14ac:dyDescent="0.25"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</row>
    <row r="18" spans="3:86" x14ac:dyDescent="0.25"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</row>
    <row r="19" spans="3:86" x14ac:dyDescent="0.25"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</row>
    <row r="20" spans="3:86" x14ac:dyDescent="0.25"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3:86" x14ac:dyDescent="0.25"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</row>
    <row r="22" spans="3:86" x14ac:dyDescent="0.25"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</row>
    <row r="23" spans="3:86" x14ac:dyDescent="0.25"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3:86" x14ac:dyDescent="0.25"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>
        <v>3.9686634986823499</v>
      </c>
      <c r="U24">
        <v>0.20329179731118899</v>
      </c>
      <c r="V24">
        <v>0.82251582598270701</v>
      </c>
      <c r="W24">
        <v>0.30566916947636602</v>
      </c>
      <c r="X24">
        <v>1.52897046220667</v>
      </c>
      <c r="Y24">
        <v>5.31401388543482E-2</v>
      </c>
      <c r="Z24">
        <v>0.19306995625436499</v>
      </c>
      <c r="AA24">
        <v>1.31154225052566</v>
      </c>
      <c r="AB24">
        <v>3.2129647155468999</v>
      </c>
      <c r="AC24">
        <v>0.371068631432586</v>
      </c>
      <c r="AD24">
        <v>0.80517113401397</v>
      </c>
      <c r="AE24">
        <v>7.8322215701282893E-2</v>
      </c>
      <c r="AF24">
        <v>0.21081594221236599</v>
      </c>
      <c r="AG24">
        <v>0.25842426287808001</v>
      </c>
      <c r="AH24">
        <v>0.206069263030842</v>
      </c>
      <c r="AI24">
        <v>1.06941565305982</v>
      </c>
      <c r="AK24">
        <v>7.9373269973647096</v>
      </c>
      <c r="AL24">
        <v>0.40658359462237798</v>
      </c>
      <c r="AM24">
        <v>1.64503165196541</v>
      </c>
      <c r="AN24">
        <v>0.61133833895273204</v>
      </c>
      <c r="AO24">
        <v>3.0579409244133502</v>
      </c>
      <c r="AP24">
        <v>0.106280277708696</v>
      </c>
      <c r="AQ24">
        <v>0.38613991250872998</v>
      </c>
      <c r="AR24">
        <v>2.62308450105132</v>
      </c>
      <c r="AS24">
        <v>6.4259294310938104</v>
      </c>
      <c r="AT24">
        <v>0.74213726286517301</v>
      </c>
      <c r="AU24">
        <v>1.61034226802794</v>
      </c>
      <c r="AV24">
        <v>0.15664443140256501</v>
      </c>
      <c r="AW24">
        <v>0.42163188442473198</v>
      </c>
      <c r="AX24">
        <v>0.51684852575616003</v>
      </c>
      <c r="AY24">
        <v>0.412138526061684</v>
      </c>
      <c r="AZ24">
        <v>2.13883130611964</v>
      </c>
      <c r="BB24">
        <v>11.905990496047</v>
      </c>
      <c r="BC24">
        <v>0.60987539193356799</v>
      </c>
      <c r="BD24">
        <v>2.4675474779481199</v>
      </c>
      <c r="BE24">
        <v>0.91700750842909895</v>
      </c>
      <c r="BF24">
        <v>4.58691138662003</v>
      </c>
      <c r="BG24">
        <v>0.15942041656304401</v>
      </c>
      <c r="BH24">
        <v>0.57920986876309599</v>
      </c>
      <c r="BI24">
        <v>3.9346267515769799</v>
      </c>
      <c r="BJ24">
        <v>9.6388941466407108</v>
      </c>
      <c r="BK24">
        <v>1.1132058942977601</v>
      </c>
      <c r="BL24">
        <v>2.4155134020419098</v>
      </c>
      <c r="BM24">
        <v>0.23496664710384799</v>
      </c>
      <c r="BN24">
        <v>0.63244782663709798</v>
      </c>
      <c r="BO24">
        <v>0.77527278863423998</v>
      </c>
      <c r="BP24">
        <v>0.61820778909252505</v>
      </c>
      <c r="BQ24">
        <v>3.2082469591794598</v>
      </c>
      <c r="BS24">
        <v>15.8746539947294</v>
      </c>
      <c r="BT24">
        <v>0.81316718924475695</v>
      </c>
      <c r="BU24">
        <v>3.2900633039308298</v>
      </c>
      <c r="BV24">
        <v>1.2226766779054601</v>
      </c>
      <c r="BW24">
        <v>6.1158818488267102</v>
      </c>
      <c r="BX24">
        <v>0.21256055541739299</v>
      </c>
      <c r="BY24">
        <v>0.77227982501746095</v>
      </c>
      <c r="BZ24">
        <v>5.2461690021026399</v>
      </c>
      <c r="CA24">
        <v>12.8518588621876</v>
      </c>
      <c r="CB24">
        <v>1.48427452573034</v>
      </c>
      <c r="CC24">
        <v>3.22068453605588</v>
      </c>
      <c r="CD24">
        <v>0.31328886280513102</v>
      </c>
      <c r="CE24">
        <v>0.84326376884946397</v>
      </c>
      <c r="CF24">
        <v>1.0336970515123201</v>
      </c>
      <c r="CG24">
        <v>0.82427705212336799</v>
      </c>
      <c r="CH24">
        <v>4.27766261223928</v>
      </c>
    </row>
    <row r="25" spans="3:86" x14ac:dyDescent="0.25"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T25">
        <v>7.5323725826156904</v>
      </c>
      <c r="U25">
        <v>4.91060815939999</v>
      </c>
      <c r="V25">
        <v>1.5131179396427199</v>
      </c>
      <c r="W25">
        <v>0.56844566950772601</v>
      </c>
      <c r="X25">
        <v>2.98929528432283</v>
      </c>
      <c r="Y25">
        <v>0.110445490157799</v>
      </c>
      <c r="Z25">
        <v>0.36166374732946499</v>
      </c>
      <c r="AA25">
        <v>2.3552760255745899</v>
      </c>
      <c r="AB25">
        <v>6.99854171464131</v>
      </c>
      <c r="AC25">
        <v>0.81922574260844905</v>
      </c>
      <c r="AD25">
        <v>1.7534144873981901</v>
      </c>
      <c r="AE25">
        <v>0.154302145660692</v>
      </c>
      <c r="AF25">
        <v>0.349745180140631</v>
      </c>
      <c r="AG25">
        <v>0.59305061288913696</v>
      </c>
      <c r="AH25">
        <v>0.36648963645785299</v>
      </c>
      <c r="AI25">
        <v>2.1754395133021398</v>
      </c>
      <c r="AK25">
        <v>15.064745165231299</v>
      </c>
      <c r="AL25">
        <v>9.8212163187999799</v>
      </c>
      <c r="AM25">
        <v>3.0262358792854398</v>
      </c>
      <c r="AN25">
        <v>1.13689133901545</v>
      </c>
      <c r="AO25">
        <v>5.9785905686456697</v>
      </c>
      <c r="AP25">
        <v>0.22089098031559801</v>
      </c>
      <c r="AQ25">
        <v>0.72332749465893098</v>
      </c>
      <c r="AR25">
        <v>4.7105520511491799</v>
      </c>
      <c r="AS25">
        <v>13.997083429282601</v>
      </c>
      <c r="AT25">
        <v>1.6384514852168901</v>
      </c>
      <c r="AU25">
        <v>3.5068289747963899</v>
      </c>
      <c r="AV25">
        <v>0.30860429132138401</v>
      </c>
      <c r="AW25">
        <v>0.69949036028126299</v>
      </c>
      <c r="AX25">
        <v>1.1861012257782699</v>
      </c>
      <c r="AY25">
        <v>0.73297927291570697</v>
      </c>
      <c r="AZ25">
        <v>4.3508790266042796</v>
      </c>
      <c r="BB25">
        <v>22.597117747847001</v>
      </c>
      <c r="BC25">
        <v>14.731824478199911</v>
      </c>
      <c r="BD25">
        <v>4.5393538189281601</v>
      </c>
      <c r="BE25">
        <v>1.70533700852318</v>
      </c>
      <c r="BF25">
        <v>8.9678858529685108</v>
      </c>
      <c r="BG25">
        <v>0.33133647047339698</v>
      </c>
      <c r="BH25">
        <v>1.08499124198839</v>
      </c>
      <c r="BI25">
        <v>7.0658280767237702</v>
      </c>
      <c r="BJ25">
        <v>20.995625143923899</v>
      </c>
      <c r="BK25">
        <v>2.4576772278253398</v>
      </c>
      <c r="BL25">
        <v>5.2602434621945804</v>
      </c>
      <c r="BM25">
        <v>0.46290643698207601</v>
      </c>
      <c r="BN25">
        <v>1.04923554042189</v>
      </c>
      <c r="BO25">
        <v>1.7791518386674099</v>
      </c>
      <c r="BP25">
        <v>1.0994689093735599</v>
      </c>
      <c r="BQ25">
        <v>6.5263185399064199</v>
      </c>
      <c r="BS25">
        <v>30.129490330462701</v>
      </c>
      <c r="BT25">
        <v>19.642432637599882</v>
      </c>
      <c r="BU25">
        <v>6.0524717585708796</v>
      </c>
      <c r="BV25">
        <v>2.2737826780309001</v>
      </c>
      <c r="BW25">
        <v>11.9571811372913</v>
      </c>
      <c r="BX25">
        <v>0.44178196063119701</v>
      </c>
      <c r="BY25">
        <v>1.44665498931786</v>
      </c>
      <c r="BZ25">
        <v>9.4211041022983597</v>
      </c>
      <c r="CA25">
        <v>27.994166858565201</v>
      </c>
      <c r="CB25">
        <v>3.27690297043379</v>
      </c>
      <c r="CC25">
        <v>7.0136579495927798</v>
      </c>
      <c r="CD25">
        <v>0.61720858264276801</v>
      </c>
      <c r="CE25">
        <v>1.35155954992768</v>
      </c>
      <c r="CF25">
        <v>2.3722024515565501</v>
      </c>
      <c r="CG25">
        <v>1.4659585458314099</v>
      </c>
      <c r="CH25">
        <v>8.7017580532085592</v>
      </c>
    </row>
    <row r="26" spans="3:86" x14ac:dyDescent="0.25"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T26">
        <v>14.450345955755401</v>
      </c>
      <c r="U26">
        <v>5.3989244099433176</v>
      </c>
      <c r="V26">
        <v>2.5607139104852199</v>
      </c>
      <c r="W26">
        <v>0.98242922005929501</v>
      </c>
      <c r="X26">
        <v>5.4311706022074802</v>
      </c>
      <c r="Y26">
        <v>0.192518585707213</v>
      </c>
      <c r="Z26">
        <v>0.63773106814188096</v>
      </c>
      <c r="AA26">
        <v>4.0450093206036302</v>
      </c>
      <c r="AB26">
        <v>12.951477215612201</v>
      </c>
      <c r="AC26">
        <v>1.54612617952653</v>
      </c>
      <c r="AD26">
        <v>3.1049594032670602</v>
      </c>
      <c r="AE26">
        <v>0.30358274715853001</v>
      </c>
      <c r="AF26">
        <v>0.63148216719876504</v>
      </c>
      <c r="AG26">
        <v>1.23328793794019</v>
      </c>
      <c r="AH26">
        <v>0.64567624545759605</v>
      </c>
      <c r="AI26">
        <v>3.9001797201244002</v>
      </c>
      <c r="AK26">
        <v>28.900691911510901</v>
      </c>
      <c r="AL26">
        <v>10.79784881988664</v>
      </c>
      <c r="AM26">
        <v>5.1214278209704496</v>
      </c>
      <c r="AN26">
        <v>1.96485844011859</v>
      </c>
      <c r="AO26">
        <v>10.8623412044149</v>
      </c>
      <c r="AP26">
        <v>0.385037171414426</v>
      </c>
      <c r="AQ26">
        <v>1.2754621362837599</v>
      </c>
      <c r="AR26">
        <v>8.0900186412072603</v>
      </c>
      <c r="AS26">
        <v>25.902954431224401</v>
      </c>
      <c r="AT26">
        <v>3.09225235905306</v>
      </c>
      <c r="AU26">
        <v>6.2099188065341204</v>
      </c>
      <c r="AV26">
        <v>0.60716549431706002</v>
      </c>
      <c r="AW26">
        <v>1.2629643343975301</v>
      </c>
      <c r="AX26">
        <v>2.46657587588038</v>
      </c>
      <c r="AY26">
        <v>1.2913524909151901</v>
      </c>
      <c r="AZ26">
        <v>7.8003594402488003</v>
      </c>
      <c r="BB26">
        <v>43.351037867266399</v>
      </c>
      <c r="BC26">
        <v>16.196773229829919</v>
      </c>
      <c r="BD26">
        <v>7.6821417314556797</v>
      </c>
      <c r="BE26">
        <v>2.9472876601778801</v>
      </c>
      <c r="BF26">
        <v>16.293511806622401</v>
      </c>
      <c r="BG26">
        <v>0.57755575712163998</v>
      </c>
      <c r="BH26">
        <v>1.9131932044256399</v>
      </c>
      <c r="BI26">
        <v>12.1350279618109</v>
      </c>
      <c r="BJ26">
        <v>38.854431646836701</v>
      </c>
      <c r="BK26">
        <v>4.6383785385795999</v>
      </c>
      <c r="BL26">
        <v>9.3148782098011793</v>
      </c>
      <c r="BM26">
        <v>0.91074824147559097</v>
      </c>
      <c r="BN26">
        <v>1.8944465015962899</v>
      </c>
      <c r="BO26">
        <v>3.69986381382056</v>
      </c>
      <c r="BP26">
        <v>1.9370287363727801</v>
      </c>
      <c r="BQ26">
        <v>11.7005391603732</v>
      </c>
      <c r="BS26">
        <v>57.801383823021901</v>
      </c>
      <c r="BT26">
        <v>21.239289003077022</v>
      </c>
      <c r="BU26">
        <v>10.242855641940899</v>
      </c>
      <c r="BV26">
        <v>3.92971688023718</v>
      </c>
      <c r="BW26">
        <v>21.724682408829899</v>
      </c>
      <c r="BX26">
        <v>0.77007434282885301</v>
      </c>
      <c r="BY26">
        <v>2.5509242725675199</v>
      </c>
      <c r="BZ26">
        <v>16.180037282414499</v>
      </c>
      <c r="CA26">
        <v>51.805908862448902</v>
      </c>
      <c r="CB26">
        <v>6.1845047181061297</v>
      </c>
      <c r="CC26">
        <v>12.4198376130682</v>
      </c>
      <c r="CD26">
        <v>1.21433098863412</v>
      </c>
      <c r="CE26">
        <v>2.5728529319512798</v>
      </c>
      <c r="CF26">
        <v>4.9331517517607599</v>
      </c>
      <c r="CG26">
        <v>2.5827049818303802</v>
      </c>
      <c r="CH26">
        <v>15.600718880497601</v>
      </c>
    </row>
    <row r="27" spans="3:86" x14ac:dyDescent="0.25"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24.789445396428199</v>
      </c>
      <c r="U27">
        <v>8.8301470859838105</v>
      </c>
      <c r="V27">
        <v>4.10177173268508</v>
      </c>
      <c r="W27">
        <v>1.65348114868843</v>
      </c>
      <c r="X27">
        <v>9.4492809159128104</v>
      </c>
      <c r="Y27">
        <v>0.32000242994422701</v>
      </c>
      <c r="Z27">
        <v>1.0401905656834101</v>
      </c>
      <c r="AA27">
        <v>6.9316182576569698</v>
      </c>
      <c r="AB27">
        <v>22.292148594396298</v>
      </c>
      <c r="AC27">
        <v>2.7899025348392099</v>
      </c>
      <c r="AD27">
        <v>5.3224578421977098</v>
      </c>
      <c r="AE27">
        <v>0.54926404809631102</v>
      </c>
      <c r="AF27">
        <v>1.05057906819114</v>
      </c>
      <c r="AG27">
        <v>2.0589988993391199</v>
      </c>
      <c r="AH27">
        <v>1.2425186653834801</v>
      </c>
      <c r="AI27">
        <v>6.80472664731266</v>
      </c>
      <c r="AK27">
        <v>49.578890792856498</v>
      </c>
      <c r="AL27">
        <v>17.660294171967561</v>
      </c>
      <c r="AM27">
        <v>8.20354346537016</v>
      </c>
      <c r="AN27">
        <v>3.3069622973768702</v>
      </c>
      <c r="AO27">
        <v>18.898561831825599</v>
      </c>
      <c r="AP27">
        <v>0.64000485988845501</v>
      </c>
      <c r="AQ27">
        <v>2.0803811313668201</v>
      </c>
      <c r="AR27">
        <v>13.863236515313901</v>
      </c>
      <c r="AS27">
        <v>44.584297188792597</v>
      </c>
      <c r="AT27">
        <v>5.5798050696784296</v>
      </c>
      <c r="AU27">
        <v>10.6449156843954</v>
      </c>
      <c r="AV27">
        <v>1.09852809619262</v>
      </c>
      <c r="AW27">
        <v>2.10115813638228</v>
      </c>
      <c r="AX27">
        <v>4.1179977986782399</v>
      </c>
      <c r="AY27">
        <v>2.48503733076697</v>
      </c>
      <c r="AZ27">
        <v>13.6094532946253</v>
      </c>
      <c r="BB27">
        <v>74.368336189284804</v>
      </c>
      <c r="BC27">
        <v>26.490441257951439</v>
      </c>
      <c r="BD27">
        <v>12.305315198055199</v>
      </c>
      <c r="BE27">
        <v>4.9604434460653</v>
      </c>
      <c r="BF27">
        <v>28.347842747738401</v>
      </c>
      <c r="BG27">
        <v>0.96000728983268302</v>
      </c>
      <c r="BH27">
        <v>3.1205716970502402</v>
      </c>
      <c r="BI27">
        <v>20.794854772970901</v>
      </c>
      <c r="BJ27">
        <v>66.876445783188899</v>
      </c>
      <c r="BK27">
        <v>8.3697076045176395</v>
      </c>
      <c r="BL27">
        <v>15.9673735265931</v>
      </c>
      <c r="BM27">
        <v>1.6477921442889301</v>
      </c>
      <c r="BN27">
        <v>3.1517372045734202</v>
      </c>
      <c r="BO27">
        <v>6.1769966980173603</v>
      </c>
      <c r="BP27">
        <v>3.7275559961504499</v>
      </c>
      <c r="BQ27">
        <v>20.414179941937899</v>
      </c>
      <c r="BS27">
        <v>99.157781585712996</v>
      </c>
      <c r="BT27">
        <v>34.704251596949589</v>
      </c>
      <c r="BU27">
        <v>16.018161613272401</v>
      </c>
      <c r="BV27">
        <v>6.6139245947537404</v>
      </c>
      <c r="BW27">
        <v>37.797123663651199</v>
      </c>
      <c r="BX27">
        <v>1.28000971977691</v>
      </c>
      <c r="BY27">
        <v>4.16076226273365</v>
      </c>
      <c r="BZ27">
        <v>27.726473030627801</v>
      </c>
      <c r="CA27">
        <v>89.168594377585194</v>
      </c>
      <c r="CB27">
        <v>11.159610139356801</v>
      </c>
      <c r="CC27">
        <v>21.2898313687908</v>
      </c>
      <c r="CD27">
        <v>2.1970561923852401</v>
      </c>
      <c r="CE27">
        <v>4.2022213560635597</v>
      </c>
      <c r="CF27">
        <v>8.2359955973564798</v>
      </c>
      <c r="CG27">
        <v>4.97007466153394</v>
      </c>
      <c r="CH27">
        <v>27.218906589250601</v>
      </c>
    </row>
    <row r="28" spans="3:86" x14ac:dyDescent="0.25"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T28">
        <v>39.904752242773299</v>
      </c>
      <c r="U28">
        <v>14.32777203544434</v>
      </c>
      <c r="V28">
        <v>5.9487742659818998</v>
      </c>
      <c r="W28">
        <v>2.5091860393907601</v>
      </c>
      <c r="X28">
        <v>15.650232241918101</v>
      </c>
      <c r="Y28">
        <v>0.51037056444504603</v>
      </c>
      <c r="Z28">
        <v>1.5731317433382399</v>
      </c>
      <c r="AA28">
        <v>10.7722405236456</v>
      </c>
      <c r="AB28">
        <v>35.728875417089903</v>
      </c>
      <c r="AC28">
        <v>4.6785182774646898</v>
      </c>
      <c r="AD28">
        <v>7.8225637717137397</v>
      </c>
      <c r="AE28">
        <v>0.90088976662841502</v>
      </c>
      <c r="AF28">
        <v>1.6223745840086801</v>
      </c>
      <c r="AG28">
        <v>3.4388489976736198</v>
      </c>
      <c r="AH28">
        <v>2.2833132205873201</v>
      </c>
      <c r="AI28">
        <v>11.412578726121501</v>
      </c>
      <c r="AK28">
        <v>79.809504485546697</v>
      </c>
      <c r="AL28">
        <v>28.541164181694089</v>
      </c>
      <c r="AM28">
        <v>9.2319410501713897</v>
      </c>
      <c r="AN28">
        <v>5.01837207878153</v>
      </c>
      <c r="AO28">
        <v>31.300464483836201</v>
      </c>
      <c r="AP28">
        <v>1.0207411288900901</v>
      </c>
      <c r="AQ28">
        <v>3.14626348667649</v>
      </c>
      <c r="AR28">
        <v>21.544481047291299</v>
      </c>
      <c r="AS28">
        <v>71.457750834179905</v>
      </c>
      <c r="AT28">
        <v>9.3570365549293797</v>
      </c>
      <c r="AU28">
        <v>15.6451275434274</v>
      </c>
      <c r="AV28">
        <v>1.80177953325683</v>
      </c>
      <c r="AW28">
        <v>3.2447491680173601</v>
      </c>
      <c r="AX28">
        <v>6.8776979953472503</v>
      </c>
      <c r="AY28">
        <v>4.56662644117465</v>
      </c>
      <c r="AZ28">
        <v>22.825157452243101</v>
      </c>
      <c r="BB28">
        <v>119.71425672832</v>
      </c>
      <c r="BC28">
        <v>41.486378871541085</v>
      </c>
      <c r="BD28">
        <v>9.2519876672570298</v>
      </c>
      <c r="BE28">
        <v>7.5275581181723004</v>
      </c>
      <c r="BF28">
        <v>46.950696725754298</v>
      </c>
      <c r="BG28">
        <v>1.5311116933351301</v>
      </c>
      <c r="BH28">
        <v>4.3542374029370903</v>
      </c>
      <c r="BI28">
        <v>32.316721570936998</v>
      </c>
      <c r="BJ28">
        <v>107.186626251269</v>
      </c>
      <c r="BK28">
        <v>14.035554832394</v>
      </c>
      <c r="BL28">
        <v>23.097419539128701</v>
      </c>
      <c r="BM28">
        <v>2.70266929988524</v>
      </c>
      <c r="BN28">
        <v>4.86712375202604</v>
      </c>
      <c r="BO28">
        <v>10.3165469930208</v>
      </c>
      <c r="BP28">
        <v>6.8499396617619697</v>
      </c>
      <c r="BQ28">
        <v>34.237736178364599</v>
      </c>
      <c r="BS28">
        <v>159.619008971093</v>
      </c>
      <c r="BT28">
        <v>52.392424178321306</v>
      </c>
      <c r="BU28">
        <v>9.2717248812885007</v>
      </c>
      <c r="BV28">
        <v>7.61846315913255</v>
      </c>
      <c r="BW28">
        <v>62.600928967672402</v>
      </c>
      <c r="BX28">
        <v>2.04107804625338</v>
      </c>
      <c r="BY28">
        <v>4.3591018975605698</v>
      </c>
      <c r="BZ28">
        <v>38.262602594094702</v>
      </c>
      <c r="CA28">
        <v>142.91550166835901</v>
      </c>
      <c r="CB28">
        <v>18.714073109858699</v>
      </c>
      <c r="CC28">
        <v>23.120329898393798</v>
      </c>
      <c r="CD28">
        <v>3.6035590665136601</v>
      </c>
      <c r="CE28">
        <v>5.2801015562449702</v>
      </c>
      <c r="CF28">
        <v>13.755395990694501</v>
      </c>
      <c r="CG28">
        <v>9.1332528823493</v>
      </c>
      <c r="CH28">
        <v>45.650314904486201</v>
      </c>
    </row>
    <row r="29" spans="3:86" x14ac:dyDescent="0.25"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T29">
        <v>57.982948322263198</v>
      </c>
      <c r="U29">
        <v>20.82101550697292</v>
      </c>
      <c r="V29">
        <v>8.2759177447941905</v>
      </c>
      <c r="W29">
        <v>3.5321116414685498</v>
      </c>
      <c r="X29">
        <v>23.402557794972001</v>
      </c>
      <c r="Y29">
        <v>0.73538067921309802</v>
      </c>
      <c r="Z29">
        <v>2.27017370796306</v>
      </c>
      <c r="AA29">
        <v>15.776624840358</v>
      </c>
      <c r="AB29">
        <v>53.8710656384035</v>
      </c>
      <c r="AC29">
        <v>7.3721288184790499</v>
      </c>
      <c r="AD29">
        <v>11.2110007707417</v>
      </c>
      <c r="AE29">
        <v>1.43744078836216</v>
      </c>
      <c r="AF29">
        <v>2.6818291033909798</v>
      </c>
      <c r="AG29">
        <v>5.4131617136949197</v>
      </c>
      <c r="AH29">
        <v>3.4459394874682601</v>
      </c>
      <c r="AI29">
        <v>17.670823213001299</v>
      </c>
      <c r="AK29">
        <v>115.965896644526</v>
      </c>
      <c r="AL29">
        <v>41.755619119795675</v>
      </c>
      <c r="AM29">
        <v>9.5620390136998701</v>
      </c>
      <c r="AN29">
        <v>6.6288462201205602</v>
      </c>
      <c r="AO29">
        <v>46.805115589944002</v>
      </c>
      <c r="AP29">
        <v>1.47076135842619</v>
      </c>
      <c r="AQ29">
        <v>4.5403474159261297</v>
      </c>
      <c r="AR29">
        <v>31.5532496807161</v>
      </c>
      <c r="AS29">
        <v>107.742131276807</v>
      </c>
      <c r="AT29">
        <v>14.7442576369581</v>
      </c>
      <c r="AU29">
        <v>22.4220015414835</v>
      </c>
      <c r="AV29">
        <v>2.8748815767243299</v>
      </c>
      <c r="AW29">
        <v>5.3636582067819596</v>
      </c>
      <c r="AX29">
        <v>10.8263234273898</v>
      </c>
      <c r="AY29">
        <v>6.8918789749365201</v>
      </c>
      <c r="AZ29">
        <v>35.341646426002598</v>
      </c>
      <c r="BB29">
        <v>166.77841225882199</v>
      </c>
      <c r="BC29">
        <v>51.86656156183291</v>
      </c>
      <c r="BD29">
        <v>9.5826204596090605</v>
      </c>
      <c r="BE29">
        <v>6.6373304811808502</v>
      </c>
      <c r="BF29">
        <v>70.207673384916106</v>
      </c>
      <c r="BG29">
        <v>1.8548848083623799</v>
      </c>
      <c r="BH29">
        <v>4.71644542093909</v>
      </c>
      <c r="BI29">
        <v>40.117025978117198</v>
      </c>
      <c r="BJ29">
        <v>161.61319691521001</v>
      </c>
      <c r="BK29">
        <v>22.116386455437102</v>
      </c>
      <c r="BL29">
        <v>23.142493146689802</v>
      </c>
      <c r="BM29">
        <v>4.3123223650864997</v>
      </c>
      <c r="BN29">
        <v>8.04548731017295</v>
      </c>
      <c r="BO29">
        <v>16.2394851410847</v>
      </c>
      <c r="BP29">
        <v>10.3378184624047</v>
      </c>
      <c r="BQ29">
        <v>53.012469639003903</v>
      </c>
      <c r="BS29">
        <v>166.89727437620701</v>
      </c>
      <c r="BT29">
        <v>51.90764887012439</v>
      </c>
      <c r="BU29">
        <v>9.6028730750826199</v>
      </c>
      <c r="BV29">
        <v>6.6451963071804698</v>
      </c>
      <c r="BW29">
        <v>78.317951194805005</v>
      </c>
      <c r="BX29">
        <v>1.8564966554905999</v>
      </c>
      <c r="BY29">
        <v>4.72144189300605</v>
      </c>
      <c r="BZ29">
        <v>40.151379124486702</v>
      </c>
      <c r="CA29">
        <v>176.65523201330001</v>
      </c>
      <c r="CB29">
        <v>29.4885152739162</v>
      </c>
      <c r="CC29">
        <v>23.166046109165599</v>
      </c>
      <c r="CD29">
        <v>5.7497631534486704</v>
      </c>
      <c r="CE29">
        <v>10.076509931680601</v>
      </c>
      <c r="CF29">
        <v>21.652646854779601</v>
      </c>
      <c r="CG29">
        <v>13.783757949872999</v>
      </c>
      <c r="CH29">
        <v>66.990634193461503</v>
      </c>
    </row>
    <row r="30" spans="3:86" x14ac:dyDescent="0.25"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75.975535504290804</v>
      </c>
      <c r="U30">
        <v>28.27363665579928</v>
      </c>
      <c r="V30">
        <v>12.0493001842606</v>
      </c>
      <c r="W30">
        <v>4.4980680127194903</v>
      </c>
      <c r="X30">
        <v>30.963274477606099</v>
      </c>
      <c r="Y30">
        <v>0.95728000154437498</v>
      </c>
      <c r="Z30">
        <v>3.1871558905529098</v>
      </c>
      <c r="AA30">
        <v>21.0140890853245</v>
      </c>
      <c r="AB30">
        <v>73.749949100740693</v>
      </c>
      <c r="AC30">
        <v>9.6139438244391702</v>
      </c>
      <c r="AD30">
        <v>14.3059419260992</v>
      </c>
      <c r="AE30">
        <v>2.0486557088215198</v>
      </c>
      <c r="AF30">
        <v>4.1449155488526399</v>
      </c>
      <c r="AG30">
        <v>7.0183407872709598</v>
      </c>
      <c r="AH30">
        <v>5.2465966541173703</v>
      </c>
      <c r="AI30">
        <v>24.9334175214574</v>
      </c>
      <c r="AK30">
        <v>149.42396240396599</v>
      </c>
      <c r="AL30">
        <v>56.547243136503418</v>
      </c>
      <c r="AM30">
        <v>25.2364035475908</v>
      </c>
      <c r="AN30">
        <v>5.8229122282861701</v>
      </c>
      <c r="AO30">
        <v>61.926548955212198</v>
      </c>
      <c r="AP30">
        <v>1.68564768427758</v>
      </c>
      <c r="AQ30">
        <v>6.3743117811058303</v>
      </c>
      <c r="AR30">
        <v>41.074718087830803</v>
      </c>
      <c r="AS30">
        <v>147.49989820148099</v>
      </c>
      <c r="AT30">
        <v>19.227887648878301</v>
      </c>
      <c r="AU30">
        <v>19.940508920484898</v>
      </c>
      <c r="AV30">
        <v>4.0973114176430396</v>
      </c>
      <c r="AW30">
        <v>8.2898310977052905</v>
      </c>
      <c r="AX30">
        <v>14.0366815745419</v>
      </c>
      <c r="AY30">
        <v>10.4931933082347</v>
      </c>
      <c r="AZ30">
        <v>49.8668350429149</v>
      </c>
      <c r="BB30">
        <v>149.54955420936199</v>
      </c>
      <c r="BC30">
        <v>58.991190929079664</v>
      </c>
      <c r="BD30">
        <v>25.2575164098287</v>
      </c>
      <c r="BE30">
        <v>5.8317180757733897</v>
      </c>
      <c r="BF30">
        <v>69.514381165982499</v>
      </c>
      <c r="BG30">
        <v>1.6873373041559201</v>
      </c>
      <c r="BH30">
        <v>6.9376702399903998</v>
      </c>
      <c r="BI30">
        <v>41.1119888052188</v>
      </c>
      <c r="BJ30">
        <v>182.487597205892</v>
      </c>
      <c r="BK30">
        <v>23.8631540052729</v>
      </c>
      <c r="BL30">
        <v>19.9669701049114</v>
      </c>
      <c r="BM30">
        <v>6.1459671264645603</v>
      </c>
      <c r="BN30">
        <v>12.434746646557899</v>
      </c>
      <c r="BO30">
        <v>16.755087321287299</v>
      </c>
      <c r="BP30">
        <v>15.7397899623521</v>
      </c>
      <c r="BQ30">
        <v>72.325678300418502</v>
      </c>
      <c r="BS30">
        <v>149.67320275804099</v>
      </c>
      <c r="BT30">
        <v>59.033840984838328</v>
      </c>
      <c r="BU30">
        <v>25.278281066490401</v>
      </c>
      <c r="BV30">
        <v>5.8397938624373804</v>
      </c>
      <c r="BW30">
        <v>69.562395977243895</v>
      </c>
      <c r="BX30">
        <v>1.6890121390650299</v>
      </c>
      <c r="BY30">
        <v>6.9427978615120196</v>
      </c>
      <c r="BZ30">
        <v>41.147475567109602</v>
      </c>
      <c r="CA30">
        <v>182.59757592168501</v>
      </c>
      <c r="CB30">
        <v>23.876580124586098</v>
      </c>
      <c r="CC30">
        <v>19.991161771816699</v>
      </c>
      <c r="CD30">
        <v>6.3956404527445097</v>
      </c>
      <c r="CE30">
        <v>14.5086626996591</v>
      </c>
      <c r="CF30">
        <v>16.765023090160799</v>
      </c>
      <c r="CG30">
        <v>18.724193790985701</v>
      </c>
      <c r="CH30">
        <v>72.3604520413096</v>
      </c>
    </row>
    <row r="31" spans="3:86" x14ac:dyDescent="0.25"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T31">
        <v>82.045900184364797</v>
      </c>
      <c r="U31">
        <v>35.683028969432236</v>
      </c>
      <c r="V31">
        <v>15.4126022466473</v>
      </c>
      <c r="W31">
        <v>4.6611241340174896</v>
      </c>
      <c r="X31">
        <v>37.107704710779501</v>
      </c>
      <c r="Y31">
        <v>1.1154572498759201</v>
      </c>
      <c r="Z31">
        <v>3.9929759239555902</v>
      </c>
      <c r="AA31">
        <v>27.448990709727202</v>
      </c>
      <c r="AB31">
        <v>92.192754780734901</v>
      </c>
      <c r="AC31">
        <v>11.8779783631787</v>
      </c>
      <c r="AD31">
        <v>16.380956135818099</v>
      </c>
      <c r="AE31">
        <v>2.3437192613285598</v>
      </c>
      <c r="AF31">
        <v>5.5677851017417499</v>
      </c>
      <c r="AG31">
        <v>8.5740533895313007</v>
      </c>
      <c r="AH31">
        <v>6.8754460318083996</v>
      </c>
      <c r="AI31">
        <v>32.673190871981902</v>
      </c>
      <c r="AK31">
        <v>85.908929135913198</v>
      </c>
      <c r="AL31">
        <v>70.903926019780855</v>
      </c>
      <c r="AM31">
        <v>32.542853737141897</v>
      </c>
      <c r="AN31">
        <v>4.67051246581351</v>
      </c>
      <c r="AO31">
        <v>67.523519791639899</v>
      </c>
      <c r="AP31">
        <v>1.58200265709762</v>
      </c>
      <c r="AQ31">
        <v>7.9859518479111804</v>
      </c>
      <c r="AR31">
        <v>55.845081923520297</v>
      </c>
      <c r="AS31">
        <v>184.38550956146901</v>
      </c>
      <c r="AT31">
        <v>23.7559567263575</v>
      </c>
      <c r="AU31">
        <v>18.438749629725699</v>
      </c>
      <c r="AV31">
        <v>4.6675079900997396</v>
      </c>
      <c r="AW31">
        <v>11.1355702034835</v>
      </c>
      <c r="AX31">
        <v>17.105607034586001</v>
      </c>
      <c r="AY31">
        <v>13.750892063616799</v>
      </c>
      <c r="AZ31">
        <v>65.346381743963804</v>
      </c>
      <c r="BB31">
        <v>86.041574554309094</v>
      </c>
      <c r="BC31">
        <v>72.618405173204494</v>
      </c>
      <c r="BD31">
        <v>32.564498217119997</v>
      </c>
      <c r="BE31">
        <v>4.6796399830969602</v>
      </c>
      <c r="BF31">
        <v>67.575040529652199</v>
      </c>
      <c r="BG31">
        <v>1.5837723975737601</v>
      </c>
      <c r="BH31">
        <v>8.1325143829116602</v>
      </c>
      <c r="BI31">
        <v>59.366645842014897</v>
      </c>
      <c r="BJ31">
        <v>199.31822615948701</v>
      </c>
      <c r="BK31">
        <v>24.971531485073701</v>
      </c>
      <c r="BL31">
        <v>18.466223770906598</v>
      </c>
      <c r="BM31">
        <v>4.67032753938296</v>
      </c>
      <c r="BN31">
        <v>16.558437603410098</v>
      </c>
      <c r="BO31">
        <v>17.116189984095499</v>
      </c>
      <c r="BP31">
        <v>19.8725818165981</v>
      </c>
      <c r="BQ31">
        <v>84.825861971392101</v>
      </c>
      <c r="BS31">
        <v>86.170010703198997</v>
      </c>
      <c r="BT31">
        <v>72.662618380186728</v>
      </c>
      <c r="BU31">
        <v>32.585775113127099</v>
      </c>
      <c r="BV31">
        <v>4.6879258074237002</v>
      </c>
      <c r="BW31">
        <v>67.625266365958694</v>
      </c>
      <c r="BX31">
        <v>1.58551023610863</v>
      </c>
      <c r="BY31">
        <v>8.1377732027909104</v>
      </c>
      <c r="BZ31">
        <v>59.403266556431397</v>
      </c>
      <c r="CA31">
        <v>199.433151940301</v>
      </c>
      <c r="CB31">
        <v>24.985820664903098</v>
      </c>
      <c r="CC31">
        <v>18.4910543728341</v>
      </c>
      <c r="CD31">
        <v>4.6731410920582102</v>
      </c>
      <c r="CE31">
        <v>16.5639927034265</v>
      </c>
      <c r="CF31">
        <v>17.126763905371899</v>
      </c>
      <c r="CG31">
        <v>19.879252439043601</v>
      </c>
      <c r="CH31">
        <v>84.862596393702106</v>
      </c>
    </row>
    <row r="32" spans="3:86" x14ac:dyDescent="0.25"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T32">
        <v>55.854633107652603</v>
      </c>
      <c r="U32">
        <v>36.901737043324687</v>
      </c>
      <c r="V32">
        <v>16.292486741839099</v>
      </c>
      <c r="W32">
        <v>4.4472318291095396</v>
      </c>
      <c r="X32">
        <v>41.032141180814001</v>
      </c>
      <c r="Y32">
        <v>1.15568445008345</v>
      </c>
      <c r="Z32">
        <v>4.7597167360497901</v>
      </c>
      <c r="AA32">
        <v>31.1035546140577</v>
      </c>
      <c r="AB32">
        <v>105.598639364718</v>
      </c>
      <c r="AC32">
        <v>14.3258732523795</v>
      </c>
      <c r="AD32">
        <v>16.932828197129702</v>
      </c>
      <c r="AE32">
        <v>2.6262002781592702</v>
      </c>
      <c r="AF32">
        <v>6.6536683474989999</v>
      </c>
      <c r="AG32">
        <v>9.3447476864728696</v>
      </c>
      <c r="AH32">
        <v>7.9400790892012401</v>
      </c>
      <c r="AI32">
        <v>36.825154172189798</v>
      </c>
      <c r="AK32">
        <v>55.998770916609999</v>
      </c>
      <c r="AL32">
        <v>58.685661160603324</v>
      </c>
      <c r="AM32">
        <v>28.871938996938201</v>
      </c>
      <c r="AN32">
        <v>4.4571387888387397</v>
      </c>
      <c r="AO32">
        <v>74.172555054404597</v>
      </c>
      <c r="AP32">
        <v>1.49385163463459</v>
      </c>
      <c r="AQ32">
        <v>9.5194334720995801</v>
      </c>
      <c r="AR32">
        <v>62.207066809725198</v>
      </c>
      <c r="AS32">
        <v>211.19727872943699</v>
      </c>
      <c r="AT32">
        <v>28.651746504759</v>
      </c>
      <c r="AU32">
        <v>18.894033241732298</v>
      </c>
      <c r="AV32">
        <v>5.1312768028635096</v>
      </c>
      <c r="AW32">
        <v>13.307336694998</v>
      </c>
      <c r="AX32">
        <v>17.189227592950601</v>
      </c>
      <c r="AY32">
        <v>15.8801581784024</v>
      </c>
      <c r="AZ32">
        <v>73.650308344379695</v>
      </c>
      <c r="BB32">
        <v>56.138475556166597</v>
      </c>
      <c r="BC32">
        <v>60.282214008066802</v>
      </c>
      <c r="BD32">
        <v>28.894116035247102</v>
      </c>
      <c r="BE32">
        <v>4.4665883685573098</v>
      </c>
      <c r="BF32">
        <v>74.227307799669305</v>
      </c>
      <c r="BG32">
        <v>1.49570157110735</v>
      </c>
      <c r="BH32">
        <v>10.5903100795167</v>
      </c>
      <c r="BI32">
        <v>64.980832136770303</v>
      </c>
      <c r="BJ32">
        <v>225.088243363667</v>
      </c>
      <c r="BK32">
        <v>32.975107150381</v>
      </c>
      <c r="BL32">
        <v>18.922521519684601</v>
      </c>
      <c r="BM32">
        <v>5.13435574731378</v>
      </c>
      <c r="BN32">
        <v>17.9239900727754</v>
      </c>
      <c r="BO32">
        <v>17.200569575462399</v>
      </c>
      <c r="BP32">
        <v>20.112917730589999</v>
      </c>
      <c r="BQ32">
        <v>84.427102326806306</v>
      </c>
      <c r="BS32">
        <v>56.271704819464702</v>
      </c>
      <c r="BT32">
        <v>60.327992267988797</v>
      </c>
      <c r="BU32">
        <v>28.915906095642001</v>
      </c>
      <c r="BV32">
        <v>4.4750845903502396</v>
      </c>
      <c r="BW32">
        <v>74.2797468034492</v>
      </c>
      <c r="BX32">
        <v>1.49750248795234</v>
      </c>
      <c r="BY32">
        <v>10.595700326199101</v>
      </c>
      <c r="BZ32">
        <v>65.018588385470196</v>
      </c>
      <c r="CA32">
        <v>225.208121116379</v>
      </c>
      <c r="CB32">
        <v>32.990259990618299</v>
      </c>
      <c r="CC32">
        <v>18.9479921344868</v>
      </c>
      <c r="CD32">
        <v>5.1373487003861698</v>
      </c>
      <c r="CE32">
        <v>17.929878270095301</v>
      </c>
      <c r="CF32">
        <v>17.211782093079101</v>
      </c>
      <c r="CG32">
        <v>20.120123243114101</v>
      </c>
      <c r="CH32">
        <v>84.465798983343404</v>
      </c>
    </row>
    <row r="33" spans="3:86" x14ac:dyDescent="0.25"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T33">
        <v>49.191743982305802</v>
      </c>
      <c r="U33">
        <v>35.20498759610841</v>
      </c>
      <c r="V33">
        <v>12.504164973523901</v>
      </c>
      <c r="W33">
        <v>3.4930216692137201</v>
      </c>
      <c r="X33">
        <v>40.983349127787797</v>
      </c>
      <c r="Y33">
        <v>1.4482294088293399</v>
      </c>
      <c r="Z33">
        <v>5.19120407820688</v>
      </c>
      <c r="AA33">
        <v>31.2194937780164</v>
      </c>
      <c r="AB33">
        <v>109.502952029588</v>
      </c>
      <c r="AC33">
        <v>14.1845271087003</v>
      </c>
      <c r="AD33">
        <v>15.2889541437088</v>
      </c>
      <c r="AE33">
        <v>3.7719625327939301</v>
      </c>
      <c r="AF33">
        <v>6.9578151337825602</v>
      </c>
      <c r="AG33">
        <v>9.5261052317609298</v>
      </c>
      <c r="AH33">
        <v>8.32135041468152</v>
      </c>
      <c r="AI33">
        <v>39.162438140375002</v>
      </c>
      <c r="AK33">
        <v>49.346693767161597</v>
      </c>
      <c r="AL33">
        <v>55.32834257620641</v>
      </c>
      <c r="AM33">
        <v>12.5306050385815</v>
      </c>
      <c r="AN33">
        <v>3.5034476760726601</v>
      </c>
      <c r="AO33">
        <v>77.187672085799903</v>
      </c>
      <c r="AP33">
        <v>3.3661909767196398</v>
      </c>
      <c r="AQ33">
        <v>10.3824081564137</v>
      </c>
      <c r="AR33">
        <v>62.438944854711899</v>
      </c>
      <c r="AS33">
        <v>219.005904059176</v>
      </c>
      <c r="AT33">
        <v>28.369054217400699</v>
      </c>
      <c r="AU33">
        <v>16.412012227084499</v>
      </c>
      <c r="AV33">
        <v>7.6839055828604197</v>
      </c>
      <c r="AW33">
        <v>13.915630267565099</v>
      </c>
      <c r="AX33">
        <v>18.764977483376398</v>
      </c>
      <c r="AY33">
        <v>16.642700829363001</v>
      </c>
      <c r="AZ33">
        <v>78.324876280750104</v>
      </c>
      <c r="BB33">
        <v>49.493463549709098</v>
      </c>
      <c r="BC33">
        <v>56.969881510708603</v>
      </c>
      <c r="BD33">
        <v>12.553315599454301</v>
      </c>
      <c r="BE33">
        <v>3.5132197251701802</v>
      </c>
      <c r="BF33">
        <v>77.245659140045902</v>
      </c>
      <c r="BG33">
        <v>3.36812118815081</v>
      </c>
      <c r="BH33">
        <v>12.4241987109137</v>
      </c>
      <c r="BI33">
        <v>64.499308347664893</v>
      </c>
      <c r="BJ33">
        <v>240.05356962502799</v>
      </c>
      <c r="BK33">
        <v>30.481147293707</v>
      </c>
      <c r="BL33">
        <v>16.441515866872098</v>
      </c>
      <c r="BM33">
        <v>11.2034518368365</v>
      </c>
      <c r="BN33">
        <v>17.638380320507601</v>
      </c>
      <c r="BO33">
        <v>18.7770789720091</v>
      </c>
      <c r="BP33">
        <v>20.391283708506499</v>
      </c>
      <c r="BQ33">
        <v>92.3375965863506</v>
      </c>
      <c r="BS33">
        <v>49.631491654520502</v>
      </c>
      <c r="BT33">
        <v>57.017226794801097</v>
      </c>
      <c r="BU33">
        <v>12.5756197720602</v>
      </c>
      <c r="BV33">
        <v>3.5219267135736101</v>
      </c>
      <c r="BW33">
        <v>77.300313552052202</v>
      </c>
      <c r="BX33">
        <v>3.3699852607920602</v>
      </c>
      <c r="BY33">
        <v>12.4297206186796</v>
      </c>
      <c r="BZ33">
        <v>64.538201762834603</v>
      </c>
      <c r="CA33">
        <v>240.17840447651099</v>
      </c>
      <c r="CB33">
        <v>30.4971644326233</v>
      </c>
      <c r="CC33">
        <v>16.467627600816598</v>
      </c>
      <c r="CD33">
        <v>11.206624316013301</v>
      </c>
      <c r="CE33">
        <v>17.644601863258099</v>
      </c>
      <c r="CF33">
        <v>18.788930558282001</v>
      </c>
      <c r="CG33">
        <v>20.399024409512499</v>
      </c>
      <c r="CH33">
        <v>92.378257117112696</v>
      </c>
    </row>
    <row r="34" spans="3:86" x14ac:dyDescent="0.25"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T34">
        <v>26.470122244414199</v>
      </c>
      <c r="U34">
        <v>32.983452925471688</v>
      </c>
      <c r="V34">
        <v>11.817557924006</v>
      </c>
      <c r="W34">
        <v>2.5276566797927198</v>
      </c>
      <c r="X34">
        <v>36.117425696379001</v>
      </c>
      <c r="Y34">
        <v>2.3034510496432401</v>
      </c>
      <c r="Z34">
        <v>5.3706343511169896</v>
      </c>
      <c r="AA34">
        <v>29.1998181440858</v>
      </c>
      <c r="AB34">
        <v>107.121999491829</v>
      </c>
      <c r="AC34">
        <v>14.1212140568056</v>
      </c>
      <c r="AD34">
        <v>13.0956220460605</v>
      </c>
      <c r="AE34">
        <v>4.3757173477369502</v>
      </c>
      <c r="AF34">
        <v>6.4322602615212796</v>
      </c>
      <c r="AG34">
        <v>9.0441288756728895</v>
      </c>
      <c r="AH34">
        <v>7.5190925755560496</v>
      </c>
      <c r="AI34">
        <v>38.498800127311902</v>
      </c>
      <c r="AK34">
        <v>26.635890450536699</v>
      </c>
      <c r="AL34">
        <v>84.814464556307783</v>
      </c>
      <c r="AM34">
        <v>18.726192405332299</v>
      </c>
      <c r="AN34">
        <v>2.5386021760410098</v>
      </c>
      <c r="AO34">
        <v>69.358765832933599</v>
      </c>
      <c r="AP34">
        <v>5.8056466937645901</v>
      </c>
      <c r="AQ34">
        <v>10.741268702233899</v>
      </c>
      <c r="AR34">
        <v>58.399593302032798</v>
      </c>
      <c r="AS34">
        <v>214.243998983659</v>
      </c>
      <c r="AT34">
        <v>28.242428113611201</v>
      </c>
      <c r="AU34">
        <v>16.745688819844698</v>
      </c>
      <c r="AV34">
        <v>8.7514275334364005</v>
      </c>
      <c r="AW34">
        <v>12.864520523042501</v>
      </c>
      <c r="AX34">
        <v>19.697057524888901</v>
      </c>
      <c r="AY34">
        <v>15.038185151112099</v>
      </c>
      <c r="AZ34">
        <v>76.997600254623904</v>
      </c>
      <c r="BB34">
        <v>26.789731611825601</v>
      </c>
      <c r="BC34">
        <v>85.829749221158579</v>
      </c>
      <c r="BD34">
        <v>18.7494374766863</v>
      </c>
      <c r="BE34">
        <v>2.5486971157837099</v>
      </c>
      <c r="BF34">
        <v>69.419989641613796</v>
      </c>
      <c r="BG34">
        <v>7.9302962069228498</v>
      </c>
      <c r="BH34">
        <v>14.7675364873276</v>
      </c>
      <c r="BI34">
        <v>64.256810862082901</v>
      </c>
      <c r="BJ34">
        <v>258.55091219816501</v>
      </c>
      <c r="BK34">
        <v>34.053065001865001</v>
      </c>
      <c r="BL34">
        <v>16.7762090916309</v>
      </c>
      <c r="BM34">
        <v>13.8029740568318</v>
      </c>
      <c r="BN34">
        <v>15.8813571502993</v>
      </c>
      <c r="BO34">
        <v>19.7099190265142</v>
      </c>
      <c r="BP34">
        <v>17.771364434984601</v>
      </c>
      <c r="BQ34">
        <v>96.316140308959305</v>
      </c>
      <c r="BS34">
        <v>26.932564498406801</v>
      </c>
      <c r="BT34">
        <v>85.878663570251632</v>
      </c>
      <c r="BU34">
        <v>18.772256732148399</v>
      </c>
      <c r="BV34">
        <v>2.55761524929886</v>
      </c>
      <c r="BW34">
        <v>69.476861801018799</v>
      </c>
      <c r="BX34">
        <v>7.9322235156516498</v>
      </c>
      <c r="BY34">
        <v>14.7731902963022</v>
      </c>
      <c r="BZ34">
        <v>64.296843126407197</v>
      </c>
      <c r="CA34">
        <v>258.68070949550599</v>
      </c>
      <c r="CB34">
        <v>34.069947116137499</v>
      </c>
      <c r="CC34">
        <v>16.802963079448102</v>
      </c>
      <c r="CD34">
        <v>13.806326195798199</v>
      </c>
      <c r="CE34">
        <v>15.8879123014201</v>
      </c>
      <c r="CF34">
        <v>19.7224101821568</v>
      </c>
      <c r="CG34">
        <v>17.779640646661701</v>
      </c>
      <c r="CH34">
        <v>96.358766441203997</v>
      </c>
    </row>
    <row r="35" spans="3:86" x14ac:dyDescent="0.25"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T35">
        <v>4.0393918918277301</v>
      </c>
      <c r="U35">
        <v>20.0571341198604</v>
      </c>
      <c r="V35">
        <v>0</v>
      </c>
      <c r="W35">
        <v>0.31885451651596503</v>
      </c>
      <c r="X35">
        <v>24.613823807431402</v>
      </c>
      <c r="Y35">
        <v>2.8912397865288799</v>
      </c>
      <c r="Z35">
        <v>5.0918988603613604</v>
      </c>
      <c r="AA35">
        <v>21.772147984886001</v>
      </c>
      <c r="AB35">
        <v>77.589717718918394</v>
      </c>
      <c r="AC35">
        <v>11.533119412468301</v>
      </c>
      <c r="AD35">
        <v>2.7336380080581302</v>
      </c>
      <c r="AE35">
        <v>4.6523695171246198</v>
      </c>
      <c r="AF35">
        <v>4.9084692882005498</v>
      </c>
      <c r="AG35">
        <v>7.0640969265369904</v>
      </c>
      <c r="AH35">
        <v>5.4816222588088896</v>
      </c>
      <c r="AI35">
        <v>33.944224624037403</v>
      </c>
      <c r="AK35">
        <v>4.2159854453784602</v>
      </c>
      <c r="AL35">
        <v>32.083918433662433</v>
      </c>
      <c r="AM35">
        <v>0</v>
      </c>
      <c r="AN35">
        <v>0.33031996749502901</v>
      </c>
      <c r="AO35">
        <v>38.266599322614802</v>
      </c>
      <c r="AP35">
        <v>5.7823003856857902</v>
      </c>
      <c r="AQ35">
        <v>10.1837977207227</v>
      </c>
      <c r="AR35">
        <v>43.544252696915798</v>
      </c>
      <c r="AS35">
        <v>155.17943543783599</v>
      </c>
      <c r="AT35">
        <v>23.066238824936601</v>
      </c>
      <c r="AU35">
        <v>2.7696566732493499</v>
      </c>
      <c r="AV35">
        <v>9.3047318244409691</v>
      </c>
      <c r="AW35">
        <v>9.8169385764010997</v>
      </c>
      <c r="AX35">
        <v>14.3251393392219</v>
      </c>
      <c r="AY35">
        <v>10.963244517617699</v>
      </c>
      <c r="AZ35">
        <v>67.888449248074906</v>
      </c>
      <c r="BB35">
        <v>4.3769045353428702</v>
      </c>
      <c r="BC35">
        <v>33.464456253055928</v>
      </c>
      <c r="BD35">
        <v>0</v>
      </c>
      <c r="BE35">
        <v>0.34073823348964499</v>
      </c>
      <c r="BF35">
        <v>38.331062475009503</v>
      </c>
      <c r="BG35">
        <v>10.384538248392399</v>
      </c>
      <c r="BH35">
        <v>14.2888394678368</v>
      </c>
      <c r="BI35">
        <v>43.899591880284099</v>
      </c>
      <c r="BJ35">
        <v>163.135062561551</v>
      </c>
      <c r="BK35">
        <v>27.3986719642316</v>
      </c>
      <c r="BL35">
        <v>2.8011948923514698</v>
      </c>
      <c r="BM35">
        <v>15.2470771161928</v>
      </c>
      <c r="BN35">
        <v>11.2032491913253</v>
      </c>
      <c r="BO35">
        <v>14.902398988064499</v>
      </c>
      <c r="BP35">
        <v>11.472689657614101</v>
      </c>
      <c r="BQ35">
        <v>88.051898874092501</v>
      </c>
      <c r="BS35">
        <v>4.5245483573597696</v>
      </c>
      <c r="BT35">
        <v>33.514941777666579</v>
      </c>
      <c r="BU35">
        <v>0</v>
      </c>
      <c r="BV35">
        <v>0.34986789999109602</v>
      </c>
      <c r="BW35">
        <v>38.390154819505199</v>
      </c>
      <c r="BX35">
        <v>10.386528876308599</v>
      </c>
      <c r="BY35">
        <v>14.2946254240005</v>
      </c>
      <c r="BZ35">
        <v>43.940764727019797</v>
      </c>
      <c r="CA35">
        <v>163.26982787228201</v>
      </c>
      <c r="CB35">
        <v>27.4164197689723</v>
      </c>
      <c r="CC35">
        <v>2.8285922972839002</v>
      </c>
      <c r="CD35">
        <v>15.250609056617099</v>
      </c>
      <c r="CE35">
        <v>11.2101382285797</v>
      </c>
      <c r="CF35">
        <v>14.915530242209201</v>
      </c>
      <c r="CG35">
        <v>11.4815017259504</v>
      </c>
      <c r="CH35">
        <v>88.096492422410293</v>
      </c>
    </row>
    <row r="36" spans="3:86" x14ac:dyDescent="0.25"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T36">
        <v>41.850985437176703</v>
      </c>
      <c r="U36">
        <v>15.135602325282999</v>
      </c>
      <c r="V36">
        <v>0</v>
      </c>
      <c r="W36">
        <v>2.7669442086323799</v>
      </c>
      <c r="X36">
        <v>19.7474714298862</v>
      </c>
      <c r="Y36">
        <v>4.3918676161741503</v>
      </c>
      <c r="Z36">
        <v>5.3468575266520499</v>
      </c>
      <c r="AA36">
        <v>12.961680925255999</v>
      </c>
      <c r="AB36">
        <v>59.550601815321201</v>
      </c>
      <c r="AC36">
        <v>10.873352264626099</v>
      </c>
      <c r="AD36">
        <v>1.27706718985123</v>
      </c>
      <c r="AE36">
        <v>5.5563025467891904</v>
      </c>
      <c r="AF36">
        <v>4.0314854039286399</v>
      </c>
      <c r="AG36">
        <v>5.8904847024068001</v>
      </c>
      <c r="AH36">
        <v>3.54583420814259</v>
      </c>
      <c r="AI36">
        <v>33.529201048319401</v>
      </c>
      <c r="AK36">
        <v>42.038411745399898</v>
      </c>
      <c r="AL36">
        <v>33.374350609983523</v>
      </c>
      <c r="AM36">
        <v>0</v>
      </c>
      <c r="AN36">
        <v>2.7789301027851301</v>
      </c>
      <c r="AO36">
        <v>37.784481798583997</v>
      </c>
      <c r="AP36">
        <v>8.7835548497965696</v>
      </c>
      <c r="AQ36">
        <v>10.6937150533041</v>
      </c>
      <c r="AR36">
        <v>20.048410235848198</v>
      </c>
      <c r="AS36">
        <v>119.101203630642</v>
      </c>
      <c r="AT36">
        <v>21.746704529252199</v>
      </c>
      <c r="AU36">
        <v>1.3152263640430399</v>
      </c>
      <c r="AV36">
        <v>11.112597835680599</v>
      </c>
      <c r="AW36">
        <v>8.0629708078572904</v>
      </c>
      <c r="AX36">
        <v>11.780807622329901</v>
      </c>
      <c r="AY36">
        <v>6.4634929580737097</v>
      </c>
      <c r="AZ36">
        <v>67.058402096638801</v>
      </c>
      <c r="BB36">
        <v>42.206415628436098</v>
      </c>
      <c r="BC36">
        <v>33.771381131214667</v>
      </c>
      <c r="BD36">
        <v>0</v>
      </c>
      <c r="BE36">
        <v>2.78967214499772</v>
      </c>
      <c r="BF36">
        <v>37.852187027909302</v>
      </c>
      <c r="BG36">
        <v>16.521326686968901</v>
      </c>
      <c r="BH36">
        <v>16.935049884345101</v>
      </c>
      <c r="BI36">
        <v>20.097604996238399</v>
      </c>
      <c r="BJ36">
        <v>133.269798684785</v>
      </c>
      <c r="BK36">
        <v>30.118800065178402</v>
      </c>
      <c r="BL36">
        <v>1.3477838909889699</v>
      </c>
      <c r="BM36">
        <v>19.644705326210499</v>
      </c>
      <c r="BN36">
        <v>10.0015679656728</v>
      </c>
      <c r="BO36">
        <v>14.0419597285474</v>
      </c>
      <c r="BP36">
        <v>6.4755146441228097</v>
      </c>
      <c r="BQ36">
        <v>99.800234066799007</v>
      </c>
      <c r="BS36">
        <v>42.358876753228003</v>
      </c>
      <c r="BT36">
        <v>33.823440011638688</v>
      </c>
      <c r="BU36">
        <v>0</v>
      </c>
      <c r="BV36">
        <v>2.7990137417502199</v>
      </c>
      <c r="BW36">
        <v>37.9135020938119</v>
      </c>
      <c r="BX36">
        <v>16.822004420533201</v>
      </c>
      <c r="BY36">
        <v>16.9409682395445</v>
      </c>
      <c r="BZ36">
        <v>20.139920209288999</v>
      </c>
      <c r="CA36">
        <v>133.40953779711899</v>
      </c>
      <c r="CB36">
        <v>30.137414313964499</v>
      </c>
      <c r="CC36">
        <v>1.37582590484214</v>
      </c>
      <c r="CD36">
        <v>19.648417217750499</v>
      </c>
      <c r="CE36">
        <v>10.0087911816593</v>
      </c>
      <c r="CF36">
        <v>14.055731638767901</v>
      </c>
      <c r="CG36">
        <v>6.4848629389201102</v>
      </c>
      <c r="CH36">
        <v>99.846796933189495</v>
      </c>
    </row>
    <row r="37" spans="3:86" x14ac:dyDescent="0.25"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T37">
        <v>49.726476292087398</v>
      </c>
      <c r="U37">
        <v>15.26996305601963</v>
      </c>
      <c r="V37">
        <v>0</v>
      </c>
      <c r="W37">
        <v>6.37482056193475</v>
      </c>
      <c r="X37">
        <v>19.510083044960499</v>
      </c>
      <c r="Y37">
        <v>5.9463763512020904</v>
      </c>
      <c r="Z37">
        <v>5.3610681011516501</v>
      </c>
      <c r="AA37">
        <v>9.0355797092666403</v>
      </c>
      <c r="AB37">
        <v>37.471661803088502</v>
      </c>
      <c r="AC37">
        <v>10.689030634306199</v>
      </c>
      <c r="AD37">
        <v>0</v>
      </c>
      <c r="AE37">
        <v>5.1805095991303798</v>
      </c>
      <c r="AF37">
        <v>4.0034009184058004</v>
      </c>
      <c r="AG37">
        <v>4.79844370016807</v>
      </c>
      <c r="AH37">
        <v>3.4891966966088899</v>
      </c>
      <c r="AI37">
        <v>35.524196217522203</v>
      </c>
      <c r="AK37">
        <v>49.9247432436187</v>
      </c>
      <c r="AL37">
        <v>44.236881232609853</v>
      </c>
      <c r="AM37">
        <v>0</v>
      </c>
      <c r="AN37">
        <v>7.8127856521128702</v>
      </c>
      <c r="AO37">
        <v>51.599885975120699</v>
      </c>
      <c r="AP37">
        <v>11.8925711167008</v>
      </c>
      <c r="AQ37">
        <v>10.7221362023033</v>
      </c>
      <c r="AR37">
        <v>15.356147118785399</v>
      </c>
      <c r="AS37">
        <v>74.943323606177003</v>
      </c>
      <c r="AT37">
        <v>21.378061268612498</v>
      </c>
      <c r="AU37">
        <v>0</v>
      </c>
      <c r="AV37">
        <v>10.361011891952799</v>
      </c>
      <c r="AW37">
        <v>8.0068018368116096</v>
      </c>
      <c r="AX37">
        <v>9.5967245387633593</v>
      </c>
      <c r="AY37">
        <v>7.6023789211229902</v>
      </c>
      <c r="AZ37">
        <v>71.048392435044505</v>
      </c>
      <c r="BB37">
        <v>50.099839098878903</v>
      </c>
      <c r="BC37">
        <v>46.795405647843168</v>
      </c>
      <c r="BD37">
        <v>0</v>
      </c>
      <c r="BE37">
        <v>7.8238519348882702</v>
      </c>
      <c r="BF37">
        <v>51.670836158645599</v>
      </c>
      <c r="BG37">
        <v>17.837984244868501</v>
      </c>
      <c r="BH37">
        <v>18.448581751157899</v>
      </c>
      <c r="BI37">
        <v>15.407729334680999</v>
      </c>
      <c r="BJ37">
        <v>79.277710331556506</v>
      </c>
      <c r="BK37">
        <v>33.5910612281304</v>
      </c>
      <c r="BL37">
        <v>0</v>
      </c>
      <c r="BM37">
        <v>15.679030789967999</v>
      </c>
      <c r="BN37">
        <v>11.9300608254301</v>
      </c>
      <c r="BO37">
        <v>12.709282422240999</v>
      </c>
      <c r="BP37">
        <v>8.9841430814283498</v>
      </c>
      <c r="BQ37">
        <v>118.598757217298</v>
      </c>
      <c r="BS37">
        <v>50.257124107731897</v>
      </c>
      <c r="BT37">
        <v>46.849040134247623</v>
      </c>
      <c r="BU37">
        <v>0</v>
      </c>
      <c r="BV37">
        <v>7.8334058685641201</v>
      </c>
      <c r="BW37">
        <v>51.734376581003502</v>
      </c>
      <c r="BX37">
        <v>23.405535881084301</v>
      </c>
      <c r="BY37">
        <v>18.4546327631164</v>
      </c>
      <c r="BZ37">
        <v>15.451188748673401</v>
      </c>
      <c r="CA37">
        <v>79.422429254637507</v>
      </c>
      <c r="CB37">
        <v>33.610542713035301</v>
      </c>
      <c r="CC37">
        <v>0</v>
      </c>
      <c r="CD37">
        <v>18.536396177527099</v>
      </c>
      <c r="CE37">
        <v>11.937618527595401</v>
      </c>
      <c r="CF37">
        <v>12.723695574576</v>
      </c>
      <c r="CG37">
        <v>8.9940279963173495</v>
      </c>
      <c r="CH37">
        <v>118.64729139125301</v>
      </c>
    </row>
    <row r="38" spans="3:86" x14ac:dyDescent="0.25"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T38">
        <v>40.601233132410997</v>
      </c>
      <c r="U38">
        <v>21.509131718941163</v>
      </c>
      <c r="V38">
        <v>2.9608397712419201</v>
      </c>
      <c r="W38">
        <v>3.8065136331612601</v>
      </c>
      <c r="X38">
        <v>20.592326027377801</v>
      </c>
      <c r="Y38">
        <v>5.7242994274024097</v>
      </c>
      <c r="Z38">
        <v>5.1469206636299196</v>
      </c>
      <c r="AA38">
        <v>9.3902168802610504</v>
      </c>
      <c r="AB38">
        <v>25.151821292816098</v>
      </c>
      <c r="AC38">
        <v>10.5683591671178</v>
      </c>
      <c r="AD38">
        <v>5.4129126103576004</v>
      </c>
      <c r="AE38">
        <v>3.4709905493136701</v>
      </c>
      <c r="AF38">
        <v>3.7916111744055301</v>
      </c>
      <c r="AG38">
        <v>4.2074887262064697</v>
      </c>
      <c r="AH38">
        <v>1.8692747428158101</v>
      </c>
      <c r="AI38">
        <v>26.8109846233775</v>
      </c>
      <c r="AK38">
        <v>40.810349097609098</v>
      </c>
      <c r="AL38">
        <v>45.407643872870061</v>
      </c>
      <c r="AM38">
        <v>3.1042507915062099</v>
      </c>
      <c r="AN38">
        <v>13.8160199285203</v>
      </c>
      <c r="AO38">
        <v>62.492543055331303</v>
      </c>
      <c r="AP38">
        <v>11.448416057924801</v>
      </c>
      <c r="AQ38">
        <v>10.2938413272598</v>
      </c>
      <c r="AR38">
        <v>24.660989848676401</v>
      </c>
      <c r="AS38">
        <v>50.303642585632304</v>
      </c>
      <c r="AT38">
        <v>21.136718334235599</v>
      </c>
      <c r="AU38">
        <v>5.4953902063715203</v>
      </c>
      <c r="AV38">
        <v>6.94197374358638</v>
      </c>
      <c r="AW38">
        <v>7.5832223488110699</v>
      </c>
      <c r="AX38">
        <v>8.41481350455342</v>
      </c>
      <c r="AY38">
        <v>3.7385215387964599</v>
      </c>
      <c r="AZ38">
        <v>53.6219692467551</v>
      </c>
      <c r="BB38">
        <v>40.992544419305702</v>
      </c>
      <c r="BC38">
        <v>85.680431068484992</v>
      </c>
      <c r="BD38">
        <v>3.2016307496973502</v>
      </c>
      <c r="BE38">
        <v>13.8274109306022</v>
      </c>
      <c r="BF38">
        <v>66.009556320896806</v>
      </c>
      <c r="BG38">
        <v>17.1717458375952</v>
      </c>
      <c r="BH38">
        <v>18.958613802001601</v>
      </c>
      <c r="BI38">
        <v>24.714961715562499</v>
      </c>
      <c r="BJ38">
        <v>58.520453186185399</v>
      </c>
      <c r="BK38">
        <v>36.593856357519698</v>
      </c>
      <c r="BL38">
        <v>5.5633448854487701</v>
      </c>
      <c r="BM38">
        <v>10.412048380961799</v>
      </c>
      <c r="BN38">
        <v>12.4542878576673</v>
      </c>
      <c r="BO38">
        <v>12.586498470153</v>
      </c>
      <c r="BP38">
        <v>4.1727625150657799</v>
      </c>
      <c r="BQ38">
        <v>90.307657292612504</v>
      </c>
      <c r="BS38">
        <v>41.154660107737001</v>
      </c>
      <c r="BT38">
        <v>85.735643481006804</v>
      </c>
      <c r="BU38">
        <v>3.2971311312181699</v>
      </c>
      <c r="BV38">
        <v>13.837177617298799</v>
      </c>
      <c r="BW38">
        <v>66.075324833604597</v>
      </c>
      <c r="BX38">
        <v>22.540537270416799</v>
      </c>
      <c r="BY38">
        <v>18.964797734330901</v>
      </c>
      <c r="BZ38">
        <v>24.759567215927401</v>
      </c>
      <c r="CA38">
        <v>58.670158150345202</v>
      </c>
      <c r="CB38">
        <v>36.614205909148303</v>
      </c>
      <c r="CC38">
        <v>5.6211763023505297</v>
      </c>
      <c r="CD38">
        <v>12.092626694585899</v>
      </c>
      <c r="CE38">
        <v>12.462180368318499</v>
      </c>
      <c r="CF38">
        <v>12.6015534791308</v>
      </c>
      <c r="CG38">
        <v>4.1831844675226897</v>
      </c>
      <c r="CH38">
        <v>90.3581648511976</v>
      </c>
    </row>
    <row r="39" spans="3:86" x14ac:dyDescent="0.25"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T39">
        <v>27.751962339410301</v>
      </c>
      <c r="U39">
        <v>14.1896057646233</v>
      </c>
      <c r="V39">
        <v>9.2302533472539601</v>
      </c>
      <c r="W39">
        <v>4.8420297234800502</v>
      </c>
      <c r="X39">
        <v>21.8747535740873</v>
      </c>
      <c r="Y39">
        <v>5.2103481004555299</v>
      </c>
      <c r="Z39">
        <v>3.56250207479283</v>
      </c>
      <c r="AA39">
        <v>16.106636863882599</v>
      </c>
      <c r="AB39">
        <v>32.661365515149797</v>
      </c>
      <c r="AC39">
        <v>10.3855273040651</v>
      </c>
      <c r="AD39">
        <v>7.0153136156471403</v>
      </c>
      <c r="AE39">
        <v>2.9742027817268402</v>
      </c>
      <c r="AF39">
        <v>3.97851328375127</v>
      </c>
      <c r="AG39">
        <v>3.8231729595677901</v>
      </c>
      <c r="AH39">
        <v>1.4949649373953799</v>
      </c>
      <c r="AI39">
        <v>22.7512805377159</v>
      </c>
      <c r="AK39">
        <v>31.140517108057299</v>
      </c>
      <c r="AL39">
        <v>28.374813056281241</v>
      </c>
      <c r="AM39">
        <v>9.9305254520449395</v>
      </c>
      <c r="AN39">
        <v>18.471894078319998</v>
      </c>
      <c r="AO39">
        <v>43.742686225188201</v>
      </c>
      <c r="AP39">
        <v>10.4205121847758</v>
      </c>
      <c r="AQ39">
        <v>7.12500414958566</v>
      </c>
      <c r="AR39">
        <v>34.8079545712975</v>
      </c>
      <c r="AS39">
        <v>65.322731030299707</v>
      </c>
      <c r="AT39">
        <v>20.771054608130299</v>
      </c>
      <c r="AU39">
        <v>7.7027511906853396</v>
      </c>
      <c r="AV39">
        <v>5.94839815935463</v>
      </c>
      <c r="AW39">
        <v>7.9570265675025498</v>
      </c>
      <c r="AX39">
        <v>7.6461808777438502</v>
      </c>
      <c r="AY39">
        <v>2.9899017415502498</v>
      </c>
      <c r="AZ39">
        <v>45.502561075431899</v>
      </c>
      <c r="BB39">
        <v>34.498400643131802</v>
      </c>
      <c r="BC39">
        <v>65.332060083174198</v>
      </c>
      <c r="BD39">
        <v>10.6131489186821</v>
      </c>
      <c r="BE39">
        <v>18.727656557781199</v>
      </c>
      <c r="BF39">
        <v>75.928412014793693</v>
      </c>
      <c r="BG39">
        <v>15.629884169948999</v>
      </c>
      <c r="BH39">
        <v>13.5647845028278</v>
      </c>
      <c r="BI39">
        <v>56.372295035098396</v>
      </c>
      <c r="BJ39">
        <v>107.572721545066</v>
      </c>
      <c r="BK39">
        <v>37.812972521835498</v>
      </c>
      <c r="BL39">
        <v>8.3812223968659492</v>
      </c>
      <c r="BM39">
        <v>8.9216789200106597</v>
      </c>
      <c r="BN39">
        <v>13.9994846777583</v>
      </c>
      <c r="BO39">
        <v>12.342273985988999</v>
      </c>
      <c r="BP39">
        <v>3.7257845891684802</v>
      </c>
      <c r="BQ39">
        <v>79.562384075963493</v>
      </c>
      <c r="BS39">
        <v>37.833934958531998</v>
      </c>
      <c r="BT39">
        <v>65.551160982993792</v>
      </c>
      <c r="BU39">
        <v>11.2952492642977</v>
      </c>
      <c r="BV39">
        <v>18.981682687949402</v>
      </c>
      <c r="BW39">
        <v>77.217141467734706</v>
      </c>
      <c r="BX39">
        <v>20.856167759350701</v>
      </c>
      <c r="BY39">
        <v>13.725248678112999</v>
      </c>
      <c r="BZ39">
        <v>57.4651838909707</v>
      </c>
      <c r="CA39">
        <v>110.29265003098401</v>
      </c>
      <c r="CB39">
        <v>38.130452204693498</v>
      </c>
      <c r="CC39">
        <v>9.0540530318320407</v>
      </c>
      <c r="CD39">
        <v>10.7642273263227</v>
      </c>
      <c r="CE39">
        <v>14.1760277823398</v>
      </c>
      <c r="CF39">
        <v>12.5642974261359</v>
      </c>
      <c r="CG39">
        <v>3.9012697201364901</v>
      </c>
      <c r="CH39">
        <v>80.468688641312198</v>
      </c>
    </row>
    <row r="40" spans="3:86" x14ac:dyDescent="0.25"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29.5006049242836</v>
      </c>
      <c r="U40">
        <v>2.00539411261428</v>
      </c>
      <c r="V40">
        <v>1.88996249396937</v>
      </c>
      <c r="W40">
        <v>3.0420219061400502</v>
      </c>
      <c r="X40">
        <v>39.935558712488998</v>
      </c>
      <c r="Y40">
        <v>5.0192466490717598</v>
      </c>
      <c r="Z40">
        <v>1.7759429312314901</v>
      </c>
      <c r="AA40">
        <v>4.9060066456320897</v>
      </c>
      <c r="AB40">
        <v>30.098425322228699</v>
      </c>
      <c r="AC40">
        <v>11.3586267473096</v>
      </c>
      <c r="AD40">
        <v>9.0445649270505299</v>
      </c>
      <c r="AE40">
        <v>2.20126107222181</v>
      </c>
      <c r="AF40">
        <v>2.8035951145626501</v>
      </c>
      <c r="AG40">
        <v>1.61256075062826</v>
      </c>
      <c r="AH40">
        <v>0.72636413394767596</v>
      </c>
      <c r="AI40">
        <v>23.4385076493379</v>
      </c>
      <c r="AK40">
        <v>41.196543129240197</v>
      </c>
      <c r="AL40">
        <v>4.0107559759567604</v>
      </c>
      <c r="AM40">
        <v>15.562087419176599</v>
      </c>
      <c r="AN40">
        <v>11.7881133177578</v>
      </c>
      <c r="AO40">
        <v>79.864251006435097</v>
      </c>
      <c r="AP40">
        <v>10.0383080546207</v>
      </c>
      <c r="AQ40">
        <v>3.5518858624629899</v>
      </c>
      <c r="AR40">
        <v>9.8112045008030506</v>
      </c>
      <c r="AS40">
        <v>60.196850644457498</v>
      </c>
      <c r="AT40">
        <v>22.7172534946192</v>
      </c>
      <c r="AU40">
        <v>12.8113620263725</v>
      </c>
      <c r="AV40">
        <v>4.4025146909592001</v>
      </c>
      <c r="AW40">
        <v>5.6071902291253002</v>
      </c>
      <c r="AX40">
        <v>3.2249553590387698</v>
      </c>
      <c r="AY40">
        <v>1.4526999470061099</v>
      </c>
      <c r="AZ40">
        <v>46.877015298675801</v>
      </c>
      <c r="BB40">
        <v>41.360756725736501</v>
      </c>
      <c r="BC40">
        <v>7.7860094684212697</v>
      </c>
      <c r="BD40">
        <v>15.5818806990646</v>
      </c>
      <c r="BE40">
        <v>11.797674847331701</v>
      </c>
      <c r="BF40">
        <v>156.37506707261099</v>
      </c>
      <c r="BG40">
        <v>15.056572077721199</v>
      </c>
      <c r="BH40">
        <v>6.8816144293678798</v>
      </c>
      <c r="BI40">
        <v>16.2562135605198</v>
      </c>
      <c r="BJ40">
        <v>114.246899126964</v>
      </c>
      <c r="BK40">
        <v>43.906301012653103</v>
      </c>
      <c r="BL40">
        <v>12.841476092800299</v>
      </c>
      <c r="BM40">
        <v>6.6028475922296597</v>
      </c>
      <c r="BN40">
        <v>10.126247433624</v>
      </c>
      <c r="BO40">
        <v>4.6446482498463899</v>
      </c>
      <c r="BP40">
        <v>1.7752755042789901</v>
      </c>
      <c r="BQ40">
        <v>87.516619620208701</v>
      </c>
      <c r="BS40">
        <v>41.500350615709699</v>
      </c>
      <c r="BT40">
        <v>7.7888743756553902</v>
      </c>
      <c r="BU40">
        <v>15.601131309332899</v>
      </c>
      <c r="BV40">
        <v>11.8053879211033</v>
      </c>
      <c r="BW40">
        <v>156.43289326987801</v>
      </c>
      <c r="BX40">
        <v>19.7194925817846</v>
      </c>
      <c r="BY40">
        <v>6.8864983175166401</v>
      </c>
      <c r="BZ40">
        <v>16.292474358368001</v>
      </c>
      <c r="CA40">
        <v>114.38052359556499</v>
      </c>
      <c r="CB40">
        <v>43.925378243608598</v>
      </c>
      <c r="CC40">
        <v>12.865574049025801</v>
      </c>
      <c r="CD40">
        <v>8.2570214087711609</v>
      </c>
      <c r="CE40">
        <v>10.133099885458201</v>
      </c>
      <c r="CF40">
        <v>4.6588919016561698</v>
      </c>
      <c r="CG40">
        <v>1.78510069529275</v>
      </c>
      <c r="CH40">
        <v>87.562402572747899</v>
      </c>
    </row>
    <row r="41" spans="3:86" x14ac:dyDescent="0.25"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T41">
        <v>14.7742078364821</v>
      </c>
      <c r="U41">
        <v>1.6284012212407299</v>
      </c>
      <c r="V41">
        <v>0.63800079085612504</v>
      </c>
      <c r="W41">
        <v>2.4039890824570098</v>
      </c>
      <c r="X41">
        <v>49.721116410551303</v>
      </c>
      <c r="Y41">
        <v>4.3601563167231401</v>
      </c>
      <c r="Z41">
        <v>1.35051496857835</v>
      </c>
      <c r="AA41">
        <v>4.8323683109048501</v>
      </c>
      <c r="AB41">
        <v>17.283596968945901</v>
      </c>
      <c r="AC41">
        <v>10.0426717004263</v>
      </c>
      <c r="AD41">
        <v>3.4677971169239798</v>
      </c>
      <c r="AE41">
        <v>1.9149473069151699</v>
      </c>
      <c r="AF41">
        <v>2.16904902242152</v>
      </c>
      <c r="AG41">
        <v>0.35819249877012199</v>
      </c>
      <c r="AH41">
        <v>0</v>
      </c>
      <c r="AI41">
        <v>20.5316218001017</v>
      </c>
      <c r="AK41">
        <v>88.876162368926998</v>
      </c>
      <c r="AL41">
        <v>3.2567699781070401</v>
      </c>
      <c r="AM41">
        <v>6.6216856469426304</v>
      </c>
      <c r="AN41">
        <v>9.4014484638511604</v>
      </c>
      <c r="AO41">
        <v>99.435320603548305</v>
      </c>
      <c r="AP41">
        <v>8.7201261543491704</v>
      </c>
      <c r="AQ41">
        <v>2.7010299371566999</v>
      </c>
      <c r="AR41">
        <v>9.6639224367164598</v>
      </c>
      <c r="AS41">
        <v>34.567193937891901</v>
      </c>
      <c r="AT41">
        <v>20.0853434008527</v>
      </c>
      <c r="AU41">
        <v>12.4904413209418</v>
      </c>
      <c r="AV41">
        <v>3.8298871106311601</v>
      </c>
      <c r="AW41">
        <v>4.3380980448430497</v>
      </c>
      <c r="AX41">
        <v>0.39215294055114203</v>
      </c>
      <c r="AY41">
        <v>0</v>
      </c>
      <c r="AZ41">
        <v>41.0632436002034</v>
      </c>
      <c r="BB41">
        <v>89.047285004771396</v>
      </c>
      <c r="BC41">
        <v>6.2410277381889303</v>
      </c>
      <c r="BD41">
        <v>6.6419764578157796</v>
      </c>
      <c r="BE41">
        <v>9.4113196912636496</v>
      </c>
      <c r="BF41">
        <v>200.36202125157899</v>
      </c>
      <c r="BG41">
        <v>13.079293290985801</v>
      </c>
      <c r="BH41">
        <v>5.7394311505094802</v>
      </c>
      <c r="BI41">
        <v>16.320166283437199</v>
      </c>
      <c r="BJ41">
        <v>65.202505707841695</v>
      </c>
      <c r="BK41">
        <v>40.032542989434297</v>
      </c>
      <c r="BL41">
        <v>12.521538588328101</v>
      </c>
      <c r="BM41">
        <v>5.7439000556947599</v>
      </c>
      <c r="BN41">
        <v>8.9892397907079502</v>
      </c>
      <c r="BO41">
        <v>0.40980031363372399</v>
      </c>
      <c r="BP41">
        <v>0</v>
      </c>
      <c r="BQ41">
        <v>79.509260796451997</v>
      </c>
      <c r="BS41">
        <v>89.191516445879898</v>
      </c>
      <c r="BT41">
        <v>6.2439599865963302</v>
      </c>
      <c r="BU41">
        <v>6.6617050271443903</v>
      </c>
      <c r="BV41">
        <v>9.4192302787810505</v>
      </c>
      <c r="BW41">
        <v>200.42200157983601</v>
      </c>
      <c r="BX41">
        <v>17.248133797646101</v>
      </c>
      <c r="BY41">
        <v>5.7444383354248298</v>
      </c>
      <c r="BZ41">
        <v>16.357508142554401</v>
      </c>
      <c r="CA41">
        <v>65.340962337102994</v>
      </c>
      <c r="CB41">
        <v>40.052470926433202</v>
      </c>
      <c r="CC41">
        <v>12.546243954454599</v>
      </c>
      <c r="CD41">
        <v>8.3980150697734004</v>
      </c>
      <c r="CE41">
        <v>8.9964166968717301</v>
      </c>
      <c r="CF41">
        <v>0.42467384970072403</v>
      </c>
      <c r="CG41">
        <v>0</v>
      </c>
      <c r="CH41">
        <v>79.556966009206604</v>
      </c>
    </row>
    <row r="42" spans="3:86" x14ac:dyDescent="0.25"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T42">
        <v>15.786956010816599</v>
      </c>
      <c r="U42">
        <v>1.8529880455090999</v>
      </c>
      <c r="V42">
        <v>2.15479837809246</v>
      </c>
      <c r="W42">
        <v>2.6589371275606899</v>
      </c>
      <c r="X42">
        <v>32.816303738778899</v>
      </c>
      <c r="Y42">
        <v>4.4981633745168397</v>
      </c>
      <c r="Z42">
        <v>1.54515875692257</v>
      </c>
      <c r="AA42">
        <v>0</v>
      </c>
      <c r="AB42">
        <v>25.092539331289</v>
      </c>
      <c r="AC42">
        <v>12.677254205220599</v>
      </c>
      <c r="AD42">
        <v>5.8114635168663096</v>
      </c>
      <c r="AE42">
        <v>1.4175396137279901</v>
      </c>
      <c r="AF42">
        <v>2.50789907576912</v>
      </c>
      <c r="AG42">
        <v>0.49658001726555701</v>
      </c>
      <c r="AH42">
        <v>0</v>
      </c>
      <c r="AI42">
        <v>18.310682066877099</v>
      </c>
      <c r="AK42">
        <v>87.610637649096304</v>
      </c>
      <c r="AL42">
        <v>3.7059434101063999</v>
      </c>
      <c r="AM42">
        <v>18.518306601523399</v>
      </c>
      <c r="AN42">
        <v>5.6119461531255297</v>
      </c>
      <c r="AO42">
        <v>65.625649155512505</v>
      </c>
      <c r="AP42">
        <v>8.9961390261209999</v>
      </c>
      <c r="AQ42">
        <v>3.0903175138451502</v>
      </c>
      <c r="AR42">
        <v>0</v>
      </c>
      <c r="AS42">
        <v>50.185078662578</v>
      </c>
      <c r="AT42">
        <v>25.354508410441198</v>
      </c>
      <c r="AU42">
        <v>22.9527123285804</v>
      </c>
      <c r="AV42">
        <v>2.8350716742105102</v>
      </c>
      <c r="AW42">
        <v>5.0157981515382399</v>
      </c>
      <c r="AX42">
        <v>1.1302194326658499</v>
      </c>
      <c r="AY42">
        <v>0</v>
      </c>
      <c r="AZ42">
        <v>36.621364133754298</v>
      </c>
      <c r="BB42">
        <v>87.788676649350094</v>
      </c>
      <c r="BC42">
        <v>7.6391436314944698</v>
      </c>
      <c r="BD42">
        <v>18.5390958251811</v>
      </c>
      <c r="BE42">
        <v>10.9153034259372</v>
      </c>
      <c r="BF42">
        <v>133.86801622605799</v>
      </c>
      <c r="BG42">
        <v>13.4933066227201</v>
      </c>
      <c r="BH42">
        <v>6.6698488812924301</v>
      </c>
      <c r="BI42">
        <v>0</v>
      </c>
      <c r="BJ42">
        <v>101.813177548268</v>
      </c>
      <c r="BK42">
        <v>51.9107340978845</v>
      </c>
      <c r="BL42">
        <v>22.9847941392743</v>
      </c>
      <c r="BM42">
        <v>4.25167069389334</v>
      </c>
      <c r="BN42">
        <v>10.5299388225024</v>
      </c>
      <c r="BO42">
        <v>1.1493268617599499</v>
      </c>
      <c r="BP42">
        <v>0.351817327924209</v>
      </c>
      <c r="BQ42">
        <v>72.601310865563093</v>
      </c>
      <c r="BS42">
        <v>87.937551864327801</v>
      </c>
      <c r="BT42">
        <v>7.64214334869268</v>
      </c>
      <c r="BU42">
        <v>18.559303211173798</v>
      </c>
      <c r="BV42">
        <v>10.923411870833601</v>
      </c>
      <c r="BW42">
        <v>133.93015326382201</v>
      </c>
      <c r="BX42">
        <v>17.823301995679198</v>
      </c>
      <c r="BY42">
        <v>6.6749795805555401</v>
      </c>
      <c r="BZ42">
        <v>0</v>
      </c>
      <c r="CA42">
        <v>101.95647229613201</v>
      </c>
      <c r="CB42">
        <v>51.931513592063297</v>
      </c>
      <c r="CC42">
        <v>23.010107988882201</v>
      </c>
      <c r="CD42">
        <v>5.9885126556664803</v>
      </c>
      <c r="CE42">
        <v>10.537440488783</v>
      </c>
      <c r="CF42">
        <v>1.1648309175512499</v>
      </c>
      <c r="CG42">
        <v>0.37298093696384099</v>
      </c>
      <c r="CH42">
        <v>72.650940380756694</v>
      </c>
    </row>
    <row r="43" spans="3:86" x14ac:dyDescent="0.25"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T43">
        <v>13.5110546718881</v>
      </c>
      <c r="U43">
        <v>4.5160593226431702</v>
      </c>
      <c r="V43">
        <v>2.03469310306496</v>
      </c>
      <c r="W43">
        <v>2.3881162819210702</v>
      </c>
      <c r="X43">
        <v>26.799550541031401</v>
      </c>
      <c r="Y43">
        <v>3.9519917023123798</v>
      </c>
      <c r="Z43">
        <v>1.4241514915321301</v>
      </c>
      <c r="AA43">
        <v>2.6381353507644798</v>
      </c>
      <c r="AB43">
        <v>22.018796436002798</v>
      </c>
      <c r="AC43">
        <v>13.305648947065199</v>
      </c>
      <c r="AD43">
        <v>5.8238085265369897</v>
      </c>
      <c r="AE43">
        <v>1.23274428534098</v>
      </c>
      <c r="AF43">
        <v>3.20402547985791</v>
      </c>
      <c r="AG43">
        <v>0.69609728818224403</v>
      </c>
      <c r="AH43">
        <v>0.13335290103210401</v>
      </c>
      <c r="AI43">
        <v>18.179952754238201</v>
      </c>
      <c r="AK43">
        <v>78.253550542229306</v>
      </c>
      <c r="AL43">
        <v>9.0145035003586713</v>
      </c>
      <c r="AM43">
        <v>9.9640267518805903</v>
      </c>
      <c r="AN43">
        <v>4.7687887316490798</v>
      </c>
      <c r="AO43">
        <v>53.592096348008901</v>
      </c>
      <c r="AP43">
        <v>7.9037944296002296</v>
      </c>
      <c r="AQ43">
        <v>2.8483029830642699</v>
      </c>
      <c r="AR43">
        <v>5.2746314701129702</v>
      </c>
      <c r="AS43">
        <v>44.037592872005597</v>
      </c>
      <c r="AT43">
        <v>26.611297894130399</v>
      </c>
      <c r="AU43">
        <v>24.484691550085</v>
      </c>
      <c r="AV43">
        <v>2.46548096705633</v>
      </c>
      <c r="AW43">
        <v>6.4080509597158199</v>
      </c>
      <c r="AX43">
        <v>1.5754544146049001</v>
      </c>
      <c r="AY43">
        <v>0.26662027269548999</v>
      </c>
      <c r="AZ43">
        <v>36.359905508476402</v>
      </c>
      <c r="BB43">
        <v>78.438513539200301</v>
      </c>
      <c r="BC43">
        <v>48.443431523758001</v>
      </c>
      <c r="BD43">
        <v>15.0223603930708</v>
      </c>
      <c r="BE43">
        <v>12.3730606447802</v>
      </c>
      <c r="BF43">
        <v>110.9878455022</v>
      </c>
      <c r="BG43">
        <v>11.8547837121562</v>
      </c>
      <c r="BH43">
        <v>6.4540945156773502</v>
      </c>
      <c r="BI43">
        <v>14.1301643419241</v>
      </c>
      <c r="BJ43">
        <v>92.337084768967998</v>
      </c>
      <c r="BK43">
        <v>45.961332330007998</v>
      </c>
      <c r="BL43">
        <v>24.517759290160299</v>
      </c>
      <c r="BM43">
        <v>3.69727838458993</v>
      </c>
      <c r="BN43">
        <v>13.1003177587913</v>
      </c>
      <c r="BO43">
        <v>2.3490271693250402</v>
      </c>
      <c r="BP43">
        <v>1.86503593884717</v>
      </c>
      <c r="BQ43">
        <v>64.191055944478407</v>
      </c>
      <c r="BS43">
        <v>78.592038957017607</v>
      </c>
      <c r="BT43">
        <v>48.668798356988503</v>
      </c>
      <c r="BU43">
        <v>15.043047474587199</v>
      </c>
      <c r="BV43">
        <v>12.3813672994724</v>
      </c>
      <c r="BW43">
        <v>111.052141923787</v>
      </c>
      <c r="BX43">
        <v>15.9281350536146</v>
      </c>
      <c r="BY43">
        <v>8.4477349793551397</v>
      </c>
      <c r="BZ43">
        <v>14.207841464385201</v>
      </c>
      <c r="CA43">
        <v>92.485223808266696</v>
      </c>
      <c r="CB43">
        <v>53.942346841000003</v>
      </c>
      <c r="CC43">
        <v>24.543682723843201</v>
      </c>
      <c r="CD43">
        <v>5.2246994507790401</v>
      </c>
      <c r="CE43">
        <v>14.6090876288812</v>
      </c>
      <c r="CF43">
        <v>2.3651624083191698</v>
      </c>
      <c r="CG43">
        <v>1.8764438480332899</v>
      </c>
      <c r="CH43">
        <v>76.604167347469897</v>
      </c>
    </row>
    <row r="44" spans="3:86" x14ac:dyDescent="0.25"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T44">
        <v>3.9224075714665698</v>
      </c>
      <c r="U44">
        <v>13.781885839180811</v>
      </c>
      <c r="V44">
        <v>1.9287496083382301</v>
      </c>
      <c r="W44">
        <v>2.9543333427570602</v>
      </c>
      <c r="X44">
        <v>24.9496857554856</v>
      </c>
      <c r="Y44">
        <v>3.8985417206872501</v>
      </c>
      <c r="Z44">
        <v>1.18723910063539</v>
      </c>
      <c r="AA44">
        <v>0.84597808083537895</v>
      </c>
      <c r="AB44">
        <v>25.5208296630632</v>
      </c>
      <c r="AC44">
        <v>14.2277710777146</v>
      </c>
      <c r="AD44">
        <v>8.2940288962775508</v>
      </c>
      <c r="AE44">
        <v>1.17609243050912</v>
      </c>
      <c r="AF44">
        <v>3.4166957670332798</v>
      </c>
      <c r="AG44">
        <v>0</v>
      </c>
      <c r="AH44">
        <v>0.62574380685784003</v>
      </c>
      <c r="AI44">
        <v>19.990084956956998</v>
      </c>
      <c r="AK44">
        <v>54.3174096636928</v>
      </c>
      <c r="AL44">
        <v>27.559225724942909</v>
      </c>
      <c r="AM44">
        <v>3.8431360717896399</v>
      </c>
      <c r="AN44">
        <v>5.9011732029603197</v>
      </c>
      <c r="AO44">
        <v>49.892320055341997</v>
      </c>
      <c r="AP44">
        <v>7.7968932058866001</v>
      </c>
      <c r="AQ44">
        <v>2.3744782012707901</v>
      </c>
      <c r="AR44">
        <v>1.69112561228922</v>
      </c>
      <c r="AS44">
        <v>51.041659326126499</v>
      </c>
      <c r="AT44">
        <v>28.4555421554292</v>
      </c>
      <c r="AU44">
        <v>33.269940682912498</v>
      </c>
      <c r="AV44">
        <v>2.35217720667637</v>
      </c>
      <c r="AW44">
        <v>6.8333915340665596</v>
      </c>
      <c r="AX44">
        <v>0</v>
      </c>
      <c r="AY44">
        <v>1.25145853344517</v>
      </c>
      <c r="AZ44">
        <v>39.980169913914096</v>
      </c>
      <c r="BB44">
        <v>54.509304597261902</v>
      </c>
      <c r="BC44">
        <v>67.979909060477198</v>
      </c>
      <c r="BD44">
        <v>11.3705935538235</v>
      </c>
      <c r="BE44">
        <v>14.2932024248902</v>
      </c>
      <c r="BF44">
        <v>101.35131850590901</v>
      </c>
      <c r="BG44">
        <v>11.6944258206776</v>
      </c>
      <c r="BH44">
        <v>3.5549735405229201</v>
      </c>
      <c r="BI44">
        <v>16.7134023420437</v>
      </c>
      <c r="BJ44">
        <v>114.498319007535</v>
      </c>
      <c r="BK44">
        <v>42.663295873057898</v>
      </c>
      <c r="BL44">
        <v>33.303995782226799</v>
      </c>
      <c r="BM44">
        <v>3.5273164537697399</v>
      </c>
      <c r="BN44">
        <v>10.2454705048749</v>
      </c>
      <c r="BO44">
        <v>0</v>
      </c>
      <c r="BP44">
        <v>3.1713642399197601</v>
      </c>
      <c r="BQ44">
        <v>59.937108984763597</v>
      </c>
      <c r="BS44">
        <v>54.667486853404803</v>
      </c>
      <c r="BT44">
        <v>72.590277801795096</v>
      </c>
      <c r="BU44">
        <v>11.391761231017799</v>
      </c>
      <c r="BV44">
        <v>14.3017076505945</v>
      </c>
      <c r="BW44">
        <v>101.417777081542</v>
      </c>
      <c r="BX44">
        <v>15.5396008462754</v>
      </c>
      <c r="BY44">
        <v>8.0603539685087604</v>
      </c>
      <c r="BZ44">
        <v>16.753995563882899</v>
      </c>
      <c r="CA44">
        <v>114.651308726254</v>
      </c>
      <c r="CB44">
        <v>57.576495243901299</v>
      </c>
      <c r="CC44">
        <v>33.330529927639198</v>
      </c>
      <c r="CD44">
        <v>4.9298392549048904</v>
      </c>
      <c r="CE44">
        <v>16.5449692466517</v>
      </c>
      <c r="CF44">
        <v>0</v>
      </c>
      <c r="CG44">
        <v>3.1833008121306801</v>
      </c>
      <c r="CH44">
        <v>82.062304383400701</v>
      </c>
    </row>
    <row r="47" spans="3:86" x14ac:dyDescent="0.25"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</row>
    <row r="48" spans="3:86" x14ac:dyDescent="0.25">
      <c r="C48">
        <v>0.71992229299999999</v>
      </c>
      <c r="D48">
        <v>28.164269067000003</v>
      </c>
      <c r="E48">
        <v>4.4191496250000002</v>
      </c>
      <c r="F48">
        <v>0.34862998699999997</v>
      </c>
      <c r="G48">
        <v>0.103360828</v>
      </c>
      <c r="H48">
        <v>0.27892926099999998</v>
      </c>
      <c r="I48">
        <v>0.80091884400000002</v>
      </c>
      <c r="J48">
        <v>9.1594087000000005E-2</v>
      </c>
      <c r="K48">
        <v>3.6141742959999998</v>
      </c>
      <c r="L48">
        <v>0.17005553200000001</v>
      </c>
      <c r="M48">
        <v>5.4430820999999997E-2</v>
      </c>
      <c r="N48">
        <v>0</v>
      </c>
      <c r="O48">
        <v>0</v>
      </c>
      <c r="P48">
        <v>2.8860532000000001E-2</v>
      </c>
      <c r="Q48">
        <v>2.4992382E-2</v>
      </c>
      <c r="R48">
        <v>0.180712447</v>
      </c>
      <c r="T48">
        <v>0.71992229299999999</v>
      </c>
      <c r="U48">
        <v>28.164269067000003</v>
      </c>
      <c r="V48">
        <v>4.4191496250000002</v>
      </c>
      <c r="W48">
        <v>0.34862998699999997</v>
      </c>
      <c r="X48">
        <v>0.103360828</v>
      </c>
      <c r="Y48">
        <v>0.27892926099999998</v>
      </c>
      <c r="Z48">
        <v>0.80091884400000002</v>
      </c>
      <c r="AA48">
        <v>9.1594087000000005E-2</v>
      </c>
      <c r="AB48">
        <v>3.6141742959999998</v>
      </c>
      <c r="AC48">
        <v>0.17005553200000001</v>
      </c>
      <c r="AD48">
        <v>5.4430820999999997E-2</v>
      </c>
      <c r="AE48">
        <v>0</v>
      </c>
      <c r="AF48">
        <v>0</v>
      </c>
      <c r="AG48">
        <v>2.8860532000000001E-2</v>
      </c>
      <c r="AH48">
        <v>2.4992382E-2</v>
      </c>
      <c r="AI48">
        <v>0.180712447</v>
      </c>
      <c r="AK48">
        <v>0.71992229299999999</v>
      </c>
      <c r="AL48">
        <v>28.164269067000003</v>
      </c>
      <c r="AM48">
        <v>4.4191496250000002</v>
      </c>
      <c r="AN48">
        <v>0.34862998699999997</v>
      </c>
      <c r="AO48">
        <v>0.103360828</v>
      </c>
      <c r="AP48">
        <v>0.27892926099999998</v>
      </c>
      <c r="AQ48">
        <v>0.80091884400000002</v>
      </c>
      <c r="AR48">
        <v>9.1594087000000005E-2</v>
      </c>
      <c r="AS48">
        <v>3.6141742959999998</v>
      </c>
      <c r="AT48">
        <v>0.17005553200000001</v>
      </c>
      <c r="AU48">
        <v>5.4430820999999997E-2</v>
      </c>
      <c r="AV48">
        <v>0</v>
      </c>
      <c r="AW48">
        <v>0</v>
      </c>
      <c r="AX48">
        <v>2.8860532000000001E-2</v>
      </c>
      <c r="AY48">
        <v>2.4992382E-2</v>
      </c>
      <c r="AZ48">
        <v>0.180712447</v>
      </c>
      <c r="BB48">
        <v>0.71992229299999999</v>
      </c>
      <c r="BC48">
        <v>28.164269067000003</v>
      </c>
      <c r="BD48">
        <v>4.4191496250000002</v>
      </c>
      <c r="BE48">
        <v>0.34862998699999997</v>
      </c>
      <c r="BF48">
        <v>0.103360828</v>
      </c>
      <c r="BG48">
        <v>0.27892926099999998</v>
      </c>
      <c r="BH48">
        <v>0.80091884400000002</v>
      </c>
      <c r="BI48">
        <v>9.1594087000000005E-2</v>
      </c>
      <c r="BJ48">
        <v>3.6141742959999998</v>
      </c>
      <c r="BK48">
        <v>0.17005553200000001</v>
      </c>
      <c r="BL48">
        <v>5.4430820999999997E-2</v>
      </c>
      <c r="BM48">
        <v>0</v>
      </c>
      <c r="BN48">
        <v>0</v>
      </c>
      <c r="BO48">
        <v>2.8860532000000001E-2</v>
      </c>
      <c r="BP48">
        <v>2.4992382E-2</v>
      </c>
      <c r="BQ48">
        <v>0.180712447</v>
      </c>
      <c r="BS48">
        <v>0.71992229299999999</v>
      </c>
      <c r="BT48">
        <v>28.164269067000003</v>
      </c>
      <c r="BU48">
        <v>4.4191496250000002</v>
      </c>
      <c r="BV48">
        <v>0.34862998699999997</v>
      </c>
      <c r="BW48">
        <v>0.103360828</v>
      </c>
      <c r="BX48">
        <v>0.27892926099999998</v>
      </c>
      <c r="BY48">
        <v>0.80091884400000002</v>
      </c>
      <c r="BZ48">
        <v>9.1594087000000005E-2</v>
      </c>
      <c r="CA48">
        <v>3.6141742959999998</v>
      </c>
      <c r="CB48">
        <v>0.17005553200000001</v>
      </c>
      <c r="CC48">
        <v>5.4430820999999997E-2</v>
      </c>
      <c r="CD48">
        <v>0</v>
      </c>
      <c r="CE48">
        <v>0</v>
      </c>
      <c r="CF48">
        <v>2.8860532000000001E-2</v>
      </c>
      <c r="CG48">
        <v>2.4992382E-2</v>
      </c>
      <c r="CH48">
        <v>0.180712447</v>
      </c>
    </row>
    <row r="49" spans="3:86" x14ac:dyDescent="0.25">
      <c r="C49">
        <v>1.10071464995333</v>
      </c>
      <c r="D49">
        <v>11.94731548377996</v>
      </c>
      <c r="E49">
        <v>0</v>
      </c>
      <c r="F49">
        <v>0.51061728691333297</v>
      </c>
      <c r="G49">
        <v>0.42530847318666598</v>
      </c>
      <c r="H49">
        <v>0.16135091640666599</v>
      </c>
      <c r="I49">
        <v>0</v>
      </c>
      <c r="J49">
        <v>2.76943692466666E-2</v>
      </c>
      <c r="K49">
        <v>0.38705088830666601</v>
      </c>
      <c r="L49">
        <v>0</v>
      </c>
      <c r="M49">
        <v>5.0135643139999998E-2</v>
      </c>
      <c r="N49">
        <v>0</v>
      </c>
      <c r="O49">
        <v>0</v>
      </c>
      <c r="P49">
        <v>0</v>
      </c>
      <c r="Q49">
        <v>0</v>
      </c>
      <c r="R49">
        <v>2.6037597646666601E-2</v>
      </c>
      <c r="T49">
        <v>1.10071464995333</v>
      </c>
      <c r="U49">
        <v>11.94731548377996</v>
      </c>
      <c r="V49">
        <v>0</v>
      </c>
      <c r="W49">
        <v>0.51061728691333297</v>
      </c>
      <c r="X49">
        <v>0.42530847318666598</v>
      </c>
      <c r="Y49">
        <v>0.16135091640666599</v>
      </c>
      <c r="Z49">
        <v>0</v>
      </c>
      <c r="AA49">
        <v>2.76943692466666E-2</v>
      </c>
      <c r="AB49">
        <v>0.38705088830666601</v>
      </c>
      <c r="AC49">
        <v>0</v>
      </c>
      <c r="AD49">
        <v>5.0135643139999998E-2</v>
      </c>
      <c r="AE49">
        <v>0</v>
      </c>
      <c r="AF49">
        <v>0</v>
      </c>
      <c r="AG49">
        <v>0</v>
      </c>
      <c r="AH49">
        <v>0</v>
      </c>
      <c r="AI49">
        <v>2.6037597646666601E-2</v>
      </c>
      <c r="AK49">
        <v>1.10071464995333</v>
      </c>
      <c r="AL49">
        <v>11.94731548377996</v>
      </c>
      <c r="AM49">
        <v>0</v>
      </c>
      <c r="AN49">
        <v>0.51061728691333297</v>
      </c>
      <c r="AO49">
        <v>0.42530847318666598</v>
      </c>
      <c r="AP49">
        <v>0.16135091640666599</v>
      </c>
      <c r="AQ49">
        <v>0</v>
      </c>
      <c r="AR49">
        <v>2.76943692466666E-2</v>
      </c>
      <c r="AS49">
        <v>0.38705088830666601</v>
      </c>
      <c r="AT49">
        <v>0</v>
      </c>
      <c r="AU49">
        <v>5.0135643139999998E-2</v>
      </c>
      <c r="AV49">
        <v>0</v>
      </c>
      <c r="AW49">
        <v>0</v>
      </c>
      <c r="AX49">
        <v>0</v>
      </c>
      <c r="AY49">
        <v>0</v>
      </c>
      <c r="AZ49">
        <v>2.6037597646666601E-2</v>
      </c>
      <c r="BB49">
        <v>1.10071464995333</v>
      </c>
      <c r="BC49">
        <v>11.94731548377996</v>
      </c>
      <c r="BD49">
        <v>0</v>
      </c>
      <c r="BE49">
        <v>0.51061728691333297</v>
      </c>
      <c r="BF49">
        <v>0.42530847318666598</v>
      </c>
      <c r="BG49">
        <v>0.16135091640666599</v>
      </c>
      <c r="BH49">
        <v>0</v>
      </c>
      <c r="BI49">
        <v>2.76943692466666E-2</v>
      </c>
      <c r="BJ49">
        <v>0.38705088830666601</v>
      </c>
      <c r="BK49">
        <v>0</v>
      </c>
      <c r="BL49">
        <v>5.0135643139999998E-2</v>
      </c>
      <c r="BM49">
        <v>0</v>
      </c>
      <c r="BN49">
        <v>0</v>
      </c>
      <c r="BO49">
        <v>0</v>
      </c>
      <c r="BP49">
        <v>0</v>
      </c>
      <c r="BQ49">
        <v>2.6037597646666601E-2</v>
      </c>
      <c r="BS49">
        <v>1.10071464995333</v>
      </c>
      <c r="BT49">
        <v>11.94731548377996</v>
      </c>
      <c r="BU49">
        <v>0</v>
      </c>
      <c r="BV49">
        <v>0.51061728691333297</v>
      </c>
      <c r="BW49">
        <v>0.42530847318666598</v>
      </c>
      <c r="BX49">
        <v>0.16135091640666599</v>
      </c>
      <c r="BY49">
        <v>0</v>
      </c>
      <c r="BZ49">
        <v>2.76943692466666E-2</v>
      </c>
      <c r="CA49">
        <v>0.38705088830666601</v>
      </c>
      <c r="CB49">
        <v>0</v>
      </c>
      <c r="CC49">
        <v>5.0135643139999998E-2</v>
      </c>
      <c r="CD49">
        <v>0</v>
      </c>
      <c r="CE49">
        <v>0</v>
      </c>
      <c r="CF49">
        <v>0</v>
      </c>
      <c r="CG49">
        <v>0</v>
      </c>
      <c r="CH49">
        <v>2.6037597646666601E-2</v>
      </c>
    </row>
    <row r="50" spans="3:86" x14ac:dyDescent="0.25">
      <c r="C50">
        <v>2.2984856180733302</v>
      </c>
      <c r="D50">
        <v>14.572309589379966</v>
      </c>
      <c r="E50">
        <v>0.73701327834999997</v>
      </c>
      <c r="F50">
        <v>0.43808249049333298</v>
      </c>
      <c r="G50">
        <v>0.68416127719333297</v>
      </c>
      <c r="H50">
        <v>0.17352930932666599</v>
      </c>
      <c r="I50">
        <v>0</v>
      </c>
      <c r="J50">
        <v>0.27250261352666599</v>
      </c>
      <c r="K50">
        <v>1.9046240165933299</v>
      </c>
      <c r="L50">
        <v>0</v>
      </c>
      <c r="M50">
        <v>7.7603822613333304E-2</v>
      </c>
      <c r="N50">
        <v>0</v>
      </c>
      <c r="O50">
        <v>0</v>
      </c>
      <c r="P50">
        <v>0</v>
      </c>
      <c r="Q50">
        <v>1.03580689874666E-2</v>
      </c>
      <c r="R50">
        <v>0.28674296996666598</v>
      </c>
      <c r="T50">
        <v>2.2984856180733302</v>
      </c>
      <c r="U50">
        <v>14.572309589379966</v>
      </c>
      <c r="V50">
        <v>0.73701327834999997</v>
      </c>
      <c r="W50">
        <v>0.43808249049333298</v>
      </c>
      <c r="X50">
        <v>0.68416127719333297</v>
      </c>
      <c r="Y50">
        <v>0.17352930932666599</v>
      </c>
      <c r="Z50">
        <v>0</v>
      </c>
      <c r="AA50">
        <v>0.27250261352666599</v>
      </c>
      <c r="AB50">
        <v>1.9046240165933299</v>
      </c>
      <c r="AC50">
        <v>0</v>
      </c>
      <c r="AD50">
        <v>7.7603822613333304E-2</v>
      </c>
      <c r="AE50">
        <v>0</v>
      </c>
      <c r="AF50">
        <v>0</v>
      </c>
      <c r="AG50">
        <v>0</v>
      </c>
      <c r="AH50">
        <v>1.03580689874666E-2</v>
      </c>
      <c r="AI50">
        <v>0.28674296996666598</v>
      </c>
      <c r="AK50">
        <v>2.2984856180733302</v>
      </c>
      <c r="AL50">
        <v>14.572309589379966</v>
      </c>
      <c r="AM50">
        <v>0.73701327834999997</v>
      </c>
      <c r="AN50">
        <v>0.43808249049333298</v>
      </c>
      <c r="AO50">
        <v>0.68416127719333297</v>
      </c>
      <c r="AP50">
        <v>0.17352930932666599</v>
      </c>
      <c r="AQ50">
        <v>0</v>
      </c>
      <c r="AR50">
        <v>0.27250261352666599</v>
      </c>
      <c r="AS50">
        <v>1.9046240165933299</v>
      </c>
      <c r="AT50">
        <v>0</v>
      </c>
      <c r="AU50">
        <v>7.7603822613333304E-2</v>
      </c>
      <c r="AV50">
        <v>0</v>
      </c>
      <c r="AW50">
        <v>0</v>
      </c>
      <c r="AX50">
        <v>0</v>
      </c>
      <c r="AY50">
        <v>1.03580689874666E-2</v>
      </c>
      <c r="AZ50">
        <v>0.28674296996666598</v>
      </c>
      <c r="BB50">
        <v>2.2984856180733302</v>
      </c>
      <c r="BC50">
        <v>14.572309589379966</v>
      </c>
      <c r="BD50">
        <v>0.73701327834999997</v>
      </c>
      <c r="BE50">
        <v>0.43808249049333298</v>
      </c>
      <c r="BF50">
        <v>0.68416127719333297</v>
      </c>
      <c r="BG50">
        <v>0.17352930932666599</v>
      </c>
      <c r="BH50">
        <v>0</v>
      </c>
      <c r="BI50">
        <v>0.27250261352666599</v>
      </c>
      <c r="BJ50">
        <v>1.9046240165933299</v>
      </c>
      <c r="BK50">
        <v>0</v>
      </c>
      <c r="BL50">
        <v>7.7603822613333304E-2</v>
      </c>
      <c r="BM50">
        <v>0</v>
      </c>
      <c r="BN50">
        <v>0</v>
      </c>
      <c r="BO50">
        <v>0</v>
      </c>
      <c r="BP50">
        <v>1.03580689874666E-2</v>
      </c>
      <c r="BQ50">
        <v>0.28674296996666598</v>
      </c>
      <c r="BS50">
        <v>2.2984856180733302</v>
      </c>
      <c r="BT50">
        <v>14.572309589379966</v>
      </c>
      <c r="BU50">
        <v>0.73701327834999997</v>
      </c>
      <c r="BV50">
        <v>0.43808249049333298</v>
      </c>
      <c r="BW50">
        <v>0.68416127719333297</v>
      </c>
      <c r="BX50">
        <v>0.17352930932666599</v>
      </c>
      <c r="BY50">
        <v>0</v>
      </c>
      <c r="BZ50">
        <v>0.27250261352666599</v>
      </c>
      <c r="CA50">
        <v>1.9046240165933299</v>
      </c>
      <c r="CB50">
        <v>0</v>
      </c>
      <c r="CC50">
        <v>7.7603822613333304E-2</v>
      </c>
      <c r="CD50">
        <v>0</v>
      </c>
      <c r="CE50">
        <v>0</v>
      </c>
      <c r="CF50">
        <v>0</v>
      </c>
      <c r="CG50">
        <v>1.03580689874666E-2</v>
      </c>
      <c r="CH50">
        <v>0.28674296996666598</v>
      </c>
    </row>
    <row r="51" spans="3:86" x14ac:dyDescent="0.25">
      <c r="C51">
        <v>5.8882686936399997</v>
      </c>
      <c r="D51">
        <v>12.807232549853232</v>
      </c>
      <c r="E51">
        <v>5.5963101304333298</v>
      </c>
      <c r="F51">
        <v>0.68290729295999997</v>
      </c>
      <c r="G51">
        <v>0.81522938058666605</v>
      </c>
      <c r="H51">
        <v>0.45174517602666597</v>
      </c>
      <c r="I51">
        <v>0.283902529010087</v>
      </c>
      <c r="J51">
        <v>0.45044637104666602</v>
      </c>
      <c r="K51">
        <v>3.5252922306733301</v>
      </c>
      <c r="L51">
        <v>5.5213995589095601E-4</v>
      </c>
      <c r="M51">
        <v>0.11709611216</v>
      </c>
      <c r="N51">
        <v>0</v>
      </c>
      <c r="O51">
        <v>2.9634090000000002E-3</v>
      </c>
      <c r="P51">
        <v>0</v>
      </c>
      <c r="Q51">
        <v>2.00739535333333E-2</v>
      </c>
      <c r="R51">
        <v>0.43632762842</v>
      </c>
      <c r="T51">
        <v>5.8882686936399997</v>
      </c>
      <c r="U51">
        <v>12.807232549853232</v>
      </c>
      <c r="V51">
        <v>5.5963101304333298</v>
      </c>
      <c r="W51">
        <v>0.68290729295999997</v>
      </c>
      <c r="X51">
        <v>0.81522938058666605</v>
      </c>
      <c r="Y51">
        <v>0.45174517602666597</v>
      </c>
      <c r="Z51">
        <v>0.283902529010087</v>
      </c>
      <c r="AA51">
        <v>0.45044637104666602</v>
      </c>
      <c r="AB51">
        <v>3.5252922306733301</v>
      </c>
      <c r="AC51">
        <v>5.5213995589095601E-4</v>
      </c>
      <c r="AD51">
        <v>0.11709611216</v>
      </c>
      <c r="AE51">
        <v>0</v>
      </c>
      <c r="AF51">
        <v>2.9634090000000002E-3</v>
      </c>
      <c r="AG51">
        <v>0</v>
      </c>
      <c r="AH51">
        <v>2.00739535333333E-2</v>
      </c>
      <c r="AI51">
        <v>0.43632762842</v>
      </c>
      <c r="AK51">
        <v>5.8882686936399997</v>
      </c>
      <c r="AL51">
        <v>12.807232549853232</v>
      </c>
      <c r="AM51">
        <v>5.5963101304333298</v>
      </c>
      <c r="AN51">
        <v>0.68290729295999997</v>
      </c>
      <c r="AO51">
        <v>0.81522938058666605</v>
      </c>
      <c r="AP51">
        <v>0.45174517602666597</v>
      </c>
      <c r="AQ51">
        <v>0.283902529010087</v>
      </c>
      <c r="AR51">
        <v>0.45044637104666602</v>
      </c>
      <c r="AS51">
        <v>3.5252922306733301</v>
      </c>
      <c r="AT51">
        <v>5.5213995589095601E-4</v>
      </c>
      <c r="AU51">
        <v>0.11709611216</v>
      </c>
      <c r="AV51">
        <v>0</v>
      </c>
      <c r="AW51">
        <v>2.9634090000000002E-3</v>
      </c>
      <c r="AX51">
        <v>0</v>
      </c>
      <c r="AY51">
        <v>2.00739535333333E-2</v>
      </c>
      <c r="AZ51">
        <v>0.43632762842</v>
      </c>
      <c r="BB51">
        <v>5.8882686936399997</v>
      </c>
      <c r="BC51">
        <v>12.807232549853232</v>
      </c>
      <c r="BD51">
        <v>5.5963101304333298</v>
      </c>
      <c r="BE51">
        <v>0.68290729295999997</v>
      </c>
      <c r="BF51">
        <v>0.81522938058666605</v>
      </c>
      <c r="BG51">
        <v>0.45174517602666597</v>
      </c>
      <c r="BH51">
        <v>0.283902529010087</v>
      </c>
      <c r="BI51">
        <v>0.45044637104666602</v>
      </c>
      <c r="BJ51">
        <v>3.5252922306733301</v>
      </c>
      <c r="BK51">
        <v>5.5213995589095601E-4</v>
      </c>
      <c r="BL51">
        <v>0.11709611216</v>
      </c>
      <c r="BM51">
        <v>0</v>
      </c>
      <c r="BN51">
        <v>2.9634090000000002E-3</v>
      </c>
      <c r="BO51">
        <v>0</v>
      </c>
      <c r="BP51">
        <v>2.00739535333333E-2</v>
      </c>
      <c r="BQ51">
        <v>0.43632762842</v>
      </c>
      <c r="BS51">
        <v>5.8882686936399997</v>
      </c>
      <c r="BT51">
        <v>12.807232549853232</v>
      </c>
      <c r="BU51">
        <v>5.5963101304333298</v>
      </c>
      <c r="BV51">
        <v>0.68290729295999997</v>
      </c>
      <c r="BW51">
        <v>0.81522938058666605</v>
      </c>
      <c r="BX51">
        <v>0.45174517602666597</v>
      </c>
      <c r="BY51">
        <v>0.283902529010087</v>
      </c>
      <c r="BZ51">
        <v>0.45044637104666602</v>
      </c>
      <c r="CA51">
        <v>3.5252922306733301</v>
      </c>
      <c r="CB51">
        <v>5.5213995589095601E-4</v>
      </c>
      <c r="CC51">
        <v>0.11709611216</v>
      </c>
      <c r="CD51">
        <v>0</v>
      </c>
      <c r="CE51">
        <v>2.9634090000000002E-3</v>
      </c>
      <c r="CF51">
        <v>0</v>
      </c>
      <c r="CG51">
        <v>2.00739535333333E-2</v>
      </c>
      <c r="CH51">
        <v>0.43632762842</v>
      </c>
    </row>
    <row r="52" spans="3:86" x14ac:dyDescent="0.25">
      <c r="C52">
        <v>10.9052868274866</v>
      </c>
      <c r="D52">
        <v>18.37350588013993</v>
      </c>
      <c r="E52">
        <v>9.7019996968666593</v>
      </c>
      <c r="F52">
        <v>0.818408104346666</v>
      </c>
      <c r="G52">
        <v>1.19462598660666</v>
      </c>
      <c r="H52">
        <v>0.60787899065999995</v>
      </c>
      <c r="I52">
        <v>0.82695318265333295</v>
      </c>
      <c r="J52">
        <v>0.40218276922000001</v>
      </c>
      <c r="K52">
        <v>6.7808085169666601</v>
      </c>
      <c r="L52">
        <v>0.61967278023333305</v>
      </c>
      <c r="M52">
        <v>0.33721925545333298</v>
      </c>
      <c r="N52">
        <v>1.1174943E-2</v>
      </c>
      <c r="O52">
        <v>7.5739410599999996E-3</v>
      </c>
      <c r="P52">
        <v>0</v>
      </c>
      <c r="Q52">
        <v>7.2361928519999993E-2</v>
      </c>
      <c r="R52">
        <v>0.54100182769999905</v>
      </c>
      <c r="T52">
        <v>10.9052868274866</v>
      </c>
      <c r="U52">
        <v>18.37350588013993</v>
      </c>
      <c r="V52">
        <v>9.7019996968666593</v>
      </c>
      <c r="W52">
        <v>0.818408104346666</v>
      </c>
      <c r="X52">
        <v>1.19462598660666</v>
      </c>
      <c r="Y52">
        <v>0.60787899065999995</v>
      </c>
      <c r="Z52">
        <v>0.82695318265333295</v>
      </c>
      <c r="AA52">
        <v>0.40218276922000001</v>
      </c>
      <c r="AB52">
        <v>6.7808085169666601</v>
      </c>
      <c r="AC52">
        <v>0.61967278023333305</v>
      </c>
      <c r="AD52">
        <v>0.33721925545333298</v>
      </c>
      <c r="AE52">
        <v>1.1174943E-2</v>
      </c>
      <c r="AF52">
        <v>7.5739410599999996E-3</v>
      </c>
      <c r="AG52">
        <v>0</v>
      </c>
      <c r="AH52">
        <v>7.2361928519999993E-2</v>
      </c>
      <c r="AI52">
        <v>0.54100182769999905</v>
      </c>
      <c r="AK52">
        <v>10.9052868274866</v>
      </c>
      <c r="AL52">
        <v>18.37350588013993</v>
      </c>
      <c r="AM52">
        <v>9.7019996968666593</v>
      </c>
      <c r="AN52">
        <v>0.818408104346666</v>
      </c>
      <c r="AO52">
        <v>1.19462598660666</v>
      </c>
      <c r="AP52">
        <v>0.60787899065999995</v>
      </c>
      <c r="AQ52">
        <v>0.82695318265333295</v>
      </c>
      <c r="AR52">
        <v>0.40218276922000001</v>
      </c>
      <c r="AS52">
        <v>6.7808085169666601</v>
      </c>
      <c r="AT52">
        <v>0.61967278023333305</v>
      </c>
      <c r="AU52">
        <v>0.33721925545333298</v>
      </c>
      <c r="AV52">
        <v>1.1174943E-2</v>
      </c>
      <c r="AW52">
        <v>7.5739410599999996E-3</v>
      </c>
      <c r="AX52">
        <v>0</v>
      </c>
      <c r="AY52">
        <v>7.2361928519999993E-2</v>
      </c>
      <c r="AZ52">
        <v>0.54100182769999905</v>
      </c>
      <c r="BB52">
        <v>10.9052868274866</v>
      </c>
      <c r="BC52">
        <v>18.37350588013993</v>
      </c>
      <c r="BD52">
        <v>9.7019996968666593</v>
      </c>
      <c r="BE52">
        <v>0.818408104346666</v>
      </c>
      <c r="BF52">
        <v>1.19462598660666</v>
      </c>
      <c r="BG52">
        <v>0.60787899065999995</v>
      </c>
      <c r="BH52">
        <v>0.82695318265333295</v>
      </c>
      <c r="BI52">
        <v>0.40218276922000001</v>
      </c>
      <c r="BJ52">
        <v>6.7808085169666601</v>
      </c>
      <c r="BK52">
        <v>0.61967278023333305</v>
      </c>
      <c r="BL52">
        <v>0.33721925545333298</v>
      </c>
      <c r="BM52">
        <v>1.1174943E-2</v>
      </c>
      <c r="BN52">
        <v>7.5739410599999996E-3</v>
      </c>
      <c r="BO52">
        <v>0</v>
      </c>
      <c r="BP52">
        <v>7.2361928519999993E-2</v>
      </c>
      <c r="BQ52">
        <v>0.54100182769999905</v>
      </c>
      <c r="BS52">
        <v>10.9052868274866</v>
      </c>
      <c r="BT52">
        <v>18.37350588013993</v>
      </c>
      <c r="BU52">
        <v>9.7019996968666593</v>
      </c>
      <c r="BV52">
        <v>0.818408104346666</v>
      </c>
      <c r="BW52">
        <v>1.19462598660666</v>
      </c>
      <c r="BX52">
        <v>0.60787899065999995</v>
      </c>
      <c r="BY52">
        <v>0.82695318265333295</v>
      </c>
      <c r="BZ52">
        <v>0.40218276922000001</v>
      </c>
      <c r="CA52">
        <v>6.7808085169666601</v>
      </c>
      <c r="CB52">
        <v>0.61967278023333305</v>
      </c>
      <c r="CC52">
        <v>0.33721925545333298</v>
      </c>
      <c r="CD52">
        <v>1.1174943E-2</v>
      </c>
      <c r="CE52">
        <v>7.5739410599999996E-3</v>
      </c>
      <c r="CF52">
        <v>0</v>
      </c>
      <c r="CG52">
        <v>7.2361928519999993E-2</v>
      </c>
      <c r="CH52">
        <v>0.54100182769999905</v>
      </c>
    </row>
    <row r="53" spans="3:86" x14ac:dyDescent="0.25">
      <c r="C53">
        <v>16.472553706533301</v>
      </c>
      <c r="D53">
        <v>23.81307512709996</v>
      </c>
      <c r="E53">
        <v>14.0692723075333</v>
      </c>
      <c r="F53">
        <v>1.17773906605333</v>
      </c>
      <c r="G53">
        <v>1.05536447802666</v>
      </c>
      <c r="H53">
        <v>0.96270009227999997</v>
      </c>
      <c r="I53">
        <v>1.4275559717799999</v>
      </c>
      <c r="J53">
        <v>1.1695102478799999</v>
      </c>
      <c r="K53">
        <v>10.860994994399899</v>
      </c>
      <c r="L53">
        <v>0.88180641769333301</v>
      </c>
      <c r="M53">
        <v>0.27500201975999999</v>
      </c>
      <c r="N53">
        <v>0.13590264862000001</v>
      </c>
      <c r="O53">
        <v>3.4259649293333298E-2</v>
      </c>
      <c r="P53">
        <v>0</v>
      </c>
      <c r="Q53">
        <v>3.6762355206666597E-2</v>
      </c>
      <c r="R53">
        <v>1.42155596209333</v>
      </c>
      <c r="T53">
        <v>16.472553706533301</v>
      </c>
      <c r="U53">
        <v>23.81307512709996</v>
      </c>
      <c r="V53">
        <v>14.0692723075333</v>
      </c>
      <c r="W53">
        <v>1.17773906605333</v>
      </c>
      <c r="X53">
        <v>1.05536447802666</v>
      </c>
      <c r="Y53">
        <v>0.96270009227999997</v>
      </c>
      <c r="Z53">
        <v>1.4275559717799999</v>
      </c>
      <c r="AA53">
        <v>1.1695102478799999</v>
      </c>
      <c r="AB53">
        <v>10.860994994399899</v>
      </c>
      <c r="AC53">
        <v>0.88180641769333301</v>
      </c>
      <c r="AD53">
        <v>0.27500201975999999</v>
      </c>
      <c r="AE53">
        <v>0.13590264862000001</v>
      </c>
      <c r="AF53">
        <v>3.4259649293333298E-2</v>
      </c>
      <c r="AG53">
        <v>0</v>
      </c>
      <c r="AH53">
        <v>3.6762355206666597E-2</v>
      </c>
      <c r="AI53">
        <v>1.42155596209333</v>
      </c>
      <c r="AK53">
        <v>16.472553706533301</v>
      </c>
      <c r="AL53">
        <v>23.81307512709996</v>
      </c>
      <c r="AM53">
        <v>14.0692723075333</v>
      </c>
      <c r="AN53">
        <v>1.17773906605333</v>
      </c>
      <c r="AO53">
        <v>1.05536447802666</v>
      </c>
      <c r="AP53">
        <v>0.96270009227999997</v>
      </c>
      <c r="AQ53">
        <v>1.4275559717799999</v>
      </c>
      <c r="AR53">
        <v>1.1695102478799999</v>
      </c>
      <c r="AS53">
        <v>10.860994994399899</v>
      </c>
      <c r="AT53">
        <v>0.88180641769333301</v>
      </c>
      <c r="AU53">
        <v>0.27500201975999999</v>
      </c>
      <c r="AV53">
        <v>0.13590264862000001</v>
      </c>
      <c r="AW53">
        <v>3.4259649293333298E-2</v>
      </c>
      <c r="AX53">
        <v>0</v>
      </c>
      <c r="AY53">
        <v>3.6762355206666597E-2</v>
      </c>
      <c r="AZ53">
        <v>1.42155596209333</v>
      </c>
      <c r="BB53">
        <v>16.472553706533301</v>
      </c>
      <c r="BC53">
        <v>23.81307512709996</v>
      </c>
      <c r="BD53">
        <v>14.0692723075333</v>
      </c>
      <c r="BE53">
        <v>1.17773906605333</v>
      </c>
      <c r="BF53">
        <v>1.05536447802666</v>
      </c>
      <c r="BG53">
        <v>0.96270009227999997</v>
      </c>
      <c r="BH53">
        <v>1.4275559717799999</v>
      </c>
      <c r="BI53">
        <v>1.1695102478799999</v>
      </c>
      <c r="BJ53">
        <v>10.860994994399899</v>
      </c>
      <c r="BK53">
        <v>0.88180641769333301</v>
      </c>
      <c r="BL53">
        <v>0.27500201975999999</v>
      </c>
      <c r="BM53">
        <v>0.13590264862000001</v>
      </c>
      <c r="BN53">
        <v>3.4259649293333298E-2</v>
      </c>
      <c r="BO53">
        <v>0</v>
      </c>
      <c r="BP53">
        <v>3.6762355206666597E-2</v>
      </c>
      <c r="BQ53">
        <v>1.42155596209333</v>
      </c>
      <c r="BS53">
        <v>16.472553706533301</v>
      </c>
      <c r="BT53">
        <v>23.81307512709996</v>
      </c>
      <c r="BU53">
        <v>14.0692723075333</v>
      </c>
      <c r="BV53">
        <v>1.17773906605333</v>
      </c>
      <c r="BW53">
        <v>1.05536447802666</v>
      </c>
      <c r="BX53">
        <v>0.96270009227999997</v>
      </c>
      <c r="BY53">
        <v>1.4275559717799999</v>
      </c>
      <c r="BZ53">
        <v>1.1695102478799999</v>
      </c>
      <c r="CA53">
        <v>10.860994994399899</v>
      </c>
      <c r="CB53">
        <v>0.88180641769333301</v>
      </c>
      <c r="CC53">
        <v>0.27500201975999999</v>
      </c>
      <c r="CD53">
        <v>0.13590264862000001</v>
      </c>
      <c r="CE53">
        <v>3.4259649293333298E-2</v>
      </c>
      <c r="CF53">
        <v>0</v>
      </c>
      <c r="CG53">
        <v>3.6762355206666597E-2</v>
      </c>
      <c r="CH53">
        <v>1.42155596209333</v>
      </c>
    </row>
    <row r="54" spans="3:86" x14ac:dyDescent="0.25">
      <c r="C54">
        <v>34.393039237733298</v>
      </c>
      <c r="D54">
        <v>14.8176977275333</v>
      </c>
      <c r="E54">
        <v>14.275401217400001</v>
      </c>
      <c r="F54">
        <v>0.75305168162000002</v>
      </c>
      <c r="G54">
        <v>3.99252897817333</v>
      </c>
      <c r="H54">
        <v>0.27348864616666602</v>
      </c>
      <c r="I54">
        <v>1.1501311727400001</v>
      </c>
      <c r="J54">
        <v>2.6646567756400001</v>
      </c>
      <c r="K54">
        <v>15.191244508599899</v>
      </c>
      <c r="L54">
        <v>1.4402097942733301</v>
      </c>
      <c r="M54">
        <v>0.49644253197333299</v>
      </c>
      <c r="N54">
        <v>0.359126098613333</v>
      </c>
      <c r="O54">
        <v>0.12650668650666599</v>
      </c>
      <c r="P54">
        <v>4.4190070978590698E-3</v>
      </c>
      <c r="Q54">
        <v>0.24591389657333301</v>
      </c>
      <c r="R54">
        <v>1.57984957862666</v>
      </c>
      <c r="T54">
        <v>34.393039237733298</v>
      </c>
      <c r="U54">
        <v>14.8176977275333</v>
      </c>
      <c r="V54">
        <v>14.275401217400001</v>
      </c>
      <c r="W54">
        <v>0.75305168162000002</v>
      </c>
      <c r="X54">
        <v>3.99252897817333</v>
      </c>
      <c r="Y54">
        <v>0.27348864616666602</v>
      </c>
      <c r="Z54">
        <v>1.1501311727400001</v>
      </c>
      <c r="AA54">
        <v>2.6646567756400001</v>
      </c>
      <c r="AB54">
        <v>15.191244508599899</v>
      </c>
      <c r="AC54">
        <v>1.4402097942733301</v>
      </c>
      <c r="AD54">
        <v>0.49644253197333299</v>
      </c>
      <c r="AE54">
        <v>0.359126098613333</v>
      </c>
      <c r="AF54">
        <v>0.12650668650666599</v>
      </c>
      <c r="AG54">
        <v>4.4190070978590698E-3</v>
      </c>
      <c r="AH54">
        <v>0.24591389657333301</v>
      </c>
      <c r="AI54">
        <v>1.57984957862666</v>
      </c>
      <c r="AK54">
        <v>34.393039237733298</v>
      </c>
      <c r="AL54">
        <v>14.8176977275333</v>
      </c>
      <c r="AM54">
        <v>14.275401217400001</v>
      </c>
      <c r="AN54">
        <v>0.75305168162000002</v>
      </c>
      <c r="AO54">
        <v>3.99252897817333</v>
      </c>
      <c r="AP54">
        <v>0.27348864616666602</v>
      </c>
      <c r="AQ54">
        <v>1.1501311727400001</v>
      </c>
      <c r="AR54">
        <v>2.6646567756400001</v>
      </c>
      <c r="AS54">
        <v>15.191244508599899</v>
      </c>
      <c r="AT54">
        <v>1.4402097942733301</v>
      </c>
      <c r="AU54">
        <v>0.49644253197333299</v>
      </c>
      <c r="AV54">
        <v>0.359126098613333</v>
      </c>
      <c r="AW54">
        <v>0.12650668650666599</v>
      </c>
      <c r="AX54">
        <v>4.4190070978590698E-3</v>
      </c>
      <c r="AY54">
        <v>0.24591389657333301</v>
      </c>
      <c r="AZ54">
        <v>1.57984957862666</v>
      </c>
      <c r="BB54">
        <v>34.393039237733298</v>
      </c>
      <c r="BC54">
        <v>14.8176977275333</v>
      </c>
      <c r="BD54">
        <v>14.275401217400001</v>
      </c>
      <c r="BE54">
        <v>0.75305168162000002</v>
      </c>
      <c r="BF54">
        <v>3.99252897817333</v>
      </c>
      <c r="BG54">
        <v>0.27348864616666602</v>
      </c>
      <c r="BH54">
        <v>1.1501311727400001</v>
      </c>
      <c r="BI54">
        <v>2.6646567756400001</v>
      </c>
      <c r="BJ54">
        <v>15.191244508599899</v>
      </c>
      <c r="BK54">
        <v>1.4402097942733301</v>
      </c>
      <c r="BL54">
        <v>0.49644253197333299</v>
      </c>
      <c r="BM54">
        <v>0.359126098613333</v>
      </c>
      <c r="BN54">
        <v>0.12650668650666599</v>
      </c>
      <c r="BO54">
        <v>4.4190070978590698E-3</v>
      </c>
      <c r="BP54">
        <v>0.24591389657333301</v>
      </c>
      <c r="BQ54">
        <v>1.57984957862666</v>
      </c>
      <c r="BS54">
        <v>34.393039237733298</v>
      </c>
      <c r="BT54">
        <v>14.8176977275333</v>
      </c>
      <c r="BU54">
        <v>14.275401217400001</v>
      </c>
      <c r="BV54">
        <v>0.75305168162000002</v>
      </c>
      <c r="BW54">
        <v>3.99252897817333</v>
      </c>
      <c r="BX54">
        <v>0.27348864616666602</v>
      </c>
      <c r="BY54">
        <v>1.1501311727400001</v>
      </c>
      <c r="BZ54">
        <v>2.6646567756400001</v>
      </c>
      <c r="CA54">
        <v>15.191244508599899</v>
      </c>
      <c r="CB54">
        <v>1.4402097942733301</v>
      </c>
      <c r="CC54">
        <v>0.49644253197333299</v>
      </c>
      <c r="CD54">
        <v>0.359126098613333</v>
      </c>
      <c r="CE54">
        <v>0.12650668650666599</v>
      </c>
      <c r="CF54">
        <v>4.4190070978590698E-3</v>
      </c>
      <c r="CG54">
        <v>0.24591389657333301</v>
      </c>
      <c r="CH54">
        <v>1.57984957862666</v>
      </c>
    </row>
    <row r="55" spans="3:86" x14ac:dyDescent="0.25">
      <c r="C55">
        <v>48.0711615825333</v>
      </c>
      <c r="D55">
        <v>6.8692133034599987</v>
      </c>
      <c r="E55">
        <v>6.9392797110666598</v>
      </c>
      <c r="F55">
        <v>0.56142213641999905</v>
      </c>
      <c r="G55">
        <v>7.3026345321533297</v>
      </c>
      <c r="H55">
        <v>0.29581820153333299</v>
      </c>
      <c r="I55">
        <v>1.3293550197333299</v>
      </c>
      <c r="J55">
        <v>0.521857069559999</v>
      </c>
      <c r="K55">
        <v>9.8868618805333295</v>
      </c>
      <c r="L55">
        <v>2.0946685624599999</v>
      </c>
      <c r="M55">
        <v>0.52932965928666598</v>
      </c>
      <c r="N55">
        <v>1.5960979441333301</v>
      </c>
      <c r="O55">
        <v>1.35733147743333</v>
      </c>
      <c r="P55">
        <v>5.77671658666666E-3</v>
      </c>
      <c r="Q55">
        <v>0.28413471225333298</v>
      </c>
      <c r="R55">
        <v>2.8942376709133302</v>
      </c>
      <c r="T55">
        <v>48.0711615825333</v>
      </c>
      <c r="U55">
        <v>6.8692133034599987</v>
      </c>
      <c r="V55">
        <v>6.9392797110666598</v>
      </c>
      <c r="W55">
        <v>0.56142213641999905</v>
      </c>
      <c r="X55">
        <v>7.3026345321533297</v>
      </c>
      <c r="Y55">
        <v>0.29581820153333299</v>
      </c>
      <c r="Z55">
        <v>1.3293550197333299</v>
      </c>
      <c r="AA55">
        <v>0.521857069559999</v>
      </c>
      <c r="AB55">
        <v>9.8868618805333295</v>
      </c>
      <c r="AC55">
        <v>2.0946685624599999</v>
      </c>
      <c r="AD55">
        <v>0.52932965928666598</v>
      </c>
      <c r="AE55">
        <v>1.5960979441333301</v>
      </c>
      <c r="AF55">
        <v>1.35733147743333</v>
      </c>
      <c r="AG55">
        <v>5.77671658666666E-3</v>
      </c>
      <c r="AH55">
        <v>0.28413471225333298</v>
      </c>
      <c r="AI55">
        <v>2.8942376709133302</v>
      </c>
      <c r="AK55">
        <v>48.0711615825333</v>
      </c>
      <c r="AL55">
        <v>6.8692133034599987</v>
      </c>
      <c r="AM55">
        <v>6.9392797110666598</v>
      </c>
      <c r="AN55">
        <v>0.56142213641999905</v>
      </c>
      <c r="AO55">
        <v>7.3026345321533297</v>
      </c>
      <c r="AP55">
        <v>0.29581820153333299</v>
      </c>
      <c r="AQ55">
        <v>1.3293550197333299</v>
      </c>
      <c r="AR55">
        <v>0.521857069559999</v>
      </c>
      <c r="AS55">
        <v>9.8868618805333295</v>
      </c>
      <c r="AT55">
        <v>2.0946685624599999</v>
      </c>
      <c r="AU55">
        <v>0.52932965928666598</v>
      </c>
      <c r="AV55">
        <v>1.5960979441333301</v>
      </c>
      <c r="AW55">
        <v>1.35733147743333</v>
      </c>
      <c r="AX55">
        <v>5.77671658666666E-3</v>
      </c>
      <c r="AY55">
        <v>0.28413471225333298</v>
      </c>
      <c r="AZ55">
        <v>2.8942376709133302</v>
      </c>
      <c r="BB55">
        <v>48.0711615825333</v>
      </c>
      <c r="BC55">
        <v>6.8692133034599987</v>
      </c>
      <c r="BD55">
        <v>6.9392797110666598</v>
      </c>
      <c r="BE55">
        <v>0.56142213641999905</v>
      </c>
      <c r="BF55">
        <v>7.3026345321533297</v>
      </c>
      <c r="BG55">
        <v>0.29581820153333299</v>
      </c>
      <c r="BH55">
        <v>1.3293550197333299</v>
      </c>
      <c r="BI55">
        <v>0.521857069559999</v>
      </c>
      <c r="BJ55">
        <v>9.8868618805333295</v>
      </c>
      <c r="BK55">
        <v>2.0946685624599999</v>
      </c>
      <c r="BL55">
        <v>0.52932965928666598</v>
      </c>
      <c r="BM55">
        <v>1.5960979441333301</v>
      </c>
      <c r="BN55">
        <v>1.35733147743333</v>
      </c>
      <c r="BO55">
        <v>5.77671658666666E-3</v>
      </c>
      <c r="BP55">
        <v>0.28413471225333298</v>
      </c>
      <c r="BQ55">
        <v>2.8942376709133302</v>
      </c>
      <c r="BS55">
        <v>48.0711615825333</v>
      </c>
      <c r="BT55">
        <v>6.8692133034599987</v>
      </c>
      <c r="BU55">
        <v>6.9392797110666598</v>
      </c>
      <c r="BV55">
        <v>0.56142213641999905</v>
      </c>
      <c r="BW55">
        <v>7.3026345321533297</v>
      </c>
      <c r="BX55">
        <v>0.29581820153333299</v>
      </c>
      <c r="BY55">
        <v>1.3293550197333299</v>
      </c>
      <c r="BZ55">
        <v>0.521857069559999</v>
      </c>
      <c r="CA55">
        <v>9.8868618805333295</v>
      </c>
      <c r="CB55">
        <v>2.0946685624599999</v>
      </c>
      <c r="CC55">
        <v>0.52932965928666598</v>
      </c>
      <c r="CD55">
        <v>1.5960979441333301</v>
      </c>
      <c r="CE55">
        <v>1.35733147743333</v>
      </c>
      <c r="CF55">
        <v>5.77671658666666E-3</v>
      </c>
      <c r="CG55">
        <v>0.28413471225333298</v>
      </c>
      <c r="CH55">
        <v>2.8942376709133302</v>
      </c>
    </row>
    <row r="56" spans="3:86" x14ac:dyDescent="0.25">
      <c r="C56">
        <v>37.630130813333302</v>
      </c>
      <c r="D56">
        <v>8.1260502135399957</v>
      </c>
      <c r="E56">
        <v>13.535313826399999</v>
      </c>
      <c r="F56">
        <v>0.88290389786666701</v>
      </c>
      <c r="G56">
        <v>7.4369661873999897</v>
      </c>
      <c r="H56">
        <v>0.154664562646666</v>
      </c>
      <c r="I56">
        <v>1.17957858730666</v>
      </c>
      <c r="J56">
        <v>0.660447207873334</v>
      </c>
      <c r="K56">
        <v>11.024962830066601</v>
      </c>
      <c r="L56">
        <v>2.9601117123266598</v>
      </c>
      <c r="M56">
        <v>1.0748949435666599</v>
      </c>
      <c r="N56">
        <v>0.83311468801999899</v>
      </c>
      <c r="O56">
        <v>1.2323202036933301</v>
      </c>
      <c r="P56">
        <v>0</v>
      </c>
      <c r="Q56">
        <v>1.95955895409333</v>
      </c>
      <c r="R56">
        <v>3.22757489450666</v>
      </c>
      <c r="T56">
        <v>37.630130813333302</v>
      </c>
      <c r="U56">
        <v>8.1260502135399957</v>
      </c>
      <c r="V56">
        <v>13.535313826399999</v>
      </c>
      <c r="W56">
        <v>0.88290389786666701</v>
      </c>
      <c r="X56">
        <v>7.4369661873999897</v>
      </c>
      <c r="Y56">
        <v>0.154664562646666</v>
      </c>
      <c r="Z56">
        <v>1.17957858730666</v>
      </c>
      <c r="AA56">
        <v>0.660447207873334</v>
      </c>
      <c r="AB56">
        <v>11.024962830066601</v>
      </c>
      <c r="AC56">
        <v>2.9601117123266598</v>
      </c>
      <c r="AD56">
        <v>1.0748949435666599</v>
      </c>
      <c r="AE56">
        <v>0.83311468801999899</v>
      </c>
      <c r="AF56">
        <v>1.2323202036933301</v>
      </c>
      <c r="AG56">
        <v>0</v>
      </c>
      <c r="AH56">
        <v>1.95955895409333</v>
      </c>
      <c r="AI56">
        <v>3.22757489450666</v>
      </c>
      <c r="AK56">
        <v>37.630130813333302</v>
      </c>
      <c r="AL56">
        <v>8.1260502135399957</v>
      </c>
      <c r="AM56">
        <v>13.535313826399999</v>
      </c>
      <c r="AN56">
        <v>0.88290389786666701</v>
      </c>
      <c r="AO56">
        <v>7.4369661873999897</v>
      </c>
      <c r="AP56">
        <v>0.154664562646666</v>
      </c>
      <c r="AQ56">
        <v>1.17957858730666</v>
      </c>
      <c r="AR56">
        <v>0.660447207873334</v>
      </c>
      <c r="AS56">
        <v>11.024962830066601</v>
      </c>
      <c r="AT56">
        <v>2.9601117123266598</v>
      </c>
      <c r="AU56">
        <v>1.0748949435666599</v>
      </c>
      <c r="AV56">
        <v>0.83311468801999899</v>
      </c>
      <c r="AW56">
        <v>1.2323202036933301</v>
      </c>
      <c r="AX56">
        <v>0</v>
      </c>
      <c r="AY56">
        <v>1.95955895409333</v>
      </c>
      <c r="AZ56">
        <v>3.22757489450666</v>
      </c>
      <c r="BB56">
        <v>37.630130813333302</v>
      </c>
      <c r="BC56">
        <v>8.1260502135399957</v>
      </c>
      <c r="BD56">
        <v>13.535313826399999</v>
      </c>
      <c r="BE56">
        <v>0.88290389786666701</v>
      </c>
      <c r="BF56">
        <v>7.4369661873999897</v>
      </c>
      <c r="BG56">
        <v>0.154664562646666</v>
      </c>
      <c r="BH56">
        <v>1.17957858730666</v>
      </c>
      <c r="BI56">
        <v>0.660447207873334</v>
      </c>
      <c r="BJ56">
        <v>11.024962830066601</v>
      </c>
      <c r="BK56">
        <v>2.9601117123266598</v>
      </c>
      <c r="BL56">
        <v>1.0748949435666599</v>
      </c>
      <c r="BM56">
        <v>0.83311468801999899</v>
      </c>
      <c r="BN56">
        <v>1.2323202036933301</v>
      </c>
      <c r="BO56">
        <v>0</v>
      </c>
      <c r="BP56">
        <v>1.95955895409333</v>
      </c>
      <c r="BQ56">
        <v>3.22757489450666</v>
      </c>
      <c r="BS56">
        <v>37.630130813333302</v>
      </c>
      <c r="BT56">
        <v>8.1260502135399957</v>
      </c>
      <c r="BU56">
        <v>13.535313826399999</v>
      </c>
      <c r="BV56">
        <v>0.88290389786666701</v>
      </c>
      <c r="BW56">
        <v>7.4369661873999897</v>
      </c>
      <c r="BX56">
        <v>0.154664562646666</v>
      </c>
      <c r="BY56">
        <v>1.17957858730666</v>
      </c>
      <c r="BZ56">
        <v>0.660447207873334</v>
      </c>
      <c r="CA56">
        <v>11.024962830066601</v>
      </c>
      <c r="CB56">
        <v>2.9601117123266598</v>
      </c>
      <c r="CC56">
        <v>1.0748949435666599</v>
      </c>
      <c r="CD56">
        <v>0.83311468801999899</v>
      </c>
      <c r="CE56">
        <v>1.2323202036933301</v>
      </c>
      <c r="CF56">
        <v>0</v>
      </c>
      <c r="CG56">
        <v>1.95955895409333</v>
      </c>
      <c r="CH56">
        <v>3.22757489450666</v>
      </c>
    </row>
    <row r="57" spans="3:86" x14ac:dyDescent="0.25">
      <c r="C57">
        <v>35.069357216666603</v>
      </c>
      <c r="D57">
        <v>27.589955354026628</v>
      </c>
      <c r="E57">
        <v>9.3645171328666592</v>
      </c>
      <c r="F57">
        <v>3.8905628562399999</v>
      </c>
      <c r="G57">
        <v>7.6560095307333302</v>
      </c>
      <c r="H57">
        <v>0.40573740000000003</v>
      </c>
      <c r="I57">
        <v>3.7991601580133301</v>
      </c>
      <c r="J57">
        <v>8.3424171445466602</v>
      </c>
      <c r="K57">
        <v>11.382215646199899</v>
      </c>
      <c r="L57">
        <v>1.8626362888066601</v>
      </c>
      <c r="M57">
        <v>2.4879388878533302</v>
      </c>
      <c r="N57">
        <v>0.64389849585333303</v>
      </c>
      <c r="O57">
        <v>2.6216538992599898</v>
      </c>
      <c r="P57">
        <v>2.55871849506666E-2</v>
      </c>
      <c r="Q57">
        <v>1.93793703944</v>
      </c>
      <c r="R57">
        <v>7.42435843746666</v>
      </c>
      <c r="T57">
        <v>35.069357216666603</v>
      </c>
      <c r="U57">
        <v>27.589955354026628</v>
      </c>
      <c r="V57">
        <v>9.3645171328666592</v>
      </c>
      <c r="W57">
        <v>3.8905628562399999</v>
      </c>
      <c r="X57">
        <v>7.6560095307333302</v>
      </c>
      <c r="Y57">
        <v>0.40573740000000003</v>
      </c>
      <c r="Z57">
        <v>3.7991601580133301</v>
      </c>
      <c r="AA57">
        <v>8.3424171445466602</v>
      </c>
      <c r="AB57">
        <v>11.382215646199899</v>
      </c>
      <c r="AC57">
        <v>1.8626362888066601</v>
      </c>
      <c r="AD57">
        <v>2.4879388878533302</v>
      </c>
      <c r="AE57">
        <v>0.64389849585333303</v>
      </c>
      <c r="AF57">
        <v>2.6216538992599898</v>
      </c>
      <c r="AG57">
        <v>2.55871849506666E-2</v>
      </c>
      <c r="AH57">
        <v>1.93793703944</v>
      </c>
      <c r="AI57">
        <v>7.42435843746666</v>
      </c>
      <c r="AK57">
        <v>35.069357216666603</v>
      </c>
      <c r="AL57">
        <v>27.589955354026628</v>
      </c>
      <c r="AM57">
        <v>9.3645171328666592</v>
      </c>
      <c r="AN57">
        <v>3.8905628562399999</v>
      </c>
      <c r="AO57">
        <v>7.6560095307333302</v>
      </c>
      <c r="AP57">
        <v>0.40573740000000003</v>
      </c>
      <c r="AQ57">
        <v>3.7991601580133301</v>
      </c>
      <c r="AR57">
        <v>8.3424171445466602</v>
      </c>
      <c r="AS57">
        <v>11.382215646199899</v>
      </c>
      <c r="AT57">
        <v>1.8626362888066601</v>
      </c>
      <c r="AU57">
        <v>2.4879388878533302</v>
      </c>
      <c r="AV57">
        <v>0.64389849585333303</v>
      </c>
      <c r="AW57">
        <v>2.6216538992599898</v>
      </c>
      <c r="AX57">
        <v>2.55871849506666E-2</v>
      </c>
      <c r="AY57">
        <v>1.93793703944</v>
      </c>
      <c r="AZ57">
        <v>7.42435843746666</v>
      </c>
      <c r="BB57">
        <v>35.069357216666603</v>
      </c>
      <c r="BC57">
        <v>27.589955354026628</v>
      </c>
      <c r="BD57">
        <v>9.3645171328666592</v>
      </c>
      <c r="BE57">
        <v>3.8905628562399999</v>
      </c>
      <c r="BF57">
        <v>7.6560095307333302</v>
      </c>
      <c r="BG57">
        <v>0.40573740000000003</v>
      </c>
      <c r="BH57">
        <v>3.7991601580133301</v>
      </c>
      <c r="BI57">
        <v>8.3424171445466602</v>
      </c>
      <c r="BJ57">
        <v>11.382215646199899</v>
      </c>
      <c r="BK57">
        <v>1.8626362888066601</v>
      </c>
      <c r="BL57">
        <v>2.4879388878533302</v>
      </c>
      <c r="BM57">
        <v>0.64389849585333303</v>
      </c>
      <c r="BN57">
        <v>2.6216538992599898</v>
      </c>
      <c r="BO57">
        <v>2.55871849506666E-2</v>
      </c>
      <c r="BP57">
        <v>1.93793703944</v>
      </c>
      <c r="BQ57">
        <v>7.42435843746666</v>
      </c>
      <c r="BS57">
        <v>35.069357216666603</v>
      </c>
      <c r="BT57">
        <v>27.589955354026628</v>
      </c>
      <c r="BU57">
        <v>9.3645171328666592</v>
      </c>
      <c r="BV57">
        <v>3.8905628562399999</v>
      </c>
      <c r="BW57">
        <v>7.6560095307333302</v>
      </c>
      <c r="BX57">
        <v>0.40573740000000003</v>
      </c>
      <c r="BY57">
        <v>3.7991601580133301</v>
      </c>
      <c r="BZ57">
        <v>8.3424171445466602</v>
      </c>
      <c r="CA57">
        <v>11.382215646199899</v>
      </c>
      <c r="CB57">
        <v>1.8626362888066601</v>
      </c>
      <c r="CC57">
        <v>2.4879388878533302</v>
      </c>
      <c r="CD57">
        <v>0.64389849585333303</v>
      </c>
      <c r="CE57">
        <v>2.6216538992599898</v>
      </c>
      <c r="CF57">
        <v>2.55871849506666E-2</v>
      </c>
      <c r="CG57">
        <v>1.93793703944</v>
      </c>
      <c r="CH57">
        <v>7.42435843746666</v>
      </c>
    </row>
    <row r="58" spans="3:86" x14ac:dyDescent="0.25">
      <c r="C58">
        <v>51.775533468666602</v>
      </c>
      <c r="D58">
        <v>23.1486118238</v>
      </c>
      <c r="E58">
        <v>5.1039334520666699</v>
      </c>
      <c r="F58">
        <v>3.3479696115933302</v>
      </c>
      <c r="G58">
        <v>3.9690133869999902</v>
      </c>
      <c r="H58">
        <v>0.103551471253333</v>
      </c>
      <c r="I58">
        <v>4.3766203984000001</v>
      </c>
      <c r="J58">
        <v>17.857519235333299</v>
      </c>
      <c r="K58">
        <v>19.5942020192666</v>
      </c>
      <c r="L58">
        <v>1.49026200347333</v>
      </c>
      <c r="M58">
        <v>0.83557308895333204</v>
      </c>
      <c r="N58">
        <v>0.459146257679999</v>
      </c>
      <c r="O58">
        <v>3.85035077315333</v>
      </c>
      <c r="P58">
        <v>1.9937398106666601E-2</v>
      </c>
      <c r="Q58">
        <v>1.0976609263333299</v>
      </c>
      <c r="R58">
        <v>4.3142382053999997</v>
      </c>
      <c r="T58">
        <v>51.775533468666602</v>
      </c>
      <c r="U58">
        <v>23.1486118238</v>
      </c>
      <c r="V58">
        <v>5.1039334520666699</v>
      </c>
      <c r="W58">
        <v>3.3479696115933302</v>
      </c>
      <c r="X58">
        <v>3.9690133869999902</v>
      </c>
      <c r="Y58">
        <v>0.103551471253333</v>
      </c>
      <c r="Z58">
        <v>4.3766203984000001</v>
      </c>
      <c r="AA58">
        <v>17.857519235333299</v>
      </c>
      <c r="AB58">
        <v>19.5942020192666</v>
      </c>
      <c r="AC58">
        <v>1.49026200347333</v>
      </c>
      <c r="AD58">
        <v>0.83557308895333204</v>
      </c>
      <c r="AE58">
        <v>0.459146257679999</v>
      </c>
      <c r="AF58">
        <v>3.85035077315333</v>
      </c>
      <c r="AG58">
        <v>1.9937398106666601E-2</v>
      </c>
      <c r="AH58">
        <v>1.0976609263333299</v>
      </c>
      <c r="AI58">
        <v>4.3142382053999997</v>
      </c>
      <c r="AK58">
        <v>51.775533468666602</v>
      </c>
      <c r="AL58">
        <v>23.1486118238</v>
      </c>
      <c r="AM58">
        <v>5.1039334520666699</v>
      </c>
      <c r="AN58">
        <v>3.3479696115933302</v>
      </c>
      <c r="AO58">
        <v>3.9690133869999902</v>
      </c>
      <c r="AP58">
        <v>0.103551471253333</v>
      </c>
      <c r="AQ58">
        <v>4.3766203984000001</v>
      </c>
      <c r="AR58">
        <v>17.857519235333299</v>
      </c>
      <c r="AS58">
        <v>19.5942020192666</v>
      </c>
      <c r="AT58">
        <v>1.49026200347333</v>
      </c>
      <c r="AU58">
        <v>0.83557308895333204</v>
      </c>
      <c r="AV58">
        <v>0.459146257679999</v>
      </c>
      <c r="AW58">
        <v>3.85035077315333</v>
      </c>
      <c r="AX58">
        <v>1.9937398106666601E-2</v>
      </c>
      <c r="AY58">
        <v>1.0976609263333299</v>
      </c>
      <c r="AZ58">
        <v>4.3142382053999997</v>
      </c>
      <c r="BB58">
        <v>51.775533468666602</v>
      </c>
      <c r="BC58">
        <v>23.1486118238</v>
      </c>
      <c r="BD58">
        <v>5.1039334520666699</v>
      </c>
      <c r="BE58">
        <v>3.3479696115933302</v>
      </c>
      <c r="BF58">
        <v>3.9690133869999902</v>
      </c>
      <c r="BG58">
        <v>0.103551471253333</v>
      </c>
      <c r="BH58">
        <v>4.3766203984000001</v>
      </c>
      <c r="BI58">
        <v>17.857519235333299</v>
      </c>
      <c r="BJ58">
        <v>19.5942020192666</v>
      </c>
      <c r="BK58">
        <v>1.49026200347333</v>
      </c>
      <c r="BL58">
        <v>0.83557308895333204</v>
      </c>
      <c r="BM58">
        <v>0.459146257679999</v>
      </c>
      <c r="BN58">
        <v>3.85035077315333</v>
      </c>
      <c r="BO58">
        <v>1.9937398106666601E-2</v>
      </c>
      <c r="BP58">
        <v>1.0976609263333299</v>
      </c>
      <c r="BQ58">
        <v>4.3142382053999997</v>
      </c>
      <c r="BS58">
        <v>51.775533468666602</v>
      </c>
      <c r="BT58">
        <v>23.1486118238</v>
      </c>
      <c r="BU58">
        <v>5.1039334520666699</v>
      </c>
      <c r="BV58">
        <v>3.3479696115933302</v>
      </c>
      <c r="BW58">
        <v>3.9690133869999902</v>
      </c>
      <c r="BX58">
        <v>0.103551471253333</v>
      </c>
      <c r="BY58">
        <v>4.3766203984000001</v>
      </c>
      <c r="BZ58">
        <v>17.857519235333299</v>
      </c>
      <c r="CA58">
        <v>19.5942020192666</v>
      </c>
      <c r="CB58">
        <v>1.49026200347333</v>
      </c>
      <c r="CC58">
        <v>0.83557308895333204</v>
      </c>
      <c r="CD58">
        <v>0.459146257679999</v>
      </c>
      <c r="CE58">
        <v>3.85035077315333</v>
      </c>
      <c r="CF58">
        <v>1.9937398106666601E-2</v>
      </c>
      <c r="CG58">
        <v>1.0976609263333299</v>
      </c>
      <c r="CH58">
        <v>4.3142382053999997</v>
      </c>
    </row>
    <row r="59" spans="3:86" x14ac:dyDescent="0.25">
      <c r="C59">
        <v>31.859440328666601</v>
      </c>
      <c r="D59">
        <v>11.82835616579996</v>
      </c>
      <c r="E59">
        <v>2.73140800486666</v>
      </c>
      <c r="F59">
        <v>0.93295912353333299</v>
      </c>
      <c r="G59">
        <v>30.802789210733302</v>
      </c>
      <c r="H59">
        <v>0.12094192846</v>
      </c>
      <c r="I59">
        <v>1.5839351666000001</v>
      </c>
      <c r="J59">
        <v>2.9270675581333299</v>
      </c>
      <c r="K59">
        <v>29.408439576799999</v>
      </c>
      <c r="L59">
        <v>0.96664895846666699</v>
      </c>
      <c r="M59">
        <v>2.2010208916666598</v>
      </c>
      <c r="N59">
        <v>0.218347530506666</v>
      </c>
      <c r="O59">
        <v>1.00441359518</v>
      </c>
      <c r="P59">
        <v>0.14650742630666599</v>
      </c>
      <c r="Q59">
        <v>0.49789735233999899</v>
      </c>
      <c r="R59">
        <v>25.1986761106666</v>
      </c>
      <c r="T59">
        <v>31.859440328666601</v>
      </c>
      <c r="U59">
        <v>11.82835616579996</v>
      </c>
      <c r="V59">
        <v>2.73140800486666</v>
      </c>
      <c r="W59">
        <v>0.93295912353333299</v>
      </c>
      <c r="X59">
        <v>30.802789210733302</v>
      </c>
      <c r="Y59">
        <v>0.12094192846</v>
      </c>
      <c r="Z59">
        <v>1.5839351666000001</v>
      </c>
      <c r="AA59">
        <v>2.9270675581333299</v>
      </c>
      <c r="AB59">
        <v>29.408439576799999</v>
      </c>
      <c r="AC59">
        <v>0.96664895846666699</v>
      </c>
      <c r="AD59">
        <v>2.2010208916666598</v>
      </c>
      <c r="AE59">
        <v>0.218347530506666</v>
      </c>
      <c r="AF59">
        <v>1.00441359518</v>
      </c>
      <c r="AG59">
        <v>0.14650742630666599</v>
      </c>
      <c r="AH59">
        <v>0.49789735233999899</v>
      </c>
      <c r="AI59">
        <v>25.1986761106666</v>
      </c>
      <c r="AK59">
        <v>31.859440328666601</v>
      </c>
      <c r="AL59">
        <v>11.82835616579996</v>
      </c>
      <c r="AM59">
        <v>2.73140800486666</v>
      </c>
      <c r="AN59">
        <v>0.93295912353333299</v>
      </c>
      <c r="AO59">
        <v>30.802789210733302</v>
      </c>
      <c r="AP59">
        <v>0.12094192846</v>
      </c>
      <c r="AQ59">
        <v>1.5839351666000001</v>
      </c>
      <c r="AR59">
        <v>2.9270675581333299</v>
      </c>
      <c r="AS59">
        <v>29.408439576799999</v>
      </c>
      <c r="AT59">
        <v>0.96664895846666699</v>
      </c>
      <c r="AU59">
        <v>2.2010208916666598</v>
      </c>
      <c r="AV59">
        <v>0.218347530506666</v>
      </c>
      <c r="AW59">
        <v>1.00441359518</v>
      </c>
      <c r="AX59">
        <v>0.14650742630666599</v>
      </c>
      <c r="AY59">
        <v>0.49789735233999899</v>
      </c>
      <c r="AZ59">
        <v>25.1986761106666</v>
      </c>
      <c r="BB59">
        <v>31.859440328666601</v>
      </c>
      <c r="BC59">
        <v>11.82835616579996</v>
      </c>
      <c r="BD59">
        <v>2.73140800486666</v>
      </c>
      <c r="BE59">
        <v>0.93295912353333299</v>
      </c>
      <c r="BF59">
        <v>30.802789210733302</v>
      </c>
      <c r="BG59">
        <v>0.12094192846</v>
      </c>
      <c r="BH59">
        <v>1.5839351666000001</v>
      </c>
      <c r="BI59">
        <v>2.9270675581333299</v>
      </c>
      <c r="BJ59">
        <v>29.408439576799999</v>
      </c>
      <c r="BK59">
        <v>0.96664895846666699</v>
      </c>
      <c r="BL59">
        <v>2.2010208916666598</v>
      </c>
      <c r="BM59">
        <v>0.218347530506666</v>
      </c>
      <c r="BN59">
        <v>1.00441359518</v>
      </c>
      <c r="BO59">
        <v>0.14650742630666599</v>
      </c>
      <c r="BP59">
        <v>0.49789735233999899</v>
      </c>
      <c r="BQ59">
        <v>25.1986761106666</v>
      </c>
      <c r="BS59">
        <v>31.859440328666601</v>
      </c>
      <c r="BT59">
        <v>11.82835616579996</v>
      </c>
      <c r="BU59">
        <v>2.73140800486666</v>
      </c>
      <c r="BV59">
        <v>0.93295912353333299</v>
      </c>
      <c r="BW59">
        <v>30.802789210733302</v>
      </c>
      <c r="BX59">
        <v>0.12094192846</v>
      </c>
      <c r="BY59">
        <v>1.5839351666000001</v>
      </c>
      <c r="BZ59">
        <v>2.9270675581333299</v>
      </c>
      <c r="CA59">
        <v>29.408439576799999</v>
      </c>
      <c r="CB59">
        <v>0.96664895846666699</v>
      </c>
      <c r="CC59">
        <v>2.2010208916666598</v>
      </c>
      <c r="CD59">
        <v>0.218347530506666</v>
      </c>
      <c r="CE59">
        <v>1.00441359518</v>
      </c>
      <c r="CF59">
        <v>0.14650742630666599</v>
      </c>
      <c r="CG59">
        <v>0.49789735233999899</v>
      </c>
      <c r="CH59">
        <v>25.1986761106666</v>
      </c>
    </row>
    <row r="60" spans="3:86" x14ac:dyDescent="0.25">
      <c r="C60">
        <v>97.563959220666604</v>
      </c>
      <c r="D60">
        <v>39.921502470466599</v>
      </c>
      <c r="E60">
        <v>17.302549315666599</v>
      </c>
      <c r="F60">
        <v>2.9980484865333299</v>
      </c>
      <c r="G60">
        <v>56.417280274999897</v>
      </c>
      <c r="H60">
        <v>0.75356238609333204</v>
      </c>
      <c r="I60">
        <v>6.7276647853333298</v>
      </c>
      <c r="J60">
        <v>7.8885325627333298</v>
      </c>
      <c r="K60">
        <v>35.852322356000002</v>
      </c>
      <c r="L60">
        <v>2.6983562182666598</v>
      </c>
      <c r="M60">
        <v>2.7414887651066602</v>
      </c>
      <c r="N60">
        <v>1.66135730930666</v>
      </c>
      <c r="O60">
        <v>2.6522191799333301</v>
      </c>
      <c r="P60">
        <v>0.22680375019333299</v>
      </c>
      <c r="Q60">
        <v>1.31767069097333</v>
      </c>
      <c r="R60">
        <v>14.2233487708666</v>
      </c>
      <c r="T60">
        <v>97.563959220666604</v>
      </c>
      <c r="U60">
        <v>39.921502470466599</v>
      </c>
      <c r="V60">
        <v>17.302549315666599</v>
      </c>
      <c r="W60">
        <v>2.9980484865333299</v>
      </c>
      <c r="X60">
        <v>56.417280274999897</v>
      </c>
      <c r="Y60">
        <v>0.75356238609333204</v>
      </c>
      <c r="Z60">
        <v>6.7276647853333298</v>
      </c>
      <c r="AA60">
        <v>7.8885325627333298</v>
      </c>
      <c r="AB60">
        <v>35.852322356000002</v>
      </c>
      <c r="AC60">
        <v>2.6983562182666598</v>
      </c>
      <c r="AD60">
        <v>2.7414887651066602</v>
      </c>
      <c r="AE60">
        <v>1.66135730930666</v>
      </c>
      <c r="AF60">
        <v>2.6522191799333301</v>
      </c>
      <c r="AG60">
        <v>0.22680375019333299</v>
      </c>
      <c r="AH60">
        <v>1.31767069097333</v>
      </c>
      <c r="AI60">
        <v>14.2233487708666</v>
      </c>
      <c r="AK60">
        <v>97.563959220666604</v>
      </c>
      <c r="AL60">
        <v>39.921502470466599</v>
      </c>
      <c r="AM60">
        <v>17.302549315666599</v>
      </c>
      <c r="AN60">
        <v>2.9980484865333299</v>
      </c>
      <c r="AO60">
        <v>56.417280274999897</v>
      </c>
      <c r="AP60">
        <v>0.75356238609333204</v>
      </c>
      <c r="AQ60">
        <v>6.7276647853333298</v>
      </c>
      <c r="AR60">
        <v>7.8885325627333298</v>
      </c>
      <c r="AS60">
        <v>35.852322356000002</v>
      </c>
      <c r="AT60">
        <v>2.6983562182666598</v>
      </c>
      <c r="AU60">
        <v>2.7414887651066602</v>
      </c>
      <c r="AV60">
        <v>1.66135730930666</v>
      </c>
      <c r="AW60">
        <v>2.6522191799333301</v>
      </c>
      <c r="AX60">
        <v>0.22680375019333299</v>
      </c>
      <c r="AY60">
        <v>1.31767069097333</v>
      </c>
      <c r="AZ60">
        <v>14.2233487708666</v>
      </c>
      <c r="BB60">
        <v>97.563959220666604</v>
      </c>
      <c r="BC60">
        <v>39.921502470466599</v>
      </c>
      <c r="BD60">
        <v>17.302549315666599</v>
      </c>
      <c r="BE60">
        <v>2.9980484865333299</v>
      </c>
      <c r="BF60">
        <v>56.417280274999897</v>
      </c>
      <c r="BG60">
        <v>0.75356238609333204</v>
      </c>
      <c r="BH60">
        <v>6.7276647853333298</v>
      </c>
      <c r="BI60">
        <v>7.8885325627333298</v>
      </c>
      <c r="BJ60">
        <v>35.852322356000002</v>
      </c>
      <c r="BK60">
        <v>2.6983562182666598</v>
      </c>
      <c r="BL60">
        <v>2.7414887651066602</v>
      </c>
      <c r="BM60">
        <v>1.66135730930666</v>
      </c>
      <c r="BN60">
        <v>2.6522191799333301</v>
      </c>
      <c r="BO60">
        <v>0.22680375019333299</v>
      </c>
      <c r="BP60">
        <v>1.31767069097333</v>
      </c>
      <c r="BQ60">
        <v>14.2233487708666</v>
      </c>
      <c r="BS60">
        <v>97.563959220666604</v>
      </c>
      <c r="BT60">
        <v>39.921502470466599</v>
      </c>
      <c r="BU60">
        <v>17.302549315666599</v>
      </c>
      <c r="BV60">
        <v>2.9980484865333299</v>
      </c>
      <c r="BW60">
        <v>56.417280274999897</v>
      </c>
      <c r="BX60">
        <v>0.75356238609333204</v>
      </c>
      <c r="BY60">
        <v>6.7276647853333298</v>
      </c>
      <c r="BZ60">
        <v>7.8885325627333298</v>
      </c>
      <c r="CA60">
        <v>35.852322356000002</v>
      </c>
      <c r="CB60">
        <v>2.6983562182666598</v>
      </c>
      <c r="CC60">
        <v>2.7414887651066602</v>
      </c>
      <c r="CD60">
        <v>1.66135730930666</v>
      </c>
      <c r="CE60">
        <v>2.6522191799333301</v>
      </c>
      <c r="CF60">
        <v>0.22680375019333299</v>
      </c>
      <c r="CG60">
        <v>1.31767069097333</v>
      </c>
      <c r="CH60">
        <v>14.2233487708666</v>
      </c>
    </row>
    <row r="61" spans="3:86" x14ac:dyDescent="0.25">
      <c r="C61">
        <v>136.76259125066599</v>
      </c>
      <c r="D61">
        <v>77.097574452266599</v>
      </c>
      <c r="E61">
        <v>29.8452259586666</v>
      </c>
      <c r="F61">
        <v>5.2028100281999903</v>
      </c>
      <c r="G61">
        <v>58.149065428666603</v>
      </c>
      <c r="H61">
        <v>1.30645285703333</v>
      </c>
      <c r="I61">
        <v>8.0813682220666596</v>
      </c>
      <c r="J61">
        <v>13.4983703052</v>
      </c>
      <c r="K61">
        <v>60.271117308000001</v>
      </c>
      <c r="L61">
        <v>4.7184301662666597</v>
      </c>
      <c r="M61">
        <v>4.6154349223333302</v>
      </c>
      <c r="N61">
        <v>1.76922788933333</v>
      </c>
      <c r="O61">
        <v>5.2754208438666597</v>
      </c>
      <c r="P61">
        <v>0.34866873885333299</v>
      </c>
      <c r="Q61">
        <v>2.3391981420266599</v>
      </c>
      <c r="R61">
        <v>21.565710136866599</v>
      </c>
      <c r="T61">
        <v>136.76259125066599</v>
      </c>
      <c r="U61">
        <v>77.097574452266599</v>
      </c>
      <c r="V61">
        <v>29.8452259586666</v>
      </c>
      <c r="W61">
        <v>5.2028100281999903</v>
      </c>
      <c r="X61">
        <v>58.149065428666603</v>
      </c>
      <c r="Y61">
        <v>1.30645285703333</v>
      </c>
      <c r="Z61">
        <v>8.0813682220666596</v>
      </c>
      <c r="AA61">
        <v>13.4983703052</v>
      </c>
      <c r="AB61">
        <v>60.271117308000001</v>
      </c>
      <c r="AC61">
        <v>4.7184301662666597</v>
      </c>
      <c r="AD61">
        <v>4.6154349223333302</v>
      </c>
      <c r="AE61">
        <v>1.76922788933333</v>
      </c>
      <c r="AF61">
        <v>5.2754208438666597</v>
      </c>
      <c r="AG61">
        <v>0.34866873885333299</v>
      </c>
      <c r="AH61">
        <v>2.3391981420266599</v>
      </c>
      <c r="AI61">
        <v>21.565710136866599</v>
      </c>
      <c r="AK61">
        <v>136.76259125066599</v>
      </c>
      <c r="AL61">
        <v>77.097574452266599</v>
      </c>
      <c r="AM61">
        <v>29.8452259586666</v>
      </c>
      <c r="AN61">
        <v>5.2028100281999903</v>
      </c>
      <c r="AO61">
        <v>58.149065428666603</v>
      </c>
      <c r="AP61">
        <v>1.30645285703333</v>
      </c>
      <c r="AQ61">
        <v>8.0813682220666596</v>
      </c>
      <c r="AR61">
        <v>13.4983703052</v>
      </c>
      <c r="AS61">
        <v>60.271117308000001</v>
      </c>
      <c r="AT61">
        <v>4.7184301662666597</v>
      </c>
      <c r="AU61">
        <v>4.6154349223333302</v>
      </c>
      <c r="AV61">
        <v>1.76922788933333</v>
      </c>
      <c r="AW61">
        <v>5.2754208438666597</v>
      </c>
      <c r="AX61">
        <v>0.34866873885333299</v>
      </c>
      <c r="AY61">
        <v>2.3391981420266599</v>
      </c>
      <c r="AZ61">
        <v>21.565710136866599</v>
      </c>
      <c r="BB61">
        <v>136.76259125066599</v>
      </c>
      <c r="BC61">
        <v>77.097574452266599</v>
      </c>
      <c r="BD61">
        <v>29.8452259586666</v>
      </c>
      <c r="BE61">
        <v>5.2028100281999903</v>
      </c>
      <c r="BF61">
        <v>58.149065428666603</v>
      </c>
      <c r="BG61">
        <v>1.30645285703333</v>
      </c>
      <c r="BH61">
        <v>8.0813682220666596</v>
      </c>
      <c r="BI61">
        <v>13.4983703052</v>
      </c>
      <c r="BJ61">
        <v>60.271117308000001</v>
      </c>
      <c r="BK61">
        <v>4.7184301662666597</v>
      </c>
      <c r="BL61">
        <v>4.6154349223333302</v>
      </c>
      <c r="BM61">
        <v>1.76922788933333</v>
      </c>
      <c r="BN61">
        <v>5.2754208438666597</v>
      </c>
      <c r="BO61">
        <v>0.34866873885333299</v>
      </c>
      <c r="BP61">
        <v>2.3391981420266599</v>
      </c>
      <c r="BQ61">
        <v>21.565710136866599</v>
      </c>
      <c r="BS61">
        <v>136.76259125066599</v>
      </c>
      <c r="BT61">
        <v>77.097574452266599</v>
      </c>
      <c r="BU61">
        <v>29.8452259586666</v>
      </c>
      <c r="BV61">
        <v>5.2028100281999903</v>
      </c>
      <c r="BW61">
        <v>58.149065428666603</v>
      </c>
      <c r="BX61">
        <v>1.30645285703333</v>
      </c>
      <c r="BY61">
        <v>8.0813682220666596</v>
      </c>
      <c r="BZ61">
        <v>13.4983703052</v>
      </c>
      <c r="CA61">
        <v>60.271117308000001</v>
      </c>
      <c r="CB61">
        <v>4.7184301662666597</v>
      </c>
      <c r="CC61">
        <v>4.6154349223333302</v>
      </c>
      <c r="CD61">
        <v>1.76922788933333</v>
      </c>
      <c r="CE61">
        <v>5.2754208438666597</v>
      </c>
      <c r="CF61">
        <v>0.34866873885333299</v>
      </c>
      <c r="CG61">
        <v>2.3391981420266599</v>
      </c>
      <c r="CH61">
        <v>21.565710136866599</v>
      </c>
    </row>
    <row r="62" spans="3:86" x14ac:dyDescent="0.25">
      <c r="C62">
        <v>207.14102717066601</v>
      </c>
      <c r="D62">
        <v>126.1514046659329</v>
      </c>
      <c r="E62">
        <v>50.251910608000003</v>
      </c>
      <c r="F62">
        <v>9.8468562550666601</v>
      </c>
      <c r="G62">
        <v>84.994232979999893</v>
      </c>
      <c r="H62">
        <v>2.2991976890199899</v>
      </c>
      <c r="I62">
        <v>12.5120741952</v>
      </c>
      <c r="J62">
        <v>30.573113914533302</v>
      </c>
      <c r="K62">
        <v>92.999689937333301</v>
      </c>
      <c r="L62">
        <v>8.8721620163333306</v>
      </c>
      <c r="M62">
        <v>10.6974658936</v>
      </c>
      <c r="N62">
        <v>3.0998220676666599</v>
      </c>
      <c r="O62">
        <v>10.5043064081999</v>
      </c>
      <c r="P62">
        <v>0.59935411823999996</v>
      </c>
      <c r="Q62">
        <v>4.1229828179466601</v>
      </c>
      <c r="R62">
        <v>34.667735828466597</v>
      </c>
      <c r="T62">
        <v>207.14102717066601</v>
      </c>
      <c r="U62">
        <v>126.1514046659329</v>
      </c>
      <c r="V62">
        <v>50.251910608000003</v>
      </c>
      <c r="W62">
        <v>9.8468562550666601</v>
      </c>
      <c r="X62">
        <v>84.994232979999893</v>
      </c>
      <c r="Y62">
        <v>2.2991976890199899</v>
      </c>
      <c r="Z62">
        <v>12.5120741952</v>
      </c>
      <c r="AA62">
        <v>30.573113914533302</v>
      </c>
      <c r="AB62">
        <v>92.999689937333301</v>
      </c>
      <c r="AC62">
        <v>8.8721620163333306</v>
      </c>
      <c r="AD62">
        <v>10.6974658936</v>
      </c>
      <c r="AE62">
        <v>3.0998220676666599</v>
      </c>
      <c r="AF62">
        <v>10.5043064081999</v>
      </c>
      <c r="AG62">
        <v>0.59935411823999996</v>
      </c>
      <c r="AH62">
        <v>4.1229828179466601</v>
      </c>
      <c r="AI62">
        <v>34.667735828466597</v>
      </c>
      <c r="AK62">
        <v>207.14102717066601</v>
      </c>
      <c r="AL62">
        <v>126.1514046659329</v>
      </c>
      <c r="AM62">
        <v>50.251910608000003</v>
      </c>
      <c r="AN62">
        <v>9.8468562550666601</v>
      </c>
      <c r="AO62">
        <v>84.994232979999893</v>
      </c>
      <c r="AP62">
        <v>2.2991976890199899</v>
      </c>
      <c r="AQ62">
        <v>12.5120741952</v>
      </c>
      <c r="AR62">
        <v>30.573113914533302</v>
      </c>
      <c r="AS62">
        <v>92.999689937333301</v>
      </c>
      <c r="AT62">
        <v>8.8721620163333306</v>
      </c>
      <c r="AU62">
        <v>10.6974658936</v>
      </c>
      <c r="AV62">
        <v>3.0998220676666599</v>
      </c>
      <c r="AW62">
        <v>10.5043064081999</v>
      </c>
      <c r="AX62">
        <v>0.59935411823999996</v>
      </c>
      <c r="AY62">
        <v>4.1229828179466601</v>
      </c>
      <c r="AZ62">
        <v>34.667735828466597</v>
      </c>
      <c r="BB62">
        <v>207.14102717066601</v>
      </c>
      <c r="BC62">
        <v>126.1514046659329</v>
      </c>
      <c r="BD62">
        <v>50.251910608000003</v>
      </c>
      <c r="BE62">
        <v>9.8468562550666601</v>
      </c>
      <c r="BF62">
        <v>84.994232979999893</v>
      </c>
      <c r="BG62">
        <v>2.2991976890199899</v>
      </c>
      <c r="BH62">
        <v>12.5120741952</v>
      </c>
      <c r="BI62">
        <v>30.573113914533302</v>
      </c>
      <c r="BJ62">
        <v>92.999689937333301</v>
      </c>
      <c r="BK62">
        <v>8.8721620163333306</v>
      </c>
      <c r="BL62">
        <v>10.6974658936</v>
      </c>
      <c r="BM62">
        <v>3.0998220676666599</v>
      </c>
      <c r="BN62">
        <v>10.5043064081999</v>
      </c>
      <c r="BO62">
        <v>0.59935411823999996</v>
      </c>
      <c r="BP62">
        <v>4.1229828179466601</v>
      </c>
      <c r="BQ62">
        <v>34.667735828466597</v>
      </c>
      <c r="BS62">
        <v>207.14102717066601</v>
      </c>
      <c r="BT62">
        <v>126.1514046659329</v>
      </c>
      <c r="BU62">
        <v>50.251910608000003</v>
      </c>
      <c r="BV62">
        <v>9.8468562550666601</v>
      </c>
      <c r="BW62">
        <v>84.994232979999893</v>
      </c>
      <c r="BX62">
        <v>2.2991976890199899</v>
      </c>
      <c r="BY62">
        <v>12.5120741952</v>
      </c>
      <c r="BZ62">
        <v>30.573113914533302</v>
      </c>
      <c r="CA62">
        <v>92.999689937333301</v>
      </c>
      <c r="CB62">
        <v>8.8721620163333306</v>
      </c>
      <c r="CC62">
        <v>10.6974658936</v>
      </c>
      <c r="CD62">
        <v>3.0998220676666599</v>
      </c>
      <c r="CE62">
        <v>10.5043064081999</v>
      </c>
      <c r="CF62">
        <v>0.59935411823999996</v>
      </c>
      <c r="CG62">
        <v>4.1229828179466601</v>
      </c>
      <c r="CH62">
        <v>34.667735828466597</v>
      </c>
    </row>
    <row r="63" spans="3:86" x14ac:dyDescent="0.25">
      <c r="C63">
        <v>128.90203935199901</v>
      </c>
      <c r="D63">
        <v>79.26153582059996</v>
      </c>
      <c r="E63">
        <v>31.822536242666601</v>
      </c>
      <c r="F63">
        <v>8.0668487062666596</v>
      </c>
      <c r="G63">
        <v>62.670836148666602</v>
      </c>
      <c r="H63">
        <v>1.4170198942533301</v>
      </c>
      <c r="I63">
        <v>7.3574036513333301</v>
      </c>
      <c r="J63">
        <v>26.3131798687333</v>
      </c>
      <c r="K63">
        <v>65.378536265999998</v>
      </c>
      <c r="L63">
        <v>9.17315552879999</v>
      </c>
      <c r="M63">
        <v>10.5041783428666</v>
      </c>
      <c r="N63">
        <v>2.3523630007333298</v>
      </c>
      <c r="O63">
        <v>8.5326541680666601</v>
      </c>
      <c r="P63">
        <v>3.4357198574866601</v>
      </c>
      <c r="Q63">
        <v>6.6527669227333304</v>
      </c>
      <c r="R63">
        <v>25.572557431999901</v>
      </c>
      <c r="T63">
        <v>128.90203935199901</v>
      </c>
      <c r="U63">
        <v>79.26153582059996</v>
      </c>
      <c r="V63">
        <v>31.822536242666601</v>
      </c>
      <c r="W63">
        <v>8.0668487062666596</v>
      </c>
      <c r="X63">
        <v>62.670836148666602</v>
      </c>
      <c r="Y63">
        <v>1.4170198942533301</v>
      </c>
      <c r="Z63">
        <v>7.3574036513333301</v>
      </c>
      <c r="AA63">
        <v>26.3131798687333</v>
      </c>
      <c r="AB63">
        <v>65.378536265999998</v>
      </c>
      <c r="AC63">
        <v>9.17315552879999</v>
      </c>
      <c r="AD63">
        <v>10.5041783428666</v>
      </c>
      <c r="AE63">
        <v>2.3523630007333298</v>
      </c>
      <c r="AF63">
        <v>8.5326541680666601</v>
      </c>
      <c r="AG63">
        <v>3.4357198574866601</v>
      </c>
      <c r="AH63">
        <v>6.6527669227333304</v>
      </c>
      <c r="AI63">
        <v>25.572557431999901</v>
      </c>
      <c r="AK63">
        <v>128.90203935199901</v>
      </c>
      <c r="AL63">
        <v>79.26153582059996</v>
      </c>
      <c r="AM63">
        <v>31.822536242666601</v>
      </c>
      <c r="AN63">
        <v>8.0668487062666596</v>
      </c>
      <c r="AO63">
        <v>62.670836148666602</v>
      </c>
      <c r="AP63">
        <v>1.4170198942533301</v>
      </c>
      <c r="AQ63">
        <v>7.3574036513333301</v>
      </c>
      <c r="AR63">
        <v>26.3131798687333</v>
      </c>
      <c r="AS63">
        <v>65.378536265999998</v>
      </c>
      <c r="AT63">
        <v>9.17315552879999</v>
      </c>
      <c r="AU63">
        <v>10.5041783428666</v>
      </c>
      <c r="AV63">
        <v>2.3523630007333298</v>
      </c>
      <c r="AW63">
        <v>8.5326541680666601</v>
      </c>
      <c r="AX63">
        <v>3.4357198574866601</v>
      </c>
      <c r="AY63">
        <v>6.6527669227333304</v>
      </c>
      <c r="AZ63">
        <v>25.572557431999901</v>
      </c>
      <c r="BB63">
        <v>128.90203935199901</v>
      </c>
      <c r="BC63">
        <v>79.26153582059996</v>
      </c>
      <c r="BD63">
        <v>31.822536242666601</v>
      </c>
      <c r="BE63">
        <v>8.0668487062666596</v>
      </c>
      <c r="BF63">
        <v>62.670836148666602</v>
      </c>
      <c r="BG63">
        <v>1.4170198942533301</v>
      </c>
      <c r="BH63">
        <v>7.3574036513333301</v>
      </c>
      <c r="BI63">
        <v>26.3131798687333</v>
      </c>
      <c r="BJ63">
        <v>65.378536265999998</v>
      </c>
      <c r="BK63">
        <v>9.17315552879999</v>
      </c>
      <c r="BL63">
        <v>10.5041783428666</v>
      </c>
      <c r="BM63">
        <v>2.3523630007333298</v>
      </c>
      <c r="BN63">
        <v>8.5326541680666601</v>
      </c>
      <c r="BO63">
        <v>3.4357198574866601</v>
      </c>
      <c r="BP63">
        <v>6.6527669227333304</v>
      </c>
      <c r="BQ63">
        <v>25.572557431999901</v>
      </c>
      <c r="BS63">
        <v>128.90203935199901</v>
      </c>
      <c r="BT63">
        <v>79.26153582059996</v>
      </c>
      <c r="BU63">
        <v>31.822536242666601</v>
      </c>
      <c r="BV63">
        <v>8.0668487062666596</v>
      </c>
      <c r="BW63">
        <v>62.670836148666602</v>
      </c>
      <c r="BX63">
        <v>1.4170198942533301</v>
      </c>
      <c r="BY63">
        <v>7.3574036513333301</v>
      </c>
      <c r="BZ63">
        <v>26.3131798687333</v>
      </c>
      <c r="CA63">
        <v>65.378536265999998</v>
      </c>
      <c r="CB63">
        <v>9.17315552879999</v>
      </c>
      <c r="CC63">
        <v>10.5041783428666</v>
      </c>
      <c r="CD63">
        <v>2.3523630007333298</v>
      </c>
      <c r="CE63">
        <v>8.5326541680666601</v>
      </c>
      <c r="CF63">
        <v>3.4357198574866601</v>
      </c>
      <c r="CG63">
        <v>6.6527669227333304</v>
      </c>
      <c r="CH63">
        <v>25.572557431999901</v>
      </c>
    </row>
    <row r="64" spans="3:86" x14ac:dyDescent="0.25">
      <c r="C64">
        <v>87.7143032379999</v>
      </c>
      <c r="D64">
        <v>49.683547428600001</v>
      </c>
      <c r="E64">
        <v>23.0287737833333</v>
      </c>
      <c r="F64">
        <v>11.7432483327333</v>
      </c>
      <c r="G64">
        <v>54.377953077999997</v>
      </c>
      <c r="H64">
        <v>0.84719301764666499</v>
      </c>
      <c r="I64">
        <v>4.8086140790666603</v>
      </c>
      <c r="J64">
        <v>67.055037041333307</v>
      </c>
      <c r="K64">
        <v>83.859155131999998</v>
      </c>
      <c r="L64">
        <v>13.1729213098666</v>
      </c>
      <c r="M64">
        <v>27.459905116466601</v>
      </c>
      <c r="N64">
        <v>2.0900310254666601</v>
      </c>
      <c r="O64">
        <v>8.5193140512000003</v>
      </c>
      <c r="P64">
        <v>8.2382965484999993</v>
      </c>
      <c r="Q64">
        <v>11.819176051133301</v>
      </c>
      <c r="R64">
        <v>26.0773433939999</v>
      </c>
      <c r="T64">
        <v>87.7143032379999</v>
      </c>
      <c r="U64">
        <v>49.683547428600001</v>
      </c>
      <c r="V64">
        <v>23.0287737833333</v>
      </c>
      <c r="W64">
        <v>11.7432483327333</v>
      </c>
      <c r="X64">
        <v>54.377953077999997</v>
      </c>
      <c r="Y64">
        <v>0.84719301764666499</v>
      </c>
      <c r="Z64">
        <v>4.8086140790666603</v>
      </c>
      <c r="AA64">
        <v>67.055037041333307</v>
      </c>
      <c r="AB64">
        <v>83.859155131999998</v>
      </c>
      <c r="AC64">
        <v>13.1729213098666</v>
      </c>
      <c r="AD64">
        <v>27.459905116466601</v>
      </c>
      <c r="AE64">
        <v>2.0900310254666601</v>
      </c>
      <c r="AF64">
        <v>8.5193140512000003</v>
      </c>
      <c r="AG64">
        <v>8.2382965484999993</v>
      </c>
      <c r="AH64">
        <v>11.819176051133301</v>
      </c>
      <c r="AI64">
        <v>26.0773433939999</v>
      </c>
      <c r="AK64">
        <v>87.7143032379999</v>
      </c>
      <c r="AL64">
        <v>49.683547428600001</v>
      </c>
      <c r="AM64">
        <v>23.0287737833333</v>
      </c>
      <c r="AN64">
        <v>11.7432483327333</v>
      </c>
      <c r="AO64">
        <v>54.377953077999997</v>
      </c>
      <c r="AP64">
        <v>0.84719301764666499</v>
      </c>
      <c r="AQ64">
        <v>4.8086140790666603</v>
      </c>
      <c r="AR64">
        <v>67.055037041333307</v>
      </c>
      <c r="AS64">
        <v>83.859155131999998</v>
      </c>
      <c r="AT64">
        <v>13.1729213098666</v>
      </c>
      <c r="AU64">
        <v>27.459905116466601</v>
      </c>
      <c r="AV64">
        <v>2.0900310254666601</v>
      </c>
      <c r="AW64">
        <v>8.5193140512000003</v>
      </c>
      <c r="AX64">
        <v>8.2382965484999993</v>
      </c>
      <c r="AY64">
        <v>11.819176051133301</v>
      </c>
      <c r="AZ64">
        <v>26.0773433939999</v>
      </c>
      <c r="BB64">
        <v>87.7143032379999</v>
      </c>
      <c r="BC64">
        <v>49.683547428600001</v>
      </c>
      <c r="BD64">
        <v>23.0287737833333</v>
      </c>
      <c r="BE64">
        <v>11.7432483327333</v>
      </c>
      <c r="BF64">
        <v>54.377953077999997</v>
      </c>
      <c r="BG64">
        <v>0.84719301764666499</v>
      </c>
      <c r="BH64">
        <v>4.8086140790666603</v>
      </c>
      <c r="BI64">
        <v>67.055037041333307</v>
      </c>
      <c r="BJ64">
        <v>83.859155131999998</v>
      </c>
      <c r="BK64">
        <v>13.1729213098666</v>
      </c>
      <c r="BL64">
        <v>27.459905116466601</v>
      </c>
      <c r="BM64">
        <v>2.0900310254666601</v>
      </c>
      <c r="BN64">
        <v>8.5193140512000003</v>
      </c>
      <c r="BO64">
        <v>8.2382965484999993</v>
      </c>
      <c r="BP64">
        <v>11.819176051133301</v>
      </c>
      <c r="BQ64">
        <v>26.0773433939999</v>
      </c>
      <c r="BS64">
        <v>87.7143032379999</v>
      </c>
      <c r="BT64">
        <v>49.683547428600001</v>
      </c>
      <c r="BU64">
        <v>23.0287737833333</v>
      </c>
      <c r="BV64">
        <v>11.7432483327333</v>
      </c>
      <c r="BW64">
        <v>54.377953077999997</v>
      </c>
      <c r="BX64">
        <v>0.84719301764666499</v>
      </c>
      <c r="BY64">
        <v>4.8086140790666603</v>
      </c>
      <c r="BZ64">
        <v>67.055037041333307</v>
      </c>
      <c r="CA64">
        <v>83.859155131999998</v>
      </c>
      <c r="CB64">
        <v>13.1729213098666</v>
      </c>
      <c r="CC64">
        <v>27.459905116466601</v>
      </c>
      <c r="CD64">
        <v>2.0900310254666601</v>
      </c>
      <c r="CE64">
        <v>8.5193140512000003</v>
      </c>
      <c r="CF64">
        <v>8.2382965484999993</v>
      </c>
      <c r="CG64">
        <v>11.819176051133301</v>
      </c>
      <c r="CH64">
        <v>26.0773433939999</v>
      </c>
    </row>
    <row r="65" spans="3:86" x14ac:dyDescent="0.25">
      <c r="C65">
        <v>45.131248447999901</v>
      </c>
      <c r="D65">
        <v>28.511083888666697</v>
      </c>
      <c r="E65">
        <v>14.9015911593333</v>
      </c>
      <c r="F65">
        <v>13.004342887866599</v>
      </c>
      <c r="G65">
        <v>44.809374809333299</v>
      </c>
      <c r="H65">
        <v>1.2904175092666601</v>
      </c>
      <c r="I65">
        <v>2.9337703907999901</v>
      </c>
      <c r="J65">
        <v>69.058984592666604</v>
      </c>
      <c r="K65">
        <v>126.602074722666</v>
      </c>
      <c r="L65">
        <v>17.248479114199998</v>
      </c>
      <c r="M65">
        <v>45.523039625866602</v>
      </c>
      <c r="N65">
        <v>2.25282810646666</v>
      </c>
      <c r="O65">
        <v>7.5213458677999903</v>
      </c>
      <c r="P65">
        <v>12.0430380336</v>
      </c>
      <c r="Q65">
        <v>11.974516192999999</v>
      </c>
      <c r="R65">
        <v>40.770158786666599</v>
      </c>
      <c r="T65">
        <v>45.131248447999901</v>
      </c>
      <c r="U65">
        <v>28.511083888666697</v>
      </c>
      <c r="V65">
        <v>14.9015911593333</v>
      </c>
      <c r="W65">
        <v>13.004342887866599</v>
      </c>
      <c r="X65">
        <v>44.809374809333299</v>
      </c>
      <c r="Y65">
        <v>1.2904175092666601</v>
      </c>
      <c r="Z65">
        <v>2.9337703907999901</v>
      </c>
      <c r="AA65">
        <v>69.058984592666604</v>
      </c>
      <c r="AB65">
        <v>126.602074722666</v>
      </c>
      <c r="AC65">
        <v>17.248479114199998</v>
      </c>
      <c r="AD65">
        <v>45.523039625866602</v>
      </c>
      <c r="AE65">
        <v>2.25282810646666</v>
      </c>
      <c r="AF65">
        <v>7.5213458677999903</v>
      </c>
      <c r="AG65">
        <v>12.0430380336</v>
      </c>
      <c r="AH65">
        <v>11.974516192999999</v>
      </c>
      <c r="AI65">
        <v>40.770158786666599</v>
      </c>
      <c r="AK65">
        <v>45.131248447999901</v>
      </c>
      <c r="AL65">
        <v>28.511083888666697</v>
      </c>
      <c r="AM65">
        <v>14.9015911593333</v>
      </c>
      <c r="AN65">
        <v>13.004342887866599</v>
      </c>
      <c r="AO65">
        <v>44.809374809333299</v>
      </c>
      <c r="AP65">
        <v>1.2904175092666601</v>
      </c>
      <c r="AQ65">
        <v>2.9337703907999901</v>
      </c>
      <c r="AR65">
        <v>69.058984592666604</v>
      </c>
      <c r="AS65">
        <v>126.602074722666</v>
      </c>
      <c r="AT65">
        <v>17.248479114199998</v>
      </c>
      <c r="AU65">
        <v>45.523039625866602</v>
      </c>
      <c r="AV65">
        <v>2.25282810646666</v>
      </c>
      <c r="AW65">
        <v>7.5213458677999903</v>
      </c>
      <c r="AX65">
        <v>12.0430380336</v>
      </c>
      <c r="AY65">
        <v>11.974516192999999</v>
      </c>
      <c r="AZ65">
        <v>40.770158786666599</v>
      </c>
      <c r="BB65">
        <v>45.131248447999901</v>
      </c>
      <c r="BC65">
        <v>28.511083888666697</v>
      </c>
      <c r="BD65">
        <v>14.9015911593333</v>
      </c>
      <c r="BE65">
        <v>13.004342887866599</v>
      </c>
      <c r="BF65">
        <v>44.809374809333299</v>
      </c>
      <c r="BG65">
        <v>1.2904175092666601</v>
      </c>
      <c r="BH65">
        <v>2.9337703907999901</v>
      </c>
      <c r="BI65">
        <v>69.058984592666604</v>
      </c>
      <c r="BJ65">
        <v>126.602074722666</v>
      </c>
      <c r="BK65">
        <v>17.248479114199998</v>
      </c>
      <c r="BL65">
        <v>45.523039625866602</v>
      </c>
      <c r="BM65">
        <v>2.25282810646666</v>
      </c>
      <c r="BN65">
        <v>7.5213458677999903</v>
      </c>
      <c r="BO65">
        <v>12.0430380336</v>
      </c>
      <c r="BP65">
        <v>11.974516192999999</v>
      </c>
      <c r="BQ65">
        <v>40.770158786666599</v>
      </c>
      <c r="BS65">
        <v>45.131248447999901</v>
      </c>
      <c r="BT65">
        <v>28.511083888666697</v>
      </c>
      <c r="BU65">
        <v>14.9015911593333</v>
      </c>
      <c r="BV65">
        <v>13.004342887866599</v>
      </c>
      <c r="BW65">
        <v>44.809374809333299</v>
      </c>
      <c r="BX65">
        <v>1.2904175092666601</v>
      </c>
      <c r="BY65">
        <v>2.9337703907999901</v>
      </c>
      <c r="BZ65">
        <v>69.058984592666604</v>
      </c>
      <c r="CA65">
        <v>126.602074722666</v>
      </c>
      <c r="CB65">
        <v>17.248479114199998</v>
      </c>
      <c r="CC65">
        <v>45.523039625866602</v>
      </c>
      <c r="CD65">
        <v>2.25282810646666</v>
      </c>
      <c r="CE65">
        <v>7.5213458677999903</v>
      </c>
      <c r="CF65">
        <v>12.0430380336</v>
      </c>
      <c r="CG65">
        <v>11.974516192999999</v>
      </c>
      <c r="CH65">
        <v>40.770158786666599</v>
      </c>
    </row>
    <row r="66" spans="3:86" x14ac:dyDescent="0.25">
      <c r="C66">
        <v>79.228466225333406</v>
      </c>
      <c r="D66">
        <v>6.7358511802000098</v>
      </c>
      <c r="E66">
        <v>4.9583303453333301</v>
      </c>
      <c r="F66">
        <v>11.700864669866601</v>
      </c>
      <c r="G66">
        <v>33.525693832666697</v>
      </c>
      <c r="H66">
        <v>1.8375073644</v>
      </c>
      <c r="I66">
        <v>0.83163669313333299</v>
      </c>
      <c r="J66">
        <v>62.632597079333301</v>
      </c>
      <c r="K66">
        <v>139.459194314</v>
      </c>
      <c r="L66">
        <v>14.9559715968666</v>
      </c>
      <c r="M66">
        <v>44.324338491999903</v>
      </c>
      <c r="N66">
        <v>2.4650540827333298</v>
      </c>
      <c r="O66">
        <v>6.0007206760000003</v>
      </c>
      <c r="P66">
        <v>23.2782432684666</v>
      </c>
      <c r="Q66">
        <v>10.653348547666599</v>
      </c>
      <c r="R66">
        <v>44.0699673853333</v>
      </c>
      <c r="T66">
        <v>79.228466225333406</v>
      </c>
      <c r="U66">
        <v>6.7358511802000098</v>
      </c>
      <c r="V66">
        <v>4.9583303453333301</v>
      </c>
      <c r="W66">
        <v>11.700864669866601</v>
      </c>
      <c r="X66">
        <v>33.525693832666697</v>
      </c>
      <c r="Y66">
        <v>1.8375073644</v>
      </c>
      <c r="Z66">
        <v>0.83163669313333299</v>
      </c>
      <c r="AA66">
        <v>62.632597079333301</v>
      </c>
      <c r="AB66">
        <v>139.459194314</v>
      </c>
      <c r="AC66">
        <v>14.9559715968666</v>
      </c>
      <c r="AD66">
        <v>44.324338491999903</v>
      </c>
      <c r="AE66">
        <v>2.4650540827333298</v>
      </c>
      <c r="AF66">
        <v>6.0007206760000003</v>
      </c>
      <c r="AG66">
        <v>23.2782432684666</v>
      </c>
      <c r="AH66">
        <v>10.653348547666599</v>
      </c>
      <c r="AI66">
        <v>44.0699673853333</v>
      </c>
      <c r="AK66">
        <v>79.228466225333406</v>
      </c>
      <c r="AL66">
        <v>6.7358511802000098</v>
      </c>
      <c r="AM66">
        <v>4.9583303453333301</v>
      </c>
      <c r="AN66">
        <v>11.700864669866601</v>
      </c>
      <c r="AO66">
        <v>33.525693832666697</v>
      </c>
      <c r="AP66">
        <v>1.8375073644</v>
      </c>
      <c r="AQ66">
        <v>0.83163669313333299</v>
      </c>
      <c r="AR66">
        <v>62.632597079333301</v>
      </c>
      <c r="AS66">
        <v>139.459194314</v>
      </c>
      <c r="AT66">
        <v>14.9559715968666</v>
      </c>
      <c r="AU66">
        <v>44.324338491999903</v>
      </c>
      <c r="AV66">
        <v>2.4650540827333298</v>
      </c>
      <c r="AW66">
        <v>6.0007206760000003</v>
      </c>
      <c r="AX66">
        <v>23.2782432684666</v>
      </c>
      <c r="AY66">
        <v>10.653348547666599</v>
      </c>
      <c r="AZ66">
        <v>44.0699673853333</v>
      </c>
      <c r="BB66">
        <v>79.228466225333406</v>
      </c>
      <c r="BC66">
        <v>6.7358511802000098</v>
      </c>
      <c r="BD66">
        <v>4.9583303453333301</v>
      </c>
      <c r="BE66">
        <v>11.700864669866601</v>
      </c>
      <c r="BF66">
        <v>33.525693832666697</v>
      </c>
      <c r="BG66">
        <v>1.8375073644</v>
      </c>
      <c r="BH66">
        <v>0.83163669313333299</v>
      </c>
      <c r="BI66">
        <v>62.632597079333301</v>
      </c>
      <c r="BJ66">
        <v>139.459194314</v>
      </c>
      <c r="BK66">
        <v>14.9559715968666</v>
      </c>
      <c r="BL66">
        <v>44.324338491999903</v>
      </c>
      <c r="BM66">
        <v>2.4650540827333298</v>
      </c>
      <c r="BN66">
        <v>6.0007206760000003</v>
      </c>
      <c r="BO66">
        <v>23.2782432684666</v>
      </c>
      <c r="BP66">
        <v>10.653348547666599</v>
      </c>
      <c r="BQ66">
        <v>44.0699673853333</v>
      </c>
      <c r="BS66">
        <v>79.228466225333406</v>
      </c>
      <c r="BT66">
        <v>6.7358511802000098</v>
      </c>
      <c r="BU66">
        <v>4.9583303453333301</v>
      </c>
      <c r="BV66">
        <v>11.700864669866601</v>
      </c>
      <c r="BW66">
        <v>33.525693832666697</v>
      </c>
      <c r="BX66">
        <v>1.8375073644</v>
      </c>
      <c r="BY66">
        <v>0.83163669313333299</v>
      </c>
      <c r="BZ66">
        <v>62.632597079333301</v>
      </c>
      <c r="CA66">
        <v>139.459194314</v>
      </c>
      <c r="CB66">
        <v>14.9559715968666</v>
      </c>
      <c r="CC66">
        <v>44.324338491999903</v>
      </c>
      <c r="CD66">
        <v>2.4650540827333298</v>
      </c>
      <c r="CE66">
        <v>6.0007206760000003</v>
      </c>
      <c r="CF66">
        <v>23.2782432684666</v>
      </c>
      <c r="CG66">
        <v>10.653348547666599</v>
      </c>
      <c r="CH66">
        <v>44.0699673853333</v>
      </c>
    </row>
    <row r="67" spans="3:86" x14ac:dyDescent="0.25">
      <c r="C67">
        <v>104.63134302</v>
      </c>
      <c r="D67">
        <v>5.6806380055333605</v>
      </c>
      <c r="E67">
        <v>6.0872798706666602</v>
      </c>
      <c r="F67">
        <v>10.884395219599901</v>
      </c>
      <c r="G67">
        <v>18.773573874666599</v>
      </c>
      <c r="H67">
        <v>1.78663088926666</v>
      </c>
      <c r="I67">
        <v>1.56328429106666</v>
      </c>
      <c r="J67">
        <v>56.0201426506666</v>
      </c>
      <c r="K67">
        <v>137.25550447000001</v>
      </c>
      <c r="L67">
        <v>17.481815682800001</v>
      </c>
      <c r="M67">
        <v>50.940734085333297</v>
      </c>
      <c r="N67">
        <v>2.5727815486666601</v>
      </c>
      <c r="O67">
        <v>4.5674424317999902</v>
      </c>
      <c r="P67">
        <v>19.535495304933299</v>
      </c>
      <c r="Q67">
        <v>6.9969403477999901</v>
      </c>
      <c r="R67">
        <v>44.961255645333303</v>
      </c>
      <c r="T67">
        <v>104.63134302</v>
      </c>
      <c r="U67">
        <v>5.6806380055333605</v>
      </c>
      <c r="V67">
        <v>6.0872798706666602</v>
      </c>
      <c r="W67">
        <v>10.884395219599901</v>
      </c>
      <c r="X67">
        <v>18.773573874666599</v>
      </c>
      <c r="Y67">
        <v>1.78663088926666</v>
      </c>
      <c r="Z67">
        <v>1.56328429106666</v>
      </c>
      <c r="AA67">
        <v>56.0201426506666</v>
      </c>
      <c r="AB67">
        <v>137.25550447000001</v>
      </c>
      <c r="AC67">
        <v>17.481815682800001</v>
      </c>
      <c r="AD67">
        <v>50.940734085333297</v>
      </c>
      <c r="AE67">
        <v>2.5727815486666601</v>
      </c>
      <c r="AF67">
        <v>4.5674424317999902</v>
      </c>
      <c r="AG67">
        <v>19.535495304933299</v>
      </c>
      <c r="AH67">
        <v>6.9969403477999901</v>
      </c>
      <c r="AI67">
        <v>44.961255645333303</v>
      </c>
      <c r="AK67">
        <v>104.63134302</v>
      </c>
      <c r="AL67">
        <v>5.6806380055333605</v>
      </c>
      <c r="AM67">
        <v>6.0872798706666602</v>
      </c>
      <c r="AN67">
        <v>10.884395219599901</v>
      </c>
      <c r="AO67">
        <v>18.773573874666599</v>
      </c>
      <c r="AP67">
        <v>1.78663088926666</v>
      </c>
      <c r="AQ67">
        <v>1.56328429106666</v>
      </c>
      <c r="AR67">
        <v>56.0201426506666</v>
      </c>
      <c r="AS67">
        <v>137.25550447000001</v>
      </c>
      <c r="AT67">
        <v>17.481815682800001</v>
      </c>
      <c r="AU67">
        <v>50.940734085333297</v>
      </c>
      <c r="AV67">
        <v>2.5727815486666601</v>
      </c>
      <c r="AW67">
        <v>4.5674424317999902</v>
      </c>
      <c r="AX67">
        <v>19.535495304933299</v>
      </c>
      <c r="AY67">
        <v>6.9969403477999901</v>
      </c>
      <c r="AZ67">
        <v>44.961255645333303</v>
      </c>
      <c r="BB67">
        <v>104.63134302</v>
      </c>
      <c r="BC67">
        <v>5.6806380055333605</v>
      </c>
      <c r="BD67">
        <v>6.0872798706666602</v>
      </c>
      <c r="BE67">
        <v>10.884395219599901</v>
      </c>
      <c r="BF67">
        <v>18.773573874666599</v>
      </c>
      <c r="BG67">
        <v>1.78663088926666</v>
      </c>
      <c r="BH67">
        <v>1.56328429106666</v>
      </c>
      <c r="BI67">
        <v>56.0201426506666</v>
      </c>
      <c r="BJ67">
        <v>137.25550447000001</v>
      </c>
      <c r="BK67">
        <v>17.481815682800001</v>
      </c>
      <c r="BL67">
        <v>50.940734085333297</v>
      </c>
      <c r="BM67">
        <v>2.5727815486666601</v>
      </c>
      <c r="BN67">
        <v>4.5674424317999902</v>
      </c>
      <c r="BO67">
        <v>19.535495304933299</v>
      </c>
      <c r="BP67">
        <v>6.9969403477999901</v>
      </c>
      <c r="BQ67">
        <v>44.961255645333303</v>
      </c>
      <c r="BS67">
        <v>104.63134302</v>
      </c>
      <c r="BT67">
        <v>5.6806380055333605</v>
      </c>
      <c r="BU67">
        <v>6.0872798706666602</v>
      </c>
      <c r="BV67">
        <v>10.884395219599901</v>
      </c>
      <c r="BW67">
        <v>18.773573874666599</v>
      </c>
      <c r="BX67">
        <v>1.78663088926666</v>
      </c>
      <c r="BY67">
        <v>1.56328429106666</v>
      </c>
      <c r="BZ67">
        <v>56.0201426506666</v>
      </c>
      <c r="CA67">
        <v>137.25550447000001</v>
      </c>
      <c r="CB67">
        <v>17.481815682800001</v>
      </c>
      <c r="CC67">
        <v>50.940734085333297</v>
      </c>
      <c r="CD67">
        <v>2.5727815486666601</v>
      </c>
      <c r="CE67">
        <v>4.5674424317999902</v>
      </c>
      <c r="CF67">
        <v>19.535495304933299</v>
      </c>
      <c r="CG67">
        <v>6.9969403477999901</v>
      </c>
      <c r="CH67">
        <v>44.961255645333303</v>
      </c>
    </row>
    <row r="68" spans="3:86" x14ac:dyDescent="0.25">
      <c r="C68">
        <v>119.7026797</v>
      </c>
      <c r="D68">
        <v>1.4524565413333299</v>
      </c>
      <c r="E68">
        <v>4.7478242519999796</v>
      </c>
      <c r="F68">
        <v>10.1539878168666</v>
      </c>
      <c r="G68">
        <v>14.282421041999999</v>
      </c>
      <c r="H68">
        <v>1.6787485286666599</v>
      </c>
      <c r="I68">
        <v>1.3617935990666701</v>
      </c>
      <c r="J68">
        <v>48.922188188</v>
      </c>
      <c r="K68">
        <v>160.388752386666</v>
      </c>
      <c r="L68">
        <v>17.4560163869333</v>
      </c>
      <c r="M68">
        <v>49.072652368666603</v>
      </c>
      <c r="N68">
        <v>2.6573635233999999</v>
      </c>
      <c r="O68">
        <v>3.9509910214000001</v>
      </c>
      <c r="P68">
        <v>13.4151473217999</v>
      </c>
      <c r="Q68">
        <v>3.6941075464666602</v>
      </c>
      <c r="R68">
        <v>42.277408757999901</v>
      </c>
      <c r="T68">
        <v>115.734016201317</v>
      </c>
      <c r="U68">
        <v>1.2491647440221401</v>
      </c>
      <c r="V68">
        <v>3.9253084260172599</v>
      </c>
      <c r="W68">
        <v>9.8483186473903004</v>
      </c>
      <c r="X68">
        <v>12.7534505797933</v>
      </c>
      <c r="Y68">
        <v>1.6256083898123099</v>
      </c>
      <c r="Z68">
        <v>1.16872364281231</v>
      </c>
      <c r="AA68">
        <v>47.610645937474303</v>
      </c>
      <c r="AB68">
        <v>157.175787671119</v>
      </c>
      <c r="AC68">
        <v>17.0849477555007</v>
      </c>
      <c r="AD68">
        <v>48.2674812346526</v>
      </c>
      <c r="AE68">
        <v>2.5790413076987102</v>
      </c>
      <c r="AF68">
        <v>3.74017507918763</v>
      </c>
      <c r="AG68">
        <v>13.1567230589219</v>
      </c>
      <c r="AH68">
        <v>3.4880382834358201</v>
      </c>
      <c r="AI68">
        <v>41.207993104940101</v>
      </c>
      <c r="AK68">
        <v>111.765352702635</v>
      </c>
      <c r="AL68">
        <v>1.04587294671095</v>
      </c>
      <c r="AM68">
        <v>3.10279260003457</v>
      </c>
      <c r="AN68">
        <v>9.5426494779139208</v>
      </c>
      <c r="AO68">
        <v>11.2244801175866</v>
      </c>
      <c r="AP68">
        <v>1.5724682509579599</v>
      </c>
      <c r="AQ68">
        <v>0.97565368655794005</v>
      </c>
      <c r="AR68">
        <v>46.299103686948598</v>
      </c>
      <c r="AS68">
        <v>153.96282295557199</v>
      </c>
      <c r="AT68">
        <v>16.7138791240681</v>
      </c>
      <c r="AU68">
        <v>47.462310100638597</v>
      </c>
      <c r="AV68">
        <v>2.5007190919974298</v>
      </c>
      <c r="AW68">
        <v>3.5293591369752702</v>
      </c>
      <c r="AX68">
        <v>12.8982987960438</v>
      </c>
      <c r="AY68">
        <v>3.2819690204049801</v>
      </c>
      <c r="AZ68">
        <v>40.138577451880302</v>
      </c>
      <c r="BB68">
        <v>107.79668920395299</v>
      </c>
      <c r="BC68">
        <v>0.84258114939976203</v>
      </c>
      <c r="BD68">
        <v>2.2802767740518499</v>
      </c>
      <c r="BE68">
        <v>9.2369803084375608</v>
      </c>
      <c r="BF68">
        <v>9.6955096553799596</v>
      </c>
      <c r="BG68">
        <v>1.51932811210362</v>
      </c>
      <c r="BH68">
        <v>0.78258373030357797</v>
      </c>
      <c r="BI68">
        <v>44.987561436423</v>
      </c>
      <c r="BJ68">
        <v>150.74985824002499</v>
      </c>
      <c r="BK68">
        <v>16.3428104926355</v>
      </c>
      <c r="BL68">
        <v>46.6571389666247</v>
      </c>
      <c r="BM68">
        <v>2.4223968762961499</v>
      </c>
      <c r="BN68">
        <v>3.3185431947628898</v>
      </c>
      <c r="BO68">
        <v>12.639874533165701</v>
      </c>
      <c r="BP68">
        <v>3.07589975737414</v>
      </c>
      <c r="BQ68">
        <v>39.069161798820502</v>
      </c>
      <c r="BS68">
        <v>103.82802570526999</v>
      </c>
      <c r="BT68">
        <v>0.63928935208857496</v>
      </c>
      <c r="BU68">
        <v>1.45776094806916</v>
      </c>
      <c r="BV68">
        <v>8.9313111389611901</v>
      </c>
      <c r="BW68">
        <v>8.1665391931733193</v>
      </c>
      <c r="BX68">
        <v>1.46618797324927</v>
      </c>
      <c r="BY68">
        <v>0.58951377404920802</v>
      </c>
      <c r="BZ68">
        <v>43.676019185897303</v>
      </c>
      <c r="CA68">
        <v>147.53689352447799</v>
      </c>
      <c r="CB68">
        <v>15.971741861202901</v>
      </c>
      <c r="CC68">
        <v>45.851967832610697</v>
      </c>
      <c r="CD68">
        <v>2.3440746605948699</v>
      </c>
      <c r="CE68">
        <v>3.10772725255053</v>
      </c>
      <c r="CF68">
        <v>12.381450270287599</v>
      </c>
      <c r="CG68">
        <v>2.8698304943432902</v>
      </c>
      <c r="CH68">
        <v>37.999746145760597</v>
      </c>
    </row>
    <row r="69" spans="3:86" x14ac:dyDescent="0.25">
      <c r="C69">
        <v>138.23149271333301</v>
      </c>
      <c r="D69">
        <v>29.769627614764399</v>
      </c>
      <c r="E69">
        <v>22.9362837653333</v>
      </c>
      <c r="F69">
        <v>9.2535049772666707</v>
      </c>
      <c r="G69">
        <v>63.655968041333303</v>
      </c>
      <c r="H69">
        <v>2.99227254633333</v>
      </c>
      <c r="I69">
        <v>6.1562394005999899</v>
      </c>
      <c r="J69">
        <v>29.731966983333301</v>
      </c>
      <c r="K69">
        <v>219.10624060933301</v>
      </c>
      <c r="L69">
        <v>26.6091878826666</v>
      </c>
      <c r="M69">
        <v>54.857600515999899</v>
      </c>
      <c r="N69">
        <v>3.4005810925333302</v>
      </c>
      <c r="O69">
        <v>1.3458478433333301</v>
      </c>
      <c r="P69">
        <v>21.211857054533301</v>
      </c>
      <c r="Q69">
        <v>4.2463805001999901</v>
      </c>
      <c r="R69">
        <v>54.597106427333301</v>
      </c>
      <c r="T69">
        <v>130.72600121148099</v>
      </c>
      <c r="U69">
        <v>24.860396418471559</v>
      </c>
      <c r="V69">
        <v>21.428736999551901</v>
      </c>
      <c r="W69">
        <v>8.6871297069335096</v>
      </c>
      <c r="X69">
        <v>60.677028983607698</v>
      </c>
      <c r="Y69">
        <v>2.8821869920493701</v>
      </c>
      <c r="Z69">
        <v>5.7958833804408796</v>
      </c>
      <c r="AA69">
        <v>27.3855744706023</v>
      </c>
      <c r="AB69">
        <v>212.12946137569801</v>
      </c>
      <c r="AC69">
        <v>25.7924755115884</v>
      </c>
      <c r="AD69">
        <v>53.1096397210828</v>
      </c>
      <c r="AE69">
        <v>3.2468094493469901</v>
      </c>
      <c r="AF69">
        <v>0.99753058984128895</v>
      </c>
      <c r="AG69">
        <v>20.620556835317998</v>
      </c>
      <c r="AH69">
        <v>3.8812866395504</v>
      </c>
      <c r="AI69">
        <v>52.428910422721202</v>
      </c>
      <c r="AK69">
        <v>123.22050970962999</v>
      </c>
      <c r="AL69">
        <v>19.951165222178599</v>
      </c>
      <c r="AM69">
        <v>19.9211902337704</v>
      </c>
      <c r="AN69">
        <v>8.1207544366003894</v>
      </c>
      <c r="AO69">
        <v>57.6980899258823</v>
      </c>
      <c r="AP69">
        <v>2.7721014377654098</v>
      </c>
      <c r="AQ69">
        <v>5.4355273602817897</v>
      </c>
      <c r="AR69">
        <v>25.0391819578712</v>
      </c>
      <c r="AS69">
        <v>205.15268214206299</v>
      </c>
      <c r="AT69">
        <v>24.9757631405102</v>
      </c>
      <c r="AU69">
        <v>51.361678926165702</v>
      </c>
      <c r="AV69">
        <v>3.0930378061606398</v>
      </c>
      <c r="AW69">
        <v>0.64921333634923395</v>
      </c>
      <c r="AX69">
        <v>20.029256616102799</v>
      </c>
      <c r="AY69">
        <v>3.5161927789008098</v>
      </c>
      <c r="AZ69">
        <v>50.260714418109103</v>
      </c>
      <c r="BB69">
        <v>115.715018207779</v>
      </c>
      <c r="BC69">
        <v>15.041934025885761</v>
      </c>
      <c r="BD69">
        <v>18.4136434679891</v>
      </c>
      <c r="BE69">
        <v>7.5543791662672302</v>
      </c>
      <c r="BF69">
        <v>54.719150868156802</v>
      </c>
      <c r="BG69">
        <v>2.66201588348145</v>
      </c>
      <c r="BH69">
        <v>5.0751713401226697</v>
      </c>
      <c r="BI69">
        <v>22.6927894451402</v>
      </c>
      <c r="BJ69">
        <v>198.17590290842901</v>
      </c>
      <c r="BK69">
        <v>24.159050769432</v>
      </c>
      <c r="BL69">
        <v>49.613718131248497</v>
      </c>
      <c r="BM69">
        <v>2.9392661629743002</v>
      </c>
      <c r="BN69">
        <v>0.30089608285720698</v>
      </c>
      <c r="BO69">
        <v>19.4379563968876</v>
      </c>
      <c r="BP69">
        <v>3.1510989182512001</v>
      </c>
      <c r="BQ69">
        <v>48.092518413496997</v>
      </c>
      <c r="BS69">
        <v>108.209526705928</v>
      </c>
      <c r="BT69">
        <v>10.13270282959288</v>
      </c>
      <c r="BU69">
        <v>16.906096702207702</v>
      </c>
      <c r="BV69">
        <v>6.98800389593411</v>
      </c>
      <c r="BW69">
        <v>51.740211810431298</v>
      </c>
      <c r="BX69">
        <v>2.5519303291975</v>
      </c>
      <c r="BY69">
        <v>4.7148153199635896</v>
      </c>
      <c r="BZ69">
        <v>20.346396932409199</v>
      </c>
      <c r="CA69">
        <v>191.19912367479401</v>
      </c>
      <c r="CB69">
        <v>23.3423383983538</v>
      </c>
      <c r="CC69">
        <v>47.865757336331399</v>
      </c>
      <c r="CD69">
        <v>2.7854945197879601</v>
      </c>
      <c r="CE69">
        <v>0</v>
      </c>
      <c r="CF69">
        <v>18.846656177672301</v>
      </c>
      <c r="CG69">
        <v>2.7860050576016202</v>
      </c>
      <c r="CH69">
        <v>45.924322408884997</v>
      </c>
    </row>
    <row r="70" spans="3:86" x14ac:dyDescent="0.25">
      <c r="C70">
        <v>202.06488404666601</v>
      </c>
      <c r="D70">
        <v>26.937628750999931</v>
      </c>
      <c r="E70">
        <v>18.470507356666602</v>
      </c>
      <c r="F70">
        <v>8.3651882640000093</v>
      </c>
      <c r="G70">
        <v>64.525548455999996</v>
      </c>
      <c r="H70">
        <v>2.0861243028000001</v>
      </c>
      <c r="I70">
        <v>6.1691542030666602</v>
      </c>
      <c r="J70">
        <v>30.5089452819999</v>
      </c>
      <c r="K70">
        <v>186.549788426666</v>
      </c>
      <c r="L70">
        <v>23.943839734000001</v>
      </c>
      <c r="M70">
        <v>38.279240844666603</v>
      </c>
      <c r="N70">
        <v>4.7684631148666696</v>
      </c>
      <c r="O70">
        <v>5.4615370695333301</v>
      </c>
      <c r="P70">
        <v>24.808758936666599</v>
      </c>
      <c r="Q70">
        <v>5.6138465929333199</v>
      </c>
      <c r="R70">
        <v>46.305210696666599</v>
      </c>
      <c r="T70">
        <v>187.670487666051</v>
      </c>
      <c r="U70">
        <v>21.558818430038549</v>
      </c>
      <c r="V70">
        <v>15.921206222172099</v>
      </c>
      <c r="W70">
        <v>7.3870237080686802</v>
      </c>
      <c r="X70">
        <v>59.116266070480798</v>
      </c>
      <c r="Y70">
        <v>1.8943914251685099</v>
      </c>
      <c r="Z70">
        <v>5.5341267992571304</v>
      </c>
      <c r="AA70">
        <v>26.4819151436166</v>
      </c>
      <c r="AB70">
        <v>173.64703954814601</v>
      </c>
      <c r="AC70">
        <v>22.403383007668801</v>
      </c>
      <c r="AD70">
        <v>35.186491176345797</v>
      </c>
      <c r="AE70">
        <v>4.46600607734546</v>
      </c>
      <c r="AF70">
        <v>4.8328349234019301</v>
      </c>
      <c r="AG70">
        <v>23.579505216613899</v>
      </c>
      <c r="AH70">
        <v>4.9709816211515001</v>
      </c>
      <c r="AI70">
        <v>42.420662935270101</v>
      </c>
      <c r="AK70">
        <v>173.276091285436</v>
      </c>
      <c r="AL70">
        <v>16.180008109077168</v>
      </c>
      <c r="AM70">
        <v>13.3719050876776</v>
      </c>
      <c r="AN70">
        <v>6.4088591521373202</v>
      </c>
      <c r="AO70">
        <v>53.7069836849615</v>
      </c>
      <c r="AP70">
        <v>1.7026585475370299</v>
      </c>
      <c r="AQ70">
        <v>4.8990993954475996</v>
      </c>
      <c r="AR70">
        <v>22.454885005233201</v>
      </c>
      <c r="AS70">
        <v>160.744290669626</v>
      </c>
      <c r="AT70">
        <v>20.8629262813377</v>
      </c>
      <c r="AU70">
        <v>32.093741508025097</v>
      </c>
      <c r="AV70">
        <v>4.1635490398242503</v>
      </c>
      <c r="AW70">
        <v>4.2041327772705097</v>
      </c>
      <c r="AX70">
        <v>22.350251496561199</v>
      </c>
      <c r="AY70">
        <v>4.3281166493696599</v>
      </c>
      <c r="AZ70">
        <v>38.536115173873803</v>
      </c>
      <c r="BB70">
        <v>158.88169490482201</v>
      </c>
      <c r="BC70">
        <v>10.801197788115569</v>
      </c>
      <c r="BD70">
        <v>10.822603953183</v>
      </c>
      <c r="BE70">
        <v>5.4306945962059903</v>
      </c>
      <c r="BF70">
        <v>48.297701299442302</v>
      </c>
      <c r="BG70">
        <v>1.51092566990555</v>
      </c>
      <c r="BH70">
        <v>4.2640719916380698</v>
      </c>
      <c r="BI70">
        <v>18.427854866849898</v>
      </c>
      <c r="BJ70">
        <v>147.84154179110499</v>
      </c>
      <c r="BK70">
        <v>19.322469555006499</v>
      </c>
      <c r="BL70">
        <v>29.000991839704401</v>
      </c>
      <c r="BM70">
        <v>3.8610920023030499</v>
      </c>
      <c r="BN70">
        <v>3.5754306311391102</v>
      </c>
      <c r="BO70">
        <v>21.120997776508499</v>
      </c>
      <c r="BP70">
        <v>3.6852516775878401</v>
      </c>
      <c r="BQ70">
        <v>34.651567412477299</v>
      </c>
      <c r="BS70">
        <v>144.48729852420701</v>
      </c>
      <c r="BT70">
        <v>5.7787961038507003</v>
      </c>
      <c r="BU70">
        <v>8.27330281868859</v>
      </c>
      <c r="BV70">
        <v>4.4525300402746497</v>
      </c>
      <c r="BW70">
        <v>42.888418913923097</v>
      </c>
      <c r="BX70">
        <v>1.3191927922740601</v>
      </c>
      <c r="BY70">
        <v>3.6290445878285298</v>
      </c>
      <c r="BZ70">
        <v>14.400824728466599</v>
      </c>
      <c r="CA70">
        <v>134.938792912585</v>
      </c>
      <c r="CB70">
        <v>17.782012828675398</v>
      </c>
      <c r="CC70">
        <v>25.908242171383598</v>
      </c>
      <c r="CD70">
        <v>3.5586349647818398</v>
      </c>
      <c r="CE70">
        <v>2.8996234555104201</v>
      </c>
      <c r="CF70">
        <v>19.891744056455799</v>
      </c>
      <c r="CG70">
        <v>3.0423867058059901</v>
      </c>
      <c r="CH70">
        <v>30.767019651080901</v>
      </c>
    </row>
    <row r="71" spans="3:86" x14ac:dyDescent="0.25">
      <c r="C71">
        <v>189.42621397333301</v>
      </c>
      <c r="D71">
        <v>34.581992732266556</v>
      </c>
      <c r="E71">
        <v>15.9523301186666</v>
      </c>
      <c r="F71">
        <v>9.4318729159999801</v>
      </c>
      <c r="G71">
        <v>70.761847144666703</v>
      </c>
      <c r="H71">
        <v>1.9047960820666601</v>
      </c>
      <c r="I71">
        <v>5.3022582935999996</v>
      </c>
      <c r="J71">
        <v>41.381891628666601</v>
      </c>
      <c r="K71">
        <v>174.692309493333</v>
      </c>
      <c r="L71">
        <v>26.02476862</v>
      </c>
      <c r="M71">
        <v>38.312031367333297</v>
      </c>
      <c r="N71">
        <v>5.19013755246666</v>
      </c>
      <c r="O71">
        <v>5.6782089718000002</v>
      </c>
      <c r="P71">
        <v>17.514414720666601</v>
      </c>
      <c r="Q71">
        <v>11.623873144733301</v>
      </c>
      <c r="R71">
        <v>51.458387751333298</v>
      </c>
      <c r="T71">
        <v>164.721057519786</v>
      </c>
      <c r="U71">
        <v>25.782579668436227</v>
      </c>
      <c r="V71">
        <v>11.867016259633001</v>
      </c>
      <c r="W71">
        <v>7.7845902760043897</v>
      </c>
      <c r="X71">
        <v>61.345120213692802</v>
      </c>
      <c r="Y71">
        <v>1.5859576479640201</v>
      </c>
      <c r="Z71">
        <v>4.26602573024224</v>
      </c>
      <c r="AA71">
        <v>34.476220657761701</v>
      </c>
      <c r="AB71">
        <v>152.474275550702</v>
      </c>
      <c r="AC71">
        <v>23.243563860922499</v>
      </c>
      <c r="AD71">
        <v>33.007877729136602</v>
      </c>
      <c r="AE71">
        <v>4.6425938585119297</v>
      </c>
      <c r="AF71">
        <v>4.6316531463655597</v>
      </c>
      <c r="AG71">
        <v>15.461858034483701</v>
      </c>
      <c r="AH71">
        <v>10.3854366897768</v>
      </c>
      <c r="AI71">
        <v>44.676951714286602</v>
      </c>
      <c r="AK71">
        <v>140.015901066239</v>
      </c>
      <c r="AL71">
        <v>16.983166604605898</v>
      </c>
      <c r="AM71">
        <v>7.7817024005993796</v>
      </c>
      <c r="AN71">
        <v>6.1373076360087904</v>
      </c>
      <c r="AO71">
        <v>51.928393282719099</v>
      </c>
      <c r="AP71">
        <v>1.2671192138613701</v>
      </c>
      <c r="AQ71">
        <v>3.2297931668844702</v>
      </c>
      <c r="AR71">
        <v>27.5705496868569</v>
      </c>
      <c r="AS71">
        <v>130.25624160807001</v>
      </c>
      <c r="AT71">
        <v>20.462359101845099</v>
      </c>
      <c r="AU71">
        <v>27.70372409094</v>
      </c>
      <c r="AV71">
        <v>4.0950501645572004</v>
      </c>
      <c r="AW71">
        <v>3.5850973209311201</v>
      </c>
      <c r="AX71">
        <v>13.4093013483009</v>
      </c>
      <c r="AY71">
        <v>9.1470002348202897</v>
      </c>
      <c r="AZ71">
        <v>37.8955156772398</v>
      </c>
      <c r="BB71">
        <v>115.310744612691</v>
      </c>
      <c r="BC71">
        <v>8.1837535407756672</v>
      </c>
      <c r="BD71">
        <v>3.6963885415658502</v>
      </c>
      <c r="BE71">
        <v>4.4900249960131902</v>
      </c>
      <c r="BF71">
        <v>42.511666351745298</v>
      </c>
      <c r="BG71">
        <v>0.94828077975872904</v>
      </c>
      <c r="BH71">
        <v>2.1935606035267301</v>
      </c>
      <c r="BI71">
        <v>20.664878715952</v>
      </c>
      <c r="BJ71">
        <v>108.038207665439</v>
      </c>
      <c r="BK71">
        <v>17.681154342767702</v>
      </c>
      <c r="BL71">
        <v>22.399570452743301</v>
      </c>
      <c r="BM71">
        <v>3.5475064706024599</v>
      </c>
      <c r="BN71">
        <v>2.5385414954967001</v>
      </c>
      <c r="BO71">
        <v>11.356744662118</v>
      </c>
      <c r="BP71">
        <v>7.9085637798637798</v>
      </c>
      <c r="BQ71">
        <v>31.114079640193101</v>
      </c>
      <c r="BS71">
        <v>90.6055881591451</v>
      </c>
      <c r="BT71">
        <v>0</v>
      </c>
      <c r="BU71">
        <v>0</v>
      </c>
      <c r="BV71">
        <v>2.84274235601759</v>
      </c>
      <c r="BW71">
        <v>33.094939420771503</v>
      </c>
      <c r="BX71">
        <v>0.62944234565608004</v>
      </c>
      <c r="BY71">
        <v>1.1573280401689601</v>
      </c>
      <c r="BZ71">
        <v>13.7592077450471</v>
      </c>
      <c r="CA71">
        <v>85.820173722808406</v>
      </c>
      <c r="CB71">
        <v>14.899949583690301</v>
      </c>
      <c r="CC71">
        <v>17.095416814546599</v>
      </c>
      <c r="CD71">
        <v>2.9999627766477301</v>
      </c>
      <c r="CE71">
        <v>1.49198567006227</v>
      </c>
      <c r="CF71">
        <v>9.3041879759351893</v>
      </c>
      <c r="CG71">
        <v>6.6701273249072699</v>
      </c>
      <c r="CH71">
        <v>24.332643603146298</v>
      </c>
    </row>
    <row r="72" spans="3:86" x14ac:dyDescent="0.25">
      <c r="C72">
        <v>186.673021233333</v>
      </c>
      <c r="D72">
        <v>52.239898878666601</v>
      </c>
      <c r="E72">
        <v>9.1918478159999992</v>
      </c>
      <c r="F72">
        <v>7.5879147006666701</v>
      </c>
      <c r="G72">
        <v>79.774982104000003</v>
      </c>
      <c r="H72">
        <v>2.0353098848666602</v>
      </c>
      <c r="I72">
        <v>4.3396439190666696</v>
      </c>
      <c r="J72">
        <v>38.134703849333199</v>
      </c>
      <c r="K72">
        <v>166.74041726666599</v>
      </c>
      <c r="L72">
        <v>27.376499003999999</v>
      </c>
      <c r="M72">
        <v>23.028688461333299</v>
      </c>
      <c r="N72">
        <v>4.9938061095333302</v>
      </c>
      <c r="O72">
        <v>5.2604435811999997</v>
      </c>
      <c r="P72">
        <v>19.0491194433333</v>
      </c>
      <c r="Q72">
        <v>16.459968064133299</v>
      </c>
      <c r="R72">
        <v>60.7297343593333</v>
      </c>
      <c r="T72">
        <v>146.87398583543899</v>
      </c>
      <c r="U72">
        <v>37.950555142027845</v>
      </c>
      <c r="V72">
        <v>3.2631201671037999</v>
      </c>
      <c r="W72">
        <v>5.0863657758923599</v>
      </c>
      <c r="X72">
        <v>64.165477069931597</v>
      </c>
      <c r="Y72">
        <v>1.5263813607682899</v>
      </c>
      <c r="Z72">
        <v>2.7713766703518901</v>
      </c>
      <c r="AA72">
        <v>27.394438011877899</v>
      </c>
      <c r="AB72">
        <v>131.10490711448699</v>
      </c>
      <c r="AC72">
        <v>22.709076741793801</v>
      </c>
      <c r="AD72">
        <v>15.2290350488847</v>
      </c>
      <c r="AE72">
        <v>4.0951087899303502</v>
      </c>
      <c r="AF72">
        <v>3.6430073971996602</v>
      </c>
      <c r="AG72">
        <v>15.618485680362699</v>
      </c>
      <c r="AH72">
        <v>14.1818064606449</v>
      </c>
      <c r="AI72">
        <v>49.346330167459698</v>
      </c>
      <c r="AK72">
        <v>107.074950437544</v>
      </c>
      <c r="AL72">
        <v>23.775591294583801</v>
      </c>
      <c r="AM72">
        <v>0</v>
      </c>
      <c r="AN72">
        <v>2.5848168511180698</v>
      </c>
      <c r="AO72">
        <v>48.5559720358631</v>
      </c>
      <c r="AP72">
        <v>1.01745283666993</v>
      </c>
      <c r="AQ72">
        <v>1.2031094216371201</v>
      </c>
      <c r="AR72">
        <v>16.654172174422602</v>
      </c>
      <c r="AS72">
        <v>95.469396962307201</v>
      </c>
      <c r="AT72">
        <v>18.041654479587599</v>
      </c>
      <c r="AU72">
        <v>7.4293816364361698</v>
      </c>
      <c r="AV72">
        <v>3.1964114703273898</v>
      </c>
      <c r="AW72">
        <v>2.0255712131993402</v>
      </c>
      <c r="AX72">
        <v>12.187851917392001</v>
      </c>
      <c r="AY72">
        <v>11.9036448571566</v>
      </c>
      <c r="AZ72">
        <v>37.962925975586202</v>
      </c>
      <c r="BB72">
        <v>67.275915039650002</v>
      </c>
      <c r="BC72">
        <v>10.868804903542401</v>
      </c>
      <c r="BD72">
        <v>0</v>
      </c>
      <c r="BE72">
        <v>8.3267926343765397E-2</v>
      </c>
      <c r="BF72">
        <v>32.946467001794602</v>
      </c>
      <c r="BG72">
        <v>0.50852431257156605</v>
      </c>
      <c r="BH72">
        <v>0</v>
      </c>
      <c r="BI72">
        <v>5.9139063369673197</v>
      </c>
      <c r="BJ72">
        <v>59.833886810127296</v>
      </c>
      <c r="BK72">
        <v>13.3742322173815</v>
      </c>
      <c r="BL72">
        <v>0</v>
      </c>
      <c r="BM72">
        <v>2.2977141507244099</v>
      </c>
      <c r="BN72">
        <v>0.40813502919900202</v>
      </c>
      <c r="BO72">
        <v>8.7572181544214196</v>
      </c>
      <c r="BP72">
        <v>9.6254832536682304</v>
      </c>
      <c r="BQ72">
        <v>26.5795217837126</v>
      </c>
      <c r="BS72">
        <v>27.4768796417552</v>
      </c>
      <c r="BT72">
        <v>0</v>
      </c>
      <c r="BU72">
        <v>0</v>
      </c>
      <c r="BV72">
        <v>0</v>
      </c>
      <c r="BW72">
        <v>17.3369619677262</v>
      </c>
      <c r="BX72">
        <v>0</v>
      </c>
      <c r="BY72">
        <v>0</v>
      </c>
      <c r="BZ72">
        <v>0</v>
      </c>
      <c r="CA72">
        <v>24.198376657947598</v>
      </c>
      <c r="CB72">
        <v>8.7068099551753999</v>
      </c>
      <c r="CC72">
        <v>0</v>
      </c>
      <c r="CD72">
        <v>1.3990168311214499</v>
      </c>
      <c r="CE72">
        <v>0</v>
      </c>
      <c r="CF72">
        <v>5.3265843914507602</v>
      </c>
      <c r="CG72">
        <v>7.3473216501798602</v>
      </c>
      <c r="CH72">
        <v>15.196117591839</v>
      </c>
    </row>
    <row r="73" spans="3:86" x14ac:dyDescent="0.25">
      <c r="C73">
        <v>166.42182590666599</v>
      </c>
      <c r="D73">
        <v>51.737340568066664</v>
      </c>
      <c r="E73">
        <v>9.5185254600000295</v>
      </c>
      <c r="F73">
        <v>6.6118776979999998</v>
      </c>
      <c r="G73">
        <v>78.134528867999904</v>
      </c>
      <c r="H73">
        <v>1.85004895686666</v>
      </c>
      <c r="I73">
        <v>4.7003462131333196</v>
      </c>
      <c r="J73">
        <v>40.010263756000001</v>
      </c>
      <c r="K73">
        <v>176.234720873333</v>
      </c>
      <c r="L73">
        <v>30.552897092666601</v>
      </c>
      <c r="M73">
        <v>23.065945056</v>
      </c>
      <c r="N73">
        <v>5.9830896541999996</v>
      </c>
      <c r="O73">
        <v>10.054975692999999</v>
      </c>
      <c r="P73">
        <v>21.794888875333299</v>
      </c>
      <c r="Q73">
        <v>14.464367277333301</v>
      </c>
      <c r="R73">
        <v>66.859025514666598</v>
      </c>
      <c r="T73">
        <v>108.55773970178799</v>
      </c>
      <c r="U73">
        <v>30.959526331265209</v>
      </c>
      <c r="V73">
        <v>1.26470533439908</v>
      </c>
      <c r="W73">
        <v>3.08825031759174</v>
      </c>
      <c r="X73">
        <v>54.777826654729097</v>
      </c>
      <c r="Y73">
        <v>1.11628022815214</v>
      </c>
      <c r="Z73">
        <v>2.4355700354482899</v>
      </c>
      <c r="AA73">
        <v>24.269226323014301</v>
      </c>
      <c r="AB73">
        <v>122.46878301992101</v>
      </c>
      <c r="AC73">
        <v>23.193378313625001</v>
      </c>
      <c r="AD73">
        <v>11.880491879099999</v>
      </c>
      <c r="AE73">
        <v>4.54813416021892</v>
      </c>
      <c r="AF73">
        <v>7.3786315356687</v>
      </c>
      <c r="AG73">
        <v>16.391059275024599</v>
      </c>
      <c r="AH73">
        <v>11.024306080739899</v>
      </c>
      <c r="AI73">
        <v>49.221104471364001</v>
      </c>
      <c r="AK73">
        <v>50.693653496910599</v>
      </c>
      <c r="AL73">
        <v>10.068094737863909</v>
      </c>
      <c r="AM73">
        <v>0</v>
      </c>
      <c r="AN73">
        <v>0</v>
      </c>
      <c r="AO73">
        <v>31.4211244414583</v>
      </c>
      <c r="AP73">
        <v>0.38251149943761897</v>
      </c>
      <c r="AQ73">
        <v>0.17079385776324299</v>
      </c>
      <c r="AR73">
        <v>8.5281888900287299</v>
      </c>
      <c r="AS73">
        <v>68.702845166509803</v>
      </c>
      <c r="AT73">
        <v>15.8338595345835</v>
      </c>
      <c r="AU73">
        <v>0.69503870220006503</v>
      </c>
      <c r="AV73">
        <v>3.11317866623786</v>
      </c>
      <c r="AW73">
        <v>4.7022873783374397</v>
      </c>
      <c r="AX73">
        <v>10.9872296747159</v>
      </c>
      <c r="AY73">
        <v>7.5842448841465204</v>
      </c>
      <c r="AZ73">
        <v>31.5831834280614</v>
      </c>
      <c r="BB73">
        <v>0</v>
      </c>
      <c r="BC73">
        <v>0</v>
      </c>
      <c r="BD73">
        <v>0</v>
      </c>
      <c r="BE73">
        <v>0</v>
      </c>
      <c r="BF73">
        <v>8.0644222281875901</v>
      </c>
      <c r="BG73">
        <v>0</v>
      </c>
      <c r="BH73">
        <v>0</v>
      </c>
      <c r="BI73">
        <v>0</v>
      </c>
      <c r="BJ73">
        <v>14.936907313098301</v>
      </c>
      <c r="BK73">
        <v>8.4743407555420092</v>
      </c>
      <c r="BL73">
        <v>0</v>
      </c>
      <c r="BM73">
        <v>1.67822317225679</v>
      </c>
      <c r="BN73">
        <v>2.0259432210061399</v>
      </c>
      <c r="BO73">
        <v>5.5834000744073302</v>
      </c>
      <c r="BP73">
        <v>4.1441836875531299</v>
      </c>
      <c r="BQ73">
        <v>13.9452623847588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1.1148219765004499</v>
      </c>
      <c r="CC73">
        <v>0</v>
      </c>
      <c r="CD73">
        <v>0.24326767827573501</v>
      </c>
      <c r="CE73">
        <v>0</v>
      </c>
      <c r="CF73">
        <v>0.17957047409865301</v>
      </c>
      <c r="CG73">
        <v>0.70412249095973301</v>
      </c>
      <c r="CH73">
        <v>0</v>
      </c>
    </row>
    <row r="74" spans="3:86" x14ac:dyDescent="0.25">
      <c r="C74">
        <v>149.17222905999901</v>
      </c>
      <c r="D74">
        <v>58.854740500999988</v>
      </c>
      <c r="E74">
        <v>25.191037996666601</v>
      </c>
      <c r="F74">
        <v>5.8050470780000003</v>
      </c>
      <c r="G74">
        <v>69.368578119999995</v>
      </c>
      <c r="H74">
        <v>1.6822415147999901</v>
      </c>
      <c r="I74">
        <v>6.9207970896666602</v>
      </c>
      <c r="J74">
        <v>40.999623667999998</v>
      </c>
      <c r="K74">
        <v>182.15319572000001</v>
      </c>
      <c r="L74">
        <v>23.822875647333301</v>
      </c>
      <c r="M74">
        <v>19.886558721999901</v>
      </c>
      <c r="N74">
        <v>6.38506272653333</v>
      </c>
      <c r="O74">
        <v>14.4859725559333</v>
      </c>
      <c r="P74">
        <v>16.725280014666598</v>
      </c>
      <c r="Q74">
        <v>18.699159738666602</v>
      </c>
      <c r="R74">
        <v>72.220932421999905</v>
      </c>
      <c r="T74">
        <v>73.322560227692193</v>
      </c>
      <c r="U74">
        <v>30.62687335389203</v>
      </c>
      <c r="V74">
        <v>13.164956909314601</v>
      </c>
      <c r="W74">
        <v>1.31591998515062</v>
      </c>
      <c r="X74">
        <v>38.453904657721502</v>
      </c>
      <c r="Y74">
        <v>0.72666459799441396</v>
      </c>
      <c r="Z74">
        <v>3.7393290851285101</v>
      </c>
      <c r="AA74">
        <v>20.023081792590901</v>
      </c>
      <c r="AB74">
        <v>108.51471378122299</v>
      </c>
      <c r="AC74">
        <v>14.222357942207299</v>
      </c>
      <c r="AD74">
        <v>5.6075918951431696</v>
      </c>
      <c r="AE74">
        <v>4.3390514492646002</v>
      </c>
      <c r="AF74">
        <v>10.346851278885801</v>
      </c>
      <c r="AG74">
        <v>9.7168749962692598</v>
      </c>
      <c r="AH74">
        <v>13.458821597629001</v>
      </c>
      <c r="AI74">
        <v>47.322430193348602</v>
      </c>
      <c r="AK74">
        <v>0</v>
      </c>
      <c r="AL74">
        <v>2.399006206784045</v>
      </c>
      <c r="AM74">
        <v>0</v>
      </c>
      <c r="AN74">
        <v>0</v>
      </c>
      <c r="AO74">
        <v>7.5392311954427598</v>
      </c>
      <c r="AP74">
        <v>0</v>
      </c>
      <c r="AQ74">
        <v>0.557861080590356</v>
      </c>
      <c r="AR74">
        <v>0</v>
      </c>
      <c r="AS74">
        <v>34.876231842446899</v>
      </c>
      <c r="AT74">
        <v>4.62184023708138</v>
      </c>
      <c r="AU74">
        <v>0</v>
      </c>
      <c r="AV74">
        <v>2.29304017199587</v>
      </c>
      <c r="AW74">
        <v>6.2077300018384403</v>
      </c>
      <c r="AX74">
        <v>2.7084699778718502</v>
      </c>
      <c r="AY74">
        <v>8.2184834565914393</v>
      </c>
      <c r="AZ74">
        <v>22.423927964697398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0.247028894727158</v>
      </c>
      <c r="BN74">
        <v>2.0686087247909901</v>
      </c>
      <c r="BO74">
        <v>0</v>
      </c>
      <c r="BP74">
        <v>2.9781453155538302</v>
      </c>
      <c r="BQ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3:86" x14ac:dyDescent="0.25">
      <c r="C75">
        <v>85.641950286666997</v>
      </c>
      <c r="D75">
        <v>72.474198456399947</v>
      </c>
      <c r="E75">
        <v>32.495491189333201</v>
      </c>
      <c r="F75">
        <v>4.6516890739999797</v>
      </c>
      <c r="G75">
        <v>67.420322479333294</v>
      </c>
      <c r="H75">
        <v>1.5783992364666599</v>
      </c>
      <c r="I75">
        <v>8.1148141364666593</v>
      </c>
      <c r="J75">
        <v>59.248285337999903</v>
      </c>
      <c r="K75">
        <v>198.963169313333</v>
      </c>
      <c r="L75">
        <v>24.928584535999899</v>
      </c>
      <c r="M75">
        <v>18.3817351986666</v>
      </c>
      <c r="N75">
        <v>4.66186889153333</v>
      </c>
      <c r="O75">
        <v>16.540034138666599</v>
      </c>
      <c r="P75">
        <v>17.084412469333301</v>
      </c>
      <c r="Q75">
        <v>19.852547327333301</v>
      </c>
      <c r="R75">
        <v>84.714498125333293</v>
      </c>
      <c r="T75">
        <v>3.72954373877291</v>
      </c>
      <c r="U75">
        <v>36.839734040099557</v>
      </c>
      <c r="V75">
        <v>17.1073223716534</v>
      </c>
      <c r="W75">
        <v>0</v>
      </c>
      <c r="X75">
        <v>30.364216424707099</v>
      </c>
      <c r="Y75">
        <v>0.46474407842675403</v>
      </c>
      <c r="Z75">
        <v>4.1278415315547896</v>
      </c>
      <c r="AA75">
        <v>31.838972132206202</v>
      </c>
      <c r="AB75">
        <v>106.88880988381599</v>
      </c>
      <c r="AC75">
        <v>13.0649273543762</v>
      </c>
      <c r="AD75">
        <v>2.02930073066966</v>
      </c>
      <c r="AE75">
        <v>2.3209691794879599</v>
      </c>
      <c r="AF75">
        <v>10.978383525172701</v>
      </c>
      <c r="AG75">
        <v>8.5209563624283895</v>
      </c>
      <c r="AH75">
        <v>12.9837794586131</v>
      </c>
      <c r="AI75">
        <v>52.078431284897903</v>
      </c>
      <c r="AK75">
        <v>0</v>
      </c>
      <c r="AL75">
        <v>1.6673711665195801</v>
      </c>
      <c r="AM75">
        <v>0</v>
      </c>
      <c r="AN75">
        <v>0</v>
      </c>
      <c r="AO75">
        <v>0</v>
      </c>
      <c r="AP75">
        <v>0</v>
      </c>
      <c r="AQ75">
        <v>0.14086892664293699</v>
      </c>
      <c r="AR75">
        <v>3.4825552441463898</v>
      </c>
      <c r="AS75">
        <v>14.814450454299701</v>
      </c>
      <c r="AT75">
        <v>1.20127017275262</v>
      </c>
      <c r="AU75">
        <v>0</v>
      </c>
      <c r="AV75">
        <v>0</v>
      </c>
      <c r="AW75">
        <v>5.4167329116787997</v>
      </c>
      <c r="AX75">
        <v>0</v>
      </c>
      <c r="AY75">
        <v>6.1150115898930402</v>
      </c>
      <c r="AZ75">
        <v>19.442364444462498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</row>
    <row r="76" spans="3:86" x14ac:dyDescent="0.25">
      <c r="C76">
        <v>55.710113893333499</v>
      </c>
      <c r="D76">
        <v>60.127582436866497</v>
      </c>
      <c r="E76">
        <v>28.821432918666599</v>
      </c>
      <c r="F76">
        <v>4.4371020713333502</v>
      </c>
      <c r="G76">
        <v>74.060590136666605</v>
      </c>
      <c r="H76">
        <v>1.4899763531999899</v>
      </c>
      <c r="I76">
        <v>10.571470259066601</v>
      </c>
      <c r="J76">
        <v>64.854587303999807</v>
      </c>
      <c r="K76">
        <v>224.70436043999999</v>
      </c>
      <c r="L76">
        <v>32.928426800666699</v>
      </c>
      <c r="M76">
        <v>18.833072895999901</v>
      </c>
      <c r="N76">
        <v>5.1251033744000001</v>
      </c>
      <c r="O76">
        <v>17.903999281333299</v>
      </c>
      <c r="P76">
        <v>17.1660756059999</v>
      </c>
      <c r="Q76">
        <v>20.0909106193333</v>
      </c>
      <c r="R76">
        <v>84.305862763999997</v>
      </c>
      <c r="T76">
        <v>0</v>
      </c>
      <c r="U76">
        <v>23.278486923465259</v>
      </c>
      <c r="V76">
        <v>12.555140941075701</v>
      </c>
      <c r="W76">
        <v>0</v>
      </c>
      <c r="X76">
        <v>33.084442567870902</v>
      </c>
      <c r="Y76">
        <v>0.336236096358003</v>
      </c>
      <c r="Z76">
        <v>5.8182166833549402</v>
      </c>
      <c r="AA76">
        <v>33.793796364060498</v>
      </c>
      <c r="AB76">
        <v>119.234385506175</v>
      </c>
      <c r="AC76">
        <v>18.618204838901399</v>
      </c>
      <c r="AD76">
        <v>1.9309559895350501</v>
      </c>
      <c r="AE76">
        <v>2.5019898436900401</v>
      </c>
      <c r="AF76">
        <v>11.2569946920013</v>
      </c>
      <c r="AG76">
        <v>7.8329039838353003</v>
      </c>
      <c r="AH76">
        <v>12.1581680713913</v>
      </c>
      <c r="AI76">
        <v>47.521175867307399</v>
      </c>
      <c r="AK76">
        <v>0</v>
      </c>
      <c r="AL76">
        <v>1.5471722167979101</v>
      </c>
      <c r="AM76">
        <v>0</v>
      </c>
      <c r="AN76">
        <v>0</v>
      </c>
      <c r="AO76">
        <v>0</v>
      </c>
      <c r="AP76">
        <v>0</v>
      </c>
      <c r="AQ76">
        <v>1.06496310764323</v>
      </c>
      <c r="AR76">
        <v>2.7330054241211799</v>
      </c>
      <c r="AS76">
        <v>13.764410572350901</v>
      </c>
      <c r="AT76">
        <v>4.3079828771361104</v>
      </c>
      <c r="AU76">
        <v>0</v>
      </c>
      <c r="AV76">
        <v>0</v>
      </c>
      <c r="AW76">
        <v>4.6099901026693804</v>
      </c>
      <c r="AX76">
        <v>0</v>
      </c>
      <c r="AY76">
        <v>4.2254255234492701</v>
      </c>
      <c r="AZ76">
        <v>10.736488970614801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</row>
    <row r="77" spans="3:86" x14ac:dyDescent="0.25">
      <c r="C77">
        <v>49.032638186666603</v>
      </c>
      <c r="D77">
        <v>56.801637107333299</v>
      </c>
      <c r="E77">
        <v>12.475520593999899</v>
      </c>
      <c r="F77">
        <v>3.4819906619999799</v>
      </c>
      <c r="G77">
        <v>77.063914853333301</v>
      </c>
      <c r="H77">
        <v>3.3619737819333202</v>
      </c>
      <c r="I77">
        <v>12.403849498</v>
      </c>
      <c r="J77">
        <v>64.362520635333297</v>
      </c>
      <c r="K77">
        <v>239.63191170666599</v>
      </c>
      <c r="L77">
        <v>30.4295964639999</v>
      </c>
      <c r="M77">
        <v>16.346284539333301</v>
      </c>
      <c r="N77">
        <v>11.193196518199899</v>
      </c>
      <c r="O77">
        <v>17.616061351999999</v>
      </c>
      <c r="P77">
        <v>18.739107166666599</v>
      </c>
      <c r="Q77">
        <v>20.366419506666599</v>
      </c>
      <c r="R77">
        <v>92.202710712666601</v>
      </c>
      <c r="T77">
        <v>0</v>
      </c>
      <c r="U77">
        <v>21.654958785654639</v>
      </c>
      <c r="V77">
        <v>0</v>
      </c>
      <c r="W77">
        <v>0</v>
      </c>
      <c r="X77">
        <v>36.142617430819797</v>
      </c>
      <c r="Y77">
        <v>1.91588040250726</v>
      </c>
      <c r="Z77">
        <v>7.2197485315576699</v>
      </c>
      <c r="AA77">
        <v>33.1901094486199</v>
      </c>
      <c r="AB77">
        <v>130.272037378427</v>
      </c>
      <c r="AC77">
        <v>16.262587088727098</v>
      </c>
      <c r="AD77">
        <v>1.0909615552226899</v>
      </c>
      <c r="AE77">
        <v>7.4246930900080201</v>
      </c>
      <c r="AF77">
        <v>10.6656904467586</v>
      </c>
      <c r="AG77">
        <v>9.2259406094508698</v>
      </c>
      <c r="AH77">
        <v>12.053373288358999</v>
      </c>
      <c r="AI77">
        <v>53.085549799504498</v>
      </c>
      <c r="AK77">
        <v>0</v>
      </c>
      <c r="AL77">
        <v>1.5898098159898799</v>
      </c>
      <c r="AM77">
        <v>0</v>
      </c>
      <c r="AN77">
        <v>0</v>
      </c>
      <c r="AO77">
        <v>0</v>
      </c>
      <c r="AP77">
        <v>0</v>
      </c>
      <c r="AQ77">
        <v>2.0356475651153199</v>
      </c>
      <c r="AR77">
        <v>2.0176982619067299</v>
      </c>
      <c r="AS77">
        <v>20.912163050186699</v>
      </c>
      <c r="AT77">
        <v>2.09557771345419</v>
      </c>
      <c r="AU77">
        <v>0</v>
      </c>
      <c r="AV77">
        <v>3.5162077881181801</v>
      </c>
      <c r="AW77">
        <v>3.7153195415173599</v>
      </c>
      <c r="AX77">
        <v>0</v>
      </c>
      <c r="AY77">
        <v>3.7403270700514399</v>
      </c>
      <c r="AZ77">
        <v>13.9683888863423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</row>
    <row r="78" spans="3:86" x14ac:dyDescent="0.25">
      <c r="C78">
        <v>26.293968407733701</v>
      </c>
      <c r="D78">
        <v>85.645222477599972</v>
      </c>
      <c r="E78">
        <v>18.665300226666599</v>
      </c>
      <c r="F78">
        <v>2.5155298502666499</v>
      </c>
      <c r="G78">
        <v>69.219908029066502</v>
      </c>
      <c r="H78">
        <v>7.9236538621333299</v>
      </c>
      <c r="I78">
        <v>14.7452008532</v>
      </c>
      <c r="J78">
        <v>64.106592394266698</v>
      </c>
      <c r="K78">
        <v>258.08142047680002</v>
      </c>
      <c r="L78">
        <v>33.995185712266597</v>
      </c>
      <c r="M78">
        <v>16.674361908799899</v>
      </c>
      <c r="N78">
        <v>13.7914672544666</v>
      </c>
      <c r="O78">
        <v>15.8559139366666</v>
      </c>
      <c r="P78">
        <v>19.6676992782666</v>
      </c>
      <c r="Q78">
        <v>17.742747860266601</v>
      </c>
      <c r="R78">
        <v>96.163827564266597</v>
      </c>
      <c r="T78">
        <v>0</v>
      </c>
      <c r="U78">
        <v>52.727381812473702</v>
      </c>
      <c r="V78">
        <v>6.8795481422979998</v>
      </c>
      <c r="W78">
        <v>0</v>
      </c>
      <c r="X78">
        <v>33.172416531122103</v>
      </c>
      <c r="Y78">
        <v>5.6225830426402599</v>
      </c>
      <c r="Z78">
        <v>9.3825226523027094</v>
      </c>
      <c r="AA78">
        <v>34.9595592165279</v>
      </c>
      <c r="AB78">
        <v>151.121620590644</v>
      </c>
      <c r="AC78">
        <v>19.893992384378599</v>
      </c>
      <c r="AD78">
        <v>3.61603835811797</v>
      </c>
      <c r="AE78">
        <v>9.4197019660642098</v>
      </c>
      <c r="AF78">
        <v>9.43217525433597</v>
      </c>
      <c r="AG78">
        <v>10.638287821681301</v>
      </c>
      <c r="AH78">
        <v>10.233281475953801</v>
      </c>
      <c r="AI78">
        <v>57.716759898685297</v>
      </c>
      <c r="AK78">
        <v>0</v>
      </c>
      <c r="AL78">
        <v>0.96113591515452801</v>
      </c>
      <c r="AM78">
        <v>0</v>
      </c>
      <c r="AN78">
        <v>0</v>
      </c>
      <c r="AO78">
        <v>0</v>
      </c>
      <c r="AP78">
        <v>2.12263894424059</v>
      </c>
      <c r="AQ78">
        <v>4.0198444514054099</v>
      </c>
      <c r="AR78">
        <v>5.8125260387890298</v>
      </c>
      <c r="AS78">
        <v>44.161820704490502</v>
      </c>
      <c r="AT78">
        <v>5.7927990564906198</v>
      </c>
      <c r="AU78">
        <v>0</v>
      </c>
      <c r="AV78">
        <v>5.04793667766174</v>
      </c>
      <c r="AW78">
        <v>3.0084365720052801</v>
      </c>
      <c r="AX78">
        <v>0</v>
      </c>
      <c r="AY78">
        <v>2.7238150916409798</v>
      </c>
      <c r="AZ78">
        <v>19.269692233104202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</row>
    <row r="79" spans="3:86" x14ac:dyDescent="0.25">
      <c r="C79">
        <v>3.8440783599626198</v>
      </c>
      <c r="D79">
        <v>33.261017709023889</v>
      </c>
      <c r="E79">
        <v>0</v>
      </c>
      <c r="F79">
        <v>0.30547975953066903</v>
      </c>
      <c r="G79">
        <v>38.109234765216101</v>
      </c>
      <c r="H79">
        <v>10.377235988658599</v>
      </c>
      <c r="I79">
        <v>14.2639571386666</v>
      </c>
      <c r="J79">
        <v>43.733075396064002</v>
      </c>
      <c r="K79">
        <v>162.60700099731201</v>
      </c>
      <c r="L79">
        <v>27.3330969133333</v>
      </c>
      <c r="M79">
        <v>2.6919996391786101</v>
      </c>
      <c r="N79">
        <v>15.2338119848666</v>
      </c>
      <c r="O79">
        <v>11.1739032693333</v>
      </c>
      <c r="P79">
        <v>14.855093233333299</v>
      </c>
      <c r="Q79">
        <v>11.4394227106666</v>
      </c>
      <c r="R79">
        <v>87.878040051450597</v>
      </c>
      <c r="T79">
        <v>0</v>
      </c>
      <c r="U79">
        <v>13.278356878757538</v>
      </c>
      <c r="V79">
        <v>0</v>
      </c>
      <c r="W79">
        <v>0</v>
      </c>
      <c r="X79">
        <v>13.5750338225597</v>
      </c>
      <c r="Y79">
        <v>7.48868788170003</v>
      </c>
      <c r="Z79">
        <v>9.1810989006224109</v>
      </c>
      <c r="AA79">
        <v>22.020796247139799</v>
      </c>
      <c r="AB79">
        <v>85.203466083154098</v>
      </c>
      <c r="AC79">
        <v>15.8231317528679</v>
      </c>
      <c r="AD79">
        <v>0</v>
      </c>
      <c r="AE79">
        <v>10.586057220925699</v>
      </c>
      <c r="AF79">
        <v>6.2753405499694797</v>
      </c>
      <c r="AG79">
        <v>7.8079144579844799</v>
      </c>
      <c r="AH79">
        <v>5.9691159864925902</v>
      </c>
      <c r="AI79">
        <v>53.9937423346176</v>
      </c>
      <c r="AK79">
        <v>0</v>
      </c>
      <c r="AL79">
        <v>1.32389853226318</v>
      </c>
      <c r="AM79">
        <v>0</v>
      </c>
      <c r="AN79">
        <v>0</v>
      </c>
      <c r="AO79">
        <v>0</v>
      </c>
      <c r="AP79">
        <v>4.6001397747414199</v>
      </c>
      <c r="AQ79">
        <v>4.0982406625781396</v>
      </c>
      <c r="AR79">
        <v>0.30851709821575901</v>
      </c>
      <c r="AS79">
        <v>7.7999311689952702</v>
      </c>
      <c r="AT79">
        <v>4.3131665924025802</v>
      </c>
      <c r="AU79">
        <v>0</v>
      </c>
      <c r="AV79">
        <v>5.93830245698478</v>
      </c>
      <c r="AW79">
        <v>1.37677783060559</v>
      </c>
      <c r="AX79">
        <v>0.56363759357836296</v>
      </c>
      <c r="AY79">
        <v>0.498809262318474</v>
      </c>
      <c r="AZ79">
        <v>20.1094446177847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</row>
    <row r="80" spans="3:86" x14ac:dyDescent="0.25">
      <c r="C80">
        <v>41.635409941125502</v>
      </c>
      <c r="D80">
        <v>33.545388774837292</v>
      </c>
      <c r="E80">
        <v>0</v>
      </c>
      <c r="F80">
        <v>2.7522164903946802</v>
      </c>
      <c r="G80">
        <v>37.605629975087801</v>
      </c>
      <c r="H80">
        <v>16.811627398194599</v>
      </c>
      <c r="I80">
        <v>16.9069657926666</v>
      </c>
      <c r="J80">
        <v>19.912001066821201</v>
      </c>
      <c r="K80">
        <v>132.67198843327401</v>
      </c>
      <c r="L80">
        <v>30.044037207999899</v>
      </c>
      <c r="M80">
        <v>1.23054116875732</v>
      </c>
      <c r="N80">
        <v>19.629063279999901</v>
      </c>
      <c r="O80">
        <v>9.9676287380000002</v>
      </c>
      <c r="P80">
        <v>13.9887075579999</v>
      </c>
      <c r="Q80">
        <v>6.4368280871899497</v>
      </c>
      <c r="R80">
        <v>99.600573855973295</v>
      </c>
      <c r="T80">
        <v>0</v>
      </c>
      <c r="U80">
        <v>18.494544344874168</v>
      </c>
      <c r="V80">
        <v>0</v>
      </c>
      <c r="W80">
        <v>0</v>
      </c>
      <c r="X80">
        <v>17.9490377525063</v>
      </c>
      <c r="Y80">
        <v>12.4228672970966</v>
      </c>
      <c r="Z80">
        <v>11.5704712455183</v>
      </c>
      <c r="AA80">
        <v>7.0185465068217301</v>
      </c>
      <c r="AB80">
        <v>73.336217539103004</v>
      </c>
      <c r="AC80">
        <v>19.1975920147983</v>
      </c>
      <c r="AD80">
        <v>0</v>
      </c>
      <c r="AE80">
        <v>14.0782336759823</v>
      </c>
      <c r="AF80">
        <v>5.9477158344237697</v>
      </c>
      <c r="AG80">
        <v>8.1177373010395595</v>
      </c>
      <c r="AH80">
        <v>2.9043263144892202</v>
      </c>
      <c r="AI80">
        <v>66.141190891726097</v>
      </c>
      <c r="AK80">
        <v>0</v>
      </c>
      <c r="AL80">
        <v>0.33785433283134098</v>
      </c>
      <c r="AM80">
        <v>0</v>
      </c>
      <c r="AN80">
        <v>0</v>
      </c>
      <c r="AO80">
        <v>0</v>
      </c>
      <c r="AP80">
        <v>8.0341071959986294</v>
      </c>
      <c r="AQ80">
        <v>6.2339766983699096</v>
      </c>
      <c r="AR80">
        <v>0</v>
      </c>
      <c r="AS80">
        <v>14.000446644931699</v>
      </c>
      <c r="AT80">
        <v>8.3511468215968101</v>
      </c>
      <c r="AU80">
        <v>0</v>
      </c>
      <c r="AV80">
        <v>8.5274040719646695</v>
      </c>
      <c r="AW80">
        <v>1.9278029308475699</v>
      </c>
      <c r="AX80">
        <v>2.2467670440790899</v>
      </c>
      <c r="AY80">
        <v>0</v>
      </c>
      <c r="AZ80">
        <v>32.681807927479198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0.29862370054853499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</row>
    <row r="81" spans="3:86" x14ac:dyDescent="0.25">
      <c r="C81">
        <v>49.490333174911903</v>
      </c>
      <c r="D81">
        <v>46.545370403216019</v>
      </c>
      <c r="E81">
        <v>0</v>
      </c>
      <c r="F81">
        <v>7.7841757850346402</v>
      </c>
      <c r="G81">
        <v>51.397846904469297</v>
      </c>
      <c r="H81">
        <v>23.3935914181546</v>
      </c>
      <c r="I81">
        <v>18.416651699208</v>
      </c>
      <c r="J81">
        <v>15.201165231504</v>
      </c>
      <c r="K81">
        <v>78.602996871204994</v>
      </c>
      <c r="L81">
        <v>33.505883169964697</v>
      </c>
      <c r="M81">
        <v>0</v>
      </c>
      <c r="N81">
        <v>18.513792570666599</v>
      </c>
      <c r="O81">
        <v>11.891034126533301</v>
      </c>
      <c r="P81">
        <v>12.649424044</v>
      </c>
      <c r="Q81">
        <v>8.9395434194933596</v>
      </c>
      <c r="R81">
        <v>118.369341082736</v>
      </c>
      <c r="T81">
        <v>0</v>
      </c>
      <c r="U81">
        <v>31.371325317033332</v>
      </c>
      <c r="V81">
        <v>0</v>
      </c>
      <c r="W81">
        <v>1.42545824128647</v>
      </c>
      <c r="X81">
        <v>31.9909776828673</v>
      </c>
      <c r="Y81">
        <v>17.450871983423198</v>
      </c>
      <c r="Z81">
        <v>13.0674962043782</v>
      </c>
      <c r="AA81">
        <v>6.2431081834122297</v>
      </c>
      <c r="AB81">
        <v>41.378204131385203</v>
      </c>
      <c r="AC81">
        <v>22.848023066657301</v>
      </c>
      <c r="AD81">
        <v>0</v>
      </c>
      <c r="AE81">
        <v>13.339823992370199</v>
      </c>
      <c r="AF81">
        <v>7.9010869799838304</v>
      </c>
      <c r="AG81">
        <v>7.8734012883389504</v>
      </c>
      <c r="AH81">
        <v>5.4659333559763397</v>
      </c>
      <c r="AI81">
        <v>82.926362129263495</v>
      </c>
      <c r="AK81">
        <v>0</v>
      </c>
      <c r="AL81">
        <v>2.4967532160066601</v>
      </c>
      <c r="AM81">
        <v>0</v>
      </c>
      <c r="AN81">
        <v>0</v>
      </c>
      <c r="AO81">
        <v>0</v>
      </c>
      <c r="AP81">
        <v>11.508152548691699</v>
      </c>
      <c r="AQ81">
        <v>7.7183407095483396</v>
      </c>
      <c r="AR81">
        <v>0</v>
      </c>
      <c r="AS81">
        <v>4.1534113915649797</v>
      </c>
      <c r="AT81">
        <v>12.1901629633499</v>
      </c>
      <c r="AU81">
        <v>0</v>
      </c>
      <c r="AV81">
        <v>8.1658554140738602</v>
      </c>
      <c r="AW81">
        <v>3.9111398334343299</v>
      </c>
      <c r="AX81">
        <v>3.0973785326778698</v>
      </c>
      <c r="AY81">
        <v>1.36833567063592</v>
      </c>
      <c r="AZ81">
        <v>47.483383175790998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5.5654331139602498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2.8534733872499198</v>
      </c>
      <c r="BN81">
        <v>0</v>
      </c>
      <c r="BO81">
        <v>0</v>
      </c>
      <c r="BP81">
        <v>0</v>
      </c>
      <c r="BQ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</row>
    <row r="82" spans="3:86" x14ac:dyDescent="0.25">
      <c r="C82">
        <v>40.342635168656201</v>
      </c>
      <c r="D82">
        <v>85.404807821445203</v>
      </c>
      <c r="E82">
        <v>2.7950743242206499</v>
      </c>
      <c r="F82">
        <v>13.7853734574773</v>
      </c>
      <c r="G82">
        <v>65.7084056426188</v>
      </c>
      <c r="H82">
        <v>22.526255403327902</v>
      </c>
      <c r="I82">
        <v>18.9220796994559</v>
      </c>
      <c r="J82">
        <v>24.486559398042498</v>
      </c>
      <c r="K82">
        <v>57.7630904269067</v>
      </c>
      <c r="L82">
        <v>36.49691224152</v>
      </c>
      <c r="M82">
        <v>5.3051385157191904</v>
      </c>
      <c r="N82">
        <v>12.0659034257333</v>
      </c>
      <c r="O82">
        <v>12.409722522848</v>
      </c>
      <c r="P82">
        <v>12.5194139273333</v>
      </c>
      <c r="Q82">
        <v>4.1219534414826704</v>
      </c>
      <c r="R82">
        <v>90.043984788826705</v>
      </c>
      <c r="T82">
        <v>0</v>
      </c>
      <c r="U82">
        <v>64.003427624511005</v>
      </c>
      <c r="V82">
        <v>0</v>
      </c>
      <c r="W82">
        <v>9.9964732054918599</v>
      </c>
      <c r="X82">
        <v>45.232505367588203</v>
      </c>
      <c r="Y82">
        <v>16.806362767199801</v>
      </c>
      <c r="Z82">
        <v>13.7888590732659</v>
      </c>
      <c r="AA82">
        <v>15.1837247506156</v>
      </c>
      <c r="AB82">
        <v>32.892750759770898</v>
      </c>
      <c r="AC82">
        <v>25.9644699523006</v>
      </c>
      <c r="AD82">
        <v>0</v>
      </c>
      <c r="AE82">
        <v>8.6027677929262101</v>
      </c>
      <c r="AF82">
        <v>8.6336255649053104</v>
      </c>
      <c r="AG82">
        <v>8.3375109347776899</v>
      </c>
      <c r="AH82">
        <v>2.2706770120448398</v>
      </c>
      <c r="AI82">
        <v>63.327114191266702</v>
      </c>
      <c r="AK82">
        <v>0</v>
      </c>
      <c r="AL82">
        <v>40.208396125957933</v>
      </c>
      <c r="AM82">
        <v>0</v>
      </c>
      <c r="AN82">
        <v>0</v>
      </c>
      <c r="AO82">
        <v>3.4428151063988199</v>
      </c>
      <c r="AP82">
        <v>11.0864701310716</v>
      </c>
      <c r="AQ82">
        <v>8.6556384470758498</v>
      </c>
      <c r="AR82">
        <v>0</v>
      </c>
      <c r="AS82">
        <v>8.0224110926349095</v>
      </c>
      <c r="AT82">
        <v>15.432027663081101</v>
      </c>
      <c r="AU82">
        <v>0</v>
      </c>
      <c r="AV82">
        <v>5.1396321601190902</v>
      </c>
      <c r="AW82">
        <v>4.8575286069625596</v>
      </c>
      <c r="AX82">
        <v>4.15560794222207</v>
      </c>
      <c r="AY82">
        <v>0.41940058260702501</v>
      </c>
      <c r="AZ82">
        <v>36.610243593706997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5.3665774949434297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1.6764965273119501</v>
      </c>
      <c r="BN82">
        <v>0</v>
      </c>
      <c r="BO82">
        <v>0</v>
      </c>
      <c r="BP82">
        <v>0</v>
      </c>
      <c r="BQ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</row>
    <row r="83" spans="3:86" x14ac:dyDescent="0.25">
      <c r="C83">
        <v>24.300147838559401</v>
      </c>
      <c r="D83">
        <v>64.541713868346491</v>
      </c>
      <c r="E83">
        <v>8.5212206706933102</v>
      </c>
      <c r="F83">
        <v>17.950751054175999</v>
      </c>
      <c r="G83">
        <v>71.934564435754695</v>
      </c>
      <c r="H83">
        <v>20.668802257824002</v>
      </c>
      <c r="I83">
        <v>13.060383143424</v>
      </c>
      <c r="J83">
        <v>52.979932350303997</v>
      </c>
      <c r="K83">
        <v>99.033560375520196</v>
      </c>
      <c r="L83">
        <v>36.813975070154598</v>
      </c>
      <c r="M83">
        <v>6.3108027998080098</v>
      </c>
      <c r="N83">
        <v>10.4824517948959</v>
      </c>
      <c r="O83">
        <v>13.4439021247679</v>
      </c>
      <c r="P83">
        <v>11.648420754</v>
      </c>
      <c r="Q83">
        <v>3.1748055481653199</v>
      </c>
      <c r="R83">
        <v>76.697811443007794</v>
      </c>
      <c r="T83">
        <v>0</v>
      </c>
      <c r="U83">
        <v>50.634701150458596</v>
      </c>
      <c r="V83">
        <v>0</v>
      </c>
      <c r="W83">
        <v>13.3721662457687</v>
      </c>
      <c r="X83">
        <v>51.411049715865403</v>
      </c>
      <c r="Y83">
        <v>15.506301585586201</v>
      </c>
      <c r="Z83">
        <v>9.6677532652659792</v>
      </c>
      <c r="AA83">
        <v>38.018075587969399</v>
      </c>
      <c r="AB83">
        <v>69.255145251115195</v>
      </c>
      <c r="AC83">
        <v>26.765847089547201</v>
      </c>
      <c r="AD83">
        <v>0</v>
      </c>
      <c r="AE83">
        <v>7.5801749439607899</v>
      </c>
      <c r="AF83">
        <v>9.6514562622767492</v>
      </c>
      <c r="AG83">
        <v>8.0605356496553497</v>
      </c>
      <c r="AH83">
        <v>1.86492605724438</v>
      </c>
      <c r="AI83">
        <v>54.908913748833797</v>
      </c>
      <c r="AK83">
        <v>0</v>
      </c>
      <c r="AL83">
        <v>36.727688432570901</v>
      </c>
      <c r="AM83">
        <v>0</v>
      </c>
      <c r="AN83">
        <v>0</v>
      </c>
      <c r="AO83">
        <v>30.8875349959762</v>
      </c>
      <c r="AP83">
        <v>10.343800913348501</v>
      </c>
      <c r="AQ83">
        <v>6.2751233871080201</v>
      </c>
      <c r="AR83">
        <v>20.460841311449801</v>
      </c>
      <c r="AS83">
        <v>39.476730126709903</v>
      </c>
      <c r="AT83">
        <v>16.7177191089398</v>
      </c>
      <c r="AU83">
        <v>0</v>
      </c>
      <c r="AV83">
        <v>4.6778980930255996</v>
      </c>
      <c r="AW83">
        <v>5.8590103997855403</v>
      </c>
      <c r="AX83">
        <v>4.4726505453106702</v>
      </c>
      <c r="AY83">
        <v>0.555046566323525</v>
      </c>
      <c r="AZ83">
        <v>33.120016054659402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5.1813002411108497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1.7756212420904101</v>
      </c>
      <c r="BN83">
        <v>0</v>
      </c>
      <c r="BO83">
        <v>0</v>
      </c>
      <c r="BP83">
        <v>0</v>
      </c>
      <c r="BQ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</row>
    <row r="84" spans="3:86" x14ac:dyDescent="0.25">
      <c r="C84">
        <v>40.720489730187097</v>
      </c>
      <c r="D84">
        <v>7.7498533876266702</v>
      </c>
      <c r="E84">
        <v>15.4722021905866</v>
      </c>
      <c r="F84">
        <v>11.756991365295899</v>
      </c>
      <c r="G84">
        <v>156.04716789587201</v>
      </c>
      <c r="H84">
        <v>19.699188877599902</v>
      </c>
      <c r="I84">
        <v>6.8381047241919903</v>
      </c>
      <c r="J84">
        <v>16.013436665845301</v>
      </c>
      <c r="K84">
        <v>113.39280212021301</v>
      </c>
      <c r="L84">
        <v>43.790222390085297</v>
      </c>
      <c r="M84">
        <v>12.710711979578599</v>
      </c>
      <c r="N84">
        <v>8.2224630502240004</v>
      </c>
      <c r="O84">
        <v>10.074115190538601</v>
      </c>
      <c r="P84">
        <v>4.5677161996783298</v>
      </c>
      <c r="Q84">
        <v>1.71611483325864</v>
      </c>
      <c r="R84">
        <v>87.196138149568</v>
      </c>
      <c r="T84">
        <v>11.497301575244499</v>
      </c>
      <c r="U84">
        <v>5.75862247913701</v>
      </c>
      <c r="V84">
        <v>13.632262814276601</v>
      </c>
      <c r="W84">
        <v>8.7338448744607398</v>
      </c>
      <c r="X84">
        <v>116.244709889337</v>
      </c>
      <c r="Y84">
        <v>14.686197591089901</v>
      </c>
      <c r="Z84">
        <v>5.07856841446198</v>
      </c>
      <c r="AA84">
        <v>11.205131038917999</v>
      </c>
      <c r="AB84">
        <v>83.623396639892206</v>
      </c>
      <c r="AC84">
        <v>32.475412263614999</v>
      </c>
      <c r="AD84">
        <v>3.72659435382382</v>
      </c>
      <c r="AE84">
        <v>6.0316509289354396</v>
      </c>
      <c r="AF84">
        <v>7.2889677655509502</v>
      </c>
      <c r="AG84">
        <v>2.9855816589446502</v>
      </c>
      <c r="AH84">
        <v>1.0112810194941</v>
      </c>
      <c r="AI84">
        <v>63.873137106131701</v>
      </c>
      <c r="AK84">
        <v>0</v>
      </c>
      <c r="AL84">
        <v>3.7673915706473902</v>
      </c>
      <c r="AM84">
        <v>0</v>
      </c>
      <c r="AN84">
        <v>0</v>
      </c>
      <c r="AO84">
        <v>76.442251882802594</v>
      </c>
      <c r="AP84">
        <v>9.6732063045799599</v>
      </c>
      <c r="AQ84">
        <v>3.31903210473198</v>
      </c>
      <c r="AR84">
        <v>6.3968254119907302</v>
      </c>
      <c r="AS84">
        <v>53.853991159571002</v>
      </c>
      <c r="AT84">
        <v>21.160602137144899</v>
      </c>
      <c r="AU84">
        <v>0</v>
      </c>
      <c r="AV84">
        <v>3.84083880764691</v>
      </c>
      <c r="AW84">
        <v>4.5038203405632302</v>
      </c>
      <c r="AX84">
        <v>1.403447118211</v>
      </c>
      <c r="AY84">
        <v>0.306447205729526</v>
      </c>
      <c r="AZ84">
        <v>40.550136062695003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4.6602150180699597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1.6500266863583799</v>
      </c>
      <c r="BN84">
        <v>0</v>
      </c>
      <c r="BO84">
        <v>0</v>
      </c>
      <c r="BP84">
        <v>0</v>
      </c>
      <c r="BQ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</row>
    <row r="85" spans="3:86" x14ac:dyDescent="0.25">
      <c r="C85">
        <v>88.362125986026498</v>
      </c>
      <c r="D85">
        <v>6.1998531383679802</v>
      </c>
      <c r="E85">
        <v>6.5241604755199702</v>
      </c>
      <c r="F85">
        <v>9.3665482878026491</v>
      </c>
      <c r="G85">
        <v>199.99741348572201</v>
      </c>
      <c r="H85">
        <v>17.222553548560001</v>
      </c>
      <c r="I85">
        <v>5.6891412944533499</v>
      </c>
      <c r="J85">
        <v>16.051610078314599</v>
      </c>
      <c r="K85">
        <v>64.255595657759798</v>
      </c>
      <c r="L85">
        <v>39.899961361968003</v>
      </c>
      <c r="M85">
        <v>12.3821054087626</v>
      </c>
      <c r="N85">
        <v>8.3575587646400002</v>
      </c>
      <c r="O85">
        <v>8.9299247906133097</v>
      </c>
      <c r="P85">
        <v>0.32406480660262099</v>
      </c>
      <c r="Q85">
        <v>0</v>
      </c>
      <c r="R85">
        <v>79.142086776730807</v>
      </c>
      <c r="T85">
        <v>73.892617363048799</v>
      </c>
      <c r="U85">
        <v>4.5874763099271396</v>
      </c>
      <c r="V85">
        <v>5.9408587875626004</v>
      </c>
      <c r="W85">
        <v>6.9835745252688</v>
      </c>
      <c r="X85">
        <v>150.42529671711199</v>
      </c>
      <c r="Y85">
        <v>12.8701452602752</v>
      </c>
      <c r="Z85">
        <v>4.3574167968352198</v>
      </c>
      <c r="AA85">
        <v>11.3282066205522</v>
      </c>
      <c r="AB85">
        <v>47.339555633641702</v>
      </c>
      <c r="AC85">
        <v>29.907228668565601</v>
      </c>
      <c r="AD85">
        <v>8.9803231229222398</v>
      </c>
      <c r="AE85">
        <v>6.4548743120886698</v>
      </c>
      <c r="AF85">
        <v>6.7818845433405599</v>
      </c>
      <c r="AG85">
        <v>0</v>
      </c>
      <c r="AH85">
        <v>0</v>
      </c>
      <c r="AI85">
        <v>58.742515750343202</v>
      </c>
      <c r="AK85">
        <v>0</v>
      </c>
      <c r="AL85">
        <v>2.9750994814862901</v>
      </c>
      <c r="AM85">
        <v>0</v>
      </c>
      <c r="AN85">
        <v>0</v>
      </c>
      <c r="AO85">
        <v>100.853179948502</v>
      </c>
      <c r="AP85">
        <v>8.5177369719905407</v>
      </c>
      <c r="AQ85">
        <v>3.02569229921709</v>
      </c>
      <c r="AR85">
        <v>6.6048031627896</v>
      </c>
      <c r="AS85">
        <v>30.423515609523498</v>
      </c>
      <c r="AT85">
        <v>19.914495975163199</v>
      </c>
      <c r="AU85">
        <v>0</v>
      </c>
      <c r="AV85">
        <v>4.5521898595373198</v>
      </c>
      <c r="AW85">
        <v>4.6338442960677604</v>
      </c>
      <c r="AX85">
        <v>0</v>
      </c>
      <c r="AY85">
        <v>0</v>
      </c>
      <c r="AZ85">
        <v>38.342944723956002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4.1653286837057797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2.64950540698596</v>
      </c>
      <c r="BN85">
        <v>0</v>
      </c>
      <c r="BO85">
        <v>0</v>
      </c>
      <c r="BP85">
        <v>0</v>
      </c>
      <c r="BQ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</row>
    <row r="86" spans="3:86" x14ac:dyDescent="0.25">
      <c r="C86">
        <v>87.056627477333194</v>
      </c>
      <c r="D86">
        <v>7.5926094446986596</v>
      </c>
      <c r="E86">
        <v>18.412479294453298</v>
      </c>
      <c r="F86">
        <v>10.865927452293301</v>
      </c>
      <c r="G86">
        <v>133.45959976992</v>
      </c>
      <c r="H86">
        <v>17.791576579450599</v>
      </c>
      <c r="I86">
        <v>6.6124766791786502</v>
      </c>
      <c r="J86">
        <v>0</v>
      </c>
      <c r="K86">
        <v>100.768537757386</v>
      </c>
      <c r="L86">
        <v>51.759710011194599</v>
      </c>
      <c r="M86">
        <v>22.836121942186601</v>
      </c>
      <c r="N86">
        <v>5.9417907717493099</v>
      </c>
      <c r="O86">
        <v>10.4629945749546</v>
      </c>
      <c r="P86">
        <v>1.0545954820000201</v>
      </c>
      <c r="Q86">
        <v>0.21322111585644099</v>
      </c>
      <c r="R86">
        <v>72.183579415605195</v>
      </c>
      <c r="T86">
        <v>71.602915829759397</v>
      </c>
      <c r="U86">
        <v>5.7575948972132798</v>
      </c>
      <c r="V86">
        <v>16.317135871625599</v>
      </c>
      <c r="W86">
        <v>8.2302786910720993</v>
      </c>
      <c r="X86">
        <v>100.81000302877101</v>
      </c>
      <c r="Y86">
        <v>13.302874891448701</v>
      </c>
      <c r="Z86">
        <v>5.0885697948441999</v>
      </c>
      <c r="AA86">
        <v>0</v>
      </c>
      <c r="AB86">
        <v>76.083388134397396</v>
      </c>
      <c r="AC86">
        <v>39.139017892935101</v>
      </c>
      <c r="AD86">
        <v>17.096624378619399</v>
      </c>
      <c r="AE86">
        <v>4.5384248441788397</v>
      </c>
      <c r="AF86">
        <v>7.9787879112839404</v>
      </c>
      <c r="AG86">
        <v>0.59591216314868201</v>
      </c>
      <c r="AH86">
        <v>0.29016444203196501</v>
      </c>
      <c r="AI86">
        <v>54.022524832942501</v>
      </c>
      <c r="AK86">
        <v>0</v>
      </c>
      <c r="AL86">
        <v>3.9225803497278799</v>
      </c>
      <c r="AM86">
        <v>0</v>
      </c>
      <c r="AN86">
        <v>5.2931759213590501</v>
      </c>
      <c r="AO86">
        <v>68.160406287623601</v>
      </c>
      <c r="AP86">
        <v>8.8141732034468205</v>
      </c>
      <c r="AQ86">
        <v>3.5646629105097198</v>
      </c>
      <c r="AR86">
        <v>0</v>
      </c>
      <c r="AS86">
        <v>51.398238511408103</v>
      </c>
      <c r="AT86">
        <v>26.5183257746754</v>
      </c>
      <c r="AU86">
        <v>0</v>
      </c>
      <c r="AV86">
        <v>3.13505891660835</v>
      </c>
      <c r="AW86">
        <v>5.4945812476132501</v>
      </c>
      <c r="AX86">
        <v>0</v>
      </c>
      <c r="AY86">
        <v>0.367107768207517</v>
      </c>
      <c r="AZ86">
        <v>35.86147025028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4.3254715154449102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1.73169298903788</v>
      </c>
      <c r="BN86">
        <v>0</v>
      </c>
      <c r="BO86">
        <v>0</v>
      </c>
      <c r="BP86">
        <v>0</v>
      </c>
      <c r="BQ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</row>
    <row r="87" spans="3:86" x14ac:dyDescent="0.25">
      <c r="C87">
        <v>77.655618773333103</v>
      </c>
      <c r="D87">
        <v>47.053228068653894</v>
      </c>
      <c r="E87">
        <v>14.8866083102932</v>
      </c>
      <c r="F87">
        <v>12.318656597658601</v>
      </c>
      <c r="G87">
        <v>110.526932571253</v>
      </c>
      <c r="H87">
        <v>15.889495586000001</v>
      </c>
      <c r="I87">
        <v>8.3777676797439806</v>
      </c>
      <c r="J87">
        <v>13.514840536334001</v>
      </c>
      <c r="K87">
        <v>91.191693863626298</v>
      </c>
      <c r="L87">
        <v>53.749428647045299</v>
      </c>
      <c r="M87">
        <v>24.359256406949299</v>
      </c>
      <c r="N87">
        <v>5.1713465880160001</v>
      </c>
      <c r="O87">
        <v>14.526282530074599</v>
      </c>
      <c r="P87">
        <v>2.2452792292938799</v>
      </c>
      <c r="Q87">
        <v>1.78508592621867</v>
      </c>
      <c r="R87">
        <v>76.080810036640003</v>
      </c>
      <c r="T87">
        <v>64.507013950028906</v>
      </c>
      <c r="U87">
        <v>43.096949368180454</v>
      </c>
      <c r="V87">
        <v>12.916159440619399</v>
      </c>
      <c r="W87">
        <v>9.9562094757014492</v>
      </c>
      <c r="X87">
        <v>83.913950966476406</v>
      </c>
      <c r="Y87">
        <v>11.948873569920099</v>
      </c>
      <c r="Z87">
        <v>6.9773901641393898</v>
      </c>
      <c r="AA87">
        <v>11.128475914180999</v>
      </c>
      <c r="AB87">
        <v>69.620914473148304</v>
      </c>
      <c r="AC87">
        <v>40.507420212954798</v>
      </c>
      <c r="AD87">
        <v>18.613526969527001</v>
      </c>
      <c r="AE87">
        <v>3.9547703139241399</v>
      </c>
      <c r="AF87">
        <v>11.348730679144699</v>
      </c>
      <c r="AG87">
        <v>1.5908640346906899</v>
      </c>
      <c r="AH87">
        <v>1.6556143580981399</v>
      </c>
      <c r="AI87">
        <v>58.068967046766602</v>
      </c>
      <c r="AK87">
        <v>0</v>
      </c>
      <c r="AL87">
        <v>39.140670667706935</v>
      </c>
      <c r="AM87">
        <v>5.0370451008217003</v>
      </c>
      <c r="AN87">
        <v>7.5937623537442498</v>
      </c>
      <c r="AO87">
        <v>57.300969361700098</v>
      </c>
      <c r="AP87">
        <v>8.0082515538403207</v>
      </c>
      <c r="AQ87">
        <v>5.5770126485348097</v>
      </c>
      <c r="AR87">
        <v>8.74211129202825</v>
      </c>
      <c r="AS87">
        <v>48.050135082670003</v>
      </c>
      <c r="AT87">
        <v>27.265411778864401</v>
      </c>
      <c r="AU87">
        <v>0</v>
      </c>
      <c r="AV87">
        <v>2.7381940398322899</v>
      </c>
      <c r="AW87">
        <v>8.1711788282148898</v>
      </c>
      <c r="AX87">
        <v>0.75300448002795395</v>
      </c>
      <c r="AY87">
        <v>1.5261427899776201</v>
      </c>
      <c r="AZ87">
        <v>40.057124056893102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4.0676295377604799</v>
      </c>
      <c r="BH87">
        <v>1.9883860270023499</v>
      </c>
      <c r="BI87">
        <v>0</v>
      </c>
      <c r="BJ87">
        <v>0</v>
      </c>
      <c r="BK87">
        <v>7.9593825706660901</v>
      </c>
      <c r="BL87">
        <v>0</v>
      </c>
      <c r="BM87">
        <v>1.52161776574042</v>
      </c>
      <c r="BN87">
        <v>1.50094312347685</v>
      </c>
      <c r="BO87">
        <v>0</v>
      </c>
      <c r="BP87">
        <v>0</v>
      </c>
      <c r="BQ87">
        <v>12.361555457653299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</row>
    <row r="88" spans="3:86" x14ac:dyDescent="0.25">
      <c r="C88">
        <v>53.671691734933503</v>
      </c>
      <c r="D88">
        <v>72.058382237040092</v>
      </c>
      <c r="E88">
        <v>11.2248932696533</v>
      </c>
      <c r="F88">
        <v>14.2332800779413</v>
      </c>
      <c r="G88">
        <v>100.83203270293301</v>
      </c>
      <c r="H88">
        <v>15.493261101669299</v>
      </c>
      <c r="I88">
        <v>7.9826195473866903</v>
      </c>
      <c r="J88">
        <v>16.363949280933198</v>
      </c>
      <c r="K88">
        <v>113.24768128207999</v>
      </c>
      <c r="L88">
        <v>57.360146512778698</v>
      </c>
      <c r="M88">
        <v>33.134635045829299</v>
      </c>
      <c r="N88">
        <v>4.8695916701439899</v>
      </c>
      <c r="O88">
        <v>16.453322825855899</v>
      </c>
      <c r="P88">
        <v>0</v>
      </c>
      <c r="Q88">
        <v>3.08443863573333</v>
      </c>
      <c r="R88">
        <v>81.479707004320005</v>
      </c>
      <c r="T88">
        <v>50.141633904363502</v>
      </c>
      <c r="U88">
        <v>58.465247941059403</v>
      </c>
      <c r="V88">
        <v>9.3652725891828901</v>
      </c>
      <c r="W88">
        <v>11.3071140201072</v>
      </c>
      <c r="X88">
        <v>76.090216998121804</v>
      </c>
      <c r="Y88">
        <v>11.6081952646913</v>
      </c>
      <c r="Z88">
        <v>6.8217448307201201</v>
      </c>
      <c r="AA88">
        <v>15.6617876180739</v>
      </c>
      <c r="AB88">
        <v>88.216601537538693</v>
      </c>
      <c r="AC88">
        <v>43.203660183938702</v>
      </c>
      <c r="AD88">
        <v>24.925056832042898</v>
      </c>
      <c r="AE88">
        <v>3.71172399325269</v>
      </c>
      <c r="AF88">
        <v>13.0659957429139</v>
      </c>
      <c r="AG88">
        <v>0</v>
      </c>
      <c r="AH88">
        <v>2.4910702529389801</v>
      </c>
      <c r="AI88">
        <v>61.677027871109601</v>
      </c>
      <c r="AK88">
        <v>0</v>
      </c>
      <c r="AL88">
        <v>44.872113645078741</v>
      </c>
      <c r="AM88">
        <v>7.5056519087124203</v>
      </c>
      <c r="AN88">
        <v>8.3809479622732503</v>
      </c>
      <c r="AO88">
        <v>51.348401293310097</v>
      </c>
      <c r="AP88">
        <v>7.7231294277133804</v>
      </c>
      <c r="AQ88">
        <v>5.6608701140535604</v>
      </c>
      <c r="AR88">
        <v>14.9596259552146</v>
      </c>
      <c r="AS88">
        <v>63.185521792997399</v>
      </c>
      <c r="AT88">
        <v>29.047173855098698</v>
      </c>
      <c r="AU88">
        <v>0</v>
      </c>
      <c r="AV88">
        <v>2.5538563163614101</v>
      </c>
      <c r="AW88">
        <v>9.6786686599719598</v>
      </c>
      <c r="AX88">
        <v>0</v>
      </c>
      <c r="AY88">
        <v>1.89770187014458</v>
      </c>
      <c r="AZ88">
        <v>41.874348737899197</v>
      </c>
      <c r="BB88">
        <v>0</v>
      </c>
      <c r="BC88">
        <v>4.5473448645920396</v>
      </c>
      <c r="BD88">
        <v>0</v>
      </c>
      <c r="BE88">
        <v>0</v>
      </c>
      <c r="BF88">
        <v>0</v>
      </c>
      <c r="BG88">
        <v>3.8380635907354002</v>
      </c>
      <c r="BH88">
        <v>4.4999953973869902</v>
      </c>
      <c r="BI88">
        <v>0</v>
      </c>
      <c r="BJ88">
        <v>0</v>
      </c>
      <c r="BK88">
        <v>14.8906875262588</v>
      </c>
      <c r="BL88">
        <v>0</v>
      </c>
      <c r="BM88">
        <v>1.39598863947014</v>
      </c>
      <c r="BN88">
        <v>6.2913415770299697</v>
      </c>
      <c r="BO88">
        <v>0</v>
      </c>
      <c r="BP88">
        <v>0</v>
      </c>
      <c r="BQ88">
        <v>22.0716696046889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A79B5-8CA7-4A7F-BC09-6CBD05B4DD35}">
  <dimension ref="A1:IY131"/>
  <sheetViews>
    <sheetView workbookViewId="0">
      <selection activeCell="H10" sqref="H10"/>
    </sheetView>
  </sheetViews>
  <sheetFormatPr defaultRowHeight="13.8" x14ac:dyDescent="0.25"/>
  <cols>
    <col min="2" max="2" width="11.33203125" bestFit="1" customWidth="1"/>
    <col min="19" max="19" width="13.77734375" bestFit="1" customWidth="1"/>
    <col min="20" max="20" width="12.5546875" bestFit="1" customWidth="1"/>
    <col min="89" max="89" width="11.6640625" bestFit="1" customWidth="1"/>
    <col min="106" max="106" width="11.6640625" bestFit="1" customWidth="1"/>
    <col min="123" max="123" width="11.6640625" bestFit="1" customWidth="1"/>
    <col min="140" max="140" width="11.6640625" bestFit="1" customWidth="1"/>
    <col min="157" max="157" width="11.6640625" bestFit="1" customWidth="1"/>
    <col min="176" max="176" width="11.6640625" bestFit="1" customWidth="1"/>
    <col min="193" max="193" width="11.6640625" bestFit="1" customWidth="1"/>
    <col min="210" max="210" width="11.6640625" bestFit="1" customWidth="1"/>
    <col min="227" max="227" width="11.6640625" bestFit="1" customWidth="1"/>
    <col min="244" max="244" width="11.6640625" bestFit="1" customWidth="1"/>
  </cols>
  <sheetData>
    <row r="1" spans="1:259" x14ac:dyDescent="0.25">
      <c r="B1" t="s">
        <v>31</v>
      </c>
      <c r="CJ1" t="s">
        <v>34</v>
      </c>
      <c r="FT1" t="s">
        <v>35</v>
      </c>
    </row>
    <row r="2" spans="1:259" x14ac:dyDescent="0.25"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24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S2" t="s">
        <v>6</v>
      </c>
      <c r="T2" t="s">
        <v>7</v>
      </c>
      <c r="U2" t="s">
        <v>8</v>
      </c>
      <c r="V2" t="s">
        <v>9</v>
      </c>
      <c r="W2" t="s">
        <v>10</v>
      </c>
      <c r="X2" t="s">
        <v>11</v>
      </c>
      <c r="Y2" t="s">
        <v>12</v>
      </c>
      <c r="Z2" t="s">
        <v>24</v>
      </c>
      <c r="AA2" t="s">
        <v>13</v>
      </c>
      <c r="AB2" t="s">
        <v>14</v>
      </c>
      <c r="AC2" t="s">
        <v>15</v>
      </c>
      <c r="AD2" t="s">
        <v>16</v>
      </c>
      <c r="AE2" t="s">
        <v>17</v>
      </c>
      <c r="AF2" t="s">
        <v>18</v>
      </c>
      <c r="AG2" t="s">
        <v>19</v>
      </c>
      <c r="AH2" t="s">
        <v>20</v>
      </c>
      <c r="AJ2" t="s">
        <v>6</v>
      </c>
      <c r="AK2" t="s">
        <v>7</v>
      </c>
      <c r="AL2" t="s">
        <v>8</v>
      </c>
      <c r="AM2" t="s">
        <v>9</v>
      </c>
      <c r="AN2" t="s">
        <v>10</v>
      </c>
      <c r="AO2" t="s">
        <v>11</v>
      </c>
      <c r="AP2" t="s">
        <v>12</v>
      </c>
      <c r="AQ2" t="s">
        <v>24</v>
      </c>
      <c r="AR2" t="s">
        <v>13</v>
      </c>
      <c r="AS2" t="s">
        <v>14</v>
      </c>
      <c r="AT2" t="s">
        <v>15</v>
      </c>
      <c r="AU2" t="s">
        <v>16</v>
      </c>
      <c r="AV2" t="s">
        <v>17</v>
      </c>
      <c r="AW2" t="s">
        <v>18</v>
      </c>
      <c r="AX2" t="s">
        <v>19</v>
      </c>
      <c r="AY2" t="s">
        <v>20</v>
      </c>
      <c r="BA2" t="s">
        <v>6</v>
      </c>
      <c r="BB2" t="s">
        <v>7</v>
      </c>
      <c r="BC2" t="s">
        <v>8</v>
      </c>
      <c r="BD2" t="s">
        <v>9</v>
      </c>
      <c r="BE2" t="s">
        <v>10</v>
      </c>
      <c r="BF2" t="s">
        <v>11</v>
      </c>
      <c r="BG2" t="s">
        <v>12</v>
      </c>
      <c r="BH2" t="s">
        <v>24</v>
      </c>
      <c r="BI2" t="s">
        <v>13</v>
      </c>
      <c r="BJ2" t="s">
        <v>14</v>
      </c>
      <c r="BK2" t="s">
        <v>15</v>
      </c>
      <c r="BL2" t="s">
        <v>16</v>
      </c>
      <c r="BM2" t="s">
        <v>17</v>
      </c>
      <c r="BN2" t="s">
        <v>18</v>
      </c>
      <c r="BO2" t="s">
        <v>19</v>
      </c>
      <c r="BP2" t="s">
        <v>20</v>
      </c>
      <c r="BR2" t="s">
        <v>6</v>
      </c>
      <c r="BS2" t="s">
        <v>7</v>
      </c>
      <c r="BT2" t="s">
        <v>8</v>
      </c>
      <c r="BU2" t="s">
        <v>9</v>
      </c>
      <c r="BV2" t="s">
        <v>10</v>
      </c>
      <c r="BW2" t="s">
        <v>11</v>
      </c>
      <c r="BX2" t="s">
        <v>12</v>
      </c>
      <c r="BY2" t="s">
        <v>24</v>
      </c>
      <c r="BZ2" t="s">
        <v>13</v>
      </c>
      <c r="CA2" t="s">
        <v>14</v>
      </c>
      <c r="CB2" t="s">
        <v>15</v>
      </c>
      <c r="CC2" t="s">
        <v>16</v>
      </c>
      <c r="CD2" t="s">
        <v>17</v>
      </c>
      <c r="CE2" t="s">
        <v>18</v>
      </c>
      <c r="CF2" t="s">
        <v>19</v>
      </c>
      <c r="CG2" t="s">
        <v>20</v>
      </c>
      <c r="CK2" t="s">
        <v>6</v>
      </c>
      <c r="CL2" t="s">
        <v>7</v>
      </c>
      <c r="CM2" t="s">
        <v>8</v>
      </c>
      <c r="CN2" t="s">
        <v>9</v>
      </c>
      <c r="CO2" t="s">
        <v>10</v>
      </c>
      <c r="CP2" t="s">
        <v>11</v>
      </c>
      <c r="CQ2" t="s">
        <v>12</v>
      </c>
      <c r="CR2" t="s">
        <v>24</v>
      </c>
      <c r="CS2" t="s">
        <v>13</v>
      </c>
      <c r="CT2" t="s">
        <v>14</v>
      </c>
      <c r="CU2" t="s">
        <v>15</v>
      </c>
      <c r="CV2" t="s">
        <v>16</v>
      </c>
      <c r="CW2" t="s">
        <v>17</v>
      </c>
      <c r="CX2" t="s">
        <v>18</v>
      </c>
      <c r="CY2" t="s">
        <v>19</v>
      </c>
      <c r="CZ2" t="s">
        <v>20</v>
      </c>
      <c r="DB2" t="s">
        <v>6</v>
      </c>
      <c r="DC2" t="s">
        <v>7</v>
      </c>
      <c r="DD2" t="s">
        <v>8</v>
      </c>
      <c r="DE2" t="s">
        <v>9</v>
      </c>
      <c r="DF2" t="s">
        <v>10</v>
      </c>
      <c r="DG2" t="s">
        <v>11</v>
      </c>
      <c r="DH2" t="s">
        <v>12</v>
      </c>
      <c r="DI2" t="s">
        <v>24</v>
      </c>
      <c r="DJ2" t="s">
        <v>13</v>
      </c>
      <c r="DK2" t="s">
        <v>14</v>
      </c>
      <c r="DL2" t="s">
        <v>15</v>
      </c>
      <c r="DM2" t="s">
        <v>16</v>
      </c>
      <c r="DN2" t="s">
        <v>17</v>
      </c>
      <c r="DO2" t="s">
        <v>18</v>
      </c>
      <c r="DP2" t="s">
        <v>19</v>
      </c>
      <c r="DQ2" t="s">
        <v>20</v>
      </c>
      <c r="DS2" t="s">
        <v>6</v>
      </c>
      <c r="DT2" t="s">
        <v>7</v>
      </c>
      <c r="DU2" t="s">
        <v>8</v>
      </c>
      <c r="DV2" t="s">
        <v>9</v>
      </c>
      <c r="DW2" t="s">
        <v>10</v>
      </c>
      <c r="DX2" t="s">
        <v>11</v>
      </c>
      <c r="DY2" t="s">
        <v>12</v>
      </c>
      <c r="DZ2" t="s">
        <v>24</v>
      </c>
      <c r="EA2" t="s">
        <v>13</v>
      </c>
      <c r="EB2" t="s">
        <v>14</v>
      </c>
      <c r="EC2" t="s">
        <v>15</v>
      </c>
      <c r="ED2" t="s">
        <v>16</v>
      </c>
      <c r="EE2" t="s">
        <v>17</v>
      </c>
      <c r="EF2" t="s">
        <v>18</v>
      </c>
      <c r="EG2" t="s">
        <v>19</v>
      </c>
      <c r="EH2" t="s">
        <v>20</v>
      </c>
      <c r="EJ2" t="s">
        <v>6</v>
      </c>
      <c r="EK2" t="s">
        <v>7</v>
      </c>
      <c r="EL2" t="s">
        <v>8</v>
      </c>
      <c r="EM2" t="s">
        <v>9</v>
      </c>
      <c r="EN2" t="s">
        <v>10</v>
      </c>
      <c r="EO2" t="s">
        <v>11</v>
      </c>
      <c r="EP2" t="s">
        <v>12</v>
      </c>
      <c r="EQ2" t="s">
        <v>24</v>
      </c>
      <c r="ER2" t="s">
        <v>13</v>
      </c>
      <c r="ES2" t="s">
        <v>14</v>
      </c>
      <c r="ET2" t="s">
        <v>15</v>
      </c>
      <c r="EU2" t="s">
        <v>16</v>
      </c>
      <c r="EV2" t="s">
        <v>17</v>
      </c>
      <c r="EW2" t="s">
        <v>18</v>
      </c>
      <c r="EX2" t="s">
        <v>19</v>
      </c>
      <c r="EY2" t="s">
        <v>20</v>
      </c>
      <c r="FA2" t="s">
        <v>6</v>
      </c>
      <c r="FB2" t="s">
        <v>7</v>
      </c>
      <c r="FC2" t="s">
        <v>8</v>
      </c>
      <c r="FD2" t="s">
        <v>9</v>
      </c>
      <c r="FE2" t="s">
        <v>10</v>
      </c>
      <c r="FF2" t="s">
        <v>11</v>
      </c>
      <c r="FG2" t="s">
        <v>12</v>
      </c>
      <c r="FH2" t="s">
        <v>24</v>
      </c>
      <c r="FI2" t="s">
        <v>13</v>
      </c>
      <c r="FJ2" t="s">
        <v>14</v>
      </c>
      <c r="FK2" t="s">
        <v>15</v>
      </c>
      <c r="FL2" t="s">
        <v>16</v>
      </c>
      <c r="FM2" t="s">
        <v>17</v>
      </c>
      <c r="FN2" t="s">
        <v>18</v>
      </c>
      <c r="FO2" t="s">
        <v>19</v>
      </c>
      <c r="FP2" t="s">
        <v>20</v>
      </c>
      <c r="FT2" t="s">
        <v>6</v>
      </c>
      <c r="FU2" t="s">
        <v>7</v>
      </c>
      <c r="FV2" t="s">
        <v>8</v>
      </c>
      <c r="FW2" t="s">
        <v>9</v>
      </c>
      <c r="FX2" t="s">
        <v>10</v>
      </c>
      <c r="FY2" t="s">
        <v>11</v>
      </c>
      <c r="FZ2" t="s">
        <v>12</v>
      </c>
      <c r="GA2" t="s">
        <v>24</v>
      </c>
      <c r="GB2" t="s">
        <v>13</v>
      </c>
      <c r="GC2" t="s">
        <v>14</v>
      </c>
      <c r="GD2" t="s">
        <v>15</v>
      </c>
      <c r="GE2" t="s">
        <v>16</v>
      </c>
      <c r="GF2" t="s">
        <v>17</v>
      </c>
      <c r="GG2" t="s">
        <v>18</v>
      </c>
      <c r="GH2" t="s">
        <v>19</v>
      </c>
      <c r="GI2" t="s">
        <v>20</v>
      </c>
      <c r="GK2" t="s">
        <v>6</v>
      </c>
      <c r="GL2" t="s">
        <v>7</v>
      </c>
      <c r="GM2" t="s">
        <v>8</v>
      </c>
      <c r="GN2" t="s">
        <v>9</v>
      </c>
      <c r="GO2" t="s">
        <v>10</v>
      </c>
      <c r="GP2" t="s">
        <v>11</v>
      </c>
      <c r="GQ2" t="s">
        <v>12</v>
      </c>
      <c r="GR2" t="s">
        <v>24</v>
      </c>
      <c r="GS2" t="s">
        <v>13</v>
      </c>
      <c r="GT2" t="s">
        <v>14</v>
      </c>
      <c r="GU2" t="s">
        <v>15</v>
      </c>
      <c r="GV2" t="s">
        <v>16</v>
      </c>
      <c r="GW2" t="s">
        <v>17</v>
      </c>
      <c r="GX2" t="s">
        <v>18</v>
      </c>
      <c r="GY2" t="s">
        <v>19</v>
      </c>
      <c r="GZ2" t="s">
        <v>20</v>
      </c>
      <c r="HB2" t="s">
        <v>6</v>
      </c>
      <c r="HC2" t="s">
        <v>7</v>
      </c>
      <c r="HD2" t="s">
        <v>8</v>
      </c>
      <c r="HE2" t="s">
        <v>9</v>
      </c>
      <c r="HF2" t="s">
        <v>10</v>
      </c>
      <c r="HG2" t="s">
        <v>11</v>
      </c>
      <c r="HH2" t="s">
        <v>12</v>
      </c>
      <c r="HI2" t="s">
        <v>24</v>
      </c>
      <c r="HJ2" t="s">
        <v>13</v>
      </c>
      <c r="HK2" t="s">
        <v>14</v>
      </c>
      <c r="HL2" t="s">
        <v>15</v>
      </c>
      <c r="HM2" t="s">
        <v>16</v>
      </c>
      <c r="HN2" t="s">
        <v>17</v>
      </c>
      <c r="HO2" t="s">
        <v>18</v>
      </c>
      <c r="HP2" t="s">
        <v>19</v>
      </c>
      <c r="HQ2" t="s">
        <v>20</v>
      </c>
      <c r="HS2" t="s">
        <v>6</v>
      </c>
      <c r="HT2" t="s">
        <v>7</v>
      </c>
      <c r="HU2" t="s">
        <v>8</v>
      </c>
      <c r="HV2" t="s">
        <v>9</v>
      </c>
      <c r="HW2" t="s">
        <v>10</v>
      </c>
      <c r="HX2" t="s">
        <v>11</v>
      </c>
      <c r="HY2" t="s">
        <v>12</v>
      </c>
      <c r="HZ2" t="s">
        <v>24</v>
      </c>
      <c r="IA2" t="s">
        <v>13</v>
      </c>
      <c r="IB2" t="s">
        <v>14</v>
      </c>
      <c r="IC2" t="s">
        <v>15</v>
      </c>
      <c r="ID2" t="s">
        <v>16</v>
      </c>
      <c r="IE2" t="s">
        <v>17</v>
      </c>
      <c r="IF2" t="s">
        <v>18</v>
      </c>
      <c r="IG2" t="s">
        <v>19</v>
      </c>
      <c r="IH2" t="s">
        <v>20</v>
      </c>
      <c r="IJ2" t="s">
        <v>6</v>
      </c>
      <c r="IK2" t="s">
        <v>7</v>
      </c>
      <c r="IL2" t="s">
        <v>8</v>
      </c>
      <c r="IM2" t="s">
        <v>9</v>
      </c>
      <c r="IN2" t="s">
        <v>10</v>
      </c>
      <c r="IO2" t="s">
        <v>11</v>
      </c>
      <c r="IP2" t="s">
        <v>12</v>
      </c>
      <c r="IQ2" t="s">
        <v>24</v>
      </c>
      <c r="IR2" t="s">
        <v>13</v>
      </c>
      <c r="IS2" t="s">
        <v>14</v>
      </c>
      <c r="IT2" t="s">
        <v>15</v>
      </c>
      <c r="IU2" t="s">
        <v>16</v>
      </c>
      <c r="IV2" t="s">
        <v>17</v>
      </c>
      <c r="IW2" t="s">
        <v>18</v>
      </c>
      <c r="IX2" t="s">
        <v>19</v>
      </c>
      <c r="IY2" t="s">
        <v>20</v>
      </c>
    </row>
    <row r="3" spans="1:259" x14ac:dyDescent="0.25">
      <c r="A3">
        <v>2010</v>
      </c>
      <c r="B3">
        <f>(Transition!$D2*('Base-New'!C4*'Per Unit Emission'!C3)*'Efficiency Change'!$G2+Transition!$C2*('Base-New'!C4*'Per Unit Emission'!C47)*'Efficiency Change'!$P2)/'Life time change'!$C2</f>
        <v>0</v>
      </c>
      <c r="C3">
        <f>(Transition!$D2*('Base-New'!D4*'Per Unit Emission'!D3)*'Efficiency Change'!$G2+Transition!$C2*('Base-New'!D4*'Per Unit Emission'!D47)*'Efficiency Change'!$P2)/'Life time change'!$C2</f>
        <v>0</v>
      </c>
      <c r="D3">
        <f>(Transition!$D2*('Base-New'!E4*'Per Unit Emission'!E3)*'Efficiency Change'!$G2+Transition!$C2*('Base-New'!E4*'Per Unit Emission'!E47)*'Efficiency Change'!$P2)/'Life time change'!$C2</f>
        <v>0</v>
      </c>
      <c r="E3">
        <f>(Transition!$D2*('Base-New'!F4*'Per Unit Emission'!F3)*'Efficiency Change'!$G2+Transition!$C2*('Base-New'!F4*'Per Unit Emission'!F47)*'Efficiency Change'!$P2)/'Life time change'!$C2</f>
        <v>0</v>
      </c>
      <c r="F3">
        <f>(Transition!$D2*('Base-New'!G4*'Per Unit Emission'!G3)*'Efficiency Change'!$G2+Transition!$C2*('Base-New'!G4*'Per Unit Emission'!G47)*'Efficiency Change'!$P2)/'Life time change'!$C2</f>
        <v>0</v>
      </c>
      <c r="G3">
        <f>(Transition!$D2*('Base-New'!H4*'Per Unit Emission'!H3)*'Efficiency Change'!$G2+Transition!$C2*('Base-New'!H4*'Per Unit Emission'!H47)*'Efficiency Change'!$P2)/'Life time change'!$C2</f>
        <v>0</v>
      </c>
      <c r="H3">
        <f>(Transition!$D2*('Base-New'!I4*'Per Unit Emission'!I3)*'Efficiency Change'!$G2+Transition!$C2*('Base-New'!I4*'Per Unit Emission'!I47)*'Efficiency Change'!$P2)/'Life time change'!$C2</f>
        <v>0</v>
      </c>
      <c r="I3">
        <f>(Transition!$D2*('Base-New'!J4*'Per Unit Emission'!J3)*'Efficiency Change'!$G2+Transition!$C2*('Base-New'!J4*'Per Unit Emission'!J47)*'Efficiency Change'!$P2)/'Life time change'!$C2</f>
        <v>0</v>
      </c>
      <c r="J3">
        <f>(Transition!$D2*('Base-New'!K4*'Per Unit Emission'!K3)*'Efficiency Change'!$G2+Transition!$C2*('Base-New'!K4*'Per Unit Emission'!K47)*'Efficiency Change'!$P2)/'Life time change'!$C2</f>
        <v>0</v>
      </c>
      <c r="K3">
        <f>(Transition!$D2*('Base-New'!L4*'Per Unit Emission'!L3)*'Efficiency Change'!$G2+Transition!$C2*('Base-New'!L4*'Per Unit Emission'!L47)*'Efficiency Change'!$P2)/'Life time change'!$C2</f>
        <v>0</v>
      </c>
      <c r="L3">
        <f>(Transition!$D2*('Base-New'!M4*'Per Unit Emission'!M3)*'Efficiency Change'!$G2+Transition!$C2*('Base-New'!M4*'Per Unit Emission'!M47)*'Efficiency Change'!$P2)/'Life time change'!$C2</f>
        <v>0</v>
      </c>
      <c r="M3">
        <f>(Transition!$D2*('Base-New'!N4*'Per Unit Emission'!N3)*'Efficiency Change'!$G2+Transition!$C2*('Base-New'!N4*'Per Unit Emission'!N47)*'Efficiency Change'!$P2)/'Life time change'!$C2</f>
        <v>0</v>
      </c>
      <c r="N3">
        <f>(Transition!$D2*('Base-New'!O4*'Per Unit Emission'!O3)*'Efficiency Change'!$G2+Transition!$C2*('Base-New'!O4*'Per Unit Emission'!O47)*'Efficiency Change'!$P2)/'Life time change'!$C2</f>
        <v>0</v>
      </c>
      <c r="O3">
        <f>(Transition!$D2*('Base-New'!P4*'Per Unit Emission'!P3)*'Efficiency Change'!$G2+Transition!$C2*('Base-New'!P4*'Per Unit Emission'!P47)*'Efficiency Change'!$P2)/'Life time change'!$C2</f>
        <v>0</v>
      </c>
      <c r="P3">
        <f>(Transition!$D2*('Base-New'!Q4*'Per Unit Emission'!Q3)*'Efficiency Change'!$G2+Transition!$C2*('Base-New'!Q4*'Per Unit Emission'!Q47)*'Efficiency Change'!$P2)/'Life time change'!$C2</f>
        <v>0</v>
      </c>
      <c r="Q3">
        <f>(Transition!$D2*('Base-New'!R4*'Per Unit Emission'!R3)*'Efficiency Change'!$G2+Transition!$C2*('Base-New'!R4*'Per Unit Emission'!R47)*'Efficiency Change'!$P2)/'Life time change'!$C2</f>
        <v>0</v>
      </c>
      <c r="R3">
        <f>(Transition!$D2*('Base-New'!S4*'Per Unit Emission'!S3)*'Efficiency Change'!$G2+Transition!$C2*('Base-New'!S4*'Per Unit Emission'!S47)*'Efficiency Change'!$P2)/'Life time change'!$C2</f>
        <v>0</v>
      </c>
      <c r="S3">
        <f>(Transition!$D2*('Base-New'!T4*'Per Unit Emission'!C3)*'Efficiency Change'!$G2+Transition!$C2*('Base-New'!T4*'Per Unit Emission'!C47)*'Efficiency Change'!$P2)/'Life time change'!$C2</f>
        <v>0</v>
      </c>
      <c r="T3">
        <f>(Transition!$D2*('Base-New'!U4*'Per Unit Emission'!D3)*'Efficiency Change'!$G2+Transition!$C2*('Base-New'!U4*'Per Unit Emission'!D47)*'Efficiency Change'!$P2)/'Life time change'!$C2</f>
        <v>0</v>
      </c>
      <c r="U3">
        <f>(Transition!$D2*('Base-New'!V4*'Per Unit Emission'!E3)*'Efficiency Change'!$G2+Transition!$C2*('Base-New'!V4*'Per Unit Emission'!E47)*'Efficiency Change'!$P2)/'Life time change'!$C2</f>
        <v>0</v>
      </c>
      <c r="V3">
        <f>(Transition!$D2*('Base-New'!W4*'Per Unit Emission'!F3)*'Efficiency Change'!$G2+Transition!$C2*('Base-New'!W4*'Per Unit Emission'!F47)*'Efficiency Change'!$P2)/'Life time change'!$C2</f>
        <v>0</v>
      </c>
      <c r="W3">
        <f>(Transition!$D2*('Base-New'!X4*'Per Unit Emission'!G3)*'Efficiency Change'!$G2+Transition!$C2*('Base-New'!X4*'Per Unit Emission'!G47)*'Efficiency Change'!$P2)/'Life time change'!$C2</f>
        <v>0</v>
      </c>
      <c r="X3">
        <f>(Transition!$D2*('Base-New'!Y4*'Per Unit Emission'!H3)*'Efficiency Change'!$G2+Transition!$C2*('Base-New'!Y4*'Per Unit Emission'!H47)*'Efficiency Change'!$P2)/'Life time change'!$C2</f>
        <v>0</v>
      </c>
      <c r="Y3">
        <f>(Transition!$D2*('Base-New'!Z4*'Per Unit Emission'!I3)*'Efficiency Change'!$G2+Transition!$C2*('Base-New'!Z4*'Per Unit Emission'!I47)*'Efficiency Change'!$P2)/'Life time change'!$C2</f>
        <v>0</v>
      </c>
      <c r="Z3">
        <f>(Transition!$D2*('Base-New'!AA4*'Per Unit Emission'!J3)*'Efficiency Change'!$G2+Transition!$C2*('Base-New'!AA4*'Per Unit Emission'!J47)*'Efficiency Change'!$P2)/'Life time change'!$C2</f>
        <v>0</v>
      </c>
      <c r="AA3">
        <f>(Transition!$D2*('Base-New'!AB4*'Per Unit Emission'!K3)*'Efficiency Change'!$G2+Transition!$C2*('Base-New'!AB4*'Per Unit Emission'!K47)*'Efficiency Change'!$P2)/'Life time change'!$C2</f>
        <v>0</v>
      </c>
      <c r="AB3">
        <f>(Transition!$D2*('Base-New'!AC4*'Per Unit Emission'!L3)*'Efficiency Change'!$G2+Transition!$C2*('Base-New'!AC4*'Per Unit Emission'!L47)*'Efficiency Change'!$P2)/'Life time change'!$C2</f>
        <v>0</v>
      </c>
      <c r="AC3">
        <f>(Transition!$D2*('Base-New'!AD4*'Per Unit Emission'!M3)*'Efficiency Change'!$G2+Transition!$C2*('Base-New'!AD4*'Per Unit Emission'!M47)*'Efficiency Change'!$P2)/'Life time change'!$C2</f>
        <v>0</v>
      </c>
      <c r="AD3">
        <f>(Transition!$D2*('Base-New'!AE4*'Per Unit Emission'!N3)*'Efficiency Change'!$G2+Transition!$C2*('Base-New'!AE4*'Per Unit Emission'!N47)*'Efficiency Change'!$P2)/'Life time change'!$C2</f>
        <v>0</v>
      </c>
      <c r="AE3">
        <f>(Transition!$D2*('Base-New'!AF4*'Per Unit Emission'!O3)*'Efficiency Change'!$G2+Transition!$C2*('Base-New'!AF4*'Per Unit Emission'!O47)*'Efficiency Change'!$P2)/'Life time change'!$C2</f>
        <v>0</v>
      </c>
      <c r="AF3">
        <f>(Transition!$D2*('Base-New'!AG4*'Per Unit Emission'!P3)*'Efficiency Change'!$G2+Transition!$C2*('Base-New'!AG4*'Per Unit Emission'!P47)*'Efficiency Change'!$P2)/'Life time change'!$C2</f>
        <v>0</v>
      </c>
      <c r="AG3">
        <f>(Transition!$D2*('Base-New'!AH4*'Per Unit Emission'!Q3)*'Efficiency Change'!$G2+Transition!$C2*('Base-New'!AH4*'Per Unit Emission'!Q47)*'Efficiency Change'!$P2)/'Life time change'!$C2</f>
        <v>0</v>
      </c>
      <c r="AH3">
        <f>(Transition!$D2*('Base-New'!AI4*'Per Unit Emission'!R3)*'Efficiency Change'!$G2+Transition!$C2*('Base-New'!AI4*'Per Unit Emission'!R47)*'Efficiency Change'!$P2)/'Life time change'!$C2</f>
        <v>0</v>
      </c>
      <c r="AI3">
        <f>(Transition!$D2*('Base-New'!AJ4*'Per Unit Emission'!S3)*'Efficiency Change'!$G2+Transition!$C2*('Base-New'!AJ4*'Per Unit Emission'!S47)*'Efficiency Change'!$P2)/'Life time change'!$C2</f>
        <v>0</v>
      </c>
      <c r="AJ3">
        <f>(Transition!$D2*('Base-New'!AK4*'Per Unit Emission'!C3)*'Efficiency Change'!$G2+Transition!$C2*('Base-New'!AK4*'Per Unit Emission'!C47)*'Efficiency Change'!$P2)/'Life time change'!$C2</f>
        <v>0</v>
      </c>
      <c r="AK3">
        <f>(Transition!$D2*('Base-New'!AL4*'Per Unit Emission'!D3)*'Efficiency Change'!$G2+Transition!$C2*('Base-New'!AL4*'Per Unit Emission'!D47)*'Efficiency Change'!$P2)/'Life time change'!$C2</f>
        <v>0</v>
      </c>
      <c r="AL3">
        <f>(Transition!$D2*('Base-New'!AM4*'Per Unit Emission'!E3)*'Efficiency Change'!$G2+Transition!$C2*('Base-New'!AM4*'Per Unit Emission'!E47)*'Efficiency Change'!$P2)/'Life time change'!$C2</f>
        <v>0</v>
      </c>
      <c r="AM3">
        <f>(Transition!$D2*('Base-New'!AN4*'Per Unit Emission'!F3)*'Efficiency Change'!$G2+Transition!$C2*('Base-New'!AN4*'Per Unit Emission'!F47)*'Efficiency Change'!$P2)/'Life time change'!$C2</f>
        <v>0</v>
      </c>
      <c r="AN3">
        <f>(Transition!$D2*('Base-New'!AO4*'Per Unit Emission'!G3)*'Efficiency Change'!$G2+Transition!$C2*('Base-New'!AO4*'Per Unit Emission'!G47)*'Efficiency Change'!$P2)/'Life time change'!$C2</f>
        <v>0</v>
      </c>
      <c r="AO3">
        <f>(Transition!$D2*('Base-New'!AP4*'Per Unit Emission'!H3)*'Efficiency Change'!$G2+Transition!$C2*('Base-New'!AP4*'Per Unit Emission'!H47)*'Efficiency Change'!$P2)/'Life time change'!$C2</f>
        <v>0</v>
      </c>
      <c r="AP3">
        <f>(Transition!$D2*('Base-New'!AQ4*'Per Unit Emission'!I3)*'Efficiency Change'!$G2+Transition!$C2*('Base-New'!AQ4*'Per Unit Emission'!I47)*'Efficiency Change'!$P2)/'Life time change'!$C2</f>
        <v>0</v>
      </c>
      <c r="AQ3">
        <f>(Transition!$D2*('Base-New'!AR4*'Per Unit Emission'!J3)*'Efficiency Change'!$G2+Transition!$C2*('Base-New'!AR4*'Per Unit Emission'!J47)*'Efficiency Change'!$P2)/'Life time change'!$C2</f>
        <v>0</v>
      </c>
      <c r="AR3">
        <f>(Transition!$D2*('Base-New'!AS4*'Per Unit Emission'!K3)*'Efficiency Change'!$G2+Transition!$C2*('Base-New'!AS4*'Per Unit Emission'!K47)*'Efficiency Change'!$P2)/'Life time change'!$C2</f>
        <v>0</v>
      </c>
      <c r="AS3">
        <f>(Transition!$D2*('Base-New'!AT4*'Per Unit Emission'!L3)*'Efficiency Change'!$G2+Transition!$C2*('Base-New'!AT4*'Per Unit Emission'!L47)*'Efficiency Change'!$P2)/'Life time change'!$C2</f>
        <v>0</v>
      </c>
      <c r="AT3">
        <f>(Transition!$D2*('Base-New'!AU4*'Per Unit Emission'!M3)*'Efficiency Change'!$G2+Transition!$C2*('Base-New'!AU4*'Per Unit Emission'!M47)*'Efficiency Change'!$P2)/'Life time change'!$C2</f>
        <v>0</v>
      </c>
      <c r="AU3">
        <f>(Transition!$D2*('Base-New'!AV4*'Per Unit Emission'!N3)*'Efficiency Change'!$G2+Transition!$C2*('Base-New'!AV4*'Per Unit Emission'!N47)*'Efficiency Change'!$P2)/'Life time change'!$C2</f>
        <v>0</v>
      </c>
      <c r="AV3">
        <f>(Transition!$D2*('Base-New'!AW4*'Per Unit Emission'!O3)*'Efficiency Change'!$G2+Transition!$C2*('Base-New'!AW4*'Per Unit Emission'!O47)*'Efficiency Change'!$P2)/'Life time change'!$C2</f>
        <v>0</v>
      </c>
      <c r="AW3">
        <f>(Transition!$D2*('Base-New'!AX4*'Per Unit Emission'!P3)*'Efficiency Change'!$G2+Transition!$C2*('Base-New'!AX4*'Per Unit Emission'!P47)*'Efficiency Change'!$P2)/'Life time change'!$C2</f>
        <v>0</v>
      </c>
      <c r="AX3">
        <f>(Transition!$D2*('Base-New'!AY4*'Per Unit Emission'!Q3)*'Efficiency Change'!$G2+Transition!$C2*('Base-New'!AY4*'Per Unit Emission'!Q47)*'Efficiency Change'!$P2)/'Life time change'!$C2</f>
        <v>0</v>
      </c>
      <c r="AY3">
        <f>(Transition!$D2*('Base-New'!AZ4*'Per Unit Emission'!R3)*'Efficiency Change'!$G2+Transition!$C2*('Base-New'!AZ4*'Per Unit Emission'!R47)*'Efficiency Change'!$P2)/'Life time change'!$C2</f>
        <v>0</v>
      </c>
      <c r="AZ3">
        <f>(Transition!$D2*('Base-New'!BA4*'Per Unit Emission'!S3)*'Efficiency Change'!$G2+Transition!$C2*('Base-New'!BA4*'Per Unit Emission'!S47)*'Efficiency Change'!$P2)/'Life time change'!$C2</f>
        <v>0</v>
      </c>
      <c r="BA3">
        <f>(Transition!$D2*('Base-New'!BB4*'Per Unit Emission'!C3)*'Efficiency Change'!$G2+Transition!$C2*('Base-New'!BB4*'Per Unit Emission'!C47)*'Efficiency Change'!$P2)/'Life time change'!$C2</f>
        <v>0</v>
      </c>
      <c r="BB3">
        <f>(Transition!$D2*('Base-New'!BC4*'Per Unit Emission'!D3)*'Efficiency Change'!$G2+Transition!$C2*('Base-New'!BC4*'Per Unit Emission'!D47)*'Efficiency Change'!$P2)/'Life time change'!$C2</f>
        <v>0</v>
      </c>
      <c r="BC3">
        <f>(Transition!$D2*('Base-New'!BD4*'Per Unit Emission'!E3)*'Efficiency Change'!$G2+Transition!$C2*('Base-New'!BD4*'Per Unit Emission'!E47)*'Efficiency Change'!$P2)/'Life time change'!$C2</f>
        <v>0</v>
      </c>
      <c r="BD3">
        <f>(Transition!$D2*('Base-New'!BE4*'Per Unit Emission'!F3)*'Efficiency Change'!$G2+Transition!$C2*('Base-New'!BE4*'Per Unit Emission'!F47)*'Efficiency Change'!$P2)/'Life time change'!$C2</f>
        <v>0</v>
      </c>
      <c r="BE3">
        <f>(Transition!$D2*('Base-New'!BF4*'Per Unit Emission'!G3)*'Efficiency Change'!$G2+Transition!$C2*('Base-New'!BF4*'Per Unit Emission'!G47)*'Efficiency Change'!$P2)/'Life time change'!$C2</f>
        <v>0</v>
      </c>
      <c r="BF3">
        <f>(Transition!$D2*('Base-New'!BG4*'Per Unit Emission'!H3)*'Efficiency Change'!$G2+Transition!$C2*('Base-New'!BG4*'Per Unit Emission'!H47)*'Efficiency Change'!$P2)/'Life time change'!$C2</f>
        <v>0</v>
      </c>
      <c r="BG3">
        <f>(Transition!$D2*('Base-New'!BH4*'Per Unit Emission'!I3)*'Efficiency Change'!$G2+Transition!$C2*('Base-New'!BH4*'Per Unit Emission'!I47)*'Efficiency Change'!$P2)/'Life time change'!$C2</f>
        <v>0</v>
      </c>
      <c r="BH3">
        <f>(Transition!$D2*('Base-New'!BI4*'Per Unit Emission'!J3)*'Efficiency Change'!$G2+Transition!$C2*('Base-New'!BI4*'Per Unit Emission'!J47)*'Efficiency Change'!$P2)/'Life time change'!$C2</f>
        <v>0</v>
      </c>
      <c r="BI3">
        <f>(Transition!$D2*('Base-New'!BJ4*'Per Unit Emission'!K3)*'Efficiency Change'!$G2+Transition!$C2*('Base-New'!BJ4*'Per Unit Emission'!K47)*'Efficiency Change'!$P2)/'Life time change'!$C2</f>
        <v>0</v>
      </c>
      <c r="BJ3">
        <f>(Transition!$D2*('Base-New'!BK4*'Per Unit Emission'!L3)*'Efficiency Change'!$G2+Transition!$C2*('Base-New'!BK4*'Per Unit Emission'!L47)*'Efficiency Change'!$P2)/'Life time change'!$C2</f>
        <v>0</v>
      </c>
      <c r="BK3">
        <f>(Transition!$D2*('Base-New'!BL4*'Per Unit Emission'!M3)*'Efficiency Change'!$G2+Transition!$C2*('Base-New'!BL4*'Per Unit Emission'!M47)*'Efficiency Change'!$P2)/'Life time change'!$C2</f>
        <v>0</v>
      </c>
      <c r="BL3">
        <f>(Transition!$D2*('Base-New'!BM4*'Per Unit Emission'!N3)*'Efficiency Change'!$G2+Transition!$C2*('Base-New'!BM4*'Per Unit Emission'!N47)*'Efficiency Change'!$P2)/'Life time change'!$C2</f>
        <v>0</v>
      </c>
      <c r="BM3">
        <f>(Transition!$D2*('Base-New'!BN4*'Per Unit Emission'!O3)*'Efficiency Change'!$G2+Transition!$C2*('Base-New'!BN4*'Per Unit Emission'!O47)*'Efficiency Change'!$P2)/'Life time change'!$C2</f>
        <v>0</v>
      </c>
      <c r="BN3">
        <f>(Transition!$D2*('Base-New'!BO4*'Per Unit Emission'!P3)*'Efficiency Change'!$G2+Transition!$C2*('Base-New'!BO4*'Per Unit Emission'!P47)*'Efficiency Change'!$P2)/'Life time change'!$C2</f>
        <v>0</v>
      </c>
      <c r="BO3">
        <f>(Transition!$D2*('Base-New'!BP4*'Per Unit Emission'!Q3)*'Efficiency Change'!$G2+Transition!$C2*('Base-New'!BP4*'Per Unit Emission'!Q47)*'Efficiency Change'!$P2)/'Life time change'!$C2</f>
        <v>0</v>
      </c>
      <c r="BP3">
        <f>(Transition!$D2*('Base-New'!BQ4*'Per Unit Emission'!R3)*'Efficiency Change'!$G2+Transition!$C2*('Base-New'!BQ4*'Per Unit Emission'!R47)*'Efficiency Change'!$P2)/'Life time change'!$C2</f>
        <v>0</v>
      </c>
      <c r="BQ3">
        <f>(Transition!$D2*('Base-New'!BR4*'Per Unit Emission'!S3)*'Efficiency Change'!$G2+Transition!$C2*('Base-New'!BR4*'Per Unit Emission'!S47)*'Efficiency Change'!$P2)/'Life time change'!$C2</f>
        <v>0</v>
      </c>
      <c r="BR3">
        <f>(Transition!$D2*('Base-New'!BS4*'Per Unit Emission'!C3)*'Efficiency Change'!$G2+Transition!$C2*('Base-New'!BS4*'Per Unit Emission'!C47)*'Efficiency Change'!$P2)/'Life time change'!$C2</f>
        <v>0</v>
      </c>
      <c r="BS3">
        <f>(Transition!$D2*('Base-New'!BT4*'Per Unit Emission'!D3)*'Efficiency Change'!$G2+Transition!$C2*('Base-New'!BT4*'Per Unit Emission'!D47)*'Efficiency Change'!$P2)/'Life time change'!$C2</f>
        <v>0</v>
      </c>
      <c r="BT3">
        <f>(Transition!$D2*('Base-New'!BU4*'Per Unit Emission'!E3)*'Efficiency Change'!$G2+Transition!$C2*('Base-New'!BU4*'Per Unit Emission'!E47)*'Efficiency Change'!$P2)/'Life time change'!$C2</f>
        <v>0</v>
      </c>
      <c r="BU3">
        <f>(Transition!$D2*('Base-New'!BV4*'Per Unit Emission'!F3)*'Efficiency Change'!$G2+Transition!$C2*('Base-New'!BV4*'Per Unit Emission'!F47)*'Efficiency Change'!$P2)/'Life time change'!$C2</f>
        <v>0</v>
      </c>
      <c r="BV3">
        <f>(Transition!$D2*('Base-New'!BW4*'Per Unit Emission'!G3)*'Efficiency Change'!$G2+Transition!$C2*('Base-New'!BW4*'Per Unit Emission'!G47)*'Efficiency Change'!$P2)/'Life time change'!$C2</f>
        <v>0</v>
      </c>
      <c r="BW3">
        <f>(Transition!$D2*('Base-New'!BX4*'Per Unit Emission'!H3)*'Efficiency Change'!$G2+Transition!$C2*('Base-New'!BX4*'Per Unit Emission'!H47)*'Efficiency Change'!$P2)/'Life time change'!$C2</f>
        <v>0</v>
      </c>
      <c r="BX3">
        <f>(Transition!$D2*('Base-New'!BY4*'Per Unit Emission'!I3)*'Efficiency Change'!$G2+Transition!$C2*('Base-New'!BY4*'Per Unit Emission'!I47)*'Efficiency Change'!$P2)/'Life time change'!$C2</f>
        <v>0</v>
      </c>
      <c r="BY3">
        <f>(Transition!$D2*('Base-New'!BZ4*'Per Unit Emission'!J3)*'Efficiency Change'!$G2+Transition!$C2*('Base-New'!BZ4*'Per Unit Emission'!J47)*'Efficiency Change'!$P2)/'Life time change'!$C2</f>
        <v>0</v>
      </c>
      <c r="BZ3">
        <f>(Transition!$D2*('Base-New'!CA4*'Per Unit Emission'!K3)*'Efficiency Change'!$G2+Transition!$C2*('Base-New'!CA4*'Per Unit Emission'!K47)*'Efficiency Change'!$P2)/'Life time change'!$C2</f>
        <v>0</v>
      </c>
      <c r="CA3">
        <f>(Transition!$D2*('Base-New'!CB4*'Per Unit Emission'!L3)*'Efficiency Change'!$G2+Transition!$C2*('Base-New'!CB4*'Per Unit Emission'!L47)*'Efficiency Change'!$P2)/'Life time change'!$C2</f>
        <v>0</v>
      </c>
      <c r="CB3">
        <f>(Transition!$D2*('Base-New'!CC4*'Per Unit Emission'!M3)*'Efficiency Change'!$G2+Transition!$C2*('Base-New'!CC4*'Per Unit Emission'!M47)*'Efficiency Change'!$P2)/'Life time change'!$C2</f>
        <v>0</v>
      </c>
      <c r="CC3">
        <f>(Transition!$D2*('Base-New'!CD4*'Per Unit Emission'!N3)*'Efficiency Change'!$G2+Transition!$C2*('Base-New'!CD4*'Per Unit Emission'!N47)*'Efficiency Change'!$P2)/'Life time change'!$C2</f>
        <v>0</v>
      </c>
      <c r="CD3">
        <f>(Transition!$D2*('Base-New'!CE4*'Per Unit Emission'!O3)*'Efficiency Change'!$G2+Transition!$C2*('Base-New'!CE4*'Per Unit Emission'!O47)*'Efficiency Change'!$P2)/'Life time change'!$C2</f>
        <v>0</v>
      </c>
      <c r="CE3">
        <f>(Transition!$D2*('Base-New'!CF4*'Per Unit Emission'!P3)*'Efficiency Change'!$G2+Transition!$C2*('Base-New'!CF4*'Per Unit Emission'!P47)*'Efficiency Change'!$P2)/'Life time change'!$C2</f>
        <v>0</v>
      </c>
      <c r="CF3">
        <f>(Transition!$D2*('Base-New'!CG4*'Per Unit Emission'!Q3)*'Efficiency Change'!$G2+Transition!$C2*('Base-New'!CG4*'Per Unit Emission'!Q47)*'Efficiency Change'!$P2)/'Life time change'!$C2</f>
        <v>0</v>
      </c>
      <c r="CG3">
        <f>(Transition!$D2*('Base-New'!CH4*'Per Unit Emission'!R3)*'Efficiency Change'!$G2+Transition!$C2*('Base-New'!CH4*'Per Unit Emission'!R47)*'Efficiency Change'!$P2)/'Life time change'!$C2</f>
        <v>0</v>
      </c>
      <c r="CJ3">
        <v>2010</v>
      </c>
      <c r="CK3">
        <f>(Transition!$D2*('RCP26-NEW'!C4*'Per Unit Emission'!T3)*'Efficiency Change'!$G2+Transition!$C2*('RCP26-NEW'!C4*'Per Unit Emission'!T47)*'Efficiency Change'!$P2)/'Life time change'!$C2</f>
        <v>0</v>
      </c>
      <c r="CL3">
        <f>(Transition!$D2*('RCP26-NEW'!D4*'Per Unit Emission'!U3)*'Efficiency Change'!$G2+Transition!$C2*('RCP26-NEW'!D4*'Per Unit Emission'!U47)*'Efficiency Change'!$P2)/'Life time change'!$C2</f>
        <v>0</v>
      </c>
      <c r="CM3">
        <f>(Transition!$D2*('RCP26-NEW'!E4*'Per Unit Emission'!V3)*'Efficiency Change'!$G2+Transition!$C2*('RCP26-NEW'!E4*'Per Unit Emission'!V47)*'Efficiency Change'!$P2)/'Life time change'!$C2</f>
        <v>0</v>
      </c>
      <c r="CN3">
        <f>(Transition!$D2*('RCP26-NEW'!F4*'Per Unit Emission'!W3)*'Efficiency Change'!$G2+Transition!$C2*('RCP26-NEW'!F4*'Per Unit Emission'!W47)*'Efficiency Change'!$P2)/'Life time change'!$C2</f>
        <v>0</v>
      </c>
      <c r="CO3">
        <f>(Transition!$D2*('RCP26-NEW'!G4*'Per Unit Emission'!X3)*'Efficiency Change'!$G2+Transition!$C2*('RCP26-NEW'!G4*'Per Unit Emission'!X47)*'Efficiency Change'!$P2)/'Life time change'!$C2</f>
        <v>0</v>
      </c>
      <c r="CP3">
        <f>(Transition!$D2*('RCP26-NEW'!H4*'Per Unit Emission'!Y3)*'Efficiency Change'!$G2+Transition!$C2*('RCP26-NEW'!H4*'Per Unit Emission'!Y47)*'Efficiency Change'!$P2)/'Life time change'!$C2</f>
        <v>0</v>
      </c>
      <c r="CQ3">
        <f>(Transition!$D2*('RCP26-NEW'!I4*'Per Unit Emission'!Z3)*'Efficiency Change'!$G2+Transition!$C2*('RCP26-NEW'!I4*'Per Unit Emission'!Z47)*'Efficiency Change'!$P2)/'Life time change'!$C2</f>
        <v>0</v>
      </c>
      <c r="CR3">
        <f>(Transition!$D2*('RCP26-NEW'!J4*'Per Unit Emission'!AA3)*'Efficiency Change'!$G2+Transition!$C2*('RCP26-NEW'!J4*'Per Unit Emission'!AA47)*'Efficiency Change'!$P2)/'Life time change'!$C2</f>
        <v>0</v>
      </c>
      <c r="CS3">
        <f>(Transition!$D2*('RCP26-NEW'!K4*'Per Unit Emission'!AB3)*'Efficiency Change'!$G2+Transition!$C2*('RCP26-NEW'!K4*'Per Unit Emission'!AB47)*'Efficiency Change'!$P2)/'Life time change'!$C2</f>
        <v>0</v>
      </c>
      <c r="CT3">
        <f>(Transition!$D2*('RCP26-NEW'!L4*'Per Unit Emission'!AC3)*'Efficiency Change'!$G2+Transition!$C2*('RCP26-NEW'!L4*'Per Unit Emission'!AC47)*'Efficiency Change'!$P2)/'Life time change'!$C2</f>
        <v>0</v>
      </c>
      <c r="CU3">
        <f>(Transition!$D2*('RCP26-NEW'!M4*'Per Unit Emission'!AD3)*'Efficiency Change'!$G2+Transition!$C2*('RCP26-NEW'!M4*'Per Unit Emission'!AD47)*'Efficiency Change'!$P2)/'Life time change'!$C2</f>
        <v>0</v>
      </c>
      <c r="CV3">
        <f>(Transition!$D2*('RCP26-NEW'!N4*'Per Unit Emission'!AE3)*'Efficiency Change'!$G2+Transition!$C2*('RCP26-NEW'!N4*'Per Unit Emission'!AE47)*'Efficiency Change'!$P2)/'Life time change'!$C2</f>
        <v>0</v>
      </c>
      <c r="CW3">
        <f>(Transition!$D2*('RCP26-NEW'!O4*'Per Unit Emission'!AF3)*'Efficiency Change'!$G2+Transition!$C2*('RCP26-NEW'!O4*'Per Unit Emission'!AF47)*'Efficiency Change'!$P2)/'Life time change'!$C2</f>
        <v>0</v>
      </c>
      <c r="CX3">
        <f>(Transition!$D2*('RCP26-NEW'!P4*'Per Unit Emission'!AG3)*'Efficiency Change'!$G2+Transition!$C2*('RCP26-NEW'!P4*'Per Unit Emission'!AG47)*'Efficiency Change'!$P2)/'Life time change'!$C2</f>
        <v>0</v>
      </c>
      <c r="CY3">
        <f>(Transition!$D2*('RCP26-NEW'!Q4*'Per Unit Emission'!AH3)*'Efficiency Change'!$G2+Transition!$C2*('RCP26-NEW'!Q4*'Per Unit Emission'!AH47)*'Efficiency Change'!$P2)/'Life time change'!$C2</f>
        <v>0</v>
      </c>
      <c r="CZ3">
        <f>(Transition!$D2*('RCP26-NEW'!R4*'Per Unit Emission'!AI3)*'Efficiency Change'!$G2+Transition!$C2*('RCP26-NEW'!R4*'Per Unit Emission'!AI47)*'Efficiency Change'!$P2)/'Life time change'!$C2</f>
        <v>0</v>
      </c>
      <c r="DA3">
        <f>(Transition!$D2*('RCP26-NEW'!S4*'Per Unit Emission'!AJ3)*'Efficiency Change'!$G2+Transition!$C2*('RCP26-NEW'!S4*'Per Unit Emission'!AJ47)*'Efficiency Change'!$P2)/'Life time change'!$C2</f>
        <v>0</v>
      </c>
      <c r="DB3">
        <f>(Transition!$D2*('RCP26-NEW'!T4*'Per Unit Emission'!T3)*'Efficiency Change'!$G2+Transition!$C2*('RCP26-NEW'!T4*'Per Unit Emission'!T47)*'Efficiency Change'!$P2)/'Life time change'!$C2</f>
        <v>0</v>
      </c>
      <c r="DC3">
        <f>(Transition!$D2*('RCP26-NEW'!U4*'Per Unit Emission'!U3)*'Efficiency Change'!$G2+Transition!$C2*('RCP26-NEW'!U4*'Per Unit Emission'!U47)*'Efficiency Change'!$P2)/'Life time change'!$C2</f>
        <v>0</v>
      </c>
      <c r="DD3">
        <f>(Transition!$D2*('RCP26-NEW'!V4*'Per Unit Emission'!V3)*'Efficiency Change'!$G2+Transition!$C2*('RCP26-NEW'!V4*'Per Unit Emission'!V47)*'Efficiency Change'!$P2)/'Life time change'!$C2</f>
        <v>0</v>
      </c>
      <c r="DE3">
        <f>(Transition!$D2*('RCP26-NEW'!W4*'Per Unit Emission'!W3)*'Efficiency Change'!$G2+Transition!$C2*('RCP26-NEW'!W4*'Per Unit Emission'!W47)*'Efficiency Change'!$P2)/'Life time change'!$C2</f>
        <v>0</v>
      </c>
      <c r="DF3">
        <f>(Transition!$D2*('RCP26-NEW'!X4*'Per Unit Emission'!X3)*'Efficiency Change'!$G2+Transition!$C2*('RCP26-NEW'!X4*'Per Unit Emission'!X47)*'Efficiency Change'!$P2)/'Life time change'!$C2</f>
        <v>0</v>
      </c>
      <c r="DG3">
        <f>(Transition!$D2*('RCP26-NEW'!Y4*'Per Unit Emission'!Y3)*'Efficiency Change'!$G2+Transition!$C2*('RCP26-NEW'!Y4*'Per Unit Emission'!Y47)*'Efficiency Change'!$P2)/'Life time change'!$C2</f>
        <v>0</v>
      </c>
      <c r="DH3">
        <f>(Transition!$D2*('RCP26-NEW'!Z4*'Per Unit Emission'!Z3)*'Efficiency Change'!$G2+Transition!$C2*('RCP26-NEW'!Z4*'Per Unit Emission'!Z47)*'Efficiency Change'!$P2)/'Life time change'!$C2</f>
        <v>0</v>
      </c>
      <c r="DI3">
        <f>(Transition!$D2*('RCP26-NEW'!AA4*'Per Unit Emission'!AA3)*'Efficiency Change'!$G2+Transition!$C2*('RCP26-NEW'!AA4*'Per Unit Emission'!AA47)*'Efficiency Change'!$P2)/'Life time change'!$C2</f>
        <v>0</v>
      </c>
      <c r="DJ3">
        <f>(Transition!$D2*('RCP26-NEW'!AB4*'Per Unit Emission'!AB3)*'Efficiency Change'!$G2+Transition!$C2*('RCP26-NEW'!AB4*'Per Unit Emission'!AB47)*'Efficiency Change'!$P2)/'Life time change'!$C2</f>
        <v>0</v>
      </c>
      <c r="DK3">
        <f>(Transition!$D2*('RCP26-NEW'!AC4*'Per Unit Emission'!AC3)*'Efficiency Change'!$G2+Transition!$C2*('RCP26-NEW'!AC4*'Per Unit Emission'!AC47)*'Efficiency Change'!$P2)/'Life time change'!$C2</f>
        <v>0</v>
      </c>
      <c r="DL3">
        <f>(Transition!$D2*('RCP26-NEW'!AD4*'Per Unit Emission'!AD3)*'Efficiency Change'!$G2+Transition!$C2*('RCP26-NEW'!AD4*'Per Unit Emission'!AD47)*'Efficiency Change'!$P2)/'Life time change'!$C2</f>
        <v>0</v>
      </c>
      <c r="DM3">
        <f>(Transition!$D2*('RCP26-NEW'!AE4*'Per Unit Emission'!AE3)*'Efficiency Change'!$G2+Transition!$C2*('RCP26-NEW'!AE4*'Per Unit Emission'!AE47)*'Efficiency Change'!$P2)/'Life time change'!$C2</f>
        <v>0</v>
      </c>
      <c r="DN3">
        <f>(Transition!$D2*('RCP26-NEW'!AF4*'Per Unit Emission'!AF3)*'Efficiency Change'!$G2+Transition!$C2*('RCP26-NEW'!AF4*'Per Unit Emission'!AF47)*'Efficiency Change'!$P2)/'Life time change'!$C2</f>
        <v>0</v>
      </c>
      <c r="DO3">
        <f>(Transition!$D2*('RCP26-NEW'!AG4*'Per Unit Emission'!AG3)*'Efficiency Change'!$G2+Transition!$C2*('RCP26-NEW'!AG4*'Per Unit Emission'!AG47)*'Efficiency Change'!$P2)/'Life time change'!$C2</f>
        <v>0</v>
      </c>
      <c r="DP3">
        <f>(Transition!$D2*('RCP26-NEW'!AH4*'Per Unit Emission'!AH3)*'Efficiency Change'!$G2+Transition!$C2*('RCP26-NEW'!AH4*'Per Unit Emission'!AH47)*'Efficiency Change'!$P2)/'Life time change'!$C2</f>
        <v>0</v>
      </c>
      <c r="DQ3">
        <f>(Transition!$D2*('RCP26-NEW'!AI4*'Per Unit Emission'!AI3)*'Efficiency Change'!$G2+Transition!$C2*('RCP26-NEW'!AI4*'Per Unit Emission'!AI47)*'Efficiency Change'!$P2)/'Life time change'!$C2</f>
        <v>0</v>
      </c>
      <c r="DR3">
        <f>(Transition!$D2*('RCP26-NEW'!AJ4*'Per Unit Emission'!AJ3)*'Efficiency Change'!$G2+Transition!$C2*('RCP26-NEW'!AJ4*'Per Unit Emission'!AJ47)*'Efficiency Change'!$P2)/'Life time change'!$C2</f>
        <v>0</v>
      </c>
      <c r="DS3">
        <f>(Transition!$D2*('RCP26-NEW'!AK4*'Per Unit Emission'!T3)*'Efficiency Change'!$G2+Transition!$C2*('RCP26-NEW'!AK4*'Per Unit Emission'!T47)*'Efficiency Change'!$P2)/'Life time change'!$C2</f>
        <v>0</v>
      </c>
      <c r="DT3">
        <f>(Transition!$D2*('RCP26-NEW'!AL4*'Per Unit Emission'!U3)*'Efficiency Change'!$G2+Transition!$C2*('RCP26-NEW'!AL4*'Per Unit Emission'!U47)*'Efficiency Change'!$P2)/'Life time change'!$C2</f>
        <v>0</v>
      </c>
      <c r="DU3">
        <f>(Transition!$D2*('RCP26-NEW'!AM4*'Per Unit Emission'!V3)*'Efficiency Change'!$G2+Transition!$C2*('RCP26-NEW'!AM4*'Per Unit Emission'!V47)*'Efficiency Change'!$P2)/'Life time change'!$C2</f>
        <v>0</v>
      </c>
      <c r="DV3">
        <f>(Transition!$D2*('RCP26-NEW'!AN4*'Per Unit Emission'!W3)*'Efficiency Change'!$G2+Transition!$C2*('RCP26-NEW'!AN4*'Per Unit Emission'!W47)*'Efficiency Change'!$P2)/'Life time change'!$C2</f>
        <v>0</v>
      </c>
      <c r="DW3">
        <f>(Transition!$D2*('RCP26-NEW'!AO4*'Per Unit Emission'!X3)*'Efficiency Change'!$G2+Transition!$C2*('RCP26-NEW'!AO4*'Per Unit Emission'!X47)*'Efficiency Change'!$P2)/'Life time change'!$C2</f>
        <v>0</v>
      </c>
      <c r="DX3">
        <f>(Transition!$D2*('RCP26-NEW'!AP4*'Per Unit Emission'!Y3)*'Efficiency Change'!$G2+Transition!$C2*('RCP26-NEW'!AP4*'Per Unit Emission'!Y47)*'Efficiency Change'!$P2)/'Life time change'!$C2</f>
        <v>0</v>
      </c>
      <c r="DY3">
        <f>(Transition!$D2*('RCP26-NEW'!AQ4*'Per Unit Emission'!Z3)*'Efficiency Change'!$G2+Transition!$C2*('RCP26-NEW'!AQ4*'Per Unit Emission'!Z47)*'Efficiency Change'!$P2)/'Life time change'!$C2</f>
        <v>0</v>
      </c>
      <c r="DZ3">
        <f>(Transition!$D2*('RCP26-NEW'!AR4*'Per Unit Emission'!AA3)*'Efficiency Change'!$G2+Transition!$C2*('RCP26-NEW'!AR4*'Per Unit Emission'!AA47)*'Efficiency Change'!$P2)/'Life time change'!$C2</f>
        <v>0</v>
      </c>
      <c r="EA3">
        <f>(Transition!$D2*('RCP26-NEW'!AS4*'Per Unit Emission'!AB3)*'Efficiency Change'!$G2+Transition!$C2*('RCP26-NEW'!AS4*'Per Unit Emission'!AB47)*'Efficiency Change'!$P2)/'Life time change'!$C2</f>
        <v>0</v>
      </c>
      <c r="EB3">
        <f>(Transition!$D2*('RCP26-NEW'!AT4*'Per Unit Emission'!AC3)*'Efficiency Change'!$G2+Transition!$C2*('RCP26-NEW'!AT4*'Per Unit Emission'!AC47)*'Efficiency Change'!$P2)/'Life time change'!$C2</f>
        <v>0</v>
      </c>
      <c r="EC3">
        <f>(Transition!$D2*('RCP26-NEW'!AU4*'Per Unit Emission'!AD3)*'Efficiency Change'!$G2+Transition!$C2*('RCP26-NEW'!AU4*'Per Unit Emission'!AD47)*'Efficiency Change'!$P2)/'Life time change'!$C2</f>
        <v>0</v>
      </c>
      <c r="ED3">
        <f>(Transition!$D2*('RCP26-NEW'!AV4*'Per Unit Emission'!AE3)*'Efficiency Change'!$G2+Transition!$C2*('RCP26-NEW'!AV4*'Per Unit Emission'!AE47)*'Efficiency Change'!$P2)/'Life time change'!$C2</f>
        <v>0</v>
      </c>
      <c r="EE3">
        <f>(Transition!$D2*('RCP26-NEW'!AW4*'Per Unit Emission'!AF3)*'Efficiency Change'!$G2+Transition!$C2*('RCP26-NEW'!AW4*'Per Unit Emission'!AF47)*'Efficiency Change'!$P2)/'Life time change'!$C2</f>
        <v>0</v>
      </c>
      <c r="EF3">
        <f>(Transition!$D2*('RCP26-NEW'!AX4*'Per Unit Emission'!AG3)*'Efficiency Change'!$G2+Transition!$C2*('RCP26-NEW'!AX4*'Per Unit Emission'!AG47)*'Efficiency Change'!$P2)/'Life time change'!$C2</f>
        <v>0</v>
      </c>
      <c r="EG3">
        <f>(Transition!$D2*('RCP26-NEW'!AY4*'Per Unit Emission'!AH3)*'Efficiency Change'!$G2+Transition!$C2*('RCP26-NEW'!AY4*'Per Unit Emission'!AH47)*'Efficiency Change'!$P2)/'Life time change'!$C2</f>
        <v>0</v>
      </c>
      <c r="EH3">
        <f>(Transition!$D2*('RCP26-NEW'!AZ4*'Per Unit Emission'!AI3)*'Efficiency Change'!$G2+Transition!$C2*('RCP26-NEW'!AZ4*'Per Unit Emission'!AI47)*'Efficiency Change'!$P2)/'Life time change'!$C2</f>
        <v>0</v>
      </c>
      <c r="EI3">
        <f>(Transition!$D2*('RCP26-NEW'!BA4*'Per Unit Emission'!AJ3)*'Efficiency Change'!$G2+Transition!$C2*('RCP26-NEW'!BA4*'Per Unit Emission'!AJ47)*'Efficiency Change'!$P2)/'Life time change'!$C2</f>
        <v>0</v>
      </c>
      <c r="EJ3">
        <f>(Transition!$D2*('RCP26-NEW'!BB4*'Per Unit Emission'!T3)*'Efficiency Change'!$G2+Transition!$C2*('RCP26-NEW'!BB4*'Per Unit Emission'!T47)*'Efficiency Change'!$P2)/'Life time change'!$C2</f>
        <v>0</v>
      </c>
      <c r="EK3">
        <f>(Transition!$D2*('RCP26-NEW'!BC4*'Per Unit Emission'!U3)*'Efficiency Change'!$G2+Transition!$C2*('RCP26-NEW'!BC4*'Per Unit Emission'!U47)*'Efficiency Change'!$P2)/'Life time change'!$C2</f>
        <v>0</v>
      </c>
      <c r="EL3">
        <f>(Transition!$D2*('RCP26-NEW'!BD4*'Per Unit Emission'!V3)*'Efficiency Change'!$G2+Transition!$C2*('RCP26-NEW'!BD4*'Per Unit Emission'!V47)*'Efficiency Change'!$P2)/'Life time change'!$C2</f>
        <v>0</v>
      </c>
      <c r="EM3">
        <f>(Transition!$D2*('RCP26-NEW'!BE4*'Per Unit Emission'!W3)*'Efficiency Change'!$G2+Transition!$C2*('RCP26-NEW'!BE4*'Per Unit Emission'!W47)*'Efficiency Change'!$P2)/'Life time change'!$C2</f>
        <v>0</v>
      </c>
      <c r="EN3">
        <f>(Transition!$D2*('RCP26-NEW'!BF4*'Per Unit Emission'!X3)*'Efficiency Change'!$G2+Transition!$C2*('RCP26-NEW'!BF4*'Per Unit Emission'!X47)*'Efficiency Change'!$P2)/'Life time change'!$C2</f>
        <v>0</v>
      </c>
      <c r="EO3">
        <f>(Transition!$D2*('RCP26-NEW'!BG4*'Per Unit Emission'!Y3)*'Efficiency Change'!$G2+Transition!$C2*('RCP26-NEW'!BG4*'Per Unit Emission'!Y47)*'Efficiency Change'!$P2)/'Life time change'!$C2</f>
        <v>0</v>
      </c>
      <c r="EP3">
        <f>(Transition!$D2*('RCP26-NEW'!BH4*'Per Unit Emission'!Z3)*'Efficiency Change'!$G2+Transition!$C2*('RCP26-NEW'!BH4*'Per Unit Emission'!Z47)*'Efficiency Change'!$P2)/'Life time change'!$C2</f>
        <v>0</v>
      </c>
      <c r="EQ3">
        <f>(Transition!$D2*('RCP26-NEW'!BI4*'Per Unit Emission'!AA3)*'Efficiency Change'!$G2+Transition!$C2*('RCP26-NEW'!BI4*'Per Unit Emission'!AA47)*'Efficiency Change'!$P2)/'Life time change'!$C2</f>
        <v>0</v>
      </c>
      <c r="ER3">
        <f>(Transition!$D2*('RCP26-NEW'!BJ4*'Per Unit Emission'!AB3)*'Efficiency Change'!$G2+Transition!$C2*('RCP26-NEW'!BJ4*'Per Unit Emission'!AB47)*'Efficiency Change'!$P2)/'Life time change'!$C2</f>
        <v>0</v>
      </c>
      <c r="ES3">
        <f>(Transition!$D2*('RCP26-NEW'!BK4*'Per Unit Emission'!AC3)*'Efficiency Change'!$G2+Transition!$C2*('RCP26-NEW'!BK4*'Per Unit Emission'!AC47)*'Efficiency Change'!$P2)/'Life time change'!$C2</f>
        <v>0</v>
      </c>
      <c r="ET3">
        <f>(Transition!$D2*('RCP26-NEW'!BL4*'Per Unit Emission'!AD3)*'Efficiency Change'!$G2+Transition!$C2*('RCP26-NEW'!BL4*'Per Unit Emission'!AD47)*'Efficiency Change'!$P2)/'Life time change'!$C2</f>
        <v>0</v>
      </c>
      <c r="EU3">
        <f>(Transition!$D2*('RCP26-NEW'!BM4*'Per Unit Emission'!AE3)*'Efficiency Change'!$G2+Transition!$C2*('RCP26-NEW'!BM4*'Per Unit Emission'!AE47)*'Efficiency Change'!$P2)/'Life time change'!$C2</f>
        <v>0</v>
      </c>
      <c r="EV3">
        <f>(Transition!$D2*('RCP26-NEW'!BN4*'Per Unit Emission'!AF3)*'Efficiency Change'!$G2+Transition!$C2*('RCP26-NEW'!BN4*'Per Unit Emission'!AF47)*'Efficiency Change'!$P2)/'Life time change'!$C2</f>
        <v>0</v>
      </c>
      <c r="EW3">
        <f>(Transition!$D2*('RCP26-NEW'!BO4*'Per Unit Emission'!AG3)*'Efficiency Change'!$G2+Transition!$C2*('RCP26-NEW'!BO4*'Per Unit Emission'!AG47)*'Efficiency Change'!$P2)/'Life time change'!$C2</f>
        <v>0</v>
      </c>
      <c r="EX3">
        <f>(Transition!$D2*('RCP26-NEW'!BP4*'Per Unit Emission'!AH3)*'Efficiency Change'!$G2+Transition!$C2*('RCP26-NEW'!BP4*'Per Unit Emission'!AH47)*'Efficiency Change'!$P2)/'Life time change'!$C2</f>
        <v>0</v>
      </c>
      <c r="EY3">
        <f>(Transition!$D2*('RCP26-NEW'!BQ4*'Per Unit Emission'!AI3)*'Efficiency Change'!$G2+Transition!$C2*('RCP26-NEW'!BQ4*'Per Unit Emission'!AI47)*'Efficiency Change'!$P2)/'Life time change'!$C2</f>
        <v>0</v>
      </c>
      <c r="EZ3">
        <f>(Transition!$D2*('RCP26-NEW'!BR4*'Per Unit Emission'!AJ3)*'Efficiency Change'!$G2+Transition!$C2*('RCP26-NEW'!BR4*'Per Unit Emission'!AJ47)*'Efficiency Change'!$P2)/'Life time change'!$C2</f>
        <v>0</v>
      </c>
      <c r="FA3">
        <f>(Transition!$D2*('RCP26-NEW'!BS4*'Per Unit Emission'!T3)*'Efficiency Change'!$G2+Transition!$C2*('RCP26-NEW'!BS4*'Per Unit Emission'!T47)*'Efficiency Change'!$P2)/'Life time change'!$C2</f>
        <v>0</v>
      </c>
      <c r="FB3">
        <f>(Transition!$D2*('RCP26-NEW'!BT4*'Per Unit Emission'!U3)*'Efficiency Change'!$G2+Transition!$C2*('RCP26-NEW'!BT4*'Per Unit Emission'!U47)*'Efficiency Change'!$P2)/'Life time change'!$C2</f>
        <v>0</v>
      </c>
      <c r="FC3">
        <f>(Transition!$D2*('RCP26-NEW'!BU4*'Per Unit Emission'!V3)*'Efficiency Change'!$G2+Transition!$C2*('RCP26-NEW'!BU4*'Per Unit Emission'!V47)*'Efficiency Change'!$P2)/'Life time change'!$C2</f>
        <v>0</v>
      </c>
      <c r="FD3">
        <f>(Transition!$D2*('RCP26-NEW'!BV4*'Per Unit Emission'!W3)*'Efficiency Change'!$G2+Transition!$C2*('RCP26-NEW'!BV4*'Per Unit Emission'!W47)*'Efficiency Change'!$P2)/'Life time change'!$C2</f>
        <v>0</v>
      </c>
      <c r="FE3">
        <f>(Transition!$D2*('RCP26-NEW'!BW4*'Per Unit Emission'!X3)*'Efficiency Change'!$G2+Transition!$C2*('RCP26-NEW'!BW4*'Per Unit Emission'!X47)*'Efficiency Change'!$P2)/'Life time change'!$C2</f>
        <v>0</v>
      </c>
      <c r="FF3">
        <f>(Transition!$D2*('RCP26-NEW'!BX4*'Per Unit Emission'!Y3)*'Efficiency Change'!$G2+Transition!$C2*('RCP26-NEW'!BX4*'Per Unit Emission'!Y47)*'Efficiency Change'!$P2)/'Life time change'!$C2</f>
        <v>0</v>
      </c>
      <c r="FG3">
        <f>(Transition!$D2*('RCP26-NEW'!BY4*'Per Unit Emission'!Z3)*'Efficiency Change'!$G2+Transition!$C2*('RCP26-NEW'!BY4*'Per Unit Emission'!Z47)*'Efficiency Change'!$P2)/'Life time change'!$C2</f>
        <v>0</v>
      </c>
      <c r="FH3">
        <f>(Transition!$D2*('RCP26-NEW'!BZ4*'Per Unit Emission'!AA3)*'Efficiency Change'!$G2+Transition!$C2*('RCP26-NEW'!BZ4*'Per Unit Emission'!AA47)*'Efficiency Change'!$P2)/'Life time change'!$C2</f>
        <v>0</v>
      </c>
      <c r="FI3">
        <f>(Transition!$D2*('RCP26-NEW'!CA4*'Per Unit Emission'!AB3)*'Efficiency Change'!$G2+Transition!$C2*('RCP26-NEW'!CA4*'Per Unit Emission'!AB47)*'Efficiency Change'!$P2)/'Life time change'!$C2</f>
        <v>0</v>
      </c>
      <c r="FJ3">
        <f>(Transition!$D2*('RCP26-NEW'!CB4*'Per Unit Emission'!AC3)*'Efficiency Change'!$G2+Transition!$C2*('RCP26-NEW'!CB4*'Per Unit Emission'!AC47)*'Efficiency Change'!$P2)/'Life time change'!$C2</f>
        <v>0</v>
      </c>
      <c r="FK3">
        <f>(Transition!$D2*('RCP26-NEW'!CC4*'Per Unit Emission'!AD3)*'Efficiency Change'!$G2+Transition!$C2*('RCP26-NEW'!CC4*'Per Unit Emission'!AD47)*'Efficiency Change'!$P2)/'Life time change'!$C2</f>
        <v>0</v>
      </c>
      <c r="FL3">
        <f>(Transition!$D2*('RCP26-NEW'!CD4*'Per Unit Emission'!AE3)*'Efficiency Change'!$G2+Transition!$C2*('RCP26-NEW'!CD4*'Per Unit Emission'!AE47)*'Efficiency Change'!$P2)/'Life time change'!$C2</f>
        <v>0</v>
      </c>
      <c r="FM3">
        <f>(Transition!$D2*('RCP26-NEW'!CE4*'Per Unit Emission'!AF3)*'Efficiency Change'!$G2+Transition!$C2*('RCP26-NEW'!CE4*'Per Unit Emission'!AF47)*'Efficiency Change'!$P2)/'Life time change'!$C2</f>
        <v>0</v>
      </c>
      <c r="FN3">
        <f>(Transition!$D2*('RCP26-NEW'!CF4*'Per Unit Emission'!AG3)*'Efficiency Change'!$G2+Transition!$C2*('RCP26-NEW'!CF4*'Per Unit Emission'!AG47)*'Efficiency Change'!$P2)/'Life time change'!$C2</f>
        <v>0</v>
      </c>
      <c r="FO3">
        <f>(Transition!$D2*('RCP26-NEW'!CG4*'Per Unit Emission'!AH3)*'Efficiency Change'!$G2+Transition!$C2*('RCP26-NEW'!CG4*'Per Unit Emission'!AH47)*'Efficiency Change'!$P2)/'Life time change'!$C2</f>
        <v>0</v>
      </c>
      <c r="FP3">
        <f>(Transition!$D2*('RCP26-NEW'!CH4*'Per Unit Emission'!AI3)*'Efficiency Change'!$G2+Transition!$C2*('RCP26-NEW'!CH4*'Per Unit Emission'!AI47)*'Efficiency Change'!$P2)/'Life time change'!$C2</f>
        <v>0</v>
      </c>
      <c r="FS3">
        <v>2010</v>
      </c>
      <c r="FT3">
        <f>(Transition!$D2*('RCP19-NEW'!C4*'Per Unit Emission'!AK3)*'Efficiency Change'!$G2+Transition!$C2*('RCP19-NEW'!C4*'Per Unit Emission'!AK47)*'Efficiency Change'!$P2)/'Life time change'!$C2</f>
        <v>0</v>
      </c>
      <c r="FU3">
        <f>(Transition!$D2*('RCP19-NEW'!D4*'Per Unit Emission'!AL3)*'Efficiency Change'!$G2+Transition!$C2*('RCP19-NEW'!D4*'Per Unit Emission'!AL47)*'Efficiency Change'!$P2)/'Life time change'!$C2</f>
        <v>0</v>
      </c>
      <c r="FV3">
        <f>(Transition!$D2*('RCP19-NEW'!E4*'Per Unit Emission'!AM3)*'Efficiency Change'!$G2+Transition!$C2*('RCP19-NEW'!E4*'Per Unit Emission'!AM47)*'Efficiency Change'!$P2)/'Life time change'!$C2</f>
        <v>0</v>
      </c>
      <c r="FW3">
        <f>(Transition!$D2*('RCP19-NEW'!F4*'Per Unit Emission'!AN3)*'Efficiency Change'!$G2+Transition!$C2*('RCP19-NEW'!F4*'Per Unit Emission'!AN47)*'Efficiency Change'!$P2)/'Life time change'!$C2</f>
        <v>0</v>
      </c>
      <c r="FX3">
        <f>(Transition!$D2*('RCP19-NEW'!G4*'Per Unit Emission'!AO3)*'Efficiency Change'!$G2+Transition!$C2*('RCP19-NEW'!G4*'Per Unit Emission'!AO47)*'Efficiency Change'!$P2)/'Life time change'!$C2</f>
        <v>0</v>
      </c>
      <c r="FY3">
        <f>(Transition!$D2*('RCP19-NEW'!H4*'Per Unit Emission'!AP3)*'Efficiency Change'!$G2+Transition!$C2*('RCP19-NEW'!H4*'Per Unit Emission'!AP47)*'Efficiency Change'!$P2)/'Life time change'!$C2</f>
        <v>0</v>
      </c>
      <c r="FZ3">
        <f>(Transition!$D2*('RCP19-NEW'!I4*'Per Unit Emission'!AQ3)*'Efficiency Change'!$G2+Transition!$C2*('RCP19-NEW'!I4*'Per Unit Emission'!AQ47)*'Efficiency Change'!$P2)/'Life time change'!$C2</f>
        <v>0</v>
      </c>
      <c r="GA3">
        <f>(Transition!$D2*('RCP19-NEW'!J4*'Per Unit Emission'!AR3)*'Efficiency Change'!$G2+Transition!$C2*('RCP19-NEW'!J4*'Per Unit Emission'!AR47)*'Efficiency Change'!$P2)/'Life time change'!$C2</f>
        <v>0</v>
      </c>
      <c r="GB3">
        <f>(Transition!$D2*('RCP19-NEW'!K4*'Per Unit Emission'!AS3)*'Efficiency Change'!$G2+Transition!$C2*('RCP19-NEW'!K4*'Per Unit Emission'!AS47)*'Efficiency Change'!$P2)/'Life time change'!$C2</f>
        <v>0</v>
      </c>
      <c r="GC3">
        <f>(Transition!$D2*('RCP19-NEW'!L4*'Per Unit Emission'!AT3)*'Efficiency Change'!$G2+Transition!$C2*('RCP19-NEW'!L4*'Per Unit Emission'!AT47)*'Efficiency Change'!$P2)/'Life time change'!$C2</f>
        <v>0</v>
      </c>
      <c r="GD3">
        <f>(Transition!$D2*('RCP19-NEW'!M4*'Per Unit Emission'!AU3)*'Efficiency Change'!$G2+Transition!$C2*('RCP19-NEW'!M4*'Per Unit Emission'!AU47)*'Efficiency Change'!$P2)/'Life time change'!$C2</f>
        <v>0</v>
      </c>
      <c r="GE3">
        <f>(Transition!$D2*('RCP19-NEW'!N4*'Per Unit Emission'!AV3)*'Efficiency Change'!$G2+Transition!$C2*('RCP19-NEW'!N4*'Per Unit Emission'!AV47)*'Efficiency Change'!$P2)/'Life time change'!$C2</f>
        <v>0</v>
      </c>
      <c r="GF3">
        <f>(Transition!$D2*('RCP19-NEW'!O4*'Per Unit Emission'!AW3)*'Efficiency Change'!$G2+Transition!$C2*('RCP19-NEW'!O4*'Per Unit Emission'!AW47)*'Efficiency Change'!$P2)/'Life time change'!$C2</f>
        <v>0</v>
      </c>
      <c r="GG3">
        <f>(Transition!$D2*('RCP19-NEW'!P4*'Per Unit Emission'!AX3)*'Efficiency Change'!$G2+Transition!$C2*('RCP19-NEW'!P4*'Per Unit Emission'!AX47)*'Efficiency Change'!$P2)/'Life time change'!$C2</f>
        <v>0</v>
      </c>
      <c r="GH3">
        <f>(Transition!$D2*('RCP19-NEW'!Q4*'Per Unit Emission'!AY3)*'Efficiency Change'!$G2+Transition!$C2*('RCP19-NEW'!Q4*'Per Unit Emission'!AY47)*'Efficiency Change'!$P2)/'Life time change'!$C2</f>
        <v>0</v>
      </c>
      <c r="GI3">
        <f>(Transition!$D2*('RCP19-NEW'!R4*'Per Unit Emission'!AZ3)*'Efficiency Change'!$G2+Transition!$C2*('RCP19-NEW'!R4*'Per Unit Emission'!AZ47)*'Efficiency Change'!$P2)/'Life time change'!$C2</f>
        <v>0</v>
      </c>
      <c r="GJ3">
        <f>(Transition!$D2*('RCP19-NEW'!S4*'Per Unit Emission'!BA3)*'Efficiency Change'!$G2+Transition!$C2*('RCP19-NEW'!S4*'Per Unit Emission'!BA47)*'Efficiency Change'!$P2)/'Life time change'!$C2</f>
        <v>0</v>
      </c>
      <c r="GK3">
        <f>(Transition!$D2*('RCP19-NEW'!T4*'Per Unit Emission'!AK3)*'Efficiency Change'!$G2+Transition!$C2*('RCP19-NEW'!T4*'Per Unit Emission'!AK47)*'Efficiency Change'!$P2)/'Life time change'!$C2</f>
        <v>0</v>
      </c>
      <c r="GL3">
        <f>(Transition!$D2*('RCP19-NEW'!U4*'Per Unit Emission'!AL3)*'Efficiency Change'!$G2+Transition!$C2*('RCP19-NEW'!U4*'Per Unit Emission'!AL47)*'Efficiency Change'!$P2)/'Life time change'!$C2</f>
        <v>0</v>
      </c>
      <c r="GM3">
        <f>(Transition!$D2*('RCP19-NEW'!V4*'Per Unit Emission'!AM3)*'Efficiency Change'!$G2+Transition!$C2*('RCP19-NEW'!V4*'Per Unit Emission'!AM47)*'Efficiency Change'!$P2)/'Life time change'!$C2</f>
        <v>0</v>
      </c>
      <c r="GN3">
        <f>(Transition!$D2*('RCP19-NEW'!W4*'Per Unit Emission'!AN3)*'Efficiency Change'!$G2+Transition!$C2*('RCP19-NEW'!W4*'Per Unit Emission'!AN47)*'Efficiency Change'!$P2)/'Life time change'!$C2</f>
        <v>0</v>
      </c>
      <c r="GO3">
        <f>(Transition!$D2*('RCP19-NEW'!X4*'Per Unit Emission'!AO3)*'Efficiency Change'!$G2+Transition!$C2*('RCP19-NEW'!X4*'Per Unit Emission'!AO47)*'Efficiency Change'!$P2)/'Life time change'!$C2</f>
        <v>0</v>
      </c>
      <c r="GP3">
        <f>(Transition!$D2*('RCP19-NEW'!Y4*'Per Unit Emission'!AP3)*'Efficiency Change'!$G2+Transition!$C2*('RCP19-NEW'!Y4*'Per Unit Emission'!AP47)*'Efficiency Change'!$P2)/'Life time change'!$C2</f>
        <v>0</v>
      </c>
      <c r="GQ3">
        <f>(Transition!$D2*('RCP19-NEW'!Z4*'Per Unit Emission'!AQ3)*'Efficiency Change'!$G2+Transition!$C2*('RCP19-NEW'!Z4*'Per Unit Emission'!AQ47)*'Efficiency Change'!$P2)/'Life time change'!$C2</f>
        <v>0</v>
      </c>
      <c r="GR3">
        <f>(Transition!$D2*('RCP19-NEW'!AA4*'Per Unit Emission'!AR3)*'Efficiency Change'!$G2+Transition!$C2*('RCP19-NEW'!AA4*'Per Unit Emission'!AR47)*'Efficiency Change'!$P2)/'Life time change'!$C2</f>
        <v>0</v>
      </c>
      <c r="GS3">
        <f>(Transition!$D2*('RCP19-NEW'!AB4*'Per Unit Emission'!AS3)*'Efficiency Change'!$G2+Transition!$C2*('RCP19-NEW'!AB4*'Per Unit Emission'!AS47)*'Efficiency Change'!$P2)/'Life time change'!$C2</f>
        <v>0</v>
      </c>
      <c r="GT3">
        <f>(Transition!$D2*('RCP19-NEW'!AC4*'Per Unit Emission'!AT3)*'Efficiency Change'!$G2+Transition!$C2*('RCP19-NEW'!AC4*'Per Unit Emission'!AT47)*'Efficiency Change'!$P2)/'Life time change'!$C2</f>
        <v>0</v>
      </c>
      <c r="GU3">
        <f>(Transition!$D2*('RCP19-NEW'!AD4*'Per Unit Emission'!AU3)*'Efficiency Change'!$G2+Transition!$C2*('RCP19-NEW'!AD4*'Per Unit Emission'!AU47)*'Efficiency Change'!$P2)/'Life time change'!$C2</f>
        <v>0</v>
      </c>
      <c r="GV3">
        <f>(Transition!$D2*('RCP19-NEW'!AE4*'Per Unit Emission'!AV3)*'Efficiency Change'!$G2+Transition!$C2*('RCP19-NEW'!AE4*'Per Unit Emission'!AV47)*'Efficiency Change'!$P2)/'Life time change'!$C2</f>
        <v>0</v>
      </c>
      <c r="GW3">
        <f>(Transition!$D2*('RCP19-NEW'!AF4*'Per Unit Emission'!AW3)*'Efficiency Change'!$G2+Transition!$C2*('RCP19-NEW'!AF4*'Per Unit Emission'!AW47)*'Efficiency Change'!$P2)/'Life time change'!$C2</f>
        <v>0</v>
      </c>
      <c r="GX3">
        <f>(Transition!$D2*('RCP19-NEW'!AG4*'Per Unit Emission'!AX3)*'Efficiency Change'!$G2+Transition!$C2*('RCP19-NEW'!AG4*'Per Unit Emission'!AX47)*'Efficiency Change'!$P2)/'Life time change'!$C2</f>
        <v>0</v>
      </c>
      <c r="GY3">
        <f>(Transition!$D2*('RCP19-NEW'!AH4*'Per Unit Emission'!AY3)*'Efficiency Change'!$G2+Transition!$C2*('RCP19-NEW'!AH4*'Per Unit Emission'!AY47)*'Efficiency Change'!$P2)/'Life time change'!$C2</f>
        <v>0</v>
      </c>
      <c r="GZ3">
        <f>(Transition!$D2*('RCP19-NEW'!AI4*'Per Unit Emission'!AZ3)*'Efficiency Change'!$G2+Transition!$C2*('RCP19-NEW'!AI4*'Per Unit Emission'!AZ47)*'Efficiency Change'!$P2)/'Life time change'!$C2</f>
        <v>0</v>
      </c>
      <c r="HA3">
        <f>(Transition!$D2*('RCP19-NEW'!AJ4*'Per Unit Emission'!BA3)*'Efficiency Change'!$G2+Transition!$C2*('RCP19-NEW'!AJ4*'Per Unit Emission'!BA47)*'Efficiency Change'!$P2)/'Life time change'!$C2</f>
        <v>0</v>
      </c>
      <c r="HB3">
        <f>(Transition!$D2*('RCP19-NEW'!AK4*'Per Unit Emission'!AK3)*'Efficiency Change'!$G2+Transition!$C2*('RCP19-NEW'!AK4*'Per Unit Emission'!AK47)*'Efficiency Change'!$P2)/'Life time change'!$C2</f>
        <v>0</v>
      </c>
      <c r="HC3">
        <f>(Transition!$D2*('RCP19-NEW'!AL4*'Per Unit Emission'!AL3)*'Efficiency Change'!$G2+Transition!$C2*('RCP19-NEW'!AL4*'Per Unit Emission'!AL47)*'Efficiency Change'!$P2)/'Life time change'!$C2</f>
        <v>0</v>
      </c>
      <c r="HD3">
        <f>(Transition!$D2*('RCP19-NEW'!AM4*'Per Unit Emission'!AM3)*'Efficiency Change'!$G2+Transition!$C2*('RCP19-NEW'!AM4*'Per Unit Emission'!AM47)*'Efficiency Change'!$P2)/'Life time change'!$C2</f>
        <v>0</v>
      </c>
      <c r="HE3">
        <f>(Transition!$D2*('RCP19-NEW'!AN4*'Per Unit Emission'!AN3)*'Efficiency Change'!$G2+Transition!$C2*('RCP19-NEW'!AN4*'Per Unit Emission'!AN47)*'Efficiency Change'!$P2)/'Life time change'!$C2</f>
        <v>0</v>
      </c>
      <c r="HF3">
        <f>(Transition!$D2*('RCP19-NEW'!AO4*'Per Unit Emission'!AO3)*'Efficiency Change'!$G2+Transition!$C2*('RCP19-NEW'!AO4*'Per Unit Emission'!AO47)*'Efficiency Change'!$P2)/'Life time change'!$C2</f>
        <v>0</v>
      </c>
      <c r="HG3">
        <f>(Transition!$D2*('RCP19-NEW'!AP4*'Per Unit Emission'!AP3)*'Efficiency Change'!$G2+Transition!$C2*('RCP19-NEW'!AP4*'Per Unit Emission'!AP47)*'Efficiency Change'!$P2)/'Life time change'!$C2</f>
        <v>0</v>
      </c>
      <c r="HH3">
        <f>(Transition!$D2*('RCP19-NEW'!AQ4*'Per Unit Emission'!AQ3)*'Efficiency Change'!$G2+Transition!$C2*('RCP19-NEW'!AQ4*'Per Unit Emission'!AQ47)*'Efficiency Change'!$P2)/'Life time change'!$C2</f>
        <v>0</v>
      </c>
      <c r="HI3">
        <f>(Transition!$D2*('RCP19-NEW'!AR4*'Per Unit Emission'!AR3)*'Efficiency Change'!$G2+Transition!$C2*('RCP19-NEW'!AR4*'Per Unit Emission'!AR47)*'Efficiency Change'!$P2)/'Life time change'!$C2</f>
        <v>0</v>
      </c>
      <c r="HJ3">
        <f>(Transition!$D2*('RCP19-NEW'!AS4*'Per Unit Emission'!AS3)*'Efficiency Change'!$G2+Transition!$C2*('RCP19-NEW'!AS4*'Per Unit Emission'!AS47)*'Efficiency Change'!$P2)/'Life time change'!$C2</f>
        <v>0</v>
      </c>
      <c r="HK3">
        <f>(Transition!$D2*('RCP19-NEW'!AT4*'Per Unit Emission'!AT3)*'Efficiency Change'!$G2+Transition!$C2*('RCP19-NEW'!AT4*'Per Unit Emission'!AT47)*'Efficiency Change'!$P2)/'Life time change'!$C2</f>
        <v>0</v>
      </c>
      <c r="HL3">
        <f>(Transition!$D2*('RCP19-NEW'!AU4*'Per Unit Emission'!AU3)*'Efficiency Change'!$G2+Transition!$C2*('RCP19-NEW'!AU4*'Per Unit Emission'!AU47)*'Efficiency Change'!$P2)/'Life time change'!$C2</f>
        <v>0</v>
      </c>
      <c r="HM3">
        <f>(Transition!$D2*('RCP19-NEW'!AV4*'Per Unit Emission'!AV3)*'Efficiency Change'!$G2+Transition!$C2*('RCP19-NEW'!AV4*'Per Unit Emission'!AV47)*'Efficiency Change'!$P2)/'Life time change'!$C2</f>
        <v>0</v>
      </c>
      <c r="HN3">
        <f>(Transition!$D2*('RCP19-NEW'!AW4*'Per Unit Emission'!AW3)*'Efficiency Change'!$G2+Transition!$C2*('RCP19-NEW'!AW4*'Per Unit Emission'!AW47)*'Efficiency Change'!$P2)/'Life time change'!$C2</f>
        <v>0</v>
      </c>
      <c r="HO3">
        <f>(Transition!$D2*('RCP19-NEW'!AX4*'Per Unit Emission'!AX3)*'Efficiency Change'!$G2+Transition!$C2*('RCP19-NEW'!AX4*'Per Unit Emission'!AX47)*'Efficiency Change'!$P2)/'Life time change'!$C2</f>
        <v>0</v>
      </c>
      <c r="HP3">
        <f>(Transition!$D2*('RCP19-NEW'!AY4*'Per Unit Emission'!AY3)*'Efficiency Change'!$G2+Transition!$C2*('RCP19-NEW'!AY4*'Per Unit Emission'!AY47)*'Efficiency Change'!$P2)/'Life time change'!$C2</f>
        <v>0</v>
      </c>
      <c r="HQ3">
        <f>(Transition!$D2*('RCP19-NEW'!AZ4*'Per Unit Emission'!AZ3)*'Efficiency Change'!$G2+Transition!$C2*('RCP19-NEW'!AZ4*'Per Unit Emission'!AZ47)*'Efficiency Change'!$P2)/'Life time change'!$C2</f>
        <v>0</v>
      </c>
      <c r="HR3">
        <f>(Transition!$D2*('RCP19-NEW'!BA4*'Per Unit Emission'!BA3)*'Efficiency Change'!$G2+Transition!$C2*('RCP19-NEW'!BA4*'Per Unit Emission'!BA47)*'Efficiency Change'!$P2)/'Life time change'!$C2</f>
        <v>0</v>
      </c>
      <c r="HS3">
        <f>(Transition!$D2*('RCP19-NEW'!BB4*'Per Unit Emission'!AK3)*'Efficiency Change'!$G2+Transition!$C2*('RCP19-NEW'!BB4*'Per Unit Emission'!AK47)*'Efficiency Change'!$P2)/'Life time change'!$C2</f>
        <v>0</v>
      </c>
      <c r="HT3">
        <f>(Transition!$D2*('RCP19-NEW'!BC4*'Per Unit Emission'!AL3)*'Efficiency Change'!$G2+Transition!$C2*('RCP19-NEW'!BC4*'Per Unit Emission'!AL47)*'Efficiency Change'!$P2)/'Life time change'!$C2</f>
        <v>0</v>
      </c>
      <c r="HU3">
        <f>(Transition!$D2*('RCP19-NEW'!BD4*'Per Unit Emission'!AM3)*'Efficiency Change'!$G2+Transition!$C2*('RCP19-NEW'!BD4*'Per Unit Emission'!AM47)*'Efficiency Change'!$P2)/'Life time change'!$C2</f>
        <v>0</v>
      </c>
      <c r="HV3">
        <f>(Transition!$D2*('RCP19-NEW'!BE4*'Per Unit Emission'!AN3)*'Efficiency Change'!$G2+Transition!$C2*('RCP19-NEW'!BE4*'Per Unit Emission'!AN47)*'Efficiency Change'!$P2)/'Life time change'!$C2</f>
        <v>0</v>
      </c>
      <c r="HW3">
        <f>(Transition!$D2*('RCP19-NEW'!BF4*'Per Unit Emission'!AO3)*'Efficiency Change'!$G2+Transition!$C2*('RCP19-NEW'!BF4*'Per Unit Emission'!AO47)*'Efficiency Change'!$P2)/'Life time change'!$C2</f>
        <v>0</v>
      </c>
      <c r="HX3">
        <f>(Transition!$D2*('RCP19-NEW'!BG4*'Per Unit Emission'!AP3)*'Efficiency Change'!$G2+Transition!$C2*('RCP19-NEW'!BG4*'Per Unit Emission'!AP47)*'Efficiency Change'!$P2)/'Life time change'!$C2</f>
        <v>0</v>
      </c>
      <c r="HY3">
        <f>(Transition!$D2*('RCP19-NEW'!BH4*'Per Unit Emission'!AQ3)*'Efficiency Change'!$G2+Transition!$C2*('RCP19-NEW'!BH4*'Per Unit Emission'!AQ47)*'Efficiency Change'!$P2)/'Life time change'!$C2</f>
        <v>0</v>
      </c>
      <c r="HZ3">
        <f>(Transition!$D2*('RCP19-NEW'!BI4*'Per Unit Emission'!AR3)*'Efficiency Change'!$G2+Transition!$C2*('RCP19-NEW'!BI4*'Per Unit Emission'!AR47)*'Efficiency Change'!$P2)/'Life time change'!$C2</f>
        <v>0</v>
      </c>
      <c r="IA3">
        <f>(Transition!$D2*('RCP19-NEW'!BJ4*'Per Unit Emission'!AS3)*'Efficiency Change'!$G2+Transition!$C2*('RCP19-NEW'!BJ4*'Per Unit Emission'!AS47)*'Efficiency Change'!$P2)/'Life time change'!$C2</f>
        <v>0</v>
      </c>
      <c r="IB3">
        <f>(Transition!$D2*('RCP19-NEW'!BK4*'Per Unit Emission'!AT3)*'Efficiency Change'!$G2+Transition!$C2*('RCP19-NEW'!BK4*'Per Unit Emission'!AT47)*'Efficiency Change'!$P2)/'Life time change'!$C2</f>
        <v>0</v>
      </c>
      <c r="IC3">
        <f>(Transition!$D2*('RCP19-NEW'!BL4*'Per Unit Emission'!AU3)*'Efficiency Change'!$G2+Transition!$C2*('RCP19-NEW'!BL4*'Per Unit Emission'!AU47)*'Efficiency Change'!$P2)/'Life time change'!$C2</f>
        <v>0</v>
      </c>
      <c r="ID3">
        <f>(Transition!$D2*('RCP19-NEW'!BM4*'Per Unit Emission'!AV3)*'Efficiency Change'!$G2+Transition!$C2*('RCP19-NEW'!BM4*'Per Unit Emission'!AV47)*'Efficiency Change'!$P2)/'Life time change'!$C2</f>
        <v>0</v>
      </c>
      <c r="IE3">
        <f>(Transition!$D2*('RCP19-NEW'!BN4*'Per Unit Emission'!AW3)*'Efficiency Change'!$G2+Transition!$C2*('RCP19-NEW'!BN4*'Per Unit Emission'!AW47)*'Efficiency Change'!$P2)/'Life time change'!$C2</f>
        <v>0</v>
      </c>
      <c r="IF3">
        <f>(Transition!$D2*('RCP19-NEW'!BO4*'Per Unit Emission'!AX3)*'Efficiency Change'!$G2+Transition!$C2*('RCP19-NEW'!BO4*'Per Unit Emission'!AX47)*'Efficiency Change'!$P2)/'Life time change'!$C2</f>
        <v>0</v>
      </c>
      <c r="IG3">
        <f>(Transition!$D2*('RCP19-NEW'!BP4*'Per Unit Emission'!AY3)*'Efficiency Change'!$G2+Transition!$C2*('RCP19-NEW'!BP4*'Per Unit Emission'!AY47)*'Efficiency Change'!$P2)/'Life time change'!$C2</f>
        <v>0</v>
      </c>
      <c r="IH3">
        <f>(Transition!$D2*('RCP19-NEW'!BQ4*'Per Unit Emission'!AZ3)*'Efficiency Change'!$G2+Transition!$C2*('RCP19-NEW'!BQ4*'Per Unit Emission'!AZ47)*'Efficiency Change'!$P2)/'Life time change'!$C2</f>
        <v>0</v>
      </c>
      <c r="II3">
        <f>(Transition!$D2*('RCP19-NEW'!BR4*'Per Unit Emission'!BA3)*'Efficiency Change'!$G2+Transition!$C2*('RCP19-NEW'!BR4*'Per Unit Emission'!BA47)*'Efficiency Change'!$P2)/'Life time change'!$C2</f>
        <v>0</v>
      </c>
      <c r="IJ3">
        <f>(Transition!$D2*('RCP19-NEW'!BS4*'Per Unit Emission'!AK3)*'Efficiency Change'!$G2+Transition!$C2*('RCP19-NEW'!BS4*'Per Unit Emission'!AK47)*'Efficiency Change'!$P2)/'Life time change'!$C2</f>
        <v>0</v>
      </c>
      <c r="IK3">
        <f>(Transition!$D2*('RCP19-NEW'!BT4*'Per Unit Emission'!AL3)*'Efficiency Change'!$G2+Transition!$C2*('RCP19-NEW'!BT4*'Per Unit Emission'!AL47)*'Efficiency Change'!$P2)/'Life time change'!$C2</f>
        <v>0</v>
      </c>
      <c r="IL3">
        <f>(Transition!$D2*('RCP19-NEW'!BU4*'Per Unit Emission'!AM3)*'Efficiency Change'!$G2+Transition!$C2*('RCP19-NEW'!BU4*'Per Unit Emission'!AM47)*'Efficiency Change'!$P2)/'Life time change'!$C2</f>
        <v>0</v>
      </c>
      <c r="IM3">
        <f>(Transition!$D2*('RCP19-NEW'!BV4*'Per Unit Emission'!AN3)*'Efficiency Change'!$G2+Transition!$C2*('RCP19-NEW'!BV4*'Per Unit Emission'!AN47)*'Efficiency Change'!$P2)/'Life time change'!$C2</f>
        <v>0</v>
      </c>
      <c r="IN3">
        <f>(Transition!$D2*('RCP19-NEW'!BW4*'Per Unit Emission'!AO3)*'Efficiency Change'!$G2+Transition!$C2*('RCP19-NEW'!BW4*'Per Unit Emission'!AO47)*'Efficiency Change'!$P2)/'Life time change'!$C2</f>
        <v>0</v>
      </c>
      <c r="IO3">
        <f>(Transition!$D2*('RCP19-NEW'!BX4*'Per Unit Emission'!AP3)*'Efficiency Change'!$G2+Transition!$C2*('RCP19-NEW'!BX4*'Per Unit Emission'!AP47)*'Efficiency Change'!$P2)/'Life time change'!$C2</f>
        <v>0</v>
      </c>
      <c r="IP3">
        <f>(Transition!$D2*('RCP19-NEW'!BY4*'Per Unit Emission'!AQ3)*'Efficiency Change'!$G2+Transition!$C2*('RCP19-NEW'!BY4*'Per Unit Emission'!AQ47)*'Efficiency Change'!$P2)/'Life time change'!$C2</f>
        <v>0</v>
      </c>
      <c r="IQ3">
        <f>(Transition!$D2*('RCP19-NEW'!BZ4*'Per Unit Emission'!AR3)*'Efficiency Change'!$G2+Transition!$C2*('RCP19-NEW'!BZ4*'Per Unit Emission'!AR47)*'Efficiency Change'!$P2)/'Life time change'!$C2</f>
        <v>0</v>
      </c>
      <c r="IR3">
        <f>(Transition!$D2*('RCP19-NEW'!CA4*'Per Unit Emission'!AS3)*'Efficiency Change'!$G2+Transition!$C2*('RCP19-NEW'!CA4*'Per Unit Emission'!AS47)*'Efficiency Change'!$P2)/'Life time change'!$C2</f>
        <v>0</v>
      </c>
      <c r="IS3">
        <f>(Transition!$D2*('RCP19-NEW'!CB4*'Per Unit Emission'!AT3)*'Efficiency Change'!$G2+Transition!$C2*('RCP19-NEW'!CB4*'Per Unit Emission'!AT47)*'Efficiency Change'!$P2)/'Life time change'!$C2</f>
        <v>0</v>
      </c>
      <c r="IT3">
        <f>(Transition!$D2*('RCP19-NEW'!CC4*'Per Unit Emission'!AU3)*'Efficiency Change'!$G2+Transition!$C2*('RCP19-NEW'!CC4*'Per Unit Emission'!AU47)*'Efficiency Change'!$P2)/'Life time change'!$C2</f>
        <v>0</v>
      </c>
      <c r="IU3">
        <f>(Transition!$D2*('RCP19-NEW'!CD4*'Per Unit Emission'!AV3)*'Efficiency Change'!$G2+Transition!$C2*('RCP19-NEW'!CD4*'Per Unit Emission'!AV47)*'Efficiency Change'!$P2)/'Life time change'!$C2</f>
        <v>0</v>
      </c>
      <c r="IV3">
        <f>(Transition!$D2*('RCP19-NEW'!CE4*'Per Unit Emission'!AW3)*'Efficiency Change'!$G2+Transition!$C2*('RCP19-NEW'!CE4*'Per Unit Emission'!AW47)*'Efficiency Change'!$P2)/'Life time change'!$C2</f>
        <v>0</v>
      </c>
      <c r="IW3">
        <f>(Transition!$D2*('RCP19-NEW'!CF4*'Per Unit Emission'!AX3)*'Efficiency Change'!$G2+Transition!$C2*('RCP19-NEW'!CF4*'Per Unit Emission'!AX47)*'Efficiency Change'!$P2)/'Life time change'!$C2</f>
        <v>0</v>
      </c>
      <c r="IX3">
        <f>(Transition!$D2*('RCP19-NEW'!CG4*'Per Unit Emission'!AY3)*'Efficiency Change'!$G2+Transition!$C2*('RCP19-NEW'!CG4*'Per Unit Emission'!AY47)*'Efficiency Change'!$P2)/'Life time change'!$C2</f>
        <v>0</v>
      </c>
      <c r="IY3">
        <f>(Transition!$D2*('RCP19-NEW'!CH4*'Per Unit Emission'!AZ3)*'Efficiency Change'!$G2+Transition!$C2*('RCP19-NEW'!CH4*'Per Unit Emission'!AZ47)*'Efficiency Change'!$P2)/'Life time change'!$C2</f>
        <v>0</v>
      </c>
    </row>
    <row r="4" spans="1:259" x14ac:dyDescent="0.25">
      <c r="A4">
        <v>2011</v>
      </c>
      <c r="B4">
        <f>(Transition!$D3*('Base-New'!C5*'Per Unit Emission'!C4)*'Efficiency Change'!$G3+Transition!$C3*('Base-New'!C5*'Per Unit Emission'!C48)*'Efficiency Change'!$P3)/'Life time change'!$C3</f>
        <v>0</v>
      </c>
      <c r="C4">
        <f>(Transition!$D3*('Base-New'!D5*'Per Unit Emission'!D4)*'Efficiency Change'!$G3+Transition!$C3*('Base-New'!D5*'Per Unit Emission'!D48)*'Efficiency Change'!$P3)/'Life time change'!$C3</f>
        <v>0</v>
      </c>
      <c r="D4">
        <f>(Transition!$D3*('Base-New'!E5*'Per Unit Emission'!E4)*'Efficiency Change'!$G3+Transition!$C3*('Base-New'!E5*'Per Unit Emission'!E48)*'Efficiency Change'!$P3)/'Life time change'!$C3</f>
        <v>0</v>
      </c>
      <c r="E4">
        <f>(Transition!$D3*('Base-New'!F5*'Per Unit Emission'!F4)*'Efficiency Change'!$G3+Transition!$C3*('Base-New'!F5*'Per Unit Emission'!F48)*'Efficiency Change'!$P3)/'Life time change'!$C3</f>
        <v>0</v>
      </c>
      <c r="F4">
        <f>(Transition!$D3*('Base-New'!G5*'Per Unit Emission'!G4)*'Efficiency Change'!$G3+Transition!$C3*('Base-New'!G5*'Per Unit Emission'!G48)*'Efficiency Change'!$P3)/'Life time change'!$C3</f>
        <v>0</v>
      </c>
      <c r="G4">
        <f>(Transition!$D3*('Base-New'!H5*'Per Unit Emission'!H4)*'Efficiency Change'!$G3+Transition!$C3*('Base-New'!H5*'Per Unit Emission'!H48)*'Efficiency Change'!$P3)/'Life time change'!$C3</f>
        <v>0</v>
      </c>
      <c r="H4">
        <f>(Transition!$D3*('Base-New'!I5*'Per Unit Emission'!I4)*'Efficiency Change'!$G3+Transition!$C3*('Base-New'!I5*'Per Unit Emission'!I48)*'Efficiency Change'!$P3)/'Life time change'!$C3</f>
        <v>0</v>
      </c>
      <c r="I4">
        <f>(Transition!$D3*('Base-New'!J5*'Per Unit Emission'!J4)*'Efficiency Change'!$G3+Transition!$C3*('Base-New'!J5*'Per Unit Emission'!J48)*'Efficiency Change'!$P3)/'Life time change'!$C3</f>
        <v>0</v>
      </c>
      <c r="J4">
        <f>(Transition!$D3*('Base-New'!K5*'Per Unit Emission'!K4)*'Efficiency Change'!$G3+Transition!$C3*('Base-New'!K5*'Per Unit Emission'!K48)*'Efficiency Change'!$P3)/'Life time change'!$C3</f>
        <v>0</v>
      </c>
      <c r="K4">
        <f>(Transition!$D3*('Base-New'!L5*'Per Unit Emission'!L4)*'Efficiency Change'!$G3+Transition!$C3*('Base-New'!L5*'Per Unit Emission'!L48)*'Efficiency Change'!$P3)/'Life time change'!$C3</f>
        <v>0</v>
      </c>
      <c r="L4">
        <f>(Transition!$D3*('Base-New'!M5*'Per Unit Emission'!M4)*'Efficiency Change'!$G3+Transition!$C3*('Base-New'!M5*'Per Unit Emission'!M48)*'Efficiency Change'!$P3)/'Life time change'!$C3</f>
        <v>0</v>
      </c>
      <c r="M4">
        <f>(Transition!$D3*('Base-New'!N5*'Per Unit Emission'!N4)*'Efficiency Change'!$G3+Transition!$C3*('Base-New'!N5*'Per Unit Emission'!N48)*'Efficiency Change'!$P3)/'Life time change'!$C3</f>
        <v>0</v>
      </c>
      <c r="N4">
        <f>(Transition!$D3*('Base-New'!O5*'Per Unit Emission'!O4)*'Efficiency Change'!$G3+Transition!$C3*('Base-New'!O5*'Per Unit Emission'!O48)*'Efficiency Change'!$P3)/'Life time change'!$C3</f>
        <v>0</v>
      </c>
      <c r="O4">
        <f>(Transition!$D3*('Base-New'!P5*'Per Unit Emission'!P4)*'Efficiency Change'!$G3+Transition!$C3*('Base-New'!P5*'Per Unit Emission'!P48)*'Efficiency Change'!$P3)/'Life time change'!$C3</f>
        <v>0</v>
      </c>
      <c r="P4">
        <f>(Transition!$D3*('Base-New'!Q5*'Per Unit Emission'!Q4)*'Efficiency Change'!$G3+Transition!$C3*('Base-New'!Q5*'Per Unit Emission'!Q48)*'Efficiency Change'!$P3)/'Life time change'!$C3</f>
        <v>0</v>
      </c>
      <c r="Q4">
        <f>(Transition!$D3*('Base-New'!R5*'Per Unit Emission'!R4)*'Efficiency Change'!$G3+Transition!$C3*('Base-New'!R5*'Per Unit Emission'!R48)*'Efficiency Change'!$P3)/'Life time change'!$C3</f>
        <v>0</v>
      </c>
      <c r="R4">
        <f>(Transition!$D3*('Base-New'!S5*'Per Unit Emission'!S4)*'Efficiency Change'!$G3+Transition!$C3*('Base-New'!S5*'Per Unit Emission'!S48)*'Efficiency Change'!$P3)/'Life time change'!$C3</f>
        <v>0</v>
      </c>
      <c r="S4">
        <f>(Transition!$D3*('Base-New'!T5*'Per Unit Emission'!C4)*'Efficiency Change'!$G3+Transition!$C3*('Base-New'!T5*'Per Unit Emission'!C48)*'Efficiency Change'!$P3)/'Life time change'!$C3</f>
        <v>0</v>
      </c>
      <c r="T4">
        <f>(Transition!$D3*('Base-New'!U5*'Per Unit Emission'!D4)*'Efficiency Change'!$G3+Transition!$C3*('Base-New'!U5*'Per Unit Emission'!D48)*'Efficiency Change'!$P3)/'Life time change'!$C3</f>
        <v>0</v>
      </c>
      <c r="U4">
        <f>(Transition!$D3*('Base-New'!V5*'Per Unit Emission'!E4)*'Efficiency Change'!$G3+Transition!$C3*('Base-New'!V5*'Per Unit Emission'!E48)*'Efficiency Change'!$P3)/'Life time change'!$C3</f>
        <v>0</v>
      </c>
      <c r="V4">
        <f>(Transition!$D3*('Base-New'!W5*'Per Unit Emission'!F4)*'Efficiency Change'!$G3+Transition!$C3*('Base-New'!W5*'Per Unit Emission'!F48)*'Efficiency Change'!$P3)/'Life time change'!$C3</f>
        <v>0</v>
      </c>
      <c r="W4">
        <f>(Transition!$D3*('Base-New'!X5*'Per Unit Emission'!G4)*'Efficiency Change'!$G3+Transition!$C3*('Base-New'!X5*'Per Unit Emission'!G48)*'Efficiency Change'!$P3)/'Life time change'!$C3</f>
        <v>0</v>
      </c>
      <c r="X4">
        <f>(Transition!$D3*('Base-New'!Y5*'Per Unit Emission'!H4)*'Efficiency Change'!$G3+Transition!$C3*('Base-New'!Y5*'Per Unit Emission'!H48)*'Efficiency Change'!$P3)/'Life time change'!$C3</f>
        <v>0</v>
      </c>
      <c r="Y4">
        <f>(Transition!$D3*('Base-New'!Z5*'Per Unit Emission'!I4)*'Efficiency Change'!$G3+Transition!$C3*('Base-New'!Z5*'Per Unit Emission'!I48)*'Efficiency Change'!$P3)/'Life time change'!$C3</f>
        <v>0</v>
      </c>
      <c r="Z4">
        <f>(Transition!$D3*('Base-New'!AA5*'Per Unit Emission'!J4)*'Efficiency Change'!$G3+Transition!$C3*('Base-New'!AA5*'Per Unit Emission'!J48)*'Efficiency Change'!$P3)/'Life time change'!$C3</f>
        <v>0</v>
      </c>
      <c r="AA4">
        <f>(Transition!$D3*('Base-New'!AB5*'Per Unit Emission'!K4)*'Efficiency Change'!$G3+Transition!$C3*('Base-New'!AB5*'Per Unit Emission'!K48)*'Efficiency Change'!$P3)/'Life time change'!$C3</f>
        <v>0</v>
      </c>
      <c r="AB4">
        <f>(Transition!$D3*('Base-New'!AC5*'Per Unit Emission'!L4)*'Efficiency Change'!$G3+Transition!$C3*('Base-New'!AC5*'Per Unit Emission'!L48)*'Efficiency Change'!$P3)/'Life time change'!$C3</f>
        <v>0</v>
      </c>
      <c r="AC4">
        <f>(Transition!$D3*('Base-New'!AD5*'Per Unit Emission'!M4)*'Efficiency Change'!$G3+Transition!$C3*('Base-New'!AD5*'Per Unit Emission'!M48)*'Efficiency Change'!$P3)/'Life time change'!$C3</f>
        <v>0</v>
      </c>
      <c r="AD4">
        <f>(Transition!$D3*('Base-New'!AE5*'Per Unit Emission'!N4)*'Efficiency Change'!$G3+Transition!$C3*('Base-New'!AE5*'Per Unit Emission'!N48)*'Efficiency Change'!$P3)/'Life time change'!$C3</f>
        <v>0</v>
      </c>
      <c r="AE4">
        <f>(Transition!$D3*('Base-New'!AF5*'Per Unit Emission'!O4)*'Efficiency Change'!$G3+Transition!$C3*('Base-New'!AF5*'Per Unit Emission'!O48)*'Efficiency Change'!$P3)/'Life time change'!$C3</f>
        <v>0</v>
      </c>
      <c r="AF4">
        <f>(Transition!$D3*('Base-New'!AG5*'Per Unit Emission'!P4)*'Efficiency Change'!$G3+Transition!$C3*('Base-New'!AG5*'Per Unit Emission'!P48)*'Efficiency Change'!$P3)/'Life time change'!$C3</f>
        <v>0</v>
      </c>
      <c r="AG4">
        <f>(Transition!$D3*('Base-New'!AH5*'Per Unit Emission'!Q4)*'Efficiency Change'!$G3+Transition!$C3*('Base-New'!AH5*'Per Unit Emission'!Q48)*'Efficiency Change'!$P3)/'Life time change'!$C3</f>
        <v>0</v>
      </c>
      <c r="AH4">
        <f>(Transition!$D3*('Base-New'!AI5*'Per Unit Emission'!R4)*'Efficiency Change'!$G3+Transition!$C3*('Base-New'!AI5*'Per Unit Emission'!R48)*'Efficiency Change'!$P3)/'Life time change'!$C3</f>
        <v>0</v>
      </c>
      <c r="AI4">
        <f>(Transition!$D3*('Base-New'!AJ5*'Per Unit Emission'!S4)*'Efficiency Change'!$G3+Transition!$C3*('Base-New'!AJ5*'Per Unit Emission'!S48)*'Efficiency Change'!$P3)/'Life time change'!$C3</f>
        <v>0</v>
      </c>
      <c r="AJ4">
        <f>(Transition!$D3*('Base-New'!AK5*'Per Unit Emission'!C4)*'Efficiency Change'!$G3+Transition!$C3*('Base-New'!AK5*'Per Unit Emission'!C48)*'Efficiency Change'!$P3)/'Life time change'!$C3</f>
        <v>0</v>
      </c>
      <c r="AK4">
        <f>(Transition!$D3*('Base-New'!AL5*'Per Unit Emission'!D4)*'Efficiency Change'!$G3+Transition!$C3*('Base-New'!AL5*'Per Unit Emission'!D48)*'Efficiency Change'!$P3)/'Life time change'!$C3</f>
        <v>0</v>
      </c>
      <c r="AL4">
        <f>(Transition!$D3*('Base-New'!AM5*'Per Unit Emission'!E4)*'Efficiency Change'!$G3+Transition!$C3*('Base-New'!AM5*'Per Unit Emission'!E48)*'Efficiency Change'!$P3)/'Life time change'!$C3</f>
        <v>0</v>
      </c>
      <c r="AM4">
        <f>(Transition!$D3*('Base-New'!AN5*'Per Unit Emission'!F4)*'Efficiency Change'!$G3+Transition!$C3*('Base-New'!AN5*'Per Unit Emission'!F48)*'Efficiency Change'!$P3)/'Life time change'!$C3</f>
        <v>0</v>
      </c>
      <c r="AN4">
        <f>(Transition!$D3*('Base-New'!AO5*'Per Unit Emission'!G4)*'Efficiency Change'!$G3+Transition!$C3*('Base-New'!AO5*'Per Unit Emission'!G48)*'Efficiency Change'!$P3)/'Life time change'!$C3</f>
        <v>0</v>
      </c>
      <c r="AO4">
        <f>(Transition!$D3*('Base-New'!AP5*'Per Unit Emission'!H4)*'Efficiency Change'!$G3+Transition!$C3*('Base-New'!AP5*'Per Unit Emission'!H48)*'Efficiency Change'!$P3)/'Life time change'!$C3</f>
        <v>0</v>
      </c>
      <c r="AP4">
        <f>(Transition!$D3*('Base-New'!AQ5*'Per Unit Emission'!I4)*'Efficiency Change'!$G3+Transition!$C3*('Base-New'!AQ5*'Per Unit Emission'!I48)*'Efficiency Change'!$P3)/'Life time change'!$C3</f>
        <v>0</v>
      </c>
      <c r="AQ4">
        <f>(Transition!$D3*('Base-New'!AR5*'Per Unit Emission'!J4)*'Efficiency Change'!$G3+Transition!$C3*('Base-New'!AR5*'Per Unit Emission'!J48)*'Efficiency Change'!$P3)/'Life time change'!$C3</f>
        <v>0</v>
      </c>
      <c r="AR4">
        <f>(Transition!$D3*('Base-New'!AS5*'Per Unit Emission'!K4)*'Efficiency Change'!$G3+Transition!$C3*('Base-New'!AS5*'Per Unit Emission'!K48)*'Efficiency Change'!$P3)/'Life time change'!$C3</f>
        <v>0</v>
      </c>
      <c r="AS4">
        <f>(Transition!$D3*('Base-New'!AT5*'Per Unit Emission'!L4)*'Efficiency Change'!$G3+Transition!$C3*('Base-New'!AT5*'Per Unit Emission'!L48)*'Efficiency Change'!$P3)/'Life time change'!$C3</f>
        <v>0</v>
      </c>
      <c r="AT4">
        <f>(Transition!$D3*('Base-New'!AU5*'Per Unit Emission'!M4)*'Efficiency Change'!$G3+Transition!$C3*('Base-New'!AU5*'Per Unit Emission'!M48)*'Efficiency Change'!$P3)/'Life time change'!$C3</f>
        <v>0</v>
      </c>
      <c r="AU4">
        <f>(Transition!$D3*('Base-New'!AV5*'Per Unit Emission'!N4)*'Efficiency Change'!$G3+Transition!$C3*('Base-New'!AV5*'Per Unit Emission'!N48)*'Efficiency Change'!$P3)/'Life time change'!$C3</f>
        <v>0</v>
      </c>
      <c r="AV4">
        <f>(Transition!$D3*('Base-New'!AW5*'Per Unit Emission'!O4)*'Efficiency Change'!$G3+Transition!$C3*('Base-New'!AW5*'Per Unit Emission'!O48)*'Efficiency Change'!$P3)/'Life time change'!$C3</f>
        <v>0</v>
      </c>
      <c r="AW4">
        <f>(Transition!$D3*('Base-New'!AX5*'Per Unit Emission'!P4)*'Efficiency Change'!$G3+Transition!$C3*('Base-New'!AX5*'Per Unit Emission'!P48)*'Efficiency Change'!$P3)/'Life time change'!$C3</f>
        <v>0</v>
      </c>
      <c r="AX4">
        <f>(Transition!$D3*('Base-New'!AY5*'Per Unit Emission'!Q4)*'Efficiency Change'!$G3+Transition!$C3*('Base-New'!AY5*'Per Unit Emission'!Q48)*'Efficiency Change'!$P3)/'Life time change'!$C3</f>
        <v>0</v>
      </c>
      <c r="AY4">
        <f>(Transition!$D3*('Base-New'!AZ5*'Per Unit Emission'!R4)*'Efficiency Change'!$G3+Transition!$C3*('Base-New'!AZ5*'Per Unit Emission'!R48)*'Efficiency Change'!$P3)/'Life time change'!$C3</f>
        <v>0</v>
      </c>
      <c r="AZ4">
        <f>(Transition!$D3*('Base-New'!BA5*'Per Unit Emission'!S4)*'Efficiency Change'!$G3+Transition!$C3*('Base-New'!BA5*'Per Unit Emission'!S48)*'Efficiency Change'!$P3)/'Life time change'!$C3</f>
        <v>0</v>
      </c>
      <c r="BA4">
        <f>(Transition!$D3*('Base-New'!BB5*'Per Unit Emission'!C4)*'Efficiency Change'!$G3+Transition!$C3*('Base-New'!BB5*'Per Unit Emission'!C48)*'Efficiency Change'!$P3)/'Life time change'!$C3</f>
        <v>0</v>
      </c>
      <c r="BB4">
        <f>(Transition!$D3*('Base-New'!BC5*'Per Unit Emission'!D4)*'Efficiency Change'!$G3+Transition!$C3*('Base-New'!BC5*'Per Unit Emission'!D48)*'Efficiency Change'!$P3)/'Life time change'!$C3</f>
        <v>0</v>
      </c>
      <c r="BC4">
        <f>(Transition!$D3*('Base-New'!BD5*'Per Unit Emission'!E4)*'Efficiency Change'!$G3+Transition!$C3*('Base-New'!BD5*'Per Unit Emission'!E48)*'Efficiency Change'!$P3)/'Life time change'!$C3</f>
        <v>0</v>
      </c>
      <c r="BD4">
        <f>(Transition!$D3*('Base-New'!BE5*'Per Unit Emission'!F4)*'Efficiency Change'!$G3+Transition!$C3*('Base-New'!BE5*'Per Unit Emission'!F48)*'Efficiency Change'!$P3)/'Life time change'!$C3</f>
        <v>0</v>
      </c>
      <c r="BE4">
        <f>(Transition!$D3*('Base-New'!BF5*'Per Unit Emission'!G4)*'Efficiency Change'!$G3+Transition!$C3*('Base-New'!BF5*'Per Unit Emission'!G48)*'Efficiency Change'!$P3)/'Life time change'!$C3</f>
        <v>0</v>
      </c>
      <c r="BF4">
        <f>(Transition!$D3*('Base-New'!BG5*'Per Unit Emission'!H4)*'Efficiency Change'!$G3+Transition!$C3*('Base-New'!BG5*'Per Unit Emission'!H48)*'Efficiency Change'!$P3)/'Life time change'!$C3</f>
        <v>0</v>
      </c>
      <c r="BG4">
        <f>(Transition!$D3*('Base-New'!BH5*'Per Unit Emission'!I4)*'Efficiency Change'!$G3+Transition!$C3*('Base-New'!BH5*'Per Unit Emission'!I48)*'Efficiency Change'!$P3)/'Life time change'!$C3</f>
        <v>0</v>
      </c>
      <c r="BH4">
        <f>(Transition!$D3*('Base-New'!BI5*'Per Unit Emission'!J4)*'Efficiency Change'!$G3+Transition!$C3*('Base-New'!BI5*'Per Unit Emission'!J48)*'Efficiency Change'!$P3)/'Life time change'!$C3</f>
        <v>0</v>
      </c>
      <c r="BI4">
        <f>(Transition!$D3*('Base-New'!BJ5*'Per Unit Emission'!K4)*'Efficiency Change'!$G3+Transition!$C3*('Base-New'!BJ5*'Per Unit Emission'!K48)*'Efficiency Change'!$P3)/'Life time change'!$C3</f>
        <v>0</v>
      </c>
      <c r="BJ4">
        <f>(Transition!$D3*('Base-New'!BK5*'Per Unit Emission'!L4)*'Efficiency Change'!$G3+Transition!$C3*('Base-New'!BK5*'Per Unit Emission'!L48)*'Efficiency Change'!$P3)/'Life time change'!$C3</f>
        <v>0</v>
      </c>
      <c r="BK4">
        <f>(Transition!$D3*('Base-New'!BL5*'Per Unit Emission'!M4)*'Efficiency Change'!$G3+Transition!$C3*('Base-New'!BL5*'Per Unit Emission'!M48)*'Efficiency Change'!$P3)/'Life time change'!$C3</f>
        <v>0</v>
      </c>
      <c r="BL4">
        <f>(Transition!$D3*('Base-New'!BM5*'Per Unit Emission'!N4)*'Efficiency Change'!$G3+Transition!$C3*('Base-New'!BM5*'Per Unit Emission'!N48)*'Efficiency Change'!$P3)/'Life time change'!$C3</f>
        <v>0</v>
      </c>
      <c r="BM4">
        <f>(Transition!$D3*('Base-New'!BN5*'Per Unit Emission'!O4)*'Efficiency Change'!$G3+Transition!$C3*('Base-New'!BN5*'Per Unit Emission'!O48)*'Efficiency Change'!$P3)/'Life time change'!$C3</f>
        <v>0</v>
      </c>
      <c r="BN4">
        <f>(Transition!$D3*('Base-New'!BO5*'Per Unit Emission'!P4)*'Efficiency Change'!$G3+Transition!$C3*('Base-New'!BO5*'Per Unit Emission'!P48)*'Efficiency Change'!$P3)/'Life time change'!$C3</f>
        <v>0</v>
      </c>
      <c r="BO4">
        <f>(Transition!$D3*('Base-New'!BP5*'Per Unit Emission'!Q4)*'Efficiency Change'!$G3+Transition!$C3*('Base-New'!BP5*'Per Unit Emission'!Q48)*'Efficiency Change'!$P3)/'Life time change'!$C3</f>
        <v>0</v>
      </c>
      <c r="BP4">
        <f>(Transition!$D3*('Base-New'!BQ5*'Per Unit Emission'!R4)*'Efficiency Change'!$G3+Transition!$C3*('Base-New'!BQ5*'Per Unit Emission'!R48)*'Efficiency Change'!$P3)/'Life time change'!$C3</f>
        <v>0</v>
      </c>
      <c r="BQ4">
        <f>(Transition!$D3*('Base-New'!BR5*'Per Unit Emission'!S4)*'Efficiency Change'!$G3+Transition!$C3*('Base-New'!BR5*'Per Unit Emission'!S48)*'Efficiency Change'!$P3)/'Life time change'!$C3</f>
        <v>0</v>
      </c>
      <c r="BR4">
        <f>(Transition!$D3*('Base-New'!BS5*'Per Unit Emission'!C4)*'Efficiency Change'!$G3+Transition!$C3*('Base-New'!BS5*'Per Unit Emission'!C48)*'Efficiency Change'!$P3)/'Life time change'!$C3</f>
        <v>0</v>
      </c>
      <c r="BS4">
        <f>(Transition!$D3*('Base-New'!BT5*'Per Unit Emission'!D4)*'Efficiency Change'!$G3+Transition!$C3*('Base-New'!BT5*'Per Unit Emission'!D48)*'Efficiency Change'!$P3)/'Life time change'!$C3</f>
        <v>0</v>
      </c>
      <c r="BT4">
        <f>(Transition!$D3*('Base-New'!BU5*'Per Unit Emission'!E4)*'Efficiency Change'!$G3+Transition!$C3*('Base-New'!BU5*'Per Unit Emission'!E48)*'Efficiency Change'!$P3)/'Life time change'!$C3</f>
        <v>0</v>
      </c>
      <c r="BU4">
        <f>(Transition!$D3*('Base-New'!BV5*'Per Unit Emission'!F4)*'Efficiency Change'!$G3+Transition!$C3*('Base-New'!BV5*'Per Unit Emission'!F48)*'Efficiency Change'!$P3)/'Life time change'!$C3</f>
        <v>0</v>
      </c>
      <c r="BV4">
        <f>(Transition!$D3*('Base-New'!BW5*'Per Unit Emission'!G4)*'Efficiency Change'!$G3+Transition!$C3*('Base-New'!BW5*'Per Unit Emission'!G48)*'Efficiency Change'!$P3)/'Life time change'!$C3</f>
        <v>0</v>
      </c>
      <c r="BW4">
        <f>(Transition!$D3*('Base-New'!BX5*'Per Unit Emission'!H4)*'Efficiency Change'!$G3+Transition!$C3*('Base-New'!BX5*'Per Unit Emission'!H48)*'Efficiency Change'!$P3)/'Life time change'!$C3</f>
        <v>0</v>
      </c>
      <c r="BX4">
        <f>(Transition!$D3*('Base-New'!BY5*'Per Unit Emission'!I4)*'Efficiency Change'!$G3+Transition!$C3*('Base-New'!BY5*'Per Unit Emission'!I48)*'Efficiency Change'!$P3)/'Life time change'!$C3</f>
        <v>0</v>
      </c>
      <c r="BY4">
        <f>(Transition!$D3*('Base-New'!BZ5*'Per Unit Emission'!J4)*'Efficiency Change'!$G3+Transition!$C3*('Base-New'!BZ5*'Per Unit Emission'!J48)*'Efficiency Change'!$P3)/'Life time change'!$C3</f>
        <v>0</v>
      </c>
      <c r="BZ4">
        <f>(Transition!$D3*('Base-New'!CA5*'Per Unit Emission'!K4)*'Efficiency Change'!$G3+Transition!$C3*('Base-New'!CA5*'Per Unit Emission'!K48)*'Efficiency Change'!$P3)/'Life time change'!$C3</f>
        <v>0</v>
      </c>
      <c r="CA4">
        <f>(Transition!$D3*('Base-New'!CB5*'Per Unit Emission'!L4)*'Efficiency Change'!$G3+Transition!$C3*('Base-New'!CB5*'Per Unit Emission'!L48)*'Efficiency Change'!$P3)/'Life time change'!$C3</f>
        <v>0</v>
      </c>
      <c r="CB4">
        <f>(Transition!$D3*('Base-New'!CC5*'Per Unit Emission'!M4)*'Efficiency Change'!$G3+Transition!$C3*('Base-New'!CC5*'Per Unit Emission'!M48)*'Efficiency Change'!$P3)/'Life time change'!$C3</f>
        <v>0</v>
      </c>
      <c r="CC4">
        <f>(Transition!$D3*('Base-New'!CD5*'Per Unit Emission'!N4)*'Efficiency Change'!$G3+Transition!$C3*('Base-New'!CD5*'Per Unit Emission'!N48)*'Efficiency Change'!$P3)/'Life time change'!$C3</f>
        <v>0</v>
      </c>
      <c r="CD4">
        <f>(Transition!$D3*('Base-New'!CE5*'Per Unit Emission'!O4)*'Efficiency Change'!$G3+Transition!$C3*('Base-New'!CE5*'Per Unit Emission'!O48)*'Efficiency Change'!$P3)/'Life time change'!$C3</f>
        <v>0</v>
      </c>
      <c r="CE4">
        <f>(Transition!$D3*('Base-New'!CF5*'Per Unit Emission'!P4)*'Efficiency Change'!$G3+Transition!$C3*('Base-New'!CF5*'Per Unit Emission'!P48)*'Efficiency Change'!$P3)/'Life time change'!$C3</f>
        <v>0</v>
      </c>
      <c r="CF4">
        <f>(Transition!$D3*('Base-New'!CG5*'Per Unit Emission'!Q4)*'Efficiency Change'!$G3+Transition!$C3*('Base-New'!CG5*'Per Unit Emission'!Q48)*'Efficiency Change'!$P3)/'Life time change'!$C3</f>
        <v>0</v>
      </c>
      <c r="CG4">
        <f>(Transition!$D3*('Base-New'!CH5*'Per Unit Emission'!R4)*'Efficiency Change'!$G3+Transition!$C3*('Base-New'!CH5*'Per Unit Emission'!R48)*'Efficiency Change'!$P3)/'Life time change'!$C3</f>
        <v>0</v>
      </c>
      <c r="CJ4">
        <v>2011</v>
      </c>
      <c r="CK4">
        <f>(Transition!$D3*('RCP26-NEW'!C5*'Per Unit Emission'!T4)*'Efficiency Change'!$G3+Transition!$C3*('RCP26-NEW'!C5*'Per Unit Emission'!T48)*'Efficiency Change'!$P3)/'Life time change'!$C3</f>
        <v>0</v>
      </c>
      <c r="CL4">
        <f>(Transition!$D3*('RCP26-NEW'!D5*'Per Unit Emission'!U4)*'Efficiency Change'!$G3+Transition!$C3*('RCP26-NEW'!D5*'Per Unit Emission'!U48)*'Efficiency Change'!$P3)/'Life time change'!$C3</f>
        <v>0</v>
      </c>
      <c r="CM4">
        <f>(Transition!$D3*('RCP26-NEW'!E5*'Per Unit Emission'!V4)*'Efficiency Change'!$G3+Transition!$C3*('RCP26-NEW'!E5*'Per Unit Emission'!V48)*'Efficiency Change'!$P3)/'Life time change'!$C3</f>
        <v>0</v>
      </c>
      <c r="CN4">
        <f>(Transition!$D3*('RCP26-NEW'!F5*'Per Unit Emission'!W4)*'Efficiency Change'!$G3+Transition!$C3*('RCP26-NEW'!F5*'Per Unit Emission'!W48)*'Efficiency Change'!$P3)/'Life time change'!$C3</f>
        <v>0</v>
      </c>
      <c r="CO4">
        <f>(Transition!$D3*('RCP26-NEW'!G5*'Per Unit Emission'!X4)*'Efficiency Change'!$G3+Transition!$C3*('RCP26-NEW'!G5*'Per Unit Emission'!X48)*'Efficiency Change'!$P3)/'Life time change'!$C3</f>
        <v>0</v>
      </c>
      <c r="CP4">
        <f>(Transition!$D3*('RCP26-NEW'!H5*'Per Unit Emission'!Y4)*'Efficiency Change'!$G3+Transition!$C3*('RCP26-NEW'!H5*'Per Unit Emission'!Y48)*'Efficiency Change'!$P3)/'Life time change'!$C3</f>
        <v>0</v>
      </c>
      <c r="CQ4">
        <f>(Transition!$D3*('RCP26-NEW'!I5*'Per Unit Emission'!Z4)*'Efficiency Change'!$G3+Transition!$C3*('RCP26-NEW'!I5*'Per Unit Emission'!Z48)*'Efficiency Change'!$P3)/'Life time change'!$C3</f>
        <v>0</v>
      </c>
      <c r="CR4">
        <f>(Transition!$D3*('RCP26-NEW'!J5*'Per Unit Emission'!AA4)*'Efficiency Change'!$G3+Transition!$C3*('RCP26-NEW'!J5*'Per Unit Emission'!AA48)*'Efficiency Change'!$P3)/'Life time change'!$C3</f>
        <v>0</v>
      </c>
      <c r="CS4">
        <f>(Transition!$D3*('RCP26-NEW'!K5*'Per Unit Emission'!AB4)*'Efficiency Change'!$G3+Transition!$C3*('RCP26-NEW'!K5*'Per Unit Emission'!AB48)*'Efficiency Change'!$P3)/'Life time change'!$C3</f>
        <v>0</v>
      </c>
      <c r="CT4">
        <f>(Transition!$D3*('RCP26-NEW'!L5*'Per Unit Emission'!AC4)*'Efficiency Change'!$G3+Transition!$C3*('RCP26-NEW'!L5*'Per Unit Emission'!AC48)*'Efficiency Change'!$P3)/'Life time change'!$C3</f>
        <v>0</v>
      </c>
      <c r="CU4">
        <f>(Transition!$D3*('RCP26-NEW'!M5*'Per Unit Emission'!AD4)*'Efficiency Change'!$G3+Transition!$C3*('RCP26-NEW'!M5*'Per Unit Emission'!AD48)*'Efficiency Change'!$P3)/'Life time change'!$C3</f>
        <v>0</v>
      </c>
      <c r="CV4">
        <f>(Transition!$D3*('RCP26-NEW'!N5*'Per Unit Emission'!AE4)*'Efficiency Change'!$G3+Transition!$C3*('RCP26-NEW'!N5*'Per Unit Emission'!AE48)*'Efficiency Change'!$P3)/'Life time change'!$C3</f>
        <v>0</v>
      </c>
      <c r="CW4">
        <f>(Transition!$D3*('RCP26-NEW'!O5*'Per Unit Emission'!AF4)*'Efficiency Change'!$G3+Transition!$C3*('RCP26-NEW'!O5*'Per Unit Emission'!AF48)*'Efficiency Change'!$P3)/'Life time change'!$C3</f>
        <v>0</v>
      </c>
      <c r="CX4">
        <f>(Transition!$D3*('RCP26-NEW'!P5*'Per Unit Emission'!AG4)*'Efficiency Change'!$G3+Transition!$C3*('RCP26-NEW'!P5*'Per Unit Emission'!AG48)*'Efficiency Change'!$P3)/'Life time change'!$C3</f>
        <v>0</v>
      </c>
      <c r="CY4">
        <f>(Transition!$D3*('RCP26-NEW'!Q5*'Per Unit Emission'!AH4)*'Efficiency Change'!$G3+Transition!$C3*('RCP26-NEW'!Q5*'Per Unit Emission'!AH48)*'Efficiency Change'!$P3)/'Life time change'!$C3</f>
        <v>0</v>
      </c>
      <c r="CZ4">
        <f>(Transition!$D3*('RCP26-NEW'!R5*'Per Unit Emission'!AI4)*'Efficiency Change'!$G3+Transition!$C3*('RCP26-NEW'!R5*'Per Unit Emission'!AI48)*'Efficiency Change'!$P3)/'Life time change'!$C3</f>
        <v>0</v>
      </c>
      <c r="DA4">
        <f>(Transition!$D3*('RCP26-NEW'!S5*'Per Unit Emission'!AJ4)*'Efficiency Change'!$G3+Transition!$C3*('RCP26-NEW'!S5*'Per Unit Emission'!AJ48)*'Efficiency Change'!$P3)/'Life time change'!$C3</f>
        <v>0</v>
      </c>
      <c r="DB4">
        <f>(Transition!$D3*('RCP26-NEW'!T5*'Per Unit Emission'!T4)*'Efficiency Change'!$G3+Transition!$C3*('RCP26-NEW'!T5*'Per Unit Emission'!T48)*'Efficiency Change'!$P3)/'Life time change'!$C3</f>
        <v>0</v>
      </c>
      <c r="DC4">
        <f>(Transition!$D3*('RCP26-NEW'!U5*'Per Unit Emission'!U4)*'Efficiency Change'!$G3+Transition!$C3*('RCP26-NEW'!U5*'Per Unit Emission'!U48)*'Efficiency Change'!$P3)/'Life time change'!$C3</f>
        <v>0</v>
      </c>
      <c r="DD4">
        <f>(Transition!$D3*('RCP26-NEW'!V5*'Per Unit Emission'!V4)*'Efficiency Change'!$G3+Transition!$C3*('RCP26-NEW'!V5*'Per Unit Emission'!V48)*'Efficiency Change'!$P3)/'Life time change'!$C3</f>
        <v>0</v>
      </c>
      <c r="DE4">
        <f>(Transition!$D3*('RCP26-NEW'!W5*'Per Unit Emission'!W4)*'Efficiency Change'!$G3+Transition!$C3*('RCP26-NEW'!W5*'Per Unit Emission'!W48)*'Efficiency Change'!$P3)/'Life time change'!$C3</f>
        <v>0</v>
      </c>
      <c r="DF4">
        <f>(Transition!$D3*('RCP26-NEW'!X5*'Per Unit Emission'!X4)*'Efficiency Change'!$G3+Transition!$C3*('RCP26-NEW'!X5*'Per Unit Emission'!X48)*'Efficiency Change'!$P3)/'Life time change'!$C3</f>
        <v>0</v>
      </c>
      <c r="DG4">
        <f>(Transition!$D3*('RCP26-NEW'!Y5*'Per Unit Emission'!Y4)*'Efficiency Change'!$G3+Transition!$C3*('RCP26-NEW'!Y5*'Per Unit Emission'!Y48)*'Efficiency Change'!$P3)/'Life time change'!$C3</f>
        <v>0</v>
      </c>
      <c r="DH4">
        <f>(Transition!$D3*('RCP26-NEW'!Z5*'Per Unit Emission'!Z4)*'Efficiency Change'!$G3+Transition!$C3*('RCP26-NEW'!Z5*'Per Unit Emission'!Z48)*'Efficiency Change'!$P3)/'Life time change'!$C3</f>
        <v>0</v>
      </c>
      <c r="DI4">
        <f>(Transition!$D3*('RCP26-NEW'!AA5*'Per Unit Emission'!AA4)*'Efficiency Change'!$G3+Transition!$C3*('RCP26-NEW'!AA5*'Per Unit Emission'!AA48)*'Efficiency Change'!$P3)/'Life time change'!$C3</f>
        <v>0</v>
      </c>
      <c r="DJ4">
        <f>(Transition!$D3*('RCP26-NEW'!AB5*'Per Unit Emission'!AB4)*'Efficiency Change'!$G3+Transition!$C3*('RCP26-NEW'!AB5*'Per Unit Emission'!AB48)*'Efficiency Change'!$P3)/'Life time change'!$C3</f>
        <v>0</v>
      </c>
      <c r="DK4">
        <f>(Transition!$D3*('RCP26-NEW'!AC5*'Per Unit Emission'!AC4)*'Efficiency Change'!$G3+Transition!$C3*('RCP26-NEW'!AC5*'Per Unit Emission'!AC48)*'Efficiency Change'!$P3)/'Life time change'!$C3</f>
        <v>0</v>
      </c>
      <c r="DL4">
        <f>(Transition!$D3*('RCP26-NEW'!AD5*'Per Unit Emission'!AD4)*'Efficiency Change'!$G3+Transition!$C3*('RCP26-NEW'!AD5*'Per Unit Emission'!AD48)*'Efficiency Change'!$P3)/'Life time change'!$C3</f>
        <v>0</v>
      </c>
      <c r="DM4">
        <f>(Transition!$D3*('RCP26-NEW'!AE5*'Per Unit Emission'!AE4)*'Efficiency Change'!$G3+Transition!$C3*('RCP26-NEW'!AE5*'Per Unit Emission'!AE48)*'Efficiency Change'!$P3)/'Life time change'!$C3</f>
        <v>0</v>
      </c>
      <c r="DN4">
        <f>(Transition!$D3*('RCP26-NEW'!AF5*'Per Unit Emission'!AF4)*'Efficiency Change'!$G3+Transition!$C3*('RCP26-NEW'!AF5*'Per Unit Emission'!AF48)*'Efficiency Change'!$P3)/'Life time change'!$C3</f>
        <v>0</v>
      </c>
      <c r="DO4">
        <f>(Transition!$D3*('RCP26-NEW'!AG5*'Per Unit Emission'!AG4)*'Efficiency Change'!$G3+Transition!$C3*('RCP26-NEW'!AG5*'Per Unit Emission'!AG48)*'Efficiency Change'!$P3)/'Life time change'!$C3</f>
        <v>0</v>
      </c>
      <c r="DP4">
        <f>(Transition!$D3*('RCP26-NEW'!AH5*'Per Unit Emission'!AH4)*'Efficiency Change'!$G3+Transition!$C3*('RCP26-NEW'!AH5*'Per Unit Emission'!AH48)*'Efficiency Change'!$P3)/'Life time change'!$C3</f>
        <v>0</v>
      </c>
      <c r="DQ4">
        <f>(Transition!$D3*('RCP26-NEW'!AI5*'Per Unit Emission'!AI4)*'Efficiency Change'!$G3+Transition!$C3*('RCP26-NEW'!AI5*'Per Unit Emission'!AI48)*'Efficiency Change'!$P3)/'Life time change'!$C3</f>
        <v>0</v>
      </c>
      <c r="DR4">
        <f>(Transition!$D3*('RCP26-NEW'!AJ5*'Per Unit Emission'!AJ4)*'Efficiency Change'!$G3+Transition!$C3*('RCP26-NEW'!AJ5*'Per Unit Emission'!AJ48)*'Efficiency Change'!$P3)/'Life time change'!$C3</f>
        <v>0</v>
      </c>
      <c r="DS4">
        <f>(Transition!$D3*('RCP26-NEW'!AK5*'Per Unit Emission'!T4)*'Efficiency Change'!$G3+Transition!$C3*('RCP26-NEW'!AK5*'Per Unit Emission'!T48)*'Efficiency Change'!$P3)/'Life time change'!$C3</f>
        <v>0</v>
      </c>
      <c r="DT4">
        <f>(Transition!$D3*('RCP26-NEW'!AL5*'Per Unit Emission'!U4)*'Efficiency Change'!$G3+Transition!$C3*('RCP26-NEW'!AL5*'Per Unit Emission'!U48)*'Efficiency Change'!$P3)/'Life time change'!$C3</f>
        <v>0</v>
      </c>
      <c r="DU4">
        <f>(Transition!$D3*('RCP26-NEW'!AM5*'Per Unit Emission'!V4)*'Efficiency Change'!$G3+Transition!$C3*('RCP26-NEW'!AM5*'Per Unit Emission'!V48)*'Efficiency Change'!$P3)/'Life time change'!$C3</f>
        <v>0</v>
      </c>
      <c r="DV4">
        <f>(Transition!$D3*('RCP26-NEW'!AN5*'Per Unit Emission'!W4)*'Efficiency Change'!$G3+Transition!$C3*('RCP26-NEW'!AN5*'Per Unit Emission'!W48)*'Efficiency Change'!$P3)/'Life time change'!$C3</f>
        <v>0</v>
      </c>
      <c r="DW4">
        <f>(Transition!$D3*('RCP26-NEW'!AO5*'Per Unit Emission'!X4)*'Efficiency Change'!$G3+Transition!$C3*('RCP26-NEW'!AO5*'Per Unit Emission'!X48)*'Efficiency Change'!$P3)/'Life time change'!$C3</f>
        <v>0</v>
      </c>
      <c r="DX4">
        <f>(Transition!$D3*('RCP26-NEW'!AP5*'Per Unit Emission'!Y4)*'Efficiency Change'!$G3+Transition!$C3*('RCP26-NEW'!AP5*'Per Unit Emission'!Y48)*'Efficiency Change'!$P3)/'Life time change'!$C3</f>
        <v>0</v>
      </c>
      <c r="DY4">
        <f>(Transition!$D3*('RCP26-NEW'!AQ5*'Per Unit Emission'!Z4)*'Efficiency Change'!$G3+Transition!$C3*('RCP26-NEW'!AQ5*'Per Unit Emission'!Z48)*'Efficiency Change'!$P3)/'Life time change'!$C3</f>
        <v>0</v>
      </c>
      <c r="DZ4">
        <f>(Transition!$D3*('RCP26-NEW'!AR5*'Per Unit Emission'!AA4)*'Efficiency Change'!$G3+Transition!$C3*('RCP26-NEW'!AR5*'Per Unit Emission'!AA48)*'Efficiency Change'!$P3)/'Life time change'!$C3</f>
        <v>0</v>
      </c>
      <c r="EA4">
        <f>(Transition!$D3*('RCP26-NEW'!AS5*'Per Unit Emission'!AB4)*'Efficiency Change'!$G3+Transition!$C3*('RCP26-NEW'!AS5*'Per Unit Emission'!AB48)*'Efficiency Change'!$P3)/'Life time change'!$C3</f>
        <v>0</v>
      </c>
      <c r="EB4">
        <f>(Transition!$D3*('RCP26-NEW'!AT5*'Per Unit Emission'!AC4)*'Efficiency Change'!$G3+Transition!$C3*('RCP26-NEW'!AT5*'Per Unit Emission'!AC48)*'Efficiency Change'!$P3)/'Life time change'!$C3</f>
        <v>0</v>
      </c>
      <c r="EC4">
        <f>(Transition!$D3*('RCP26-NEW'!AU5*'Per Unit Emission'!AD4)*'Efficiency Change'!$G3+Transition!$C3*('RCP26-NEW'!AU5*'Per Unit Emission'!AD48)*'Efficiency Change'!$P3)/'Life time change'!$C3</f>
        <v>0</v>
      </c>
      <c r="ED4">
        <f>(Transition!$D3*('RCP26-NEW'!AV5*'Per Unit Emission'!AE4)*'Efficiency Change'!$G3+Transition!$C3*('RCP26-NEW'!AV5*'Per Unit Emission'!AE48)*'Efficiency Change'!$P3)/'Life time change'!$C3</f>
        <v>0</v>
      </c>
      <c r="EE4">
        <f>(Transition!$D3*('RCP26-NEW'!AW5*'Per Unit Emission'!AF4)*'Efficiency Change'!$G3+Transition!$C3*('RCP26-NEW'!AW5*'Per Unit Emission'!AF48)*'Efficiency Change'!$P3)/'Life time change'!$C3</f>
        <v>0</v>
      </c>
      <c r="EF4">
        <f>(Transition!$D3*('RCP26-NEW'!AX5*'Per Unit Emission'!AG4)*'Efficiency Change'!$G3+Transition!$C3*('RCP26-NEW'!AX5*'Per Unit Emission'!AG48)*'Efficiency Change'!$P3)/'Life time change'!$C3</f>
        <v>0</v>
      </c>
      <c r="EG4">
        <f>(Transition!$D3*('RCP26-NEW'!AY5*'Per Unit Emission'!AH4)*'Efficiency Change'!$G3+Transition!$C3*('RCP26-NEW'!AY5*'Per Unit Emission'!AH48)*'Efficiency Change'!$P3)/'Life time change'!$C3</f>
        <v>0</v>
      </c>
      <c r="EH4">
        <f>(Transition!$D3*('RCP26-NEW'!AZ5*'Per Unit Emission'!AI4)*'Efficiency Change'!$G3+Transition!$C3*('RCP26-NEW'!AZ5*'Per Unit Emission'!AI48)*'Efficiency Change'!$P3)/'Life time change'!$C3</f>
        <v>0</v>
      </c>
      <c r="EI4">
        <f>(Transition!$D3*('RCP26-NEW'!BA5*'Per Unit Emission'!AJ4)*'Efficiency Change'!$G3+Transition!$C3*('RCP26-NEW'!BA5*'Per Unit Emission'!AJ48)*'Efficiency Change'!$P3)/'Life time change'!$C3</f>
        <v>0</v>
      </c>
      <c r="EJ4">
        <f>(Transition!$D3*('RCP26-NEW'!BB5*'Per Unit Emission'!T4)*'Efficiency Change'!$G3+Transition!$C3*('RCP26-NEW'!BB5*'Per Unit Emission'!T48)*'Efficiency Change'!$P3)/'Life time change'!$C3</f>
        <v>0</v>
      </c>
      <c r="EK4">
        <f>(Transition!$D3*('RCP26-NEW'!BC5*'Per Unit Emission'!U4)*'Efficiency Change'!$G3+Transition!$C3*('RCP26-NEW'!BC5*'Per Unit Emission'!U48)*'Efficiency Change'!$P3)/'Life time change'!$C3</f>
        <v>0</v>
      </c>
      <c r="EL4">
        <f>(Transition!$D3*('RCP26-NEW'!BD5*'Per Unit Emission'!V4)*'Efficiency Change'!$G3+Transition!$C3*('RCP26-NEW'!BD5*'Per Unit Emission'!V48)*'Efficiency Change'!$P3)/'Life time change'!$C3</f>
        <v>0</v>
      </c>
      <c r="EM4">
        <f>(Transition!$D3*('RCP26-NEW'!BE5*'Per Unit Emission'!W4)*'Efficiency Change'!$G3+Transition!$C3*('RCP26-NEW'!BE5*'Per Unit Emission'!W48)*'Efficiency Change'!$P3)/'Life time change'!$C3</f>
        <v>0</v>
      </c>
      <c r="EN4">
        <f>(Transition!$D3*('RCP26-NEW'!BF5*'Per Unit Emission'!X4)*'Efficiency Change'!$G3+Transition!$C3*('RCP26-NEW'!BF5*'Per Unit Emission'!X48)*'Efficiency Change'!$P3)/'Life time change'!$C3</f>
        <v>0</v>
      </c>
      <c r="EO4">
        <f>(Transition!$D3*('RCP26-NEW'!BG5*'Per Unit Emission'!Y4)*'Efficiency Change'!$G3+Transition!$C3*('RCP26-NEW'!BG5*'Per Unit Emission'!Y48)*'Efficiency Change'!$P3)/'Life time change'!$C3</f>
        <v>0</v>
      </c>
      <c r="EP4">
        <f>(Transition!$D3*('RCP26-NEW'!BH5*'Per Unit Emission'!Z4)*'Efficiency Change'!$G3+Transition!$C3*('RCP26-NEW'!BH5*'Per Unit Emission'!Z48)*'Efficiency Change'!$P3)/'Life time change'!$C3</f>
        <v>0</v>
      </c>
      <c r="EQ4">
        <f>(Transition!$D3*('RCP26-NEW'!BI5*'Per Unit Emission'!AA4)*'Efficiency Change'!$G3+Transition!$C3*('RCP26-NEW'!BI5*'Per Unit Emission'!AA48)*'Efficiency Change'!$P3)/'Life time change'!$C3</f>
        <v>0</v>
      </c>
      <c r="ER4">
        <f>(Transition!$D3*('RCP26-NEW'!BJ5*'Per Unit Emission'!AB4)*'Efficiency Change'!$G3+Transition!$C3*('RCP26-NEW'!BJ5*'Per Unit Emission'!AB48)*'Efficiency Change'!$P3)/'Life time change'!$C3</f>
        <v>0</v>
      </c>
      <c r="ES4">
        <f>(Transition!$D3*('RCP26-NEW'!BK5*'Per Unit Emission'!AC4)*'Efficiency Change'!$G3+Transition!$C3*('RCP26-NEW'!BK5*'Per Unit Emission'!AC48)*'Efficiency Change'!$P3)/'Life time change'!$C3</f>
        <v>0</v>
      </c>
      <c r="ET4">
        <f>(Transition!$D3*('RCP26-NEW'!BL5*'Per Unit Emission'!AD4)*'Efficiency Change'!$G3+Transition!$C3*('RCP26-NEW'!BL5*'Per Unit Emission'!AD48)*'Efficiency Change'!$P3)/'Life time change'!$C3</f>
        <v>0</v>
      </c>
      <c r="EU4">
        <f>(Transition!$D3*('RCP26-NEW'!BM5*'Per Unit Emission'!AE4)*'Efficiency Change'!$G3+Transition!$C3*('RCP26-NEW'!BM5*'Per Unit Emission'!AE48)*'Efficiency Change'!$P3)/'Life time change'!$C3</f>
        <v>0</v>
      </c>
      <c r="EV4">
        <f>(Transition!$D3*('RCP26-NEW'!BN5*'Per Unit Emission'!AF4)*'Efficiency Change'!$G3+Transition!$C3*('RCP26-NEW'!BN5*'Per Unit Emission'!AF48)*'Efficiency Change'!$P3)/'Life time change'!$C3</f>
        <v>0</v>
      </c>
      <c r="EW4">
        <f>(Transition!$D3*('RCP26-NEW'!BO5*'Per Unit Emission'!AG4)*'Efficiency Change'!$G3+Transition!$C3*('RCP26-NEW'!BO5*'Per Unit Emission'!AG48)*'Efficiency Change'!$P3)/'Life time change'!$C3</f>
        <v>0</v>
      </c>
      <c r="EX4">
        <f>(Transition!$D3*('RCP26-NEW'!BP5*'Per Unit Emission'!AH4)*'Efficiency Change'!$G3+Transition!$C3*('RCP26-NEW'!BP5*'Per Unit Emission'!AH48)*'Efficiency Change'!$P3)/'Life time change'!$C3</f>
        <v>0</v>
      </c>
      <c r="EY4">
        <f>(Transition!$D3*('RCP26-NEW'!BQ5*'Per Unit Emission'!AI4)*'Efficiency Change'!$G3+Transition!$C3*('RCP26-NEW'!BQ5*'Per Unit Emission'!AI48)*'Efficiency Change'!$P3)/'Life time change'!$C3</f>
        <v>0</v>
      </c>
      <c r="EZ4">
        <f>(Transition!$D3*('RCP26-NEW'!BR5*'Per Unit Emission'!AJ4)*'Efficiency Change'!$G3+Transition!$C3*('RCP26-NEW'!BR5*'Per Unit Emission'!AJ48)*'Efficiency Change'!$P3)/'Life time change'!$C3</f>
        <v>0</v>
      </c>
      <c r="FA4">
        <f>(Transition!$D3*('RCP26-NEW'!BS5*'Per Unit Emission'!T4)*'Efficiency Change'!$G3+Transition!$C3*('RCP26-NEW'!BS5*'Per Unit Emission'!T48)*'Efficiency Change'!$P3)/'Life time change'!$C3</f>
        <v>0</v>
      </c>
      <c r="FB4">
        <f>(Transition!$D3*('RCP26-NEW'!BT5*'Per Unit Emission'!U4)*'Efficiency Change'!$G3+Transition!$C3*('RCP26-NEW'!BT5*'Per Unit Emission'!U48)*'Efficiency Change'!$P3)/'Life time change'!$C3</f>
        <v>0</v>
      </c>
      <c r="FC4">
        <f>(Transition!$D3*('RCP26-NEW'!BU5*'Per Unit Emission'!V4)*'Efficiency Change'!$G3+Transition!$C3*('RCP26-NEW'!BU5*'Per Unit Emission'!V48)*'Efficiency Change'!$P3)/'Life time change'!$C3</f>
        <v>0</v>
      </c>
      <c r="FD4">
        <f>(Transition!$D3*('RCP26-NEW'!BV5*'Per Unit Emission'!W4)*'Efficiency Change'!$G3+Transition!$C3*('RCP26-NEW'!BV5*'Per Unit Emission'!W48)*'Efficiency Change'!$P3)/'Life time change'!$C3</f>
        <v>0</v>
      </c>
      <c r="FE4">
        <f>(Transition!$D3*('RCP26-NEW'!BW5*'Per Unit Emission'!X4)*'Efficiency Change'!$G3+Transition!$C3*('RCP26-NEW'!BW5*'Per Unit Emission'!X48)*'Efficiency Change'!$P3)/'Life time change'!$C3</f>
        <v>0</v>
      </c>
      <c r="FF4">
        <f>(Transition!$D3*('RCP26-NEW'!BX5*'Per Unit Emission'!Y4)*'Efficiency Change'!$G3+Transition!$C3*('RCP26-NEW'!BX5*'Per Unit Emission'!Y48)*'Efficiency Change'!$P3)/'Life time change'!$C3</f>
        <v>0</v>
      </c>
      <c r="FG4">
        <f>(Transition!$D3*('RCP26-NEW'!BY5*'Per Unit Emission'!Z4)*'Efficiency Change'!$G3+Transition!$C3*('RCP26-NEW'!BY5*'Per Unit Emission'!Z48)*'Efficiency Change'!$P3)/'Life time change'!$C3</f>
        <v>0</v>
      </c>
      <c r="FH4">
        <f>(Transition!$D3*('RCP26-NEW'!BZ5*'Per Unit Emission'!AA4)*'Efficiency Change'!$G3+Transition!$C3*('RCP26-NEW'!BZ5*'Per Unit Emission'!AA48)*'Efficiency Change'!$P3)/'Life time change'!$C3</f>
        <v>0</v>
      </c>
      <c r="FI4">
        <f>(Transition!$D3*('RCP26-NEW'!CA5*'Per Unit Emission'!AB4)*'Efficiency Change'!$G3+Transition!$C3*('RCP26-NEW'!CA5*'Per Unit Emission'!AB48)*'Efficiency Change'!$P3)/'Life time change'!$C3</f>
        <v>0</v>
      </c>
      <c r="FJ4">
        <f>(Transition!$D3*('RCP26-NEW'!CB5*'Per Unit Emission'!AC4)*'Efficiency Change'!$G3+Transition!$C3*('RCP26-NEW'!CB5*'Per Unit Emission'!AC48)*'Efficiency Change'!$P3)/'Life time change'!$C3</f>
        <v>0</v>
      </c>
      <c r="FK4">
        <f>(Transition!$D3*('RCP26-NEW'!CC5*'Per Unit Emission'!AD4)*'Efficiency Change'!$G3+Transition!$C3*('RCP26-NEW'!CC5*'Per Unit Emission'!AD48)*'Efficiency Change'!$P3)/'Life time change'!$C3</f>
        <v>0</v>
      </c>
      <c r="FL4">
        <f>(Transition!$D3*('RCP26-NEW'!CD5*'Per Unit Emission'!AE4)*'Efficiency Change'!$G3+Transition!$C3*('RCP26-NEW'!CD5*'Per Unit Emission'!AE48)*'Efficiency Change'!$P3)/'Life time change'!$C3</f>
        <v>0</v>
      </c>
      <c r="FM4">
        <f>(Transition!$D3*('RCP26-NEW'!CE5*'Per Unit Emission'!AF4)*'Efficiency Change'!$G3+Transition!$C3*('RCP26-NEW'!CE5*'Per Unit Emission'!AF48)*'Efficiency Change'!$P3)/'Life time change'!$C3</f>
        <v>0</v>
      </c>
      <c r="FN4">
        <f>(Transition!$D3*('RCP26-NEW'!CF5*'Per Unit Emission'!AG4)*'Efficiency Change'!$G3+Transition!$C3*('RCP26-NEW'!CF5*'Per Unit Emission'!AG48)*'Efficiency Change'!$P3)/'Life time change'!$C3</f>
        <v>0</v>
      </c>
      <c r="FO4">
        <f>(Transition!$D3*('RCP26-NEW'!CG5*'Per Unit Emission'!AH4)*'Efficiency Change'!$G3+Transition!$C3*('RCP26-NEW'!CG5*'Per Unit Emission'!AH48)*'Efficiency Change'!$P3)/'Life time change'!$C3</f>
        <v>0</v>
      </c>
      <c r="FP4">
        <f>(Transition!$D3*('RCP26-NEW'!CH5*'Per Unit Emission'!AI4)*'Efficiency Change'!$G3+Transition!$C3*('RCP26-NEW'!CH5*'Per Unit Emission'!AI48)*'Efficiency Change'!$P3)/'Life time change'!$C3</f>
        <v>0</v>
      </c>
      <c r="FS4">
        <v>2011</v>
      </c>
      <c r="FT4">
        <f>(Transition!$D3*('RCP19-NEW'!C5*'Per Unit Emission'!AK4)*'Efficiency Change'!$G3+Transition!$C3*('RCP19-NEW'!C5*'Per Unit Emission'!AK48)*'Efficiency Change'!$P3)/'Life time change'!$C3</f>
        <v>0</v>
      </c>
      <c r="FU4">
        <f>(Transition!$D3*('RCP19-NEW'!D5*'Per Unit Emission'!AL4)*'Efficiency Change'!$G3+Transition!$C3*('RCP19-NEW'!D5*'Per Unit Emission'!AL48)*'Efficiency Change'!$P3)/'Life time change'!$C3</f>
        <v>0</v>
      </c>
      <c r="FV4">
        <f>(Transition!$D3*('RCP19-NEW'!E5*'Per Unit Emission'!AM4)*'Efficiency Change'!$G3+Transition!$C3*('RCP19-NEW'!E5*'Per Unit Emission'!AM48)*'Efficiency Change'!$P3)/'Life time change'!$C3</f>
        <v>0</v>
      </c>
      <c r="FW4">
        <f>(Transition!$D3*('RCP19-NEW'!F5*'Per Unit Emission'!AN4)*'Efficiency Change'!$G3+Transition!$C3*('RCP19-NEW'!F5*'Per Unit Emission'!AN48)*'Efficiency Change'!$P3)/'Life time change'!$C3</f>
        <v>0</v>
      </c>
      <c r="FX4">
        <f>(Transition!$D3*('RCP19-NEW'!G5*'Per Unit Emission'!AO4)*'Efficiency Change'!$G3+Transition!$C3*('RCP19-NEW'!G5*'Per Unit Emission'!AO48)*'Efficiency Change'!$P3)/'Life time change'!$C3</f>
        <v>0</v>
      </c>
      <c r="FY4">
        <f>(Transition!$D3*('RCP19-NEW'!H5*'Per Unit Emission'!AP4)*'Efficiency Change'!$G3+Transition!$C3*('RCP19-NEW'!H5*'Per Unit Emission'!AP48)*'Efficiency Change'!$P3)/'Life time change'!$C3</f>
        <v>0</v>
      </c>
      <c r="FZ4">
        <f>(Transition!$D3*('RCP19-NEW'!I5*'Per Unit Emission'!AQ4)*'Efficiency Change'!$G3+Transition!$C3*('RCP19-NEW'!I5*'Per Unit Emission'!AQ48)*'Efficiency Change'!$P3)/'Life time change'!$C3</f>
        <v>0</v>
      </c>
      <c r="GA4">
        <f>(Transition!$D3*('RCP19-NEW'!J5*'Per Unit Emission'!AR4)*'Efficiency Change'!$G3+Transition!$C3*('RCP19-NEW'!J5*'Per Unit Emission'!AR48)*'Efficiency Change'!$P3)/'Life time change'!$C3</f>
        <v>0</v>
      </c>
      <c r="GB4">
        <f>(Transition!$D3*('RCP19-NEW'!K5*'Per Unit Emission'!AS4)*'Efficiency Change'!$G3+Transition!$C3*('RCP19-NEW'!K5*'Per Unit Emission'!AS48)*'Efficiency Change'!$P3)/'Life time change'!$C3</f>
        <v>0</v>
      </c>
      <c r="GC4">
        <f>(Transition!$D3*('RCP19-NEW'!L5*'Per Unit Emission'!AT4)*'Efficiency Change'!$G3+Transition!$C3*('RCP19-NEW'!L5*'Per Unit Emission'!AT48)*'Efficiency Change'!$P3)/'Life time change'!$C3</f>
        <v>0</v>
      </c>
      <c r="GD4">
        <f>(Transition!$D3*('RCP19-NEW'!M5*'Per Unit Emission'!AU4)*'Efficiency Change'!$G3+Transition!$C3*('RCP19-NEW'!M5*'Per Unit Emission'!AU48)*'Efficiency Change'!$P3)/'Life time change'!$C3</f>
        <v>0</v>
      </c>
      <c r="GE4">
        <f>(Transition!$D3*('RCP19-NEW'!N5*'Per Unit Emission'!AV4)*'Efficiency Change'!$G3+Transition!$C3*('RCP19-NEW'!N5*'Per Unit Emission'!AV48)*'Efficiency Change'!$P3)/'Life time change'!$C3</f>
        <v>0</v>
      </c>
      <c r="GF4">
        <f>(Transition!$D3*('RCP19-NEW'!O5*'Per Unit Emission'!AW4)*'Efficiency Change'!$G3+Transition!$C3*('RCP19-NEW'!O5*'Per Unit Emission'!AW48)*'Efficiency Change'!$P3)/'Life time change'!$C3</f>
        <v>0</v>
      </c>
      <c r="GG4">
        <f>(Transition!$D3*('RCP19-NEW'!P5*'Per Unit Emission'!AX4)*'Efficiency Change'!$G3+Transition!$C3*('RCP19-NEW'!P5*'Per Unit Emission'!AX48)*'Efficiency Change'!$P3)/'Life time change'!$C3</f>
        <v>0</v>
      </c>
      <c r="GH4">
        <f>(Transition!$D3*('RCP19-NEW'!Q5*'Per Unit Emission'!AY4)*'Efficiency Change'!$G3+Transition!$C3*('RCP19-NEW'!Q5*'Per Unit Emission'!AY48)*'Efficiency Change'!$P3)/'Life time change'!$C3</f>
        <v>0</v>
      </c>
      <c r="GI4">
        <f>(Transition!$D3*('RCP19-NEW'!R5*'Per Unit Emission'!AZ4)*'Efficiency Change'!$G3+Transition!$C3*('RCP19-NEW'!R5*'Per Unit Emission'!AZ48)*'Efficiency Change'!$P3)/'Life time change'!$C3</f>
        <v>0</v>
      </c>
      <c r="GJ4">
        <f>(Transition!$D3*('RCP19-NEW'!S5*'Per Unit Emission'!BA4)*'Efficiency Change'!$G3+Transition!$C3*('RCP19-NEW'!S5*'Per Unit Emission'!BA48)*'Efficiency Change'!$P3)/'Life time change'!$C3</f>
        <v>0</v>
      </c>
      <c r="GK4">
        <f>(Transition!$D3*('RCP19-NEW'!T5*'Per Unit Emission'!AK4)*'Efficiency Change'!$G3+Transition!$C3*('RCP19-NEW'!T5*'Per Unit Emission'!AK48)*'Efficiency Change'!$P3)/'Life time change'!$C3</f>
        <v>0</v>
      </c>
      <c r="GL4">
        <f>(Transition!$D3*('RCP19-NEW'!U5*'Per Unit Emission'!AL4)*'Efficiency Change'!$G3+Transition!$C3*('RCP19-NEW'!U5*'Per Unit Emission'!AL48)*'Efficiency Change'!$P3)/'Life time change'!$C3</f>
        <v>0</v>
      </c>
      <c r="GM4">
        <f>(Transition!$D3*('RCP19-NEW'!V5*'Per Unit Emission'!AM4)*'Efficiency Change'!$G3+Transition!$C3*('RCP19-NEW'!V5*'Per Unit Emission'!AM48)*'Efficiency Change'!$P3)/'Life time change'!$C3</f>
        <v>0</v>
      </c>
      <c r="GN4">
        <f>(Transition!$D3*('RCP19-NEW'!W5*'Per Unit Emission'!AN4)*'Efficiency Change'!$G3+Transition!$C3*('RCP19-NEW'!W5*'Per Unit Emission'!AN48)*'Efficiency Change'!$P3)/'Life time change'!$C3</f>
        <v>0</v>
      </c>
      <c r="GO4">
        <f>(Transition!$D3*('RCP19-NEW'!X5*'Per Unit Emission'!AO4)*'Efficiency Change'!$G3+Transition!$C3*('RCP19-NEW'!X5*'Per Unit Emission'!AO48)*'Efficiency Change'!$P3)/'Life time change'!$C3</f>
        <v>0</v>
      </c>
      <c r="GP4">
        <f>(Transition!$D3*('RCP19-NEW'!Y5*'Per Unit Emission'!AP4)*'Efficiency Change'!$G3+Transition!$C3*('RCP19-NEW'!Y5*'Per Unit Emission'!AP48)*'Efficiency Change'!$P3)/'Life time change'!$C3</f>
        <v>0</v>
      </c>
      <c r="GQ4">
        <f>(Transition!$D3*('RCP19-NEW'!Z5*'Per Unit Emission'!AQ4)*'Efficiency Change'!$G3+Transition!$C3*('RCP19-NEW'!Z5*'Per Unit Emission'!AQ48)*'Efficiency Change'!$P3)/'Life time change'!$C3</f>
        <v>0</v>
      </c>
      <c r="GR4">
        <f>(Transition!$D3*('RCP19-NEW'!AA5*'Per Unit Emission'!AR4)*'Efficiency Change'!$G3+Transition!$C3*('RCP19-NEW'!AA5*'Per Unit Emission'!AR48)*'Efficiency Change'!$P3)/'Life time change'!$C3</f>
        <v>0</v>
      </c>
      <c r="GS4">
        <f>(Transition!$D3*('RCP19-NEW'!AB5*'Per Unit Emission'!AS4)*'Efficiency Change'!$G3+Transition!$C3*('RCP19-NEW'!AB5*'Per Unit Emission'!AS48)*'Efficiency Change'!$P3)/'Life time change'!$C3</f>
        <v>0</v>
      </c>
      <c r="GT4">
        <f>(Transition!$D3*('RCP19-NEW'!AC5*'Per Unit Emission'!AT4)*'Efficiency Change'!$G3+Transition!$C3*('RCP19-NEW'!AC5*'Per Unit Emission'!AT48)*'Efficiency Change'!$P3)/'Life time change'!$C3</f>
        <v>0</v>
      </c>
      <c r="GU4">
        <f>(Transition!$D3*('RCP19-NEW'!AD5*'Per Unit Emission'!AU4)*'Efficiency Change'!$G3+Transition!$C3*('RCP19-NEW'!AD5*'Per Unit Emission'!AU48)*'Efficiency Change'!$P3)/'Life time change'!$C3</f>
        <v>0</v>
      </c>
      <c r="GV4">
        <f>(Transition!$D3*('RCP19-NEW'!AE5*'Per Unit Emission'!AV4)*'Efficiency Change'!$G3+Transition!$C3*('RCP19-NEW'!AE5*'Per Unit Emission'!AV48)*'Efficiency Change'!$P3)/'Life time change'!$C3</f>
        <v>0</v>
      </c>
      <c r="GW4">
        <f>(Transition!$D3*('RCP19-NEW'!AF5*'Per Unit Emission'!AW4)*'Efficiency Change'!$G3+Transition!$C3*('RCP19-NEW'!AF5*'Per Unit Emission'!AW48)*'Efficiency Change'!$P3)/'Life time change'!$C3</f>
        <v>0</v>
      </c>
      <c r="GX4">
        <f>(Transition!$D3*('RCP19-NEW'!AG5*'Per Unit Emission'!AX4)*'Efficiency Change'!$G3+Transition!$C3*('RCP19-NEW'!AG5*'Per Unit Emission'!AX48)*'Efficiency Change'!$P3)/'Life time change'!$C3</f>
        <v>0</v>
      </c>
      <c r="GY4">
        <f>(Transition!$D3*('RCP19-NEW'!AH5*'Per Unit Emission'!AY4)*'Efficiency Change'!$G3+Transition!$C3*('RCP19-NEW'!AH5*'Per Unit Emission'!AY48)*'Efficiency Change'!$P3)/'Life time change'!$C3</f>
        <v>0</v>
      </c>
      <c r="GZ4">
        <f>(Transition!$D3*('RCP19-NEW'!AI5*'Per Unit Emission'!AZ4)*'Efficiency Change'!$G3+Transition!$C3*('RCP19-NEW'!AI5*'Per Unit Emission'!AZ48)*'Efficiency Change'!$P3)/'Life time change'!$C3</f>
        <v>0</v>
      </c>
      <c r="HA4">
        <f>(Transition!$D3*('RCP19-NEW'!AJ5*'Per Unit Emission'!BA4)*'Efficiency Change'!$G3+Transition!$C3*('RCP19-NEW'!AJ5*'Per Unit Emission'!BA48)*'Efficiency Change'!$P3)/'Life time change'!$C3</f>
        <v>0</v>
      </c>
      <c r="HB4">
        <f>(Transition!$D3*('RCP19-NEW'!AK5*'Per Unit Emission'!AK4)*'Efficiency Change'!$G3+Transition!$C3*('RCP19-NEW'!AK5*'Per Unit Emission'!AK48)*'Efficiency Change'!$P3)/'Life time change'!$C3</f>
        <v>0</v>
      </c>
      <c r="HC4">
        <f>(Transition!$D3*('RCP19-NEW'!AL5*'Per Unit Emission'!AL4)*'Efficiency Change'!$G3+Transition!$C3*('RCP19-NEW'!AL5*'Per Unit Emission'!AL48)*'Efficiency Change'!$P3)/'Life time change'!$C3</f>
        <v>0</v>
      </c>
      <c r="HD4">
        <f>(Transition!$D3*('RCP19-NEW'!AM5*'Per Unit Emission'!AM4)*'Efficiency Change'!$G3+Transition!$C3*('RCP19-NEW'!AM5*'Per Unit Emission'!AM48)*'Efficiency Change'!$P3)/'Life time change'!$C3</f>
        <v>0</v>
      </c>
      <c r="HE4">
        <f>(Transition!$D3*('RCP19-NEW'!AN5*'Per Unit Emission'!AN4)*'Efficiency Change'!$G3+Transition!$C3*('RCP19-NEW'!AN5*'Per Unit Emission'!AN48)*'Efficiency Change'!$P3)/'Life time change'!$C3</f>
        <v>0</v>
      </c>
      <c r="HF4">
        <f>(Transition!$D3*('RCP19-NEW'!AO5*'Per Unit Emission'!AO4)*'Efficiency Change'!$G3+Transition!$C3*('RCP19-NEW'!AO5*'Per Unit Emission'!AO48)*'Efficiency Change'!$P3)/'Life time change'!$C3</f>
        <v>0</v>
      </c>
      <c r="HG4">
        <f>(Transition!$D3*('RCP19-NEW'!AP5*'Per Unit Emission'!AP4)*'Efficiency Change'!$G3+Transition!$C3*('RCP19-NEW'!AP5*'Per Unit Emission'!AP48)*'Efficiency Change'!$P3)/'Life time change'!$C3</f>
        <v>0</v>
      </c>
      <c r="HH4">
        <f>(Transition!$D3*('RCP19-NEW'!AQ5*'Per Unit Emission'!AQ4)*'Efficiency Change'!$G3+Transition!$C3*('RCP19-NEW'!AQ5*'Per Unit Emission'!AQ48)*'Efficiency Change'!$P3)/'Life time change'!$C3</f>
        <v>0</v>
      </c>
      <c r="HI4">
        <f>(Transition!$D3*('RCP19-NEW'!AR5*'Per Unit Emission'!AR4)*'Efficiency Change'!$G3+Transition!$C3*('RCP19-NEW'!AR5*'Per Unit Emission'!AR48)*'Efficiency Change'!$P3)/'Life time change'!$C3</f>
        <v>0</v>
      </c>
      <c r="HJ4">
        <f>(Transition!$D3*('RCP19-NEW'!AS5*'Per Unit Emission'!AS4)*'Efficiency Change'!$G3+Transition!$C3*('RCP19-NEW'!AS5*'Per Unit Emission'!AS48)*'Efficiency Change'!$P3)/'Life time change'!$C3</f>
        <v>0</v>
      </c>
      <c r="HK4">
        <f>(Transition!$D3*('RCP19-NEW'!AT5*'Per Unit Emission'!AT4)*'Efficiency Change'!$G3+Transition!$C3*('RCP19-NEW'!AT5*'Per Unit Emission'!AT48)*'Efficiency Change'!$P3)/'Life time change'!$C3</f>
        <v>0</v>
      </c>
      <c r="HL4">
        <f>(Transition!$D3*('RCP19-NEW'!AU5*'Per Unit Emission'!AU4)*'Efficiency Change'!$G3+Transition!$C3*('RCP19-NEW'!AU5*'Per Unit Emission'!AU48)*'Efficiency Change'!$P3)/'Life time change'!$C3</f>
        <v>0</v>
      </c>
      <c r="HM4">
        <f>(Transition!$D3*('RCP19-NEW'!AV5*'Per Unit Emission'!AV4)*'Efficiency Change'!$G3+Transition!$C3*('RCP19-NEW'!AV5*'Per Unit Emission'!AV48)*'Efficiency Change'!$P3)/'Life time change'!$C3</f>
        <v>0</v>
      </c>
      <c r="HN4">
        <f>(Transition!$D3*('RCP19-NEW'!AW5*'Per Unit Emission'!AW4)*'Efficiency Change'!$G3+Transition!$C3*('RCP19-NEW'!AW5*'Per Unit Emission'!AW48)*'Efficiency Change'!$P3)/'Life time change'!$C3</f>
        <v>0</v>
      </c>
      <c r="HO4">
        <f>(Transition!$D3*('RCP19-NEW'!AX5*'Per Unit Emission'!AX4)*'Efficiency Change'!$G3+Transition!$C3*('RCP19-NEW'!AX5*'Per Unit Emission'!AX48)*'Efficiency Change'!$P3)/'Life time change'!$C3</f>
        <v>0</v>
      </c>
      <c r="HP4">
        <f>(Transition!$D3*('RCP19-NEW'!AY5*'Per Unit Emission'!AY4)*'Efficiency Change'!$G3+Transition!$C3*('RCP19-NEW'!AY5*'Per Unit Emission'!AY48)*'Efficiency Change'!$P3)/'Life time change'!$C3</f>
        <v>0</v>
      </c>
      <c r="HQ4">
        <f>(Transition!$D3*('RCP19-NEW'!AZ5*'Per Unit Emission'!AZ4)*'Efficiency Change'!$G3+Transition!$C3*('RCP19-NEW'!AZ5*'Per Unit Emission'!AZ48)*'Efficiency Change'!$P3)/'Life time change'!$C3</f>
        <v>0</v>
      </c>
      <c r="HR4">
        <f>(Transition!$D3*('RCP19-NEW'!BA5*'Per Unit Emission'!BA4)*'Efficiency Change'!$G3+Transition!$C3*('RCP19-NEW'!BA5*'Per Unit Emission'!BA48)*'Efficiency Change'!$P3)/'Life time change'!$C3</f>
        <v>0</v>
      </c>
      <c r="HS4">
        <f>(Transition!$D3*('RCP19-NEW'!BB5*'Per Unit Emission'!AK4)*'Efficiency Change'!$G3+Transition!$C3*('RCP19-NEW'!BB5*'Per Unit Emission'!AK48)*'Efficiency Change'!$P3)/'Life time change'!$C3</f>
        <v>0</v>
      </c>
      <c r="HT4">
        <f>(Transition!$D3*('RCP19-NEW'!BC5*'Per Unit Emission'!AL4)*'Efficiency Change'!$G3+Transition!$C3*('RCP19-NEW'!BC5*'Per Unit Emission'!AL48)*'Efficiency Change'!$P3)/'Life time change'!$C3</f>
        <v>0</v>
      </c>
      <c r="HU4">
        <f>(Transition!$D3*('RCP19-NEW'!BD5*'Per Unit Emission'!AM4)*'Efficiency Change'!$G3+Transition!$C3*('RCP19-NEW'!BD5*'Per Unit Emission'!AM48)*'Efficiency Change'!$P3)/'Life time change'!$C3</f>
        <v>0</v>
      </c>
      <c r="HV4">
        <f>(Transition!$D3*('RCP19-NEW'!BE5*'Per Unit Emission'!AN4)*'Efficiency Change'!$G3+Transition!$C3*('RCP19-NEW'!BE5*'Per Unit Emission'!AN48)*'Efficiency Change'!$P3)/'Life time change'!$C3</f>
        <v>0</v>
      </c>
      <c r="HW4">
        <f>(Transition!$D3*('RCP19-NEW'!BF5*'Per Unit Emission'!AO4)*'Efficiency Change'!$G3+Transition!$C3*('RCP19-NEW'!BF5*'Per Unit Emission'!AO48)*'Efficiency Change'!$P3)/'Life time change'!$C3</f>
        <v>0</v>
      </c>
      <c r="HX4">
        <f>(Transition!$D3*('RCP19-NEW'!BG5*'Per Unit Emission'!AP4)*'Efficiency Change'!$G3+Transition!$C3*('RCP19-NEW'!BG5*'Per Unit Emission'!AP48)*'Efficiency Change'!$P3)/'Life time change'!$C3</f>
        <v>0</v>
      </c>
      <c r="HY4">
        <f>(Transition!$D3*('RCP19-NEW'!BH5*'Per Unit Emission'!AQ4)*'Efficiency Change'!$G3+Transition!$C3*('RCP19-NEW'!BH5*'Per Unit Emission'!AQ48)*'Efficiency Change'!$P3)/'Life time change'!$C3</f>
        <v>0</v>
      </c>
      <c r="HZ4">
        <f>(Transition!$D3*('RCP19-NEW'!BI5*'Per Unit Emission'!AR4)*'Efficiency Change'!$G3+Transition!$C3*('RCP19-NEW'!BI5*'Per Unit Emission'!AR48)*'Efficiency Change'!$P3)/'Life time change'!$C3</f>
        <v>0</v>
      </c>
      <c r="IA4">
        <f>(Transition!$D3*('RCP19-NEW'!BJ5*'Per Unit Emission'!AS4)*'Efficiency Change'!$G3+Transition!$C3*('RCP19-NEW'!BJ5*'Per Unit Emission'!AS48)*'Efficiency Change'!$P3)/'Life time change'!$C3</f>
        <v>0</v>
      </c>
      <c r="IB4">
        <f>(Transition!$D3*('RCP19-NEW'!BK5*'Per Unit Emission'!AT4)*'Efficiency Change'!$G3+Transition!$C3*('RCP19-NEW'!BK5*'Per Unit Emission'!AT48)*'Efficiency Change'!$P3)/'Life time change'!$C3</f>
        <v>0</v>
      </c>
      <c r="IC4">
        <f>(Transition!$D3*('RCP19-NEW'!BL5*'Per Unit Emission'!AU4)*'Efficiency Change'!$G3+Transition!$C3*('RCP19-NEW'!BL5*'Per Unit Emission'!AU48)*'Efficiency Change'!$P3)/'Life time change'!$C3</f>
        <v>0</v>
      </c>
      <c r="ID4">
        <f>(Transition!$D3*('RCP19-NEW'!BM5*'Per Unit Emission'!AV4)*'Efficiency Change'!$G3+Transition!$C3*('RCP19-NEW'!BM5*'Per Unit Emission'!AV48)*'Efficiency Change'!$P3)/'Life time change'!$C3</f>
        <v>0</v>
      </c>
      <c r="IE4">
        <f>(Transition!$D3*('RCP19-NEW'!BN5*'Per Unit Emission'!AW4)*'Efficiency Change'!$G3+Transition!$C3*('RCP19-NEW'!BN5*'Per Unit Emission'!AW48)*'Efficiency Change'!$P3)/'Life time change'!$C3</f>
        <v>0</v>
      </c>
      <c r="IF4">
        <f>(Transition!$D3*('RCP19-NEW'!BO5*'Per Unit Emission'!AX4)*'Efficiency Change'!$G3+Transition!$C3*('RCP19-NEW'!BO5*'Per Unit Emission'!AX48)*'Efficiency Change'!$P3)/'Life time change'!$C3</f>
        <v>0</v>
      </c>
      <c r="IG4">
        <f>(Transition!$D3*('RCP19-NEW'!BP5*'Per Unit Emission'!AY4)*'Efficiency Change'!$G3+Transition!$C3*('RCP19-NEW'!BP5*'Per Unit Emission'!AY48)*'Efficiency Change'!$P3)/'Life time change'!$C3</f>
        <v>0</v>
      </c>
      <c r="IH4">
        <f>(Transition!$D3*('RCP19-NEW'!BQ5*'Per Unit Emission'!AZ4)*'Efficiency Change'!$G3+Transition!$C3*('RCP19-NEW'!BQ5*'Per Unit Emission'!AZ48)*'Efficiency Change'!$P3)/'Life time change'!$C3</f>
        <v>0</v>
      </c>
      <c r="II4">
        <f>(Transition!$D3*('RCP19-NEW'!BR5*'Per Unit Emission'!BA4)*'Efficiency Change'!$G3+Transition!$C3*('RCP19-NEW'!BR5*'Per Unit Emission'!BA48)*'Efficiency Change'!$P3)/'Life time change'!$C3</f>
        <v>0</v>
      </c>
      <c r="IJ4">
        <f>(Transition!$D3*('RCP19-NEW'!BS5*'Per Unit Emission'!AK4)*'Efficiency Change'!$G3+Transition!$C3*('RCP19-NEW'!BS5*'Per Unit Emission'!AK48)*'Efficiency Change'!$P3)/'Life time change'!$C3</f>
        <v>0</v>
      </c>
      <c r="IK4">
        <f>(Transition!$D3*('RCP19-NEW'!BT5*'Per Unit Emission'!AL4)*'Efficiency Change'!$G3+Transition!$C3*('RCP19-NEW'!BT5*'Per Unit Emission'!AL48)*'Efficiency Change'!$P3)/'Life time change'!$C3</f>
        <v>0</v>
      </c>
      <c r="IL4">
        <f>(Transition!$D3*('RCP19-NEW'!BU5*'Per Unit Emission'!AM4)*'Efficiency Change'!$G3+Transition!$C3*('RCP19-NEW'!BU5*'Per Unit Emission'!AM48)*'Efficiency Change'!$P3)/'Life time change'!$C3</f>
        <v>0</v>
      </c>
      <c r="IM4">
        <f>(Transition!$D3*('RCP19-NEW'!BV5*'Per Unit Emission'!AN4)*'Efficiency Change'!$G3+Transition!$C3*('RCP19-NEW'!BV5*'Per Unit Emission'!AN48)*'Efficiency Change'!$P3)/'Life time change'!$C3</f>
        <v>0</v>
      </c>
      <c r="IN4">
        <f>(Transition!$D3*('RCP19-NEW'!BW5*'Per Unit Emission'!AO4)*'Efficiency Change'!$G3+Transition!$C3*('RCP19-NEW'!BW5*'Per Unit Emission'!AO48)*'Efficiency Change'!$P3)/'Life time change'!$C3</f>
        <v>0</v>
      </c>
      <c r="IO4">
        <f>(Transition!$D3*('RCP19-NEW'!BX5*'Per Unit Emission'!AP4)*'Efficiency Change'!$G3+Transition!$C3*('RCP19-NEW'!BX5*'Per Unit Emission'!AP48)*'Efficiency Change'!$P3)/'Life time change'!$C3</f>
        <v>0</v>
      </c>
      <c r="IP4">
        <f>(Transition!$D3*('RCP19-NEW'!BY5*'Per Unit Emission'!AQ4)*'Efficiency Change'!$G3+Transition!$C3*('RCP19-NEW'!BY5*'Per Unit Emission'!AQ48)*'Efficiency Change'!$P3)/'Life time change'!$C3</f>
        <v>0</v>
      </c>
      <c r="IQ4">
        <f>(Transition!$D3*('RCP19-NEW'!BZ5*'Per Unit Emission'!AR4)*'Efficiency Change'!$G3+Transition!$C3*('RCP19-NEW'!BZ5*'Per Unit Emission'!AR48)*'Efficiency Change'!$P3)/'Life time change'!$C3</f>
        <v>0</v>
      </c>
      <c r="IR4">
        <f>(Transition!$D3*('RCP19-NEW'!CA5*'Per Unit Emission'!AS4)*'Efficiency Change'!$G3+Transition!$C3*('RCP19-NEW'!CA5*'Per Unit Emission'!AS48)*'Efficiency Change'!$P3)/'Life time change'!$C3</f>
        <v>0</v>
      </c>
      <c r="IS4">
        <f>(Transition!$D3*('RCP19-NEW'!CB5*'Per Unit Emission'!AT4)*'Efficiency Change'!$G3+Transition!$C3*('RCP19-NEW'!CB5*'Per Unit Emission'!AT48)*'Efficiency Change'!$P3)/'Life time change'!$C3</f>
        <v>0</v>
      </c>
      <c r="IT4">
        <f>(Transition!$D3*('RCP19-NEW'!CC5*'Per Unit Emission'!AU4)*'Efficiency Change'!$G3+Transition!$C3*('RCP19-NEW'!CC5*'Per Unit Emission'!AU48)*'Efficiency Change'!$P3)/'Life time change'!$C3</f>
        <v>0</v>
      </c>
      <c r="IU4">
        <f>(Transition!$D3*('RCP19-NEW'!CD5*'Per Unit Emission'!AV4)*'Efficiency Change'!$G3+Transition!$C3*('RCP19-NEW'!CD5*'Per Unit Emission'!AV48)*'Efficiency Change'!$P3)/'Life time change'!$C3</f>
        <v>0</v>
      </c>
      <c r="IV4">
        <f>(Transition!$D3*('RCP19-NEW'!CE5*'Per Unit Emission'!AW4)*'Efficiency Change'!$G3+Transition!$C3*('RCP19-NEW'!CE5*'Per Unit Emission'!AW48)*'Efficiency Change'!$P3)/'Life time change'!$C3</f>
        <v>0</v>
      </c>
      <c r="IW4">
        <f>(Transition!$D3*('RCP19-NEW'!CF5*'Per Unit Emission'!AX4)*'Efficiency Change'!$G3+Transition!$C3*('RCP19-NEW'!CF5*'Per Unit Emission'!AX48)*'Efficiency Change'!$P3)/'Life time change'!$C3</f>
        <v>0</v>
      </c>
      <c r="IX4">
        <f>(Transition!$D3*('RCP19-NEW'!CG5*'Per Unit Emission'!AY4)*'Efficiency Change'!$G3+Transition!$C3*('RCP19-NEW'!CG5*'Per Unit Emission'!AY48)*'Efficiency Change'!$P3)/'Life time change'!$C3</f>
        <v>0</v>
      </c>
      <c r="IY4">
        <f>(Transition!$D3*('RCP19-NEW'!CH5*'Per Unit Emission'!AZ4)*'Efficiency Change'!$G3+Transition!$C3*('RCP19-NEW'!CH5*'Per Unit Emission'!AZ48)*'Efficiency Change'!$P3)/'Life time change'!$C3</f>
        <v>0</v>
      </c>
    </row>
    <row r="5" spans="1:259" x14ac:dyDescent="0.25">
      <c r="A5">
        <v>2012</v>
      </c>
      <c r="B5">
        <f>(Transition!$D4*('Base-New'!C6*'Per Unit Emission'!C5)*'Efficiency Change'!$G4+Transition!$C4*('Base-New'!C6*'Per Unit Emission'!C49)*'Efficiency Change'!$P4)/'Life time change'!$C4</f>
        <v>0</v>
      </c>
      <c r="C5">
        <f>(Transition!$D4*('Base-New'!D6*'Per Unit Emission'!D5)*'Efficiency Change'!$G4+Transition!$C4*('Base-New'!D6*'Per Unit Emission'!D49)*'Efficiency Change'!$P4)/'Life time change'!$C4</f>
        <v>0</v>
      </c>
      <c r="D5">
        <f>(Transition!$D4*('Base-New'!E6*'Per Unit Emission'!E5)*'Efficiency Change'!$G4+Transition!$C4*('Base-New'!E6*'Per Unit Emission'!E49)*'Efficiency Change'!$P4)/'Life time change'!$C4</f>
        <v>0</v>
      </c>
      <c r="E5">
        <f>(Transition!$D4*('Base-New'!F6*'Per Unit Emission'!F5)*'Efficiency Change'!$G4+Transition!$C4*('Base-New'!F6*'Per Unit Emission'!F49)*'Efficiency Change'!$P4)/'Life time change'!$C4</f>
        <v>0</v>
      </c>
      <c r="F5">
        <f>(Transition!$D4*('Base-New'!G6*'Per Unit Emission'!G5)*'Efficiency Change'!$G4+Transition!$C4*('Base-New'!G6*'Per Unit Emission'!G49)*'Efficiency Change'!$P4)/'Life time change'!$C4</f>
        <v>0</v>
      </c>
      <c r="G5">
        <f>(Transition!$D4*('Base-New'!H6*'Per Unit Emission'!H5)*'Efficiency Change'!$G4+Transition!$C4*('Base-New'!H6*'Per Unit Emission'!H49)*'Efficiency Change'!$P4)/'Life time change'!$C4</f>
        <v>0</v>
      </c>
      <c r="H5">
        <f>(Transition!$D4*('Base-New'!I6*'Per Unit Emission'!I5)*'Efficiency Change'!$G4+Transition!$C4*('Base-New'!I6*'Per Unit Emission'!I49)*'Efficiency Change'!$P4)/'Life time change'!$C4</f>
        <v>0</v>
      </c>
      <c r="I5">
        <f>(Transition!$D4*('Base-New'!J6*'Per Unit Emission'!J5)*'Efficiency Change'!$G4+Transition!$C4*('Base-New'!J6*'Per Unit Emission'!J49)*'Efficiency Change'!$P4)/'Life time change'!$C4</f>
        <v>0</v>
      </c>
      <c r="J5">
        <f>(Transition!$D4*('Base-New'!K6*'Per Unit Emission'!K5)*'Efficiency Change'!$G4+Transition!$C4*('Base-New'!K6*'Per Unit Emission'!K49)*'Efficiency Change'!$P4)/'Life time change'!$C4</f>
        <v>0</v>
      </c>
      <c r="K5">
        <f>(Transition!$D4*('Base-New'!L6*'Per Unit Emission'!L5)*'Efficiency Change'!$G4+Transition!$C4*('Base-New'!L6*'Per Unit Emission'!L49)*'Efficiency Change'!$P4)/'Life time change'!$C4</f>
        <v>0</v>
      </c>
      <c r="L5">
        <f>(Transition!$D4*('Base-New'!M6*'Per Unit Emission'!M5)*'Efficiency Change'!$G4+Transition!$C4*('Base-New'!M6*'Per Unit Emission'!M49)*'Efficiency Change'!$P4)/'Life time change'!$C4</f>
        <v>0</v>
      </c>
      <c r="M5">
        <f>(Transition!$D4*('Base-New'!N6*'Per Unit Emission'!N5)*'Efficiency Change'!$G4+Transition!$C4*('Base-New'!N6*'Per Unit Emission'!N49)*'Efficiency Change'!$P4)/'Life time change'!$C4</f>
        <v>0</v>
      </c>
      <c r="N5">
        <f>(Transition!$D4*('Base-New'!O6*'Per Unit Emission'!O5)*'Efficiency Change'!$G4+Transition!$C4*('Base-New'!O6*'Per Unit Emission'!O49)*'Efficiency Change'!$P4)/'Life time change'!$C4</f>
        <v>0</v>
      </c>
      <c r="O5">
        <f>(Transition!$D4*('Base-New'!P6*'Per Unit Emission'!P5)*'Efficiency Change'!$G4+Transition!$C4*('Base-New'!P6*'Per Unit Emission'!P49)*'Efficiency Change'!$P4)/'Life time change'!$C4</f>
        <v>0</v>
      </c>
      <c r="P5">
        <f>(Transition!$D4*('Base-New'!Q6*'Per Unit Emission'!Q5)*'Efficiency Change'!$G4+Transition!$C4*('Base-New'!Q6*'Per Unit Emission'!Q49)*'Efficiency Change'!$P4)/'Life time change'!$C4</f>
        <v>0</v>
      </c>
      <c r="Q5">
        <f>(Transition!$D4*('Base-New'!R6*'Per Unit Emission'!R5)*'Efficiency Change'!$G4+Transition!$C4*('Base-New'!R6*'Per Unit Emission'!R49)*'Efficiency Change'!$P4)/'Life time change'!$C4</f>
        <v>0</v>
      </c>
      <c r="R5">
        <f>(Transition!$D4*('Base-New'!S6*'Per Unit Emission'!S5)*'Efficiency Change'!$G4+Transition!$C4*('Base-New'!S6*'Per Unit Emission'!S49)*'Efficiency Change'!$P4)/'Life time change'!$C4</f>
        <v>0</v>
      </c>
      <c r="S5">
        <f>(Transition!$D4*('Base-New'!T6*'Per Unit Emission'!C5)*'Efficiency Change'!$G4+Transition!$C4*('Base-New'!T6*'Per Unit Emission'!C49)*'Efficiency Change'!$P4)/'Life time change'!$C4</f>
        <v>0</v>
      </c>
      <c r="T5">
        <f>(Transition!$D4*('Base-New'!U6*'Per Unit Emission'!D5)*'Efficiency Change'!$G4+Transition!$C4*('Base-New'!U6*'Per Unit Emission'!D49)*'Efficiency Change'!$P4)/'Life time change'!$C4</f>
        <v>0</v>
      </c>
      <c r="U5">
        <f>(Transition!$D4*('Base-New'!V6*'Per Unit Emission'!E5)*'Efficiency Change'!$G4+Transition!$C4*('Base-New'!V6*'Per Unit Emission'!E49)*'Efficiency Change'!$P4)/'Life time change'!$C4</f>
        <v>0</v>
      </c>
      <c r="V5">
        <f>(Transition!$D4*('Base-New'!W6*'Per Unit Emission'!F5)*'Efficiency Change'!$G4+Transition!$C4*('Base-New'!W6*'Per Unit Emission'!F49)*'Efficiency Change'!$P4)/'Life time change'!$C4</f>
        <v>0</v>
      </c>
      <c r="W5">
        <f>(Transition!$D4*('Base-New'!X6*'Per Unit Emission'!G5)*'Efficiency Change'!$G4+Transition!$C4*('Base-New'!X6*'Per Unit Emission'!G49)*'Efficiency Change'!$P4)/'Life time change'!$C4</f>
        <v>0</v>
      </c>
      <c r="X5">
        <f>(Transition!$D4*('Base-New'!Y6*'Per Unit Emission'!H5)*'Efficiency Change'!$G4+Transition!$C4*('Base-New'!Y6*'Per Unit Emission'!H49)*'Efficiency Change'!$P4)/'Life time change'!$C4</f>
        <v>0</v>
      </c>
      <c r="Y5">
        <f>(Transition!$D4*('Base-New'!Z6*'Per Unit Emission'!I5)*'Efficiency Change'!$G4+Transition!$C4*('Base-New'!Z6*'Per Unit Emission'!I49)*'Efficiency Change'!$P4)/'Life time change'!$C4</f>
        <v>0</v>
      </c>
      <c r="Z5">
        <f>(Transition!$D4*('Base-New'!AA6*'Per Unit Emission'!J5)*'Efficiency Change'!$G4+Transition!$C4*('Base-New'!AA6*'Per Unit Emission'!J49)*'Efficiency Change'!$P4)/'Life time change'!$C4</f>
        <v>0</v>
      </c>
      <c r="AA5">
        <f>(Transition!$D4*('Base-New'!AB6*'Per Unit Emission'!K5)*'Efficiency Change'!$G4+Transition!$C4*('Base-New'!AB6*'Per Unit Emission'!K49)*'Efficiency Change'!$P4)/'Life time change'!$C4</f>
        <v>0</v>
      </c>
      <c r="AB5">
        <f>(Transition!$D4*('Base-New'!AC6*'Per Unit Emission'!L5)*'Efficiency Change'!$G4+Transition!$C4*('Base-New'!AC6*'Per Unit Emission'!L49)*'Efficiency Change'!$P4)/'Life time change'!$C4</f>
        <v>0</v>
      </c>
      <c r="AC5">
        <f>(Transition!$D4*('Base-New'!AD6*'Per Unit Emission'!M5)*'Efficiency Change'!$G4+Transition!$C4*('Base-New'!AD6*'Per Unit Emission'!M49)*'Efficiency Change'!$P4)/'Life time change'!$C4</f>
        <v>0</v>
      </c>
      <c r="AD5">
        <f>(Transition!$D4*('Base-New'!AE6*'Per Unit Emission'!N5)*'Efficiency Change'!$G4+Transition!$C4*('Base-New'!AE6*'Per Unit Emission'!N49)*'Efficiency Change'!$P4)/'Life time change'!$C4</f>
        <v>0</v>
      </c>
      <c r="AE5">
        <f>(Transition!$D4*('Base-New'!AF6*'Per Unit Emission'!O5)*'Efficiency Change'!$G4+Transition!$C4*('Base-New'!AF6*'Per Unit Emission'!O49)*'Efficiency Change'!$P4)/'Life time change'!$C4</f>
        <v>0</v>
      </c>
      <c r="AF5">
        <f>(Transition!$D4*('Base-New'!AG6*'Per Unit Emission'!P5)*'Efficiency Change'!$G4+Transition!$C4*('Base-New'!AG6*'Per Unit Emission'!P49)*'Efficiency Change'!$P4)/'Life time change'!$C4</f>
        <v>0</v>
      </c>
      <c r="AG5">
        <f>(Transition!$D4*('Base-New'!AH6*'Per Unit Emission'!Q5)*'Efficiency Change'!$G4+Transition!$C4*('Base-New'!AH6*'Per Unit Emission'!Q49)*'Efficiency Change'!$P4)/'Life time change'!$C4</f>
        <v>0</v>
      </c>
      <c r="AH5">
        <f>(Transition!$D4*('Base-New'!AI6*'Per Unit Emission'!R5)*'Efficiency Change'!$G4+Transition!$C4*('Base-New'!AI6*'Per Unit Emission'!R49)*'Efficiency Change'!$P4)/'Life time change'!$C4</f>
        <v>0</v>
      </c>
      <c r="AI5">
        <f>(Transition!$D4*('Base-New'!AJ6*'Per Unit Emission'!S5)*'Efficiency Change'!$G4+Transition!$C4*('Base-New'!AJ6*'Per Unit Emission'!S49)*'Efficiency Change'!$P4)/'Life time change'!$C4</f>
        <v>0</v>
      </c>
      <c r="AJ5">
        <f>(Transition!$D4*('Base-New'!AK6*'Per Unit Emission'!C5)*'Efficiency Change'!$G4+Transition!$C4*('Base-New'!AK6*'Per Unit Emission'!C49)*'Efficiency Change'!$P4)/'Life time change'!$C4</f>
        <v>0</v>
      </c>
      <c r="AK5">
        <f>(Transition!$D4*('Base-New'!AL6*'Per Unit Emission'!D5)*'Efficiency Change'!$G4+Transition!$C4*('Base-New'!AL6*'Per Unit Emission'!D49)*'Efficiency Change'!$P4)/'Life time change'!$C4</f>
        <v>0</v>
      </c>
      <c r="AL5">
        <f>(Transition!$D4*('Base-New'!AM6*'Per Unit Emission'!E5)*'Efficiency Change'!$G4+Transition!$C4*('Base-New'!AM6*'Per Unit Emission'!E49)*'Efficiency Change'!$P4)/'Life time change'!$C4</f>
        <v>0</v>
      </c>
      <c r="AM5">
        <f>(Transition!$D4*('Base-New'!AN6*'Per Unit Emission'!F5)*'Efficiency Change'!$G4+Transition!$C4*('Base-New'!AN6*'Per Unit Emission'!F49)*'Efficiency Change'!$P4)/'Life time change'!$C4</f>
        <v>0</v>
      </c>
      <c r="AN5">
        <f>(Transition!$D4*('Base-New'!AO6*'Per Unit Emission'!G5)*'Efficiency Change'!$G4+Transition!$C4*('Base-New'!AO6*'Per Unit Emission'!G49)*'Efficiency Change'!$P4)/'Life time change'!$C4</f>
        <v>0</v>
      </c>
      <c r="AO5">
        <f>(Transition!$D4*('Base-New'!AP6*'Per Unit Emission'!H5)*'Efficiency Change'!$G4+Transition!$C4*('Base-New'!AP6*'Per Unit Emission'!H49)*'Efficiency Change'!$P4)/'Life time change'!$C4</f>
        <v>0</v>
      </c>
      <c r="AP5">
        <f>(Transition!$D4*('Base-New'!AQ6*'Per Unit Emission'!I5)*'Efficiency Change'!$G4+Transition!$C4*('Base-New'!AQ6*'Per Unit Emission'!I49)*'Efficiency Change'!$P4)/'Life time change'!$C4</f>
        <v>0</v>
      </c>
      <c r="AQ5">
        <f>(Transition!$D4*('Base-New'!AR6*'Per Unit Emission'!J5)*'Efficiency Change'!$G4+Transition!$C4*('Base-New'!AR6*'Per Unit Emission'!J49)*'Efficiency Change'!$P4)/'Life time change'!$C4</f>
        <v>0</v>
      </c>
      <c r="AR5">
        <f>(Transition!$D4*('Base-New'!AS6*'Per Unit Emission'!K5)*'Efficiency Change'!$G4+Transition!$C4*('Base-New'!AS6*'Per Unit Emission'!K49)*'Efficiency Change'!$P4)/'Life time change'!$C4</f>
        <v>0</v>
      </c>
      <c r="AS5">
        <f>(Transition!$D4*('Base-New'!AT6*'Per Unit Emission'!L5)*'Efficiency Change'!$G4+Transition!$C4*('Base-New'!AT6*'Per Unit Emission'!L49)*'Efficiency Change'!$P4)/'Life time change'!$C4</f>
        <v>0</v>
      </c>
      <c r="AT5">
        <f>(Transition!$D4*('Base-New'!AU6*'Per Unit Emission'!M5)*'Efficiency Change'!$G4+Transition!$C4*('Base-New'!AU6*'Per Unit Emission'!M49)*'Efficiency Change'!$P4)/'Life time change'!$C4</f>
        <v>0</v>
      </c>
      <c r="AU5">
        <f>(Transition!$D4*('Base-New'!AV6*'Per Unit Emission'!N5)*'Efficiency Change'!$G4+Transition!$C4*('Base-New'!AV6*'Per Unit Emission'!N49)*'Efficiency Change'!$P4)/'Life time change'!$C4</f>
        <v>0</v>
      </c>
      <c r="AV5">
        <f>(Transition!$D4*('Base-New'!AW6*'Per Unit Emission'!O5)*'Efficiency Change'!$G4+Transition!$C4*('Base-New'!AW6*'Per Unit Emission'!O49)*'Efficiency Change'!$P4)/'Life time change'!$C4</f>
        <v>0</v>
      </c>
      <c r="AW5">
        <f>(Transition!$D4*('Base-New'!AX6*'Per Unit Emission'!P5)*'Efficiency Change'!$G4+Transition!$C4*('Base-New'!AX6*'Per Unit Emission'!P49)*'Efficiency Change'!$P4)/'Life time change'!$C4</f>
        <v>0</v>
      </c>
      <c r="AX5">
        <f>(Transition!$D4*('Base-New'!AY6*'Per Unit Emission'!Q5)*'Efficiency Change'!$G4+Transition!$C4*('Base-New'!AY6*'Per Unit Emission'!Q49)*'Efficiency Change'!$P4)/'Life time change'!$C4</f>
        <v>0</v>
      </c>
      <c r="AY5">
        <f>(Transition!$D4*('Base-New'!AZ6*'Per Unit Emission'!R5)*'Efficiency Change'!$G4+Transition!$C4*('Base-New'!AZ6*'Per Unit Emission'!R49)*'Efficiency Change'!$P4)/'Life time change'!$C4</f>
        <v>0</v>
      </c>
      <c r="AZ5">
        <f>(Transition!$D4*('Base-New'!BA6*'Per Unit Emission'!S5)*'Efficiency Change'!$G4+Transition!$C4*('Base-New'!BA6*'Per Unit Emission'!S49)*'Efficiency Change'!$P4)/'Life time change'!$C4</f>
        <v>0</v>
      </c>
      <c r="BA5">
        <f>(Transition!$D4*('Base-New'!BB6*'Per Unit Emission'!C5)*'Efficiency Change'!$G4+Transition!$C4*('Base-New'!BB6*'Per Unit Emission'!C49)*'Efficiency Change'!$P4)/'Life time change'!$C4</f>
        <v>0</v>
      </c>
      <c r="BB5">
        <f>(Transition!$D4*('Base-New'!BC6*'Per Unit Emission'!D5)*'Efficiency Change'!$G4+Transition!$C4*('Base-New'!BC6*'Per Unit Emission'!D49)*'Efficiency Change'!$P4)/'Life time change'!$C4</f>
        <v>0</v>
      </c>
      <c r="BC5">
        <f>(Transition!$D4*('Base-New'!BD6*'Per Unit Emission'!E5)*'Efficiency Change'!$G4+Transition!$C4*('Base-New'!BD6*'Per Unit Emission'!E49)*'Efficiency Change'!$P4)/'Life time change'!$C4</f>
        <v>0</v>
      </c>
      <c r="BD5">
        <f>(Transition!$D4*('Base-New'!BE6*'Per Unit Emission'!F5)*'Efficiency Change'!$G4+Transition!$C4*('Base-New'!BE6*'Per Unit Emission'!F49)*'Efficiency Change'!$P4)/'Life time change'!$C4</f>
        <v>0</v>
      </c>
      <c r="BE5">
        <f>(Transition!$D4*('Base-New'!BF6*'Per Unit Emission'!G5)*'Efficiency Change'!$G4+Transition!$C4*('Base-New'!BF6*'Per Unit Emission'!G49)*'Efficiency Change'!$P4)/'Life time change'!$C4</f>
        <v>0</v>
      </c>
      <c r="BF5">
        <f>(Transition!$D4*('Base-New'!BG6*'Per Unit Emission'!H5)*'Efficiency Change'!$G4+Transition!$C4*('Base-New'!BG6*'Per Unit Emission'!H49)*'Efficiency Change'!$P4)/'Life time change'!$C4</f>
        <v>0</v>
      </c>
      <c r="BG5">
        <f>(Transition!$D4*('Base-New'!BH6*'Per Unit Emission'!I5)*'Efficiency Change'!$G4+Transition!$C4*('Base-New'!BH6*'Per Unit Emission'!I49)*'Efficiency Change'!$P4)/'Life time change'!$C4</f>
        <v>0</v>
      </c>
      <c r="BH5">
        <f>(Transition!$D4*('Base-New'!BI6*'Per Unit Emission'!J5)*'Efficiency Change'!$G4+Transition!$C4*('Base-New'!BI6*'Per Unit Emission'!J49)*'Efficiency Change'!$P4)/'Life time change'!$C4</f>
        <v>0</v>
      </c>
      <c r="BI5">
        <f>(Transition!$D4*('Base-New'!BJ6*'Per Unit Emission'!K5)*'Efficiency Change'!$G4+Transition!$C4*('Base-New'!BJ6*'Per Unit Emission'!K49)*'Efficiency Change'!$P4)/'Life time change'!$C4</f>
        <v>0</v>
      </c>
      <c r="BJ5">
        <f>(Transition!$D4*('Base-New'!BK6*'Per Unit Emission'!L5)*'Efficiency Change'!$G4+Transition!$C4*('Base-New'!BK6*'Per Unit Emission'!L49)*'Efficiency Change'!$P4)/'Life time change'!$C4</f>
        <v>0</v>
      </c>
      <c r="BK5">
        <f>(Transition!$D4*('Base-New'!BL6*'Per Unit Emission'!M5)*'Efficiency Change'!$G4+Transition!$C4*('Base-New'!BL6*'Per Unit Emission'!M49)*'Efficiency Change'!$P4)/'Life time change'!$C4</f>
        <v>0</v>
      </c>
      <c r="BL5">
        <f>(Transition!$D4*('Base-New'!BM6*'Per Unit Emission'!N5)*'Efficiency Change'!$G4+Transition!$C4*('Base-New'!BM6*'Per Unit Emission'!N49)*'Efficiency Change'!$P4)/'Life time change'!$C4</f>
        <v>0</v>
      </c>
      <c r="BM5">
        <f>(Transition!$D4*('Base-New'!BN6*'Per Unit Emission'!O5)*'Efficiency Change'!$G4+Transition!$C4*('Base-New'!BN6*'Per Unit Emission'!O49)*'Efficiency Change'!$P4)/'Life time change'!$C4</f>
        <v>0</v>
      </c>
      <c r="BN5">
        <f>(Transition!$D4*('Base-New'!BO6*'Per Unit Emission'!P5)*'Efficiency Change'!$G4+Transition!$C4*('Base-New'!BO6*'Per Unit Emission'!P49)*'Efficiency Change'!$P4)/'Life time change'!$C4</f>
        <v>0</v>
      </c>
      <c r="BO5">
        <f>(Transition!$D4*('Base-New'!BP6*'Per Unit Emission'!Q5)*'Efficiency Change'!$G4+Transition!$C4*('Base-New'!BP6*'Per Unit Emission'!Q49)*'Efficiency Change'!$P4)/'Life time change'!$C4</f>
        <v>0</v>
      </c>
      <c r="BP5">
        <f>(Transition!$D4*('Base-New'!BQ6*'Per Unit Emission'!R5)*'Efficiency Change'!$G4+Transition!$C4*('Base-New'!BQ6*'Per Unit Emission'!R49)*'Efficiency Change'!$P4)/'Life time change'!$C4</f>
        <v>0</v>
      </c>
      <c r="BQ5">
        <f>(Transition!$D4*('Base-New'!BR6*'Per Unit Emission'!S5)*'Efficiency Change'!$G4+Transition!$C4*('Base-New'!BR6*'Per Unit Emission'!S49)*'Efficiency Change'!$P4)/'Life time change'!$C4</f>
        <v>0</v>
      </c>
      <c r="BR5">
        <f>(Transition!$D4*('Base-New'!BS6*'Per Unit Emission'!C5)*'Efficiency Change'!$G4+Transition!$C4*('Base-New'!BS6*'Per Unit Emission'!C49)*'Efficiency Change'!$P4)/'Life time change'!$C4</f>
        <v>0</v>
      </c>
      <c r="BS5">
        <f>(Transition!$D4*('Base-New'!BT6*'Per Unit Emission'!D5)*'Efficiency Change'!$G4+Transition!$C4*('Base-New'!BT6*'Per Unit Emission'!D49)*'Efficiency Change'!$P4)/'Life time change'!$C4</f>
        <v>0</v>
      </c>
      <c r="BT5">
        <f>(Transition!$D4*('Base-New'!BU6*'Per Unit Emission'!E5)*'Efficiency Change'!$G4+Transition!$C4*('Base-New'!BU6*'Per Unit Emission'!E49)*'Efficiency Change'!$P4)/'Life time change'!$C4</f>
        <v>0</v>
      </c>
      <c r="BU5">
        <f>(Transition!$D4*('Base-New'!BV6*'Per Unit Emission'!F5)*'Efficiency Change'!$G4+Transition!$C4*('Base-New'!BV6*'Per Unit Emission'!F49)*'Efficiency Change'!$P4)/'Life time change'!$C4</f>
        <v>0</v>
      </c>
      <c r="BV5">
        <f>(Transition!$D4*('Base-New'!BW6*'Per Unit Emission'!G5)*'Efficiency Change'!$G4+Transition!$C4*('Base-New'!BW6*'Per Unit Emission'!G49)*'Efficiency Change'!$P4)/'Life time change'!$C4</f>
        <v>0</v>
      </c>
      <c r="BW5">
        <f>(Transition!$D4*('Base-New'!BX6*'Per Unit Emission'!H5)*'Efficiency Change'!$G4+Transition!$C4*('Base-New'!BX6*'Per Unit Emission'!H49)*'Efficiency Change'!$P4)/'Life time change'!$C4</f>
        <v>0</v>
      </c>
      <c r="BX5">
        <f>(Transition!$D4*('Base-New'!BY6*'Per Unit Emission'!I5)*'Efficiency Change'!$G4+Transition!$C4*('Base-New'!BY6*'Per Unit Emission'!I49)*'Efficiency Change'!$P4)/'Life time change'!$C4</f>
        <v>0</v>
      </c>
      <c r="BY5">
        <f>(Transition!$D4*('Base-New'!BZ6*'Per Unit Emission'!J5)*'Efficiency Change'!$G4+Transition!$C4*('Base-New'!BZ6*'Per Unit Emission'!J49)*'Efficiency Change'!$P4)/'Life time change'!$C4</f>
        <v>0</v>
      </c>
      <c r="BZ5">
        <f>(Transition!$D4*('Base-New'!CA6*'Per Unit Emission'!K5)*'Efficiency Change'!$G4+Transition!$C4*('Base-New'!CA6*'Per Unit Emission'!K49)*'Efficiency Change'!$P4)/'Life time change'!$C4</f>
        <v>0</v>
      </c>
      <c r="CA5">
        <f>(Transition!$D4*('Base-New'!CB6*'Per Unit Emission'!L5)*'Efficiency Change'!$G4+Transition!$C4*('Base-New'!CB6*'Per Unit Emission'!L49)*'Efficiency Change'!$P4)/'Life time change'!$C4</f>
        <v>0</v>
      </c>
      <c r="CB5">
        <f>(Transition!$D4*('Base-New'!CC6*'Per Unit Emission'!M5)*'Efficiency Change'!$G4+Transition!$C4*('Base-New'!CC6*'Per Unit Emission'!M49)*'Efficiency Change'!$P4)/'Life time change'!$C4</f>
        <v>0</v>
      </c>
      <c r="CC5">
        <f>(Transition!$D4*('Base-New'!CD6*'Per Unit Emission'!N5)*'Efficiency Change'!$G4+Transition!$C4*('Base-New'!CD6*'Per Unit Emission'!N49)*'Efficiency Change'!$P4)/'Life time change'!$C4</f>
        <v>0</v>
      </c>
      <c r="CD5">
        <f>(Transition!$D4*('Base-New'!CE6*'Per Unit Emission'!O5)*'Efficiency Change'!$G4+Transition!$C4*('Base-New'!CE6*'Per Unit Emission'!O49)*'Efficiency Change'!$P4)/'Life time change'!$C4</f>
        <v>0</v>
      </c>
      <c r="CE5">
        <f>(Transition!$D4*('Base-New'!CF6*'Per Unit Emission'!P5)*'Efficiency Change'!$G4+Transition!$C4*('Base-New'!CF6*'Per Unit Emission'!P49)*'Efficiency Change'!$P4)/'Life time change'!$C4</f>
        <v>0</v>
      </c>
      <c r="CF5">
        <f>(Transition!$D4*('Base-New'!CG6*'Per Unit Emission'!Q5)*'Efficiency Change'!$G4+Transition!$C4*('Base-New'!CG6*'Per Unit Emission'!Q49)*'Efficiency Change'!$P4)/'Life time change'!$C4</f>
        <v>0</v>
      </c>
      <c r="CG5">
        <f>(Transition!$D4*('Base-New'!CH6*'Per Unit Emission'!R5)*'Efficiency Change'!$G4+Transition!$C4*('Base-New'!CH6*'Per Unit Emission'!R49)*'Efficiency Change'!$P4)/'Life time change'!$C4</f>
        <v>0</v>
      </c>
      <c r="CJ5">
        <v>2012</v>
      </c>
      <c r="CK5">
        <f>(Transition!$D4*('RCP26-NEW'!C6*'Per Unit Emission'!T5)*'Efficiency Change'!$G4+Transition!$C4*('RCP26-NEW'!C6*'Per Unit Emission'!T49)*'Efficiency Change'!$P4)/'Life time change'!$C4</f>
        <v>0</v>
      </c>
      <c r="CL5">
        <f>(Transition!$D4*('RCP26-NEW'!D6*'Per Unit Emission'!U5)*'Efficiency Change'!$G4+Transition!$C4*('RCP26-NEW'!D6*'Per Unit Emission'!U49)*'Efficiency Change'!$P4)/'Life time change'!$C4</f>
        <v>0</v>
      </c>
      <c r="CM5">
        <f>(Transition!$D4*('RCP26-NEW'!E6*'Per Unit Emission'!V5)*'Efficiency Change'!$G4+Transition!$C4*('RCP26-NEW'!E6*'Per Unit Emission'!V49)*'Efficiency Change'!$P4)/'Life time change'!$C4</f>
        <v>0</v>
      </c>
      <c r="CN5">
        <f>(Transition!$D4*('RCP26-NEW'!F6*'Per Unit Emission'!W5)*'Efficiency Change'!$G4+Transition!$C4*('RCP26-NEW'!F6*'Per Unit Emission'!W49)*'Efficiency Change'!$P4)/'Life time change'!$C4</f>
        <v>0</v>
      </c>
      <c r="CO5">
        <f>(Transition!$D4*('RCP26-NEW'!G6*'Per Unit Emission'!X5)*'Efficiency Change'!$G4+Transition!$C4*('RCP26-NEW'!G6*'Per Unit Emission'!X49)*'Efficiency Change'!$P4)/'Life time change'!$C4</f>
        <v>0</v>
      </c>
      <c r="CP5">
        <f>(Transition!$D4*('RCP26-NEW'!H6*'Per Unit Emission'!Y5)*'Efficiency Change'!$G4+Transition!$C4*('RCP26-NEW'!H6*'Per Unit Emission'!Y49)*'Efficiency Change'!$P4)/'Life time change'!$C4</f>
        <v>0</v>
      </c>
      <c r="CQ5">
        <f>(Transition!$D4*('RCP26-NEW'!I6*'Per Unit Emission'!Z5)*'Efficiency Change'!$G4+Transition!$C4*('RCP26-NEW'!I6*'Per Unit Emission'!Z49)*'Efficiency Change'!$P4)/'Life time change'!$C4</f>
        <v>0</v>
      </c>
      <c r="CR5">
        <f>(Transition!$D4*('RCP26-NEW'!J6*'Per Unit Emission'!AA5)*'Efficiency Change'!$G4+Transition!$C4*('RCP26-NEW'!J6*'Per Unit Emission'!AA49)*'Efficiency Change'!$P4)/'Life time change'!$C4</f>
        <v>0</v>
      </c>
      <c r="CS5">
        <f>(Transition!$D4*('RCP26-NEW'!K6*'Per Unit Emission'!AB5)*'Efficiency Change'!$G4+Transition!$C4*('RCP26-NEW'!K6*'Per Unit Emission'!AB49)*'Efficiency Change'!$P4)/'Life time change'!$C4</f>
        <v>0</v>
      </c>
      <c r="CT5">
        <f>(Transition!$D4*('RCP26-NEW'!L6*'Per Unit Emission'!AC5)*'Efficiency Change'!$G4+Transition!$C4*('RCP26-NEW'!L6*'Per Unit Emission'!AC49)*'Efficiency Change'!$P4)/'Life time change'!$C4</f>
        <v>0</v>
      </c>
      <c r="CU5">
        <f>(Transition!$D4*('RCP26-NEW'!M6*'Per Unit Emission'!AD5)*'Efficiency Change'!$G4+Transition!$C4*('RCP26-NEW'!M6*'Per Unit Emission'!AD49)*'Efficiency Change'!$P4)/'Life time change'!$C4</f>
        <v>0</v>
      </c>
      <c r="CV5">
        <f>(Transition!$D4*('RCP26-NEW'!N6*'Per Unit Emission'!AE5)*'Efficiency Change'!$G4+Transition!$C4*('RCP26-NEW'!N6*'Per Unit Emission'!AE49)*'Efficiency Change'!$P4)/'Life time change'!$C4</f>
        <v>0</v>
      </c>
      <c r="CW5">
        <f>(Transition!$D4*('RCP26-NEW'!O6*'Per Unit Emission'!AF5)*'Efficiency Change'!$G4+Transition!$C4*('RCP26-NEW'!O6*'Per Unit Emission'!AF49)*'Efficiency Change'!$P4)/'Life time change'!$C4</f>
        <v>0</v>
      </c>
      <c r="CX5">
        <f>(Transition!$D4*('RCP26-NEW'!P6*'Per Unit Emission'!AG5)*'Efficiency Change'!$G4+Transition!$C4*('RCP26-NEW'!P6*'Per Unit Emission'!AG49)*'Efficiency Change'!$P4)/'Life time change'!$C4</f>
        <v>0</v>
      </c>
      <c r="CY5">
        <f>(Transition!$D4*('RCP26-NEW'!Q6*'Per Unit Emission'!AH5)*'Efficiency Change'!$G4+Transition!$C4*('RCP26-NEW'!Q6*'Per Unit Emission'!AH49)*'Efficiency Change'!$P4)/'Life time change'!$C4</f>
        <v>0</v>
      </c>
      <c r="CZ5">
        <f>(Transition!$D4*('RCP26-NEW'!R6*'Per Unit Emission'!AI5)*'Efficiency Change'!$G4+Transition!$C4*('RCP26-NEW'!R6*'Per Unit Emission'!AI49)*'Efficiency Change'!$P4)/'Life time change'!$C4</f>
        <v>0</v>
      </c>
      <c r="DA5">
        <f>(Transition!$D4*('RCP26-NEW'!S6*'Per Unit Emission'!AJ5)*'Efficiency Change'!$G4+Transition!$C4*('RCP26-NEW'!S6*'Per Unit Emission'!AJ49)*'Efficiency Change'!$P4)/'Life time change'!$C4</f>
        <v>0</v>
      </c>
      <c r="DB5">
        <f>(Transition!$D4*('RCP26-NEW'!T6*'Per Unit Emission'!T5)*'Efficiency Change'!$G4+Transition!$C4*('RCP26-NEW'!T6*'Per Unit Emission'!T49)*'Efficiency Change'!$P4)/'Life time change'!$C4</f>
        <v>0</v>
      </c>
      <c r="DC5">
        <f>(Transition!$D4*('RCP26-NEW'!U6*'Per Unit Emission'!U5)*'Efficiency Change'!$G4+Transition!$C4*('RCP26-NEW'!U6*'Per Unit Emission'!U49)*'Efficiency Change'!$P4)/'Life time change'!$C4</f>
        <v>0</v>
      </c>
      <c r="DD5">
        <f>(Transition!$D4*('RCP26-NEW'!V6*'Per Unit Emission'!V5)*'Efficiency Change'!$G4+Transition!$C4*('RCP26-NEW'!V6*'Per Unit Emission'!V49)*'Efficiency Change'!$P4)/'Life time change'!$C4</f>
        <v>0</v>
      </c>
      <c r="DE5">
        <f>(Transition!$D4*('RCP26-NEW'!W6*'Per Unit Emission'!W5)*'Efficiency Change'!$G4+Transition!$C4*('RCP26-NEW'!W6*'Per Unit Emission'!W49)*'Efficiency Change'!$P4)/'Life time change'!$C4</f>
        <v>0</v>
      </c>
      <c r="DF5">
        <f>(Transition!$D4*('RCP26-NEW'!X6*'Per Unit Emission'!X5)*'Efficiency Change'!$G4+Transition!$C4*('RCP26-NEW'!X6*'Per Unit Emission'!X49)*'Efficiency Change'!$P4)/'Life time change'!$C4</f>
        <v>0</v>
      </c>
      <c r="DG5">
        <f>(Transition!$D4*('RCP26-NEW'!Y6*'Per Unit Emission'!Y5)*'Efficiency Change'!$G4+Transition!$C4*('RCP26-NEW'!Y6*'Per Unit Emission'!Y49)*'Efficiency Change'!$P4)/'Life time change'!$C4</f>
        <v>0</v>
      </c>
      <c r="DH5">
        <f>(Transition!$D4*('RCP26-NEW'!Z6*'Per Unit Emission'!Z5)*'Efficiency Change'!$G4+Transition!$C4*('RCP26-NEW'!Z6*'Per Unit Emission'!Z49)*'Efficiency Change'!$P4)/'Life time change'!$C4</f>
        <v>0</v>
      </c>
      <c r="DI5">
        <f>(Transition!$D4*('RCP26-NEW'!AA6*'Per Unit Emission'!AA5)*'Efficiency Change'!$G4+Transition!$C4*('RCP26-NEW'!AA6*'Per Unit Emission'!AA49)*'Efficiency Change'!$P4)/'Life time change'!$C4</f>
        <v>0</v>
      </c>
      <c r="DJ5">
        <f>(Transition!$D4*('RCP26-NEW'!AB6*'Per Unit Emission'!AB5)*'Efficiency Change'!$G4+Transition!$C4*('RCP26-NEW'!AB6*'Per Unit Emission'!AB49)*'Efficiency Change'!$P4)/'Life time change'!$C4</f>
        <v>0</v>
      </c>
      <c r="DK5">
        <f>(Transition!$D4*('RCP26-NEW'!AC6*'Per Unit Emission'!AC5)*'Efficiency Change'!$G4+Transition!$C4*('RCP26-NEW'!AC6*'Per Unit Emission'!AC49)*'Efficiency Change'!$P4)/'Life time change'!$C4</f>
        <v>0</v>
      </c>
      <c r="DL5">
        <f>(Transition!$D4*('RCP26-NEW'!AD6*'Per Unit Emission'!AD5)*'Efficiency Change'!$G4+Transition!$C4*('RCP26-NEW'!AD6*'Per Unit Emission'!AD49)*'Efficiency Change'!$P4)/'Life time change'!$C4</f>
        <v>0</v>
      </c>
      <c r="DM5">
        <f>(Transition!$D4*('RCP26-NEW'!AE6*'Per Unit Emission'!AE5)*'Efficiency Change'!$G4+Transition!$C4*('RCP26-NEW'!AE6*'Per Unit Emission'!AE49)*'Efficiency Change'!$P4)/'Life time change'!$C4</f>
        <v>0</v>
      </c>
      <c r="DN5">
        <f>(Transition!$D4*('RCP26-NEW'!AF6*'Per Unit Emission'!AF5)*'Efficiency Change'!$G4+Transition!$C4*('RCP26-NEW'!AF6*'Per Unit Emission'!AF49)*'Efficiency Change'!$P4)/'Life time change'!$C4</f>
        <v>0</v>
      </c>
      <c r="DO5">
        <f>(Transition!$D4*('RCP26-NEW'!AG6*'Per Unit Emission'!AG5)*'Efficiency Change'!$G4+Transition!$C4*('RCP26-NEW'!AG6*'Per Unit Emission'!AG49)*'Efficiency Change'!$P4)/'Life time change'!$C4</f>
        <v>0</v>
      </c>
      <c r="DP5">
        <f>(Transition!$D4*('RCP26-NEW'!AH6*'Per Unit Emission'!AH5)*'Efficiency Change'!$G4+Transition!$C4*('RCP26-NEW'!AH6*'Per Unit Emission'!AH49)*'Efficiency Change'!$P4)/'Life time change'!$C4</f>
        <v>0</v>
      </c>
      <c r="DQ5">
        <f>(Transition!$D4*('RCP26-NEW'!AI6*'Per Unit Emission'!AI5)*'Efficiency Change'!$G4+Transition!$C4*('RCP26-NEW'!AI6*'Per Unit Emission'!AI49)*'Efficiency Change'!$P4)/'Life time change'!$C4</f>
        <v>0</v>
      </c>
      <c r="DR5">
        <f>(Transition!$D4*('RCP26-NEW'!AJ6*'Per Unit Emission'!AJ5)*'Efficiency Change'!$G4+Transition!$C4*('RCP26-NEW'!AJ6*'Per Unit Emission'!AJ49)*'Efficiency Change'!$P4)/'Life time change'!$C4</f>
        <v>0</v>
      </c>
      <c r="DS5">
        <f>(Transition!$D4*('RCP26-NEW'!AK6*'Per Unit Emission'!T5)*'Efficiency Change'!$G4+Transition!$C4*('RCP26-NEW'!AK6*'Per Unit Emission'!T49)*'Efficiency Change'!$P4)/'Life time change'!$C4</f>
        <v>0</v>
      </c>
      <c r="DT5">
        <f>(Transition!$D4*('RCP26-NEW'!AL6*'Per Unit Emission'!U5)*'Efficiency Change'!$G4+Transition!$C4*('RCP26-NEW'!AL6*'Per Unit Emission'!U49)*'Efficiency Change'!$P4)/'Life time change'!$C4</f>
        <v>0</v>
      </c>
      <c r="DU5">
        <f>(Transition!$D4*('RCP26-NEW'!AM6*'Per Unit Emission'!V5)*'Efficiency Change'!$G4+Transition!$C4*('RCP26-NEW'!AM6*'Per Unit Emission'!V49)*'Efficiency Change'!$P4)/'Life time change'!$C4</f>
        <v>0</v>
      </c>
      <c r="DV5">
        <f>(Transition!$D4*('RCP26-NEW'!AN6*'Per Unit Emission'!W5)*'Efficiency Change'!$G4+Transition!$C4*('RCP26-NEW'!AN6*'Per Unit Emission'!W49)*'Efficiency Change'!$P4)/'Life time change'!$C4</f>
        <v>0</v>
      </c>
      <c r="DW5">
        <f>(Transition!$D4*('RCP26-NEW'!AO6*'Per Unit Emission'!X5)*'Efficiency Change'!$G4+Transition!$C4*('RCP26-NEW'!AO6*'Per Unit Emission'!X49)*'Efficiency Change'!$P4)/'Life time change'!$C4</f>
        <v>0</v>
      </c>
      <c r="DX5">
        <f>(Transition!$D4*('RCP26-NEW'!AP6*'Per Unit Emission'!Y5)*'Efficiency Change'!$G4+Transition!$C4*('RCP26-NEW'!AP6*'Per Unit Emission'!Y49)*'Efficiency Change'!$P4)/'Life time change'!$C4</f>
        <v>0</v>
      </c>
      <c r="DY5">
        <f>(Transition!$D4*('RCP26-NEW'!AQ6*'Per Unit Emission'!Z5)*'Efficiency Change'!$G4+Transition!$C4*('RCP26-NEW'!AQ6*'Per Unit Emission'!Z49)*'Efficiency Change'!$P4)/'Life time change'!$C4</f>
        <v>0</v>
      </c>
      <c r="DZ5">
        <f>(Transition!$D4*('RCP26-NEW'!AR6*'Per Unit Emission'!AA5)*'Efficiency Change'!$G4+Transition!$C4*('RCP26-NEW'!AR6*'Per Unit Emission'!AA49)*'Efficiency Change'!$P4)/'Life time change'!$C4</f>
        <v>0</v>
      </c>
      <c r="EA5">
        <f>(Transition!$D4*('RCP26-NEW'!AS6*'Per Unit Emission'!AB5)*'Efficiency Change'!$G4+Transition!$C4*('RCP26-NEW'!AS6*'Per Unit Emission'!AB49)*'Efficiency Change'!$P4)/'Life time change'!$C4</f>
        <v>0</v>
      </c>
      <c r="EB5">
        <f>(Transition!$D4*('RCP26-NEW'!AT6*'Per Unit Emission'!AC5)*'Efficiency Change'!$G4+Transition!$C4*('RCP26-NEW'!AT6*'Per Unit Emission'!AC49)*'Efficiency Change'!$P4)/'Life time change'!$C4</f>
        <v>0</v>
      </c>
      <c r="EC5">
        <f>(Transition!$D4*('RCP26-NEW'!AU6*'Per Unit Emission'!AD5)*'Efficiency Change'!$G4+Transition!$C4*('RCP26-NEW'!AU6*'Per Unit Emission'!AD49)*'Efficiency Change'!$P4)/'Life time change'!$C4</f>
        <v>0</v>
      </c>
      <c r="ED5">
        <f>(Transition!$D4*('RCP26-NEW'!AV6*'Per Unit Emission'!AE5)*'Efficiency Change'!$G4+Transition!$C4*('RCP26-NEW'!AV6*'Per Unit Emission'!AE49)*'Efficiency Change'!$P4)/'Life time change'!$C4</f>
        <v>0</v>
      </c>
      <c r="EE5">
        <f>(Transition!$D4*('RCP26-NEW'!AW6*'Per Unit Emission'!AF5)*'Efficiency Change'!$G4+Transition!$C4*('RCP26-NEW'!AW6*'Per Unit Emission'!AF49)*'Efficiency Change'!$P4)/'Life time change'!$C4</f>
        <v>0</v>
      </c>
      <c r="EF5">
        <f>(Transition!$D4*('RCP26-NEW'!AX6*'Per Unit Emission'!AG5)*'Efficiency Change'!$G4+Transition!$C4*('RCP26-NEW'!AX6*'Per Unit Emission'!AG49)*'Efficiency Change'!$P4)/'Life time change'!$C4</f>
        <v>0</v>
      </c>
      <c r="EG5">
        <f>(Transition!$D4*('RCP26-NEW'!AY6*'Per Unit Emission'!AH5)*'Efficiency Change'!$G4+Transition!$C4*('RCP26-NEW'!AY6*'Per Unit Emission'!AH49)*'Efficiency Change'!$P4)/'Life time change'!$C4</f>
        <v>0</v>
      </c>
      <c r="EH5">
        <f>(Transition!$D4*('RCP26-NEW'!AZ6*'Per Unit Emission'!AI5)*'Efficiency Change'!$G4+Transition!$C4*('RCP26-NEW'!AZ6*'Per Unit Emission'!AI49)*'Efficiency Change'!$P4)/'Life time change'!$C4</f>
        <v>0</v>
      </c>
      <c r="EI5">
        <f>(Transition!$D4*('RCP26-NEW'!BA6*'Per Unit Emission'!AJ5)*'Efficiency Change'!$G4+Transition!$C4*('RCP26-NEW'!BA6*'Per Unit Emission'!AJ49)*'Efficiency Change'!$P4)/'Life time change'!$C4</f>
        <v>0</v>
      </c>
      <c r="EJ5">
        <f>(Transition!$D4*('RCP26-NEW'!BB6*'Per Unit Emission'!T5)*'Efficiency Change'!$G4+Transition!$C4*('RCP26-NEW'!BB6*'Per Unit Emission'!T49)*'Efficiency Change'!$P4)/'Life time change'!$C4</f>
        <v>0</v>
      </c>
      <c r="EK5">
        <f>(Transition!$D4*('RCP26-NEW'!BC6*'Per Unit Emission'!U5)*'Efficiency Change'!$G4+Transition!$C4*('RCP26-NEW'!BC6*'Per Unit Emission'!U49)*'Efficiency Change'!$P4)/'Life time change'!$C4</f>
        <v>0</v>
      </c>
      <c r="EL5">
        <f>(Transition!$D4*('RCP26-NEW'!BD6*'Per Unit Emission'!V5)*'Efficiency Change'!$G4+Transition!$C4*('RCP26-NEW'!BD6*'Per Unit Emission'!V49)*'Efficiency Change'!$P4)/'Life time change'!$C4</f>
        <v>0</v>
      </c>
      <c r="EM5">
        <f>(Transition!$D4*('RCP26-NEW'!BE6*'Per Unit Emission'!W5)*'Efficiency Change'!$G4+Transition!$C4*('RCP26-NEW'!BE6*'Per Unit Emission'!W49)*'Efficiency Change'!$P4)/'Life time change'!$C4</f>
        <v>0</v>
      </c>
      <c r="EN5">
        <f>(Transition!$D4*('RCP26-NEW'!BF6*'Per Unit Emission'!X5)*'Efficiency Change'!$G4+Transition!$C4*('RCP26-NEW'!BF6*'Per Unit Emission'!X49)*'Efficiency Change'!$P4)/'Life time change'!$C4</f>
        <v>0</v>
      </c>
      <c r="EO5">
        <f>(Transition!$D4*('RCP26-NEW'!BG6*'Per Unit Emission'!Y5)*'Efficiency Change'!$G4+Transition!$C4*('RCP26-NEW'!BG6*'Per Unit Emission'!Y49)*'Efficiency Change'!$P4)/'Life time change'!$C4</f>
        <v>0</v>
      </c>
      <c r="EP5">
        <f>(Transition!$D4*('RCP26-NEW'!BH6*'Per Unit Emission'!Z5)*'Efficiency Change'!$G4+Transition!$C4*('RCP26-NEW'!BH6*'Per Unit Emission'!Z49)*'Efficiency Change'!$P4)/'Life time change'!$C4</f>
        <v>0</v>
      </c>
      <c r="EQ5">
        <f>(Transition!$D4*('RCP26-NEW'!BI6*'Per Unit Emission'!AA5)*'Efficiency Change'!$G4+Transition!$C4*('RCP26-NEW'!BI6*'Per Unit Emission'!AA49)*'Efficiency Change'!$P4)/'Life time change'!$C4</f>
        <v>0</v>
      </c>
      <c r="ER5">
        <f>(Transition!$D4*('RCP26-NEW'!BJ6*'Per Unit Emission'!AB5)*'Efficiency Change'!$G4+Transition!$C4*('RCP26-NEW'!BJ6*'Per Unit Emission'!AB49)*'Efficiency Change'!$P4)/'Life time change'!$C4</f>
        <v>0</v>
      </c>
      <c r="ES5">
        <f>(Transition!$D4*('RCP26-NEW'!BK6*'Per Unit Emission'!AC5)*'Efficiency Change'!$G4+Transition!$C4*('RCP26-NEW'!BK6*'Per Unit Emission'!AC49)*'Efficiency Change'!$P4)/'Life time change'!$C4</f>
        <v>0</v>
      </c>
      <c r="ET5">
        <f>(Transition!$D4*('RCP26-NEW'!BL6*'Per Unit Emission'!AD5)*'Efficiency Change'!$G4+Transition!$C4*('RCP26-NEW'!BL6*'Per Unit Emission'!AD49)*'Efficiency Change'!$P4)/'Life time change'!$C4</f>
        <v>0</v>
      </c>
      <c r="EU5">
        <f>(Transition!$D4*('RCP26-NEW'!BM6*'Per Unit Emission'!AE5)*'Efficiency Change'!$G4+Transition!$C4*('RCP26-NEW'!BM6*'Per Unit Emission'!AE49)*'Efficiency Change'!$P4)/'Life time change'!$C4</f>
        <v>0</v>
      </c>
      <c r="EV5">
        <f>(Transition!$D4*('RCP26-NEW'!BN6*'Per Unit Emission'!AF5)*'Efficiency Change'!$G4+Transition!$C4*('RCP26-NEW'!BN6*'Per Unit Emission'!AF49)*'Efficiency Change'!$P4)/'Life time change'!$C4</f>
        <v>0</v>
      </c>
      <c r="EW5">
        <f>(Transition!$D4*('RCP26-NEW'!BO6*'Per Unit Emission'!AG5)*'Efficiency Change'!$G4+Transition!$C4*('RCP26-NEW'!BO6*'Per Unit Emission'!AG49)*'Efficiency Change'!$P4)/'Life time change'!$C4</f>
        <v>0</v>
      </c>
      <c r="EX5">
        <f>(Transition!$D4*('RCP26-NEW'!BP6*'Per Unit Emission'!AH5)*'Efficiency Change'!$G4+Transition!$C4*('RCP26-NEW'!BP6*'Per Unit Emission'!AH49)*'Efficiency Change'!$P4)/'Life time change'!$C4</f>
        <v>0</v>
      </c>
      <c r="EY5">
        <f>(Transition!$D4*('RCP26-NEW'!BQ6*'Per Unit Emission'!AI5)*'Efficiency Change'!$G4+Transition!$C4*('RCP26-NEW'!BQ6*'Per Unit Emission'!AI49)*'Efficiency Change'!$P4)/'Life time change'!$C4</f>
        <v>0</v>
      </c>
      <c r="EZ5">
        <f>(Transition!$D4*('RCP26-NEW'!BR6*'Per Unit Emission'!AJ5)*'Efficiency Change'!$G4+Transition!$C4*('RCP26-NEW'!BR6*'Per Unit Emission'!AJ49)*'Efficiency Change'!$P4)/'Life time change'!$C4</f>
        <v>0</v>
      </c>
      <c r="FA5">
        <f>(Transition!$D4*('RCP26-NEW'!BS6*'Per Unit Emission'!T5)*'Efficiency Change'!$G4+Transition!$C4*('RCP26-NEW'!BS6*'Per Unit Emission'!T49)*'Efficiency Change'!$P4)/'Life time change'!$C4</f>
        <v>0</v>
      </c>
      <c r="FB5">
        <f>(Transition!$D4*('RCP26-NEW'!BT6*'Per Unit Emission'!U5)*'Efficiency Change'!$G4+Transition!$C4*('RCP26-NEW'!BT6*'Per Unit Emission'!U49)*'Efficiency Change'!$P4)/'Life time change'!$C4</f>
        <v>0</v>
      </c>
      <c r="FC5">
        <f>(Transition!$D4*('RCP26-NEW'!BU6*'Per Unit Emission'!V5)*'Efficiency Change'!$G4+Transition!$C4*('RCP26-NEW'!BU6*'Per Unit Emission'!V49)*'Efficiency Change'!$P4)/'Life time change'!$C4</f>
        <v>0</v>
      </c>
      <c r="FD5">
        <f>(Transition!$D4*('RCP26-NEW'!BV6*'Per Unit Emission'!W5)*'Efficiency Change'!$G4+Transition!$C4*('RCP26-NEW'!BV6*'Per Unit Emission'!W49)*'Efficiency Change'!$P4)/'Life time change'!$C4</f>
        <v>0</v>
      </c>
      <c r="FE5">
        <f>(Transition!$D4*('RCP26-NEW'!BW6*'Per Unit Emission'!X5)*'Efficiency Change'!$G4+Transition!$C4*('RCP26-NEW'!BW6*'Per Unit Emission'!X49)*'Efficiency Change'!$P4)/'Life time change'!$C4</f>
        <v>0</v>
      </c>
      <c r="FF5">
        <f>(Transition!$D4*('RCP26-NEW'!BX6*'Per Unit Emission'!Y5)*'Efficiency Change'!$G4+Transition!$C4*('RCP26-NEW'!BX6*'Per Unit Emission'!Y49)*'Efficiency Change'!$P4)/'Life time change'!$C4</f>
        <v>0</v>
      </c>
      <c r="FG5">
        <f>(Transition!$D4*('RCP26-NEW'!BY6*'Per Unit Emission'!Z5)*'Efficiency Change'!$G4+Transition!$C4*('RCP26-NEW'!BY6*'Per Unit Emission'!Z49)*'Efficiency Change'!$P4)/'Life time change'!$C4</f>
        <v>0</v>
      </c>
      <c r="FH5">
        <f>(Transition!$D4*('RCP26-NEW'!BZ6*'Per Unit Emission'!AA5)*'Efficiency Change'!$G4+Transition!$C4*('RCP26-NEW'!BZ6*'Per Unit Emission'!AA49)*'Efficiency Change'!$P4)/'Life time change'!$C4</f>
        <v>0</v>
      </c>
      <c r="FI5">
        <f>(Transition!$D4*('RCP26-NEW'!CA6*'Per Unit Emission'!AB5)*'Efficiency Change'!$G4+Transition!$C4*('RCP26-NEW'!CA6*'Per Unit Emission'!AB49)*'Efficiency Change'!$P4)/'Life time change'!$C4</f>
        <v>0</v>
      </c>
      <c r="FJ5">
        <f>(Transition!$D4*('RCP26-NEW'!CB6*'Per Unit Emission'!AC5)*'Efficiency Change'!$G4+Transition!$C4*('RCP26-NEW'!CB6*'Per Unit Emission'!AC49)*'Efficiency Change'!$P4)/'Life time change'!$C4</f>
        <v>0</v>
      </c>
      <c r="FK5">
        <f>(Transition!$D4*('RCP26-NEW'!CC6*'Per Unit Emission'!AD5)*'Efficiency Change'!$G4+Transition!$C4*('RCP26-NEW'!CC6*'Per Unit Emission'!AD49)*'Efficiency Change'!$P4)/'Life time change'!$C4</f>
        <v>0</v>
      </c>
      <c r="FL5">
        <f>(Transition!$D4*('RCP26-NEW'!CD6*'Per Unit Emission'!AE5)*'Efficiency Change'!$G4+Transition!$C4*('RCP26-NEW'!CD6*'Per Unit Emission'!AE49)*'Efficiency Change'!$P4)/'Life time change'!$C4</f>
        <v>0</v>
      </c>
      <c r="FM5">
        <f>(Transition!$D4*('RCP26-NEW'!CE6*'Per Unit Emission'!AF5)*'Efficiency Change'!$G4+Transition!$C4*('RCP26-NEW'!CE6*'Per Unit Emission'!AF49)*'Efficiency Change'!$P4)/'Life time change'!$C4</f>
        <v>0</v>
      </c>
      <c r="FN5">
        <f>(Transition!$D4*('RCP26-NEW'!CF6*'Per Unit Emission'!AG5)*'Efficiency Change'!$G4+Transition!$C4*('RCP26-NEW'!CF6*'Per Unit Emission'!AG49)*'Efficiency Change'!$P4)/'Life time change'!$C4</f>
        <v>0</v>
      </c>
      <c r="FO5">
        <f>(Transition!$D4*('RCP26-NEW'!CG6*'Per Unit Emission'!AH5)*'Efficiency Change'!$G4+Transition!$C4*('RCP26-NEW'!CG6*'Per Unit Emission'!AH49)*'Efficiency Change'!$P4)/'Life time change'!$C4</f>
        <v>0</v>
      </c>
      <c r="FP5">
        <f>(Transition!$D4*('RCP26-NEW'!CH6*'Per Unit Emission'!AI5)*'Efficiency Change'!$G4+Transition!$C4*('RCP26-NEW'!CH6*'Per Unit Emission'!AI49)*'Efficiency Change'!$P4)/'Life time change'!$C4</f>
        <v>0</v>
      </c>
      <c r="FS5">
        <v>2012</v>
      </c>
      <c r="FT5">
        <f>(Transition!$D4*('RCP19-NEW'!C6*'Per Unit Emission'!AK5)*'Efficiency Change'!$G4+Transition!$C4*('RCP19-NEW'!C6*'Per Unit Emission'!AK49)*'Efficiency Change'!$P4)/'Life time change'!$C4</f>
        <v>0</v>
      </c>
      <c r="FU5">
        <f>(Transition!$D4*('RCP19-NEW'!D6*'Per Unit Emission'!AL5)*'Efficiency Change'!$G4+Transition!$C4*('RCP19-NEW'!D6*'Per Unit Emission'!AL49)*'Efficiency Change'!$P4)/'Life time change'!$C4</f>
        <v>0</v>
      </c>
      <c r="FV5">
        <f>(Transition!$D4*('RCP19-NEW'!E6*'Per Unit Emission'!AM5)*'Efficiency Change'!$G4+Transition!$C4*('RCP19-NEW'!E6*'Per Unit Emission'!AM49)*'Efficiency Change'!$P4)/'Life time change'!$C4</f>
        <v>0</v>
      </c>
      <c r="FW5">
        <f>(Transition!$D4*('RCP19-NEW'!F6*'Per Unit Emission'!AN5)*'Efficiency Change'!$G4+Transition!$C4*('RCP19-NEW'!F6*'Per Unit Emission'!AN49)*'Efficiency Change'!$P4)/'Life time change'!$C4</f>
        <v>0</v>
      </c>
      <c r="FX5">
        <f>(Transition!$D4*('RCP19-NEW'!G6*'Per Unit Emission'!AO5)*'Efficiency Change'!$G4+Transition!$C4*('RCP19-NEW'!G6*'Per Unit Emission'!AO49)*'Efficiency Change'!$P4)/'Life time change'!$C4</f>
        <v>0</v>
      </c>
      <c r="FY5">
        <f>(Transition!$D4*('RCP19-NEW'!H6*'Per Unit Emission'!AP5)*'Efficiency Change'!$G4+Transition!$C4*('RCP19-NEW'!H6*'Per Unit Emission'!AP49)*'Efficiency Change'!$P4)/'Life time change'!$C4</f>
        <v>0</v>
      </c>
      <c r="FZ5">
        <f>(Transition!$D4*('RCP19-NEW'!I6*'Per Unit Emission'!AQ5)*'Efficiency Change'!$G4+Transition!$C4*('RCP19-NEW'!I6*'Per Unit Emission'!AQ49)*'Efficiency Change'!$P4)/'Life time change'!$C4</f>
        <v>0</v>
      </c>
      <c r="GA5">
        <f>(Transition!$D4*('RCP19-NEW'!J6*'Per Unit Emission'!AR5)*'Efficiency Change'!$G4+Transition!$C4*('RCP19-NEW'!J6*'Per Unit Emission'!AR49)*'Efficiency Change'!$P4)/'Life time change'!$C4</f>
        <v>0</v>
      </c>
      <c r="GB5">
        <f>(Transition!$D4*('RCP19-NEW'!K6*'Per Unit Emission'!AS5)*'Efficiency Change'!$G4+Transition!$C4*('RCP19-NEW'!K6*'Per Unit Emission'!AS49)*'Efficiency Change'!$P4)/'Life time change'!$C4</f>
        <v>0</v>
      </c>
      <c r="GC5">
        <f>(Transition!$D4*('RCP19-NEW'!L6*'Per Unit Emission'!AT5)*'Efficiency Change'!$G4+Transition!$C4*('RCP19-NEW'!L6*'Per Unit Emission'!AT49)*'Efficiency Change'!$P4)/'Life time change'!$C4</f>
        <v>0</v>
      </c>
      <c r="GD5">
        <f>(Transition!$D4*('RCP19-NEW'!M6*'Per Unit Emission'!AU5)*'Efficiency Change'!$G4+Transition!$C4*('RCP19-NEW'!M6*'Per Unit Emission'!AU49)*'Efficiency Change'!$P4)/'Life time change'!$C4</f>
        <v>0</v>
      </c>
      <c r="GE5">
        <f>(Transition!$D4*('RCP19-NEW'!N6*'Per Unit Emission'!AV5)*'Efficiency Change'!$G4+Transition!$C4*('RCP19-NEW'!N6*'Per Unit Emission'!AV49)*'Efficiency Change'!$P4)/'Life time change'!$C4</f>
        <v>0</v>
      </c>
      <c r="GF5">
        <f>(Transition!$D4*('RCP19-NEW'!O6*'Per Unit Emission'!AW5)*'Efficiency Change'!$G4+Transition!$C4*('RCP19-NEW'!O6*'Per Unit Emission'!AW49)*'Efficiency Change'!$P4)/'Life time change'!$C4</f>
        <v>0</v>
      </c>
      <c r="GG5">
        <f>(Transition!$D4*('RCP19-NEW'!P6*'Per Unit Emission'!AX5)*'Efficiency Change'!$G4+Transition!$C4*('RCP19-NEW'!P6*'Per Unit Emission'!AX49)*'Efficiency Change'!$P4)/'Life time change'!$C4</f>
        <v>0</v>
      </c>
      <c r="GH5">
        <f>(Transition!$D4*('RCP19-NEW'!Q6*'Per Unit Emission'!AY5)*'Efficiency Change'!$G4+Transition!$C4*('RCP19-NEW'!Q6*'Per Unit Emission'!AY49)*'Efficiency Change'!$P4)/'Life time change'!$C4</f>
        <v>0</v>
      </c>
      <c r="GI5">
        <f>(Transition!$D4*('RCP19-NEW'!R6*'Per Unit Emission'!AZ5)*'Efficiency Change'!$G4+Transition!$C4*('RCP19-NEW'!R6*'Per Unit Emission'!AZ49)*'Efficiency Change'!$P4)/'Life time change'!$C4</f>
        <v>0</v>
      </c>
      <c r="GJ5">
        <f>(Transition!$D4*('RCP19-NEW'!S6*'Per Unit Emission'!BA5)*'Efficiency Change'!$G4+Transition!$C4*('RCP19-NEW'!S6*'Per Unit Emission'!BA49)*'Efficiency Change'!$P4)/'Life time change'!$C4</f>
        <v>0</v>
      </c>
      <c r="GK5">
        <f>(Transition!$D4*('RCP19-NEW'!T6*'Per Unit Emission'!AK5)*'Efficiency Change'!$G4+Transition!$C4*('RCP19-NEW'!T6*'Per Unit Emission'!AK49)*'Efficiency Change'!$P4)/'Life time change'!$C4</f>
        <v>0</v>
      </c>
      <c r="GL5">
        <f>(Transition!$D4*('RCP19-NEW'!U6*'Per Unit Emission'!AL5)*'Efficiency Change'!$G4+Transition!$C4*('RCP19-NEW'!U6*'Per Unit Emission'!AL49)*'Efficiency Change'!$P4)/'Life time change'!$C4</f>
        <v>0</v>
      </c>
      <c r="GM5">
        <f>(Transition!$D4*('RCP19-NEW'!V6*'Per Unit Emission'!AM5)*'Efficiency Change'!$G4+Transition!$C4*('RCP19-NEW'!V6*'Per Unit Emission'!AM49)*'Efficiency Change'!$P4)/'Life time change'!$C4</f>
        <v>0</v>
      </c>
      <c r="GN5">
        <f>(Transition!$D4*('RCP19-NEW'!W6*'Per Unit Emission'!AN5)*'Efficiency Change'!$G4+Transition!$C4*('RCP19-NEW'!W6*'Per Unit Emission'!AN49)*'Efficiency Change'!$P4)/'Life time change'!$C4</f>
        <v>0</v>
      </c>
      <c r="GO5">
        <f>(Transition!$D4*('RCP19-NEW'!X6*'Per Unit Emission'!AO5)*'Efficiency Change'!$G4+Transition!$C4*('RCP19-NEW'!X6*'Per Unit Emission'!AO49)*'Efficiency Change'!$P4)/'Life time change'!$C4</f>
        <v>0</v>
      </c>
      <c r="GP5">
        <f>(Transition!$D4*('RCP19-NEW'!Y6*'Per Unit Emission'!AP5)*'Efficiency Change'!$G4+Transition!$C4*('RCP19-NEW'!Y6*'Per Unit Emission'!AP49)*'Efficiency Change'!$P4)/'Life time change'!$C4</f>
        <v>0</v>
      </c>
      <c r="GQ5">
        <f>(Transition!$D4*('RCP19-NEW'!Z6*'Per Unit Emission'!AQ5)*'Efficiency Change'!$G4+Transition!$C4*('RCP19-NEW'!Z6*'Per Unit Emission'!AQ49)*'Efficiency Change'!$P4)/'Life time change'!$C4</f>
        <v>0</v>
      </c>
      <c r="GR5">
        <f>(Transition!$D4*('RCP19-NEW'!AA6*'Per Unit Emission'!AR5)*'Efficiency Change'!$G4+Transition!$C4*('RCP19-NEW'!AA6*'Per Unit Emission'!AR49)*'Efficiency Change'!$P4)/'Life time change'!$C4</f>
        <v>0</v>
      </c>
      <c r="GS5">
        <f>(Transition!$D4*('RCP19-NEW'!AB6*'Per Unit Emission'!AS5)*'Efficiency Change'!$G4+Transition!$C4*('RCP19-NEW'!AB6*'Per Unit Emission'!AS49)*'Efficiency Change'!$P4)/'Life time change'!$C4</f>
        <v>0</v>
      </c>
      <c r="GT5">
        <f>(Transition!$D4*('RCP19-NEW'!AC6*'Per Unit Emission'!AT5)*'Efficiency Change'!$G4+Transition!$C4*('RCP19-NEW'!AC6*'Per Unit Emission'!AT49)*'Efficiency Change'!$P4)/'Life time change'!$C4</f>
        <v>0</v>
      </c>
      <c r="GU5">
        <f>(Transition!$D4*('RCP19-NEW'!AD6*'Per Unit Emission'!AU5)*'Efficiency Change'!$G4+Transition!$C4*('RCP19-NEW'!AD6*'Per Unit Emission'!AU49)*'Efficiency Change'!$P4)/'Life time change'!$C4</f>
        <v>0</v>
      </c>
      <c r="GV5">
        <f>(Transition!$D4*('RCP19-NEW'!AE6*'Per Unit Emission'!AV5)*'Efficiency Change'!$G4+Transition!$C4*('RCP19-NEW'!AE6*'Per Unit Emission'!AV49)*'Efficiency Change'!$P4)/'Life time change'!$C4</f>
        <v>0</v>
      </c>
      <c r="GW5">
        <f>(Transition!$D4*('RCP19-NEW'!AF6*'Per Unit Emission'!AW5)*'Efficiency Change'!$G4+Transition!$C4*('RCP19-NEW'!AF6*'Per Unit Emission'!AW49)*'Efficiency Change'!$P4)/'Life time change'!$C4</f>
        <v>0</v>
      </c>
      <c r="GX5">
        <f>(Transition!$D4*('RCP19-NEW'!AG6*'Per Unit Emission'!AX5)*'Efficiency Change'!$G4+Transition!$C4*('RCP19-NEW'!AG6*'Per Unit Emission'!AX49)*'Efficiency Change'!$P4)/'Life time change'!$C4</f>
        <v>0</v>
      </c>
      <c r="GY5">
        <f>(Transition!$D4*('RCP19-NEW'!AH6*'Per Unit Emission'!AY5)*'Efficiency Change'!$G4+Transition!$C4*('RCP19-NEW'!AH6*'Per Unit Emission'!AY49)*'Efficiency Change'!$P4)/'Life time change'!$C4</f>
        <v>0</v>
      </c>
      <c r="GZ5">
        <f>(Transition!$D4*('RCP19-NEW'!AI6*'Per Unit Emission'!AZ5)*'Efficiency Change'!$G4+Transition!$C4*('RCP19-NEW'!AI6*'Per Unit Emission'!AZ49)*'Efficiency Change'!$P4)/'Life time change'!$C4</f>
        <v>0</v>
      </c>
      <c r="HA5">
        <f>(Transition!$D4*('RCP19-NEW'!AJ6*'Per Unit Emission'!BA5)*'Efficiency Change'!$G4+Transition!$C4*('RCP19-NEW'!AJ6*'Per Unit Emission'!BA49)*'Efficiency Change'!$P4)/'Life time change'!$C4</f>
        <v>0</v>
      </c>
      <c r="HB5">
        <f>(Transition!$D4*('RCP19-NEW'!AK6*'Per Unit Emission'!AK5)*'Efficiency Change'!$G4+Transition!$C4*('RCP19-NEW'!AK6*'Per Unit Emission'!AK49)*'Efficiency Change'!$P4)/'Life time change'!$C4</f>
        <v>0</v>
      </c>
      <c r="HC5">
        <f>(Transition!$D4*('RCP19-NEW'!AL6*'Per Unit Emission'!AL5)*'Efficiency Change'!$G4+Transition!$C4*('RCP19-NEW'!AL6*'Per Unit Emission'!AL49)*'Efficiency Change'!$P4)/'Life time change'!$C4</f>
        <v>0</v>
      </c>
      <c r="HD5">
        <f>(Transition!$D4*('RCP19-NEW'!AM6*'Per Unit Emission'!AM5)*'Efficiency Change'!$G4+Transition!$C4*('RCP19-NEW'!AM6*'Per Unit Emission'!AM49)*'Efficiency Change'!$P4)/'Life time change'!$C4</f>
        <v>0</v>
      </c>
      <c r="HE5">
        <f>(Transition!$D4*('RCP19-NEW'!AN6*'Per Unit Emission'!AN5)*'Efficiency Change'!$G4+Transition!$C4*('RCP19-NEW'!AN6*'Per Unit Emission'!AN49)*'Efficiency Change'!$P4)/'Life time change'!$C4</f>
        <v>0</v>
      </c>
      <c r="HF5">
        <f>(Transition!$D4*('RCP19-NEW'!AO6*'Per Unit Emission'!AO5)*'Efficiency Change'!$G4+Transition!$C4*('RCP19-NEW'!AO6*'Per Unit Emission'!AO49)*'Efficiency Change'!$P4)/'Life time change'!$C4</f>
        <v>0</v>
      </c>
      <c r="HG5">
        <f>(Transition!$D4*('RCP19-NEW'!AP6*'Per Unit Emission'!AP5)*'Efficiency Change'!$G4+Transition!$C4*('RCP19-NEW'!AP6*'Per Unit Emission'!AP49)*'Efficiency Change'!$P4)/'Life time change'!$C4</f>
        <v>0</v>
      </c>
      <c r="HH5">
        <f>(Transition!$D4*('RCP19-NEW'!AQ6*'Per Unit Emission'!AQ5)*'Efficiency Change'!$G4+Transition!$C4*('RCP19-NEW'!AQ6*'Per Unit Emission'!AQ49)*'Efficiency Change'!$P4)/'Life time change'!$C4</f>
        <v>0</v>
      </c>
      <c r="HI5">
        <f>(Transition!$D4*('RCP19-NEW'!AR6*'Per Unit Emission'!AR5)*'Efficiency Change'!$G4+Transition!$C4*('RCP19-NEW'!AR6*'Per Unit Emission'!AR49)*'Efficiency Change'!$P4)/'Life time change'!$C4</f>
        <v>0</v>
      </c>
      <c r="HJ5">
        <f>(Transition!$D4*('RCP19-NEW'!AS6*'Per Unit Emission'!AS5)*'Efficiency Change'!$G4+Transition!$C4*('RCP19-NEW'!AS6*'Per Unit Emission'!AS49)*'Efficiency Change'!$P4)/'Life time change'!$C4</f>
        <v>0</v>
      </c>
      <c r="HK5">
        <f>(Transition!$D4*('RCP19-NEW'!AT6*'Per Unit Emission'!AT5)*'Efficiency Change'!$G4+Transition!$C4*('RCP19-NEW'!AT6*'Per Unit Emission'!AT49)*'Efficiency Change'!$P4)/'Life time change'!$C4</f>
        <v>0</v>
      </c>
      <c r="HL5">
        <f>(Transition!$D4*('RCP19-NEW'!AU6*'Per Unit Emission'!AU5)*'Efficiency Change'!$G4+Transition!$C4*('RCP19-NEW'!AU6*'Per Unit Emission'!AU49)*'Efficiency Change'!$P4)/'Life time change'!$C4</f>
        <v>0</v>
      </c>
      <c r="HM5">
        <f>(Transition!$D4*('RCP19-NEW'!AV6*'Per Unit Emission'!AV5)*'Efficiency Change'!$G4+Transition!$C4*('RCP19-NEW'!AV6*'Per Unit Emission'!AV49)*'Efficiency Change'!$P4)/'Life time change'!$C4</f>
        <v>0</v>
      </c>
      <c r="HN5">
        <f>(Transition!$D4*('RCP19-NEW'!AW6*'Per Unit Emission'!AW5)*'Efficiency Change'!$G4+Transition!$C4*('RCP19-NEW'!AW6*'Per Unit Emission'!AW49)*'Efficiency Change'!$P4)/'Life time change'!$C4</f>
        <v>0</v>
      </c>
      <c r="HO5">
        <f>(Transition!$D4*('RCP19-NEW'!AX6*'Per Unit Emission'!AX5)*'Efficiency Change'!$G4+Transition!$C4*('RCP19-NEW'!AX6*'Per Unit Emission'!AX49)*'Efficiency Change'!$P4)/'Life time change'!$C4</f>
        <v>0</v>
      </c>
      <c r="HP5">
        <f>(Transition!$D4*('RCP19-NEW'!AY6*'Per Unit Emission'!AY5)*'Efficiency Change'!$G4+Transition!$C4*('RCP19-NEW'!AY6*'Per Unit Emission'!AY49)*'Efficiency Change'!$P4)/'Life time change'!$C4</f>
        <v>0</v>
      </c>
      <c r="HQ5">
        <f>(Transition!$D4*('RCP19-NEW'!AZ6*'Per Unit Emission'!AZ5)*'Efficiency Change'!$G4+Transition!$C4*('RCP19-NEW'!AZ6*'Per Unit Emission'!AZ49)*'Efficiency Change'!$P4)/'Life time change'!$C4</f>
        <v>0</v>
      </c>
      <c r="HR5">
        <f>(Transition!$D4*('RCP19-NEW'!BA6*'Per Unit Emission'!BA5)*'Efficiency Change'!$G4+Transition!$C4*('RCP19-NEW'!BA6*'Per Unit Emission'!BA49)*'Efficiency Change'!$P4)/'Life time change'!$C4</f>
        <v>0</v>
      </c>
      <c r="HS5">
        <f>(Transition!$D4*('RCP19-NEW'!BB6*'Per Unit Emission'!AK5)*'Efficiency Change'!$G4+Transition!$C4*('RCP19-NEW'!BB6*'Per Unit Emission'!AK49)*'Efficiency Change'!$P4)/'Life time change'!$C4</f>
        <v>0</v>
      </c>
      <c r="HT5">
        <f>(Transition!$D4*('RCP19-NEW'!BC6*'Per Unit Emission'!AL5)*'Efficiency Change'!$G4+Transition!$C4*('RCP19-NEW'!BC6*'Per Unit Emission'!AL49)*'Efficiency Change'!$P4)/'Life time change'!$C4</f>
        <v>0</v>
      </c>
      <c r="HU5">
        <f>(Transition!$D4*('RCP19-NEW'!BD6*'Per Unit Emission'!AM5)*'Efficiency Change'!$G4+Transition!$C4*('RCP19-NEW'!BD6*'Per Unit Emission'!AM49)*'Efficiency Change'!$P4)/'Life time change'!$C4</f>
        <v>0</v>
      </c>
      <c r="HV5">
        <f>(Transition!$D4*('RCP19-NEW'!BE6*'Per Unit Emission'!AN5)*'Efficiency Change'!$G4+Transition!$C4*('RCP19-NEW'!BE6*'Per Unit Emission'!AN49)*'Efficiency Change'!$P4)/'Life time change'!$C4</f>
        <v>0</v>
      </c>
      <c r="HW5">
        <f>(Transition!$D4*('RCP19-NEW'!BF6*'Per Unit Emission'!AO5)*'Efficiency Change'!$G4+Transition!$C4*('RCP19-NEW'!BF6*'Per Unit Emission'!AO49)*'Efficiency Change'!$P4)/'Life time change'!$C4</f>
        <v>0</v>
      </c>
      <c r="HX5">
        <f>(Transition!$D4*('RCP19-NEW'!BG6*'Per Unit Emission'!AP5)*'Efficiency Change'!$G4+Transition!$C4*('RCP19-NEW'!BG6*'Per Unit Emission'!AP49)*'Efficiency Change'!$P4)/'Life time change'!$C4</f>
        <v>0</v>
      </c>
      <c r="HY5">
        <f>(Transition!$D4*('RCP19-NEW'!BH6*'Per Unit Emission'!AQ5)*'Efficiency Change'!$G4+Transition!$C4*('RCP19-NEW'!BH6*'Per Unit Emission'!AQ49)*'Efficiency Change'!$P4)/'Life time change'!$C4</f>
        <v>0</v>
      </c>
      <c r="HZ5">
        <f>(Transition!$D4*('RCP19-NEW'!BI6*'Per Unit Emission'!AR5)*'Efficiency Change'!$G4+Transition!$C4*('RCP19-NEW'!BI6*'Per Unit Emission'!AR49)*'Efficiency Change'!$P4)/'Life time change'!$C4</f>
        <v>0</v>
      </c>
      <c r="IA5">
        <f>(Transition!$D4*('RCP19-NEW'!BJ6*'Per Unit Emission'!AS5)*'Efficiency Change'!$G4+Transition!$C4*('RCP19-NEW'!BJ6*'Per Unit Emission'!AS49)*'Efficiency Change'!$P4)/'Life time change'!$C4</f>
        <v>0</v>
      </c>
      <c r="IB5">
        <f>(Transition!$D4*('RCP19-NEW'!BK6*'Per Unit Emission'!AT5)*'Efficiency Change'!$G4+Transition!$C4*('RCP19-NEW'!BK6*'Per Unit Emission'!AT49)*'Efficiency Change'!$P4)/'Life time change'!$C4</f>
        <v>0</v>
      </c>
      <c r="IC5">
        <f>(Transition!$D4*('RCP19-NEW'!BL6*'Per Unit Emission'!AU5)*'Efficiency Change'!$G4+Transition!$C4*('RCP19-NEW'!BL6*'Per Unit Emission'!AU49)*'Efficiency Change'!$P4)/'Life time change'!$C4</f>
        <v>0</v>
      </c>
      <c r="ID5">
        <f>(Transition!$D4*('RCP19-NEW'!BM6*'Per Unit Emission'!AV5)*'Efficiency Change'!$G4+Transition!$C4*('RCP19-NEW'!BM6*'Per Unit Emission'!AV49)*'Efficiency Change'!$P4)/'Life time change'!$C4</f>
        <v>0</v>
      </c>
      <c r="IE5">
        <f>(Transition!$D4*('RCP19-NEW'!BN6*'Per Unit Emission'!AW5)*'Efficiency Change'!$G4+Transition!$C4*('RCP19-NEW'!BN6*'Per Unit Emission'!AW49)*'Efficiency Change'!$P4)/'Life time change'!$C4</f>
        <v>0</v>
      </c>
      <c r="IF5">
        <f>(Transition!$D4*('RCP19-NEW'!BO6*'Per Unit Emission'!AX5)*'Efficiency Change'!$G4+Transition!$C4*('RCP19-NEW'!BO6*'Per Unit Emission'!AX49)*'Efficiency Change'!$P4)/'Life time change'!$C4</f>
        <v>0</v>
      </c>
      <c r="IG5">
        <f>(Transition!$D4*('RCP19-NEW'!BP6*'Per Unit Emission'!AY5)*'Efficiency Change'!$G4+Transition!$C4*('RCP19-NEW'!BP6*'Per Unit Emission'!AY49)*'Efficiency Change'!$P4)/'Life time change'!$C4</f>
        <v>0</v>
      </c>
      <c r="IH5">
        <f>(Transition!$D4*('RCP19-NEW'!BQ6*'Per Unit Emission'!AZ5)*'Efficiency Change'!$G4+Transition!$C4*('RCP19-NEW'!BQ6*'Per Unit Emission'!AZ49)*'Efficiency Change'!$P4)/'Life time change'!$C4</f>
        <v>0</v>
      </c>
      <c r="II5">
        <f>(Transition!$D4*('RCP19-NEW'!BR6*'Per Unit Emission'!BA5)*'Efficiency Change'!$G4+Transition!$C4*('RCP19-NEW'!BR6*'Per Unit Emission'!BA49)*'Efficiency Change'!$P4)/'Life time change'!$C4</f>
        <v>0</v>
      </c>
      <c r="IJ5">
        <f>(Transition!$D4*('RCP19-NEW'!BS6*'Per Unit Emission'!AK5)*'Efficiency Change'!$G4+Transition!$C4*('RCP19-NEW'!BS6*'Per Unit Emission'!AK49)*'Efficiency Change'!$P4)/'Life time change'!$C4</f>
        <v>0</v>
      </c>
      <c r="IK5">
        <f>(Transition!$D4*('RCP19-NEW'!BT6*'Per Unit Emission'!AL5)*'Efficiency Change'!$G4+Transition!$C4*('RCP19-NEW'!BT6*'Per Unit Emission'!AL49)*'Efficiency Change'!$P4)/'Life time change'!$C4</f>
        <v>0</v>
      </c>
      <c r="IL5">
        <f>(Transition!$D4*('RCP19-NEW'!BU6*'Per Unit Emission'!AM5)*'Efficiency Change'!$G4+Transition!$C4*('RCP19-NEW'!BU6*'Per Unit Emission'!AM49)*'Efficiency Change'!$P4)/'Life time change'!$C4</f>
        <v>0</v>
      </c>
      <c r="IM5">
        <f>(Transition!$D4*('RCP19-NEW'!BV6*'Per Unit Emission'!AN5)*'Efficiency Change'!$G4+Transition!$C4*('RCP19-NEW'!BV6*'Per Unit Emission'!AN49)*'Efficiency Change'!$P4)/'Life time change'!$C4</f>
        <v>0</v>
      </c>
      <c r="IN5">
        <f>(Transition!$D4*('RCP19-NEW'!BW6*'Per Unit Emission'!AO5)*'Efficiency Change'!$G4+Transition!$C4*('RCP19-NEW'!BW6*'Per Unit Emission'!AO49)*'Efficiency Change'!$P4)/'Life time change'!$C4</f>
        <v>0</v>
      </c>
      <c r="IO5">
        <f>(Transition!$D4*('RCP19-NEW'!BX6*'Per Unit Emission'!AP5)*'Efficiency Change'!$G4+Transition!$C4*('RCP19-NEW'!BX6*'Per Unit Emission'!AP49)*'Efficiency Change'!$P4)/'Life time change'!$C4</f>
        <v>0</v>
      </c>
      <c r="IP5">
        <f>(Transition!$D4*('RCP19-NEW'!BY6*'Per Unit Emission'!AQ5)*'Efficiency Change'!$G4+Transition!$C4*('RCP19-NEW'!BY6*'Per Unit Emission'!AQ49)*'Efficiency Change'!$P4)/'Life time change'!$C4</f>
        <v>0</v>
      </c>
      <c r="IQ5">
        <f>(Transition!$D4*('RCP19-NEW'!BZ6*'Per Unit Emission'!AR5)*'Efficiency Change'!$G4+Transition!$C4*('RCP19-NEW'!BZ6*'Per Unit Emission'!AR49)*'Efficiency Change'!$P4)/'Life time change'!$C4</f>
        <v>0</v>
      </c>
      <c r="IR5">
        <f>(Transition!$D4*('RCP19-NEW'!CA6*'Per Unit Emission'!AS5)*'Efficiency Change'!$G4+Transition!$C4*('RCP19-NEW'!CA6*'Per Unit Emission'!AS49)*'Efficiency Change'!$P4)/'Life time change'!$C4</f>
        <v>0</v>
      </c>
      <c r="IS5">
        <f>(Transition!$D4*('RCP19-NEW'!CB6*'Per Unit Emission'!AT5)*'Efficiency Change'!$G4+Transition!$C4*('RCP19-NEW'!CB6*'Per Unit Emission'!AT49)*'Efficiency Change'!$P4)/'Life time change'!$C4</f>
        <v>0</v>
      </c>
      <c r="IT5">
        <f>(Transition!$D4*('RCP19-NEW'!CC6*'Per Unit Emission'!AU5)*'Efficiency Change'!$G4+Transition!$C4*('RCP19-NEW'!CC6*'Per Unit Emission'!AU49)*'Efficiency Change'!$P4)/'Life time change'!$C4</f>
        <v>0</v>
      </c>
      <c r="IU5">
        <f>(Transition!$D4*('RCP19-NEW'!CD6*'Per Unit Emission'!AV5)*'Efficiency Change'!$G4+Transition!$C4*('RCP19-NEW'!CD6*'Per Unit Emission'!AV49)*'Efficiency Change'!$P4)/'Life time change'!$C4</f>
        <v>0</v>
      </c>
      <c r="IV5">
        <f>(Transition!$D4*('RCP19-NEW'!CE6*'Per Unit Emission'!AW5)*'Efficiency Change'!$G4+Transition!$C4*('RCP19-NEW'!CE6*'Per Unit Emission'!AW49)*'Efficiency Change'!$P4)/'Life time change'!$C4</f>
        <v>0</v>
      </c>
      <c r="IW5">
        <f>(Transition!$D4*('RCP19-NEW'!CF6*'Per Unit Emission'!AX5)*'Efficiency Change'!$G4+Transition!$C4*('RCP19-NEW'!CF6*'Per Unit Emission'!AX49)*'Efficiency Change'!$P4)/'Life time change'!$C4</f>
        <v>0</v>
      </c>
      <c r="IX5">
        <f>(Transition!$D4*('RCP19-NEW'!CG6*'Per Unit Emission'!AY5)*'Efficiency Change'!$G4+Transition!$C4*('RCP19-NEW'!CG6*'Per Unit Emission'!AY49)*'Efficiency Change'!$P4)/'Life time change'!$C4</f>
        <v>0</v>
      </c>
      <c r="IY5">
        <f>(Transition!$D4*('RCP19-NEW'!CH6*'Per Unit Emission'!AZ5)*'Efficiency Change'!$G4+Transition!$C4*('RCP19-NEW'!CH6*'Per Unit Emission'!AZ49)*'Efficiency Change'!$P4)/'Life time change'!$C4</f>
        <v>0</v>
      </c>
    </row>
    <row r="6" spans="1:259" x14ac:dyDescent="0.25">
      <c r="A6">
        <v>2013</v>
      </c>
      <c r="B6">
        <f>(Transition!$D5*('Base-New'!C7*'Per Unit Emission'!C6)*'Efficiency Change'!$G5+Transition!$C5*('Base-New'!C7*'Per Unit Emission'!C50)*'Efficiency Change'!$P5)/'Life time change'!$C5</f>
        <v>0</v>
      </c>
      <c r="C6">
        <f>(Transition!$D5*('Base-New'!D7*'Per Unit Emission'!D6)*'Efficiency Change'!$G5+Transition!$C5*('Base-New'!D7*'Per Unit Emission'!D50)*'Efficiency Change'!$P5)/'Life time change'!$C5</f>
        <v>0</v>
      </c>
      <c r="D6">
        <f>(Transition!$D5*('Base-New'!E7*'Per Unit Emission'!E6)*'Efficiency Change'!$G5+Transition!$C5*('Base-New'!E7*'Per Unit Emission'!E50)*'Efficiency Change'!$P5)/'Life time change'!$C5</f>
        <v>0</v>
      </c>
      <c r="E6">
        <f>(Transition!$D5*('Base-New'!F7*'Per Unit Emission'!F6)*'Efficiency Change'!$G5+Transition!$C5*('Base-New'!F7*'Per Unit Emission'!F50)*'Efficiency Change'!$P5)/'Life time change'!$C5</f>
        <v>0</v>
      </c>
      <c r="F6">
        <f>(Transition!$D5*('Base-New'!G7*'Per Unit Emission'!G6)*'Efficiency Change'!$G5+Transition!$C5*('Base-New'!G7*'Per Unit Emission'!G50)*'Efficiency Change'!$P5)/'Life time change'!$C5</f>
        <v>0</v>
      </c>
      <c r="G6">
        <f>(Transition!$D5*('Base-New'!H7*'Per Unit Emission'!H6)*'Efficiency Change'!$G5+Transition!$C5*('Base-New'!H7*'Per Unit Emission'!H50)*'Efficiency Change'!$P5)/'Life time change'!$C5</f>
        <v>0</v>
      </c>
      <c r="H6">
        <f>(Transition!$D5*('Base-New'!I7*'Per Unit Emission'!I6)*'Efficiency Change'!$G5+Transition!$C5*('Base-New'!I7*'Per Unit Emission'!I50)*'Efficiency Change'!$P5)/'Life time change'!$C5</f>
        <v>0</v>
      </c>
      <c r="I6">
        <f>(Transition!$D5*('Base-New'!J7*'Per Unit Emission'!J6)*'Efficiency Change'!$G5+Transition!$C5*('Base-New'!J7*'Per Unit Emission'!J50)*'Efficiency Change'!$P5)/'Life time change'!$C5</f>
        <v>0</v>
      </c>
      <c r="J6">
        <f>(Transition!$D5*('Base-New'!K7*'Per Unit Emission'!K6)*'Efficiency Change'!$G5+Transition!$C5*('Base-New'!K7*'Per Unit Emission'!K50)*'Efficiency Change'!$P5)/'Life time change'!$C5</f>
        <v>0</v>
      </c>
      <c r="K6">
        <f>(Transition!$D5*('Base-New'!L7*'Per Unit Emission'!L6)*'Efficiency Change'!$G5+Transition!$C5*('Base-New'!L7*'Per Unit Emission'!L50)*'Efficiency Change'!$P5)/'Life time change'!$C5</f>
        <v>0</v>
      </c>
      <c r="L6">
        <f>(Transition!$D5*('Base-New'!M7*'Per Unit Emission'!M6)*'Efficiency Change'!$G5+Transition!$C5*('Base-New'!M7*'Per Unit Emission'!M50)*'Efficiency Change'!$P5)/'Life time change'!$C5</f>
        <v>0</v>
      </c>
      <c r="M6">
        <f>(Transition!$D5*('Base-New'!N7*'Per Unit Emission'!N6)*'Efficiency Change'!$G5+Transition!$C5*('Base-New'!N7*'Per Unit Emission'!N50)*'Efficiency Change'!$P5)/'Life time change'!$C5</f>
        <v>0</v>
      </c>
      <c r="N6">
        <f>(Transition!$D5*('Base-New'!O7*'Per Unit Emission'!O6)*'Efficiency Change'!$G5+Transition!$C5*('Base-New'!O7*'Per Unit Emission'!O50)*'Efficiency Change'!$P5)/'Life time change'!$C5</f>
        <v>0</v>
      </c>
      <c r="O6">
        <f>(Transition!$D5*('Base-New'!P7*'Per Unit Emission'!P6)*'Efficiency Change'!$G5+Transition!$C5*('Base-New'!P7*'Per Unit Emission'!P50)*'Efficiency Change'!$P5)/'Life time change'!$C5</f>
        <v>0</v>
      </c>
      <c r="P6">
        <f>(Transition!$D5*('Base-New'!Q7*'Per Unit Emission'!Q6)*'Efficiency Change'!$G5+Transition!$C5*('Base-New'!Q7*'Per Unit Emission'!Q50)*'Efficiency Change'!$P5)/'Life time change'!$C5</f>
        <v>0</v>
      </c>
      <c r="Q6">
        <f>(Transition!$D5*('Base-New'!R7*'Per Unit Emission'!R6)*'Efficiency Change'!$G5+Transition!$C5*('Base-New'!R7*'Per Unit Emission'!R50)*'Efficiency Change'!$P5)/'Life time change'!$C5</f>
        <v>0</v>
      </c>
      <c r="R6">
        <f>(Transition!$D5*('Base-New'!S7*'Per Unit Emission'!S6)*'Efficiency Change'!$G5+Transition!$C5*('Base-New'!S7*'Per Unit Emission'!S50)*'Efficiency Change'!$P5)/'Life time change'!$C5</f>
        <v>0</v>
      </c>
      <c r="S6">
        <f>(Transition!$D5*('Base-New'!T7*'Per Unit Emission'!C6)*'Efficiency Change'!$G5+Transition!$C5*('Base-New'!T7*'Per Unit Emission'!C50)*'Efficiency Change'!$P5)/'Life time change'!$C5</f>
        <v>0</v>
      </c>
      <c r="T6">
        <f>(Transition!$D5*('Base-New'!U7*'Per Unit Emission'!D6)*'Efficiency Change'!$G5+Transition!$C5*('Base-New'!U7*'Per Unit Emission'!D50)*'Efficiency Change'!$P5)/'Life time change'!$C5</f>
        <v>0</v>
      </c>
      <c r="U6">
        <f>(Transition!$D5*('Base-New'!V7*'Per Unit Emission'!E6)*'Efficiency Change'!$G5+Transition!$C5*('Base-New'!V7*'Per Unit Emission'!E50)*'Efficiency Change'!$P5)/'Life time change'!$C5</f>
        <v>0</v>
      </c>
      <c r="V6">
        <f>(Transition!$D5*('Base-New'!W7*'Per Unit Emission'!F6)*'Efficiency Change'!$G5+Transition!$C5*('Base-New'!W7*'Per Unit Emission'!F50)*'Efficiency Change'!$P5)/'Life time change'!$C5</f>
        <v>0</v>
      </c>
      <c r="W6">
        <f>(Transition!$D5*('Base-New'!X7*'Per Unit Emission'!G6)*'Efficiency Change'!$G5+Transition!$C5*('Base-New'!X7*'Per Unit Emission'!G50)*'Efficiency Change'!$P5)/'Life time change'!$C5</f>
        <v>0</v>
      </c>
      <c r="X6">
        <f>(Transition!$D5*('Base-New'!Y7*'Per Unit Emission'!H6)*'Efficiency Change'!$G5+Transition!$C5*('Base-New'!Y7*'Per Unit Emission'!H50)*'Efficiency Change'!$P5)/'Life time change'!$C5</f>
        <v>0</v>
      </c>
      <c r="Y6">
        <f>(Transition!$D5*('Base-New'!Z7*'Per Unit Emission'!I6)*'Efficiency Change'!$G5+Transition!$C5*('Base-New'!Z7*'Per Unit Emission'!I50)*'Efficiency Change'!$P5)/'Life time change'!$C5</f>
        <v>0</v>
      </c>
      <c r="Z6">
        <f>(Transition!$D5*('Base-New'!AA7*'Per Unit Emission'!J6)*'Efficiency Change'!$G5+Transition!$C5*('Base-New'!AA7*'Per Unit Emission'!J50)*'Efficiency Change'!$P5)/'Life time change'!$C5</f>
        <v>0</v>
      </c>
      <c r="AA6">
        <f>(Transition!$D5*('Base-New'!AB7*'Per Unit Emission'!K6)*'Efficiency Change'!$G5+Transition!$C5*('Base-New'!AB7*'Per Unit Emission'!K50)*'Efficiency Change'!$P5)/'Life time change'!$C5</f>
        <v>0</v>
      </c>
      <c r="AB6">
        <f>(Transition!$D5*('Base-New'!AC7*'Per Unit Emission'!L6)*'Efficiency Change'!$G5+Transition!$C5*('Base-New'!AC7*'Per Unit Emission'!L50)*'Efficiency Change'!$P5)/'Life time change'!$C5</f>
        <v>0</v>
      </c>
      <c r="AC6">
        <f>(Transition!$D5*('Base-New'!AD7*'Per Unit Emission'!M6)*'Efficiency Change'!$G5+Transition!$C5*('Base-New'!AD7*'Per Unit Emission'!M50)*'Efficiency Change'!$P5)/'Life time change'!$C5</f>
        <v>0</v>
      </c>
      <c r="AD6">
        <f>(Transition!$D5*('Base-New'!AE7*'Per Unit Emission'!N6)*'Efficiency Change'!$G5+Transition!$C5*('Base-New'!AE7*'Per Unit Emission'!N50)*'Efficiency Change'!$P5)/'Life time change'!$C5</f>
        <v>0</v>
      </c>
      <c r="AE6">
        <f>(Transition!$D5*('Base-New'!AF7*'Per Unit Emission'!O6)*'Efficiency Change'!$G5+Transition!$C5*('Base-New'!AF7*'Per Unit Emission'!O50)*'Efficiency Change'!$P5)/'Life time change'!$C5</f>
        <v>0</v>
      </c>
      <c r="AF6">
        <f>(Transition!$D5*('Base-New'!AG7*'Per Unit Emission'!P6)*'Efficiency Change'!$G5+Transition!$C5*('Base-New'!AG7*'Per Unit Emission'!P50)*'Efficiency Change'!$P5)/'Life time change'!$C5</f>
        <v>0</v>
      </c>
      <c r="AG6">
        <f>(Transition!$D5*('Base-New'!AH7*'Per Unit Emission'!Q6)*'Efficiency Change'!$G5+Transition!$C5*('Base-New'!AH7*'Per Unit Emission'!Q50)*'Efficiency Change'!$P5)/'Life time change'!$C5</f>
        <v>0</v>
      </c>
      <c r="AH6">
        <f>(Transition!$D5*('Base-New'!AI7*'Per Unit Emission'!R6)*'Efficiency Change'!$G5+Transition!$C5*('Base-New'!AI7*'Per Unit Emission'!R50)*'Efficiency Change'!$P5)/'Life time change'!$C5</f>
        <v>0</v>
      </c>
      <c r="AI6">
        <f>(Transition!$D5*('Base-New'!AJ7*'Per Unit Emission'!S6)*'Efficiency Change'!$G5+Transition!$C5*('Base-New'!AJ7*'Per Unit Emission'!S50)*'Efficiency Change'!$P5)/'Life time change'!$C5</f>
        <v>0</v>
      </c>
      <c r="AJ6">
        <f>(Transition!$D5*('Base-New'!AK7*'Per Unit Emission'!C6)*'Efficiency Change'!$G5+Transition!$C5*('Base-New'!AK7*'Per Unit Emission'!C50)*'Efficiency Change'!$P5)/'Life time change'!$C5</f>
        <v>0</v>
      </c>
      <c r="AK6">
        <f>(Transition!$D5*('Base-New'!AL7*'Per Unit Emission'!D6)*'Efficiency Change'!$G5+Transition!$C5*('Base-New'!AL7*'Per Unit Emission'!D50)*'Efficiency Change'!$P5)/'Life time change'!$C5</f>
        <v>0</v>
      </c>
      <c r="AL6">
        <f>(Transition!$D5*('Base-New'!AM7*'Per Unit Emission'!E6)*'Efficiency Change'!$G5+Transition!$C5*('Base-New'!AM7*'Per Unit Emission'!E50)*'Efficiency Change'!$P5)/'Life time change'!$C5</f>
        <v>0</v>
      </c>
      <c r="AM6">
        <f>(Transition!$D5*('Base-New'!AN7*'Per Unit Emission'!F6)*'Efficiency Change'!$G5+Transition!$C5*('Base-New'!AN7*'Per Unit Emission'!F50)*'Efficiency Change'!$P5)/'Life time change'!$C5</f>
        <v>0</v>
      </c>
      <c r="AN6">
        <f>(Transition!$D5*('Base-New'!AO7*'Per Unit Emission'!G6)*'Efficiency Change'!$G5+Transition!$C5*('Base-New'!AO7*'Per Unit Emission'!G50)*'Efficiency Change'!$P5)/'Life time change'!$C5</f>
        <v>0</v>
      </c>
      <c r="AO6">
        <f>(Transition!$D5*('Base-New'!AP7*'Per Unit Emission'!H6)*'Efficiency Change'!$G5+Transition!$C5*('Base-New'!AP7*'Per Unit Emission'!H50)*'Efficiency Change'!$P5)/'Life time change'!$C5</f>
        <v>0</v>
      </c>
      <c r="AP6">
        <f>(Transition!$D5*('Base-New'!AQ7*'Per Unit Emission'!I6)*'Efficiency Change'!$G5+Transition!$C5*('Base-New'!AQ7*'Per Unit Emission'!I50)*'Efficiency Change'!$P5)/'Life time change'!$C5</f>
        <v>0</v>
      </c>
      <c r="AQ6">
        <f>(Transition!$D5*('Base-New'!AR7*'Per Unit Emission'!J6)*'Efficiency Change'!$G5+Transition!$C5*('Base-New'!AR7*'Per Unit Emission'!J50)*'Efficiency Change'!$P5)/'Life time change'!$C5</f>
        <v>0</v>
      </c>
      <c r="AR6">
        <f>(Transition!$D5*('Base-New'!AS7*'Per Unit Emission'!K6)*'Efficiency Change'!$G5+Transition!$C5*('Base-New'!AS7*'Per Unit Emission'!K50)*'Efficiency Change'!$P5)/'Life time change'!$C5</f>
        <v>0</v>
      </c>
      <c r="AS6">
        <f>(Transition!$D5*('Base-New'!AT7*'Per Unit Emission'!L6)*'Efficiency Change'!$G5+Transition!$C5*('Base-New'!AT7*'Per Unit Emission'!L50)*'Efficiency Change'!$P5)/'Life time change'!$C5</f>
        <v>0</v>
      </c>
      <c r="AT6">
        <f>(Transition!$D5*('Base-New'!AU7*'Per Unit Emission'!M6)*'Efficiency Change'!$G5+Transition!$C5*('Base-New'!AU7*'Per Unit Emission'!M50)*'Efficiency Change'!$P5)/'Life time change'!$C5</f>
        <v>0</v>
      </c>
      <c r="AU6">
        <f>(Transition!$D5*('Base-New'!AV7*'Per Unit Emission'!N6)*'Efficiency Change'!$G5+Transition!$C5*('Base-New'!AV7*'Per Unit Emission'!N50)*'Efficiency Change'!$P5)/'Life time change'!$C5</f>
        <v>0</v>
      </c>
      <c r="AV6">
        <f>(Transition!$D5*('Base-New'!AW7*'Per Unit Emission'!O6)*'Efficiency Change'!$G5+Transition!$C5*('Base-New'!AW7*'Per Unit Emission'!O50)*'Efficiency Change'!$P5)/'Life time change'!$C5</f>
        <v>0</v>
      </c>
      <c r="AW6">
        <f>(Transition!$D5*('Base-New'!AX7*'Per Unit Emission'!P6)*'Efficiency Change'!$G5+Transition!$C5*('Base-New'!AX7*'Per Unit Emission'!P50)*'Efficiency Change'!$P5)/'Life time change'!$C5</f>
        <v>0</v>
      </c>
      <c r="AX6">
        <f>(Transition!$D5*('Base-New'!AY7*'Per Unit Emission'!Q6)*'Efficiency Change'!$G5+Transition!$C5*('Base-New'!AY7*'Per Unit Emission'!Q50)*'Efficiency Change'!$P5)/'Life time change'!$C5</f>
        <v>0</v>
      </c>
      <c r="AY6">
        <f>(Transition!$D5*('Base-New'!AZ7*'Per Unit Emission'!R6)*'Efficiency Change'!$G5+Transition!$C5*('Base-New'!AZ7*'Per Unit Emission'!R50)*'Efficiency Change'!$P5)/'Life time change'!$C5</f>
        <v>0</v>
      </c>
      <c r="AZ6">
        <f>(Transition!$D5*('Base-New'!BA7*'Per Unit Emission'!S6)*'Efficiency Change'!$G5+Transition!$C5*('Base-New'!BA7*'Per Unit Emission'!S50)*'Efficiency Change'!$P5)/'Life time change'!$C5</f>
        <v>0</v>
      </c>
      <c r="BA6">
        <f>(Transition!$D5*('Base-New'!BB7*'Per Unit Emission'!C6)*'Efficiency Change'!$G5+Transition!$C5*('Base-New'!BB7*'Per Unit Emission'!C50)*'Efficiency Change'!$P5)/'Life time change'!$C5</f>
        <v>0</v>
      </c>
      <c r="BB6">
        <f>(Transition!$D5*('Base-New'!BC7*'Per Unit Emission'!D6)*'Efficiency Change'!$G5+Transition!$C5*('Base-New'!BC7*'Per Unit Emission'!D50)*'Efficiency Change'!$P5)/'Life time change'!$C5</f>
        <v>0</v>
      </c>
      <c r="BC6">
        <f>(Transition!$D5*('Base-New'!BD7*'Per Unit Emission'!E6)*'Efficiency Change'!$G5+Transition!$C5*('Base-New'!BD7*'Per Unit Emission'!E50)*'Efficiency Change'!$P5)/'Life time change'!$C5</f>
        <v>0</v>
      </c>
      <c r="BD6">
        <f>(Transition!$D5*('Base-New'!BE7*'Per Unit Emission'!F6)*'Efficiency Change'!$G5+Transition!$C5*('Base-New'!BE7*'Per Unit Emission'!F50)*'Efficiency Change'!$P5)/'Life time change'!$C5</f>
        <v>0</v>
      </c>
      <c r="BE6">
        <f>(Transition!$D5*('Base-New'!BF7*'Per Unit Emission'!G6)*'Efficiency Change'!$G5+Transition!$C5*('Base-New'!BF7*'Per Unit Emission'!G50)*'Efficiency Change'!$P5)/'Life time change'!$C5</f>
        <v>0</v>
      </c>
      <c r="BF6">
        <f>(Transition!$D5*('Base-New'!BG7*'Per Unit Emission'!H6)*'Efficiency Change'!$G5+Transition!$C5*('Base-New'!BG7*'Per Unit Emission'!H50)*'Efficiency Change'!$P5)/'Life time change'!$C5</f>
        <v>0</v>
      </c>
      <c r="BG6">
        <f>(Transition!$D5*('Base-New'!BH7*'Per Unit Emission'!I6)*'Efficiency Change'!$G5+Transition!$C5*('Base-New'!BH7*'Per Unit Emission'!I50)*'Efficiency Change'!$P5)/'Life time change'!$C5</f>
        <v>0</v>
      </c>
      <c r="BH6">
        <f>(Transition!$D5*('Base-New'!BI7*'Per Unit Emission'!J6)*'Efficiency Change'!$G5+Transition!$C5*('Base-New'!BI7*'Per Unit Emission'!J50)*'Efficiency Change'!$P5)/'Life time change'!$C5</f>
        <v>0</v>
      </c>
      <c r="BI6">
        <f>(Transition!$D5*('Base-New'!BJ7*'Per Unit Emission'!K6)*'Efficiency Change'!$G5+Transition!$C5*('Base-New'!BJ7*'Per Unit Emission'!K50)*'Efficiency Change'!$P5)/'Life time change'!$C5</f>
        <v>0</v>
      </c>
      <c r="BJ6">
        <f>(Transition!$D5*('Base-New'!BK7*'Per Unit Emission'!L6)*'Efficiency Change'!$G5+Transition!$C5*('Base-New'!BK7*'Per Unit Emission'!L50)*'Efficiency Change'!$P5)/'Life time change'!$C5</f>
        <v>0</v>
      </c>
      <c r="BK6">
        <f>(Transition!$D5*('Base-New'!BL7*'Per Unit Emission'!M6)*'Efficiency Change'!$G5+Transition!$C5*('Base-New'!BL7*'Per Unit Emission'!M50)*'Efficiency Change'!$P5)/'Life time change'!$C5</f>
        <v>0</v>
      </c>
      <c r="BL6">
        <f>(Transition!$D5*('Base-New'!BM7*'Per Unit Emission'!N6)*'Efficiency Change'!$G5+Transition!$C5*('Base-New'!BM7*'Per Unit Emission'!N50)*'Efficiency Change'!$P5)/'Life time change'!$C5</f>
        <v>0</v>
      </c>
      <c r="BM6">
        <f>(Transition!$D5*('Base-New'!BN7*'Per Unit Emission'!O6)*'Efficiency Change'!$G5+Transition!$C5*('Base-New'!BN7*'Per Unit Emission'!O50)*'Efficiency Change'!$P5)/'Life time change'!$C5</f>
        <v>0</v>
      </c>
      <c r="BN6">
        <f>(Transition!$D5*('Base-New'!BO7*'Per Unit Emission'!P6)*'Efficiency Change'!$G5+Transition!$C5*('Base-New'!BO7*'Per Unit Emission'!P50)*'Efficiency Change'!$P5)/'Life time change'!$C5</f>
        <v>0</v>
      </c>
      <c r="BO6">
        <f>(Transition!$D5*('Base-New'!BP7*'Per Unit Emission'!Q6)*'Efficiency Change'!$G5+Transition!$C5*('Base-New'!BP7*'Per Unit Emission'!Q50)*'Efficiency Change'!$P5)/'Life time change'!$C5</f>
        <v>0</v>
      </c>
      <c r="BP6">
        <f>(Transition!$D5*('Base-New'!BQ7*'Per Unit Emission'!R6)*'Efficiency Change'!$G5+Transition!$C5*('Base-New'!BQ7*'Per Unit Emission'!R50)*'Efficiency Change'!$P5)/'Life time change'!$C5</f>
        <v>0</v>
      </c>
      <c r="BQ6">
        <f>(Transition!$D5*('Base-New'!BR7*'Per Unit Emission'!S6)*'Efficiency Change'!$G5+Transition!$C5*('Base-New'!BR7*'Per Unit Emission'!S50)*'Efficiency Change'!$P5)/'Life time change'!$C5</f>
        <v>0</v>
      </c>
      <c r="BR6">
        <f>(Transition!$D5*('Base-New'!BS7*'Per Unit Emission'!C6)*'Efficiency Change'!$G5+Transition!$C5*('Base-New'!BS7*'Per Unit Emission'!C50)*'Efficiency Change'!$P5)/'Life time change'!$C5</f>
        <v>0</v>
      </c>
      <c r="BS6">
        <f>(Transition!$D5*('Base-New'!BT7*'Per Unit Emission'!D6)*'Efficiency Change'!$G5+Transition!$C5*('Base-New'!BT7*'Per Unit Emission'!D50)*'Efficiency Change'!$P5)/'Life time change'!$C5</f>
        <v>0</v>
      </c>
      <c r="BT6">
        <f>(Transition!$D5*('Base-New'!BU7*'Per Unit Emission'!E6)*'Efficiency Change'!$G5+Transition!$C5*('Base-New'!BU7*'Per Unit Emission'!E50)*'Efficiency Change'!$P5)/'Life time change'!$C5</f>
        <v>0</v>
      </c>
      <c r="BU6">
        <f>(Transition!$D5*('Base-New'!BV7*'Per Unit Emission'!F6)*'Efficiency Change'!$G5+Transition!$C5*('Base-New'!BV7*'Per Unit Emission'!F50)*'Efficiency Change'!$P5)/'Life time change'!$C5</f>
        <v>0</v>
      </c>
      <c r="BV6">
        <f>(Transition!$D5*('Base-New'!BW7*'Per Unit Emission'!G6)*'Efficiency Change'!$G5+Transition!$C5*('Base-New'!BW7*'Per Unit Emission'!G50)*'Efficiency Change'!$P5)/'Life time change'!$C5</f>
        <v>0</v>
      </c>
      <c r="BW6">
        <f>(Transition!$D5*('Base-New'!BX7*'Per Unit Emission'!H6)*'Efficiency Change'!$G5+Transition!$C5*('Base-New'!BX7*'Per Unit Emission'!H50)*'Efficiency Change'!$P5)/'Life time change'!$C5</f>
        <v>0</v>
      </c>
      <c r="BX6">
        <f>(Transition!$D5*('Base-New'!BY7*'Per Unit Emission'!I6)*'Efficiency Change'!$G5+Transition!$C5*('Base-New'!BY7*'Per Unit Emission'!I50)*'Efficiency Change'!$P5)/'Life time change'!$C5</f>
        <v>0</v>
      </c>
      <c r="BY6">
        <f>(Transition!$D5*('Base-New'!BZ7*'Per Unit Emission'!J6)*'Efficiency Change'!$G5+Transition!$C5*('Base-New'!BZ7*'Per Unit Emission'!J50)*'Efficiency Change'!$P5)/'Life time change'!$C5</f>
        <v>0</v>
      </c>
      <c r="BZ6">
        <f>(Transition!$D5*('Base-New'!CA7*'Per Unit Emission'!K6)*'Efficiency Change'!$G5+Transition!$C5*('Base-New'!CA7*'Per Unit Emission'!K50)*'Efficiency Change'!$P5)/'Life time change'!$C5</f>
        <v>0</v>
      </c>
      <c r="CA6">
        <f>(Transition!$D5*('Base-New'!CB7*'Per Unit Emission'!L6)*'Efficiency Change'!$G5+Transition!$C5*('Base-New'!CB7*'Per Unit Emission'!L50)*'Efficiency Change'!$P5)/'Life time change'!$C5</f>
        <v>0</v>
      </c>
      <c r="CB6">
        <f>(Transition!$D5*('Base-New'!CC7*'Per Unit Emission'!M6)*'Efficiency Change'!$G5+Transition!$C5*('Base-New'!CC7*'Per Unit Emission'!M50)*'Efficiency Change'!$P5)/'Life time change'!$C5</f>
        <v>0</v>
      </c>
      <c r="CC6">
        <f>(Transition!$D5*('Base-New'!CD7*'Per Unit Emission'!N6)*'Efficiency Change'!$G5+Transition!$C5*('Base-New'!CD7*'Per Unit Emission'!N50)*'Efficiency Change'!$P5)/'Life time change'!$C5</f>
        <v>0</v>
      </c>
      <c r="CD6">
        <f>(Transition!$D5*('Base-New'!CE7*'Per Unit Emission'!O6)*'Efficiency Change'!$G5+Transition!$C5*('Base-New'!CE7*'Per Unit Emission'!O50)*'Efficiency Change'!$P5)/'Life time change'!$C5</f>
        <v>0</v>
      </c>
      <c r="CE6">
        <f>(Transition!$D5*('Base-New'!CF7*'Per Unit Emission'!P6)*'Efficiency Change'!$G5+Transition!$C5*('Base-New'!CF7*'Per Unit Emission'!P50)*'Efficiency Change'!$P5)/'Life time change'!$C5</f>
        <v>0</v>
      </c>
      <c r="CF6">
        <f>(Transition!$D5*('Base-New'!CG7*'Per Unit Emission'!Q6)*'Efficiency Change'!$G5+Transition!$C5*('Base-New'!CG7*'Per Unit Emission'!Q50)*'Efficiency Change'!$P5)/'Life time change'!$C5</f>
        <v>0</v>
      </c>
      <c r="CG6">
        <f>(Transition!$D5*('Base-New'!CH7*'Per Unit Emission'!R6)*'Efficiency Change'!$G5+Transition!$C5*('Base-New'!CH7*'Per Unit Emission'!R50)*'Efficiency Change'!$P5)/'Life time change'!$C5</f>
        <v>0</v>
      </c>
      <c r="CJ6">
        <v>2013</v>
      </c>
      <c r="CK6">
        <f>(Transition!$D5*('RCP26-NEW'!C7*'Per Unit Emission'!T6)*'Efficiency Change'!$G5+Transition!$C5*('RCP26-NEW'!C7*'Per Unit Emission'!T50)*'Efficiency Change'!$P5)/'Life time change'!$C5</f>
        <v>0</v>
      </c>
      <c r="CL6">
        <f>(Transition!$D5*('RCP26-NEW'!D7*'Per Unit Emission'!U6)*'Efficiency Change'!$G5+Transition!$C5*('RCP26-NEW'!D7*'Per Unit Emission'!U50)*'Efficiency Change'!$P5)/'Life time change'!$C5</f>
        <v>0</v>
      </c>
      <c r="CM6">
        <f>(Transition!$D5*('RCP26-NEW'!E7*'Per Unit Emission'!V6)*'Efficiency Change'!$G5+Transition!$C5*('RCP26-NEW'!E7*'Per Unit Emission'!V50)*'Efficiency Change'!$P5)/'Life time change'!$C5</f>
        <v>0</v>
      </c>
      <c r="CN6">
        <f>(Transition!$D5*('RCP26-NEW'!F7*'Per Unit Emission'!W6)*'Efficiency Change'!$G5+Transition!$C5*('RCP26-NEW'!F7*'Per Unit Emission'!W50)*'Efficiency Change'!$P5)/'Life time change'!$C5</f>
        <v>0</v>
      </c>
      <c r="CO6">
        <f>(Transition!$D5*('RCP26-NEW'!G7*'Per Unit Emission'!X6)*'Efficiency Change'!$G5+Transition!$C5*('RCP26-NEW'!G7*'Per Unit Emission'!X50)*'Efficiency Change'!$P5)/'Life time change'!$C5</f>
        <v>0</v>
      </c>
      <c r="CP6">
        <f>(Transition!$D5*('RCP26-NEW'!H7*'Per Unit Emission'!Y6)*'Efficiency Change'!$G5+Transition!$C5*('RCP26-NEW'!H7*'Per Unit Emission'!Y50)*'Efficiency Change'!$P5)/'Life time change'!$C5</f>
        <v>0</v>
      </c>
      <c r="CQ6">
        <f>(Transition!$D5*('RCP26-NEW'!I7*'Per Unit Emission'!Z6)*'Efficiency Change'!$G5+Transition!$C5*('RCP26-NEW'!I7*'Per Unit Emission'!Z50)*'Efficiency Change'!$P5)/'Life time change'!$C5</f>
        <v>0</v>
      </c>
      <c r="CR6">
        <f>(Transition!$D5*('RCP26-NEW'!J7*'Per Unit Emission'!AA6)*'Efficiency Change'!$G5+Transition!$C5*('RCP26-NEW'!J7*'Per Unit Emission'!AA50)*'Efficiency Change'!$P5)/'Life time change'!$C5</f>
        <v>0</v>
      </c>
      <c r="CS6">
        <f>(Transition!$D5*('RCP26-NEW'!K7*'Per Unit Emission'!AB6)*'Efficiency Change'!$G5+Transition!$C5*('RCP26-NEW'!K7*'Per Unit Emission'!AB50)*'Efficiency Change'!$P5)/'Life time change'!$C5</f>
        <v>0</v>
      </c>
      <c r="CT6">
        <f>(Transition!$D5*('RCP26-NEW'!L7*'Per Unit Emission'!AC6)*'Efficiency Change'!$G5+Transition!$C5*('RCP26-NEW'!L7*'Per Unit Emission'!AC50)*'Efficiency Change'!$P5)/'Life time change'!$C5</f>
        <v>0</v>
      </c>
      <c r="CU6">
        <f>(Transition!$D5*('RCP26-NEW'!M7*'Per Unit Emission'!AD6)*'Efficiency Change'!$G5+Transition!$C5*('RCP26-NEW'!M7*'Per Unit Emission'!AD50)*'Efficiency Change'!$P5)/'Life time change'!$C5</f>
        <v>0</v>
      </c>
      <c r="CV6">
        <f>(Transition!$D5*('RCP26-NEW'!N7*'Per Unit Emission'!AE6)*'Efficiency Change'!$G5+Transition!$C5*('RCP26-NEW'!N7*'Per Unit Emission'!AE50)*'Efficiency Change'!$P5)/'Life time change'!$C5</f>
        <v>0</v>
      </c>
      <c r="CW6">
        <f>(Transition!$D5*('RCP26-NEW'!O7*'Per Unit Emission'!AF6)*'Efficiency Change'!$G5+Transition!$C5*('RCP26-NEW'!O7*'Per Unit Emission'!AF50)*'Efficiency Change'!$P5)/'Life time change'!$C5</f>
        <v>0</v>
      </c>
      <c r="CX6">
        <f>(Transition!$D5*('RCP26-NEW'!P7*'Per Unit Emission'!AG6)*'Efficiency Change'!$G5+Transition!$C5*('RCP26-NEW'!P7*'Per Unit Emission'!AG50)*'Efficiency Change'!$P5)/'Life time change'!$C5</f>
        <v>0</v>
      </c>
      <c r="CY6">
        <f>(Transition!$D5*('RCP26-NEW'!Q7*'Per Unit Emission'!AH6)*'Efficiency Change'!$G5+Transition!$C5*('RCP26-NEW'!Q7*'Per Unit Emission'!AH50)*'Efficiency Change'!$P5)/'Life time change'!$C5</f>
        <v>0</v>
      </c>
      <c r="CZ6">
        <f>(Transition!$D5*('RCP26-NEW'!R7*'Per Unit Emission'!AI6)*'Efficiency Change'!$G5+Transition!$C5*('RCP26-NEW'!R7*'Per Unit Emission'!AI50)*'Efficiency Change'!$P5)/'Life time change'!$C5</f>
        <v>0</v>
      </c>
      <c r="DA6">
        <f>(Transition!$D5*('RCP26-NEW'!S7*'Per Unit Emission'!AJ6)*'Efficiency Change'!$G5+Transition!$C5*('RCP26-NEW'!S7*'Per Unit Emission'!AJ50)*'Efficiency Change'!$P5)/'Life time change'!$C5</f>
        <v>0</v>
      </c>
      <c r="DB6">
        <f>(Transition!$D5*('RCP26-NEW'!T7*'Per Unit Emission'!T6)*'Efficiency Change'!$G5+Transition!$C5*('RCP26-NEW'!T7*'Per Unit Emission'!T50)*'Efficiency Change'!$P5)/'Life time change'!$C5</f>
        <v>0</v>
      </c>
      <c r="DC6">
        <f>(Transition!$D5*('RCP26-NEW'!U7*'Per Unit Emission'!U6)*'Efficiency Change'!$G5+Transition!$C5*('RCP26-NEW'!U7*'Per Unit Emission'!U50)*'Efficiency Change'!$P5)/'Life time change'!$C5</f>
        <v>0</v>
      </c>
      <c r="DD6">
        <f>(Transition!$D5*('RCP26-NEW'!V7*'Per Unit Emission'!V6)*'Efficiency Change'!$G5+Transition!$C5*('RCP26-NEW'!V7*'Per Unit Emission'!V50)*'Efficiency Change'!$P5)/'Life time change'!$C5</f>
        <v>0</v>
      </c>
      <c r="DE6">
        <f>(Transition!$D5*('RCP26-NEW'!W7*'Per Unit Emission'!W6)*'Efficiency Change'!$G5+Transition!$C5*('RCP26-NEW'!W7*'Per Unit Emission'!W50)*'Efficiency Change'!$P5)/'Life time change'!$C5</f>
        <v>0</v>
      </c>
      <c r="DF6">
        <f>(Transition!$D5*('RCP26-NEW'!X7*'Per Unit Emission'!X6)*'Efficiency Change'!$G5+Transition!$C5*('RCP26-NEW'!X7*'Per Unit Emission'!X50)*'Efficiency Change'!$P5)/'Life time change'!$C5</f>
        <v>0</v>
      </c>
      <c r="DG6">
        <f>(Transition!$D5*('RCP26-NEW'!Y7*'Per Unit Emission'!Y6)*'Efficiency Change'!$G5+Transition!$C5*('RCP26-NEW'!Y7*'Per Unit Emission'!Y50)*'Efficiency Change'!$P5)/'Life time change'!$C5</f>
        <v>0</v>
      </c>
      <c r="DH6">
        <f>(Transition!$D5*('RCP26-NEW'!Z7*'Per Unit Emission'!Z6)*'Efficiency Change'!$G5+Transition!$C5*('RCP26-NEW'!Z7*'Per Unit Emission'!Z50)*'Efficiency Change'!$P5)/'Life time change'!$C5</f>
        <v>0</v>
      </c>
      <c r="DI6">
        <f>(Transition!$D5*('RCP26-NEW'!AA7*'Per Unit Emission'!AA6)*'Efficiency Change'!$G5+Transition!$C5*('RCP26-NEW'!AA7*'Per Unit Emission'!AA50)*'Efficiency Change'!$P5)/'Life time change'!$C5</f>
        <v>0</v>
      </c>
      <c r="DJ6">
        <f>(Transition!$D5*('RCP26-NEW'!AB7*'Per Unit Emission'!AB6)*'Efficiency Change'!$G5+Transition!$C5*('RCP26-NEW'!AB7*'Per Unit Emission'!AB50)*'Efficiency Change'!$P5)/'Life time change'!$C5</f>
        <v>0</v>
      </c>
      <c r="DK6">
        <f>(Transition!$D5*('RCP26-NEW'!AC7*'Per Unit Emission'!AC6)*'Efficiency Change'!$G5+Transition!$C5*('RCP26-NEW'!AC7*'Per Unit Emission'!AC50)*'Efficiency Change'!$P5)/'Life time change'!$C5</f>
        <v>0</v>
      </c>
      <c r="DL6">
        <f>(Transition!$D5*('RCP26-NEW'!AD7*'Per Unit Emission'!AD6)*'Efficiency Change'!$G5+Transition!$C5*('RCP26-NEW'!AD7*'Per Unit Emission'!AD50)*'Efficiency Change'!$P5)/'Life time change'!$C5</f>
        <v>0</v>
      </c>
      <c r="DM6">
        <f>(Transition!$D5*('RCP26-NEW'!AE7*'Per Unit Emission'!AE6)*'Efficiency Change'!$G5+Transition!$C5*('RCP26-NEW'!AE7*'Per Unit Emission'!AE50)*'Efficiency Change'!$P5)/'Life time change'!$C5</f>
        <v>0</v>
      </c>
      <c r="DN6">
        <f>(Transition!$D5*('RCP26-NEW'!AF7*'Per Unit Emission'!AF6)*'Efficiency Change'!$G5+Transition!$C5*('RCP26-NEW'!AF7*'Per Unit Emission'!AF50)*'Efficiency Change'!$P5)/'Life time change'!$C5</f>
        <v>0</v>
      </c>
      <c r="DO6">
        <f>(Transition!$D5*('RCP26-NEW'!AG7*'Per Unit Emission'!AG6)*'Efficiency Change'!$G5+Transition!$C5*('RCP26-NEW'!AG7*'Per Unit Emission'!AG50)*'Efficiency Change'!$P5)/'Life time change'!$C5</f>
        <v>0</v>
      </c>
      <c r="DP6">
        <f>(Transition!$D5*('RCP26-NEW'!AH7*'Per Unit Emission'!AH6)*'Efficiency Change'!$G5+Transition!$C5*('RCP26-NEW'!AH7*'Per Unit Emission'!AH50)*'Efficiency Change'!$P5)/'Life time change'!$C5</f>
        <v>0</v>
      </c>
      <c r="DQ6">
        <f>(Transition!$D5*('RCP26-NEW'!AI7*'Per Unit Emission'!AI6)*'Efficiency Change'!$G5+Transition!$C5*('RCP26-NEW'!AI7*'Per Unit Emission'!AI50)*'Efficiency Change'!$P5)/'Life time change'!$C5</f>
        <v>0</v>
      </c>
      <c r="DR6">
        <f>(Transition!$D5*('RCP26-NEW'!AJ7*'Per Unit Emission'!AJ6)*'Efficiency Change'!$G5+Transition!$C5*('RCP26-NEW'!AJ7*'Per Unit Emission'!AJ50)*'Efficiency Change'!$P5)/'Life time change'!$C5</f>
        <v>0</v>
      </c>
      <c r="DS6">
        <f>(Transition!$D5*('RCP26-NEW'!AK7*'Per Unit Emission'!T6)*'Efficiency Change'!$G5+Transition!$C5*('RCP26-NEW'!AK7*'Per Unit Emission'!T50)*'Efficiency Change'!$P5)/'Life time change'!$C5</f>
        <v>0</v>
      </c>
      <c r="DT6">
        <f>(Transition!$D5*('RCP26-NEW'!AL7*'Per Unit Emission'!U6)*'Efficiency Change'!$G5+Transition!$C5*('RCP26-NEW'!AL7*'Per Unit Emission'!U50)*'Efficiency Change'!$P5)/'Life time change'!$C5</f>
        <v>0</v>
      </c>
      <c r="DU6">
        <f>(Transition!$D5*('RCP26-NEW'!AM7*'Per Unit Emission'!V6)*'Efficiency Change'!$G5+Transition!$C5*('RCP26-NEW'!AM7*'Per Unit Emission'!V50)*'Efficiency Change'!$P5)/'Life time change'!$C5</f>
        <v>0</v>
      </c>
      <c r="DV6">
        <f>(Transition!$D5*('RCP26-NEW'!AN7*'Per Unit Emission'!W6)*'Efficiency Change'!$G5+Transition!$C5*('RCP26-NEW'!AN7*'Per Unit Emission'!W50)*'Efficiency Change'!$P5)/'Life time change'!$C5</f>
        <v>0</v>
      </c>
      <c r="DW6">
        <f>(Transition!$D5*('RCP26-NEW'!AO7*'Per Unit Emission'!X6)*'Efficiency Change'!$G5+Transition!$C5*('RCP26-NEW'!AO7*'Per Unit Emission'!X50)*'Efficiency Change'!$P5)/'Life time change'!$C5</f>
        <v>0</v>
      </c>
      <c r="DX6">
        <f>(Transition!$D5*('RCP26-NEW'!AP7*'Per Unit Emission'!Y6)*'Efficiency Change'!$G5+Transition!$C5*('RCP26-NEW'!AP7*'Per Unit Emission'!Y50)*'Efficiency Change'!$P5)/'Life time change'!$C5</f>
        <v>0</v>
      </c>
      <c r="DY6">
        <f>(Transition!$D5*('RCP26-NEW'!AQ7*'Per Unit Emission'!Z6)*'Efficiency Change'!$G5+Transition!$C5*('RCP26-NEW'!AQ7*'Per Unit Emission'!Z50)*'Efficiency Change'!$P5)/'Life time change'!$C5</f>
        <v>0</v>
      </c>
      <c r="DZ6">
        <f>(Transition!$D5*('RCP26-NEW'!AR7*'Per Unit Emission'!AA6)*'Efficiency Change'!$G5+Transition!$C5*('RCP26-NEW'!AR7*'Per Unit Emission'!AA50)*'Efficiency Change'!$P5)/'Life time change'!$C5</f>
        <v>0</v>
      </c>
      <c r="EA6">
        <f>(Transition!$D5*('RCP26-NEW'!AS7*'Per Unit Emission'!AB6)*'Efficiency Change'!$G5+Transition!$C5*('RCP26-NEW'!AS7*'Per Unit Emission'!AB50)*'Efficiency Change'!$P5)/'Life time change'!$C5</f>
        <v>0</v>
      </c>
      <c r="EB6">
        <f>(Transition!$D5*('RCP26-NEW'!AT7*'Per Unit Emission'!AC6)*'Efficiency Change'!$G5+Transition!$C5*('RCP26-NEW'!AT7*'Per Unit Emission'!AC50)*'Efficiency Change'!$P5)/'Life time change'!$C5</f>
        <v>0</v>
      </c>
      <c r="EC6">
        <f>(Transition!$D5*('RCP26-NEW'!AU7*'Per Unit Emission'!AD6)*'Efficiency Change'!$G5+Transition!$C5*('RCP26-NEW'!AU7*'Per Unit Emission'!AD50)*'Efficiency Change'!$P5)/'Life time change'!$C5</f>
        <v>0</v>
      </c>
      <c r="ED6">
        <f>(Transition!$D5*('RCP26-NEW'!AV7*'Per Unit Emission'!AE6)*'Efficiency Change'!$G5+Transition!$C5*('RCP26-NEW'!AV7*'Per Unit Emission'!AE50)*'Efficiency Change'!$P5)/'Life time change'!$C5</f>
        <v>0</v>
      </c>
      <c r="EE6">
        <f>(Transition!$D5*('RCP26-NEW'!AW7*'Per Unit Emission'!AF6)*'Efficiency Change'!$G5+Transition!$C5*('RCP26-NEW'!AW7*'Per Unit Emission'!AF50)*'Efficiency Change'!$P5)/'Life time change'!$C5</f>
        <v>0</v>
      </c>
      <c r="EF6">
        <f>(Transition!$D5*('RCP26-NEW'!AX7*'Per Unit Emission'!AG6)*'Efficiency Change'!$G5+Transition!$C5*('RCP26-NEW'!AX7*'Per Unit Emission'!AG50)*'Efficiency Change'!$P5)/'Life time change'!$C5</f>
        <v>0</v>
      </c>
      <c r="EG6">
        <f>(Transition!$D5*('RCP26-NEW'!AY7*'Per Unit Emission'!AH6)*'Efficiency Change'!$G5+Transition!$C5*('RCP26-NEW'!AY7*'Per Unit Emission'!AH50)*'Efficiency Change'!$P5)/'Life time change'!$C5</f>
        <v>0</v>
      </c>
      <c r="EH6">
        <f>(Transition!$D5*('RCP26-NEW'!AZ7*'Per Unit Emission'!AI6)*'Efficiency Change'!$G5+Transition!$C5*('RCP26-NEW'!AZ7*'Per Unit Emission'!AI50)*'Efficiency Change'!$P5)/'Life time change'!$C5</f>
        <v>0</v>
      </c>
      <c r="EI6">
        <f>(Transition!$D5*('RCP26-NEW'!BA7*'Per Unit Emission'!AJ6)*'Efficiency Change'!$G5+Transition!$C5*('RCP26-NEW'!BA7*'Per Unit Emission'!AJ50)*'Efficiency Change'!$P5)/'Life time change'!$C5</f>
        <v>0</v>
      </c>
      <c r="EJ6">
        <f>(Transition!$D5*('RCP26-NEW'!BB7*'Per Unit Emission'!T6)*'Efficiency Change'!$G5+Transition!$C5*('RCP26-NEW'!BB7*'Per Unit Emission'!T50)*'Efficiency Change'!$P5)/'Life time change'!$C5</f>
        <v>0</v>
      </c>
      <c r="EK6">
        <f>(Transition!$D5*('RCP26-NEW'!BC7*'Per Unit Emission'!U6)*'Efficiency Change'!$G5+Transition!$C5*('RCP26-NEW'!BC7*'Per Unit Emission'!U50)*'Efficiency Change'!$P5)/'Life time change'!$C5</f>
        <v>0</v>
      </c>
      <c r="EL6">
        <f>(Transition!$D5*('RCP26-NEW'!BD7*'Per Unit Emission'!V6)*'Efficiency Change'!$G5+Transition!$C5*('RCP26-NEW'!BD7*'Per Unit Emission'!V50)*'Efficiency Change'!$P5)/'Life time change'!$C5</f>
        <v>0</v>
      </c>
      <c r="EM6">
        <f>(Transition!$D5*('RCP26-NEW'!BE7*'Per Unit Emission'!W6)*'Efficiency Change'!$G5+Transition!$C5*('RCP26-NEW'!BE7*'Per Unit Emission'!W50)*'Efficiency Change'!$P5)/'Life time change'!$C5</f>
        <v>0</v>
      </c>
      <c r="EN6">
        <f>(Transition!$D5*('RCP26-NEW'!BF7*'Per Unit Emission'!X6)*'Efficiency Change'!$G5+Transition!$C5*('RCP26-NEW'!BF7*'Per Unit Emission'!X50)*'Efficiency Change'!$P5)/'Life time change'!$C5</f>
        <v>0</v>
      </c>
      <c r="EO6">
        <f>(Transition!$D5*('RCP26-NEW'!BG7*'Per Unit Emission'!Y6)*'Efficiency Change'!$G5+Transition!$C5*('RCP26-NEW'!BG7*'Per Unit Emission'!Y50)*'Efficiency Change'!$P5)/'Life time change'!$C5</f>
        <v>0</v>
      </c>
      <c r="EP6">
        <f>(Transition!$D5*('RCP26-NEW'!BH7*'Per Unit Emission'!Z6)*'Efficiency Change'!$G5+Transition!$C5*('RCP26-NEW'!BH7*'Per Unit Emission'!Z50)*'Efficiency Change'!$P5)/'Life time change'!$C5</f>
        <v>0</v>
      </c>
      <c r="EQ6">
        <f>(Transition!$D5*('RCP26-NEW'!BI7*'Per Unit Emission'!AA6)*'Efficiency Change'!$G5+Transition!$C5*('RCP26-NEW'!BI7*'Per Unit Emission'!AA50)*'Efficiency Change'!$P5)/'Life time change'!$C5</f>
        <v>0</v>
      </c>
      <c r="ER6">
        <f>(Transition!$D5*('RCP26-NEW'!BJ7*'Per Unit Emission'!AB6)*'Efficiency Change'!$G5+Transition!$C5*('RCP26-NEW'!BJ7*'Per Unit Emission'!AB50)*'Efficiency Change'!$P5)/'Life time change'!$C5</f>
        <v>0</v>
      </c>
      <c r="ES6">
        <f>(Transition!$D5*('RCP26-NEW'!BK7*'Per Unit Emission'!AC6)*'Efficiency Change'!$G5+Transition!$C5*('RCP26-NEW'!BK7*'Per Unit Emission'!AC50)*'Efficiency Change'!$P5)/'Life time change'!$C5</f>
        <v>0</v>
      </c>
      <c r="ET6">
        <f>(Transition!$D5*('RCP26-NEW'!BL7*'Per Unit Emission'!AD6)*'Efficiency Change'!$G5+Transition!$C5*('RCP26-NEW'!BL7*'Per Unit Emission'!AD50)*'Efficiency Change'!$P5)/'Life time change'!$C5</f>
        <v>0</v>
      </c>
      <c r="EU6">
        <f>(Transition!$D5*('RCP26-NEW'!BM7*'Per Unit Emission'!AE6)*'Efficiency Change'!$G5+Transition!$C5*('RCP26-NEW'!BM7*'Per Unit Emission'!AE50)*'Efficiency Change'!$P5)/'Life time change'!$C5</f>
        <v>0</v>
      </c>
      <c r="EV6">
        <f>(Transition!$D5*('RCP26-NEW'!BN7*'Per Unit Emission'!AF6)*'Efficiency Change'!$G5+Transition!$C5*('RCP26-NEW'!BN7*'Per Unit Emission'!AF50)*'Efficiency Change'!$P5)/'Life time change'!$C5</f>
        <v>0</v>
      </c>
      <c r="EW6">
        <f>(Transition!$D5*('RCP26-NEW'!BO7*'Per Unit Emission'!AG6)*'Efficiency Change'!$G5+Transition!$C5*('RCP26-NEW'!BO7*'Per Unit Emission'!AG50)*'Efficiency Change'!$P5)/'Life time change'!$C5</f>
        <v>0</v>
      </c>
      <c r="EX6">
        <f>(Transition!$D5*('RCP26-NEW'!BP7*'Per Unit Emission'!AH6)*'Efficiency Change'!$G5+Transition!$C5*('RCP26-NEW'!BP7*'Per Unit Emission'!AH50)*'Efficiency Change'!$P5)/'Life time change'!$C5</f>
        <v>0</v>
      </c>
      <c r="EY6">
        <f>(Transition!$D5*('RCP26-NEW'!BQ7*'Per Unit Emission'!AI6)*'Efficiency Change'!$G5+Transition!$C5*('RCP26-NEW'!BQ7*'Per Unit Emission'!AI50)*'Efficiency Change'!$P5)/'Life time change'!$C5</f>
        <v>0</v>
      </c>
      <c r="EZ6">
        <f>(Transition!$D5*('RCP26-NEW'!BR7*'Per Unit Emission'!AJ6)*'Efficiency Change'!$G5+Transition!$C5*('RCP26-NEW'!BR7*'Per Unit Emission'!AJ50)*'Efficiency Change'!$P5)/'Life time change'!$C5</f>
        <v>0</v>
      </c>
      <c r="FA6">
        <f>(Transition!$D5*('RCP26-NEW'!BS7*'Per Unit Emission'!T6)*'Efficiency Change'!$G5+Transition!$C5*('RCP26-NEW'!BS7*'Per Unit Emission'!T50)*'Efficiency Change'!$P5)/'Life time change'!$C5</f>
        <v>0</v>
      </c>
      <c r="FB6">
        <f>(Transition!$D5*('RCP26-NEW'!BT7*'Per Unit Emission'!U6)*'Efficiency Change'!$G5+Transition!$C5*('RCP26-NEW'!BT7*'Per Unit Emission'!U50)*'Efficiency Change'!$P5)/'Life time change'!$C5</f>
        <v>0</v>
      </c>
      <c r="FC6">
        <f>(Transition!$D5*('RCP26-NEW'!BU7*'Per Unit Emission'!V6)*'Efficiency Change'!$G5+Transition!$C5*('RCP26-NEW'!BU7*'Per Unit Emission'!V50)*'Efficiency Change'!$P5)/'Life time change'!$C5</f>
        <v>0</v>
      </c>
      <c r="FD6">
        <f>(Transition!$D5*('RCP26-NEW'!BV7*'Per Unit Emission'!W6)*'Efficiency Change'!$G5+Transition!$C5*('RCP26-NEW'!BV7*'Per Unit Emission'!W50)*'Efficiency Change'!$P5)/'Life time change'!$C5</f>
        <v>0</v>
      </c>
      <c r="FE6">
        <f>(Transition!$D5*('RCP26-NEW'!BW7*'Per Unit Emission'!X6)*'Efficiency Change'!$G5+Transition!$C5*('RCP26-NEW'!BW7*'Per Unit Emission'!X50)*'Efficiency Change'!$P5)/'Life time change'!$C5</f>
        <v>0</v>
      </c>
      <c r="FF6">
        <f>(Transition!$D5*('RCP26-NEW'!BX7*'Per Unit Emission'!Y6)*'Efficiency Change'!$G5+Transition!$C5*('RCP26-NEW'!BX7*'Per Unit Emission'!Y50)*'Efficiency Change'!$P5)/'Life time change'!$C5</f>
        <v>0</v>
      </c>
      <c r="FG6">
        <f>(Transition!$D5*('RCP26-NEW'!BY7*'Per Unit Emission'!Z6)*'Efficiency Change'!$G5+Transition!$C5*('RCP26-NEW'!BY7*'Per Unit Emission'!Z50)*'Efficiency Change'!$P5)/'Life time change'!$C5</f>
        <v>0</v>
      </c>
      <c r="FH6">
        <f>(Transition!$D5*('RCP26-NEW'!BZ7*'Per Unit Emission'!AA6)*'Efficiency Change'!$G5+Transition!$C5*('RCP26-NEW'!BZ7*'Per Unit Emission'!AA50)*'Efficiency Change'!$P5)/'Life time change'!$C5</f>
        <v>0</v>
      </c>
      <c r="FI6">
        <f>(Transition!$D5*('RCP26-NEW'!CA7*'Per Unit Emission'!AB6)*'Efficiency Change'!$G5+Transition!$C5*('RCP26-NEW'!CA7*'Per Unit Emission'!AB50)*'Efficiency Change'!$P5)/'Life time change'!$C5</f>
        <v>0</v>
      </c>
      <c r="FJ6">
        <f>(Transition!$D5*('RCP26-NEW'!CB7*'Per Unit Emission'!AC6)*'Efficiency Change'!$G5+Transition!$C5*('RCP26-NEW'!CB7*'Per Unit Emission'!AC50)*'Efficiency Change'!$P5)/'Life time change'!$C5</f>
        <v>0</v>
      </c>
      <c r="FK6">
        <f>(Transition!$D5*('RCP26-NEW'!CC7*'Per Unit Emission'!AD6)*'Efficiency Change'!$G5+Transition!$C5*('RCP26-NEW'!CC7*'Per Unit Emission'!AD50)*'Efficiency Change'!$P5)/'Life time change'!$C5</f>
        <v>0</v>
      </c>
      <c r="FL6">
        <f>(Transition!$D5*('RCP26-NEW'!CD7*'Per Unit Emission'!AE6)*'Efficiency Change'!$G5+Transition!$C5*('RCP26-NEW'!CD7*'Per Unit Emission'!AE50)*'Efficiency Change'!$P5)/'Life time change'!$C5</f>
        <v>0</v>
      </c>
      <c r="FM6">
        <f>(Transition!$D5*('RCP26-NEW'!CE7*'Per Unit Emission'!AF6)*'Efficiency Change'!$G5+Transition!$C5*('RCP26-NEW'!CE7*'Per Unit Emission'!AF50)*'Efficiency Change'!$P5)/'Life time change'!$C5</f>
        <v>0</v>
      </c>
      <c r="FN6">
        <f>(Transition!$D5*('RCP26-NEW'!CF7*'Per Unit Emission'!AG6)*'Efficiency Change'!$G5+Transition!$C5*('RCP26-NEW'!CF7*'Per Unit Emission'!AG50)*'Efficiency Change'!$P5)/'Life time change'!$C5</f>
        <v>0</v>
      </c>
      <c r="FO6">
        <f>(Transition!$D5*('RCP26-NEW'!CG7*'Per Unit Emission'!AH6)*'Efficiency Change'!$G5+Transition!$C5*('RCP26-NEW'!CG7*'Per Unit Emission'!AH50)*'Efficiency Change'!$P5)/'Life time change'!$C5</f>
        <v>0</v>
      </c>
      <c r="FP6">
        <f>(Transition!$D5*('RCP26-NEW'!CH7*'Per Unit Emission'!AI6)*'Efficiency Change'!$G5+Transition!$C5*('RCP26-NEW'!CH7*'Per Unit Emission'!AI50)*'Efficiency Change'!$P5)/'Life time change'!$C5</f>
        <v>0</v>
      </c>
      <c r="FS6">
        <v>2013</v>
      </c>
      <c r="FT6">
        <f>(Transition!$D5*('RCP19-NEW'!C7*'Per Unit Emission'!AK6)*'Efficiency Change'!$G5+Transition!$C5*('RCP19-NEW'!C7*'Per Unit Emission'!AK50)*'Efficiency Change'!$P5)/'Life time change'!$C5</f>
        <v>0</v>
      </c>
      <c r="FU6">
        <f>(Transition!$D5*('RCP19-NEW'!D7*'Per Unit Emission'!AL6)*'Efficiency Change'!$G5+Transition!$C5*('RCP19-NEW'!D7*'Per Unit Emission'!AL50)*'Efficiency Change'!$P5)/'Life time change'!$C5</f>
        <v>0</v>
      </c>
      <c r="FV6">
        <f>(Transition!$D5*('RCP19-NEW'!E7*'Per Unit Emission'!AM6)*'Efficiency Change'!$G5+Transition!$C5*('RCP19-NEW'!E7*'Per Unit Emission'!AM50)*'Efficiency Change'!$P5)/'Life time change'!$C5</f>
        <v>0</v>
      </c>
      <c r="FW6">
        <f>(Transition!$D5*('RCP19-NEW'!F7*'Per Unit Emission'!AN6)*'Efficiency Change'!$G5+Transition!$C5*('RCP19-NEW'!F7*'Per Unit Emission'!AN50)*'Efficiency Change'!$P5)/'Life time change'!$C5</f>
        <v>0</v>
      </c>
      <c r="FX6">
        <f>(Transition!$D5*('RCP19-NEW'!G7*'Per Unit Emission'!AO6)*'Efficiency Change'!$G5+Transition!$C5*('RCP19-NEW'!G7*'Per Unit Emission'!AO50)*'Efficiency Change'!$P5)/'Life time change'!$C5</f>
        <v>0</v>
      </c>
      <c r="FY6">
        <f>(Transition!$D5*('RCP19-NEW'!H7*'Per Unit Emission'!AP6)*'Efficiency Change'!$G5+Transition!$C5*('RCP19-NEW'!H7*'Per Unit Emission'!AP50)*'Efficiency Change'!$P5)/'Life time change'!$C5</f>
        <v>0</v>
      </c>
      <c r="FZ6">
        <f>(Transition!$D5*('RCP19-NEW'!I7*'Per Unit Emission'!AQ6)*'Efficiency Change'!$G5+Transition!$C5*('RCP19-NEW'!I7*'Per Unit Emission'!AQ50)*'Efficiency Change'!$P5)/'Life time change'!$C5</f>
        <v>0</v>
      </c>
      <c r="GA6">
        <f>(Transition!$D5*('RCP19-NEW'!J7*'Per Unit Emission'!AR6)*'Efficiency Change'!$G5+Transition!$C5*('RCP19-NEW'!J7*'Per Unit Emission'!AR50)*'Efficiency Change'!$P5)/'Life time change'!$C5</f>
        <v>0</v>
      </c>
      <c r="GB6">
        <f>(Transition!$D5*('RCP19-NEW'!K7*'Per Unit Emission'!AS6)*'Efficiency Change'!$G5+Transition!$C5*('RCP19-NEW'!K7*'Per Unit Emission'!AS50)*'Efficiency Change'!$P5)/'Life time change'!$C5</f>
        <v>0</v>
      </c>
      <c r="GC6">
        <f>(Transition!$D5*('RCP19-NEW'!L7*'Per Unit Emission'!AT6)*'Efficiency Change'!$G5+Transition!$C5*('RCP19-NEW'!L7*'Per Unit Emission'!AT50)*'Efficiency Change'!$P5)/'Life time change'!$C5</f>
        <v>0</v>
      </c>
      <c r="GD6">
        <f>(Transition!$D5*('RCP19-NEW'!M7*'Per Unit Emission'!AU6)*'Efficiency Change'!$G5+Transition!$C5*('RCP19-NEW'!M7*'Per Unit Emission'!AU50)*'Efficiency Change'!$P5)/'Life time change'!$C5</f>
        <v>0</v>
      </c>
      <c r="GE6">
        <f>(Transition!$D5*('RCP19-NEW'!N7*'Per Unit Emission'!AV6)*'Efficiency Change'!$G5+Transition!$C5*('RCP19-NEW'!N7*'Per Unit Emission'!AV50)*'Efficiency Change'!$P5)/'Life time change'!$C5</f>
        <v>0</v>
      </c>
      <c r="GF6">
        <f>(Transition!$D5*('RCP19-NEW'!O7*'Per Unit Emission'!AW6)*'Efficiency Change'!$G5+Transition!$C5*('RCP19-NEW'!O7*'Per Unit Emission'!AW50)*'Efficiency Change'!$P5)/'Life time change'!$C5</f>
        <v>0</v>
      </c>
      <c r="GG6">
        <f>(Transition!$D5*('RCP19-NEW'!P7*'Per Unit Emission'!AX6)*'Efficiency Change'!$G5+Transition!$C5*('RCP19-NEW'!P7*'Per Unit Emission'!AX50)*'Efficiency Change'!$P5)/'Life time change'!$C5</f>
        <v>0</v>
      </c>
      <c r="GH6">
        <f>(Transition!$D5*('RCP19-NEW'!Q7*'Per Unit Emission'!AY6)*'Efficiency Change'!$G5+Transition!$C5*('RCP19-NEW'!Q7*'Per Unit Emission'!AY50)*'Efficiency Change'!$P5)/'Life time change'!$C5</f>
        <v>0</v>
      </c>
      <c r="GI6">
        <f>(Transition!$D5*('RCP19-NEW'!R7*'Per Unit Emission'!AZ6)*'Efficiency Change'!$G5+Transition!$C5*('RCP19-NEW'!R7*'Per Unit Emission'!AZ50)*'Efficiency Change'!$P5)/'Life time change'!$C5</f>
        <v>0</v>
      </c>
      <c r="GJ6">
        <f>(Transition!$D5*('RCP19-NEW'!S7*'Per Unit Emission'!BA6)*'Efficiency Change'!$G5+Transition!$C5*('RCP19-NEW'!S7*'Per Unit Emission'!BA50)*'Efficiency Change'!$P5)/'Life time change'!$C5</f>
        <v>0</v>
      </c>
      <c r="GK6">
        <f>(Transition!$D5*('RCP19-NEW'!T7*'Per Unit Emission'!AK6)*'Efficiency Change'!$G5+Transition!$C5*('RCP19-NEW'!T7*'Per Unit Emission'!AK50)*'Efficiency Change'!$P5)/'Life time change'!$C5</f>
        <v>0</v>
      </c>
      <c r="GL6">
        <f>(Transition!$D5*('RCP19-NEW'!U7*'Per Unit Emission'!AL6)*'Efficiency Change'!$G5+Transition!$C5*('RCP19-NEW'!U7*'Per Unit Emission'!AL50)*'Efficiency Change'!$P5)/'Life time change'!$C5</f>
        <v>0</v>
      </c>
      <c r="GM6">
        <f>(Transition!$D5*('RCP19-NEW'!V7*'Per Unit Emission'!AM6)*'Efficiency Change'!$G5+Transition!$C5*('RCP19-NEW'!V7*'Per Unit Emission'!AM50)*'Efficiency Change'!$P5)/'Life time change'!$C5</f>
        <v>0</v>
      </c>
      <c r="GN6">
        <f>(Transition!$D5*('RCP19-NEW'!W7*'Per Unit Emission'!AN6)*'Efficiency Change'!$G5+Transition!$C5*('RCP19-NEW'!W7*'Per Unit Emission'!AN50)*'Efficiency Change'!$P5)/'Life time change'!$C5</f>
        <v>0</v>
      </c>
      <c r="GO6">
        <f>(Transition!$D5*('RCP19-NEW'!X7*'Per Unit Emission'!AO6)*'Efficiency Change'!$G5+Transition!$C5*('RCP19-NEW'!X7*'Per Unit Emission'!AO50)*'Efficiency Change'!$P5)/'Life time change'!$C5</f>
        <v>0</v>
      </c>
      <c r="GP6">
        <f>(Transition!$D5*('RCP19-NEW'!Y7*'Per Unit Emission'!AP6)*'Efficiency Change'!$G5+Transition!$C5*('RCP19-NEW'!Y7*'Per Unit Emission'!AP50)*'Efficiency Change'!$P5)/'Life time change'!$C5</f>
        <v>0</v>
      </c>
      <c r="GQ6">
        <f>(Transition!$D5*('RCP19-NEW'!Z7*'Per Unit Emission'!AQ6)*'Efficiency Change'!$G5+Transition!$C5*('RCP19-NEW'!Z7*'Per Unit Emission'!AQ50)*'Efficiency Change'!$P5)/'Life time change'!$C5</f>
        <v>0</v>
      </c>
      <c r="GR6">
        <f>(Transition!$D5*('RCP19-NEW'!AA7*'Per Unit Emission'!AR6)*'Efficiency Change'!$G5+Transition!$C5*('RCP19-NEW'!AA7*'Per Unit Emission'!AR50)*'Efficiency Change'!$P5)/'Life time change'!$C5</f>
        <v>0</v>
      </c>
      <c r="GS6">
        <f>(Transition!$D5*('RCP19-NEW'!AB7*'Per Unit Emission'!AS6)*'Efficiency Change'!$G5+Transition!$C5*('RCP19-NEW'!AB7*'Per Unit Emission'!AS50)*'Efficiency Change'!$P5)/'Life time change'!$C5</f>
        <v>0</v>
      </c>
      <c r="GT6">
        <f>(Transition!$D5*('RCP19-NEW'!AC7*'Per Unit Emission'!AT6)*'Efficiency Change'!$G5+Transition!$C5*('RCP19-NEW'!AC7*'Per Unit Emission'!AT50)*'Efficiency Change'!$P5)/'Life time change'!$C5</f>
        <v>0</v>
      </c>
      <c r="GU6">
        <f>(Transition!$D5*('RCP19-NEW'!AD7*'Per Unit Emission'!AU6)*'Efficiency Change'!$G5+Transition!$C5*('RCP19-NEW'!AD7*'Per Unit Emission'!AU50)*'Efficiency Change'!$P5)/'Life time change'!$C5</f>
        <v>0</v>
      </c>
      <c r="GV6">
        <f>(Transition!$D5*('RCP19-NEW'!AE7*'Per Unit Emission'!AV6)*'Efficiency Change'!$G5+Transition!$C5*('RCP19-NEW'!AE7*'Per Unit Emission'!AV50)*'Efficiency Change'!$P5)/'Life time change'!$C5</f>
        <v>0</v>
      </c>
      <c r="GW6">
        <f>(Transition!$D5*('RCP19-NEW'!AF7*'Per Unit Emission'!AW6)*'Efficiency Change'!$G5+Transition!$C5*('RCP19-NEW'!AF7*'Per Unit Emission'!AW50)*'Efficiency Change'!$P5)/'Life time change'!$C5</f>
        <v>0</v>
      </c>
      <c r="GX6">
        <f>(Transition!$D5*('RCP19-NEW'!AG7*'Per Unit Emission'!AX6)*'Efficiency Change'!$G5+Transition!$C5*('RCP19-NEW'!AG7*'Per Unit Emission'!AX50)*'Efficiency Change'!$P5)/'Life time change'!$C5</f>
        <v>0</v>
      </c>
      <c r="GY6">
        <f>(Transition!$D5*('RCP19-NEW'!AH7*'Per Unit Emission'!AY6)*'Efficiency Change'!$G5+Transition!$C5*('RCP19-NEW'!AH7*'Per Unit Emission'!AY50)*'Efficiency Change'!$P5)/'Life time change'!$C5</f>
        <v>0</v>
      </c>
      <c r="GZ6">
        <f>(Transition!$D5*('RCP19-NEW'!AI7*'Per Unit Emission'!AZ6)*'Efficiency Change'!$G5+Transition!$C5*('RCP19-NEW'!AI7*'Per Unit Emission'!AZ50)*'Efficiency Change'!$P5)/'Life time change'!$C5</f>
        <v>0</v>
      </c>
      <c r="HA6">
        <f>(Transition!$D5*('RCP19-NEW'!AJ7*'Per Unit Emission'!BA6)*'Efficiency Change'!$G5+Transition!$C5*('RCP19-NEW'!AJ7*'Per Unit Emission'!BA50)*'Efficiency Change'!$P5)/'Life time change'!$C5</f>
        <v>0</v>
      </c>
      <c r="HB6">
        <f>(Transition!$D5*('RCP19-NEW'!AK7*'Per Unit Emission'!AK6)*'Efficiency Change'!$G5+Transition!$C5*('RCP19-NEW'!AK7*'Per Unit Emission'!AK50)*'Efficiency Change'!$P5)/'Life time change'!$C5</f>
        <v>0</v>
      </c>
      <c r="HC6">
        <f>(Transition!$D5*('RCP19-NEW'!AL7*'Per Unit Emission'!AL6)*'Efficiency Change'!$G5+Transition!$C5*('RCP19-NEW'!AL7*'Per Unit Emission'!AL50)*'Efficiency Change'!$P5)/'Life time change'!$C5</f>
        <v>0</v>
      </c>
      <c r="HD6">
        <f>(Transition!$D5*('RCP19-NEW'!AM7*'Per Unit Emission'!AM6)*'Efficiency Change'!$G5+Transition!$C5*('RCP19-NEW'!AM7*'Per Unit Emission'!AM50)*'Efficiency Change'!$P5)/'Life time change'!$C5</f>
        <v>0</v>
      </c>
      <c r="HE6">
        <f>(Transition!$D5*('RCP19-NEW'!AN7*'Per Unit Emission'!AN6)*'Efficiency Change'!$G5+Transition!$C5*('RCP19-NEW'!AN7*'Per Unit Emission'!AN50)*'Efficiency Change'!$P5)/'Life time change'!$C5</f>
        <v>0</v>
      </c>
      <c r="HF6">
        <f>(Transition!$D5*('RCP19-NEW'!AO7*'Per Unit Emission'!AO6)*'Efficiency Change'!$G5+Transition!$C5*('RCP19-NEW'!AO7*'Per Unit Emission'!AO50)*'Efficiency Change'!$P5)/'Life time change'!$C5</f>
        <v>0</v>
      </c>
      <c r="HG6">
        <f>(Transition!$D5*('RCP19-NEW'!AP7*'Per Unit Emission'!AP6)*'Efficiency Change'!$G5+Transition!$C5*('RCP19-NEW'!AP7*'Per Unit Emission'!AP50)*'Efficiency Change'!$P5)/'Life time change'!$C5</f>
        <v>0</v>
      </c>
      <c r="HH6">
        <f>(Transition!$D5*('RCP19-NEW'!AQ7*'Per Unit Emission'!AQ6)*'Efficiency Change'!$G5+Transition!$C5*('RCP19-NEW'!AQ7*'Per Unit Emission'!AQ50)*'Efficiency Change'!$P5)/'Life time change'!$C5</f>
        <v>0</v>
      </c>
      <c r="HI6">
        <f>(Transition!$D5*('RCP19-NEW'!AR7*'Per Unit Emission'!AR6)*'Efficiency Change'!$G5+Transition!$C5*('RCP19-NEW'!AR7*'Per Unit Emission'!AR50)*'Efficiency Change'!$P5)/'Life time change'!$C5</f>
        <v>0</v>
      </c>
      <c r="HJ6">
        <f>(Transition!$D5*('RCP19-NEW'!AS7*'Per Unit Emission'!AS6)*'Efficiency Change'!$G5+Transition!$C5*('RCP19-NEW'!AS7*'Per Unit Emission'!AS50)*'Efficiency Change'!$P5)/'Life time change'!$C5</f>
        <v>0</v>
      </c>
      <c r="HK6">
        <f>(Transition!$D5*('RCP19-NEW'!AT7*'Per Unit Emission'!AT6)*'Efficiency Change'!$G5+Transition!$C5*('RCP19-NEW'!AT7*'Per Unit Emission'!AT50)*'Efficiency Change'!$P5)/'Life time change'!$C5</f>
        <v>0</v>
      </c>
      <c r="HL6">
        <f>(Transition!$D5*('RCP19-NEW'!AU7*'Per Unit Emission'!AU6)*'Efficiency Change'!$G5+Transition!$C5*('RCP19-NEW'!AU7*'Per Unit Emission'!AU50)*'Efficiency Change'!$P5)/'Life time change'!$C5</f>
        <v>0</v>
      </c>
      <c r="HM6">
        <f>(Transition!$D5*('RCP19-NEW'!AV7*'Per Unit Emission'!AV6)*'Efficiency Change'!$G5+Transition!$C5*('RCP19-NEW'!AV7*'Per Unit Emission'!AV50)*'Efficiency Change'!$P5)/'Life time change'!$C5</f>
        <v>0</v>
      </c>
      <c r="HN6">
        <f>(Transition!$D5*('RCP19-NEW'!AW7*'Per Unit Emission'!AW6)*'Efficiency Change'!$G5+Transition!$C5*('RCP19-NEW'!AW7*'Per Unit Emission'!AW50)*'Efficiency Change'!$P5)/'Life time change'!$C5</f>
        <v>0</v>
      </c>
      <c r="HO6">
        <f>(Transition!$D5*('RCP19-NEW'!AX7*'Per Unit Emission'!AX6)*'Efficiency Change'!$G5+Transition!$C5*('RCP19-NEW'!AX7*'Per Unit Emission'!AX50)*'Efficiency Change'!$P5)/'Life time change'!$C5</f>
        <v>0</v>
      </c>
      <c r="HP6">
        <f>(Transition!$D5*('RCP19-NEW'!AY7*'Per Unit Emission'!AY6)*'Efficiency Change'!$G5+Transition!$C5*('RCP19-NEW'!AY7*'Per Unit Emission'!AY50)*'Efficiency Change'!$P5)/'Life time change'!$C5</f>
        <v>0</v>
      </c>
      <c r="HQ6">
        <f>(Transition!$D5*('RCP19-NEW'!AZ7*'Per Unit Emission'!AZ6)*'Efficiency Change'!$G5+Transition!$C5*('RCP19-NEW'!AZ7*'Per Unit Emission'!AZ50)*'Efficiency Change'!$P5)/'Life time change'!$C5</f>
        <v>0</v>
      </c>
      <c r="HR6">
        <f>(Transition!$D5*('RCP19-NEW'!BA7*'Per Unit Emission'!BA6)*'Efficiency Change'!$G5+Transition!$C5*('RCP19-NEW'!BA7*'Per Unit Emission'!BA50)*'Efficiency Change'!$P5)/'Life time change'!$C5</f>
        <v>0</v>
      </c>
      <c r="HS6">
        <f>(Transition!$D5*('RCP19-NEW'!BB7*'Per Unit Emission'!AK6)*'Efficiency Change'!$G5+Transition!$C5*('RCP19-NEW'!BB7*'Per Unit Emission'!AK50)*'Efficiency Change'!$P5)/'Life time change'!$C5</f>
        <v>0</v>
      </c>
      <c r="HT6">
        <f>(Transition!$D5*('RCP19-NEW'!BC7*'Per Unit Emission'!AL6)*'Efficiency Change'!$G5+Transition!$C5*('RCP19-NEW'!BC7*'Per Unit Emission'!AL50)*'Efficiency Change'!$P5)/'Life time change'!$C5</f>
        <v>0</v>
      </c>
      <c r="HU6">
        <f>(Transition!$D5*('RCP19-NEW'!BD7*'Per Unit Emission'!AM6)*'Efficiency Change'!$G5+Transition!$C5*('RCP19-NEW'!BD7*'Per Unit Emission'!AM50)*'Efficiency Change'!$P5)/'Life time change'!$C5</f>
        <v>0</v>
      </c>
      <c r="HV6">
        <f>(Transition!$D5*('RCP19-NEW'!BE7*'Per Unit Emission'!AN6)*'Efficiency Change'!$G5+Transition!$C5*('RCP19-NEW'!BE7*'Per Unit Emission'!AN50)*'Efficiency Change'!$P5)/'Life time change'!$C5</f>
        <v>0</v>
      </c>
      <c r="HW6">
        <f>(Transition!$D5*('RCP19-NEW'!BF7*'Per Unit Emission'!AO6)*'Efficiency Change'!$G5+Transition!$C5*('RCP19-NEW'!BF7*'Per Unit Emission'!AO50)*'Efficiency Change'!$P5)/'Life time change'!$C5</f>
        <v>0</v>
      </c>
      <c r="HX6">
        <f>(Transition!$D5*('RCP19-NEW'!BG7*'Per Unit Emission'!AP6)*'Efficiency Change'!$G5+Transition!$C5*('RCP19-NEW'!BG7*'Per Unit Emission'!AP50)*'Efficiency Change'!$P5)/'Life time change'!$C5</f>
        <v>0</v>
      </c>
      <c r="HY6">
        <f>(Transition!$D5*('RCP19-NEW'!BH7*'Per Unit Emission'!AQ6)*'Efficiency Change'!$G5+Transition!$C5*('RCP19-NEW'!BH7*'Per Unit Emission'!AQ50)*'Efficiency Change'!$P5)/'Life time change'!$C5</f>
        <v>0</v>
      </c>
      <c r="HZ6">
        <f>(Transition!$D5*('RCP19-NEW'!BI7*'Per Unit Emission'!AR6)*'Efficiency Change'!$G5+Transition!$C5*('RCP19-NEW'!BI7*'Per Unit Emission'!AR50)*'Efficiency Change'!$P5)/'Life time change'!$C5</f>
        <v>0</v>
      </c>
      <c r="IA6">
        <f>(Transition!$D5*('RCP19-NEW'!BJ7*'Per Unit Emission'!AS6)*'Efficiency Change'!$G5+Transition!$C5*('RCP19-NEW'!BJ7*'Per Unit Emission'!AS50)*'Efficiency Change'!$P5)/'Life time change'!$C5</f>
        <v>0</v>
      </c>
      <c r="IB6">
        <f>(Transition!$D5*('RCP19-NEW'!BK7*'Per Unit Emission'!AT6)*'Efficiency Change'!$G5+Transition!$C5*('RCP19-NEW'!BK7*'Per Unit Emission'!AT50)*'Efficiency Change'!$P5)/'Life time change'!$C5</f>
        <v>0</v>
      </c>
      <c r="IC6">
        <f>(Transition!$D5*('RCP19-NEW'!BL7*'Per Unit Emission'!AU6)*'Efficiency Change'!$G5+Transition!$C5*('RCP19-NEW'!BL7*'Per Unit Emission'!AU50)*'Efficiency Change'!$P5)/'Life time change'!$C5</f>
        <v>0</v>
      </c>
      <c r="ID6">
        <f>(Transition!$D5*('RCP19-NEW'!BM7*'Per Unit Emission'!AV6)*'Efficiency Change'!$G5+Transition!$C5*('RCP19-NEW'!BM7*'Per Unit Emission'!AV50)*'Efficiency Change'!$P5)/'Life time change'!$C5</f>
        <v>0</v>
      </c>
      <c r="IE6">
        <f>(Transition!$D5*('RCP19-NEW'!BN7*'Per Unit Emission'!AW6)*'Efficiency Change'!$G5+Transition!$C5*('RCP19-NEW'!BN7*'Per Unit Emission'!AW50)*'Efficiency Change'!$P5)/'Life time change'!$C5</f>
        <v>0</v>
      </c>
      <c r="IF6">
        <f>(Transition!$D5*('RCP19-NEW'!BO7*'Per Unit Emission'!AX6)*'Efficiency Change'!$G5+Transition!$C5*('RCP19-NEW'!BO7*'Per Unit Emission'!AX50)*'Efficiency Change'!$P5)/'Life time change'!$C5</f>
        <v>0</v>
      </c>
      <c r="IG6">
        <f>(Transition!$D5*('RCP19-NEW'!BP7*'Per Unit Emission'!AY6)*'Efficiency Change'!$G5+Transition!$C5*('RCP19-NEW'!BP7*'Per Unit Emission'!AY50)*'Efficiency Change'!$P5)/'Life time change'!$C5</f>
        <v>0</v>
      </c>
      <c r="IH6">
        <f>(Transition!$D5*('RCP19-NEW'!BQ7*'Per Unit Emission'!AZ6)*'Efficiency Change'!$G5+Transition!$C5*('RCP19-NEW'!BQ7*'Per Unit Emission'!AZ50)*'Efficiency Change'!$P5)/'Life time change'!$C5</f>
        <v>0</v>
      </c>
      <c r="II6">
        <f>(Transition!$D5*('RCP19-NEW'!BR7*'Per Unit Emission'!BA6)*'Efficiency Change'!$G5+Transition!$C5*('RCP19-NEW'!BR7*'Per Unit Emission'!BA50)*'Efficiency Change'!$P5)/'Life time change'!$C5</f>
        <v>0</v>
      </c>
      <c r="IJ6">
        <f>(Transition!$D5*('RCP19-NEW'!BS7*'Per Unit Emission'!AK6)*'Efficiency Change'!$G5+Transition!$C5*('RCP19-NEW'!BS7*'Per Unit Emission'!AK50)*'Efficiency Change'!$P5)/'Life time change'!$C5</f>
        <v>0</v>
      </c>
      <c r="IK6">
        <f>(Transition!$D5*('RCP19-NEW'!BT7*'Per Unit Emission'!AL6)*'Efficiency Change'!$G5+Transition!$C5*('RCP19-NEW'!BT7*'Per Unit Emission'!AL50)*'Efficiency Change'!$P5)/'Life time change'!$C5</f>
        <v>0</v>
      </c>
      <c r="IL6">
        <f>(Transition!$D5*('RCP19-NEW'!BU7*'Per Unit Emission'!AM6)*'Efficiency Change'!$G5+Transition!$C5*('RCP19-NEW'!BU7*'Per Unit Emission'!AM50)*'Efficiency Change'!$P5)/'Life time change'!$C5</f>
        <v>0</v>
      </c>
      <c r="IM6">
        <f>(Transition!$D5*('RCP19-NEW'!BV7*'Per Unit Emission'!AN6)*'Efficiency Change'!$G5+Transition!$C5*('RCP19-NEW'!BV7*'Per Unit Emission'!AN50)*'Efficiency Change'!$P5)/'Life time change'!$C5</f>
        <v>0</v>
      </c>
      <c r="IN6">
        <f>(Transition!$D5*('RCP19-NEW'!BW7*'Per Unit Emission'!AO6)*'Efficiency Change'!$G5+Transition!$C5*('RCP19-NEW'!BW7*'Per Unit Emission'!AO50)*'Efficiency Change'!$P5)/'Life time change'!$C5</f>
        <v>0</v>
      </c>
      <c r="IO6">
        <f>(Transition!$D5*('RCP19-NEW'!BX7*'Per Unit Emission'!AP6)*'Efficiency Change'!$G5+Transition!$C5*('RCP19-NEW'!BX7*'Per Unit Emission'!AP50)*'Efficiency Change'!$P5)/'Life time change'!$C5</f>
        <v>0</v>
      </c>
      <c r="IP6">
        <f>(Transition!$D5*('RCP19-NEW'!BY7*'Per Unit Emission'!AQ6)*'Efficiency Change'!$G5+Transition!$C5*('RCP19-NEW'!BY7*'Per Unit Emission'!AQ50)*'Efficiency Change'!$P5)/'Life time change'!$C5</f>
        <v>0</v>
      </c>
      <c r="IQ6">
        <f>(Transition!$D5*('RCP19-NEW'!BZ7*'Per Unit Emission'!AR6)*'Efficiency Change'!$G5+Transition!$C5*('RCP19-NEW'!BZ7*'Per Unit Emission'!AR50)*'Efficiency Change'!$P5)/'Life time change'!$C5</f>
        <v>0</v>
      </c>
      <c r="IR6">
        <f>(Transition!$D5*('RCP19-NEW'!CA7*'Per Unit Emission'!AS6)*'Efficiency Change'!$G5+Transition!$C5*('RCP19-NEW'!CA7*'Per Unit Emission'!AS50)*'Efficiency Change'!$P5)/'Life time change'!$C5</f>
        <v>0</v>
      </c>
      <c r="IS6">
        <f>(Transition!$D5*('RCP19-NEW'!CB7*'Per Unit Emission'!AT6)*'Efficiency Change'!$G5+Transition!$C5*('RCP19-NEW'!CB7*'Per Unit Emission'!AT50)*'Efficiency Change'!$P5)/'Life time change'!$C5</f>
        <v>0</v>
      </c>
      <c r="IT6">
        <f>(Transition!$D5*('RCP19-NEW'!CC7*'Per Unit Emission'!AU6)*'Efficiency Change'!$G5+Transition!$C5*('RCP19-NEW'!CC7*'Per Unit Emission'!AU50)*'Efficiency Change'!$P5)/'Life time change'!$C5</f>
        <v>0</v>
      </c>
      <c r="IU6">
        <f>(Transition!$D5*('RCP19-NEW'!CD7*'Per Unit Emission'!AV6)*'Efficiency Change'!$G5+Transition!$C5*('RCP19-NEW'!CD7*'Per Unit Emission'!AV50)*'Efficiency Change'!$P5)/'Life time change'!$C5</f>
        <v>0</v>
      </c>
      <c r="IV6">
        <f>(Transition!$D5*('RCP19-NEW'!CE7*'Per Unit Emission'!AW6)*'Efficiency Change'!$G5+Transition!$C5*('RCP19-NEW'!CE7*'Per Unit Emission'!AW50)*'Efficiency Change'!$P5)/'Life time change'!$C5</f>
        <v>0</v>
      </c>
      <c r="IW6">
        <f>(Transition!$D5*('RCP19-NEW'!CF7*'Per Unit Emission'!AX6)*'Efficiency Change'!$G5+Transition!$C5*('RCP19-NEW'!CF7*'Per Unit Emission'!AX50)*'Efficiency Change'!$P5)/'Life time change'!$C5</f>
        <v>0</v>
      </c>
      <c r="IX6">
        <f>(Transition!$D5*('RCP19-NEW'!CG7*'Per Unit Emission'!AY6)*'Efficiency Change'!$G5+Transition!$C5*('RCP19-NEW'!CG7*'Per Unit Emission'!AY50)*'Efficiency Change'!$P5)/'Life time change'!$C5</f>
        <v>0</v>
      </c>
      <c r="IY6">
        <f>(Transition!$D5*('RCP19-NEW'!CH7*'Per Unit Emission'!AZ6)*'Efficiency Change'!$G5+Transition!$C5*('RCP19-NEW'!CH7*'Per Unit Emission'!AZ50)*'Efficiency Change'!$P5)/'Life time change'!$C5</f>
        <v>0</v>
      </c>
    </row>
    <row r="7" spans="1:259" x14ac:dyDescent="0.25">
      <c r="A7">
        <v>2014</v>
      </c>
      <c r="B7">
        <f>(Transition!$D6*('Base-New'!C8*'Per Unit Emission'!C7)*'Efficiency Change'!$G6+Transition!$C6*('Base-New'!C8*'Per Unit Emission'!C51)*'Efficiency Change'!$P6)/'Life time change'!$C6</f>
        <v>0</v>
      </c>
      <c r="C7">
        <f>(Transition!$D6*('Base-New'!D8*'Per Unit Emission'!D7)*'Efficiency Change'!$G6+Transition!$C6*('Base-New'!D8*'Per Unit Emission'!D51)*'Efficiency Change'!$P6)/'Life time change'!$C6</f>
        <v>0</v>
      </c>
      <c r="D7">
        <f>(Transition!$D6*('Base-New'!E8*'Per Unit Emission'!E7)*'Efficiency Change'!$G6+Transition!$C6*('Base-New'!E8*'Per Unit Emission'!E51)*'Efficiency Change'!$P6)/'Life time change'!$C6</f>
        <v>0</v>
      </c>
      <c r="E7">
        <f>(Transition!$D6*('Base-New'!F8*'Per Unit Emission'!F7)*'Efficiency Change'!$G6+Transition!$C6*('Base-New'!F8*'Per Unit Emission'!F51)*'Efficiency Change'!$P6)/'Life time change'!$C6</f>
        <v>0</v>
      </c>
      <c r="F7">
        <f>(Transition!$D6*('Base-New'!G8*'Per Unit Emission'!G7)*'Efficiency Change'!$G6+Transition!$C6*('Base-New'!G8*'Per Unit Emission'!G51)*'Efficiency Change'!$P6)/'Life time change'!$C6</f>
        <v>0</v>
      </c>
      <c r="G7">
        <f>(Transition!$D6*('Base-New'!H8*'Per Unit Emission'!H7)*'Efficiency Change'!$G6+Transition!$C6*('Base-New'!H8*'Per Unit Emission'!H51)*'Efficiency Change'!$P6)/'Life time change'!$C6</f>
        <v>0</v>
      </c>
      <c r="H7">
        <f>(Transition!$D6*('Base-New'!I8*'Per Unit Emission'!I7)*'Efficiency Change'!$G6+Transition!$C6*('Base-New'!I8*'Per Unit Emission'!I51)*'Efficiency Change'!$P6)/'Life time change'!$C6</f>
        <v>0</v>
      </c>
      <c r="I7">
        <f>(Transition!$D6*('Base-New'!J8*'Per Unit Emission'!J7)*'Efficiency Change'!$G6+Transition!$C6*('Base-New'!J8*'Per Unit Emission'!J51)*'Efficiency Change'!$P6)/'Life time change'!$C6</f>
        <v>0</v>
      </c>
      <c r="J7">
        <f>(Transition!$D6*('Base-New'!K8*'Per Unit Emission'!K7)*'Efficiency Change'!$G6+Transition!$C6*('Base-New'!K8*'Per Unit Emission'!K51)*'Efficiency Change'!$P6)/'Life time change'!$C6</f>
        <v>0</v>
      </c>
      <c r="K7">
        <f>(Transition!$D6*('Base-New'!L8*'Per Unit Emission'!L7)*'Efficiency Change'!$G6+Transition!$C6*('Base-New'!L8*'Per Unit Emission'!L51)*'Efficiency Change'!$P6)/'Life time change'!$C6</f>
        <v>0</v>
      </c>
      <c r="L7">
        <f>(Transition!$D6*('Base-New'!M8*'Per Unit Emission'!M7)*'Efficiency Change'!$G6+Transition!$C6*('Base-New'!M8*'Per Unit Emission'!M51)*'Efficiency Change'!$P6)/'Life time change'!$C6</f>
        <v>0</v>
      </c>
      <c r="M7">
        <f>(Transition!$D6*('Base-New'!N8*'Per Unit Emission'!N7)*'Efficiency Change'!$G6+Transition!$C6*('Base-New'!N8*'Per Unit Emission'!N51)*'Efficiency Change'!$P6)/'Life time change'!$C6</f>
        <v>0</v>
      </c>
      <c r="N7">
        <f>(Transition!$D6*('Base-New'!O8*'Per Unit Emission'!O7)*'Efficiency Change'!$G6+Transition!$C6*('Base-New'!O8*'Per Unit Emission'!O51)*'Efficiency Change'!$P6)/'Life time change'!$C6</f>
        <v>0</v>
      </c>
      <c r="O7">
        <f>(Transition!$D6*('Base-New'!P8*'Per Unit Emission'!P7)*'Efficiency Change'!$G6+Transition!$C6*('Base-New'!P8*'Per Unit Emission'!P51)*'Efficiency Change'!$P6)/'Life time change'!$C6</f>
        <v>0</v>
      </c>
      <c r="P7">
        <f>(Transition!$D6*('Base-New'!Q8*'Per Unit Emission'!Q7)*'Efficiency Change'!$G6+Transition!$C6*('Base-New'!Q8*'Per Unit Emission'!Q51)*'Efficiency Change'!$P6)/'Life time change'!$C6</f>
        <v>0</v>
      </c>
      <c r="Q7">
        <f>(Transition!$D6*('Base-New'!R8*'Per Unit Emission'!R7)*'Efficiency Change'!$G6+Transition!$C6*('Base-New'!R8*'Per Unit Emission'!R51)*'Efficiency Change'!$P6)/'Life time change'!$C6</f>
        <v>0</v>
      </c>
      <c r="R7">
        <f>(Transition!$D6*('Base-New'!S8*'Per Unit Emission'!S7)*'Efficiency Change'!$G6+Transition!$C6*('Base-New'!S8*'Per Unit Emission'!S51)*'Efficiency Change'!$P6)/'Life time change'!$C6</f>
        <v>0</v>
      </c>
      <c r="S7">
        <f>(Transition!$D6*('Base-New'!T8*'Per Unit Emission'!C7)*'Efficiency Change'!$G6+Transition!$C6*('Base-New'!T8*'Per Unit Emission'!C51)*'Efficiency Change'!$P6)/'Life time change'!$C6</f>
        <v>0</v>
      </c>
      <c r="T7">
        <f>(Transition!$D6*('Base-New'!U8*'Per Unit Emission'!D7)*'Efficiency Change'!$G6+Transition!$C6*('Base-New'!U8*'Per Unit Emission'!D51)*'Efficiency Change'!$P6)/'Life time change'!$C6</f>
        <v>0</v>
      </c>
      <c r="U7">
        <f>(Transition!$D6*('Base-New'!V8*'Per Unit Emission'!E7)*'Efficiency Change'!$G6+Transition!$C6*('Base-New'!V8*'Per Unit Emission'!E51)*'Efficiency Change'!$P6)/'Life time change'!$C6</f>
        <v>0</v>
      </c>
      <c r="V7">
        <f>(Transition!$D6*('Base-New'!W8*'Per Unit Emission'!F7)*'Efficiency Change'!$G6+Transition!$C6*('Base-New'!W8*'Per Unit Emission'!F51)*'Efficiency Change'!$P6)/'Life time change'!$C6</f>
        <v>0</v>
      </c>
      <c r="W7">
        <f>(Transition!$D6*('Base-New'!X8*'Per Unit Emission'!G7)*'Efficiency Change'!$G6+Transition!$C6*('Base-New'!X8*'Per Unit Emission'!G51)*'Efficiency Change'!$P6)/'Life time change'!$C6</f>
        <v>0</v>
      </c>
      <c r="X7">
        <f>(Transition!$D6*('Base-New'!Y8*'Per Unit Emission'!H7)*'Efficiency Change'!$G6+Transition!$C6*('Base-New'!Y8*'Per Unit Emission'!H51)*'Efficiency Change'!$P6)/'Life time change'!$C6</f>
        <v>0</v>
      </c>
      <c r="Y7">
        <f>(Transition!$D6*('Base-New'!Z8*'Per Unit Emission'!I7)*'Efficiency Change'!$G6+Transition!$C6*('Base-New'!Z8*'Per Unit Emission'!I51)*'Efficiency Change'!$P6)/'Life time change'!$C6</f>
        <v>0</v>
      </c>
      <c r="Z7">
        <f>(Transition!$D6*('Base-New'!AA8*'Per Unit Emission'!J7)*'Efficiency Change'!$G6+Transition!$C6*('Base-New'!AA8*'Per Unit Emission'!J51)*'Efficiency Change'!$P6)/'Life time change'!$C6</f>
        <v>0</v>
      </c>
      <c r="AA7">
        <f>(Transition!$D6*('Base-New'!AB8*'Per Unit Emission'!K7)*'Efficiency Change'!$G6+Transition!$C6*('Base-New'!AB8*'Per Unit Emission'!K51)*'Efficiency Change'!$P6)/'Life time change'!$C6</f>
        <v>0</v>
      </c>
      <c r="AB7">
        <f>(Transition!$D6*('Base-New'!AC8*'Per Unit Emission'!L7)*'Efficiency Change'!$G6+Transition!$C6*('Base-New'!AC8*'Per Unit Emission'!L51)*'Efficiency Change'!$P6)/'Life time change'!$C6</f>
        <v>0</v>
      </c>
      <c r="AC7">
        <f>(Transition!$D6*('Base-New'!AD8*'Per Unit Emission'!M7)*'Efficiency Change'!$G6+Transition!$C6*('Base-New'!AD8*'Per Unit Emission'!M51)*'Efficiency Change'!$P6)/'Life time change'!$C6</f>
        <v>0</v>
      </c>
      <c r="AD7">
        <f>(Transition!$D6*('Base-New'!AE8*'Per Unit Emission'!N7)*'Efficiency Change'!$G6+Transition!$C6*('Base-New'!AE8*'Per Unit Emission'!N51)*'Efficiency Change'!$P6)/'Life time change'!$C6</f>
        <v>0</v>
      </c>
      <c r="AE7">
        <f>(Transition!$D6*('Base-New'!AF8*'Per Unit Emission'!O7)*'Efficiency Change'!$G6+Transition!$C6*('Base-New'!AF8*'Per Unit Emission'!O51)*'Efficiency Change'!$P6)/'Life time change'!$C6</f>
        <v>0</v>
      </c>
      <c r="AF7">
        <f>(Transition!$D6*('Base-New'!AG8*'Per Unit Emission'!P7)*'Efficiency Change'!$G6+Transition!$C6*('Base-New'!AG8*'Per Unit Emission'!P51)*'Efficiency Change'!$P6)/'Life time change'!$C6</f>
        <v>0</v>
      </c>
      <c r="AG7">
        <f>(Transition!$D6*('Base-New'!AH8*'Per Unit Emission'!Q7)*'Efficiency Change'!$G6+Transition!$C6*('Base-New'!AH8*'Per Unit Emission'!Q51)*'Efficiency Change'!$P6)/'Life time change'!$C6</f>
        <v>0</v>
      </c>
      <c r="AH7">
        <f>(Transition!$D6*('Base-New'!AI8*'Per Unit Emission'!R7)*'Efficiency Change'!$G6+Transition!$C6*('Base-New'!AI8*'Per Unit Emission'!R51)*'Efficiency Change'!$P6)/'Life time change'!$C6</f>
        <v>0</v>
      </c>
      <c r="AI7">
        <f>(Transition!$D6*('Base-New'!AJ8*'Per Unit Emission'!S7)*'Efficiency Change'!$G6+Transition!$C6*('Base-New'!AJ8*'Per Unit Emission'!S51)*'Efficiency Change'!$P6)/'Life time change'!$C6</f>
        <v>0</v>
      </c>
      <c r="AJ7">
        <f>(Transition!$D6*('Base-New'!AK8*'Per Unit Emission'!C7)*'Efficiency Change'!$G6+Transition!$C6*('Base-New'!AK8*'Per Unit Emission'!C51)*'Efficiency Change'!$P6)/'Life time change'!$C6</f>
        <v>0</v>
      </c>
      <c r="AK7">
        <f>(Transition!$D6*('Base-New'!AL8*'Per Unit Emission'!D7)*'Efficiency Change'!$G6+Transition!$C6*('Base-New'!AL8*'Per Unit Emission'!D51)*'Efficiency Change'!$P6)/'Life time change'!$C6</f>
        <v>0</v>
      </c>
      <c r="AL7">
        <f>(Transition!$D6*('Base-New'!AM8*'Per Unit Emission'!E7)*'Efficiency Change'!$G6+Transition!$C6*('Base-New'!AM8*'Per Unit Emission'!E51)*'Efficiency Change'!$P6)/'Life time change'!$C6</f>
        <v>0</v>
      </c>
      <c r="AM7">
        <f>(Transition!$D6*('Base-New'!AN8*'Per Unit Emission'!F7)*'Efficiency Change'!$G6+Transition!$C6*('Base-New'!AN8*'Per Unit Emission'!F51)*'Efficiency Change'!$P6)/'Life time change'!$C6</f>
        <v>0</v>
      </c>
      <c r="AN7">
        <f>(Transition!$D6*('Base-New'!AO8*'Per Unit Emission'!G7)*'Efficiency Change'!$G6+Transition!$C6*('Base-New'!AO8*'Per Unit Emission'!G51)*'Efficiency Change'!$P6)/'Life time change'!$C6</f>
        <v>0</v>
      </c>
      <c r="AO7">
        <f>(Transition!$D6*('Base-New'!AP8*'Per Unit Emission'!H7)*'Efficiency Change'!$G6+Transition!$C6*('Base-New'!AP8*'Per Unit Emission'!H51)*'Efficiency Change'!$P6)/'Life time change'!$C6</f>
        <v>0</v>
      </c>
      <c r="AP7">
        <f>(Transition!$D6*('Base-New'!AQ8*'Per Unit Emission'!I7)*'Efficiency Change'!$G6+Transition!$C6*('Base-New'!AQ8*'Per Unit Emission'!I51)*'Efficiency Change'!$P6)/'Life time change'!$C6</f>
        <v>0</v>
      </c>
      <c r="AQ7">
        <f>(Transition!$D6*('Base-New'!AR8*'Per Unit Emission'!J7)*'Efficiency Change'!$G6+Transition!$C6*('Base-New'!AR8*'Per Unit Emission'!J51)*'Efficiency Change'!$P6)/'Life time change'!$C6</f>
        <v>0</v>
      </c>
      <c r="AR7">
        <f>(Transition!$D6*('Base-New'!AS8*'Per Unit Emission'!K7)*'Efficiency Change'!$G6+Transition!$C6*('Base-New'!AS8*'Per Unit Emission'!K51)*'Efficiency Change'!$P6)/'Life time change'!$C6</f>
        <v>0</v>
      </c>
      <c r="AS7">
        <f>(Transition!$D6*('Base-New'!AT8*'Per Unit Emission'!L7)*'Efficiency Change'!$G6+Transition!$C6*('Base-New'!AT8*'Per Unit Emission'!L51)*'Efficiency Change'!$P6)/'Life time change'!$C6</f>
        <v>0</v>
      </c>
      <c r="AT7">
        <f>(Transition!$D6*('Base-New'!AU8*'Per Unit Emission'!M7)*'Efficiency Change'!$G6+Transition!$C6*('Base-New'!AU8*'Per Unit Emission'!M51)*'Efficiency Change'!$P6)/'Life time change'!$C6</f>
        <v>0</v>
      </c>
      <c r="AU7">
        <f>(Transition!$D6*('Base-New'!AV8*'Per Unit Emission'!N7)*'Efficiency Change'!$G6+Transition!$C6*('Base-New'!AV8*'Per Unit Emission'!N51)*'Efficiency Change'!$P6)/'Life time change'!$C6</f>
        <v>0</v>
      </c>
      <c r="AV7">
        <f>(Transition!$D6*('Base-New'!AW8*'Per Unit Emission'!O7)*'Efficiency Change'!$G6+Transition!$C6*('Base-New'!AW8*'Per Unit Emission'!O51)*'Efficiency Change'!$P6)/'Life time change'!$C6</f>
        <v>0</v>
      </c>
      <c r="AW7">
        <f>(Transition!$D6*('Base-New'!AX8*'Per Unit Emission'!P7)*'Efficiency Change'!$G6+Transition!$C6*('Base-New'!AX8*'Per Unit Emission'!P51)*'Efficiency Change'!$P6)/'Life time change'!$C6</f>
        <v>0</v>
      </c>
      <c r="AX7">
        <f>(Transition!$D6*('Base-New'!AY8*'Per Unit Emission'!Q7)*'Efficiency Change'!$G6+Transition!$C6*('Base-New'!AY8*'Per Unit Emission'!Q51)*'Efficiency Change'!$P6)/'Life time change'!$C6</f>
        <v>0</v>
      </c>
      <c r="AY7">
        <f>(Transition!$D6*('Base-New'!AZ8*'Per Unit Emission'!R7)*'Efficiency Change'!$G6+Transition!$C6*('Base-New'!AZ8*'Per Unit Emission'!R51)*'Efficiency Change'!$P6)/'Life time change'!$C6</f>
        <v>0</v>
      </c>
      <c r="AZ7">
        <f>(Transition!$D6*('Base-New'!BA8*'Per Unit Emission'!S7)*'Efficiency Change'!$G6+Transition!$C6*('Base-New'!BA8*'Per Unit Emission'!S51)*'Efficiency Change'!$P6)/'Life time change'!$C6</f>
        <v>0</v>
      </c>
      <c r="BA7">
        <f>(Transition!$D6*('Base-New'!BB8*'Per Unit Emission'!C7)*'Efficiency Change'!$G6+Transition!$C6*('Base-New'!BB8*'Per Unit Emission'!C51)*'Efficiency Change'!$P6)/'Life time change'!$C6</f>
        <v>0</v>
      </c>
      <c r="BB7">
        <f>(Transition!$D6*('Base-New'!BC8*'Per Unit Emission'!D7)*'Efficiency Change'!$G6+Transition!$C6*('Base-New'!BC8*'Per Unit Emission'!D51)*'Efficiency Change'!$P6)/'Life time change'!$C6</f>
        <v>0</v>
      </c>
      <c r="BC7">
        <f>(Transition!$D6*('Base-New'!BD8*'Per Unit Emission'!E7)*'Efficiency Change'!$G6+Transition!$C6*('Base-New'!BD8*'Per Unit Emission'!E51)*'Efficiency Change'!$P6)/'Life time change'!$C6</f>
        <v>0</v>
      </c>
      <c r="BD7">
        <f>(Transition!$D6*('Base-New'!BE8*'Per Unit Emission'!F7)*'Efficiency Change'!$G6+Transition!$C6*('Base-New'!BE8*'Per Unit Emission'!F51)*'Efficiency Change'!$P6)/'Life time change'!$C6</f>
        <v>0</v>
      </c>
      <c r="BE7">
        <f>(Transition!$D6*('Base-New'!BF8*'Per Unit Emission'!G7)*'Efficiency Change'!$G6+Transition!$C6*('Base-New'!BF8*'Per Unit Emission'!G51)*'Efficiency Change'!$P6)/'Life time change'!$C6</f>
        <v>0</v>
      </c>
      <c r="BF7">
        <f>(Transition!$D6*('Base-New'!BG8*'Per Unit Emission'!H7)*'Efficiency Change'!$G6+Transition!$C6*('Base-New'!BG8*'Per Unit Emission'!H51)*'Efficiency Change'!$P6)/'Life time change'!$C6</f>
        <v>0</v>
      </c>
      <c r="BG7">
        <f>(Transition!$D6*('Base-New'!BH8*'Per Unit Emission'!I7)*'Efficiency Change'!$G6+Transition!$C6*('Base-New'!BH8*'Per Unit Emission'!I51)*'Efficiency Change'!$P6)/'Life time change'!$C6</f>
        <v>0</v>
      </c>
      <c r="BH7">
        <f>(Transition!$D6*('Base-New'!BI8*'Per Unit Emission'!J7)*'Efficiency Change'!$G6+Transition!$C6*('Base-New'!BI8*'Per Unit Emission'!J51)*'Efficiency Change'!$P6)/'Life time change'!$C6</f>
        <v>0</v>
      </c>
      <c r="BI7">
        <f>(Transition!$D6*('Base-New'!BJ8*'Per Unit Emission'!K7)*'Efficiency Change'!$G6+Transition!$C6*('Base-New'!BJ8*'Per Unit Emission'!K51)*'Efficiency Change'!$P6)/'Life time change'!$C6</f>
        <v>0</v>
      </c>
      <c r="BJ7">
        <f>(Transition!$D6*('Base-New'!BK8*'Per Unit Emission'!L7)*'Efficiency Change'!$G6+Transition!$C6*('Base-New'!BK8*'Per Unit Emission'!L51)*'Efficiency Change'!$P6)/'Life time change'!$C6</f>
        <v>0</v>
      </c>
      <c r="BK7">
        <f>(Transition!$D6*('Base-New'!BL8*'Per Unit Emission'!M7)*'Efficiency Change'!$G6+Transition!$C6*('Base-New'!BL8*'Per Unit Emission'!M51)*'Efficiency Change'!$P6)/'Life time change'!$C6</f>
        <v>0</v>
      </c>
      <c r="BL7">
        <f>(Transition!$D6*('Base-New'!BM8*'Per Unit Emission'!N7)*'Efficiency Change'!$G6+Transition!$C6*('Base-New'!BM8*'Per Unit Emission'!N51)*'Efficiency Change'!$P6)/'Life time change'!$C6</f>
        <v>0</v>
      </c>
      <c r="BM7">
        <f>(Transition!$D6*('Base-New'!BN8*'Per Unit Emission'!O7)*'Efficiency Change'!$G6+Transition!$C6*('Base-New'!BN8*'Per Unit Emission'!O51)*'Efficiency Change'!$P6)/'Life time change'!$C6</f>
        <v>0</v>
      </c>
      <c r="BN7">
        <f>(Transition!$D6*('Base-New'!BO8*'Per Unit Emission'!P7)*'Efficiency Change'!$G6+Transition!$C6*('Base-New'!BO8*'Per Unit Emission'!P51)*'Efficiency Change'!$P6)/'Life time change'!$C6</f>
        <v>0</v>
      </c>
      <c r="BO7">
        <f>(Transition!$D6*('Base-New'!BP8*'Per Unit Emission'!Q7)*'Efficiency Change'!$G6+Transition!$C6*('Base-New'!BP8*'Per Unit Emission'!Q51)*'Efficiency Change'!$P6)/'Life time change'!$C6</f>
        <v>0</v>
      </c>
      <c r="BP7">
        <f>(Transition!$D6*('Base-New'!BQ8*'Per Unit Emission'!R7)*'Efficiency Change'!$G6+Transition!$C6*('Base-New'!BQ8*'Per Unit Emission'!R51)*'Efficiency Change'!$P6)/'Life time change'!$C6</f>
        <v>0</v>
      </c>
      <c r="BQ7">
        <f>(Transition!$D6*('Base-New'!BR8*'Per Unit Emission'!S7)*'Efficiency Change'!$G6+Transition!$C6*('Base-New'!BR8*'Per Unit Emission'!S51)*'Efficiency Change'!$P6)/'Life time change'!$C6</f>
        <v>0</v>
      </c>
      <c r="BR7">
        <f>(Transition!$D6*('Base-New'!BS8*'Per Unit Emission'!C7)*'Efficiency Change'!$G6+Transition!$C6*('Base-New'!BS8*'Per Unit Emission'!C51)*'Efficiency Change'!$P6)/'Life time change'!$C6</f>
        <v>0</v>
      </c>
      <c r="BS7">
        <f>(Transition!$D6*('Base-New'!BT8*'Per Unit Emission'!D7)*'Efficiency Change'!$G6+Transition!$C6*('Base-New'!BT8*'Per Unit Emission'!D51)*'Efficiency Change'!$P6)/'Life time change'!$C6</f>
        <v>0</v>
      </c>
      <c r="BT7">
        <f>(Transition!$D6*('Base-New'!BU8*'Per Unit Emission'!E7)*'Efficiency Change'!$G6+Transition!$C6*('Base-New'!BU8*'Per Unit Emission'!E51)*'Efficiency Change'!$P6)/'Life time change'!$C6</f>
        <v>0</v>
      </c>
      <c r="BU7">
        <f>(Transition!$D6*('Base-New'!BV8*'Per Unit Emission'!F7)*'Efficiency Change'!$G6+Transition!$C6*('Base-New'!BV8*'Per Unit Emission'!F51)*'Efficiency Change'!$P6)/'Life time change'!$C6</f>
        <v>0</v>
      </c>
      <c r="BV7">
        <f>(Transition!$D6*('Base-New'!BW8*'Per Unit Emission'!G7)*'Efficiency Change'!$G6+Transition!$C6*('Base-New'!BW8*'Per Unit Emission'!G51)*'Efficiency Change'!$P6)/'Life time change'!$C6</f>
        <v>0</v>
      </c>
      <c r="BW7">
        <f>(Transition!$D6*('Base-New'!BX8*'Per Unit Emission'!H7)*'Efficiency Change'!$G6+Transition!$C6*('Base-New'!BX8*'Per Unit Emission'!H51)*'Efficiency Change'!$P6)/'Life time change'!$C6</f>
        <v>0</v>
      </c>
      <c r="BX7">
        <f>(Transition!$D6*('Base-New'!BY8*'Per Unit Emission'!I7)*'Efficiency Change'!$G6+Transition!$C6*('Base-New'!BY8*'Per Unit Emission'!I51)*'Efficiency Change'!$P6)/'Life time change'!$C6</f>
        <v>0</v>
      </c>
      <c r="BY7">
        <f>(Transition!$D6*('Base-New'!BZ8*'Per Unit Emission'!J7)*'Efficiency Change'!$G6+Transition!$C6*('Base-New'!BZ8*'Per Unit Emission'!J51)*'Efficiency Change'!$P6)/'Life time change'!$C6</f>
        <v>0</v>
      </c>
      <c r="BZ7">
        <f>(Transition!$D6*('Base-New'!CA8*'Per Unit Emission'!K7)*'Efficiency Change'!$G6+Transition!$C6*('Base-New'!CA8*'Per Unit Emission'!K51)*'Efficiency Change'!$P6)/'Life time change'!$C6</f>
        <v>0</v>
      </c>
      <c r="CA7">
        <f>(Transition!$D6*('Base-New'!CB8*'Per Unit Emission'!L7)*'Efficiency Change'!$G6+Transition!$C6*('Base-New'!CB8*'Per Unit Emission'!L51)*'Efficiency Change'!$P6)/'Life time change'!$C6</f>
        <v>0</v>
      </c>
      <c r="CB7">
        <f>(Transition!$D6*('Base-New'!CC8*'Per Unit Emission'!M7)*'Efficiency Change'!$G6+Transition!$C6*('Base-New'!CC8*'Per Unit Emission'!M51)*'Efficiency Change'!$P6)/'Life time change'!$C6</f>
        <v>0</v>
      </c>
      <c r="CC7">
        <f>(Transition!$D6*('Base-New'!CD8*'Per Unit Emission'!N7)*'Efficiency Change'!$G6+Transition!$C6*('Base-New'!CD8*'Per Unit Emission'!N51)*'Efficiency Change'!$P6)/'Life time change'!$C6</f>
        <v>0</v>
      </c>
      <c r="CD7">
        <f>(Transition!$D6*('Base-New'!CE8*'Per Unit Emission'!O7)*'Efficiency Change'!$G6+Transition!$C6*('Base-New'!CE8*'Per Unit Emission'!O51)*'Efficiency Change'!$P6)/'Life time change'!$C6</f>
        <v>0</v>
      </c>
      <c r="CE7">
        <f>(Transition!$D6*('Base-New'!CF8*'Per Unit Emission'!P7)*'Efficiency Change'!$G6+Transition!$C6*('Base-New'!CF8*'Per Unit Emission'!P51)*'Efficiency Change'!$P6)/'Life time change'!$C6</f>
        <v>0</v>
      </c>
      <c r="CF7">
        <f>(Transition!$D6*('Base-New'!CG8*'Per Unit Emission'!Q7)*'Efficiency Change'!$G6+Transition!$C6*('Base-New'!CG8*'Per Unit Emission'!Q51)*'Efficiency Change'!$P6)/'Life time change'!$C6</f>
        <v>0</v>
      </c>
      <c r="CG7">
        <f>(Transition!$D6*('Base-New'!CH8*'Per Unit Emission'!R7)*'Efficiency Change'!$G6+Transition!$C6*('Base-New'!CH8*'Per Unit Emission'!R51)*'Efficiency Change'!$P6)/'Life time change'!$C6</f>
        <v>0</v>
      </c>
      <c r="CJ7">
        <v>2014</v>
      </c>
      <c r="CK7">
        <f>(Transition!$D6*('RCP26-NEW'!C8*'Per Unit Emission'!T7)*'Efficiency Change'!$G6+Transition!$C6*('RCP26-NEW'!C8*'Per Unit Emission'!T51)*'Efficiency Change'!$P6)/'Life time change'!$C6</f>
        <v>0</v>
      </c>
      <c r="CL7">
        <f>(Transition!$D6*('RCP26-NEW'!D8*'Per Unit Emission'!U7)*'Efficiency Change'!$G6+Transition!$C6*('RCP26-NEW'!D8*'Per Unit Emission'!U51)*'Efficiency Change'!$P6)/'Life time change'!$C6</f>
        <v>0</v>
      </c>
      <c r="CM7">
        <f>(Transition!$D6*('RCP26-NEW'!E8*'Per Unit Emission'!V7)*'Efficiency Change'!$G6+Transition!$C6*('RCP26-NEW'!E8*'Per Unit Emission'!V51)*'Efficiency Change'!$P6)/'Life time change'!$C6</f>
        <v>0</v>
      </c>
      <c r="CN7">
        <f>(Transition!$D6*('RCP26-NEW'!F8*'Per Unit Emission'!W7)*'Efficiency Change'!$G6+Transition!$C6*('RCP26-NEW'!F8*'Per Unit Emission'!W51)*'Efficiency Change'!$P6)/'Life time change'!$C6</f>
        <v>0</v>
      </c>
      <c r="CO7">
        <f>(Transition!$D6*('RCP26-NEW'!G8*'Per Unit Emission'!X7)*'Efficiency Change'!$G6+Transition!$C6*('RCP26-NEW'!G8*'Per Unit Emission'!X51)*'Efficiency Change'!$P6)/'Life time change'!$C6</f>
        <v>0</v>
      </c>
      <c r="CP7">
        <f>(Transition!$D6*('RCP26-NEW'!H8*'Per Unit Emission'!Y7)*'Efficiency Change'!$G6+Transition!$C6*('RCP26-NEW'!H8*'Per Unit Emission'!Y51)*'Efficiency Change'!$P6)/'Life time change'!$C6</f>
        <v>0</v>
      </c>
      <c r="CQ7">
        <f>(Transition!$D6*('RCP26-NEW'!I8*'Per Unit Emission'!Z7)*'Efficiency Change'!$G6+Transition!$C6*('RCP26-NEW'!I8*'Per Unit Emission'!Z51)*'Efficiency Change'!$P6)/'Life time change'!$C6</f>
        <v>0</v>
      </c>
      <c r="CR7">
        <f>(Transition!$D6*('RCP26-NEW'!J8*'Per Unit Emission'!AA7)*'Efficiency Change'!$G6+Transition!$C6*('RCP26-NEW'!J8*'Per Unit Emission'!AA51)*'Efficiency Change'!$P6)/'Life time change'!$C6</f>
        <v>0</v>
      </c>
      <c r="CS7">
        <f>(Transition!$D6*('RCP26-NEW'!K8*'Per Unit Emission'!AB7)*'Efficiency Change'!$G6+Transition!$C6*('RCP26-NEW'!K8*'Per Unit Emission'!AB51)*'Efficiency Change'!$P6)/'Life time change'!$C6</f>
        <v>0</v>
      </c>
      <c r="CT7">
        <f>(Transition!$D6*('RCP26-NEW'!L8*'Per Unit Emission'!AC7)*'Efficiency Change'!$G6+Transition!$C6*('RCP26-NEW'!L8*'Per Unit Emission'!AC51)*'Efficiency Change'!$P6)/'Life time change'!$C6</f>
        <v>0</v>
      </c>
      <c r="CU7">
        <f>(Transition!$D6*('RCP26-NEW'!M8*'Per Unit Emission'!AD7)*'Efficiency Change'!$G6+Transition!$C6*('RCP26-NEW'!M8*'Per Unit Emission'!AD51)*'Efficiency Change'!$P6)/'Life time change'!$C6</f>
        <v>0</v>
      </c>
      <c r="CV7">
        <f>(Transition!$D6*('RCP26-NEW'!N8*'Per Unit Emission'!AE7)*'Efficiency Change'!$G6+Transition!$C6*('RCP26-NEW'!N8*'Per Unit Emission'!AE51)*'Efficiency Change'!$P6)/'Life time change'!$C6</f>
        <v>0</v>
      </c>
      <c r="CW7">
        <f>(Transition!$D6*('RCP26-NEW'!O8*'Per Unit Emission'!AF7)*'Efficiency Change'!$G6+Transition!$C6*('RCP26-NEW'!O8*'Per Unit Emission'!AF51)*'Efficiency Change'!$P6)/'Life time change'!$C6</f>
        <v>0</v>
      </c>
      <c r="CX7">
        <f>(Transition!$D6*('RCP26-NEW'!P8*'Per Unit Emission'!AG7)*'Efficiency Change'!$G6+Transition!$C6*('RCP26-NEW'!P8*'Per Unit Emission'!AG51)*'Efficiency Change'!$P6)/'Life time change'!$C6</f>
        <v>0</v>
      </c>
      <c r="CY7">
        <f>(Transition!$D6*('RCP26-NEW'!Q8*'Per Unit Emission'!AH7)*'Efficiency Change'!$G6+Transition!$C6*('RCP26-NEW'!Q8*'Per Unit Emission'!AH51)*'Efficiency Change'!$P6)/'Life time change'!$C6</f>
        <v>0</v>
      </c>
      <c r="CZ7">
        <f>(Transition!$D6*('RCP26-NEW'!R8*'Per Unit Emission'!AI7)*'Efficiency Change'!$G6+Transition!$C6*('RCP26-NEW'!R8*'Per Unit Emission'!AI51)*'Efficiency Change'!$P6)/'Life time change'!$C6</f>
        <v>0</v>
      </c>
      <c r="DA7">
        <f>(Transition!$D6*('RCP26-NEW'!S8*'Per Unit Emission'!AJ7)*'Efficiency Change'!$G6+Transition!$C6*('RCP26-NEW'!S8*'Per Unit Emission'!AJ51)*'Efficiency Change'!$P6)/'Life time change'!$C6</f>
        <v>0</v>
      </c>
      <c r="DB7">
        <f>(Transition!$D6*('RCP26-NEW'!T8*'Per Unit Emission'!T7)*'Efficiency Change'!$G6+Transition!$C6*('RCP26-NEW'!T8*'Per Unit Emission'!T51)*'Efficiency Change'!$P6)/'Life time change'!$C6</f>
        <v>0</v>
      </c>
      <c r="DC7">
        <f>(Transition!$D6*('RCP26-NEW'!U8*'Per Unit Emission'!U7)*'Efficiency Change'!$G6+Transition!$C6*('RCP26-NEW'!U8*'Per Unit Emission'!U51)*'Efficiency Change'!$P6)/'Life time change'!$C6</f>
        <v>0</v>
      </c>
      <c r="DD7">
        <f>(Transition!$D6*('RCP26-NEW'!V8*'Per Unit Emission'!V7)*'Efficiency Change'!$G6+Transition!$C6*('RCP26-NEW'!V8*'Per Unit Emission'!V51)*'Efficiency Change'!$P6)/'Life time change'!$C6</f>
        <v>0</v>
      </c>
      <c r="DE7">
        <f>(Transition!$D6*('RCP26-NEW'!W8*'Per Unit Emission'!W7)*'Efficiency Change'!$G6+Transition!$C6*('RCP26-NEW'!W8*'Per Unit Emission'!W51)*'Efficiency Change'!$P6)/'Life time change'!$C6</f>
        <v>0</v>
      </c>
      <c r="DF7">
        <f>(Transition!$D6*('RCP26-NEW'!X8*'Per Unit Emission'!X7)*'Efficiency Change'!$G6+Transition!$C6*('RCP26-NEW'!X8*'Per Unit Emission'!X51)*'Efficiency Change'!$P6)/'Life time change'!$C6</f>
        <v>0</v>
      </c>
      <c r="DG7">
        <f>(Transition!$D6*('RCP26-NEW'!Y8*'Per Unit Emission'!Y7)*'Efficiency Change'!$G6+Transition!$C6*('RCP26-NEW'!Y8*'Per Unit Emission'!Y51)*'Efficiency Change'!$P6)/'Life time change'!$C6</f>
        <v>0</v>
      </c>
      <c r="DH7">
        <f>(Transition!$D6*('RCP26-NEW'!Z8*'Per Unit Emission'!Z7)*'Efficiency Change'!$G6+Transition!$C6*('RCP26-NEW'!Z8*'Per Unit Emission'!Z51)*'Efficiency Change'!$P6)/'Life time change'!$C6</f>
        <v>0</v>
      </c>
      <c r="DI7">
        <f>(Transition!$D6*('RCP26-NEW'!AA8*'Per Unit Emission'!AA7)*'Efficiency Change'!$G6+Transition!$C6*('RCP26-NEW'!AA8*'Per Unit Emission'!AA51)*'Efficiency Change'!$P6)/'Life time change'!$C6</f>
        <v>0</v>
      </c>
      <c r="DJ7">
        <f>(Transition!$D6*('RCP26-NEW'!AB8*'Per Unit Emission'!AB7)*'Efficiency Change'!$G6+Transition!$C6*('RCP26-NEW'!AB8*'Per Unit Emission'!AB51)*'Efficiency Change'!$P6)/'Life time change'!$C6</f>
        <v>0</v>
      </c>
      <c r="DK7">
        <f>(Transition!$D6*('RCP26-NEW'!AC8*'Per Unit Emission'!AC7)*'Efficiency Change'!$G6+Transition!$C6*('RCP26-NEW'!AC8*'Per Unit Emission'!AC51)*'Efficiency Change'!$P6)/'Life time change'!$C6</f>
        <v>0</v>
      </c>
      <c r="DL7">
        <f>(Transition!$D6*('RCP26-NEW'!AD8*'Per Unit Emission'!AD7)*'Efficiency Change'!$G6+Transition!$C6*('RCP26-NEW'!AD8*'Per Unit Emission'!AD51)*'Efficiency Change'!$P6)/'Life time change'!$C6</f>
        <v>0</v>
      </c>
      <c r="DM7">
        <f>(Transition!$D6*('RCP26-NEW'!AE8*'Per Unit Emission'!AE7)*'Efficiency Change'!$G6+Transition!$C6*('RCP26-NEW'!AE8*'Per Unit Emission'!AE51)*'Efficiency Change'!$P6)/'Life time change'!$C6</f>
        <v>0</v>
      </c>
      <c r="DN7">
        <f>(Transition!$D6*('RCP26-NEW'!AF8*'Per Unit Emission'!AF7)*'Efficiency Change'!$G6+Transition!$C6*('RCP26-NEW'!AF8*'Per Unit Emission'!AF51)*'Efficiency Change'!$P6)/'Life time change'!$C6</f>
        <v>0</v>
      </c>
      <c r="DO7">
        <f>(Transition!$D6*('RCP26-NEW'!AG8*'Per Unit Emission'!AG7)*'Efficiency Change'!$G6+Transition!$C6*('RCP26-NEW'!AG8*'Per Unit Emission'!AG51)*'Efficiency Change'!$P6)/'Life time change'!$C6</f>
        <v>0</v>
      </c>
      <c r="DP7">
        <f>(Transition!$D6*('RCP26-NEW'!AH8*'Per Unit Emission'!AH7)*'Efficiency Change'!$G6+Transition!$C6*('RCP26-NEW'!AH8*'Per Unit Emission'!AH51)*'Efficiency Change'!$P6)/'Life time change'!$C6</f>
        <v>0</v>
      </c>
      <c r="DQ7">
        <f>(Transition!$D6*('RCP26-NEW'!AI8*'Per Unit Emission'!AI7)*'Efficiency Change'!$G6+Transition!$C6*('RCP26-NEW'!AI8*'Per Unit Emission'!AI51)*'Efficiency Change'!$P6)/'Life time change'!$C6</f>
        <v>0</v>
      </c>
      <c r="DR7">
        <f>(Transition!$D6*('RCP26-NEW'!AJ8*'Per Unit Emission'!AJ7)*'Efficiency Change'!$G6+Transition!$C6*('RCP26-NEW'!AJ8*'Per Unit Emission'!AJ51)*'Efficiency Change'!$P6)/'Life time change'!$C6</f>
        <v>0</v>
      </c>
      <c r="DS7">
        <f>(Transition!$D6*('RCP26-NEW'!AK8*'Per Unit Emission'!T7)*'Efficiency Change'!$G6+Transition!$C6*('RCP26-NEW'!AK8*'Per Unit Emission'!T51)*'Efficiency Change'!$P6)/'Life time change'!$C6</f>
        <v>0</v>
      </c>
      <c r="DT7">
        <f>(Transition!$D6*('RCP26-NEW'!AL8*'Per Unit Emission'!U7)*'Efficiency Change'!$G6+Transition!$C6*('RCP26-NEW'!AL8*'Per Unit Emission'!U51)*'Efficiency Change'!$P6)/'Life time change'!$C6</f>
        <v>0</v>
      </c>
      <c r="DU7">
        <f>(Transition!$D6*('RCP26-NEW'!AM8*'Per Unit Emission'!V7)*'Efficiency Change'!$G6+Transition!$C6*('RCP26-NEW'!AM8*'Per Unit Emission'!V51)*'Efficiency Change'!$P6)/'Life time change'!$C6</f>
        <v>0</v>
      </c>
      <c r="DV7">
        <f>(Transition!$D6*('RCP26-NEW'!AN8*'Per Unit Emission'!W7)*'Efficiency Change'!$G6+Transition!$C6*('RCP26-NEW'!AN8*'Per Unit Emission'!W51)*'Efficiency Change'!$P6)/'Life time change'!$C6</f>
        <v>0</v>
      </c>
      <c r="DW7">
        <f>(Transition!$D6*('RCP26-NEW'!AO8*'Per Unit Emission'!X7)*'Efficiency Change'!$G6+Transition!$C6*('RCP26-NEW'!AO8*'Per Unit Emission'!X51)*'Efficiency Change'!$P6)/'Life time change'!$C6</f>
        <v>0</v>
      </c>
      <c r="DX7">
        <f>(Transition!$D6*('RCP26-NEW'!AP8*'Per Unit Emission'!Y7)*'Efficiency Change'!$G6+Transition!$C6*('RCP26-NEW'!AP8*'Per Unit Emission'!Y51)*'Efficiency Change'!$P6)/'Life time change'!$C6</f>
        <v>0</v>
      </c>
      <c r="DY7">
        <f>(Transition!$D6*('RCP26-NEW'!AQ8*'Per Unit Emission'!Z7)*'Efficiency Change'!$G6+Transition!$C6*('RCP26-NEW'!AQ8*'Per Unit Emission'!Z51)*'Efficiency Change'!$P6)/'Life time change'!$C6</f>
        <v>0</v>
      </c>
      <c r="DZ7">
        <f>(Transition!$D6*('RCP26-NEW'!AR8*'Per Unit Emission'!AA7)*'Efficiency Change'!$G6+Transition!$C6*('RCP26-NEW'!AR8*'Per Unit Emission'!AA51)*'Efficiency Change'!$P6)/'Life time change'!$C6</f>
        <v>0</v>
      </c>
      <c r="EA7">
        <f>(Transition!$D6*('RCP26-NEW'!AS8*'Per Unit Emission'!AB7)*'Efficiency Change'!$G6+Transition!$C6*('RCP26-NEW'!AS8*'Per Unit Emission'!AB51)*'Efficiency Change'!$P6)/'Life time change'!$C6</f>
        <v>0</v>
      </c>
      <c r="EB7">
        <f>(Transition!$D6*('RCP26-NEW'!AT8*'Per Unit Emission'!AC7)*'Efficiency Change'!$G6+Transition!$C6*('RCP26-NEW'!AT8*'Per Unit Emission'!AC51)*'Efficiency Change'!$P6)/'Life time change'!$C6</f>
        <v>0</v>
      </c>
      <c r="EC7">
        <f>(Transition!$D6*('RCP26-NEW'!AU8*'Per Unit Emission'!AD7)*'Efficiency Change'!$G6+Transition!$C6*('RCP26-NEW'!AU8*'Per Unit Emission'!AD51)*'Efficiency Change'!$P6)/'Life time change'!$C6</f>
        <v>0</v>
      </c>
      <c r="ED7">
        <f>(Transition!$D6*('RCP26-NEW'!AV8*'Per Unit Emission'!AE7)*'Efficiency Change'!$G6+Transition!$C6*('RCP26-NEW'!AV8*'Per Unit Emission'!AE51)*'Efficiency Change'!$P6)/'Life time change'!$C6</f>
        <v>0</v>
      </c>
      <c r="EE7">
        <f>(Transition!$D6*('RCP26-NEW'!AW8*'Per Unit Emission'!AF7)*'Efficiency Change'!$G6+Transition!$C6*('RCP26-NEW'!AW8*'Per Unit Emission'!AF51)*'Efficiency Change'!$P6)/'Life time change'!$C6</f>
        <v>0</v>
      </c>
      <c r="EF7">
        <f>(Transition!$D6*('RCP26-NEW'!AX8*'Per Unit Emission'!AG7)*'Efficiency Change'!$G6+Transition!$C6*('RCP26-NEW'!AX8*'Per Unit Emission'!AG51)*'Efficiency Change'!$P6)/'Life time change'!$C6</f>
        <v>0</v>
      </c>
      <c r="EG7">
        <f>(Transition!$D6*('RCP26-NEW'!AY8*'Per Unit Emission'!AH7)*'Efficiency Change'!$G6+Transition!$C6*('RCP26-NEW'!AY8*'Per Unit Emission'!AH51)*'Efficiency Change'!$P6)/'Life time change'!$C6</f>
        <v>0</v>
      </c>
      <c r="EH7">
        <f>(Transition!$D6*('RCP26-NEW'!AZ8*'Per Unit Emission'!AI7)*'Efficiency Change'!$G6+Transition!$C6*('RCP26-NEW'!AZ8*'Per Unit Emission'!AI51)*'Efficiency Change'!$P6)/'Life time change'!$C6</f>
        <v>0</v>
      </c>
      <c r="EI7">
        <f>(Transition!$D6*('RCP26-NEW'!BA8*'Per Unit Emission'!AJ7)*'Efficiency Change'!$G6+Transition!$C6*('RCP26-NEW'!BA8*'Per Unit Emission'!AJ51)*'Efficiency Change'!$P6)/'Life time change'!$C6</f>
        <v>0</v>
      </c>
      <c r="EJ7">
        <f>(Transition!$D6*('RCP26-NEW'!BB8*'Per Unit Emission'!T7)*'Efficiency Change'!$G6+Transition!$C6*('RCP26-NEW'!BB8*'Per Unit Emission'!T51)*'Efficiency Change'!$P6)/'Life time change'!$C6</f>
        <v>0</v>
      </c>
      <c r="EK7">
        <f>(Transition!$D6*('RCP26-NEW'!BC8*'Per Unit Emission'!U7)*'Efficiency Change'!$G6+Transition!$C6*('RCP26-NEW'!BC8*'Per Unit Emission'!U51)*'Efficiency Change'!$P6)/'Life time change'!$C6</f>
        <v>0</v>
      </c>
      <c r="EL7">
        <f>(Transition!$D6*('RCP26-NEW'!BD8*'Per Unit Emission'!V7)*'Efficiency Change'!$G6+Transition!$C6*('RCP26-NEW'!BD8*'Per Unit Emission'!V51)*'Efficiency Change'!$P6)/'Life time change'!$C6</f>
        <v>0</v>
      </c>
      <c r="EM7">
        <f>(Transition!$D6*('RCP26-NEW'!BE8*'Per Unit Emission'!W7)*'Efficiency Change'!$G6+Transition!$C6*('RCP26-NEW'!BE8*'Per Unit Emission'!W51)*'Efficiency Change'!$P6)/'Life time change'!$C6</f>
        <v>0</v>
      </c>
      <c r="EN7">
        <f>(Transition!$D6*('RCP26-NEW'!BF8*'Per Unit Emission'!X7)*'Efficiency Change'!$G6+Transition!$C6*('RCP26-NEW'!BF8*'Per Unit Emission'!X51)*'Efficiency Change'!$P6)/'Life time change'!$C6</f>
        <v>0</v>
      </c>
      <c r="EO7">
        <f>(Transition!$D6*('RCP26-NEW'!BG8*'Per Unit Emission'!Y7)*'Efficiency Change'!$G6+Transition!$C6*('RCP26-NEW'!BG8*'Per Unit Emission'!Y51)*'Efficiency Change'!$P6)/'Life time change'!$C6</f>
        <v>0</v>
      </c>
      <c r="EP7">
        <f>(Transition!$D6*('RCP26-NEW'!BH8*'Per Unit Emission'!Z7)*'Efficiency Change'!$G6+Transition!$C6*('RCP26-NEW'!BH8*'Per Unit Emission'!Z51)*'Efficiency Change'!$P6)/'Life time change'!$C6</f>
        <v>0</v>
      </c>
      <c r="EQ7">
        <f>(Transition!$D6*('RCP26-NEW'!BI8*'Per Unit Emission'!AA7)*'Efficiency Change'!$G6+Transition!$C6*('RCP26-NEW'!BI8*'Per Unit Emission'!AA51)*'Efficiency Change'!$P6)/'Life time change'!$C6</f>
        <v>0</v>
      </c>
      <c r="ER7">
        <f>(Transition!$D6*('RCP26-NEW'!BJ8*'Per Unit Emission'!AB7)*'Efficiency Change'!$G6+Transition!$C6*('RCP26-NEW'!BJ8*'Per Unit Emission'!AB51)*'Efficiency Change'!$P6)/'Life time change'!$C6</f>
        <v>0</v>
      </c>
      <c r="ES7">
        <f>(Transition!$D6*('RCP26-NEW'!BK8*'Per Unit Emission'!AC7)*'Efficiency Change'!$G6+Transition!$C6*('RCP26-NEW'!BK8*'Per Unit Emission'!AC51)*'Efficiency Change'!$P6)/'Life time change'!$C6</f>
        <v>0</v>
      </c>
      <c r="ET7">
        <f>(Transition!$D6*('RCP26-NEW'!BL8*'Per Unit Emission'!AD7)*'Efficiency Change'!$G6+Transition!$C6*('RCP26-NEW'!BL8*'Per Unit Emission'!AD51)*'Efficiency Change'!$P6)/'Life time change'!$C6</f>
        <v>0</v>
      </c>
      <c r="EU7">
        <f>(Transition!$D6*('RCP26-NEW'!BM8*'Per Unit Emission'!AE7)*'Efficiency Change'!$G6+Transition!$C6*('RCP26-NEW'!BM8*'Per Unit Emission'!AE51)*'Efficiency Change'!$P6)/'Life time change'!$C6</f>
        <v>0</v>
      </c>
      <c r="EV7">
        <f>(Transition!$D6*('RCP26-NEW'!BN8*'Per Unit Emission'!AF7)*'Efficiency Change'!$G6+Transition!$C6*('RCP26-NEW'!BN8*'Per Unit Emission'!AF51)*'Efficiency Change'!$P6)/'Life time change'!$C6</f>
        <v>0</v>
      </c>
      <c r="EW7">
        <f>(Transition!$D6*('RCP26-NEW'!BO8*'Per Unit Emission'!AG7)*'Efficiency Change'!$G6+Transition!$C6*('RCP26-NEW'!BO8*'Per Unit Emission'!AG51)*'Efficiency Change'!$P6)/'Life time change'!$C6</f>
        <v>0</v>
      </c>
      <c r="EX7">
        <f>(Transition!$D6*('RCP26-NEW'!BP8*'Per Unit Emission'!AH7)*'Efficiency Change'!$G6+Transition!$C6*('RCP26-NEW'!BP8*'Per Unit Emission'!AH51)*'Efficiency Change'!$P6)/'Life time change'!$C6</f>
        <v>0</v>
      </c>
      <c r="EY7">
        <f>(Transition!$D6*('RCP26-NEW'!BQ8*'Per Unit Emission'!AI7)*'Efficiency Change'!$G6+Transition!$C6*('RCP26-NEW'!BQ8*'Per Unit Emission'!AI51)*'Efficiency Change'!$P6)/'Life time change'!$C6</f>
        <v>0</v>
      </c>
      <c r="EZ7">
        <f>(Transition!$D6*('RCP26-NEW'!BR8*'Per Unit Emission'!AJ7)*'Efficiency Change'!$G6+Transition!$C6*('RCP26-NEW'!BR8*'Per Unit Emission'!AJ51)*'Efficiency Change'!$P6)/'Life time change'!$C6</f>
        <v>0</v>
      </c>
      <c r="FA7">
        <f>(Transition!$D6*('RCP26-NEW'!BS8*'Per Unit Emission'!T7)*'Efficiency Change'!$G6+Transition!$C6*('RCP26-NEW'!BS8*'Per Unit Emission'!T51)*'Efficiency Change'!$P6)/'Life time change'!$C6</f>
        <v>0</v>
      </c>
      <c r="FB7">
        <f>(Transition!$D6*('RCP26-NEW'!BT8*'Per Unit Emission'!U7)*'Efficiency Change'!$G6+Transition!$C6*('RCP26-NEW'!BT8*'Per Unit Emission'!U51)*'Efficiency Change'!$P6)/'Life time change'!$C6</f>
        <v>0</v>
      </c>
      <c r="FC7">
        <f>(Transition!$D6*('RCP26-NEW'!BU8*'Per Unit Emission'!V7)*'Efficiency Change'!$G6+Transition!$C6*('RCP26-NEW'!BU8*'Per Unit Emission'!V51)*'Efficiency Change'!$P6)/'Life time change'!$C6</f>
        <v>0</v>
      </c>
      <c r="FD7">
        <f>(Transition!$D6*('RCP26-NEW'!BV8*'Per Unit Emission'!W7)*'Efficiency Change'!$G6+Transition!$C6*('RCP26-NEW'!BV8*'Per Unit Emission'!W51)*'Efficiency Change'!$P6)/'Life time change'!$C6</f>
        <v>0</v>
      </c>
      <c r="FE7">
        <f>(Transition!$D6*('RCP26-NEW'!BW8*'Per Unit Emission'!X7)*'Efficiency Change'!$G6+Transition!$C6*('RCP26-NEW'!BW8*'Per Unit Emission'!X51)*'Efficiency Change'!$P6)/'Life time change'!$C6</f>
        <v>0</v>
      </c>
      <c r="FF7">
        <f>(Transition!$D6*('RCP26-NEW'!BX8*'Per Unit Emission'!Y7)*'Efficiency Change'!$G6+Transition!$C6*('RCP26-NEW'!BX8*'Per Unit Emission'!Y51)*'Efficiency Change'!$P6)/'Life time change'!$C6</f>
        <v>0</v>
      </c>
      <c r="FG7">
        <f>(Transition!$D6*('RCP26-NEW'!BY8*'Per Unit Emission'!Z7)*'Efficiency Change'!$G6+Transition!$C6*('RCP26-NEW'!BY8*'Per Unit Emission'!Z51)*'Efficiency Change'!$P6)/'Life time change'!$C6</f>
        <v>0</v>
      </c>
      <c r="FH7">
        <f>(Transition!$D6*('RCP26-NEW'!BZ8*'Per Unit Emission'!AA7)*'Efficiency Change'!$G6+Transition!$C6*('RCP26-NEW'!BZ8*'Per Unit Emission'!AA51)*'Efficiency Change'!$P6)/'Life time change'!$C6</f>
        <v>0</v>
      </c>
      <c r="FI7">
        <f>(Transition!$D6*('RCP26-NEW'!CA8*'Per Unit Emission'!AB7)*'Efficiency Change'!$G6+Transition!$C6*('RCP26-NEW'!CA8*'Per Unit Emission'!AB51)*'Efficiency Change'!$P6)/'Life time change'!$C6</f>
        <v>0</v>
      </c>
      <c r="FJ7">
        <f>(Transition!$D6*('RCP26-NEW'!CB8*'Per Unit Emission'!AC7)*'Efficiency Change'!$G6+Transition!$C6*('RCP26-NEW'!CB8*'Per Unit Emission'!AC51)*'Efficiency Change'!$P6)/'Life time change'!$C6</f>
        <v>0</v>
      </c>
      <c r="FK7">
        <f>(Transition!$D6*('RCP26-NEW'!CC8*'Per Unit Emission'!AD7)*'Efficiency Change'!$G6+Transition!$C6*('RCP26-NEW'!CC8*'Per Unit Emission'!AD51)*'Efficiency Change'!$P6)/'Life time change'!$C6</f>
        <v>0</v>
      </c>
      <c r="FL7">
        <f>(Transition!$D6*('RCP26-NEW'!CD8*'Per Unit Emission'!AE7)*'Efficiency Change'!$G6+Transition!$C6*('RCP26-NEW'!CD8*'Per Unit Emission'!AE51)*'Efficiency Change'!$P6)/'Life time change'!$C6</f>
        <v>0</v>
      </c>
      <c r="FM7">
        <f>(Transition!$D6*('RCP26-NEW'!CE8*'Per Unit Emission'!AF7)*'Efficiency Change'!$G6+Transition!$C6*('RCP26-NEW'!CE8*'Per Unit Emission'!AF51)*'Efficiency Change'!$P6)/'Life time change'!$C6</f>
        <v>0</v>
      </c>
      <c r="FN7">
        <f>(Transition!$D6*('RCP26-NEW'!CF8*'Per Unit Emission'!AG7)*'Efficiency Change'!$G6+Transition!$C6*('RCP26-NEW'!CF8*'Per Unit Emission'!AG51)*'Efficiency Change'!$P6)/'Life time change'!$C6</f>
        <v>0</v>
      </c>
      <c r="FO7">
        <f>(Transition!$D6*('RCP26-NEW'!CG8*'Per Unit Emission'!AH7)*'Efficiency Change'!$G6+Transition!$C6*('RCP26-NEW'!CG8*'Per Unit Emission'!AH51)*'Efficiency Change'!$P6)/'Life time change'!$C6</f>
        <v>0</v>
      </c>
      <c r="FP7">
        <f>(Transition!$D6*('RCP26-NEW'!CH8*'Per Unit Emission'!AI7)*'Efficiency Change'!$G6+Transition!$C6*('RCP26-NEW'!CH8*'Per Unit Emission'!AI51)*'Efficiency Change'!$P6)/'Life time change'!$C6</f>
        <v>0</v>
      </c>
      <c r="FS7">
        <v>2014</v>
      </c>
      <c r="FT7">
        <f>(Transition!$D6*('RCP19-NEW'!C8*'Per Unit Emission'!AK7)*'Efficiency Change'!$G6+Transition!$C6*('RCP19-NEW'!C8*'Per Unit Emission'!AK51)*'Efficiency Change'!$P6)/'Life time change'!$C6</f>
        <v>0</v>
      </c>
      <c r="FU7">
        <f>(Transition!$D6*('RCP19-NEW'!D8*'Per Unit Emission'!AL7)*'Efficiency Change'!$G6+Transition!$C6*('RCP19-NEW'!D8*'Per Unit Emission'!AL51)*'Efficiency Change'!$P6)/'Life time change'!$C6</f>
        <v>0</v>
      </c>
      <c r="FV7">
        <f>(Transition!$D6*('RCP19-NEW'!E8*'Per Unit Emission'!AM7)*'Efficiency Change'!$G6+Transition!$C6*('RCP19-NEW'!E8*'Per Unit Emission'!AM51)*'Efficiency Change'!$P6)/'Life time change'!$C6</f>
        <v>0</v>
      </c>
      <c r="FW7">
        <f>(Transition!$D6*('RCP19-NEW'!F8*'Per Unit Emission'!AN7)*'Efficiency Change'!$G6+Transition!$C6*('RCP19-NEW'!F8*'Per Unit Emission'!AN51)*'Efficiency Change'!$P6)/'Life time change'!$C6</f>
        <v>0</v>
      </c>
      <c r="FX7">
        <f>(Transition!$D6*('RCP19-NEW'!G8*'Per Unit Emission'!AO7)*'Efficiency Change'!$G6+Transition!$C6*('RCP19-NEW'!G8*'Per Unit Emission'!AO51)*'Efficiency Change'!$P6)/'Life time change'!$C6</f>
        <v>0</v>
      </c>
      <c r="FY7">
        <f>(Transition!$D6*('RCP19-NEW'!H8*'Per Unit Emission'!AP7)*'Efficiency Change'!$G6+Transition!$C6*('RCP19-NEW'!H8*'Per Unit Emission'!AP51)*'Efficiency Change'!$P6)/'Life time change'!$C6</f>
        <v>0</v>
      </c>
      <c r="FZ7">
        <f>(Transition!$D6*('RCP19-NEW'!I8*'Per Unit Emission'!AQ7)*'Efficiency Change'!$G6+Transition!$C6*('RCP19-NEW'!I8*'Per Unit Emission'!AQ51)*'Efficiency Change'!$P6)/'Life time change'!$C6</f>
        <v>0</v>
      </c>
      <c r="GA7">
        <f>(Transition!$D6*('RCP19-NEW'!J8*'Per Unit Emission'!AR7)*'Efficiency Change'!$G6+Transition!$C6*('RCP19-NEW'!J8*'Per Unit Emission'!AR51)*'Efficiency Change'!$P6)/'Life time change'!$C6</f>
        <v>0</v>
      </c>
      <c r="GB7">
        <f>(Transition!$D6*('RCP19-NEW'!K8*'Per Unit Emission'!AS7)*'Efficiency Change'!$G6+Transition!$C6*('RCP19-NEW'!K8*'Per Unit Emission'!AS51)*'Efficiency Change'!$P6)/'Life time change'!$C6</f>
        <v>0</v>
      </c>
      <c r="GC7">
        <f>(Transition!$D6*('RCP19-NEW'!L8*'Per Unit Emission'!AT7)*'Efficiency Change'!$G6+Transition!$C6*('RCP19-NEW'!L8*'Per Unit Emission'!AT51)*'Efficiency Change'!$P6)/'Life time change'!$C6</f>
        <v>0</v>
      </c>
      <c r="GD7">
        <f>(Transition!$D6*('RCP19-NEW'!M8*'Per Unit Emission'!AU7)*'Efficiency Change'!$G6+Transition!$C6*('RCP19-NEW'!M8*'Per Unit Emission'!AU51)*'Efficiency Change'!$P6)/'Life time change'!$C6</f>
        <v>0</v>
      </c>
      <c r="GE7">
        <f>(Transition!$D6*('RCP19-NEW'!N8*'Per Unit Emission'!AV7)*'Efficiency Change'!$G6+Transition!$C6*('RCP19-NEW'!N8*'Per Unit Emission'!AV51)*'Efficiency Change'!$P6)/'Life time change'!$C6</f>
        <v>0</v>
      </c>
      <c r="GF7">
        <f>(Transition!$D6*('RCP19-NEW'!O8*'Per Unit Emission'!AW7)*'Efficiency Change'!$G6+Transition!$C6*('RCP19-NEW'!O8*'Per Unit Emission'!AW51)*'Efficiency Change'!$P6)/'Life time change'!$C6</f>
        <v>0</v>
      </c>
      <c r="GG7">
        <f>(Transition!$D6*('RCP19-NEW'!P8*'Per Unit Emission'!AX7)*'Efficiency Change'!$G6+Transition!$C6*('RCP19-NEW'!P8*'Per Unit Emission'!AX51)*'Efficiency Change'!$P6)/'Life time change'!$C6</f>
        <v>0</v>
      </c>
      <c r="GH7">
        <f>(Transition!$D6*('RCP19-NEW'!Q8*'Per Unit Emission'!AY7)*'Efficiency Change'!$G6+Transition!$C6*('RCP19-NEW'!Q8*'Per Unit Emission'!AY51)*'Efficiency Change'!$P6)/'Life time change'!$C6</f>
        <v>0</v>
      </c>
      <c r="GI7">
        <f>(Transition!$D6*('RCP19-NEW'!R8*'Per Unit Emission'!AZ7)*'Efficiency Change'!$G6+Transition!$C6*('RCP19-NEW'!R8*'Per Unit Emission'!AZ51)*'Efficiency Change'!$P6)/'Life time change'!$C6</f>
        <v>0</v>
      </c>
      <c r="GJ7">
        <f>(Transition!$D6*('RCP19-NEW'!S8*'Per Unit Emission'!BA7)*'Efficiency Change'!$G6+Transition!$C6*('RCP19-NEW'!S8*'Per Unit Emission'!BA51)*'Efficiency Change'!$P6)/'Life time change'!$C6</f>
        <v>0</v>
      </c>
      <c r="GK7">
        <f>(Transition!$D6*('RCP19-NEW'!T8*'Per Unit Emission'!AK7)*'Efficiency Change'!$G6+Transition!$C6*('RCP19-NEW'!T8*'Per Unit Emission'!AK51)*'Efficiency Change'!$P6)/'Life time change'!$C6</f>
        <v>0</v>
      </c>
      <c r="GL7">
        <f>(Transition!$D6*('RCP19-NEW'!U8*'Per Unit Emission'!AL7)*'Efficiency Change'!$G6+Transition!$C6*('RCP19-NEW'!U8*'Per Unit Emission'!AL51)*'Efficiency Change'!$P6)/'Life time change'!$C6</f>
        <v>0</v>
      </c>
      <c r="GM7">
        <f>(Transition!$D6*('RCP19-NEW'!V8*'Per Unit Emission'!AM7)*'Efficiency Change'!$G6+Transition!$C6*('RCP19-NEW'!V8*'Per Unit Emission'!AM51)*'Efficiency Change'!$P6)/'Life time change'!$C6</f>
        <v>0</v>
      </c>
      <c r="GN7">
        <f>(Transition!$D6*('RCP19-NEW'!W8*'Per Unit Emission'!AN7)*'Efficiency Change'!$G6+Transition!$C6*('RCP19-NEW'!W8*'Per Unit Emission'!AN51)*'Efficiency Change'!$P6)/'Life time change'!$C6</f>
        <v>0</v>
      </c>
      <c r="GO7">
        <f>(Transition!$D6*('RCP19-NEW'!X8*'Per Unit Emission'!AO7)*'Efficiency Change'!$G6+Transition!$C6*('RCP19-NEW'!X8*'Per Unit Emission'!AO51)*'Efficiency Change'!$P6)/'Life time change'!$C6</f>
        <v>0</v>
      </c>
      <c r="GP7">
        <f>(Transition!$D6*('RCP19-NEW'!Y8*'Per Unit Emission'!AP7)*'Efficiency Change'!$G6+Transition!$C6*('RCP19-NEW'!Y8*'Per Unit Emission'!AP51)*'Efficiency Change'!$P6)/'Life time change'!$C6</f>
        <v>0</v>
      </c>
      <c r="GQ7">
        <f>(Transition!$D6*('RCP19-NEW'!Z8*'Per Unit Emission'!AQ7)*'Efficiency Change'!$G6+Transition!$C6*('RCP19-NEW'!Z8*'Per Unit Emission'!AQ51)*'Efficiency Change'!$P6)/'Life time change'!$C6</f>
        <v>0</v>
      </c>
      <c r="GR7">
        <f>(Transition!$D6*('RCP19-NEW'!AA8*'Per Unit Emission'!AR7)*'Efficiency Change'!$G6+Transition!$C6*('RCP19-NEW'!AA8*'Per Unit Emission'!AR51)*'Efficiency Change'!$P6)/'Life time change'!$C6</f>
        <v>0</v>
      </c>
      <c r="GS7">
        <f>(Transition!$D6*('RCP19-NEW'!AB8*'Per Unit Emission'!AS7)*'Efficiency Change'!$G6+Transition!$C6*('RCP19-NEW'!AB8*'Per Unit Emission'!AS51)*'Efficiency Change'!$P6)/'Life time change'!$C6</f>
        <v>0</v>
      </c>
      <c r="GT7">
        <f>(Transition!$D6*('RCP19-NEW'!AC8*'Per Unit Emission'!AT7)*'Efficiency Change'!$G6+Transition!$C6*('RCP19-NEW'!AC8*'Per Unit Emission'!AT51)*'Efficiency Change'!$P6)/'Life time change'!$C6</f>
        <v>0</v>
      </c>
      <c r="GU7">
        <f>(Transition!$D6*('RCP19-NEW'!AD8*'Per Unit Emission'!AU7)*'Efficiency Change'!$G6+Transition!$C6*('RCP19-NEW'!AD8*'Per Unit Emission'!AU51)*'Efficiency Change'!$P6)/'Life time change'!$C6</f>
        <v>0</v>
      </c>
      <c r="GV7">
        <f>(Transition!$D6*('RCP19-NEW'!AE8*'Per Unit Emission'!AV7)*'Efficiency Change'!$G6+Transition!$C6*('RCP19-NEW'!AE8*'Per Unit Emission'!AV51)*'Efficiency Change'!$P6)/'Life time change'!$C6</f>
        <v>0</v>
      </c>
      <c r="GW7">
        <f>(Transition!$D6*('RCP19-NEW'!AF8*'Per Unit Emission'!AW7)*'Efficiency Change'!$G6+Transition!$C6*('RCP19-NEW'!AF8*'Per Unit Emission'!AW51)*'Efficiency Change'!$P6)/'Life time change'!$C6</f>
        <v>0</v>
      </c>
      <c r="GX7">
        <f>(Transition!$D6*('RCP19-NEW'!AG8*'Per Unit Emission'!AX7)*'Efficiency Change'!$G6+Transition!$C6*('RCP19-NEW'!AG8*'Per Unit Emission'!AX51)*'Efficiency Change'!$P6)/'Life time change'!$C6</f>
        <v>0</v>
      </c>
      <c r="GY7">
        <f>(Transition!$D6*('RCP19-NEW'!AH8*'Per Unit Emission'!AY7)*'Efficiency Change'!$G6+Transition!$C6*('RCP19-NEW'!AH8*'Per Unit Emission'!AY51)*'Efficiency Change'!$P6)/'Life time change'!$C6</f>
        <v>0</v>
      </c>
      <c r="GZ7">
        <f>(Transition!$D6*('RCP19-NEW'!AI8*'Per Unit Emission'!AZ7)*'Efficiency Change'!$G6+Transition!$C6*('RCP19-NEW'!AI8*'Per Unit Emission'!AZ51)*'Efficiency Change'!$P6)/'Life time change'!$C6</f>
        <v>0</v>
      </c>
      <c r="HA7">
        <f>(Transition!$D6*('RCP19-NEW'!AJ8*'Per Unit Emission'!BA7)*'Efficiency Change'!$G6+Transition!$C6*('RCP19-NEW'!AJ8*'Per Unit Emission'!BA51)*'Efficiency Change'!$P6)/'Life time change'!$C6</f>
        <v>0</v>
      </c>
      <c r="HB7">
        <f>(Transition!$D6*('RCP19-NEW'!AK8*'Per Unit Emission'!AK7)*'Efficiency Change'!$G6+Transition!$C6*('RCP19-NEW'!AK8*'Per Unit Emission'!AK51)*'Efficiency Change'!$P6)/'Life time change'!$C6</f>
        <v>0</v>
      </c>
      <c r="HC7">
        <f>(Transition!$D6*('RCP19-NEW'!AL8*'Per Unit Emission'!AL7)*'Efficiency Change'!$G6+Transition!$C6*('RCP19-NEW'!AL8*'Per Unit Emission'!AL51)*'Efficiency Change'!$P6)/'Life time change'!$C6</f>
        <v>0</v>
      </c>
      <c r="HD7">
        <f>(Transition!$D6*('RCP19-NEW'!AM8*'Per Unit Emission'!AM7)*'Efficiency Change'!$G6+Transition!$C6*('RCP19-NEW'!AM8*'Per Unit Emission'!AM51)*'Efficiency Change'!$P6)/'Life time change'!$C6</f>
        <v>0</v>
      </c>
      <c r="HE7">
        <f>(Transition!$D6*('RCP19-NEW'!AN8*'Per Unit Emission'!AN7)*'Efficiency Change'!$G6+Transition!$C6*('RCP19-NEW'!AN8*'Per Unit Emission'!AN51)*'Efficiency Change'!$P6)/'Life time change'!$C6</f>
        <v>0</v>
      </c>
      <c r="HF7">
        <f>(Transition!$D6*('RCP19-NEW'!AO8*'Per Unit Emission'!AO7)*'Efficiency Change'!$G6+Transition!$C6*('RCP19-NEW'!AO8*'Per Unit Emission'!AO51)*'Efficiency Change'!$P6)/'Life time change'!$C6</f>
        <v>0</v>
      </c>
      <c r="HG7">
        <f>(Transition!$D6*('RCP19-NEW'!AP8*'Per Unit Emission'!AP7)*'Efficiency Change'!$G6+Transition!$C6*('RCP19-NEW'!AP8*'Per Unit Emission'!AP51)*'Efficiency Change'!$P6)/'Life time change'!$C6</f>
        <v>0</v>
      </c>
      <c r="HH7">
        <f>(Transition!$D6*('RCP19-NEW'!AQ8*'Per Unit Emission'!AQ7)*'Efficiency Change'!$G6+Transition!$C6*('RCP19-NEW'!AQ8*'Per Unit Emission'!AQ51)*'Efficiency Change'!$P6)/'Life time change'!$C6</f>
        <v>0</v>
      </c>
      <c r="HI7">
        <f>(Transition!$D6*('RCP19-NEW'!AR8*'Per Unit Emission'!AR7)*'Efficiency Change'!$G6+Transition!$C6*('RCP19-NEW'!AR8*'Per Unit Emission'!AR51)*'Efficiency Change'!$P6)/'Life time change'!$C6</f>
        <v>0</v>
      </c>
      <c r="HJ7">
        <f>(Transition!$D6*('RCP19-NEW'!AS8*'Per Unit Emission'!AS7)*'Efficiency Change'!$G6+Transition!$C6*('RCP19-NEW'!AS8*'Per Unit Emission'!AS51)*'Efficiency Change'!$P6)/'Life time change'!$C6</f>
        <v>0</v>
      </c>
      <c r="HK7">
        <f>(Transition!$D6*('RCP19-NEW'!AT8*'Per Unit Emission'!AT7)*'Efficiency Change'!$G6+Transition!$C6*('RCP19-NEW'!AT8*'Per Unit Emission'!AT51)*'Efficiency Change'!$P6)/'Life time change'!$C6</f>
        <v>0</v>
      </c>
      <c r="HL7">
        <f>(Transition!$D6*('RCP19-NEW'!AU8*'Per Unit Emission'!AU7)*'Efficiency Change'!$G6+Transition!$C6*('RCP19-NEW'!AU8*'Per Unit Emission'!AU51)*'Efficiency Change'!$P6)/'Life time change'!$C6</f>
        <v>0</v>
      </c>
      <c r="HM7">
        <f>(Transition!$D6*('RCP19-NEW'!AV8*'Per Unit Emission'!AV7)*'Efficiency Change'!$G6+Transition!$C6*('RCP19-NEW'!AV8*'Per Unit Emission'!AV51)*'Efficiency Change'!$P6)/'Life time change'!$C6</f>
        <v>0</v>
      </c>
      <c r="HN7">
        <f>(Transition!$D6*('RCP19-NEW'!AW8*'Per Unit Emission'!AW7)*'Efficiency Change'!$G6+Transition!$C6*('RCP19-NEW'!AW8*'Per Unit Emission'!AW51)*'Efficiency Change'!$P6)/'Life time change'!$C6</f>
        <v>0</v>
      </c>
      <c r="HO7">
        <f>(Transition!$D6*('RCP19-NEW'!AX8*'Per Unit Emission'!AX7)*'Efficiency Change'!$G6+Transition!$C6*('RCP19-NEW'!AX8*'Per Unit Emission'!AX51)*'Efficiency Change'!$P6)/'Life time change'!$C6</f>
        <v>0</v>
      </c>
      <c r="HP7">
        <f>(Transition!$D6*('RCP19-NEW'!AY8*'Per Unit Emission'!AY7)*'Efficiency Change'!$G6+Transition!$C6*('RCP19-NEW'!AY8*'Per Unit Emission'!AY51)*'Efficiency Change'!$P6)/'Life time change'!$C6</f>
        <v>0</v>
      </c>
      <c r="HQ7">
        <f>(Transition!$D6*('RCP19-NEW'!AZ8*'Per Unit Emission'!AZ7)*'Efficiency Change'!$G6+Transition!$C6*('RCP19-NEW'!AZ8*'Per Unit Emission'!AZ51)*'Efficiency Change'!$P6)/'Life time change'!$C6</f>
        <v>0</v>
      </c>
      <c r="HR7">
        <f>(Transition!$D6*('RCP19-NEW'!BA8*'Per Unit Emission'!BA7)*'Efficiency Change'!$G6+Transition!$C6*('RCP19-NEW'!BA8*'Per Unit Emission'!BA51)*'Efficiency Change'!$P6)/'Life time change'!$C6</f>
        <v>0</v>
      </c>
      <c r="HS7">
        <f>(Transition!$D6*('RCP19-NEW'!BB8*'Per Unit Emission'!AK7)*'Efficiency Change'!$G6+Transition!$C6*('RCP19-NEW'!BB8*'Per Unit Emission'!AK51)*'Efficiency Change'!$P6)/'Life time change'!$C6</f>
        <v>0</v>
      </c>
      <c r="HT7">
        <f>(Transition!$D6*('RCP19-NEW'!BC8*'Per Unit Emission'!AL7)*'Efficiency Change'!$G6+Transition!$C6*('RCP19-NEW'!BC8*'Per Unit Emission'!AL51)*'Efficiency Change'!$P6)/'Life time change'!$C6</f>
        <v>0</v>
      </c>
      <c r="HU7">
        <f>(Transition!$D6*('RCP19-NEW'!BD8*'Per Unit Emission'!AM7)*'Efficiency Change'!$G6+Transition!$C6*('RCP19-NEW'!BD8*'Per Unit Emission'!AM51)*'Efficiency Change'!$P6)/'Life time change'!$C6</f>
        <v>0</v>
      </c>
      <c r="HV7">
        <f>(Transition!$D6*('RCP19-NEW'!BE8*'Per Unit Emission'!AN7)*'Efficiency Change'!$G6+Transition!$C6*('RCP19-NEW'!BE8*'Per Unit Emission'!AN51)*'Efficiency Change'!$P6)/'Life time change'!$C6</f>
        <v>0</v>
      </c>
      <c r="HW7">
        <f>(Transition!$D6*('RCP19-NEW'!BF8*'Per Unit Emission'!AO7)*'Efficiency Change'!$G6+Transition!$C6*('RCP19-NEW'!BF8*'Per Unit Emission'!AO51)*'Efficiency Change'!$P6)/'Life time change'!$C6</f>
        <v>0</v>
      </c>
      <c r="HX7">
        <f>(Transition!$D6*('RCP19-NEW'!BG8*'Per Unit Emission'!AP7)*'Efficiency Change'!$G6+Transition!$C6*('RCP19-NEW'!BG8*'Per Unit Emission'!AP51)*'Efficiency Change'!$P6)/'Life time change'!$C6</f>
        <v>0</v>
      </c>
      <c r="HY7">
        <f>(Transition!$D6*('RCP19-NEW'!BH8*'Per Unit Emission'!AQ7)*'Efficiency Change'!$G6+Transition!$C6*('RCP19-NEW'!BH8*'Per Unit Emission'!AQ51)*'Efficiency Change'!$P6)/'Life time change'!$C6</f>
        <v>0</v>
      </c>
      <c r="HZ7">
        <f>(Transition!$D6*('RCP19-NEW'!BI8*'Per Unit Emission'!AR7)*'Efficiency Change'!$G6+Transition!$C6*('RCP19-NEW'!BI8*'Per Unit Emission'!AR51)*'Efficiency Change'!$P6)/'Life time change'!$C6</f>
        <v>0</v>
      </c>
      <c r="IA7">
        <f>(Transition!$D6*('RCP19-NEW'!BJ8*'Per Unit Emission'!AS7)*'Efficiency Change'!$G6+Transition!$C6*('RCP19-NEW'!BJ8*'Per Unit Emission'!AS51)*'Efficiency Change'!$P6)/'Life time change'!$C6</f>
        <v>0</v>
      </c>
      <c r="IB7">
        <f>(Transition!$D6*('RCP19-NEW'!BK8*'Per Unit Emission'!AT7)*'Efficiency Change'!$G6+Transition!$C6*('RCP19-NEW'!BK8*'Per Unit Emission'!AT51)*'Efficiency Change'!$P6)/'Life time change'!$C6</f>
        <v>0</v>
      </c>
      <c r="IC7">
        <f>(Transition!$D6*('RCP19-NEW'!BL8*'Per Unit Emission'!AU7)*'Efficiency Change'!$G6+Transition!$C6*('RCP19-NEW'!BL8*'Per Unit Emission'!AU51)*'Efficiency Change'!$P6)/'Life time change'!$C6</f>
        <v>0</v>
      </c>
      <c r="ID7">
        <f>(Transition!$D6*('RCP19-NEW'!BM8*'Per Unit Emission'!AV7)*'Efficiency Change'!$G6+Transition!$C6*('RCP19-NEW'!BM8*'Per Unit Emission'!AV51)*'Efficiency Change'!$P6)/'Life time change'!$C6</f>
        <v>0</v>
      </c>
      <c r="IE7">
        <f>(Transition!$D6*('RCP19-NEW'!BN8*'Per Unit Emission'!AW7)*'Efficiency Change'!$G6+Transition!$C6*('RCP19-NEW'!BN8*'Per Unit Emission'!AW51)*'Efficiency Change'!$P6)/'Life time change'!$C6</f>
        <v>0</v>
      </c>
      <c r="IF7">
        <f>(Transition!$D6*('RCP19-NEW'!BO8*'Per Unit Emission'!AX7)*'Efficiency Change'!$G6+Transition!$C6*('RCP19-NEW'!BO8*'Per Unit Emission'!AX51)*'Efficiency Change'!$P6)/'Life time change'!$C6</f>
        <v>0</v>
      </c>
      <c r="IG7">
        <f>(Transition!$D6*('RCP19-NEW'!BP8*'Per Unit Emission'!AY7)*'Efficiency Change'!$G6+Transition!$C6*('RCP19-NEW'!BP8*'Per Unit Emission'!AY51)*'Efficiency Change'!$P6)/'Life time change'!$C6</f>
        <v>0</v>
      </c>
      <c r="IH7">
        <f>(Transition!$D6*('RCP19-NEW'!BQ8*'Per Unit Emission'!AZ7)*'Efficiency Change'!$G6+Transition!$C6*('RCP19-NEW'!BQ8*'Per Unit Emission'!AZ51)*'Efficiency Change'!$P6)/'Life time change'!$C6</f>
        <v>0</v>
      </c>
      <c r="II7">
        <f>(Transition!$D6*('RCP19-NEW'!BR8*'Per Unit Emission'!BA7)*'Efficiency Change'!$G6+Transition!$C6*('RCP19-NEW'!BR8*'Per Unit Emission'!BA51)*'Efficiency Change'!$P6)/'Life time change'!$C6</f>
        <v>0</v>
      </c>
      <c r="IJ7">
        <f>(Transition!$D6*('RCP19-NEW'!BS8*'Per Unit Emission'!AK7)*'Efficiency Change'!$G6+Transition!$C6*('RCP19-NEW'!BS8*'Per Unit Emission'!AK51)*'Efficiency Change'!$P6)/'Life time change'!$C6</f>
        <v>0</v>
      </c>
      <c r="IK7">
        <f>(Transition!$D6*('RCP19-NEW'!BT8*'Per Unit Emission'!AL7)*'Efficiency Change'!$G6+Transition!$C6*('RCP19-NEW'!BT8*'Per Unit Emission'!AL51)*'Efficiency Change'!$P6)/'Life time change'!$C6</f>
        <v>0</v>
      </c>
      <c r="IL7">
        <f>(Transition!$D6*('RCP19-NEW'!BU8*'Per Unit Emission'!AM7)*'Efficiency Change'!$G6+Transition!$C6*('RCP19-NEW'!BU8*'Per Unit Emission'!AM51)*'Efficiency Change'!$P6)/'Life time change'!$C6</f>
        <v>0</v>
      </c>
      <c r="IM7">
        <f>(Transition!$D6*('RCP19-NEW'!BV8*'Per Unit Emission'!AN7)*'Efficiency Change'!$G6+Transition!$C6*('RCP19-NEW'!BV8*'Per Unit Emission'!AN51)*'Efficiency Change'!$P6)/'Life time change'!$C6</f>
        <v>0</v>
      </c>
      <c r="IN7">
        <f>(Transition!$D6*('RCP19-NEW'!BW8*'Per Unit Emission'!AO7)*'Efficiency Change'!$G6+Transition!$C6*('RCP19-NEW'!BW8*'Per Unit Emission'!AO51)*'Efficiency Change'!$P6)/'Life time change'!$C6</f>
        <v>0</v>
      </c>
      <c r="IO7">
        <f>(Transition!$D6*('RCP19-NEW'!BX8*'Per Unit Emission'!AP7)*'Efficiency Change'!$G6+Transition!$C6*('RCP19-NEW'!BX8*'Per Unit Emission'!AP51)*'Efficiency Change'!$P6)/'Life time change'!$C6</f>
        <v>0</v>
      </c>
      <c r="IP7">
        <f>(Transition!$D6*('RCP19-NEW'!BY8*'Per Unit Emission'!AQ7)*'Efficiency Change'!$G6+Transition!$C6*('RCP19-NEW'!BY8*'Per Unit Emission'!AQ51)*'Efficiency Change'!$P6)/'Life time change'!$C6</f>
        <v>0</v>
      </c>
      <c r="IQ7">
        <f>(Transition!$D6*('RCP19-NEW'!BZ8*'Per Unit Emission'!AR7)*'Efficiency Change'!$G6+Transition!$C6*('RCP19-NEW'!BZ8*'Per Unit Emission'!AR51)*'Efficiency Change'!$P6)/'Life time change'!$C6</f>
        <v>0</v>
      </c>
      <c r="IR7">
        <f>(Transition!$D6*('RCP19-NEW'!CA8*'Per Unit Emission'!AS7)*'Efficiency Change'!$G6+Transition!$C6*('RCP19-NEW'!CA8*'Per Unit Emission'!AS51)*'Efficiency Change'!$P6)/'Life time change'!$C6</f>
        <v>0</v>
      </c>
      <c r="IS7">
        <f>(Transition!$D6*('RCP19-NEW'!CB8*'Per Unit Emission'!AT7)*'Efficiency Change'!$G6+Transition!$C6*('RCP19-NEW'!CB8*'Per Unit Emission'!AT51)*'Efficiency Change'!$P6)/'Life time change'!$C6</f>
        <v>0</v>
      </c>
      <c r="IT7">
        <f>(Transition!$D6*('RCP19-NEW'!CC8*'Per Unit Emission'!AU7)*'Efficiency Change'!$G6+Transition!$C6*('RCP19-NEW'!CC8*'Per Unit Emission'!AU51)*'Efficiency Change'!$P6)/'Life time change'!$C6</f>
        <v>0</v>
      </c>
      <c r="IU7">
        <f>(Transition!$D6*('RCP19-NEW'!CD8*'Per Unit Emission'!AV7)*'Efficiency Change'!$G6+Transition!$C6*('RCP19-NEW'!CD8*'Per Unit Emission'!AV51)*'Efficiency Change'!$P6)/'Life time change'!$C6</f>
        <v>0</v>
      </c>
      <c r="IV7">
        <f>(Transition!$D6*('RCP19-NEW'!CE8*'Per Unit Emission'!AW7)*'Efficiency Change'!$G6+Transition!$C6*('RCP19-NEW'!CE8*'Per Unit Emission'!AW51)*'Efficiency Change'!$P6)/'Life time change'!$C6</f>
        <v>0</v>
      </c>
      <c r="IW7">
        <f>(Transition!$D6*('RCP19-NEW'!CF8*'Per Unit Emission'!AX7)*'Efficiency Change'!$G6+Transition!$C6*('RCP19-NEW'!CF8*'Per Unit Emission'!AX51)*'Efficiency Change'!$P6)/'Life time change'!$C6</f>
        <v>0</v>
      </c>
      <c r="IX7">
        <f>(Transition!$D6*('RCP19-NEW'!CG8*'Per Unit Emission'!AY7)*'Efficiency Change'!$G6+Transition!$C6*('RCP19-NEW'!CG8*'Per Unit Emission'!AY51)*'Efficiency Change'!$P6)/'Life time change'!$C6</f>
        <v>0</v>
      </c>
      <c r="IY7">
        <f>(Transition!$D6*('RCP19-NEW'!CH8*'Per Unit Emission'!AZ7)*'Efficiency Change'!$G6+Transition!$C6*('RCP19-NEW'!CH8*'Per Unit Emission'!AZ51)*'Efficiency Change'!$P6)/'Life time change'!$C6</f>
        <v>0</v>
      </c>
    </row>
    <row r="8" spans="1:259" x14ac:dyDescent="0.25">
      <c r="A8">
        <v>2015</v>
      </c>
      <c r="B8">
        <f>(Transition!$D7*('Base-New'!C9*'Per Unit Emission'!C8)*'Efficiency Change'!$G7+Transition!$C7*('Base-New'!C9*'Per Unit Emission'!C52)*'Efficiency Change'!$P7)/'Life time change'!$C7</f>
        <v>0</v>
      </c>
      <c r="C8">
        <f>(Transition!$D7*('Base-New'!D9*'Per Unit Emission'!D8)*'Efficiency Change'!$G7+Transition!$C7*('Base-New'!D9*'Per Unit Emission'!D52)*'Efficiency Change'!$P7)/'Life time change'!$C7</f>
        <v>0</v>
      </c>
      <c r="D8">
        <f>(Transition!$D7*('Base-New'!E9*'Per Unit Emission'!E8)*'Efficiency Change'!$G7+Transition!$C7*('Base-New'!E9*'Per Unit Emission'!E52)*'Efficiency Change'!$P7)/'Life time change'!$C7</f>
        <v>0</v>
      </c>
      <c r="E8">
        <f>(Transition!$D7*('Base-New'!F9*'Per Unit Emission'!F8)*'Efficiency Change'!$G7+Transition!$C7*('Base-New'!F9*'Per Unit Emission'!F52)*'Efficiency Change'!$P7)/'Life time change'!$C7</f>
        <v>0</v>
      </c>
      <c r="F8">
        <f>(Transition!$D7*('Base-New'!G9*'Per Unit Emission'!G8)*'Efficiency Change'!$G7+Transition!$C7*('Base-New'!G9*'Per Unit Emission'!G52)*'Efficiency Change'!$P7)/'Life time change'!$C7</f>
        <v>0</v>
      </c>
      <c r="G8">
        <f>(Transition!$D7*('Base-New'!H9*'Per Unit Emission'!H8)*'Efficiency Change'!$G7+Transition!$C7*('Base-New'!H9*'Per Unit Emission'!H52)*'Efficiency Change'!$P7)/'Life time change'!$C7</f>
        <v>0</v>
      </c>
      <c r="H8">
        <f>(Transition!$D7*('Base-New'!I9*'Per Unit Emission'!I8)*'Efficiency Change'!$G7+Transition!$C7*('Base-New'!I9*'Per Unit Emission'!I52)*'Efficiency Change'!$P7)/'Life time change'!$C7</f>
        <v>0</v>
      </c>
      <c r="I8">
        <f>(Transition!$D7*('Base-New'!J9*'Per Unit Emission'!J8)*'Efficiency Change'!$G7+Transition!$C7*('Base-New'!J9*'Per Unit Emission'!J52)*'Efficiency Change'!$P7)/'Life time change'!$C7</f>
        <v>0</v>
      </c>
      <c r="J8">
        <f>(Transition!$D7*('Base-New'!K9*'Per Unit Emission'!K8)*'Efficiency Change'!$G7+Transition!$C7*('Base-New'!K9*'Per Unit Emission'!K52)*'Efficiency Change'!$P7)/'Life time change'!$C7</f>
        <v>0</v>
      </c>
      <c r="K8">
        <f>(Transition!$D7*('Base-New'!L9*'Per Unit Emission'!L8)*'Efficiency Change'!$G7+Transition!$C7*('Base-New'!L9*'Per Unit Emission'!L52)*'Efficiency Change'!$P7)/'Life time change'!$C7</f>
        <v>0</v>
      </c>
      <c r="L8">
        <f>(Transition!$D7*('Base-New'!M9*'Per Unit Emission'!M8)*'Efficiency Change'!$G7+Transition!$C7*('Base-New'!M9*'Per Unit Emission'!M52)*'Efficiency Change'!$P7)/'Life time change'!$C7</f>
        <v>0</v>
      </c>
      <c r="M8">
        <f>(Transition!$D7*('Base-New'!N9*'Per Unit Emission'!N8)*'Efficiency Change'!$G7+Transition!$C7*('Base-New'!N9*'Per Unit Emission'!N52)*'Efficiency Change'!$P7)/'Life time change'!$C7</f>
        <v>0</v>
      </c>
      <c r="N8">
        <f>(Transition!$D7*('Base-New'!O9*'Per Unit Emission'!O8)*'Efficiency Change'!$G7+Transition!$C7*('Base-New'!O9*'Per Unit Emission'!O52)*'Efficiency Change'!$P7)/'Life time change'!$C7</f>
        <v>0</v>
      </c>
      <c r="O8">
        <f>(Transition!$D7*('Base-New'!P9*'Per Unit Emission'!P8)*'Efficiency Change'!$G7+Transition!$C7*('Base-New'!P9*'Per Unit Emission'!P52)*'Efficiency Change'!$P7)/'Life time change'!$C7</f>
        <v>0</v>
      </c>
      <c r="P8">
        <f>(Transition!$D7*('Base-New'!Q9*'Per Unit Emission'!Q8)*'Efficiency Change'!$G7+Transition!$C7*('Base-New'!Q9*'Per Unit Emission'!Q52)*'Efficiency Change'!$P7)/'Life time change'!$C7</f>
        <v>0</v>
      </c>
      <c r="Q8">
        <f>(Transition!$D7*('Base-New'!R9*'Per Unit Emission'!R8)*'Efficiency Change'!$G7+Transition!$C7*('Base-New'!R9*'Per Unit Emission'!R52)*'Efficiency Change'!$P7)/'Life time change'!$C7</f>
        <v>0</v>
      </c>
      <c r="R8">
        <f>(Transition!$D7*('Base-New'!S9*'Per Unit Emission'!S8)*'Efficiency Change'!$G7+Transition!$C7*('Base-New'!S9*'Per Unit Emission'!S52)*'Efficiency Change'!$P7)/'Life time change'!$C7</f>
        <v>0</v>
      </c>
      <c r="S8">
        <f>(Transition!$D7*('Base-New'!T9*'Per Unit Emission'!C8)*'Efficiency Change'!$G7+Transition!$C7*('Base-New'!T9*'Per Unit Emission'!C52)*'Efficiency Change'!$P7)/'Life time change'!$C7</f>
        <v>0</v>
      </c>
      <c r="T8">
        <f>(Transition!$D7*('Base-New'!U9*'Per Unit Emission'!D8)*'Efficiency Change'!$G7+Transition!$C7*('Base-New'!U9*'Per Unit Emission'!D52)*'Efficiency Change'!$P7)/'Life time change'!$C7</f>
        <v>0</v>
      </c>
      <c r="U8">
        <f>(Transition!$D7*('Base-New'!V9*'Per Unit Emission'!E8)*'Efficiency Change'!$G7+Transition!$C7*('Base-New'!V9*'Per Unit Emission'!E52)*'Efficiency Change'!$P7)/'Life time change'!$C7</f>
        <v>0</v>
      </c>
      <c r="V8">
        <f>(Transition!$D7*('Base-New'!W9*'Per Unit Emission'!F8)*'Efficiency Change'!$G7+Transition!$C7*('Base-New'!W9*'Per Unit Emission'!F52)*'Efficiency Change'!$P7)/'Life time change'!$C7</f>
        <v>0</v>
      </c>
      <c r="W8">
        <f>(Transition!$D7*('Base-New'!X9*'Per Unit Emission'!G8)*'Efficiency Change'!$G7+Transition!$C7*('Base-New'!X9*'Per Unit Emission'!G52)*'Efficiency Change'!$P7)/'Life time change'!$C7</f>
        <v>0</v>
      </c>
      <c r="X8">
        <f>(Transition!$D7*('Base-New'!Y9*'Per Unit Emission'!H8)*'Efficiency Change'!$G7+Transition!$C7*('Base-New'!Y9*'Per Unit Emission'!H52)*'Efficiency Change'!$P7)/'Life time change'!$C7</f>
        <v>0</v>
      </c>
      <c r="Y8">
        <f>(Transition!$D7*('Base-New'!Z9*'Per Unit Emission'!I8)*'Efficiency Change'!$G7+Transition!$C7*('Base-New'!Z9*'Per Unit Emission'!I52)*'Efficiency Change'!$P7)/'Life time change'!$C7</f>
        <v>0</v>
      </c>
      <c r="Z8">
        <f>(Transition!$D7*('Base-New'!AA9*'Per Unit Emission'!J8)*'Efficiency Change'!$G7+Transition!$C7*('Base-New'!AA9*'Per Unit Emission'!J52)*'Efficiency Change'!$P7)/'Life time change'!$C7</f>
        <v>0</v>
      </c>
      <c r="AA8">
        <f>(Transition!$D7*('Base-New'!AB9*'Per Unit Emission'!K8)*'Efficiency Change'!$G7+Transition!$C7*('Base-New'!AB9*'Per Unit Emission'!K52)*'Efficiency Change'!$P7)/'Life time change'!$C7</f>
        <v>0</v>
      </c>
      <c r="AB8">
        <f>(Transition!$D7*('Base-New'!AC9*'Per Unit Emission'!L8)*'Efficiency Change'!$G7+Transition!$C7*('Base-New'!AC9*'Per Unit Emission'!L52)*'Efficiency Change'!$P7)/'Life time change'!$C7</f>
        <v>0</v>
      </c>
      <c r="AC8">
        <f>(Transition!$D7*('Base-New'!AD9*'Per Unit Emission'!M8)*'Efficiency Change'!$G7+Transition!$C7*('Base-New'!AD9*'Per Unit Emission'!M52)*'Efficiency Change'!$P7)/'Life time change'!$C7</f>
        <v>0</v>
      </c>
      <c r="AD8">
        <f>(Transition!$D7*('Base-New'!AE9*'Per Unit Emission'!N8)*'Efficiency Change'!$G7+Transition!$C7*('Base-New'!AE9*'Per Unit Emission'!N52)*'Efficiency Change'!$P7)/'Life time change'!$C7</f>
        <v>0</v>
      </c>
      <c r="AE8">
        <f>(Transition!$D7*('Base-New'!AF9*'Per Unit Emission'!O8)*'Efficiency Change'!$G7+Transition!$C7*('Base-New'!AF9*'Per Unit Emission'!O52)*'Efficiency Change'!$P7)/'Life time change'!$C7</f>
        <v>0</v>
      </c>
      <c r="AF8">
        <f>(Transition!$D7*('Base-New'!AG9*'Per Unit Emission'!P8)*'Efficiency Change'!$G7+Transition!$C7*('Base-New'!AG9*'Per Unit Emission'!P52)*'Efficiency Change'!$P7)/'Life time change'!$C7</f>
        <v>0</v>
      </c>
      <c r="AG8">
        <f>(Transition!$D7*('Base-New'!AH9*'Per Unit Emission'!Q8)*'Efficiency Change'!$G7+Transition!$C7*('Base-New'!AH9*'Per Unit Emission'!Q52)*'Efficiency Change'!$P7)/'Life time change'!$C7</f>
        <v>0</v>
      </c>
      <c r="AH8">
        <f>(Transition!$D7*('Base-New'!AI9*'Per Unit Emission'!R8)*'Efficiency Change'!$G7+Transition!$C7*('Base-New'!AI9*'Per Unit Emission'!R52)*'Efficiency Change'!$P7)/'Life time change'!$C7</f>
        <v>0</v>
      </c>
      <c r="AI8">
        <f>(Transition!$D7*('Base-New'!AJ9*'Per Unit Emission'!S8)*'Efficiency Change'!$G7+Transition!$C7*('Base-New'!AJ9*'Per Unit Emission'!S52)*'Efficiency Change'!$P7)/'Life time change'!$C7</f>
        <v>0</v>
      </c>
      <c r="AJ8">
        <f>(Transition!$D7*('Base-New'!AK9*'Per Unit Emission'!C8)*'Efficiency Change'!$G7+Transition!$C7*('Base-New'!AK9*'Per Unit Emission'!C52)*'Efficiency Change'!$P7)/'Life time change'!$C7</f>
        <v>0</v>
      </c>
      <c r="AK8">
        <f>(Transition!$D7*('Base-New'!AL9*'Per Unit Emission'!D8)*'Efficiency Change'!$G7+Transition!$C7*('Base-New'!AL9*'Per Unit Emission'!D52)*'Efficiency Change'!$P7)/'Life time change'!$C7</f>
        <v>0</v>
      </c>
      <c r="AL8">
        <f>(Transition!$D7*('Base-New'!AM9*'Per Unit Emission'!E8)*'Efficiency Change'!$G7+Transition!$C7*('Base-New'!AM9*'Per Unit Emission'!E52)*'Efficiency Change'!$P7)/'Life time change'!$C7</f>
        <v>0</v>
      </c>
      <c r="AM8">
        <f>(Transition!$D7*('Base-New'!AN9*'Per Unit Emission'!F8)*'Efficiency Change'!$G7+Transition!$C7*('Base-New'!AN9*'Per Unit Emission'!F52)*'Efficiency Change'!$P7)/'Life time change'!$C7</f>
        <v>0</v>
      </c>
      <c r="AN8">
        <f>(Transition!$D7*('Base-New'!AO9*'Per Unit Emission'!G8)*'Efficiency Change'!$G7+Transition!$C7*('Base-New'!AO9*'Per Unit Emission'!G52)*'Efficiency Change'!$P7)/'Life time change'!$C7</f>
        <v>0</v>
      </c>
      <c r="AO8">
        <f>(Transition!$D7*('Base-New'!AP9*'Per Unit Emission'!H8)*'Efficiency Change'!$G7+Transition!$C7*('Base-New'!AP9*'Per Unit Emission'!H52)*'Efficiency Change'!$P7)/'Life time change'!$C7</f>
        <v>0</v>
      </c>
      <c r="AP8">
        <f>(Transition!$D7*('Base-New'!AQ9*'Per Unit Emission'!I8)*'Efficiency Change'!$G7+Transition!$C7*('Base-New'!AQ9*'Per Unit Emission'!I52)*'Efficiency Change'!$P7)/'Life time change'!$C7</f>
        <v>0</v>
      </c>
      <c r="AQ8">
        <f>(Transition!$D7*('Base-New'!AR9*'Per Unit Emission'!J8)*'Efficiency Change'!$G7+Transition!$C7*('Base-New'!AR9*'Per Unit Emission'!J52)*'Efficiency Change'!$P7)/'Life time change'!$C7</f>
        <v>0</v>
      </c>
      <c r="AR8">
        <f>(Transition!$D7*('Base-New'!AS9*'Per Unit Emission'!K8)*'Efficiency Change'!$G7+Transition!$C7*('Base-New'!AS9*'Per Unit Emission'!K52)*'Efficiency Change'!$P7)/'Life time change'!$C7</f>
        <v>0</v>
      </c>
      <c r="AS8">
        <f>(Transition!$D7*('Base-New'!AT9*'Per Unit Emission'!L8)*'Efficiency Change'!$G7+Transition!$C7*('Base-New'!AT9*'Per Unit Emission'!L52)*'Efficiency Change'!$P7)/'Life time change'!$C7</f>
        <v>0</v>
      </c>
      <c r="AT8">
        <f>(Transition!$D7*('Base-New'!AU9*'Per Unit Emission'!M8)*'Efficiency Change'!$G7+Transition!$C7*('Base-New'!AU9*'Per Unit Emission'!M52)*'Efficiency Change'!$P7)/'Life time change'!$C7</f>
        <v>0</v>
      </c>
      <c r="AU8">
        <f>(Transition!$D7*('Base-New'!AV9*'Per Unit Emission'!N8)*'Efficiency Change'!$G7+Transition!$C7*('Base-New'!AV9*'Per Unit Emission'!N52)*'Efficiency Change'!$P7)/'Life time change'!$C7</f>
        <v>0</v>
      </c>
      <c r="AV8">
        <f>(Transition!$D7*('Base-New'!AW9*'Per Unit Emission'!O8)*'Efficiency Change'!$G7+Transition!$C7*('Base-New'!AW9*'Per Unit Emission'!O52)*'Efficiency Change'!$P7)/'Life time change'!$C7</f>
        <v>0</v>
      </c>
      <c r="AW8">
        <f>(Transition!$D7*('Base-New'!AX9*'Per Unit Emission'!P8)*'Efficiency Change'!$G7+Transition!$C7*('Base-New'!AX9*'Per Unit Emission'!P52)*'Efficiency Change'!$P7)/'Life time change'!$C7</f>
        <v>0</v>
      </c>
      <c r="AX8">
        <f>(Transition!$D7*('Base-New'!AY9*'Per Unit Emission'!Q8)*'Efficiency Change'!$G7+Transition!$C7*('Base-New'!AY9*'Per Unit Emission'!Q52)*'Efficiency Change'!$P7)/'Life time change'!$C7</f>
        <v>0</v>
      </c>
      <c r="AY8">
        <f>(Transition!$D7*('Base-New'!AZ9*'Per Unit Emission'!R8)*'Efficiency Change'!$G7+Transition!$C7*('Base-New'!AZ9*'Per Unit Emission'!R52)*'Efficiency Change'!$P7)/'Life time change'!$C7</f>
        <v>0</v>
      </c>
      <c r="AZ8">
        <f>(Transition!$D7*('Base-New'!BA9*'Per Unit Emission'!S8)*'Efficiency Change'!$G7+Transition!$C7*('Base-New'!BA9*'Per Unit Emission'!S52)*'Efficiency Change'!$P7)/'Life time change'!$C7</f>
        <v>0</v>
      </c>
      <c r="BA8">
        <f>(Transition!$D7*('Base-New'!BB9*'Per Unit Emission'!C8)*'Efficiency Change'!$G7+Transition!$C7*('Base-New'!BB9*'Per Unit Emission'!C52)*'Efficiency Change'!$P7)/'Life time change'!$C7</f>
        <v>0</v>
      </c>
      <c r="BB8">
        <f>(Transition!$D7*('Base-New'!BC9*'Per Unit Emission'!D8)*'Efficiency Change'!$G7+Transition!$C7*('Base-New'!BC9*'Per Unit Emission'!D52)*'Efficiency Change'!$P7)/'Life time change'!$C7</f>
        <v>0</v>
      </c>
      <c r="BC8">
        <f>(Transition!$D7*('Base-New'!BD9*'Per Unit Emission'!E8)*'Efficiency Change'!$G7+Transition!$C7*('Base-New'!BD9*'Per Unit Emission'!E52)*'Efficiency Change'!$P7)/'Life time change'!$C7</f>
        <v>0</v>
      </c>
      <c r="BD8">
        <f>(Transition!$D7*('Base-New'!BE9*'Per Unit Emission'!F8)*'Efficiency Change'!$G7+Transition!$C7*('Base-New'!BE9*'Per Unit Emission'!F52)*'Efficiency Change'!$P7)/'Life time change'!$C7</f>
        <v>0</v>
      </c>
      <c r="BE8">
        <f>(Transition!$D7*('Base-New'!BF9*'Per Unit Emission'!G8)*'Efficiency Change'!$G7+Transition!$C7*('Base-New'!BF9*'Per Unit Emission'!G52)*'Efficiency Change'!$P7)/'Life time change'!$C7</f>
        <v>0</v>
      </c>
      <c r="BF8">
        <f>(Transition!$D7*('Base-New'!BG9*'Per Unit Emission'!H8)*'Efficiency Change'!$G7+Transition!$C7*('Base-New'!BG9*'Per Unit Emission'!H52)*'Efficiency Change'!$P7)/'Life time change'!$C7</f>
        <v>0</v>
      </c>
      <c r="BG8">
        <f>(Transition!$D7*('Base-New'!BH9*'Per Unit Emission'!I8)*'Efficiency Change'!$G7+Transition!$C7*('Base-New'!BH9*'Per Unit Emission'!I52)*'Efficiency Change'!$P7)/'Life time change'!$C7</f>
        <v>0</v>
      </c>
      <c r="BH8">
        <f>(Transition!$D7*('Base-New'!BI9*'Per Unit Emission'!J8)*'Efficiency Change'!$G7+Transition!$C7*('Base-New'!BI9*'Per Unit Emission'!J52)*'Efficiency Change'!$P7)/'Life time change'!$C7</f>
        <v>0</v>
      </c>
      <c r="BI8">
        <f>(Transition!$D7*('Base-New'!BJ9*'Per Unit Emission'!K8)*'Efficiency Change'!$G7+Transition!$C7*('Base-New'!BJ9*'Per Unit Emission'!K52)*'Efficiency Change'!$P7)/'Life time change'!$C7</f>
        <v>0</v>
      </c>
      <c r="BJ8">
        <f>(Transition!$D7*('Base-New'!BK9*'Per Unit Emission'!L8)*'Efficiency Change'!$G7+Transition!$C7*('Base-New'!BK9*'Per Unit Emission'!L52)*'Efficiency Change'!$P7)/'Life time change'!$C7</f>
        <v>0</v>
      </c>
      <c r="BK8">
        <f>(Transition!$D7*('Base-New'!BL9*'Per Unit Emission'!M8)*'Efficiency Change'!$G7+Transition!$C7*('Base-New'!BL9*'Per Unit Emission'!M52)*'Efficiency Change'!$P7)/'Life time change'!$C7</f>
        <v>0</v>
      </c>
      <c r="BL8">
        <f>(Transition!$D7*('Base-New'!BM9*'Per Unit Emission'!N8)*'Efficiency Change'!$G7+Transition!$C7*('Base-New'!BM9*'Per Unit Emission'!N52)*'Efficiency Change'!$P7)/'Life time change'!$C7</f>
        <v>0</v>
      </c>
      <c r="BM8">
        <f>(Transition!$D7*('Base-New'!BN9*'Per Unit Emission'!O8)*'Efficiency Change'!$G7+Transition!$C7*('Base-New'!BN9*'Per Unit Emission'!O52)*'Efficiency Change'!$P7)/'Life time change'!$C7</f>
        <v>0</v>
      </c>
      <c r="BN8">
        <f>(Transition!$D7*('Base-New'!BO9*'Per Unit Emission'!P8)*'Efficiency Change'!$G7+Transition!$C7*('Base-New'!BO9*'Per Unit Emission'!P52)*'Efficiency Change'!$P7)/'Life time change'!$C7</f>
        <v>0</v>
      </c>
      <c r="BO8">
        <f>(Transition!$D7*('Base-New'!BP9*'Per Unit Emission'!Q8)*'Efficiency Change'!$G7+Transition!$C7*('Base-New'!BP9*'Per Unit Emission'!Q52)*'Efficiency Change'!$P7)/'Life time change'!$C7</f>
        <v>0</v>
      </c>
      <c r="BP8">
        <f>(Transition!$D7*('Base-New'!BQ9*'Per Unit Emission'!R8)*'Efficiency Change'!$G7+Transition!$C7*('Base-New'!BQ9*'Per Unit Emission'!R52)*'Efficiency Change'!$P7)/'Life time change'!$C7</f>
        <v>0</v>
      </c>
      <c r="BQ8">
        <f>(Transition!$D7*('Base-New'!BR9*'Per Unit Emission'!S8)*'Efficiency Change'!$G7+Transition!$C7*('Base-New'!BR9*'Per Unit Emission'!S52)*'Efficiency Change'!$P7)/'Life time change'!$C7</f>
        <v>0</v>
      </c>
      <c r="BR8">
        <f>(Transition!$D7*('Base-New'!BS9*'Per Unit Emission'!C8)*'Efficiency Change'!$G7+Transition!$C7*('Base-New'!BS9*'Per Unit Emission'!C52)*'Efficiency Change'!$P7)/'Life time change'!$C7</f>
        <v>0</v>
      </c>
      <c r="BS8">
        <f>(Transition!$D7*('Base-New'!BT9*'Per Unit Emission'!D8)*'Efficiency Change'!$G7+Transition!$C7*('Base-New'!BT9*'Per Unit Emission'!D52)*'Efficiency Change'!$P7)/'Life time change'!$C7</f>
        <v>0</v>
      </c>
      <c r="BT8">
        <f>(Transition!$D7*('Base-New'!BU9*'Per Unit Emission'!E8)*'Efficiency Change'!$G7+Transition!$C7*('Base-New'!BU9*'Per Unit Emission'!E52)*'Efficiency Change'!$P7)/'Life time change'!$C7</f>
        <v>0</v>
      </c>
      <c r="BU8">
        <f>(Transition!$D7*('Base-New'!BV9*'Per Unit Emission'!F8)*'Efficiency Change'!$G7+Transition!$C7*('Base-New'!BV9*'Per Unit Emission'!F52)*'Efficiency Change'!$P7)/'Life time change'!$C7</f>
        <v>0</v>
      </c>
      <c r="BV8">
        <f>(Transition!$D7*('Base-New'!BW9*'Per Unit Emission'!G8)*'Efficiency Change'!$G7+Transition!$C7*('Base-New'!BW9*'Per Unit Emission'!G52)*'Efficiency Change'!$P7)/'Life time change'!$C7</f>
        <v>0</v>
      </c>
      <c r="BW8">
        <f>(Transition!$D7*('Base-New'!BX9*'Per Unit Emission'!H8)*'Efficiency Change'!$G7+Transition!$C7*('Base-New'!BX9*'Per Unit Emission'!H52)*'Efficiency Change'!$P7)/'Life time change'!$C7</f>
        <v>0</v>
      </c>
      <c r="BX8">
        <f>(Transition!$D7*('Base-New'!BY9*'Per Unit Emission'!I8)*'Efficiency Change'!$G7+Transition!$C7*('Base-New'!BY9*'Per Unit Emission'!I52)*'Efficiency Change'!$P7)/'Life time change'!$C7</f>
        <v>0</v>
      </c>
      <c r="BY8">
        <f>(Transition!$D7*('Base-New'!BZ9*'Per Unit Emission'!J8)*'Efficiency Change'!$G7+Transition!$C7*('Base-New'!BZ9*'Per Unit Emission'!J52)*'Efficiency Change'!$P7)/'Life time change'!$C7</f>
        <v>0</v>
      </c>
      <c r="BZ8">
        <f>(Transition!$D7*('Base-New'!CA9*'Per Unit Emission'!K8)*'Efficiency Change'!$G7+Transition!$C7*('Base-New'!CA9*'Per Unit Emission'!K52)*'Efficiency Change'!$P7)/'Life time change'!$C7</f>
        <v>0</v>
      </c>
      <c r="CA8">
        <f>(Transition!$D7*('Base-New'!CB9*'Per Unit Emission'!L8)*'Efficiency Change'!$G7+Transition!$C7*('Base-New'!CB9*'Per Unit Emission'!L52)*'Efficiency Change'!$P7)/'Life time change'!$C7</f>
        <v>0</v>
      </c>
      <c r="CB8">
        <f>(Transition!$D7*('Base-New'!CC9*'Per Unit Emission'!M8)*'Efficiency Change'!$G7+Transition!$C7*('Base-New'!CC9*'Per Unit Emission'!M52)*'Efficiency Change'!$P7)/'Life time change'!$C7</f>
        <v>0</v>
      </c>
      <c r="CC8">
        <f>(Transition!$D7*('Base-New'!CD9*'Per Unit Emission'!N8)*'Efficiency Change'!$G7+Transition!$C7*('Base-New'!CD9*'Per Unit Emission'!N52)*'Efficiency Change'!$P7)/'Life time change'!$C7</f>
        <v>0</v>
      </c>
      <c r="CD8">
        <f>(Transition!$D7*('Base-New'!CE9*'Per Unit Emission'!O8)*'Efficiency Change'!$G7+Transition!$C7*('Base-New'!CE9*'Per Unit Emission'!O52)*'Efficiency Change'!$P7)/'Life time change'!$C7</f>
        <v>0</v>
      </c>
      <c r="CE8">
        <f>(Transition!$D7*('Base-New'!CF9*'Per Unit Emission'!P8)*'Efficiency Change'!$G7+Transition!$C7*('Base-New'!CF9*'Per Unit Emission'!P52)*'Efficiency Change'!$P7)/'Life time change'!$C7</f>
        <v>0</v>
      </c>
      <c r="CF8">
        <f>(Transition!$D7*('Base-New'!CG9*'Per Unit Emission'!Q8)*'Efficiency Change'!$G7+Transition!$C7*('Base-New'!CG9*'Per Unit Emission'!Q52)*'Efficiency Change'!$P7)/'Life time change'!$C7</f>
        <v>0</v>
      </c>
      <c r="CG8">
        <f>(Transition!$D7*('Base-New'!CH9*'Per Unit Emission'!R8)*'Efficiency Change'!$G7+Transition!$C7*('Base-New'!CH9*'Per Unit Emission'!R52)*'Efficiency Change'!$P7)/'Life time change'!$C7</f>
        <v>0</v>
      </c>
      <c r="CJ8">
        <v>2015</v>
      </c>
      <c r="CK8">
        <f>(Transition!$D7*('RCP26-NEW'!C9*'Per Unit Emission'!T8)*'Efficiency Change'!$G7+Transition!$C7*('RCP26-NEW'!C9*'Per Unit Emission'!T52)*'Efficiency Change'!$P7)/'Life time change'!$C7</f>
        <v>0</v>
      </c>
      <c r="CL8">
        <f>(Transition!$D7*('RCP26-NEW'!D9*'Per Unit Emission'!U8)*'Efficiency Change'!$G7+Transition!$C7*('RCP26-NEW'!D9*'Per Unit Emission'!U52)*'Efficiency Change'!$P7)/'Life time change'!$C7</f>
        <v>0</v>
      </c>
      <c r="CM8">
        <f>(Transition!$D7*('RCP26-NEW'!E9*'Per Unit Emission'!V8)*'Efficiency Change'!$G7+Transition!$C7*('RCP26-NEW'!E9*'Per Unit Emission'!V52)*'Efficiency Change'!$P7)/'Life time change'!$C7</f>
        <v>0</v>
      </c>
      <c r="CN8">
        <f>(Transition!$D7*('RCP26-NEW'!F9*'Per Unit Emission'!W8)*'Efficiency Change'!$G7+Transition!$C7*('RCP26-NEW'!F9*'Per Unit Emission'!W52)*'Efficiency Change'!$P7)/'Life time change'!$C7</f>
        <v>0</v>
      </c>
      <c r="CO8">
        <f>(Transition!$D7*('RCP26-NEW'!G9*'Per Unit Emission'!X8)*'Efficiency Change'!$G7+Transition!$C7*('RCP26-NEW'!G9*'Per Unit Emission'!X52)*'Efficiency Change'!$P7)/'Life time change'!$C7</f>
        <v>0</v>
      </c>
      <c r="CP8">
        <f>(Transition!$D7*('RCP26-NEW'!H9*'Per Unit Emission'!Y8)*'Efficiency Change'!$G7+Transition!$C7*('RCP26-NEW'!H9*'Per Unit Emission'!Y52)*'Efficiency Change'!$P7)/'Life time change'!$C7</f>
        <v>0</v>
      </c>
      <c r="CQ8">
        <f>(Transition!$D7*('RCP26-NEW'!I9*'Per Unit Emission'!Z8)*'Efficiency Change'!$G7+Transition!$C7*('RCP26-NEW'!I9*'Per Unit Emission'!Z52)*'Efficiency Change'!$P7)/'Life time change'!$C7</f>
        <v>0</v>
      </c>
      <c r="CR8">
        <f>(Transition!$D7*('RCP26-NEW'!J9*'Per Unit Emission'!AA8)*'Efficiency Change'!$G7+Transition!$C7*('RCP26-NEW'!J9*'Per Unit Emission'!AA52)*'Efficiency Change'!$P7)/'Life time change'!$C7</f>
        <v>0</v>
      </c>
      <c r="CS8">
        <f>(Transition!$D7*('RCP26-NEW'!K9*'Per Unit Emission'!AB8)*'Efficiency Change'!$G7+Transition!$C7*('RCP26-NEW'!K9*'Per Unit Emission'!AB52)*'Efficiency Change'!$P7)/'Life time change'!$C7</f>
        <v>0</v>
      </c>
      <c r="CT8">
        <f>(Transition!$D7*('RCP26-NEW'!L9*'Per Unit Emission'!AC8)*'Efficiency Change'!$G7+Transition!$C7*('RCP26-NEW'!L9*'Per Unit Emission'!AC52)*'Efficiency Change'!$P7)/'Life time change'!$C7</f>
        <v>0</v>
      </c>
      <c r="CU8">
        <f>(Transition!$D7*('RCP26-NEW'!M9*'Per Unit Emission'!AD8)*'Efficiency Change'!$G7+Transition!$C7*('RCP26-NEW'!M9*'Per Unit Emission'!AD52)*'Efficiency Change'!$P7)/'Life time change'!$C7</f>
        <v>0</v>
      </c>
      <c r="CV8">
        <f>(Transition!$D7*('RCP26-NEW'!N9*'Per Unit Emission'!AE8)*'Efficiency Change'!$G7+Transition!$C7*('RCP26-NEW'!N9*'Per Unit Emission'!AE52)*'Efficiency Change'!$P7)/'Life time change'!$C7</f>
        <v>0</v>
      </c>
      <c r="CW8">
        <f>(Transition!$D7*('RCP26-NEW'!O9*'Per Unit Emission'!AF8)*'Efficiency Change'!$G7+Transition!$C7*('RCP26-NEW'!O9*'Per Unit Emission'!AF52)*'Efficiency Change'!$P7)/'Life time change'!$C7</f>
        <v>0</v>
      </c>
      <c r="CX8">
        <f>(Transition!$D7*('RCP26-NEW'!P9*'Per Unit Emission'!AG8)*'Efficiency Change'!$G7+Transition!$C7*('RCP26-NEW'!P9*'Per Unit Emission'!AG52)*'Efficiency Change'!$P7)/'Life time change'!$C7</f>
        <v>0</v>
      </c>
      <c r="CY8">
        <f>(Transition!$D7*('RCP26-NEW'!Q9*'Per Unit Emission'!AH8)*'Efficiency Change'!$G7+Transition!$C7*('RCP26-NEW'!Q9*'Per Unit Emission'!AH52)*'Efficiency Change'!$P7)/'Life time change'!$C7</f>
        <v>0</v>
      </c>
      <c r="CZ8">
        <f>(Transition!$D7*('RCP26-NEW'!R9*'Per Unit Emission'!AI8)*'Efficiency Change'!$G7+Transition!$C7*('RCP26-NEW'!R9*'Per Unit Emission'!AI52)*'Efficiency Change'!$P7)/'Life time change'!$C7</f>
        <v>0</v>
      </c>
      <c r="DA8">
        <f>(Transition!$D7*('RCP26-NEW'!S9*'Per Unit Emission'!AJ8)*'Efficiency Change'!$G7+Transition!$C7*('RCP26-NEW'!S9*'Per Unit Emission'!AJ52)*'Efficiency Change'!$P7)/'Life time change'!$C7</f>
        <v>0</v>
      </c>
      <c r="DB8">
        <f>(Transition!$D7*('RCP26-NEW'!T9*'Per Unit Emission'!T8)*'Efficiency Change'!$G7+Transition!$C7*('RCP26-NEW'!T9*'Per Unit Emission'!T52)*'Efficiency Change'!$P7)/'Life time change'!$C7</f>
        <v>0</v>
      </c>
      <c r="DC8">
        <f>(Transition!$D7*('RCP26-NEW'!U9*'Per Unit Emission'!U8)*'Efficiency Change'!$G7+Transition!$C7*('RCP26-NEW'!U9*'Per Unit Emission'!U52)*'Efficiency Change'!$P7)/'Life time change'!$C7</f>
        <v>0</v>
      </c>
      <c r="DD8">
        <f>(Transition!$D7*('RCP26-NEW'!V9*'Per Unit Emission'!V8)*'Efficiency Change'!$G7+Transition!$C7*('RCP26-NEW'!V9*'Per Unit Emission'!V52)*'Efficiency Change'!$P7)/'Life time change'!$C7</f>
        <v>0</v>
      </c>
      <c r="DE8">
        <f>(Transition!$D7*('RCP26-NEW'!W9*'Per Unit Emission'!W8)*'Efficiency Change'!$G7+Transition!$C7*('RCP26-NEW'!W9*'Per Unit Emission'!W52)*'Efficiency Change'!$P7)/'Life time change'!$C7</f>
        <v>0</v>
      </c>
      <c r="DF8">
        <f>(Transition!$D7*('RCP26-NEW'!X9*'Per Unit Emission'!X8)*'Efficiency Change'!$G7+Transition!$C7*('RCP26-NEW'!X9*'Per Unit Emission'!X52)*'Efficiency Change'!$P7)/'Life time change'!$C7</f>
        <v>0</v>
      </c>
      <c r="DG8">
        <f>(Transition!$D7*('RCP26-NEW'!Y9*'Per Unit Emission'!Y8)*'Efficiency Change'!$G7+Transition!$C7*('RCP26-NEW'!Y9*'Per Unit Emission'!Y52)*'Efficiency Change'!$P7)/'Life time change'!$C7</f>
        <v>0</v>
      </c>
      <c r="DH8">
        <f>(Transition!$D7*('RCP26-NEW'!Z9*'Per Unit Emission'!Z8)*'Efficiency Change'!$G7+Transition!$C7*('RCP26-NEW'!Z9*'Per Unit Emission'!Z52)*'Efficiency Change'!$P7)/'Life time change'!$C7</f>
        <v>0</v>
      </c>
      <c r="DI8">
        <f>(Transition!$D7*('RCP26-NEW'!AA9*'Per Unit Emission'!AA8)*'Efficiency Change'!$G7+Transition!$C7*('RCP26-NEW'!AA9*'Per Unit Emission'!AA52)*'Efficiency Change'!$P7)/'Life time change'!$C7</f>
        <v>0</v>
      </c>
      <c r="DJ8">
        <f>(Transition!$D7*('RCP26-NEW'!AB9*'Per Unit Emission'!AB8)*'Efficiency Change'!$G7+Transition!$C7*('RCP26-NEW'!AB9*'Per Unit Emission'!AB52)*'Efficiency Change'!$P7)/'Life time change'!$C7</f>
        <v>0</v>
      </c>
      <c r="DK8">
        <f>(Transition!$D7*('RCP26-NEW'!AC9*'Per Unit Emission'!AC8)*'Efficiency Change'!$G7+Transition!$C7*('RCP26-NEW'!AC9*'Per Unit Emission'!AC52)*'Efficiency Change'!$P7)/'Life time change'!$C7</f>
        <v>0</v>
      </c>
      <c r="DL8">
        <f>(Transition!$D7*('RCP26-NEW'!AD9*'Per Unit Emission'!AD8)*'Efficiency Change'!$G7+Transition!$C7*('RCP26-NEW'!AD9*'Per Unit Emission'!AD52)*'Efficiency Change'!$P7)/'Life time change'!$C7</f>
        <v>0</v>
      </c>
      <c r="DM8">
        <f>(Transition!$D7*('RCP26-NEW'!AE9*'Per Unit Emission'!AE8)*'Efficiency Change'!$G7+Transition!$C7*('RCP26-NEW'!AE9*'Per Unit Emission'!AE52)*'Efficiency Change'!$P7)/'Life time change'!$C7</f>
        <v>0</v>
      </c>
      <c r="DN8">
        <f>(Transition!$D7*('RCP26-NEW'!AF9*'Per Unit Emission'!AF8)*'Efficiency Change'!$G7+Transition!$C7*('RCP26-NEW'!AF9*'Per Unit Emission'!AF52)*'Efficiency Change'!$P7)/'Life time change'!$C7</f>
        <v>0</v>
      </c>
      <c r="DO8">
        <f>(Transition!$D7*('RCP26-NEW'!AG9*'Per Unit Emission'!AG8)*'Efficiency Change'!$G7+Transition!$C7*('RCP26-NEW'!AG9*'Per Unit Emission'!AG52)*'Efficiency Change'!$P7)/'Life time change'!$C7</f>
        <v>0</v>
      </c>
      <c r="DP8">
        <f>(Transition!$D7*('RCP26-NEW'!AH9*'Per Unit Emission'!AH8)*'Efficiency Change'!$G7+Transition!$C7*('RCP26-NEW'!AH9*'Per Unit Emission'!AH52)*'Efficiency Change'!$P7)/'Life time change'!$C7</f>
        <v>0</v>
      </c>
      <c r="DQ8">
        <f>(Transition!$D7*('RCP26-NEW'!AI9*'Per Unit Emission'!AI8)*'Efficiency Change'!$G7+Transition!$C7*('RCP26-NEW'!AI9*'Per Unit Emission'!AI52)*'Efficiency Change'!$P7)/'Life time change'!$C7</f>
        <v>0</v>
      </c>
      <c r="DR8">
        <f>(Transition!$D7*('RCP26-NEW'!AJ9*'Per Unit Emission'!AJ8)*'Efficiency Change'!$G7+Transition!$C7*('RCP26-NEW'!AJ9*'Per Unit Emission'!AJ52)*'Efficiency Change'!$P7)/'Life time change'!$C7</f>
        <v>0</v>
      </c>
      <c r="DS8">
        <f>(Transition!$D7*('RCP26-NEW'!AK9*'Per Unit Emission'!T8)*'Efficiency Change'!$G7+Transition!$C7*('RCP26-NEW'!AK9*'Per Unit Emission'!T52)*'Efficiency Change'!$P7)/'Life time change'!$C7</f>
        <v>0</v>
      </c>
      <c r="DT8">
        <f>(Transition!$D7*('RCP26-NEW'!AL9*'Per Unit Emission'!U8)*'Efficiency Change'!$G7+Transition!$C7*('RCP26-NEW'!AL9*'Per Unit Emission'!U52)*'Efficiency Change'!$P7)/'Life time change'!$C7</f>
        <v>0</v>
      </c>
      <c r="DU8">
        <f>(Transition!$D7*('RCP26-NEW'!AM9*'Per Unit Emission'!V8)*'Efficiency Change'!$G7+Transition!$C7*('RCP26-NEW'!AM9*'Per Unit Emission'!V52)*'Efficiency Change'!$P7)/'Life time change'!$C7</f>
        <v>0</v>
      </c>
      <c r="DV8">
        <f>(Transition!$D7*('RCP26-NEW'!AN9*'Per Unit Emission'!W8)*'Efficiency Change'!$G7+Transition!$C7*('RCP26-NEW'!AN9*'Per Unit Emission'!W52)*'Efficiency Change'!$P7)/'Life time change'!$C7</f>
        <v>0</v>
      </c>
      <c r="DW8">
        <f>(Transition!$D7*('RCP26-NEW'!AO9*'Per Unit Emission'!X8)*'Efficiency Change'!$G7+Transition!$C7*('RCP26-NEW'!AO9*'Per Unit Emission'!X52)*'Efficiency Change'!$P7)/'Life time change'!$C7</f>
        <v>0</v>
      </c>
      <c r="DX8">
        <f>(Transition!$D7*('RCP26-NEW'!AP9*'Per Unit Emission'!Y8)*'Efficiency Change'!$G7+Transition!$C7*('RCP26-NEW'!AP9*'Per Unit Emission'!Y52)*'Efficiency Change'!$P7)/'Life time change'!$C7</f>
        <v>0</v>
      </c>
      <c r="DY8">
        <f>(Transition!$D7*('RCP26-NEW'!AQ9*'Per Unit Emission'!Z8)*'Efficiency Change'!$G7+Transition!$C7*('RCP26-NEW'!AQ9*'Per Unit Emission'!Z52)*'Efficiency Change'!$P7)/'Life time change'!$C7</f>
        <v>0</v>
      </c>
      <c r="DZ8">
        <f>(Transition!$D7*('RCP26-NEW'!AR9*'Per Unit Emission'!AA8)*'Efficiency Change'!$G7+Transition!$C7*('RCP26-NEW'!AR9*'Per Unit Emission'!AA52)*'Efficiency Change'!$P7)/'Life time change'!$C7</f>
        <v>0</v>
      </c>
      <c r="EA8">
        <f>(Transition!$D7*('RCP26-NEW'!AS9*'Per Unit Emission'!AB8)*'Efficiency Change'!$G7+Transition!$C7*('RCP26-NEW'!AS9*'Per Unit Emission'!AB52)*'Efficiency Change'!$P7)/'Life time change'!$C7</f>
        <v>0</v>
      </c>
      <c r="EB8">
        <f>(Transition!$D7*('RCP26-NEW'!AT9*'Per Unit Emission'!AC8)*'Efficiency Change'!$G7+Transition!$C7*('RCP26-NEW'!AT9*'Per Unit Emission'!AC52)*'Efficiency Change'!$P7)/'Life time change'!$C7</f>
        <v>0</v>
      </c>
      <c r="EC8">
        <f>(Transition!$D7*('RCP26-NEW'!AU9*'Per Unit Emission'!AD8)*'Efficiency Change'!$G7+Transition!$C7*('RCP26-NEW'!AU9*'Per Unit Emission'!AD52)*'Efficiency Change'!$P7)/'Life time change'!$C7</f>
        <v>0</v>
      </c>
      <c r="ED8">
        <f>(Transition!$D7*('RCP26-NEW'!AV9*'Per Unit Emission'!AE8)*'Efficiency Change'!$G7+Transition!$C7*('RCP26-NEW'!AV9*'Per Unit Emission'!AE52)*'Efficiency Change'!$P7)/'Life time change'!$C7</f>
        <v>0</v>
      </c>
      <c r="EE8">
        <f>(Transition!$D7*('RCP26-NEW'!AW9*'Per Unit Emission'!AF8)*'Efficiency Change'!$G7+Transition!$C7*('RCP26-NEW'!AW9*'Per Unit Emission'!AF52)*'Efficiency Change'!$P7)/'Life time change'!$C7</f>
        <v>0</v>
      </c>
      <c r="EF8">
        <f>(Transition!$D7*('RCP26-NEW'!AX9*'Per Unit Emission'!AG8)*'Efficiency Change'!$G7+Transition!$C7*('RCP26-NEW'!AX9*'Per Unit Emission'!AG52)*'Efficiency Change'!$P7)/'Life time change'!$C7</f>
        <v>0</v>
      </c>
      <c r="EG8">
        <f>(Transition!$D7*('RCP26-NEW'!AY9*'Per Unit Emission'!AH8)*'Efficiency Change'!$G7+Transition!$C7*('RCP26-NEW'!AY9*'Per Unit Emission'!AH52)*'Efficiency Change'!$P7)/'Life time change'!$C7</f>
        <v>0</v>
      </c>
      <c r="EH8">
        <f>(Transition!$D7*('RCP26-NEW'!AZ9*'Per Unit Emission'!AI8)*'Efficiency Change'!$G7+Transition!$C7*('RCP26-NEW'!AZ9*'Per Unit Emission'!AI52)*'Efficiency Change'!$P7)/'Life time change'!$C7</f>
        <v>0</v>
      </c>
      <c r="EI8">
        <f>(Transition!$D7*('RCP26-NEW'!BA9*'Per Unit Emission'!AJ8)*'Efficiency Change'!$G7+Transition!$C7*('RCP26-NEW'!BA9*'Per Unit Emission'!AJ52)*'Efficiency Change'!$P7)/'Life time change'!$C7</f>
        <v>0</v>
      </c>
      <c r="EJ8">
        <f>(Transition!$D7*('RCP26-NEW'!BB9*'Per Unit Emission'!T8)*'Efficiency Change'!$G7+Transition!$C7*('RCP26-NEW'!BB9*'Per Unit Emission'!T52)*'Efficiency Change'!$P7)/'Life time change'!$C7</f>
        <v>0</v>
      </c>
      <c r="EK8">
        <f>(Transition!$D7*('RCP26-NEW'!BC9*'Per Unit Emission'!U8)*'Efficiency Change'!$G7+Transition!$C7*('RCP26-NEW'!BC9*'Per Unit Emission'!U52)*'Efficiency Change'!$P7)/'Life time change'!$C7</f>
        <v>0</v>
      </c>
      <c r="EL8">
        <f>(Transition!$D7*('RCP26-NEW'!BD9*'Per Unit Emission'!V8)*'Efficiency Change'!$G7+Transition!$C7*('RCP26-NEW'!BD9*'Per Unit Emission'!V52)*'Efficiency Change'!$P7)/'Life time change'!$C7</f>
        <v>0</v>
      </c>
      <c r="EM8">
        <f>(Transition!$D7*('RCP26-NEW'!BE9*'Per Unit Emission'!W8)*'Efficiency Change'!$G7+Transition!$C7*('RCP26-NEW'!BE9*'Per Unit Emission'!W52)*'Efficiency Change'!$P7)/'Life time change'!$C7</f>
        <v>0</v>
      </c>
      <c r="EN8">
        <f>(Transition!$D7*('RCP26-NEW'!BF9*'Per Unit Emission'!X8)*'Efficiency Change'!$G7+Transition!$C7*('RCP26-NEW'!BF9*'Per Unit Emission'!X52)*'Efficiency Change'!$P7)/'Life time change'!$C7</f>
        <v>0</v>
      </c>
      <c r="EO8">
        <f>(Transition!$D7*('RCP26-NEW'!BG9*'Per Unit Emission'!Y8)*'Efficiency Change'!$G7+Transition!$C7*('RCP26-NEW'!BG9*'Per Unit Emission'!Y52)*'Efficiency Change'!$P7)/'Life time change'!$C7</f>
        <v>0</v>
      </c>
      <c r="EP8">
        <f>(Transition!$D7*('RCP26-NEW'!BH9*'Per Unit Emission'!Z8)*'Efficiency Change'!$G7+Transition!$C7*('RCP26-NEW'!BH9*'Per Unit Emission'!Z52)*'Efficiency Change'!$P7)/'Life time change'!$C7</f>
        <v>0</v>
      </c>
      <c r="EQ8">
        <f>(Transition!$D7*('RCP26-NEW'!BI9*'Per Unit Emission'!AA8)*'Efficiency Change'!$G7+Transition!$C7*('RCP26-NEW'!BI9*'Per Unit Emission'!AA52)*'Efficiency Change'!$P7)/'Life time change'!$C7</f>
        <v>0</v>
      </c>
      <c r="ER8">
        <f>(Transition!$D7*('RCP26-NEW'!BJ9*'Per Unit Emission'!AB8)*'Efficiency Change'!$G7+Transition!$C7*('RCP26-NEW'!BJ9*'Per Unit Emission'!AB52)*'Efficiency Change'!$P7)/'Life time change'!$C7</f>
        <v>0</v>
      </c>
      <c r="ES8">
        <f>(Transition!$D7*('RCP26-NEW'!BK9*'Per Unit Emission'!AC8)*'Efficiency Change'!$G7+Transition!$C7*('RCP26-NEW'!BK9*'Per Unit Emission'!AC52)*'Efficiency Change'!$P7)/'Life time change'!$C7</f>
        <v>0</v>
      </c>
      <c r="ET8">
        <f>(Transition!$D7*('RCP26-NEW'!BL9*'Per Unit Emission'!AD8)*'Efficiency Change'!$G7+Transition!$C7*('RCP26-NEW'!BL9*'Per Unit Emission'!AD52)*'Efficiency Change'!$P7)/'Life time change'!$C7</f>
        <v>0</v>
      </c>
      <c r="EU8">
        <f>(Transition!$D7*('RCP26-NEW'!BM9*'Per Unit Emission'!AE8)*'Efficiency Change'!$G7+Transition!$C7*('RCP26-NEW'!BM9*'Per Unit Emission'!AE52)*'Efficiency Change'!$P7)/'Life time change'!$C7</f>
        <v>0</v>
      </c>
      <c r="EV8">
        <f>(Transition!$D7*('RCP26-NEW'!BN9*'Per Unit Emission'!AF8)*'Efficiency Change'!$G7+Transition!$C7*('RCP26-NEW'!BN9*'Per Unit Emission'!AF52)*'Efficiency Change'!$P7)/'Life time change'!$C7</f>
        <v>0</v>
      </c>
      <c r="EW8">
        <f>(Transition!$D7*('RCP26-NEW'!BO9*'Per Unit Emission'!AG8)*'Efficiency Change'!$G7+Transition!$C7*('RCP26-NEW'!BO9*'Per Unit Emission'!AG52)*'Efficiency Change'!$P7)/'Life time change'!$C7</f>
        <v>0</v>
      </c>
      <c r="EX8">
        <f>(Transition!$D7*('RCP26-NEW'!BP9*'Per Unit Emission'!AH8)*'Efficiency Change'!$G7+Transition!$C7*('RCP26-NEW'!BP9*'Per Unit Emission'!AH52)*'Efficiency Change'!$P7)/'Life time change'!$C7</f>
        <v>0</v>
      </c>
      <c r="EY8">
        <f>(Transition!$D7*('RCP26-NEW'!BQ9*'Per Unit Emission'!AI8)*'Efficiency Change'!$G7+Transition!$C7*('RCP26-NEW'!BQ9*'Per Unit Emission'!AI52)*'Efficiency Change'!$P7)/'Life time change'!$C7</f>
        <v>0</v>
      </c>
      <c r="EZ8">
        <f>(Transition!$D7*('RCP26-NEW'!BR9*'Per Unit Emission'!AJ8)*'Efficiency Change'!$G7+Transition!$C7*('RCP26-NEW'!BR9*'Per Unit Emission'!AJ52)*'Efficiency Change'!$P7)/'Life time change'!$C7</f>
        <v>0</v>
      </c>
      <c r="FA8">
        <f>(Transition!$D7*('RCP26-NEW'!BS9*'Per Unit Emission'!T8)*'Efficiency Change'!$G7+Transition!$C7*('RCP26-NEW'!BS9*'Per Unit Emission'!T52)*'Efficiency Change'!$P7)/'Life time change'!$C7</f>
        <v>0</v>
      </c>
      <c r="FB8">
        <f>(Transition!$D7*('RCP26-NEW'!BT9*'Per Unit Emission'!U8)*'Efficiency Change'!$G7+Transition!$C7*('RCP26-NEW'!BT9*'Per Unit Emission'!U52)*'Efficiency Change'!$P7)/'Life time change'!$C7</f>
        <v>0</v>
      </c>
      <c r="FC8">
        <f>(Transition!$D7*('RCP26-NEW'!BU9*'Per Unit Emission'!V8)*'Efficiency Change'!$G7+Transition!$C7*('RCP26-NEW'!BU9*'Per Unit Emission'!V52)*'Efficiency Change'!$P7)/'Life time change'!$C7</f>
        <v>0</v>
      </c>
      <c r="FD8">
        <f>(Transition!$D7*('RCP26-NEW'!BV9*'Per Unit Emission'!W8)*'Efficiency Change'!$G7+Transition!$C7*('RCP26-NEW'!BV9*'Per Unit Emission'!W52)*'Efficiency Change'!$P7)/'Life time change'!$C7</f>
        <v>0</v>
      </c>
      <c r="FE8">
        <f>(Transition!$D7*('RCP26-NEW'!BW9*'Per Unit Emission'!X8)*'Efficiency Change'!$G7+Transition!$C7*('RCP26-NEW'!BW9*'Per Unit Emission'!X52)*'Efficiency Change'!$P7)/'Life time change'!$C7</f>
        <v>0</v>
      </c>
      <c r="FF8">
        <f>(Transition!$D7*('RCP26-NEW'!BX9*'Per Unit Emission'!Y8)*'Efficiency Change'!$G7+Transition!$C7*('RCP26-NEW'!BX9*'Per Unit Emission'!Y52)*'Efficiency Change'!$P7)/'Life time change'!$C7</f>
        <v>0</v>
      </c>
      <c r="FG8">
        <f>(Transition!$D7*('RCP26-NEW'!BY9*'Per Unit Emission'!Z8)*'Efficiency Change'!$G7+Transition!$C7*('RCP26-NEW'!BY9*'Per Unit Emission'!Z52)*'Efficiency Change'!$P7)/'Life time change'!$C7</f>
        <v>0</v>
      </c>
      <c r="FH8">
        <f>(Transition!$D7*('RCP26-NEW'!BZ9*'Per Unit Emission'!AA8)*'Efficiency Change'!$G7+Transition!$C7*('RCP26-NEW'!BZ9*'Per Unit Emission'!AA52)*'Efficiency Change'!$P7)/'Life time change'!$C7</f>
        <v>0</v>
      </c>
      <c r="FI8">
        <f>(Transition!$D7*('RCP26-NEW'!CA9*'Per Unit Emission'!AB8)*'Efficiency Change'!$G7+Transition!$C7*('RCP26-NEW'!CA9*'Per Unit Emission'!AB52)*'Efficiency Change'!$P7)/'Life time change'!$C7</f>
        <v>0</v>
      </c>
      <c r="FJ8">
        <f>(Transition!$D7*('RCP26-NEW'!CB9*'Per Unit Emission'!AC8)*'Efficiency Change'!$G7+Transition!$C7*('RCP26-NEW'!CB9*'Per Unit Emission'!AC52)*'Efficiency Change'!$P7)/'Life time change'!$C7</f>
        <v>0</v>
      </c>
      <c r="FK8">
        <f>(Transition!$D7*('RCP26-NEW'!CC9*'Per Unit Emission'!AD8)*'Efficiency Change'!$G7+Transition!$C7*('RCP26-NEW'!CC9*'Per Unit Emission'!AD52)*'Efficiency Change'!$P7)/'Life time change'!$C7</f>
        <v>0</v>
      </c>
      <c r="FL8">
        <f>(Transition!$D7*('RCP26-NEW'!CD9*'Per Unit Emission'!AE8)*'Efficiency Change'!$G7+Transition!$C7*('RCP26-NEW'!CD9*'Per Unit Emission'!AE52)*'Efficiency Change'!$P7)/'Life time change'!$C7</f>
        <v>0</v>
      </c>
      <c r="FM8">
        <f>(Transition!$D7*('RCP26-NEW'!CE9*'Per Unit Emission'!AF8)*'Efficiency Change'!$G7+Transition!$C7*('RCP26-NEW'!CE9*'Per Unit Emission'!AF52)*'Efficiency Change'!$P7)/'Life time change'!$C7</f>
        <v>0</v>
      </c>
      <c r="FN8">
        <f>(Transition!$D7*('RCP26-NEW'!CF9*'Per Unit Emission'!AG8)*'Efficiency Change'!$G7+Transition!$C7*('RCP26-NEW'!CF9*'Per Unit Emission'!AG52)*'Efficiency Change'!$P7)/'Life time change'!$C7</f>
        <v>0</v>
      </c>
      <c r="FO8">
        <f>(Transition!$D7*('RCP26-NEW'!CG9*'Per Unit Emission'!AH8)*'Efficiency Change'!$G7+Transition!$C7*('RCP26-NEW'!CG9*'Per Unit Emission'!AH52)*'Efficiency Change'!$P7)/'Life time change'!$C7</f>
        <v>0</v>
      </c>
      <c r="FP8">
        <f>(Transition!$D7*('RCP26-NEW'!CH9*'Per Unit Emission'!AI8)*'Efficiency Change'!$G7+Transition!$C7*('RCP26-NEW'!CH9*'Per Unit Emission'!AI52)*'Efficiency Change'!$P7)/'Life time change'!$C7</f>
        <v>0</v>
      </c>
      <c r="FS8">
        <v>2015</v>
      </c>
      <c r="FT8">
        <f>(Transition!$D7*('RCP19-NEW'!C9*'Per Unit Emission'!AK8)*'Efficiency Change'!$G7+Transition!$C7*('RCP19-NEW'!C9*'Per Unit Emission'!AK52)*'Efficiency Change'!$P7)/'Life time change'!$C7</f>
        <v>0</v>
      </c>
      <c r="FU8">
        <f>(Transition!$D7*('RCP19-NEW'!D9*'Per Unit Emission'!AL8)*'Efficiency Change'!$G7+Transition!$C7*('RCP19-NEW'!D9*'Per Unit Emission'!AL52)*'Efficiency Change'!$P7)/'Life time change'!$C7</f>
        <v>0</v>
      </c>
      <c r="FV8">
        <f>(Transition!$D7*('RCP19-NEW'!E9*'Per Unit Emission'!AM8)*'Efficiency Change'!$G7+Transition!$C7*('RCP19-NEW'!E9*'Per Unit Emission'!AM52)*'Efficiency Change'!$P7)/'Life time change'!$C7</f>
        <v>0</v>
      </c>
      <c r="FW8">
        <f>(Transition!$D7*('RCP19-NEW'!F9*'Per Unit Emission'!AN8)*'Efficiency Change'!$G7+Transition!$C7*('RCP19-NEW'!F9*'Per Unit Emission'!AN52)*'Efficiency Change'!$P7)/'Life time change'!$C7</f>
        <v>0</v>
      </c>
      <c r="FX8">
        <f>(Transition!$D7*('RCP19-NEW'!G9*'Per Unit Emission'!AO8)*'Efficiency Change'!$G7+Transition!$C7*('RCP19-NEW'!G9*'Per Unit Emission'!AO52)*'Efficiency Change'!$P7)/'Life time change'!$C7</f>
        <v>0</v>
      </c>
      <c r="FY8">
        <f>(Transition!$D7*('RCP19-NEW'!H9*'Per Unit Emission'!AP8)*'Efficiency Change'!$G7+Transition!$C7*('RCP19-NEW'!H9*'Per Unit Emission'!AP52)*'Efficiency Change'!$P7)/'Life time change'!$C7</f>
        <v>0</v>
      </c>
      <c r="FZ8">
        <f>(Transition!$D7*('RCP19-NEW'!I9*'Per Unit Emission'!AQ8)*'Efficiency Change'!$G7+Transition!$C7*('RCP19-NEW'!I9*'Per Unit Emission'!AQ52)*'Efficiency Change'!$P7)/'Life time change'!$C7</f>
        <v>0</v>
      </c>
      <c r="GA8">
        <f>(Transition!$D7*('RCP19-NEW'!J9*'Per Unit Emission'!AR8)*'Efficiency Change'!$G7+Transition!$C7*('RCP19-NEW'!J9*'Per Unit Emission'!AR52)*'Efficiency Change'!$P7)/'Life time change'!$C7</f>
        <v>0</v>
      </c>
      <c r="GB8">
        <f>(Transition!$D7*('RCP19-NEW'!K9*'Per Unit Emission'!AS8)*'Efficiency Change'!$G7+Transition!$C7*('RCP19-NEW'!K9*'Per Unit Emission'!AS52)*'Efficiency Change'!$P7)/'Life time change'!$C7</f>
        <v>0</v>
      </c>
      <c r="GC8">
        <f>(Transition!$D7*('RCP19-NEW'!L9*'Per Unit Emission'!AT8)*'Efficiency Change'!$G7+Transition!$C7*('RCP19-NEW'!L9*'Per Unit Emission'!AT52)*'Efficiency Change'!$P7)/'Life time change'!$C7</f>
        <v>0</v>
      </c>
      <c r="GD8">
        <f>(Transition!$D7*('RCP19-NEW'!M9*'Per Unit Emission'!AU8)*'Efficiency Change'!$G7+Transition!$C7*('RCP19-NEW'!M9*'Per Unit Emission'!AU52)*'Efficiency Change'!$P7)/'Life time change'!$C7</f>
        <v>0</v>
      </c>
      <c r="GE8">
        <f>(Transition!$D7*('RCP19-NEW'!N9*'Per Unit Emission'!AV8)*'Efficiency Change'!$G7+Transition!$C7*('RCP19-NEW'!N9*'Per Unit Emission'!AV52)*'Efficiency Change'!$P7)/'Life time change'!$C7</f>
        <v>0</v>
      </c>
      <c r="GF8">
        <f>(Transition!$D7*('RCP19-NEW'!O9*'Per Unit Emission'!AW8)*'Efficiency Change'!$G7+Transition!$C7*('RCP19-NEW'!O9*'Per Unit Emission'!AW52)*'Efficiency Change'!$P7)/'Life time change'!$C7</f>
        <v>0</v>
      </c>
      <c r="GG8">
        <f>(Transition!$D7*('RCP19-NEW'!P9*'Per Unit Emission'!AX8)*'Efficiency Change'!$G7+Transition!$C7*('RCP19-NEW'!P9*'Per Unit Emission'!AX52)*'Efficiency Change'!$P7)/'Life time change'!$C7</f>
        <v>0</v>
      </c>
      <c r="GH8">
        <f>(Transition!$D7*('RCP19-NEW'!Q9*'Per Unit Emission'!AY8)*'Efficiency Change'!$G7+Transition!$C7*('RCP19-NEW'!Q9*'Per Unit Emission'!AY52)*'Efficiency Change'!$P7)/'Life time change'!$C7</f>
        <v>0</v>
      </c>
      <c r="GI8">
        <f>(Transition!$D7*('RCP19-NEW'!R9*'Per Unit Emission'!AZ8)*'Efficiency Change'!$G7+Transition!$C7*('RCP19-NEW'!R9*'Per Unit Emission'!AZ52)*'Efficiency Change'!$P7)/'Life time change'!$C7</f>
        <v>0</v>
      </c>
      <c r="GJ8">
        <f>(Transition!$D7*('RCP19-NEW'!S9*'Per Unit Emission'!BA8)*'Efficiency Change'!$G7+Transition!$C7*('RCP19-NEW'!S9*'Per Unit Emission'!BA52)*'Efficiency Change'!$P7)/'Life time change'!$C7</f>
        <v>0</v>
      </c>
      <c r="GK8">
        <f>(Transition!$D7*('RCP19-NEW'!T9*'Per Unit Emission'!AK8)*'Efficiency Change'!$G7+Transition!$C7*('RCP19-NEW'!T9*'Per Unit Emission'!AK52)*'Efficiency Change'!$P7)/'Life time change'!$C7</f>
        <v>0</v>
      </c>
      <c r="GL8">
        <f>(Transition!$D7*('RCP19-NEW'!U9*'Per Unit Emission'!AL8)*'Efficiency Change'!$G7+Transition!$C7*('RCP19-NEW'!U9*'Per Unit Emission'!AL52)*'Efficiency Change'!$P7)/'Life time change'!$C7</f>
        <v>0</v>
      </c>
      <c r="GM8">
        <f>(Transition!$D7*('RCP19-NEW'!V9*'Per Unit Emission'!AM8)*'Efficiency Change'!$G7+Transition!$C7*('RCP19-NEW'!V9*'Per Unit Emission'!AM52)*'Efficiency Change'!$P7)/'Life time change'!$C7</f>
        <v>0</v>
      </c>
      <c r="GN8">
        <f>(Transition!$D7*('RCP19-NEW'!W9*'Per Unit Emission'!AN8)*'Efficiency Change'!$G7+Transition!$C7*('RCP19-NEW'!W9*'Per Unit Emission'!AN52)*'Efficiency Change'!$P7)/'Life time change'!$C7</f>
        <v>0</v>
      </c>
      <c r="GO8">
        <f>(Transition!$D7*('RCP19-NEW'!X9*'Per Unit Emission'!AO8)*'Efficiency Change'!$G7+Transition!$C7*('RCP19-NEW'!X9*'Per Unit Emission'!AO52)*'Efficiency Change'!$P7)/'Life time change'!$C7</f>
        <v>0</v>
      </c>
      <c r="GP8">
        <f>(Transition!$D7*('RCP19-NEW'!Y9*'Per Unit Emission'!AP8)*'Efficiency Change'!$G7+Transition!$C7*('RCP19-NEW'!Y9*'Per Unit Emission'!AP52)*'Efficiency Change'!$P7)/'Life time change'!$C7</f>
        <v>0</v>
      </c>
      <c r="GQ8">
        <f>(Transition!$D7*('RCP19-NEW'!Z9*'Per Unit Emission'!AQ8)*'Efficiency Change'!$G7+Transition!$C7*('RCP19-NEW'!Z9*'Per Unit Emission'!AQ52)*'Efficiency Change'!$P7)/'Life time change'!$C7</f>
        <v>0</v>
      </c>
      <c r="GR8">
        <f>(Transition!$D7*('RCP19-NEW'!AA9*'Per Unit Emission'!AR8)*'Efficiency Change'!$G7+Transition!$C7*('RCP19-NEW'!AA9*'Per Unit Emission'!AR52)*'Efficiency Change'!$P7)/'Life time change'!$C7</f>
        <v>0</v>
      </c>
      <c r="GS8">
        <f>(Transition!$D7*('RCP19-NEW'!AB9*'Per Unit Emission'!AS8)*'Efficiency Change'!$G7+Transition!$C7*('RCP19-NEW'!AB9*'Per Unit Emission'!AS52)*'Efficiency Change'!$P7)/'Life time change'!$C7</f>
        <v>0</v>
      </c>
      <c r="GT8">
        <f>(Transition!$D7*('RCP19-NEW'!AC9*'Per Unit Emission'!AT8)*'Efficiency Change'!$G7+Transition!$C7*('RCP19-NEW'!AC9*'Per Unit Emission'!AT52)*'Efficiency Change'!$P7)/'Life time change'!$C7</f>
        <v>0</v>
      </c>
      <c r="GU8">
        <f>(Transition!$D7*('RCP19-NEW'!AD9*'Per Unit Emission'!AU8)*'Efficiency Change'!$G7+Transition!$C7*('RCP19-NEW'!AD9*'Per Unit Emission'!AU52)*'Efficiency Change'!$P7)/'Life time change'!$C7</f>
        <v>0</v>
      </c>
      <c r="GV8">
        <f>(Transition!$D7*('RCP19-NEW'!AE9*'Per Unit Emission'!AV8)*'Efficiency Change'!$G7+Transition!$C7*('RCP19-NEW'!AE9*'Per Unit Emission'!AV52)*'Efficiency Change'!$P7)/'Life time change'!$C7</f>
        <v>0</v>
      </c>
      <c r="GW8">
        <f>(Transition!$D7*('RCP19-NEW'!AF9*'Per Unit Emission'!AW8)*'Efficiency Change'!$G7+Transition!$C7*('RCP19-NEW'!AF9*'Per Unit Emission'!AW52)*'Efficiency Change'!$P7)/'Life time change'!$C7</f>
        <v>0</v>
      </c>
      <c r="GX8">
        <f>(Transition!$D7*('RCP19-NEW'!AG9*'Per Unit Emission'!AX8)*'Efficiency Change'!$G7+Transition!$C7*('RCP19-NEW'!AG9*'Per Unit Emission'!AX52)*'Efficiency Change'!$P7)/'Life time change'!$C7</f>
        <v>0</v>
      </c>
      <c r="GY8">
        <f>(Transition!$D7*('RCP19-NEW'!AH9*'Per Unit Emission'!AY8)*'Efficiency Change'!$G7+Transition!$C7*('RCP19-NEW'!AH9*'Per Unit Emission'!AY52)*'Efficiency Change'!$P7)/'Life time change'!$C7</f>
        <v>0</v>
      </c>
      <c r="GZ8">
        <f>(Transition!$D7*('RCP19-NEW'!AI9*'Per Unit Emission'!AZ8)*'Efficiency Change'!$G7+Transition!$C7*('RCP19-NEW'!AI9*'Per Unit Emission'!AZ52)*'Efficiency Change'!$P7)/'Life time change'!$C7</f>
        <v>0</v>
      </c>
      <c r="HA8">
        <f>(Transition!$D7*('RCP19-NEW'!AJ9*'Per Unit Emission'!BA8)*'Efficiency Change'!$G7+Transition!$C7*('RCP19-NEW'!AJ9*'Per Unit Emission'!BA52)*'Efficiency Change'!$P7)/'Life time change'!$C7</f>
        <v>0</v>
      </c>
      <c r="HB8">
        <f>(Transition!$D7*('RCP19-NEW'!AK9*'Per Unit Emission'!AK8)*'Efficiency Change'!$G7+Transition!$C7*('RCP19-NEW'!AK9*'Per Unit Emission'!AK52)*'Efficiency Change'!$P7)/'Life time change'!$C7</f>
        <v>0</v>
      </c>
      <c r="HC8">
        <f>(Transition!$D7*('RCP19-NEW'!AL9*'Per Unit Emission'!AL8)*'Efficiency Change'!$G7+Transition!$C7*('RCP19-NEW'!AL9*'Per Unit Emission'!AL52)*'Efficiency Change'!$P7)/'Life time change'!$C7</f>
        <v>0</v>
      </c>
      <c r="HD8">
        <f>(Transition!$D7*('RCP19-NEW'!AM9*'Per Unit Emission'!AM8)*'Efficiency Change'!$G7+Transition!$C7*('RCP19-NEW'!AM9*'Per Unit Emission'!AM52)*'Efficiency Change'!$P7)/'Life time change'!$C7</f>
        <v>0</v>
      </c>
      <c r="HE8">
        <f>(Transition!$D7*('RCP19-NEW'!AN9*'Per Unit Emission'!AN8)*'Efficiency Change'!$G7+Transition!$C7*('RCP19-NEW'!AN9*'Per Unit Emission'!AN52)*'Efficiency Change'!$P7)/'Life time change'!$C7</f>
        <v>0</v>
      </c>
      <c r="HF8">
        <f>(Transition!$D7*('RCP19-NEW'!AO9*'Per Unit Emission'!AO8)*'Efficiency Change'!$G7+Transition!$C7*('RCP19-NEW'!AO9*'Per Unit Emission'!AO52)*'Efficiency Change'!$P7)/'Life time change'!$C7</f>
        <v>0</v>
      </c>
      <c r="HG8">
        <f>(Transition!$D7*('RCP19-NEW'!AP9*'Per Unit Emission'!AP8)*'Efficiency Change'!$G7+Transition!$C7*('RCP19-NEW'!AP9*'Per Unit Emission'!AP52)*'Efficiency Change'!$P7)/'Life time change'!$C7</f>
        <v>0</v>
      </c>
      <c r="HH8">
        <f>(Transition!$D7*('RCP19-NEW'!AQ9*'Per Unit Emission'!AQ8)*'Efficiency Change'!$G7+Transition!$C7*('RCP19-NEW'!AQ9*'Per Unit Emission'!AQ52)*'Efficiency Change'!$P7)/'Life time change'!$C7</f>
        <v>0</v>
      </c>
      <c r="HI8">
        <f>(Transition!$D7*('RCP19-NEW'!AR9*'Per Unit Emission'!AR8)*'Efficiency Change'!$G7+Transition!$C7*('RCP19-NEW'!AR9*'Per Unit Emission'!AR52)*'Efficiency Change'!$P7)/'Life time change'!$C7</f>
        <v>0</v>
      </c>
      <c r="HJ8">
        <f>(Transition!$D7*('RCP19-NEW'!AS9*'Per Unit Emission'!AS8)*'Efficiency Change'!$G7+Transition!$C7*('RCP19-NEW'!AS9*'Per Unit Emission'!AS52)*'Efficiency Change'!$P7)/'Life time change'!$C7</f>
        <v>0</v>
      </c>
      <c r="HK8">
        <f>(Transition!$D7*('RCP19-NEW'!AT9*'Per Unit Emission'!AT8)*'Efficiency Change'!$G7+Transition!$C7*('RCP19-NEW'!AT9*'Per Unit Emission'!AT52)*'Efficiency Change'!$P7)/'Life time change'!$C7</f>
        <v>0</v>
      </c>
      <c r="HL8">
        <f>(Transition!$D7*('RCP19-NEW'!AU9*'Per Unit Emission'!AU8)*'Efficiency Change'!$G7+Transition!$C7*('RCP19-NEW'!AU9*'Per Unit Emission'!AU52)*'Efficiency Change'!$P7)/'Life time change'!$C7</f>
        <v>0</v>
      </c>
      <c r="HM8">
        <f>(Transition!$D7*('RCP19-NEW'!AV9*'Per Unit Emission'!AV8)*'Efficiency Change'!$G7+Transition!$C7*('RCP19-NEW'!AV9*'Per Unit Emission'!AV52)*'Efficiency Change'!$P7)/'Life time change'!$C7</f>
        <v>0</v>
      </c>
      <c r="HN8">
        <f>(Transition!$D7*('RCP19-NEW'!AW9*'Per Unit Emission'!AW8)*'Efficiency Change'!$G7+Transition!$C7*('RCP19-NEW'!AW9*'Per Unit Emission'!AW52)*'Efficiency Change'!$P7)/'Life time change'!$C7</f>
        <v>0</v>
      </c>
      <c r="HO8">
        <f>(Transition!$D7*('RCP19-NEW'!AX9*'Per Unit Emission'!AX8)*'Efficiency Change'!$G7+Transition!$C7*('RCP19-NEW'!AX9*'Per Unit Emission'!AX52)*'Efficiency Change'!$P7)/'Life time change'!$C7</f>
        <v>0</v>
      </c>
      <c r="HP8">
        <f>(Transition!$D7*('RCP19-NEW'!AY9*'Per Unit Emission'!AY8)*'Efficiency Change'!$G7+Transition!$C7*('RCP19-NEW'!AY9*'Per Unit Emission'!AY52)*'Efficiency Change'!$P7)/'Life time change'!$C7</f>
        <v>0</v>
      </c>
      <c r="HQ8">
        <f>(Transition!$D7*('RCP19-NEW'!AZ9*'Per Unit Emission'!AZ8)*'Efficiency Change'!$G7+Transition!$C7*('RCP19-NEW'!AZ9*'Per Unit Emission'!AZ52)*'Efficiency Change'!$P7)/'Life time change'!$C7</f>
        <v>0</v>
      </c>
      <c r="HR8">
        <f>(Transition!$D7*('RCP19-NEW'!BA9*'Per Unit Emission'!BA8)*'Efficiency Change'!$G7+Transition!$C7*('RCP19-NEW'!BA9*'Per Unit Emission'!BA52)*'Efficiency Change'!$P7)/'Life time change'!$C7</f>
        <v>0</v>
      </c>
      <c r="HS8">
        <f>(Transition!$D7*('RCP19-NEW'!BB9*'Per Unit Emission'!AK8)*'Efficiency Change'!$G7+Transition!$C7*('RCP19-NEW'!BB9*'Per Unit Emission'!AK52)*'Efficiency Change'!$P7)/'Life time change'!$C7</f>
        <v>0</v>
      </c>
      <c r="HT8">
        <f>(Transition!$D7*('RCP19-NEW'!BC9*'Per Unit Emission'!AL8)*'Efficiency Change'!$G7+Transition!$C7*('RCP19-NEW'!BC9*'Per Unit Emission'!AL52)*'Efficiency Change'!$P7)/'Life time change'!$C7</f>
        <v>0</v>
      </c>
      <c r="HU8">
        <f>(Transition!$D7*('RCP19-NEW'!BD9*'Per Unit Emission'!AM8)*'Efficiency Change'!$G7+Transition!$C7*('RCP19-NEW'!BD9*'Per Unit Emission'!AM52)*'Efficiency Change'!$P7)/'Life time change'!$C7</f>
        <v>0</v>
      </c>
      <c r="HV8">
        <f>(Transition!$D7*('RCP19-NEW'!BE9*'Per Unit Emission'!AN8)*'Efficiency Change'!$G7+Transition!$C7*('RCP19-NEW'!BE9*'Per Unit Emission'!AN52)*'Efficiency Change'!$P7)/'Life time change'!$C7</f>
        <v>0</v>
      </c>
      <c r="HW8">
        <f>(Transition!$D7*('RCP19-NEW'!BF9*'Per Unit Emission'!AO8)*'Efficiency Change'!$G7+Transition!$C7*('RCP19-NEW'!BF9*'Per Unit Emission'!AO52)*'Efficiency Change'!$P7)/'Life time change'!$C7</f>
        <v>0</v>
      </c>
      <c r="HX8">
        <f>(Transition!$D7*('RCP19-NEW'!BG9*'Per Unit Emission'!AP8)*'Efficiency Change'!$G7+Transition!$C7*('RCP19-NEW'!BG9*'Per Unit Emission'!AP52)*'Efficiency Change'!$P7)/'Life time change'!$C7</f>
        <v>0</v>
      </c>
      <c r="HY8">
        <f>(Transition!$D7*('RCP19-NEW'!BH9*'Per Unit Emission'!AQ8)*'Efficiency Change'!$G7+Transition!$C7*('RCP19-NEW'!BH9*'Per Unit Emission'!AQ52)*'Efficiency Change'!$P7)/'Life time change'!$C7</f>
        <v>0</v>
      </c>
      <c r="HZ8">
        <f>(Transition!$D7*('RCP19-NEW'!BI9*'Per Unit Emission'!AR8)*'Efficiency Change'!$G7+Transition!$C7*('RCP19-NEW'!BI9*'Per Unit Emission'!AR52)*'Efficiency Change'!$P7)/'Life time change'!$C7</f>
        <v>0</v>
      </c>
      <c r="IA8">
        <f>(Transition!$D7*('RCP19-NEW'!BJ9*'Per Unit Emission'!AS8)*'Efficiency Change'!$G7+Transition!$C7*('RCP19-NEW'!BJ9*'Per Unit Emission'!AS52)*'Efficiency Change'!$P7)/'Life time change'!$C7</f>
        <v>0</v>
      </c>
      <c r="IB8">
        <f>(Transition!$D7*('RCP19-NEW'!BK9*'Per Unit Emission'!AT8)*'Efficiency Change'!$G7+Transition!$C7*('RCP19-NEW'!BK9*'Per Unit Emission'!AT52)*'Efficiency Change'!$P7)/'Life time change'!$C7</f>
        <v>0</v>
      </c>
      <c r="IC8">
        <f>(Transition!$D7*('RCP19-NEW'!BL9*'Per Unit Emission'!AU8)*'Efficiency Change'!$G7+Transition!$C7*('RCP19-NEW'!BL9*'Per Unit Emission'!AU52)*'Efficiency Change'!$P7)/'Life time change'!$C7</f>
        <v>0</v>
      </c>
      <c r="ID8">
        <f>(Transition!$D7*('RCP19-NEW'!BM9*'Per Unit Emission'!AV8)*'Efficiency Change'!$G7+Transition!$C7*('RCP19-NEW'!BM9*'Per Unit Emission'!AV52)*'Efficiency Change'!$P7)/'Life time change'!$C7</f>
        <v>0</v>
      </c>
      <c r="IE8">
        <f>(Transition!$D7*('RCP19-NEW'!BN9*'Per Unit Emission'!AW8)*'Efficiency Change'!$G7+Transition!$C7*('RCP19-NEW'!BN9*'Per Unit Emission'!AW52)*'Efficiency Change'!$P7)/'Life time change'!$C7</f>
        <v>0</v>
      </c>
      <c r="IF8">
        <f>(Transition!$D7*('RCP19-NEW'!BO9*'Per Unit Emission'!AX8)*'Efficiency Change'!$G7+Transition!$C7*('RCP19-NEW'!BO9*'Per Unit Emission'!AX52)*'Efficiency Change'!$P7)/'Life time change'!$C7</f>
        <v>0</v>
      </c>
      <c r="IG8">
        <f>(Transition!$D7*('RCP19-NEW'!BP9*'Per Unit Emission'!AY8)*'Efficiency Change'!$G7+Transition!$C7*('RCP19-NEW'!BP9*'Per Unit Emission'!AY52)*'Efficiency Change'!$P7)/'Life time change'!$C7</f>
        <v>0</v>
      </c>
      <c r="IH8">
        <f>(Transition!$D7*('RCP19-NEW'!BQ9*'Per Unit Emission'!AZ8)*'Efficiency Change'!$G7+Transition!$C7*('RCP19-NEW'!BQ9*'Per Unit Emission'!AZ52)*'Efficiency Change'!$P7)/'Life time change'!$C7</f>
        <v>0</v>
      </c>
      <c r="II8">
        <f>(Transition!$D7*('RCP19-NEW'!BR9*'Per Unit Emission'!BA8)*'Efficiency Change'!$G7+Transition!$C7*('RCP19-NEW'!BR9*'Per Unit Emission'!BA52)*'Efficiency Change'!$P7)/'Life time change'!$C7</f>
        <v>0</v>
      </c>
      <c r="IJ8">
        <f>(Transition!$D7*('RCP19-NEW'!BS9*'Per Unit Emission'!AK8)*'Efficiency Change'!$G7+Transition!$C7*('RCP19-NEW'!BS9*'Per Unit Emission'!AK52)*'Efficiency Change'!$P7)/'Life time change'!$C7</f>
        <v>0</v>
      </c>
      <c r="IK8">
        <f>(Transition!$D7*('RCP19-NEW'!BT9*'Per Unit Emission'!AL8)*'Efficiency Change'!$G7+Transition!$C7*('RCP19-NEW'!BT9*'Per Unit Emission'!AL52)*'Efficiency Change'!$P7)/'Life time change'!$C7</f>
        <v>0</v>
      </c>
      <c r="IL8">
        <f>(Transition!$D7*('RCP19-NEW'!BU9*'Per Unit Emission'!AM8)*'Efficiency Change'!$G7+Transition!$C7*('RCP19-NEW'!BU9*'Per Unit Emission'!AM52)*'Efficiency Change'!$P7)/'Life time change'!$C7</f>
        <v>0</v>
      </c>
      <c r="IM8">
        <f>(Transition!$D7*('RCP19-NEW'!BV9*'Per Unit Emission'!AN8)*'Efficiency Change'!$G7+Transition!$C7*('RCP19-NEW'!BV9*'Per Unit Emission'!AN52)*'Efficiency Change'!$P7)/'Life time change'!$C7</f>
        <v>0</v>
      </c>
      <c r="IN8">
        <f>(Transition!$D7*('RCP19-NEW'!BW9*'Per Unit Emission'!AO8)*'Efficiency Change'!$G7+Transition!$C7*('RCP19-NEW'!BW9*'Per Unit Emission'!AO52)*'Efficiency Change'!$P7)/'Life time change'!$C7</f>
        <v>0</v>
      </c>
      <c r="IO8">
        <f>(Transition!$D7*('RCP19-NEW'!BX9*'Per Unit Emission'!AP8)*'Efficiency Change'!$G7+Transition!$C7*('RCP19-NEW'!BX9*'Per Unit Emission'!AP52)*'Efficiency Change'!$P7)/'Life time change'!$C7</f>
        <v>0</v>
      </c>
      <c r="IP8">
        <f>(Transition!$D7*('RCP19-NEW'!BY9*'Per Unit Emission'!AQ8)*'Efficiency Change'!$G7+Transition!$C7*('RCP19-NEW'!BY9*'Per Unit Emission'!AQ52)*'Efficiency Change'!$P7)/'Life time change'!$C7</f>
        <v>0</v>
      </c>
      <c r="IQ8">
        <f>(Transition!$D7*('RCP19-NEW'!BZ9*'Per Unit Emission'!AR8)*'Efficiency Change'!$G7+Transition!$C7*('RCP19-NEW'!BZ9*'Per Unit Emission'!AR52)*'Efficiency Change'!$P7)/'Life time change'!$C7</f>
        <v>0</v>
      </c>
      <c r="IR8">
        <f>(Transition!$D7*('RCP19-NEW'!CA9*'Per Unit Emission'!AS8)*'Efficiency Change'!$G7+Transition!$C7*('RCP19-NEW'!CA9*'Per Unit Emission'!AS52)*'Efficiency Change'!$P7)/'Life time change'!$C7</f>
        <v>0</v>
      </c>
      <c r="IS8">
        <f>(Transition!$D7*('RCP19-NEW'!CB9*'Per Unit Emission'!AT8)*'Efficiency Change'!$G7+Transition!$C7*('RCP19-NEW'!CB9*'Per Unit Emission'!AT52)*'Efficiency Change'!$P7)/'Life time change'!$C7</f>
        <v>0</v>
      </c>
      <c r="IT8">
        <f>(Transition!$D7*('RCP19-NEW'!CC9*'Per Unit Emission'!AU8)*'Efficiency Change'!$G7+Transition!$C7*('RCP19-NEW'!CC9*'Per Unit Emission'!AU52)*'Efficiency Change'!$P7)/'Life time change'!$C7</f>
        <v>0</v>
      </c>
      <c r="IU8">
        <f>(Transition!$D7*('RCP19-NEW'!CD9*'Per Unit Emission'!AV8)*'Efficiency Change'!$G7+Transition!$C7*('RCP19-NEW'!CD9*'Per Unit Emission'!AV52)*'Efficiency Change'!$P7)/'Life time change'!$C7</f>
        <v>0</v>
      </c>
      <c r="IV8">
        <f>(Transition!$D7*('RCP19-NEW'!CE9*'Per Unit Emission'!AW8)*'Efficiency Change'!$G7+Transition!$C7*('RCP19-NEW'!CE9*'Per Unit Emission'!AW52)*'Efficiency Change'!$P7)/'Life time change'!$C7</f>
        <v>0</v>
      </c>
      <c r="IW8">
        <f>(Transition!$D7*('RCP19-NEW'!CF9*'Per Unit Emission'!AX8)*'Efficiency Change'!$G7+Transition!$C7*('RCP19-NEW'!CF9*'Per Unit Emission'!AX52)*'Efficiency Change'!$P7)/'Life time change'!$C7</f>
        <v>0</v>
      </c>
      <c r="IX8">
        <f>(Transition!$D7*('RCP19-NEW'!CG9*'Per Unit Emission'!AY8)*'Efficiency Change'!$G7+Transition!$C7*('RCP19-NEW'!CG9*'Per Unit Emission'!AY52)*'Efficiency Change'!$P7)/'Life time change'!$C7</f>
        <v>0</v>
      </c>
      <c r="IY8">
        <f>(Transition!$D7*('RCP19-NEW'!CH9*'Per Unit Emission'!AZ8)*'Efficiency Change'!$G7+Transition!$C7*('RCP19-NEW'!CH9*'Per Unit Emission'!AZ52)*'Efficiency Change'!$P7)/'Life time change'!$C7</f>
        <v>0</v>
      </c>
    </row>
    <row r="9" spans="1:259" x14ac:dyDescent="0.25">
      <c r="A9">
        <v>2016</v>
      </c>
      <c r="B9">
        <f>(Transition!$D8*('Base-New'!C10*'Per Unit Emission'!C9)*'Efficiency Change'!$G8+Transition!$C8*('Base-New'!C10*'Per Unit Emission'!C53)*'Efficiency Change'!$P8)/'Life time change'!$C8</f>
        <v>0</v>
      </c>
      <c r="C9">
        <f>(Transition!$D8*('Base-New'!D10*'Per Unit Emission'!D9)*'Efficiency Change'!$G8+Transition!$C8*('Base-New'!D10*'Per Unit Emission'!D53)*'Efficiency Change'!$P8)/'Life time change'!$C8</f>
        <v>0</v>
      </c>
      <c r="D9">
        <f>(Transition!$D8*('Base-New'!E10*'Per Unit Emission'!E9)*'Efficiency Change'!$G8+Transition!$C8*('Base-New'!E10*'Per Unit Emission'!E53)*'Efficiency Change'!$P8)/'Life time change'!$C8</f>
        <v>0</v>
      </c>
      <c r="E9">
        <f>(Transition!$D8*('Base-New'!F10*'Per Unit Emission'!F9)*'Efficiency Change'!$G8+Transition!$C8*('Base-New'!F10*'Per Unit Emission'!F53)*'Efficiency Change'!$P8)/'Life time change'!$C8</f>
        <v>0</v>
      </c>
      <c r="F9">
        <f>(Transition!$D8*('Base-New'!G10*'Per Unit Emission'!G9)*'Efficiency Change'!$G8+Transition!$C8*('Base-New'!G10*'Per Unit Emission'!G53)*'Efficiency Change'!$P8)/'Life time change'!$C8</f>
        <v>0</v>
      </c>
      <c r="G9">
        <f>(Transition!$D8*('Base-New'!H10*'Per Unit Emission'!H9)*'Efficiency Change'!$G8+Transition!$C8*('Base-New'!H10*'Per Unit Emission'!H53)*'Efficiency Change'!$P8)/'Life time change'!$C8</f>
        <v>0</v>
      </c>
      <c r="H9">
        <f>(Transition!$D8*('Base-New'!I10*'Per Unit Emission'!I9)*'Efficiency Change'!$G8+Transition!$C8*('Base-New'!I10*'Per Unit Emission'!I53)*'Efficiency Change'!$P8)/'Life time change'!$C8</f>
        <v>0</v>
      </c>
      <c r="I9">
        <f>(Transition!$D8*('Base-New'!J10*'Per Unit Emission'!J9)*'Efficiency Change'!$G8+Transition!$C8*('Base-New'!J10*'Per Unit Emission'!J53)*'Efficiency Change'!$P8)/'Life time change'!$C8</f>
        <v>0</v>
      </c>
      <c r="J9">
        <f>(Transition!$D8*('Base-New'!K10*'Per Unit Emission'!K9)*'Efficiency Change'!$G8+Transition!$C8*('Base-New'!K10*'Per Unit Emission'!K53)*'Efficiency Change'!$P8)/'Life time change'!$C8</f>
        <v>0</v>
      </c>
      <c r="K9">
        <f>(Transition!$D8*('Base-New'!L10*'Per Unit Emission'!L9)*'Efficiency Change'!$G8+Transition!$C8*('Base-New'!L10*'Per Unit Emission'!L53)*'Efficiency Change'!$P8)/'Life time change'!$C8</f>
        <v>0</v>
      </c>
      <c r="L9">
        <f>(Transition!$D8*('Base-New'!M10*'Per Unit Emission'!M9)*'Efficiency Change'!$G8+Transition!$C8*('Base-New'!M10*'Per Unit Emission'!M53)*'Efficiency Change'!$P8)/'Life time change'!$C8</f>
        <v>0</v>
      </c>
      <c r="M9">
        <f>(Transition!$D8*('Base-New'!N10*'Per Unit Emission'!N9)*'Efficiency Change'!$G8+Transition!$C8*('Base-New'!N10*'Per Unit Emission'!N53)*'Efficiency Change'!$P8)/'Life time change'!$C8</f>
        <v>0</v>
      </c>
      <c r="N9">
        <f>(Transition!$D8*('Base-New'!O10*'Per Unit Emission'!O9)*'Efficiency Change'!$G8+Transition!$C8*('Base-New'!O10*'Per Unit Emission'!O53)*'Efficiency Change'!$P8)/'Life time change'!$C8</f>
        <v>0</v>
      </c>
      <c r="O9">
        <f>(Transition!$D8*('Base-New'!P10*'Per Unit Emission'!P9)*'Efficiency Change'!$G8+Transition!$C8*('Base-New'!P10*'Per Unit Emission'!P53)*'Efficiency Change'!$P8)/'Life time change'!$C8</f>
        <v>0</v>
      </c>
      <c r="P9">
        <f>(Transition!$D8*('Base-New'!Q10*'Per Unit Emission'!Q9)*'Efficiency Change'!$G8+Transition!$C8*('Base-New'!Q10*'Per Unit Emission'!Q53)*'Efficiency Change'!$P8)/'Life time change'!$C8</f>
        <v>0</v>
      </c>
      <c r="Q9">
        <f>(Transition!$D8*('Base-New'!R10*'Per Unit Emission'!R9)*'Efficiency Change'!$G8+Transition!$C8*('Base-New'!R10*'Per Unit Emission'!R53)*'Efficiency Change'!$P8)/'Life time change'!$C8</f>
        <v>0</v>
      </c>
      <c r="R9">
        <f>(Transition!$D8*('Base-New'!S10*'Per Unit Emission'!S9)*'Efficiency Change'!$G8+Transition!$C8*('Base-New'!S10*'Per Unit Emission'!S53)*'Efficiency Change'!$P8)/'Life time change'!$C8</f>
        <v>0</v>
      </c>
      <c r="S9">
        <f>(Transition!$D8*('Base-New'!T10*'Per Unit Emission'!C9)*'Efficiency Change'!$G8+Transition!$C8*('Base-New'!T10*'Per Unit Emission'!C53)*'Efficiency Change'!$P8)/'Life time change'!$C8</f>
        <v>0</v>
      </c>
      <c r="T9">
        <f>(Transition!$D8*('Base-New'!U10*'Per Unit Emission'!D9)*'Efficiency Change'!$G8+Transition!$C8*('Base-New'!U10*'Per Unit Emission'!D53)*'Efficiency Change'!$P8)/'Life time change'!$C8</f>
        <v>0</v>
      </c>
      <c r="U9">
        <f>(Transition!$D8*('Base-New'!V10*'Per Unit Emission'!E9)*'Efficiency Change'!$G8+Transition!$C8*('Base-New'!V10*'Per Unit Emission'!E53)*'Efficiency Change'!$P8)/'Life time change'!$C8</f>
        <v>0</v>
      </c>
      <c r="V9">
        <f>(Transition!$D8*('Base-New'!W10*'Per Unit Emission'!F9)*'Efficiency Change'!$G8+Transition!$C8*('Base-New'!W10*'Per Unit Emission'!F53)*'Efficiency Change'!$P8)/'Life time change'!$C8</f>
        <v>0</v>
      </c>
      <c r="W9">
        <f>(Transition!$D8*('Base-New'!X10*'Per Unit Emission'!G9)*'Efficiency Change'!$G8+Transition!$C8*('Base-New'!X10*'Per Unit Emission'!G53)*'Efficiency Change'!$P8)/'Life time change'!$C8</f>
        <v>0</v>
      </c>
      <c r="X9">
        <f>(Transition!$D8*('Base-New'!Y10*'Per Unit Emission'!H9)*'Efficiency Change'!$G8+Transition!$C8*('Base-New'!Y10*'Per Unit Emission'!H53)*'Efficiency Change'!$P8)/'Life time change'!$C8</f>
        <v>0</v>
      </c>
      <c r="Y9">
        <f>(Transition!$D8*('Base-New'!Z10*'Per Unit Emission'!I9)*'Efficiency Change'!$G8+Transition!$C8*('Base-New'!Z10*'Per Unit Emission'!I53)*'Efficiency Change'!$P8)/'Life time change'!$C8</f>
        <v>0</v>
      </c>
      <c r="Z9">
        <f>(Transition!$D8*('Base-New'!AA10*'Per Unit Emission'!J9)*'Efficiency Change'!$G8+Transition!$C8*('Base-New'!AA10*'Per Unit Emission'!J53)*'Efficiency Change'!$P8)/'Life time change'!$C8</f>
        <v>0</v>
      </c>
      <c r="AA9">
        <f>(Transition!$D8*('Base-New'!AB10*'Per Unit Emission'!K9)*'Efficiency Change'!$G8+Transition!$C8*('Base-New'!AB10*'Per Unit Emission'!K53)*'Efficiency Change'!$P8)/'Life time change'!$C8</f>
        <v>0</v>
      </c>
      <c r="AB9">
        <f>(Transition!$D8*('Base-New'!AC10*'Per Unit Emission'!L9)*'Efficiency Change'!$G8+Transition!$C8*('Base-New'!AC10*'Per Unit Emission'!L53)*'Efficiency Change'!$P8)/'Life time change'!$C8</f>
        <v>0</v>
      </c>
      <c r="AC9">
        <f>(Transition!$D8*('Base-New'!AD10*'Per Unit Emission'!M9)*'Efficiency Change'!$G8+Transition!$C8*('Base-New'!AD10*'Per Unit Emission'!M53)*'Efficiency Change'!$P8)/'Life time change'!$C8</f>
        <v>0</v>
      </c>
      <c r="AD9">
        <f>(Transition!$D8*('Base-New'!AE10*'Per Unit Emission'!N9)*'Efficiency Change'!$G8+Transition!$C8*('Base-New'!AE10*'Per Unit Emission'!N53)*'Efficiency Change'!$P8)/'Life time change'!$C8</f>
        <v>0</v>
      </c>
      <c r="AE9">
        <f>(Transition!$D8*('Base-New'!AF10*'Per Unit Emission'!O9)*'Efficiency Change'!$G8+Transition!$C8*('Base-New'!AF10*'Per Unit Emission'!O53)*'Efficiency Change'!$P8)/'Life time change'!$C8</f>
        <v>0</v>
      </c>
      <c r="AF9">
        <f>(Transition!$D8*('Base-New'!AG10*'Per Unit Emission'!P9)*'Efficiency Change'!$G8+Transition!$C8*('Base-New'!AG10*'Per Unit Emission'!P53)*'Efficiency Change'!$P8)/'Life time change'!$C8</f>
        <v>0</v>
      </c>
      <c r="AG9">
        <f>(Transition!$D8*('Base-New'!AH10*'Per Unit Emission'!Q9)*'Efficiency Change'!$G8+Transition!$C8*('Base-New'!AH10*'Per Unit Emission'!Q53)*'Efficiency Change'!$P8)/'Life time change'!$C8</f>
        <v>0</v>
      </c>
      <c r="AH9">
        <f>(Transition!$D8*('Base-New'!AI10*'Per Unit Emission'!R9)*'Efficiency Change'!$G8+Transition!$C8*('Base-New'!AI10*'Per Unit Emission'!R53)*'Efficiency Change'!$P8)/'Life time change'!$C8</f>
        <v>0</v>
      </c>
      <c r="AI9">
        <f>(Transition!$D8*('Base-New'!AJ10*'Per Unit Emission'!S9)*'Efficiency Change'!$G8+Transition!$C8*('Base-New'!AJ10*'Per Unit Emission'!S53)*'Efficiency Change'!$P8)/'Life time change'!$C8</f>
        <v>0</v>
      </c>
      <c r="AJ9">
        <f>(Transition!$D8*('Base-New'!AK10*'Per Unit Emission'!C9)*'Efficiency Change'!$G8+Transition!$C8*('Base-New'!AK10*'Per Unit Emission'!C53)*'Efficiency Change'!$P8)/'Life time change'!$C8</f>
        <v>0</v>
      </c>
      <c r="AK9">
        <f>(Transition!$D8*('Base-New'!AL10*'Per Unit Emission'!D9)*'Efficiency Change'!$G8+Transition!$C8*('Base-New'!AL10*'Per Unit Emission'!D53)*'Efficiency Change'!$P8)/'Life time change'!$C8</f>
        <v>0</v>
      </c>
      <c r="AL9">
        <f>(Transition!$D8*('Base-New'!AM10*'Per Unit Emission'!E9)*'Efficiency Change'!$G8+Transition!$C8*('Base-New'!AM10*'Per Unit Emission'!E53)*'Efficiency Change'!$P8)/'Life time change'!$C8</f>
        <v>0</v>
      </c>
      <c r="AM9">
        <f>(Transition!$D8*('Base-New'!AN10*'Per Unit Emission'!F9)*'Efficiency Change'!$G8+Transition!$C8*('Base-New'!AN10*'Per Unit Emission'!F53)*'Efficiency Change'!$P8)/'Life time change'!$C8</f>
        <v>0</v>
      </c>
      <c r="AN9">
        <f>(Transition!$D8*('Base-New'!AO10*'Per Unit Emission'!G9)*'Efficiency Change'!$G8+Transition!$C8*('Base-New'!AO10*'Per Unit Emission'!G53)*'Efficiency Change'!$P8)/'Life time change'!$C8</f>
        <v>0</v>
      </c>
      <c r="AO9">
        <f>(Transition!$D8*('Base-New'!AP10*'Per Unit Emission'!H9)*'Efficiency Change'!$G8+Transition!$C8*('Base-New'!AP10*'Per Unit Emission'!H53)*'Efficiency Change'!$P8)/'Life time change'!$C8</f>
        <v>0</v>
      </c>
      <c r="AP9">
        <f>(Transition!$D8*('Base-New'!AQ10*'Per Unit Emission'!I9)*'Efficiency Change'!$G8+Transition!$C8*('Base-New'!AQ10*'Per Unit Emission'!I53)*'Efficiency Change'!$P8)/'Life time change'!$C8</f>
        <v>0</v>
      </c>
      <c r="AQ9">
        <f>(Transition!$D8*('Base-New'!AR10*'Per Unit Emission'!J9)*'Efficiency Change'!$G8+Transition!$C8*('Base-New'!AR10*'Per Unit Emission'!J53)*'Efficiency Change'!$P8)/'Life time change'!$C8</f>
        <v>0</v>
      </c>
      <c r="AR9">
        <f>(Transition!$D8*('Base-New'!AS10*'Per Unit Emission'!K9)*'Efficiency Change'!$G8+Transition!$C8*('Base-New'!AS10*'Per Unit Emission'!K53)*'Efficiency Change'!$P8)/'Life time change'!$C8</f>
        <v>0</v>
      </c>
      <c r="AS9">
        <f>(Transition!$D8*('Base-New'!AT10*'Per Unit Emission'!L9)*'Efficiency Change'!$G8+Transition!$C8*('Base-New'!AT10*'Per Unit Emission'!L53)*'Efficiency Change'!$P8)/'Life time change'!$C8</f>
        <v>0</v>
      </c>
      <c r="AT9">
        <f>(Transition!$D8*('Base-New'!AU10*'Per Unit Emission'!M9)*'Efficiency Change'!$G8+Transition!$C8*('Base-New'!AU10*'Per Unit Emission'!M53)*'Efficiency Change'!$P8)/'Life time change'!$C8</f>
        <v>0</v>
      </c>
      <c r="AU9">
        <f>(Transition!$D8*('Base-New'!AV10*'Per Unit Emission'!N9)*'Efficiency Change'!$G8+Transition!$C8*('Base-New'!AV10*'Per Unit Emission'!N53)*'Efficiency Change'!$P8)/'Life time change'!$C8</f>
        <v>0</v>
      </c>
      <c r="AV9">
        <f>(Transition!$D8*('Base-New'!AW10*'Per Unit Emission'!O9)*'Efficiency Change'!$G8+Transition!$C8*('Base-New'!AW10*'Per Unit Emission'!O53)*'Efficiency Change'!$P8)/'Life time change'!$C8</f>
        <v>0</v>
      </c>
      <c r="AW9">
        <f>(Transition!$D8*('Base-New'!AX10*'Per Unit Emission'!P9)*'Efficiency Change'!$G8+Transition!$C8*('Base-New'!AX10*'Per Unit Emission'!P53)*'Efficiency Change'!$P8)/'Life time change'!$C8</f>
        <v>0</v>
      </c>
      <c r="AX9">
        <f>(Transition!$D8*('Base-New'!AY10*'Per Unit Emission'!Q9)*'Efficiency Change'!$G8+Transition!$C8*('Base-New'!AY10*'Per Unit Emission'!Q53)*'Efficiency Change'!$P8)/'Life time change'!$C8</f>
        <v>0</v>
      </c>
      <c r="AY9">
        <f>(Transition!$D8*('Base-New'!AZ10*'Per Unit Emission'!R9)*'Efficiency Change'!$G8+Transition!$C8*('Base-New'!AZ10*'Per Unit Emission'!R53)*'Efficiency Change'!$P8)/'Life time change'!$C8</f>
        <v>0</v>
      </c>
      <c r="AZ9">
        <f>(Transition!$D8*('Base-New'!BA10*'Per Unit Emission'!S9)*'Efficiency Change'!$G8+Transition!$C8*('Base-New'!BA10*'Per Unit Emission'!S53)*'Efficiency Change'!$P8)/'Life time change'!$C8</f>
        <v>0</v>
      </c>
      <c r="BA9">
        <f>(Transition!$D8*('Base-New'!BB10*'Per Unit Emission'!C9)*'Efficiency Change'!$G8+Transition!$C8*('Base-New'!BB10*'Per Unit Emission'!C53)*'Efficiency Change'!$P8)/'Life time change'!$C8</f>
        <v>0</v>
      </c>
      <c r="BB9">
        <f>(Transition!$D8*('Base-New'!BC10*'Per Unit Emission'!D9)*'Efficiency Change'!$G8+Transition!$C8*('Base-New'!BC10*'Per Unit Emission'!D53)*'Efficiency Change'!$P8)/'Life time change'!$C8</f>
        <v>0</v>
      </c>
      <c r="BC9">
        <f>(Transition!$D8*('Base-New'!BD10*'Per Unit Emission'!E9)*'Efficiency Change'!$G8+Transition!$C8*('Base-New'!BD10*'Per Unit Emission'!E53)*'Efficiency Change'!$P8)/'Life time change'!$C8</f>
        <v>0</v>
      </c>
      <c r="BD9">
        <f>(Transition!$D8*('Base-New'!BE10*'Per Unit Emission'!F9)*'Efficiency Change'!$G8+Transition!$C8*('Base-New'!BE10*'Per Unit Emission'!F53)*'Efficiency Change'!$P8)/'Life time change'!$C8</f>
        <v>0</v>
      </c>
      <c r="BE9">
        <f>(Transition!$D8*('Base-New'!BF10*'Per Unit Emission'!G9)*'Efficiency Change'!$G8+Transition!$C8*('Base-New'!BF10*'Per Unit Emission'!G53)*'Efficiency Change'!$P8)/'Life time change'!$C8</f>
        <v>0</v>
      </c>
      <c r="BF9">
        <f>(Transition!$D8*('Base-New'!BG10*'Per Unit Emission'!H9)*'Efficiency Change'!$G8+Transition!$C8*('Base-New'!BG10*'Per Unit Emission'!H53)*'Efficiency Change'!$P8)/'Life time change'!$C8</f>
        <v>0</v>
      </c>
      <c r="BG9">
        <f>(Transition!$D8*('Base-New'!BH10*'Per Unit Emission'!I9)*'Efficiency Change'!$G8+Transition!$C8*('Base-New'!BH10*'Per Unit Emission'!I53)*'Efficiency Change'!$P8)/'Life time change'!$C8</f>
        <v>0</v>
      </c>
      <c r="BH9">
        <f>(Transition!$D8*('Base-New'!BI10*'Per Unit Emission'!J9)*'Efficiency Change'!$G8+Transition!$C8*('Base-New'!BI10*'Per Unit Emission'!J53)*'Efficiency Change'!$P8)/'Life time change'!$C8</f>
        <v>0</v>
      </c>
      <c r="BI9">
        <f>(Transition!$D8*('Base-New'!BJ10*'Per Unit Emission'!K9)*'Efficiency Change'!$G8+Transition!$C8*('Base-New'!BJ10*'Per Unit Emission'!K53)*'Efficiency Change'!$P8)/'Life time change'!$C8</f>
        <v>0</v>
      </c>
      <c r="BJ9">
        <f>(Transition!$D8*('Base-New'!BK10*'Per Unit Emission'!L9)*'Efficiency Change'!$G8+Transition!$C8*('Base-New'!BK10*'Per Unit Emission'!L53)*'Efficiency Change'!$P8)/'Life time change'!$C8</f>
        <v>0</v>
      </c>
      <c r="BK9">
        <f>(Transition!$D8*('Base-New'!BL10*'Per Unit Emission'!M9)*'Efficiency Change'!$G8+Transition!$C8*('Base-New'!BL10*'Per Unit Emission'!M53)*'Efficiency Change'!$P8)/'Life time change'!$C8</f>
        <v>0</v>
      </c>
      <c r="BL9">
        <f>(Transition!$D8*('Base-New'!BM10*'Per Unit Emission'!N9)*'Efficiency Change'!$G8+Transition!$C8*('Base-New'!BM10*'Per Unit Emission'!N53)*'Efficiency Change'!$P8)/'Life time change'!$C8</f>
        <v>0</v>
      </c>
      <c r="BM9">
        <f>(Transition!$D8*('Base-New'!BN10*'Per Unit Emission'!O9)*'Efficiency Change'!$G8+Transition!$C8*('Base-New'!BN10*'Per Unit Emission'!O53)*'Efficiency Change'!$P8)/'Life time change'!$C8</f>
        <v>0</v>
      </c>
      <c r="BN9">
        <f>(Transition!$D8*('Base-New'!BO10*'Per Unit Emission'!P9)*'Efficiency Change'!$G8+Transition!$C8*('Base-New'!BO10*'Per Unit Emission'!P53)*'Efficiency Change'!$P8)/'Life time change'!$C8</f>
        <v>0</v>
      </c>
      <c r="BO9">
        <f>(Transition!$D8*('Base-New'!BP10*'Per Unit Emission'!Q9)*'Efficiency Change'!$G8+Transition!$C8*('Base-New'!BP10*'Per Unit Emission'!Q53)*'Efficiency Change'!$P8)/'Life time change'!$C8</f>
        <v>0</v>
      </c>
      <c r="BP9">
        <f>(Transition!$D8*('Base-New'!BQ10*'Per Unit Emission'!R9)*'Efficiency Change'!$G8+Transition!$C8*('Base-New'!BQ10*'Per Unit Emission'!R53)*'Efficiency Change'!$P8)/'Life time change'!$C8</f>
        <v>0</v>
      </c>
      <c r="BQ9">
        <f>(Transition!$D8*('Base-New'!BR10*'Per Unit Emission'!S9)*'Efficiency Change'!$G8+Transition!$C8*('Base-New'!BR10*'Per Unit Emission'!S53)*'Efficiency Change'!$P8)/'Life time change'!$C8</f>
        <v>0</v>
      </c>
      <c r="BR9">
        <f>(Transition!$D8*('Base-New'!BS10*'Per Unit Emission'!C9)*'Efficiency Change'!$G8+Transition!$C8*('Base-New'!BS10*'Per Unit Emission'!C53)*'Efficiency Change'!$P8)/'Life time change'!$C8</f>
        <v>0</v>
      </c>
      <c r="BS9">
        <f>(Transition!$D8*('Base-New'!BT10*'Per Unit Emission'!D9)*'Efficiency Change'!$G8+Transition!$C8*('Base-New'!BT10*'Per Unit Emission'!D53)*'Efficiency Change'!$P8)/'Life time change'!$C8</f>
        <v>0</v>
      </c>
      <c r="BT9">
        <f>(Transition!$D8*('Base-New'!BU10*'Per Unit Emission'!E9)*'Efficiency Change'!$G8+Transition!$C8*('Base-New'!BU10*'Per Unit Emission'!E53)*'Efficiency Change'!$P8)/'Life time change'!$C8</f>
        <v>0</v>
      </c>
      <c r="BU9">
        <f>(Transition!$D8*('Base-New'!BV10*'Per Unit Emission'!F9)*'Efficiency Change'!$G8+Transition!$C8*('Base-New'!BV10*'Per Unit Emission'!F53)*'Efficiency Change'!$P8)/'Life time change'!$C8</f>
        <v>0</v>
      </c>
      <c r="BV9">
        <f>(Transition!$D8*('Base-New'!BW10*'Per Unit Emission'!G9)*'Efficiency Change'!$G8+Transition!$C8*('Base-New'!BW10*'Per Unit Emission'!G53)*'Efficiency Change'!$P8)/'Life time change'!$C8</f>
        <v>0</v>
      </c>
      <c r="BW9">
        <f>(Transition!$D8*('Base-New'!BX10*'Per Unit Emission'!H9)*'Efficiency Change'!$G8+Transition!$C8*('Base-New'!BX10*'Per Unit Emission'!H53)*'Efficiency Change'!$P8)/'Life time change'!$C8</f>
        <v>0</v>
      </c>
      <c r="BX9">
        <f>(Transition!$D8*('Base-New'!BY10*'Per Unit Emission'!I9)*'Efficiency Change'!$G8+Transition!$C8*('Base-New'!BY10*'Per Unit Emission'!I53)*'Efficiency Change'!$P8)/'Life time change'!$C8</f>
        <v>0</v>
      </c>
      <c r="BY9">
        <f>(Transition!$D8*('Base-New'!BZ10*'Per Unit Emission'!J9)*'Efficiency Change'!$G8+Transition!$C8*('Base-New'!BZ10*'Per Unit Emission'!J53)*'Efficiency Change'!$P8)/'Life time change'!$C8</f>
        <v>0</v>
      </c>
      <c r="BZ9">
        <f>(Transition!$D8*('Base-New'!CA10*'Per Unit Emission'!K9)*'Efficiency Change'!$G8+Transition!$C8*('Base-New'!CA10*'Per Unit Emission'!K53)*'Efficiency Change'!$P8)/'Life time change'!$C8</f>
        <v>0</v>
      </c>
      <c r="CA9">
        <f>(Transition!$D8*('Base-New'!CB10*'Per Unit Emission'!L9)*'Efficiency Change'!$G8+Transition!$C8*('Base-New'!CB10*'Per Unit Emission'!L53)*'Efficiency Change'!$P8)/'Life time change'!$C8</f>
        <v>0</v>
      </c>
      <c r="CB9">
        <f>(Transition!$D8*('Base-New'!CC10*'Per Unit Emission'!M9)*'Efficiency Change'!$G8+Transition!$C8*('Base-New'!CC10*'Per Unit Emission'!M53)*'Efficiency Change'!$P8)/'Life time change'!$C8</f>
        <v>0</v>
      </c>
      <c r="CC9">
        <f>(Transition!$D8*('Base-New'!CD10*'Per Unit Emission'!N9)*'Efficiency Change'!$G8+Transition!$C8*('Base-New'!CD10*'Per Unit Emission'!N53)*'Efficiency Change'!$P8)/'Life time change'!$C8</f>
        <v>0</v>
      </c>
      <c r="CD9">
        <f>(Transition!$D8*('Base-New'!CE10*'Per Unit Emission'!O9)*'Efficiency Change'!$G8+Transition!$C8*('Base-New'!CE10*'Per Unit Emission'!O53)*'Efficiency Change'!$P8)/'Life time change'!$C8</f>
        <v>0</v>
      </c>
      <c r="CE9">
        <f>(Transition!$D8*('Base-New'!CF10*'Per Unit Emission'!P9)*'Efficiency Change'!$G8+Transition!$C8*('Base-New'!CF10*'Per Unit Emission'!P53)*'Efficiency Change'!$P8)/'Life time change'!$C8</f>
        <v>0</v>
      </c>
      <c r="CF9">
        <f>(Transition!$D8*('Base-New'!CG10*'Per Unit Emission'!Q9)*'Efficiency Change'!$G8+Transition!$C8*('Base-New'!CG10*'Per Unit Emission'!Q53)*'Efficiency Change'!$P8)/'Life time change'!$C8</f>
        <v>0</v>
      </c>
      <c r="CG9">
        <f>(Transition!$D8*('Base-New'!CH10*'Per Unit Emission'!R9)*'Efficiency Change'!$G8+Transition!$C8*('Base-New'!CH10*'Per Unit Emission'!R53)*'Efficiency Change'!$P8)/'Life time change'!$C8</f>
        <v>0</v>
      </c>
      <c r="CJ9">
        <v>2016</v>
      </c>
      <c r="CK9">
        <f>(Transition!$D8*('RCP26-NEW'!C10*'Per Unit Emission'!T9)*'Efficiency Change'!$G8+Transition!$C8*('RCP26-NEW'!C10*'Per Unit Emission'!T53)*'Efficiency Change'!$P8)/'Life time change'!$C8</f>
        <v>0</v>
      </c>
      <c r="CL9">
        <f>(Transition!$D8*('RCP26-NEW'!D10*'Per Unit Emission'!U9)*'Efficiency Change'!$G8+Transition!$C8*('RCP26-NEW'!D10*'Per Unit Emission'!U53)*'Efficiency Change'!$P8)/'Life time change'!$C8</f>
        <v>0</v>
      </c>
      <c r="CM9">
        <f>(Transition!$D8*('RCP26-NEW'!E10*'Per Unit Emission'!V9)*'Efficiency Change'!$G8+Transition!$C8*('RCP26-NEW'!E10*'Per Unit Emission'!V53)*'Efficiency Change'!$P8)/'Life time change'!$C8</f>
        <v>0</v>
      </c>
      <c r="CN9">
        <f>(Transition!$D8*('RCP26-NEW'!F10*'Per Unit Emission'!W9)*'Efficiency Change'!$G8+Transition!$C8*('RCP26-NEW'!F10*'Per Unit Emission'!W53)*'Efficiency Change'!$P8)/'Life time change'!$C8</f>
        <v>0</v>
      </c>
      <c r="CO9">
        <f>(Transition!$D8*('RCP26-NEW'!G10*'Per Unit Emission'!X9)*'Efficiency Change'!$G8+Transition!$C8*('RCP26-NEW'!G10*'Per Unit Emission'!X53)*'Efficiency Change'!$P8)/'Life time change'!$C8</f>
        <v>0</v>
      </c>
      <c r="CP9">
        <f>(Transition!$D8*('RCP26-NEW'!H10*'Per Unit Emission'!Y9)*'Efficiency Change'!$G8+Transition!$C8*('RCP26-NEW'!H10*'Per Unit Emission'!Y53)*'Efficiency Change'!$P8)/'Life time change'!$C8</f>
        <v>0</v>
      </c>
      <c r="CQ9">
        <f>(Transition!$D8*('RCP26-NEW'!I10*'Per Unit Emission'!Z9)*'Efficiency Change'!$G8+Transition!$C8*('RCP26-NEW'!I10*'Per Unit Emission'!Z53)*'Efficiency Change'!$P8)/'Life time change'!$C8</f>
        <v>0</v>
      </c>
      <c r="CR9">
        <f>(Transition!$D8*('RCP26-NEW'!J10*'Per Unit Emission'!AA9)*'Efficiency Change'!$G8+Transition!$C8*('RCP26-NEW'!J10*'Per Unit Emission'!AA53)*'Efficiency Change'!$P8)/'Life time change'!$C8</f>
        <v>0</v>
      </c>
      <c r="CS9">
        <f>(Transition!$D8*('RCP26-NEW'!K10*'Per Unit Emission'!AB9)*'Efficiency Change'!$G8+Transition!$C8*('RCP26-NEW'!K10*'Per Unit Emission'!AB53)*'Efficiency Change'!$P8)/'Life time change'!$C8</f>
        <v>0</v>
      </c>
      <c r="CT9">
        <f>(Transition!$D8*('RCP26-NEW'!L10*'Per Unit Emission'!AC9)*'Efficiency Change'!$G8+Transition!$C8*('RCP26-NEW'!L10*'Per Unit Emission'!AC53)*'Efficiency Change'!$P8)/'Life time change'!$C8</f>
        <v>0</v>
      </c>
      <c r="CU9">
        <f>(Transition!$D8*('RCP26-NEW'!M10*'Per Unit Emission'!AD9)*'Efficiency Change'!$G8+Transition!$C8*('RCP26-NEW'!M10*'Per Unit Emission'!AD53)*'Efficiency Change'!$P8)/'Life time change'!$C8</f>
        <v>0</v>
      </c>
      <c r="CV9">
        <f>(Transition!$D8*('RCP26-NEW'!N10*'Per Unit Emission'!AE9)*'Efficiency Change'!$G8+Transition!$C8*('RCP26-NEW'!N10*'Per Unit Emission'!AE53)*'Efficiency Change'!$P8)/'Life time change'!$C8</f>
        <v>0</v>
      </c>
      <c r="CW9">
        <f>(Transition!$D8*('RCP26-NEW'!O10*'Per Unit Emission'!AF9)*'Efficiency Change'!$G8+Transition!$C8*('RCP26-NEW'!O10*'Per Unit Emission'!AF53)*'Efficiency Change'!$P8)/'Life time change'!$C8</f>
        <v>0</v>
      </c>
      <c r="CX9">
        <f>(Transition!$D8*('RCP26-NEW'!P10*'Per Unit Emission'!AG9)*'Efficiency Change'!$G8+Transition!$C8*('RCP26-NEW'!P10*'Per Unit Emission'!AG53)*'Efficiency Change'!$P8)/'Life time change'!$C8</f>
        <v>0</v>
      </c>
      <c r="CY9">
        <f>(Transition!$D8*('RCP26-NEW'!Q10*'Per Unit Emission'!AH9)*'Efficiency Change'!$G8+Transition!$C8*('RCP26-NEW'!Q10*'Per Unit Emission'!AH53)*'Efficiency Change'!$P8)/'Life time change'!$C8</f>
        <v>0</v>
      </c>
      <c r="CZ9">
        <f>(Transition!$D8*('RCP26-NEW'!R10*'Per Unit Emission'!AI9)*'Efficiency Change'!$G8+Transition!$C8*('RCP26-NEW'!R10*'Per Unit Emission'!AI53)*'Efficiency Change'!$P8)/'Life time change'!$C8</f>
        <v>0</v>
      </c>
      <c r="DA9">
        <f>(Transition!$D8*('RCP26-NEW'!S10*'Per Unit Emission'!AJ9)*'Efficiency Change'!$G8+Transition!$C8*('RCP26-NEW'!S10*'Per Unit Emission'!AJ53)*'Efficiency Change'!$P8)/'Life time change'!$C8</f>
        <v>0</v>
      </c>
      <c r="DB9">
        <f>(Transition!$D8*('RCP26-NEW'!T10*'Per Unit Emission'!T9)*'Efficiency Change'!$G8+Transition!$C8*('RCP26-NEW'!T10*'Per Unit Emission'!T53)*'Efficiency Change'!$P8)/'Life time change'!$C8</f>
        <v>0</v>
      </c>
      <c r="DC9">
        <f>(Transition!$D8*('RCP26-NEW'!U10*'Per Unit Emission'!U9)*'Efficiency Change'!$G8+Transition!$C8*('RCP26-NEW'!U10*'Per Unit Emission'!U53)*'Efficiency Change'!$P8)/'Life time change'!$C8</f>
        <v>0</v>
      </c>
      <c r="DD9">
        <f>(Transition!$D8*('RCP26-NEW'!V10*'Per Unit Emission'!V9)*'Efficiency Change'!$G8+Transition!$C8*('RCP26-NEW'!V10*'Per Unit Emission'!V53)*'Efficiency Change'!$P8)/'Life time change'!$C8</f>
        <v>0</v>
      </c>
      <c r="DE9">
        <f>(Transition!$D8*('RCP26-NEW'!W10*'Per Unit Emission'!W9)*'Efficiency Change'!$G8+Transition!$C8*('RCP26-NEW'!W10*'Per Unit Emission'!W53)*'Efficiency Change'!$P8)/'Life time change'!$C8</f>
        <v>0</v>
      </c>
      <c r="DF9">
        <f>(Transition!$D8*('RCP26-NEW'!X10*'Per Unit Emission'!X9)*'Efficiency Change'!$G8+Transition!$C8*('RCP26-NEW'!X10*'Per Unit Emission'!X53)*'Efficiency Change'!$P8)/'Life time change'!$C8</f>
        <v>0</v>
      </c>
      <c r="DG9">
        <f>(Transition!$D8*('RCP26-NEW'!Y10*'Per Unit Emission'!Y9)*'Efficiency Change'!$G8+Transition!$C8*('RCP26-NEW'!Y10*'Per Unit Emission'!Y53)*'Efficiency Change'!$P8)/'Life time change'!$C8</f>
        <v>0</v>
      </c>
      <c r="DH9">
        <f>(Transition!$D8*('RCP26-NEW'!Z10*'Per Unit Emission'!Z9)*'Efficiency Change'!$G8+Transition!$C8*('RCP26-NEW'!Z10*'Per Unit Emission'!Z53)*'Efficiency Change'!$P8)/'Life time change'!$C8</f>
        <v>0</v>
      </c>
      <c r="DI9">
        <f>(Transition!$D8*('RCP26-NEW'!AA10*'Per Unit Emission'!AA9)*'Efficiency Change'!$G8+Transition!$C8*('RCP26-NEW'!AA10*'Per Unit Emission'!AA53)*'Efficiency Change'!$P8)/'Life time change'!$C8</f>
        <v>0</v>
      </c>
      <c r="DJ9">
        <f>(Transition!$D8*('RCP26-NEW'!AB10*'Per Unit Emission'!AB9)*'Efficiency Change'!$G8+Transition!$C8*('RCP26-NEW'!AB10*'Per Unit Emission'!AB53)*'Efficiency Change'!$P8)/'Life time change'!$C8</f>
        <v>0</v>
      </c>
      <c r="DK9">
        <f>(Transition!$D8*('RCP26-NEW'!AC10*'Per Unit Emission'!AC9)*'Efficiency Change'!$G8+Transition!$C8*('RCP26-NEW'!AC10*'Per Unit Emission'!AC53)*'Efficiency Change'!$P8)/'Life time change'!$C8</f>
        <v>0</v>
      </c>
      <c r="DL9">
        <f>(Transition!$D8*('RCP26-NEW'!AD10*'Per Unit Emission'!AD9)*'Efficiency Change'!$G8+Transition!$C8*('RCP26-NEW'!AD10*'Per Unit Emission'!AD53)*'Efficiency Change'!$P8)/'Life time change'!$C8</f>
        <v>0</v>
      </c>
      <c r="DM9">
        <f>(Transition!$D8*('RCP26-NEW'!AE10*'Per Unit Emission'!AE9)*'Efficiency Change'!$G8+Transition!$C8*('RCP26-NEW'!AE10*'Per Unit Emission'!AE53)*'Efficiency Change'!$P8)/'Life time change'!$C8</f>
        <v>0</v>
      </c>
      <c r="DN9">
        <f>(Transition!$D8*('RCP26-NEW'!AF10*'Per Unit Emission'!AF9)*'Efficiency Change'!$G8+Transition!$C8*('RCP26-NEW'!AF10*'Per Unit Emission'!AF53)*'Efficiency Change'!$P8)/'Life time change'!$C8</f>
        <v>0</v>
      </c>
      <c r="DO9">
        <f>(Transition!$D8*('RCP26-NEW'!AG10*'Per Unit Emission'!AG9)*'Efficiency Change'!$G8+Transition!$C8*('RCP26-NEW'!AG10*'Per Unit Emission'!AG53)*'Efficiency Change'!$P8)/'Life time change'!$C8</f>
        <v>0</v>
      </c>
      <c r="DP9">
        <f>(Transition!$D8*('RCP26-NEW'!AH10*'Per Unit Emission'!AH9)*'Efficiency Change'!$G8+Transition!$C8*('RCP26-NEW'!AH10*'Per Unit Emission'!AH53)*'Efficiency Change'!$P8)/'Life time change'!$C8</f>
        <v>0</v>
      </c>
      <c r="DQ9">
        <f>(Transition!$D8*('RCP26-NEW'!AI10*'Per Unit Emission'!AI9)*'Efficiency Change'!$G8+Transition!$C8*('RCP26-NEW'!AI10*'Per Unit Emission'!AI53)*'Efficiency Change'!$P8)/'Life time change'!$C8</f>
        <v>0</v>
      </c>
      <c r="DR9">
        <f>(Transition!$D8*('RCP26-NEW'!AJ10*'Per Unit Emission'!AJ9)*'Efficiency Change'!$G8+Transition!$C8*('RCP26-NEW'!AJ10*'Per Unit Emission'!AJ53)*'Efficiency Change'!$P8)/'Life time change'!$C8</f>
        <v>0</v>
      </c>
      <c r="DS9">
        <f>(Transition!$D8*('RCP26-NEW'!AK10*'Per Unit Emission'!T9)*'Efficiency Change'!$G8+Transition!$C8*('RCP26-NEW'!AK10*'Per Unit Emission'!T53)*'Efficiency Change'!$P8)/'Life time change'!$C8</f>
        <v>0</v>
      </c>
      <c r="DT9">
        <f>(Transition!$D8*('RCP26-NEW'!AL10*'Per Unit Emission'!U9)*'Efficiency Change'!$G8+Transition!$C8*('RCP26-NEW'!AL10*'Per Unit Emission'!U53)*'Efficiency Change'!$P8)/'Life time change'!$C8</f>
        <v>0</v>
      </c>
      <c r="DU9">
        <f>(Transition!$D8*('RCP26-NEW'!AM10*'Per Unit Emission'!V9)*'Efficiency Change'!$G8+Transition!$C8*('RCP26-NEW'!AM10*'Per Unit Emission'!V53)*'Efficiency Change'!$P8)/'Life time change'!$C8</f>
        <v>0</v>
      </c>
      <c r="DV9">
        <f>(Transition!$D8*('RCP26-NEW'!AN10*'Per Unit Emission'!W9)*'Efficiency Change'!$G8+Transition!$C8*('RCP26-NEW'!AN10*'Per Unit Emission'!W53)*'Efficiency Change'!$P8)/'Life time change'!$C8</f>
        <v>0</v>
      </c>
      <c r="DW9">
        <f>(Transition!$D8*('RCP26-NEW'!AO10*'Per Unit Emission'!X9)*'Efficiency Change'!$G8+Transition!$C8*('RCP26-NEW'!AO10*'Per Unit Emission'!X53)*'Efficiency Change'!$P8)/'Life time change'!$C8</f>
        <v>0</v>
      </c>
      <c r="DX9">
        <f>(Transition!$D8*('RCP26-NEW'!AP10*'Per Unit Emission'!Y9)*'Efficiency Change'!$G8+Transition!$C8*('RCP26-NEW'!AP10*'Per Unit Emission'!Y53)*'Efficiency Change'!$P8)/'Life time change'!$C8</f>
        <v>0</v>
      </c>
      <c r="DY9">
        <f>(Transition!$D8*('RCP26-NEW'!AQ10*'Per Unit Emission'!Z9)*'Efficiency Change'!$G8+Transition!$C8*('RCP26-NEW'!AQ10*'Per Unit Emission'!Z53)*'Efficiency Change'!$P8)/'Life time change'!$C8</f>
        <v>0</v>
      </c>
      <c r="DZ9">
        <f>(Transition!$D8*('RCP26-NEW'!AR10*'Per Unit Emission'!AA9)*'Efficiency Change'!$G8+Transition!$C8*('RCP26-NEW'!AR10*'Per Unit Emission'!AA53)*'Efficiency Change'!$P8)/'Life time change'!$C8</f>
        <v>0</v>
      </c>
      <c r="EA9">
        <f>(Transition!$D8*('RCP26-NEW'!AS10*'Per Unit Emission'!AB9)*'Efficiency Change'!$G8+Transition!$C8*('RCP26-NEW'!AS10*'Per Unit Emission'!AB53)*'Efficiency Change'!$P8)/'Life time change'!$C8</f>
        <v>0</v>
      </c>
      <c r="EB9">
        <f>(Transition!$D8*('RCP26-NEW'!AT10*'Per Unit Emission'!AC9)*'Efficiency Change'!$G8+Transition!$C8*('RCP26-NEW'!AT10*'Per Unit Emission'!AC53)*'Efficiency Change'!$P8)/'Life time change'!$C8</f>
        <v>0</v>
      </c>
      <c r="EC9">
        <f>(Transition!$D8*('RCP26-NEW'!AU10*'Per Unit Emission'!AD9)*'Efficiency Change'!$G8+Transition!$C8*('RCP26-NEW'!AU10*'Per Unit Emission'!AD53)*'Efficiency Change'!$P8)/'Life time change'!$C8</f>
        <v>0</v>
      </c>
      <c r="ED9">
        <f>(Transition!$D8*('RCP26-NEW'!AV10*'Per Unit Emission'!AE9)*'Efficiency Change'!$G8+Transition!$C8*('RCP26-NEW'!AV10*'Per Unit Emission'!AE53)*'Efficiency Change'!$P8)/'Life time change'!$C8</f>
        <v>0</v>
      </c>
      <c r="EE9">
        <f>(Transition!$D8*('RCP26-NEW'!AW10*'Per Unit Emission'!AF9)*'Efficiency Change'!$G8+Transition!$C8*('RCP26-NEW'!AW10*'Per Unit Emission'!AF53)*'Efficiency Change'!$P8)/'Life time change'!$C8</f>
        <v>0</v>
      </c>
      <c r="EF9">
        <f>(Transition!$D8*('RCP26-NEW'!AX10*'Per Unit Emission'!AG9)*'Efficiency Change'!$G8+Transition!$C8*('RCP26-NEW'!AX10*'Per Unit Emission'!AG53)*'Efficiency Change'!$P8)/'Life time change'!$C8</f>
        <v>0</v>
      </c>
      <c r="EG9">
        <f>(Transition!$D8*('RCP26-NEW'!AY10*'Per Unit Emission'!AH9)*'Efficiency Change'!$G8+Transition!$C8*('RCP26-NEW'!AY10*'Per Unit Emission'!AH53)*'Efficiency Change'!$P8)/'Life time change'!$C8</f>
        <v>0</v>
      </c>
      <c r="EH9">
        <f>(Transition!$D8*('RCP26-NEW'!AZ10*'Per Unit Emission'!AI9)*'Efficiency Change'!$G8+Transition!$C8*('RCP26-NEW'!AZ10*'Per Unit Emission'!AI53)*'Efficiency Change'!$P8)/'Life time change'!$C8</f>
        <v>0</v>
      </c>
      <c r="EI9">
        <f>(Transition!$D8*('RCP26-NEW'!BA10*'Per Unit Emission'!AJ9)*'Efficiency Change'!$G8+Transition!$C8*('RCP26-NEW'!BA10*'Per Unit Emission'!AJ53)*'Efficiency Change'!$P8)/'Life time change'!$C8</f>
        <v>0</v>
      </c>
      <c r="EJ9">
        <f>(Transition!$D8*('RCP26-NEW'!BB10*'Per Unit Emission'!T9)*'Efficiency Change'!$G8+Transition!$C8*('RCP26-NEW'!BB10*'Per Unit Emission'!T53)*'Efficiency Change'!$P8)/'Life time change'!$C8</f>
        <v>0</v>
      </c>
      <c r="EK9">
        <f>(Transition!$D8*('RCP26-NEW'!BC10*'Per Unit Emission'!U9)*'Efficiency Change'!$G8+Transition!$C8*('RCP26-NEW'!BC10*'Per Unit Emission'!U53)*'Efficiency Change'!$P8)/'Life time change'!$C8</f>
        <v>0</v>
      </c>
      <c r="EL9">
        <f>(Transition!$D8*('RCP26-NEW'!BD10*'Per Unit Emission'!V9)*'Efficiency Change'!$G8+Transition!$C8*('RCP26-NEW'!BD10*'Per Unit Emission'!V53)*'Efficiency Change'!$P8)/'Life time change'!$C8</f>
        <v>0</v>
      </c>
      <c r="EM9">
        <f>(Transition!$D8*('RCP26-NEW'!BE10*'Per Unit Emission'!W9)*'Efficiency Change'!$G8+Transition!$C8*('RCP26-NEW'!BE10*'Per Unit Emission'!W53)*'Efficiency Change'!$P8)/'Life time change'!$C8</f>
        <v>0</v>
      </c>
      <c r="EN9">
        <f>(Transition!$D8*('RCP26-NEW'!BF10*'Per Unit Emission'!X9)*'Efficiency Change'!$G8+Transition!$C8*('RCP26-NEW'!BF10*'Per Unit Emission'!X53)*'Efficiency Change'!$P8)/'Life time change'!$C8</f>
        <v>0</v>
      </c>
      <c r="EO9">
        <f>(Transition!$D8*('RCP26-NEW'!BG10*'Per Unit Emission'!Y9)*'Efficiency Change'!$G8+Transition!$C8*('RCP26-NEW'!BG10*'Per Unit Emission'!Y53)*'Efficiency Change'!$P8)/'Life time change'!$C8</f>
        <v>0</v>
      </c>
      <c r="EP9">
        <f>(Transition!$D8*('RCP26-NEW'!BH10*'Per Unit Emission'!Z9)*'Efficiency Change'!$G8+Transition!$C8*('RCP26-NEW'!BH10*'Per Unit Emission'!Z53)*'Efficiency Change'!$P8)/'Life time change'!$C8</f>
        <v>0</v>
      </c>
      <c r="EQ9">
        <f>(Transition!$D8*('RCP26-NEW'!BI10*'Per Unit Emission'!AA9)*'Efficiency Change'!$G8+Transition!$C8*('RCP26-NEW'!BI10*'Per Unit Emission'!AA53)*'Efficiency Change'!$P8)/'Life time change'!$C8</f>
        <v>0</v>
      </c>
      <c r="ER9">
        <f>(Transition!$D8*('RCP26-NEW'!BJ10*'Per Unit Emission'!AB9)*'Efficiency Change'!$G8+Transition!$C8*('RCP26-NEW'!BJ10*'Per Unit Emission'!AB53)*'Efficiency Change'!$P8)/'Life time change'!$C8</f>
        <v>0</v>
      </c>
      <c r="ES9">
        <f>(Transition!$D8*('RCP26-NEW'!BK10*'Per Unit Emission'!AC9)*'Efficiency Change'!$G8+Transition!$C8*('RCP26-NEW'!BK10*'Per Unit Emission'!AC53)*'Efficiency Change'!$P8)/'Life time change'!$C8</f>
        <v>0</v>
      </c>
      <c r="ET9">
        <f>(Transition!$D8*('RCP26-NEW'!BL10*'Per Unit Emission'!AD9)*'Efficiency Change'!$G8+Transition!$C8*('RCP26-NEW'!BL10*'Per Unit Emission'!AD53)*'Efficiency Change'!$P8)/'Life time change'!$C8</f>
        <v>0</v>
      </c>
      <c r="EU9">
        <f>(Transition!$D8*('RCP26-NEW'!BM10*'Per Unit Emission'!AE9)*'Efficiency Change'!$G8+Transition!$C8*('RCP26-NEW'!BM10*'Per Unit Emission'!AE53)*'Efficiency Change'!$P8)/'Life time change'!$C8</f>
        <v>0</v>
      </c>
      <c r="EV9">
        <f>(Transition!$D8*('RCP26-NEW'!BN10*'Per Unit Emission'!AF9)*'Efficiency Change'!$G8+Transition!$C8*('RCP26-NEW'!BN10*'Per Unit Emission'!AF53)*'Efficiency Change'!$P8)/'Life time change'!$C8</f>
        <v>0</v>
      </c>
      <c r="EW9">
        <f>(Transition!$D8*('RCP26-NEW'!BO10*'Per Unit Emission'!AG9)*'Efficiency Change'!$G8+Transition!$C8*('RCP26-NEW'!BO10*'Per Unit Emission'!AG53)*'Efficiency Change'!$P8)/'Life time change'!$C8</f>
        <v>0</v>
      </c>
      <c r="EX9">
        <f>(Transition!$D8*('RCP26-NEW'!BP10*'Per Unit Emission'!AH9)*'Efficiency Change'!$G8+Transition!$C8*('RCP26-NEW'!BP10*'Per Unit Emission'!AH53)*'Efficiency Change'!$P8)/'Life time change'!$C8</f>
        <v>0</v>
      </c>
      <c r="EY9">
        <f>(Transition!$D8*('RCP26-NEW'!BQ10*'Per Unit Emission'!AI9)*'Efficiency Change'!$G8+Transition!$C8*('RCP26-NEW'!BQ10*'Per Unit Emission'!AI53)*'Efficiency Change'!$P8)/'Life time change'!$C8</f>
        <v>0</v>
      </c>
      <c r="EZ9">
        <f>(Transition!$D8*('RCP26-NEW'!BR10*'Per Unit Emission'!AJ9)*'Efficiency Change'!$G8+Transition!$C8*('RCP26-NEW'!BR10*'Per Unit Emission'!AJ53)*'Efficiency Change'!$P8)/'Life time change'!$C8</f>
        <v>0</v>
      </c>
      <c r="FA9">
        <f>(Transition!$D8*('RCP26-NEW'!BS10*'Per Unit Emission'!T9)*'Efficiency Change'!$G8+Transition!$C8*('RCP26-NEW'!BS10*'Per Unit Emission'!T53)*'Efficiency Change'!$P8)/'Life time change'!$C8</f>
        <v>0</v>
      </c>
      <c r="FB9">
        <f>(Transition!$D8*('RCP26-NEW'!BT10*'Per Unit Emission'!U9)*'Efficiency Change'!$G8+Transition!$C8*('RCP26-NEW'!BT10*'Per Unit Emission'!U53)*'Efficiency Change'!$P8)/'Life time change'!$C8</f>
        <v>0</v>
      </c>
      <c r="FC9">
        <f>(Transition!$D8*('RCP26-NEW'!BU10*'Per Unit Emission'!V9)*'Efficiency Change'!$G8+Transition!$C8*('RCP26-NEW'!BU10*'Per Unit Emission'!V53)*'Efficiency Change'!$P8)/'Life time change'!$C8</f>
        <v>0</v>
      </c>
      <c r="FD9">
        <f>(Transition!$D8*('RCP26-NEW'!BV10*'Per Unit Emission'!W9)*'Efficiency Change'!$G8+Transition!$C8*('RCP26-NEW'!BV10*'Per Unit Emission'!W53)*'Efficiency Change'!$P8)/'Life time change'!$C8</f>
        <v>0</v>
      </c>
      <c r="FE9">
        <f>(Transition!$D8*('RCP26-NEW'!BW10*'Per Unit Emission'!X9)*'Efficiency Change'!$G8+Transition!$C8*('RCP26-NEW'!BW10*'Per Unit Emission'!X53)*'Efficiency Change'!$P8)/'Life time change'!$C8</f>
        <v>0</v>
      </c>
      <c r="FF9">
        <f>(Transition!$D8*('RCP26-NEW'!BX10*'Per Unit Emission'!Y9)*'Efficiency Change'!$G8+Transition!$C8*('RCP26-NEW'!BX10*'Per Unit Emission'!Y53)*'Efficiency Change'!$P8)/'Life time change'!$C8</f>
        <v>0</v>
      </c>
      <c r="FG9">
        <f>(Transition!$D8*('RCP26-NEW'!BY10*'Per Unit Emission'!Z9)*'Efficiency Change'!$G8+Transition!$C8*('RCP26-NEW'!BY10*'Per Unit Emission'!Z53)*'Efficiency Change'!$P8)/'Life time change'!$C8</f>
        <v>0</v>
      </c>
      <c r="FH9">
        <f>(Transition!$D8*('RCP26-NEW'!BZ10*'Per Unit Emission'!AA9)*'Efficiency Change'!$G8+Transition!$C8*('RCP26-NEW'!BZ10*'Per Unit Emission'!AA53)*'Efficiency Change'!$P8)/'Life time change'!$C8</f>
        <v>0</v>
      </c>
      <c r="FI9">
        <f>(Transition!$D8*('RCP26-NEW'!CA10*'Per Unit Emission'!AB9)*'Efficiency Change'!$G8+Transition!$C8*('RCP26-NEW'!CA10*'Per Unit Emission'!AB53)*'Efficiency Change'!$P8)/'Life time change'!$C8</f>
        <v>0</v>
      </c>
      <c r="FJ9">
        <f>(Transition!$D8*('RCP26-NEW'!CB10*'Per Unit Emission'!AC9)*'Efficiency Change'!$G8+Transition!$C8*('RCP26-NEW'!CB10*'Per Unit Emission'!AC53)*'Efficiency Change'!$P8)/'Life time change'!$C8</f>
        <v>0</v>
      </c>
      <c r="FK9">
        <f>(Transition!$D8*('RCP26-NEW'!CC10*'Per Unit Emission'!AD9)*'Efficiency Change'!$G8+Transition!$C8*('RCP26-NEW'!CC10*'Per Unit Emission'!AD53)*'Efficiency Change'!$P8)/'Life time change'!$C8</f>
        <v>0</v>
      </c>
      <c r="FL9">
        <f>(Transition!$D8*('RCP26-NEW'!CD10*'Per Unit Emission'!AE9)*'Efficiency Change'!$G8+Transition!$C8*('RCP26-NEW'!CD10*'Per Unit Emission'!AE53)*'Efficiency Change'!$P8)/'Life time change'!$C8</f>
        <v>0</v>
      </c>
      <c r="FM9">
        <f>(Transition!$D8*('RCP26-NEW'!CE10*'Per Unit Emission'!AF9)*'Efficiency Change'!$G8+Transition!$C8*('RCP26-NEW'!CE10*'Per Unit Emission'!AF53)*'Efficiency Change'!$P8)/'Life time change'!$C8</f>
        <v>0</v>
      </c>
      <c r="FN9">
        <f>(Transition!$D8*('RCP26-NEW'!CF10*'Per Unit Emission'!AG9)*'Efficiency Change'!$G8+Transition!$C8*('RCP26-NEW'!CF10*'Per Unit Emission'!AG53)*'Efficiency Change'!$P8)/'Life time change'!$C8</f>
        <v>0</v>
      </c>
      <c r="FO9">
        <f>(Transition!$D8*('RCP26-NEW'!CG10*'Per Unit Emission'!AH9)*'Efficiency Change'!$G8+Transition!$C8*('RCP26-NEW'!CG10*'Per Unit Emission'!AH53)*'Efficiency Change'!$P8)/'Life time change'!$C8</f>
        <v>0</v>
      </c>
      <c r="FP9">
        <f>(Transition!$D8*('RCP26-NEW'!CH10*'Per Unit Emission'!AI9)*'Efficiency Change'!$G8+Transition!$C8*('RCP26-NEW'!CH10*'Per Unit Emission'!AI53)*'Efficiency Change'!$P8)/'Life time change'!$C8</f>
        <v>0</v>
      </c>
      <c r="FS9">
        <v>2016</v>
      </c>
      <c r="FT9">
        <f>(Transition!$D8*('RCP19-NEW'!C10*'Per Unit Emission'!AK9)*'Efficiency Change'!$G8+Transition!$C8*('RCP19-NEW'!C10*'Per Unit Emission'!AK53)*'Efficiency Change'!$P8)/'Life time change'!$C8</f>
        <v>0</v>
      </c>
      <c r="FU9">
        <f>(Transition!$D8*('RCP19-NEW'!D10*'Per Unit Emission'!AL9)*'Efficiency Change'!$G8+Transition!$C8*('RCP19-NEW'!D10*'Per Unit Emission'!AL53)*'Efficiency Change'!$P8)/'Life time change'!$C8</f>
        <v>0</v>
      </c>
      <c r="FV9">
        <f>(Transition!$D8*('RCP19-NEW'!E10*'Per Unit Emission'!AM9)*'Efficiency Change'!$G8+Transition!$C8*('RCP19-NEW'!E10*'Per Unit Emission'!AM53)*'Efficiency Change'!$P8)/'Life time change'!$C8</f>
        <v>0</v>
      </c>
      <c r="FW9">
        <f>(Transition!$D8*('RCP19-NEW'!F10*'Per Unit Emission'!AN9)*'Efficiency Change'!$G8+Transition!$C8*('RCP19-NEW'!F10*'Per Unit Emission'!AN53)*'Efficiency Change'!$P8)/'Life time change'!$C8</f>
        <v>0</v>
      </c>
      <c r="FX9">
        <f>(Transition!$D8*('RCP19-NEW'!G10*'Per Unit Emission'!AO9)*'Efficiency Change'!$G8+Transition!$C8*('RCP19-NEW'!G10*'Per Unit Emission'!AO53)*'Efficiency Change'!$P8)/'Life time change'!$C8</f>
        <v>0</v>
      </c>
      <c r="FY9">
        <f>(Transition!$D8*('RCP19-NEW'!H10*'Per Unit Emission'!AP9)*'Efficiency Change'!$G8+Transition!$C8*('RCP19-NEW'!H10*'Per Unit Emission'!AP53)*'Efficiency Change'!$P8)/'Life time change'!$C8</f>
        <v>0</v>
      </c>
      <c r="FZ9">
        <f>(Transition!$D8*('RCP19-NEW'!I10*'Per Unit Emission'!AQ9)*'Efficiency Change'!$G8+Transition!$C8*('RCP19-NEW'!I10*'Per Unit Emission'!AQ53)*'Efficiency Change'!$P8)/'Life time change'!$C8</f>
        <v>0</v>
      </c>
      <c r="GA9">
        <f>(Transition!$D8*('RCP19-NEW'!J10*'Per Unit Emission'!AR9)*'Efficiency Change'!$G8+Transition!$C8*('RCP19-NEW'!J10*'Per Unit Emission'!AR53)*'Efficiency Change'!$P8)/'Life time change'!$C8</f>
        <v>0</v>
      </c>
      <c r="GB9">
        <f>(Transition!$D8*('RCP19-NEW'!K10*'Per Unit Emission'!AS9)*'Efficiency Change'!$G8+Transition!$C8*('RCP19-NEW'!K10*'Per Unit Emission'!AS53)*'Efficiency Change'!$P8)/'Life time change'!$C8</f>
        <v>0</v>
      </c>
      <c r="GC9">
        <f>(Transition!$D8*('RCP19-NEW'!L10*'Per Unit Emission'!AT9)*'Efficiency Change'!$G8+Transition!$C8*('RCP19-NEW'!L10*'Per Unit Emission'!AT53)*'Efficiency Change'!$P8)/'Life time change'!$C8</f>
        <v>0</v>
      </c>
      <c r="GD9">
        <f>(Transition!$D8*('RCP19-NEW'!M10*'Per Unit Emission'!AU9)*'Efficiency Change'!$G8+Transition!$C8*('RCP19-NEW'!M10*'Per Unit Emission'!AU53)*'Efficiency Change'!$P8)/'Life time change'!$C8</f>
        <v>0</v>
      </c>
      <c r="GE9">
        <f>(Transition!$D8*('RCP19-NEW'!N10*'Per Unit Emission'!AV9)*'Efficiency Change'!$G8+Transition!$C8*('RCP19-NEW'!N10*'Per Unit Emission'!AV53)*'Efficiency Change'!$P8)/'Life time change'!$C8</f>
        <v>0</v>
      </c>
      <c r="GF9">
        <f>(Transition!$D8*('RCP19-NEW'!O10*'Per Unit Emission'!AW9)*'Efficiency Change'!$G8+Transition!$C8*('RCP19-NEW'!O10*'Per Unit Emission'!AW53)*'Efficiency Change'!$P8)/'Life time change'!$C8</f>
        <v>0</v>
      </c>
      <c r="GG9">
        <f>(Transition!$D8*('RCP19-NEW'!P10*'Per Unit Emission'!AX9)*'Efficiency Change'!$G8+Transition!$C8*('RCP19-NEW'!P10*'Per Unit Emission'!AX53)*'Efficiency Change'!$P8)/'Life time change'!$C8</f>
        <v>0</v>
      </c>
      <c r="GH9">
        <f>(Transition!$D8*('RCP19-NEW'!Q10*'Per Unit Emission'!AY9)*'Efficiency Change'!$G8+Transition!$C8*('RCP19-NEW'!Q10*'Per Unit Emission'!AY53)*'Efficiency Change'!$P8)/'Life time change'!$C8</f>
        <v>0</v>
      </c>
      <c r="GI9">
        <f>(Transition!$D8*('RCP19-NEW'!R10*'Per Unit Emission'!AZ9)*'Efficiency Change'!$G8+Transition!$C8*('RCP19-NEW'!R10*'Per Unit Emission'!AZ53)*'Efficiency Change'!$P8)/'Life time change'!$C8</f>
        <v>0</v>
      </c>
      <c r="GJ9">
        <f>(Transition!$D8*('RCP19-NEW'!S10*'Per Unit Emission'!BA9)*'Efficiency Change'!$G8+Transition!$C8*('RCP19-NEW'!S10*'Per Unit Emission'!BA53)*'Efficiency Change'!$P8)/'Life time change'!$C8</f>
        <v>0</v>
      </c>
      <c r="GK9">
        <f>(Transition!$D8*('RCP19-NEW'!T10*'Per Unit Emission'!AK9)*'Efficiency Change'!$G8+Transition!$C8*('RCP19-NEW'!T10*'Per Unit Emission'!AK53)*'Efficiency Change'!$P8)/'Life time change'!$C8</f>
        <v>0</v>
      </c>
      <c r="GL9">
        <f>(Transition!$D8*('RCP19-NEW'!U10*'Per Unit Emission'!AL9)*'Efficiency Change'!$G8+Transition!$C8*('RCP19-NEW'!U10*'Per Unit Emission'!AL53)*'Efficiency Change'!$P8)/'Life time change'!$C8</f>
        <v>0</v>
      </c>
      <c r="GM9">
        <f>(Transition!$D8*('RCP19-NEW'!V10*'Per Unit Emission'!AM9)*'Efficiency Change'!$G8+Transition!$C8*('RCP19-NEW'!V10*'Per Unit Emission'!AM53)*'Efficiency Change'!$P8)/'Life time change'!$C8</f>
        <v>0</v>
      </c>
      <c r="GN9">
        <f>(Transition!$D8*('RCP19-NEW'!W10*'Per Unit Emission'!AN9)*'Efficiency Change'!$G8+Transition!$C8*('RCP19-NEW'!W10*'Per Unit Emission'!AN53)*'Efficiency Change'!$P8)/'Life time change'!$C8</f>
        <v>0</v>
      </c>
      <c r="GO9">
        <f>(Transition!$D8*('RCP19-NEW'!X10*'Per Unit Emission'!AO9)*'Efficiency Change'!$G8+Transition!$C8*('RCP19-NEW'!X10*'Per Unit Emission'!AO53)*'Efficiency Change'!$P8)/'Life time change'!$C8</f>
        <v>0</v>
      </c>
      <c r="GP9">
        <f>(Transition!$D8*('RCP19-NEW'!Y10*'Per Unit Emission'!AP9)*'Efficiency Change'!$G8+Transition!$C8*('RCP19-NEW'!Y10*'Per Unit Emission'!AP53)*'Efficiency Change'!$P8)/'Life time change'!$C8</f>
        <v>0</v>
      </c>
      <c r="GQ9">
        <f>(Transition!$D8*('RCP19-NEW'!Z10*'Per Unit Emission'!AQ9)*'Efficiency Change'!$G8+Transition!$C8*('RCP19-NEW'!Z10*'Per Unit Emission'!AQ53)*'Efficiency Change'!$P8)/'Life time change'!$C8</f>
        <v>0</v>
      </c>
      <c r="GR9">
        <f>(Transition!$D8*('RCP19-NEW'!AA10*'Per Unit Emission'!AR9)*'Efficiency Change'!$G8+Transition!$C8*('RCP19-NEW'!AA10*'Per Unit Emission'!AR53)*'Efficiency Change'!$P8)/'Life time change'!$C8</f>
        <v>0</v>
      </c>
      <c r="GS9">
        <f>(Transition!$D8*('RCP19-NEW'!AB10*'Per Unit Emission'!AS9)*'Efficiency Change'!$G8+Transition!$C8*('RCP19-NEW'!AB10*'Per Unit Emission'!AS53)*'Efficiency Change'!$P8)/'Life time change'!$C8</f>
        <v>0</v>
      </c>
      <c r="GT9">
        <f>(Transition!$D8*('RCP19-NEW'!AC10*'Per Unit Emission'!AT9)*'Efficiency Change'!$G8+Transition!$C8*('RCP19-NEW'!AC10*'Per Unit Emission'!AT53)*'Efficiency Change'!$P8)/'Life time change'!$C8</f>
        <v>0</v>
      </c>
      <c r="GU9">
        <f>(Transition!$D8*('RCP19-NEW'!AD10*'Per Unit Emission'!AU9)*'Efficiency Change'!$G8+Transition!$C8*('RCP19-NEW'!AD10*'Per Unit Emission'!AU53)*'Efficiency Change'!$P8)/'Life time change'!$C8</f>
        <v>0</v>
      </c>
      <c r="GV9">
        <f>(Transition!$D8*('RCP19-NEW'!AE10*'Per Unit Emission'!AV9)*'Efficiency Change'!$G8+Transition!$C8*('RCP19-NEW'!AE10*'Per Unit Emission'!AV53)*'Efficiency Change'!$P8)/'Life time change'!$C8</f>
        <v>0</v>
      </c>
      <c r="GW9">
        <f>(Transition!$D8*('RCP19-NEW'!AF10*'Per Unit Emission'!AW9)*'Efficiency Change'!$G8+Transition!$C8*('RCP19-NEW'!AF10*'Per Unit Emission'!AW53)*'Efficiency Change'!$P8)/'Life time change'!$C8</f>
        <v>0</v>
      </c>
      <c r="GX9">
        <f>(Transition!$D8*('RCP19-NEW'!AG10*'Per Unit Emission'!AX9)*'Efficiency Change'!$G8+Transition!$C8*('RCP19-NEW'!AG10*'Per Unit Emission'!AX53)*'Efficiency Change'!$P8)/'Life time change'!$C8</f>
        <v>0</v>
      </c>
      <c r="GY9">
        <f>(Transition!$D8*('RCP19-NEW'!AH10*'Per Unit Emission'!AY9)*'Efficiency Change'!$G8+Transition!$C8*('RCP19-NEW'!AH10*'Per Unit Emission'!AY53)*'Efficiency Change'!$P8)/'Life time change'!$C8</f>
        <v>0</v>
      </c>
      <c r="GZ9">
        <f>(Transition!$D8*('RCP19-NEW'!AI10*'Per Unit Emission'!AZ9)*'Efficiency Change'!$G8+Transition!$C8*('RCP19-NEW'!AI10*'Per Unit Emission'!AZ53)*'Efficiency Change'!$P8)/'Life time change'!$C8</f>
        <v>0</v>
      </c>
      <c r="HA9">
        <f>(Transition!$D8*('RCP19-NEW'!AJ10*'Per Unit Emission'!BA9)*'Efficiency Change'!$G8+Transition!$C8*('RCP19-NEW'!AJ10*'Per Unit Emission'!BA53)*'Efficiency Change'!$P8)/'Life time change'!$C8</f>
        <v>0</v>
      </c>
      <c r="HB9">
        <f>(Transition!$D8*('RCP19-NEW'!AK10*'Per Unit Emission'!AK9)*'Efficiency Change'!$G8+Transition!$C8*('RCP19-NEW'!AK10*'Per Unit Emission'!AK53)*'Efficiency Change'!$P8)/'Life time change'!$C8</f>
        <v>0</v>
      </c>
      <c r="HC9">
        <f>(Transition!$D8*('RCP19-NEW'!AL10*'Per Unit Emission'!AL9)*'Efficiency Change'!$G8+Transition!$C8*('RCP19-NEW'!AL10*'Per Unit Emission'!AL53)*'Efficiency Change'!$P8)/'Life time change'!$C8</f>
        <v>0</v>
      </c>
      <c r="HD9">
        <f>(Transition!$D8*('RCP19-NEW'!AM10*'Per Unit Emission'!AM9)*'Efficiency Change'!$G8+Transition!$C8*('RCP19-NEW'!AM10*'Per Unit Emission'!AM53)*'Efficiency Change'!$P8)/'Life time change'!$C8</f>
        <v>0</v>
      </c>
      <c r="HE9">
        <f>(Transition!$D8*('RCP19-NEW'!AN10*'Per Unit Emission'!AN9)*'Efficiency Change'!$G8+Transition!$C8*('RCP19-NEW'!AN10*'Per Unit Emission'!AN53)*'Efficiency Change'!$P8)/'Life time change'!$C8</f>
        <v>0</v>
      </c>
      <c r="HF9">
        <f>(Transition!$D8*('RCP19-NEW'!AO10*'Per Unit Emission'!AO9)*'Efficiency Change'!$G8+Transition!$C8*('RCP19-NEW'!AO10*'Per Unit Emission'!AO53)*'Efficiency Change'!$P8)/'Life time change'!$C8</f>
        <v>0</v>
      </c>
      <c r="HG9">
        <f>(Transition!$D8*('RCP19-NEW'!AP10*'Per Unit Emission'!AP9)*'Efficiency Change'!$G8+Transition!$C8*('RCP19-NEW'!AP10*'Per Unit Emission'!AP53)*'Efficiency Change'!$P8)/'Life time change'!$C8</f>
        <v>0</v>
      </c>
      <c r="HH9">
        <f>(Transition!$D8*('RCP19-NEW'!AQ10*'Per Unit Emission'!AQ9)*'Efficiency Change'!$G8+Transition!$C8*('RCP19-NEW'!AQ10*'Per Unit Emission'!AQ53)*'Efficiency Change'!$P8)/'Life time change'!$C8</f>
        <v>0</v>
      </c>
      <c r="HI9">
        <f>(Transition!$D8*('RCP19-NEW'!AR10*'Per Unit Emission'!AR9)*'Efficiency Change'!$G8+Transition!$C8*('RCP19-NEW'!AR10*'Per Unit Emission'!AR53)*'Efficiency Change'!$P8)/'Life time change'!$C8</f>
        <v>0</v>
      </c>
      <c r="HJ9">
        <f>(Transition!$D8*('RCP19-NEW'!AS10*'Per Unit Emission'!AS9)*'Efficiency Change'!$G8+Transition!$C8*('RCP19-NEW'!AS10*'Per Unit Emission'!AS53)*'Efficiency Change'!$P8)/'Life time change'!$C8</f>
        <v>0</v>
      </c>
      <c r="HK9">
        <f>(Transition!$D8*('RCP19-NEW'!AT10*'Per Unit Emission'!AT9)*'Efficiency Change'!$G8+Transition!$C8*('RCP19-NEW'!AT10*'Per Unit Emission'!AT53)*'Efficiency Change'!$P8)/'Life time change'!$C8</f>
        <v>0</v>
      </c>
      <c r="HL9">
        <f>(Transition!$D8*('RCP19-NEW'!AU10*'Per Unit Emission'!AU9)*'Efficiency Change'!$G8+Transition!$C8*('RCP19-NEW'!AU10*'Per Unit Emission'!AU53)*'Efficiency Change'!$P8)/'Life time change'!$C8</f>
        <v>0</v>
      </c>
      <c r="HM9">
        <f>(Transition!$D8*('RCP19-NEW'!AV10*'Per Unit Emission'!AV9)*'Efficiency Change'!$G8+Transition!$C8*('RCP19-NEW'!AV10*'Per Unit Emission'!AV53)*'Efficiency Change'!$P8)/'Life time change'!$C8</f>
        <v>0</v>
      </c>
      <c r="HN9">
        <f>(Transition!$D8*('RCP19-NEW'!AW10*'Per Unit Emission'!AW9)*'Efficiency Change'!$G8+Transition!$C8*('RCP19-NEW'!AW10*'Per Unit Emission'!AW53)*'Efficiency Change'!$P8)/'Life time change'!$C8</f>
        <v>0</v>
      </c>
      <c r="HO9">
        <f>(Transition!$D8*('RCP19-NEW'!AX10*'Per Unit Emission'!AX9)*'Efficiency Change'!$G8+Transition!$C8*('RCP19-NEW'!AX10*'Per Unit Emission'!AX53)*'Efficiency Change'!$P8)/'Life time change'!$C8</f>
        <v>0</v>
      </c>
      <c r="HP9">
        <f>(Transition!$D8*('RCP19-NEW'!AY10*'Per Unit Emission'!AY9)*'Efficiency Change'!$G8+Transition!$C8*('RCP19-NEW'!AY10*'Per Unit Emission'!AY53)*'Efficiency Change'!$P8)/'Life time change'!$C8</f>
        <v>0</v>
      </c>
      <c r="HQ9">
        <f>(Transition!$D8*('RCP19-NEW'!AZ10*'Per Unit Emission'!AZ9)*'Efficiency Change'!$G8+Transition!$C8*('RCP19-NEW'!AZ10*'Per Unit Emission'!AZ53)*'Efficiency Change'!$P8)/'Life time change'!$C8</f>
        <v>0</v>
      </c>
      <c r="HR9">
        <f>(Transition!$D8*('RCP19-NEW'!BA10*'Per Unit Emission'!BA9)*'Efficiency Change'!$G8+Transition!$C8*('RCP19-NEW'!BA10*'Per Unit Emission'!BA53)*'Efficiency Change'!$P8)/'Life time change'!$C8</f>
        <v>0</v>
      </c>
      <c r="HS9">
        <f>(Transition!$D8*('RCP19-NEW'!BB10*'Per Unit Emission'!AK9)*'Efficiency Change'!$G8+Transition!$C8*('RCP19-NEW'!BB10*'Per Unit Emission'!AK53)*'Efficiency Change'!$P8)/'Life time change'!$C8</f>
        <v>0</v>
      </c>
      <c r="HT9">
        <f>(Transition!$D8*('RCP19-NEW'!BC10*'Per Unit Emission'!AL9)*'Efficiency Change'!$G8+Transition!$C8*('RCP19-NEW'!BC10*'Per Unit Emission'!AL53)*'Efficiency Change'!$P8)/'Life time change'!$C8</f>
        <v>0</v>
      </c>
      <c r="HU9">
        <f>(Transition!$D8*('RCP19-NEW'!BD10*'Per Unit Emission'!AM9)*'Efficiency Change'!$G8+Transition!$C8*('RCP19-NEW'!BD10*'Per Unit Emission'!AM53)*'Efficiency Change'!$P8)/'Life time change'!$C8</f>
        <v>0</v>
      </c>
      <c r="HV9">
        <f>(Transition!$D8*('RCP19-NEW'!BE10*'Per Unit Emission'!AN9)*'Efficiency Change'!$G8+Transition!$C8*('RCP19-NEW'!BE10*'Per Unit Emission'!AN53)*'Efficiency Change'!$P8)/'Life time change'!$C8</f>
        <v>0</v>
      </c>
      <c r="HW9">
        <f>(Transition!$D8*('RCP19-NEW'!BF10*'Per Unit Emission'!AO9)*'Efficiency Change'!$G8+Transition!$C8*('RCP19-NEW'!BF10*'Per Unit Emission'!AO53)*'Efficiency Change'!$P8)/'Life time change'!$C8</f>
        <v>0</v>
      </c>
      <c r="HX9">
        <f>(Transition!$D8*('RCP19-NEW'!BG10*'Per Unit Emission'!AP9)*'Efficiency Change'!$G8+Transition!$C8*('RCP19-NEW'!BG10*'Per Unit Emission'!AP53)*'Efficiency Change'!$P8)/'Life time change'!$C8</f>
        <v>0</v>
      </c>
      <c r="HY9">
        <f>(Transition!$D8*('RCP19-NEW'!BH10*'Per Unit Emission'!AQ9)*'Efficiency Change'!$G8+Transition!$C8*('RCP19-NEW'!BH10*'Per Unit Emission'!AQ53)*'Efficiency Change'!$P8)/'Life time change'!$C8</f>
        <v>0</v>
      </c>
      <c r="HZ9">
        <f>(Transition!$D8*('RCP19-NEW'!BI10*'Per Unit Emission'!AR9)*'Efficiency Change'!$G8+Transition!$C8*('RCP19-NEW'!BI10*'Per Unit Emission'!AR53)*'Efficiency Change'!$P8)/'Life time change'!$C8</f>
        <v>0</v>
      </c>
      <c r="IA9">
        <f>(Transition!$D8*('RCP19-NEW'!BJ10*'Per Unit Emission'!AS9)*'Efficiency Change'!$G8+Transition!$C8*('RCP19-NEW'!BJ10*'Per Unit Emission'!AS53)*'Efficiency Change'!$P8)/'Life time change'!$C8</f>
        <v>0</v>
      </c>
      <c r="IB9">
        <f>(Transition!$D8*('RCP19-NEW'!BK10*'Per Unit Emission'!AT9)*'Efficiency Change'!$G8+Transition!$C8*('RCP19-NEW'!BK10*'Per Unit Emission'!AT53)*'Efficiency Change'!$P8)/'Life time change'!$C8</f>
        <v>0</v>
      </c>
      <c r="IC9">
        <f>(Transition!$D8*('RCP19-NEW'!BL10*'Per Unit Emission'!AU9)*'Efficiency Change'!$G8+Transition!$C8*('RCP19-NEW'!BL10*'Per Unit Emission'!AU53)*'Efficiency Change'!$P8)/'Life time change'!$C8</f>
        <v>0</v>
      </c>
      <c r="ID9">
        <f>(Transition!$D8*('RCP19-NEW'!BM10*'Per Unit Emission'!AV9)*'Efficiency Change'!$G8+Transition!$C8*('RCP19-NEW'!BM10*'Per Unit Emission'!AV53)*'Efficiency Change'!$P8)/'Life time change'!$C8</f>
        <v>0</v>
      </c>
      <c r="IE9">
        <f>(Transition!$D8*('RCP19-NEW'!BN10*'Per Unit Emission'!AW9)*'Efficiency Change'!$G8+Transition!$C8*('RCP19-NEW'!BN10*'Per Unit Emission'!AW53)*'Efficiency Change'!$P8)/'Life time change'!$C8</f>
        <v>0</v>
      </c>
      <c r="IF9">
        <f>(Transition!$D8*('RCP19-NEW'!BO10*'Per Unit Emission'!AX9)*'Efficiency Change'!$G8+Transition!$C8*('RCP19-NEW'!BO10*'Per Unit Emission'!AX53)*'Efficiency Change'!$P8)/'Life time change'!$C8</f>
        <v>0</v>
      </c>
      <c r="IG9">
        <f>(Transition!$D8*('RCP19-NEW'!BP10*'Per Unit Emission'!AY9)*'Efficiency Change'!$G8+Transition!$C8*('RCP19-NEW'!BP10*'Per Unit Emission'!AY53)*'Efficiency Change'!$P8)/'Life time change'!$C8</f>
        <v>0</v>
      </c>
      <c r="IH9">
        <f>(Transition!$D8*('RCP19-NEW'!BQ10*'Per Unit Emission'!AZ9)*'Efficiency Change'!$G8+Transition!$C8*('RCP19-NEW'!BQ10*'Per Unit Emission'!AZ53)*'Efficiency Change'!$P8)/'Life time change'!$C8</f>
        <v>0</v>
      </c>
      <c r="II9">
        <f>(Transition!$D8*('RCP19-NEW'!BR10*'Per Unit Emission'!BA9)*'Efficiency Change'!$G8+Transition!$C8*('RCP19-NEW'!BR10*'Per Unit Emission'!BA53)*'Efficiency Change'!$P8)/'Life time change'!$C8</f>
        <v>0</v>
      </c>
      <c r="IJ9">
        <f>(Transition!$D8*('RCP19-NEW'!BS10*'Per Unit Emission'!AK9)*'Efficiency Change'!$G8+Transition!$C8*('RCP19-NEW'!BS10*'Per Unit Emission'!AK53)*'Efficiency Change'!$P8)/'Life time change'!$C8</f>
        <v>0</v>
      </c>
      <c r="IK9">
        <f>(Transition!$D8*('RCP19-NEW'!BT10*'Per Unit Emission'!AL9)*'Efficiency Change'!$G8+Transition!$C8*('RCP19-NEW'!BT10*'Per Unit Emission'!AL53)*'Efficiency Change'!$P8)/'Life time change'!$C8</f>
        <v>0</v>
      </c>
      <c r="IL9">
        <f>(Transition!$D8*('RCP19-NEW'!BU10*'Per Unit Emission'!AM9)*'Efficiency Change'!$G8+Transition!$C8*('RCP19-NEW'!BU10*'Per Unit Emission'!AM53)*'Efficiency Change'!$P8)/'Life time change'!$C8</f>
        <v>0</v>
      </c>
      <c r="IM9">
        <f>(Transition!$D8*('RCP19-NEW'!BV10*'Per Unit Emission'!AN9)*'Efficiency Change'!$G8+Transition!$C8*('RCP19-NEW'!BV10*'Per Unit Emission'!AN53)*'Efficiency Change'!$P8)/'Life time change'!$C8</f>
        <v>0</v>
      </c>
      <c r="IN9">
        <f>(Transition!$D8*('RCP19-NEW'!BW10*'Per Unit Emission'!AO9)*'Efficiency Change'!$G8+Transition!$C8*('RCP19-NEW'!BW10*'Per Unit Emission'!AO53)*'Efficiency Change'!$P8)/'Life time change'!$C8</f>
        <v>0</v>
      </c>
      <c r="IO9">
        <f>(Transition!$D8*('RCP19-NEW'!BX10*'Per Unit Emission'!AP9)*'Efficiency Change'!$G8+Transition!$C8*('RCP19-NEW'!BX10*'Per Unit Emission'!AP53)*'Efficiency Change'!$P8)/'Life time change'!$C8</f>
        <v>0</v>
      </c>
      <c r="IP9">
        <f>(Transition!$D8*('RCP19-NEW'!BY10*'Per Unit Emission'!AQ9)*'Efficiency Change'!$G8+Transition!$C8*('RCP19-NEW'!BY10*'Per Unit Emission'!AQ53)*'Efficiency Change'!$P8)/'Life time change'!$C8</f>
        <v>0</v>
      </c>
      <c r="IQ9">
        <f>(Transition!$D8*('RCP19-NEW'!BZ10*'Per Unit Emission'!AR9)*'Efficiency Change'!$G8+Transition!$C8*('RCP19-NEW'!BZ10*'Per Unit Emission'!AR53)*'Efficiency Change'!$P8)/'Life time change'!$C8</f>
        <v>0</v>
      </c>
      <c r="IR9">
        <f>(Transition!$D8*('RCP19-NEW'!CA10*'Per Unit Emission'!AS9)*'Efficiency Change'!$G8+Transition!$C8*('RCP19-NEW'!CA10*'Per Unit Emission'!AS53)*'Efficiency Change'!$P8)/'Life time change'!$C8</f>
        <v>0</v>
      </c>
      <c r="IS9">
        <f>(Transition!$D8*('RCP19-NEW'!CB10*'Per Unit Emission'!AT9)*'Efficiency Change'!$G8+Transition!$C8*('RCP19-NEW'!CB10*'Per Unit Emission'!AT53)*'Efficiency Change'!$P8)/'Life time change'!$C8</f>
        <v>0</v>
      </c>
      <c r="IT9">
        <f>(Transition!$D8*('RCP19-NEW'!CC10*'Per Unit Emission'!AU9)*'Efficiency Change'!$G8+Transition!$C8*('RCP19-NEW'!CC10*'Per Unit Emission'!AU53)*'Efficiency Change'!$P8)/'Life time change'!$C8</f>
        <v>0</v>
      </c>
      <c r="IU9">
        <f>(Transition!$D8*('RCP19-NEW'!CD10*'Per Unit Emission'!AV9)*'Efficiency Change'!$G8+Transition!$C8*('RCP19-NEW'!CD10*'Per Unit Emission'!AV53)*'Efficiency Change'!$P8)/'Life time change'!$C8</f>
        <v>0</v>
      </c>
      <c r="IV9">
        <f>(Transition!$D8*('RCP19-NEW'!CE10*'Per Unit Emission'!AW9)*'Efficiency Change'!$G8+Transition!$C8*('RCP19-NEW'!CE10*'Per Unit Emission'!AW53)*'Efficiency Change'!$P8)/'Life time change'!$C8</f>
        <v>0</v>
      </c>
      <c r="IW9">
        <f>(Transition!$D8*('RCP19-NEW'!CF10*'Per Unit Emission'!AX9)*'Efficiency Change'!$G8+Transition!$C8*('RCP19-NEW'!CF10*'Per Unit Emission'!AX53)*'Efficiency Change'!$P8)/'Life time change'!$C8</f>
        <v>0</v>
      </c>
      <c r="IX9">
        <f>(Transition!$D8*('RCP19-NEW'!CG10*'Per Unit Emission'!AY9)*'Efficiency Change'!$G8+Transition!$C8*('RCP19-NEW'!CG10*'Per Unit Emission'!AY53)*'Efficiency Change'!$P8)/'Life time change'!$C8</f>
        <v>0</v>
      </c>
      <c r="IY9">
        <f>(Transition!$D8*('RCP19-NEW'!CH10*'Per Unit Emission'!AZ9)*'Efficiency Change'!$G8+Transition!$C8*('RCP19-NEW'!CH10*'Per Unit Emission'!AZ53)*'Efficiency Change'!$P8)/'Life time change'!$C8</f>
        <v>0</v>
      </c>
    </row>
    <row r="10" spans="1:259" x14ac:dyDescent="0.25">
      <c r="A10">
        <v>2017</v>
      </c>
      <c r="B10">
        <f>(Transition!$D9*('Base-New'!C11*'Per Unit Emission'!C10)*'Efficiency Change'!$G9+Transition!$C9*('Base-New'!C11*'Per Unit Emission'!C54)*'Efficiency Change'!$P9)/'Life time change'!$C9</f>
        <v>0</v>
      </c>
      <c r="C10">
        <f>(Transition!$D9*('Base-New'!D11*'Per Unit Emission'!D10)*'Efficiency Change'!$G9+Transition!$C9*('Base-New'!D11*'Per Unit Emission'!D54)*'Efficiency Change'!$P9)/'Life time change'!$C9</f>
        <v>0</v>
      </c>
      <c r="D10">
        <f>(Transition!$D9*('Base-New'!E11*'Per Unit Emission'!E10)*'Efficiency Change'!$G9+Transition!$C9*('Base-New'!E11*'Per Unit Emission'!E54)*'Efficiency Change'!$P9)/'Life time change'!$C9</f>
        <v>0</v>
      </c>
      <c r="E10">
        <f>(Transition!$D9*('Base-New'!F11*'Per Unit Emission'!F10)*'Efficiency Change'!$G9+Transition!$C9*('Base-New'!F11*'Per Unit Emission'!F54)*'Efficiency Change'!$P9)/'Life time change'!$C9</f>
        <v>0</v>
      </c>
      <c r="F10">
        <f>(Transition!$D9*('Base-New'!G11*'Per Unit Emission'!G10)*'Efficiency Change'!$G9+Transition!$C9*('Base-New'!G11*'Per Unit Emission'!G54)*'Efficiency Change'!$P9)/'Life time change'!$C9</f>
        <v>0</v>
      </c>
      <c r="G10">
        <f>(Transition!$D9*('Base-New'!H11*'Per Unit Emission'!H10)*'Efficiency Change'!$G9+Transition!$C9*('Base-New'!H11*'Per Unit Emission'!H54)*'Efficiency Change'!$P9)/'Life time change'!$C9</f>
        <v>0</v>
      </c>
      <c r="H10">
        <f>(Transition!$D9*('Base-New'!I11*'Per Unit Emission'!I10)*'Efficiency Change'!$G9+Transition!$C9*('Base-New'!I11*'Per Unit Emission'!I54)*'Efficiency Change'!$P9)/'Life time change'!$C9</f>
        <v>0</v>
      </c>
      <c r="I10">
        <f>(Transition!$D9*('Base-New'!J11*'Per Unit Emission'!J10)*'Efficiency Change'!$G9+Transition!$C9*('Base-New'!J11*'Per Unit Emission'!J54)*'Efficiency Change'!$P9)/'Life time change'!$C9</f>
        <v>0</v>
      </c>
      <c r="J10">
        <f>(Transition!$D9*('Base-New'!K11*'Per Unit Emission'!K10)*'Efficiency Change'!$G9+Transition!$C9*('Base-New'!K11*'Per Unit Emission'!K54)*'Efficiency Change'!$P9)/'Life time change'!$C9</f>
        <v>0</v>
      </c>
      <c r="K10">
        <f>(Transition!$D9*('Base-New'!L11*'Per Unit Emission'!L10)*'Efficiency Change'!$G9+Transition!$C9*('Base-New'!L11*'Per Unit Emission'!L54)*'Efficiency Change'!$P9)/'Life time change'!$C9</f>
        <v>0</v>
      </c>
      <c r="L10">
        <f>(Transition!$D9*('Base-New'!M11*'Per Unit Emission'!M10)*'Efficiency Change'!$G9+Transition!$C9*('Base-New'!M11*'Per Unit Emission'!M54)*'Efficiency Change'!$P9)/'Life time change'!$C9</f>
        <v>0</v>
      </c>
      <c r="M10">
        <f>(Transition!$D9*('Base-New'!N11*'Per Unit Emission'!N10)*'Efficiency Change'!$G9+Transition!$C9*('Base-New'!N11*'Per Unit Emission'!N54)*'Efficiency Change'!$P9)/'Life time change'!$C9</f>
        <v>0</v>
      </c>
      <c r="N10">
        <f>(Transition!$D9*('Base-New'!O11*'Per Unit Emission'!O10)*'Efficiency Change'!$G9+Transition!$C9*('Base-New'!O11*'Per Unit Emission'!O54)*'Efficiency Change'!$P9)/'Life time change'!$C9</f>
        <v>0</v>
      </c>
      <c r="O10">
        <f>(Transition!$D9*('Base-New'!P11*'Per Unit Emission'!P10)*'Efficiency Change'!$G9+Transition!$C9*('Base-New'!P11*'Per Unit Emission'!P54)*'Efficiency Change'!$P9)/'Life time change'!$C9</f>
        <v>0</v>
      </c>
      <c r="P10">
        <f>(Transition!$D9*('Base-New'!Q11*'Per Unit Emission'!Q10)*'Efficiency Change'!$G9+Transition!$C9*('Base-New'!Q11*'Per Unit Emission'!Q54)*'Efficiency Change'!$P9)/'Life time change'!$C9</f>
        <v>0</v>
      </c>
      <c r="Q10">
        <f>(Transition!$D9*('Base-New'!R11*'Per Unit Emission'!R10)*'Efficiency Change'!$G9+Transition!$C9*('Base-New'!R11*'Per Unit Emission'!R54)*'Efficiency Change'!$P9)/'Life time change'!$C9</f>
        <v>0</v>
      </c>
      <c r="R10">
        <f>(Transition!$D9*('Base-New'!S11*'Per Unit Emission'!S10)*'Efficiency Change'!$G9+Transition!$C9*('Base-New'!S11*'Per Unit Emission'!S54)*'Efficiency Change'!$P9)/'Life time change'!$C9</f>
        <v>0</v>
      </c>
      <c r="S10">
        <f>(Transition!$D9*('Base-New'!T11*'Per Unit Emission'!C10)*'Efficiency Change'!$G9+Transition!$C9*('Base-New'!T11*'Per Unit Emission'!C54)*'Efficiency Change'!$P9)/'Life time change'!$C9</f>
        <v>0</v>
      </c>
      <c r="T10">
        <f>(Transition!$D9*('Base-New'!U11*'Per Unit Emission'!D10)*'Efficiency Change'!$G9+Transition!$C9*('Base-New'!U11*'Per Unit Emission'!D54)*'Efficiency Change'!$P9)/'Life time change'!$C9</f>
        <v>0</v>
      </c>
      <c r="U10">
        <f>(Transition!$D9*('Base-New'!V11*'Per Unit Emission'!E10)*'Efficiency Change'!$G9+Transition!$C9*('Base-New'!V11*'Per Unit Emission'!E54)*'Efficiency Change'!$P9)/'Life time change'!$C9</f>
        <v>0</v>
      </c>
      <c r="V10">
        <f>(Transition!$D9*('Base-New'!W11*'Per Unit Emission'!F10)*'Efficiency Change'!$G9+Transition!$C9*('Base-New'!W11*'Per Unit Emission'!F54)*'Efficiency Change'!$P9)/'Life time change'!$C9</f>
        <v>0</v>
      </c>
      <c r="W10">
        <f>(Transition!$D9*('Base-New'!X11*'Per Unit Emission'!G10)*'Efficiency Change'!$G9+Transition!$C9*('Base-New'!X11*'Per Unit Emission'!G54)*'Efficiency Change'!$P9)/'Life time change'!$C9</f>
        <v>0</v>
      </c>
      <c r="X10">
        <f>(Transition!$D9*('Base-New'!Y11*'Per Unit Emission'!H10)*'Efficiency Change'!$G9+Transition!$C9*('Base-New'!Y11*'Per Unit Emission'!H54)*'Efficiency Change'!$P9)/'Life time change'!$C9</f>
        <v>0</v>
      </c>
      <c r="Y10">
        <f>(Transition!$D9*('Base-New'!Z11*'Per Unit Emission'!I10)*'Efficiency Change'!$G9+Transition!$C9*('Base-New'!Z11*'Per Unit Emission'!I54)*'Efficiency Change'!$P9)/'Life time change'!$C9</f>
        <v>0</v>
      </c>
      <c r="Z10">
        <f>(Transition!$D9*('Base-New'!AA11*'Per Unit Emission'!J10)*'Efficiency Change'!$G9+Transition!$C9*('Base-New'!AA11*'Per Unit Emission'!J54)*'Efficiency Change'!$P9)/'Life time change'!$C9</f>
        <v>0</v>
      </c>
      <c r="AA10">
        <f>(Transition!$D9*('Base-New'!AB11*'Per Unit Emission'!K10)*'Efficiency Change'!$G9+Transition!$C9*('Base-New'!AB11*'Per Unit Emission'!K54)*'Efficiency Change'!$P9)/'Life time change'!$C9</f>
        <v>0</v>
      </c>
      <c r="AB10">
        <f>(Transition!$D9*('Base-New'!AC11*'Per Unit Emission'!L10)*'Efficiency Change'!$G9+Transition!$C9*('Base-New'!AC11*'Per Unit Emission'!L54)*'Efficiency Change'!$P9)/'Life time change'!$C9</f>
        <v>0</v>
      </c>
      <c r="AC10">
        <f>(Transition!$D9*('Base-New'!AD11*'Per Unit Emission'!M10)*'Efficiency Change'!$G9+Transition!$C9*('Base-New'!AD11*'Per Unit Emission'!M54)*'Efficiency Change'!$P9)/'Life time change'!$C9</f>
        <v>0</v>
      </c>
      <c r="AD10">
        <f>(Transition!$D9*('Base-New'!AE11*'Per Unit Emission'!N10)*'Efficiency Change'!$G9+Transition!$C9*('Base-New'!AE11*'Per Unit Emission'!N54)*'Efficiency Change'!$P9)/'Life time change'!$C9</f>
        <v>0</v>
      </c>
      <c r="AE10">
        <f>(Transition!$D9*('Base-New'!AF11*'Per Unit Emission'!O10)*'Efficiency Change'!$G9+Transition!$C9*('Base-New'!AF11*'Per Unit Emission'!O54)*'Efficiency Change'!$P9)/'Life time change'!$C9</f>
        <v>0</v>
      </c>
      <c r="AF10">
        <f>(Transition!$D9*('Base-New'!AG11*'Per Unit Emission'!P10)*'Efficiency Change'!$G9+Transition!$C9*('Base-New'!AG11*'Per Unit Emission'!P54)*'Efficiency Change'!$P9)/'Life time change'!$C9</f>
        <v>0</v>
      </c>
      <c r="AG10">
        <f>(Transition!$D9*('Base-New'!AH11*'Per Unit Emission'!Q10)*'Efficiency Change'!$G9+Transition!$C9*('Base-New'!AH11*'Per Unit Emission'!Q54)*'Efficiency Change'!$P9)/'Life time change'!$C9</f>
        <v>0</v>
      </c>
      <c r="AH10">
        <f>(Transition!$D9*('Base-New'!AI11*'Per Unit Emission'!R10)*'Efficiency Change'!$G9+Transition!$C9*('Base-New'!AI11*'Per Unit Emission'!R54)*'Efficiency Change'!$P9)/'Life time change'!$C9</f>
        <v>0</v>
      </c>
      <c r="AI10">
        <f>(Transition!$D9*('Base-New'!AJ11*'Per Unit Emission'!S10)*'Efficiency Change'!$G9+Transition!$C9*('Base-New'!AJ11*'Per Unit Emission'!S54)*'Efficiency Change'!$P9)/'Life time change'!$C9</f>
        <v>0</v>
      </c>
      <c r="AJ10">
        <f>(Transition!$D9*('Base-New'!AK11*'Per Unit Emission'!C10)*'Efficiency Change'!$G9+Transition!$C9*('Base-New'!AK11*'Per Unit Emission'!C54)*'Efficiency Change'!$P9)/'Life time change'!$C9</f>
        <v>0</v>
      </c>
      <c r="AK10">
        <f>(Transition!$D9*('Base-New'!AL11*'Per Unit Emission'!D10)*'Efficiency Change'!$G9+Transition!$C9*('Base-New'!AL11*'Per Unit Emission'!D54)*'Efficiency Change'!$P9)/'Life time change'!$C9</f>
        <v>0</v>
      </c>
      <c r="AL10">
        <f>(Transition!$D9*('Base-New'!AM11*'Per Unit Emission'!E10)*'Efficiency Change'!$G9+Transition!$C9*('Base-New'!AM11*'Per Unit Emission'!E54)*'Efficiency Change'!$P9)/'Life time change'!$C9</f>
        <v>0</v>
      </c>
      <c r="AM10">
        <f>(Transition!$D9*('Base-New'!AN11*'Per Unit Emission'!F10)*'Efficiency Change'!$G9+Transition!$C9*('Base-New'!AN11*'Per Unit Emission'!F54)*'Efficiency Change'!$P9)/'Life time change'!$C9</f>
        <v>0</v>
      </c>
      <c r="AN10">
        <f>(Transition!$D9*('Base-New'!AO11*'Per Unit Emission'!G10)*'Efficiency Change'!$G9+Transition!$C9*('Base-New'!AO11*'Per Unit Emission'!G54)*'Efficiency Change'!$P9)/'Life time change'!$C9</f>
        <v>0</v>
      </c>
      <c r="AO10">
        <f>(Transition!$D9*('Base-New'!AP11*'Per Unit Emission'!H10)*'Efficiency Change'!$G9+Transition!$C9*('Base-New'!AP11*'Per Unit Emission'!H54)*'Efficiency Change'!$P9)/'Life time change'!$C9</f>
        <v>0</v>
      </c>
      <c r="AP10">
        <f>(Transition!$D9*('Base-New'!AQ11*'Per Unit Emission'!I10)*'Efficiency Change'!$G9+Transition!$C9*('Base-New'!AQ11*'Per Unit Emission'!I54)*'Efficiency Change'!$P9)/'Life time change'!$C9</f>
        <v>0</v>
      </c>
      <c r="AQ10">
        <f>(Transition!$D9*('Base-New'!AR11*'Per Unit Emission'!J10)*'Efficiency Change'!$G9+Transition!$C9*('Base-New'!AR11*'Per Unit Emission'!J54)*'Efficiency Change'!$P9)/'Life time change'!$C9</f>
        <v>0</v>
      </c>
      <c r="AR10">
        <f>(Transition!$D9*('Base-New'!AS11*'Per Unit Emission'!K10)*'Efficiency Change'!$G9+Transition!$C9*('Base-New'!AS11*'Per Unit Emission'!K54)*'Efficiency Change'!$P9)/'Life time change'!$C9</f>
        <v>0</v>
      </c>
      <c r="AS10">
        <f>(Transition!$D9*('Base-New'!AT11*'Per Unit Emission'!L10)*'Efficiency Change'!$G9+Transition!$C9*('Base-New'!AT11*'Per Unit Emission'!L54)*'Efficiency Change'!$P9)/'Life time change'!$C9</f>
        <v>0</v>
      </c>
      <c r="AT10">
        <f>(Transition!$D9*('Base-New'!AU11*'Per Unit Emission'!M10)*'Efficiency Change'!$G9+Transition!$C9*('Base-New'!AU11*'Per Unit Emission'!M54)*'Efficiency Change'!$P9)/'Life time change'!$C9</f>
        <v>0</v>
      </c>
      <c r="AU10">
        <f>(Transition!$D9*('Base-New'!AV11*'Per Unit Emission'!N10)*'Efficiency Change'!$G9+Transition!$C9*('Base-New'!AV11*'Per Unit Emission'!N54)*'Efficiency Change'!$P9)/'Life time change'!$C9</f>
        <v>0</v>
      </c>
      <c r="AV10">
        <f>(Transition!$D9*('Base-New'!AW11*'Per Unit Emission'!O10)*'Efficiency Change'!$G9+Transition!$C9*('Base-New'!AW11*'Per Unit Emission'!O54)*'Efficiency Change'!$P9)/'Life time change'!$C9</f>
        <v>0</v>
      </c>
      <c r="AW10">
        <f>(Transition!$D9*('Base-New'!AX11*'Per Unit Emission'!P10)*'Efficiency Change'!$G9+Transition!$C9*('Base-New'!AX11*'Per Unit Emission'!P54)*'Efficiency Change'!$P9)/'Life time change'!$C9</f>
        <v>0</v>
      </c>
      <c r="AX10">
        <f>(Transition!$D9*('Base-New'!AY11*'Per Unit Emission'!Q10)*'Efficiency Change'!$G9+Transition!$C9*('Base-New'!AY11*'Per Unit Emission'!Q54)*'Efficiency Change'!$P9)/'Life time change'!$C9</f>
        <v>0</v>
      </c>
      <c r="AY10">
        <f>(Transition!$D9*('Base-New'!AZ11*'Per Unit Emission'!R10)*'Efficiency Change'!$G9+Transition!$C9*('Base-New'!AZ11*'Per Unit Emission'!R54)*'Efficiency Change'!$P9)/'Life time change'!$C9</f>
        <v>0</v>
      </c>
      <c r="AZ10">
        <f>(Transition!$D9*('Base-New'!BA11*'Per Unit Emission'!S10)*'Efficiency Change'!$G9+Transition!$C9*('Base-New'!BA11*'Per Unit Emission'!S54)*'Efficiency Change'!$P9)/'Life time change'!$C9</f>
        <v>0</v>
      </c>
      <c r="BA10">
        <f>(Transition!$D9*('Base-New'!BB11*'Per Unit Emission'!C10)*'Efficiency Change'!$G9+Transition!$C9*('Base-New'!BB11*'Per Unit Emission'!C54)*'Efficiency Change'!$P9)/'Life time change'!$C9</f>
        <v>0</v>
      </c>
      <c r="BB10">
        <f>(Transition!$D9*('Base-New'!BC11*'Per Unit Emission'!D10)*'Efficiency Change'!$G9+Transition!$C9*('Base-New'!BC11*'Per Unit Emission'!D54)*'Efficiency Change'!$P9)/'Life time change'!$C9</f>
        <v>0</v>
      </c>
      <c r="BC10">
        <f>(Transition!$D9*('Base-New'!BD11*'Per Unit Emission'!E10)*'Efficiency Change'!$G9+Transition!$C9*('Base-New'!BD11*'Per Unit Emission'!E54)*'Efficiency Change'!$P9)/'Life time change'!$C9</f>
        <v>0</v>
      </c>
      <c r="BD10">
        <f>(Transition!$D9*('Base-New'!BE11*'Per Unit Emission'!F10)*'Efficiency Change'!$G9+Transition!$C9*('Base-New'!BE11*'Per Unit Emission'!F54)*'Efficiency Change'!$P9)/'Life time change'!$C9</f>
        <v>0</v>
      </c>
      <c r="BE10">
        <f>(Transition!$D9*('Base-New'!BF11*'Per Unit Emission'!G10)*'Efficiency Change'!$G9+Transition!$C9*('Base-New'!BF11*'Per Unit Emission'!G54)*'Efficiency Change'!$P9)/'Life time change'!$C9</f>
        <v>0</v>
      </c>
      <c r="BF10">
        <f>(Transition!$D9*('Base-New'!BG11*'Per Unit Emission'!H10)*'Efficiency Change'!$G9+Transition!$C9*('Base-New'!BG11*'Per Unit Emission'!H54)*'Efficiency Change'!$P9)/'Life time change'!$C9</f>
        <v>0</v>
      </c>
      <c r="BG10">
        <f>(Transition!$D9*('Base-New'!BH11*'Per Unit Emission'!I10)*'Efficiency Change'!$G9+Transition!$C9*('Base-New'!BH11*'Per Unit Emission'!I54)*'Efficiency Change'!$P9)/'Life time change'!$C9</f>
        <v>0</v>
      </c>
      <c r="BH10">
        <f>(Transition!$D9*('Base-New'!BI11*'Per Unit Emission'!J10)*'Efficiency Change'!$G9+Transition!$C9*('Base-New'!BI11*'Per Unit Emission'!J54)*'Efficiency Change'!$P9)/'Life time change'!$C9</f>
        <v>0</v>
      </c>
      <c r="BI10">
        <f>(Transition!$D9*('Base-New'!BJ11*'Per Unit Emission'!K10)*'Efficiency Change'!$G9+Transition!$C9*('Base-New'!BJ11*'Per Unit Emission'!K54)*'Efficiency Change'!$P9)/'Life time change'!$C9</f>
        <v>0</v>
      </c>
      <c r="BJ10">
        <f>(Transition!$D9*('Base-New'!BK11*'Per Unit Emission'!L10)*'Efficiency Change'!$G9+Transition!$C9*('Base-New'!BK11*'Per Unit Emission'!L54)*'Efficiency Change'!$P9)/'Life time change'!$C9</f>
        <v>0</v>
      </c>
      <c r="BK10">
        <f>(Transition!$D9*('Base-New'!BL11*'Per Unit Emission'!M10)*'Efficiency Change'!$G9+Transition!$C9*('Base-New'!BL11*'Per Unit Emission'!M54)*'Efficiency Change'!$P9)/'Life time change'!$C9</f>
        <v>0</v>
      </c>
      <c r="BL10">
        <f>(Transition!$D9*('Base-New'!BM11*'Per Unit Emission'!N10)*'Efficiency Change'!$G9+Transition!$C9*('Base-New'!BM11*'Per Unit Emission'!N54)*'Efficiency Change'!$P9)/'Life time change'!$C9</f>
        <v>0</v>
      </c>
      <c r="BM10">
        <f>(Transition!$D9*('Base-New'!BN11*'Per Unit Emission'!O10)*'Efficiency Change'!$G9+Transition!$C9*('Base-New'!BN11*'Per Unit Emission'!O54)*'Efficiency Change'!$P9)/'Life time change'!$C9</f>
        <v>0</v>
      </c>
      <c r="BN10">
        <f>(Transition!$D9*('Base-New'!BO11*'Per Unit Emission'!P10)*'Efficiency Change'!$G9+Transition!$C9*('Base-New'!BO11*'Per Unit Emission'!P54)*'Efficiency Change'!$P9)/'Life time change'!$C9</f>
        <v>0</v>
      </c>
      <c r="BO10">
        <f>(Transition!$D9*('Base-New'!BP11*'Per Unit Emission'!Q10)*'Efficiency Change'!$G9+Transition!$C9*('Base-New'!BP11*'Per Unit Emission'!Q54)*'Efficiency Change'!$P9)/'Life time change'!$C9</f>
        <v>0</v>
      </c>
      <c r="BP10">
        <f>(Transition!$D9*('Base-New'!BQ11*'Per Unit Emission'!R10)*'Efficiency Change'!$G9+Transition!$C9*('Base-New'!BQ11*'Per Unit Emission'!R54)*'Efficiency Change'!$P9)/'Life time change'!$C9</f>
        <v>0</v>
      </c>
      <c r="BQ10">
        <f>(Transition!$D9*('Base-New'!BR11*'Per Unit Emission'!S10)*'Efficiency Change'!$G9+Transition!$C9*('Base-New'!BR11*'Per Unit Emission'!S54)*'Efficiency Change'!$P9)/'Life time change'!$C9</f>
        <v>0</v>
      </c>
      <c r="BR10">
        <f>(Transition!$D9*('Base-New'!BS11*'Per Unit Emission'!C10)*'Efficiency Change'!$G9+Transition!$C9*('Base-New'!BS11*'Per Unit Emission'!C54)*'Efficiency Change'!$P9)/'Life time change'!$C9</f>
        <v>0</v>
      </c>
      <c r="BS10">
        <f>(Transition!$D9*('Base-New'!BT11*'Per Unit Emission'!D10)*'Efficiency Change'!$G9+Transition!$C9*('Base-New'!BT11*'Per Unit Emission'!D54)*'Efficiency Change'!$P9)/'Life time change'!$C9</f>
        <v>0</v>
      </c>
      <c r="BT10">
        <f>(Transition!$D9*('Base-New'!BU11*'Per Unit Emission'!E10)*'Efficiency Change'!$G9+Transition!$C9*('Base-New'!BU11*'Per Unit Emission'!E54)*'Efficiency Change'!$P9)/'Life time change'!$C9</f>
        <v>0</v>
      </c>
      <c r="BU10">
        <f>(Transition!$D9*('Base-New'!BV11*'Per Unit Emission'!F10)*'Efficiency Change'!$G9+Transition!$C9*('Base-New'!BV11*'Per Unit Emission'!F54)*'Efficiency Change'!$P9)/'Life time change'!$C9</f>
        <v>0</v>
      </c>
      <c r="BV10">
        <f>(Transition!$D9*('Base-New'!BW11*'Per Unit Emission'!G10)*'Efficiency Change'!$G9+Transition!$C9*('Base-New'!BW11*'Per Unit Emission'!G54)*'Efficiency Change'!$P9)/'Life time change'!$C9</f>
        <v>0</v>
      </c>
      <c r="BW10">
        <f>(Transition!$D9*('Base-New'!BX11*'Per Unit Emission'!H10)*'Efficiency Change'!$G9+Transition!$C9*('Base-New'!BX11*'Per Unit Emission'!H54)*'Efficiency Change'!$P9)/'Life time change'!$C9</f>
        <v>0</v>
      </c>
      <c r="BX10">
        <f>(Transition!$D9*('Base-New'!BY11*'Per Unit Emission'!I10)*'Efficiency Change'!$G9+Transition!$C9*('Base-New'!BY11*'Per Unit Emission'!I54)*'Efficiency Change'!$P9)/'Life time change'!$C9</f>
        <v>0</v>
      </c>
      <c r="BY10">
        <f>(Transition!$D9*('Base-New'!BZ11*'Per Unit Emission'!J10)*'Efficiency Change'!$G9+Transition!$C9*('Base-New'!BZ11*'Per Unit Emission'!J54)*'Efficiency Change'!$P9)/'Life time change'!$C9</f>
        <v>0</v>
      </c>
      <c r="BZ10">
        <f>(Transition!$D9*('Base-New'!CA11*'Per Unit Emission'!K10)*'Efficiency Change'!$G9+Transition!$C9*('Base-New'!CA11*'Per Unit Emission'!K54)*'Efficiency Change'!$P9)/'Life time change'!$C9</f>
        <v>0</v>
      </c>
      <c r="CA10">
        <f>(Transition!$D9*('Base-New'!CB11*'Per Unit Emission'!L10)*'Efficiency Change'!$G9+Transition!$C9*('Base-New'!CB11*'Per Unit Emission'!L54)*'Efficiency Change'!$P9)/'Life time change'!$C9</f>
        <v>0</v>
      </c>
      <c r="CB10">
        <f>(Transition!$D9*('Base-New'!CC11*'Per Unit Emission'!M10)*'Efficiency Change'!$G9+Transition!$C9*('Base-New'!CC11*'Per Unit Emission'!M54)*'Efficiency Change'!$P9)/'Life time change'!$C9</f>
        <v>0</v>
      </c>
      <c r="CC10">
        <f>(Transition!$D9*('Base-New'!CD11*'Per Unit Emission'!N10)*'Efficiency Change'!$G9+Transition!$C9*('Base-New'!CD11*'Per Unit Emission'!N54)*'Efficiency Change'!$P9)/'Life time change'!$C9</f>
        <v>0</v>
      </c>
      <c r="CD10">
        <f>(Transition!$D9*('Base-New'!CE11*'Per Unit Emission'!O10)*'Efficiency Change'!$G9+Transition!$C9*('Base-New'!CE11*'Per Unit Emission'!O54)*'Efficiency Change'!$P9)/'Life time change'!$C9</f>
        <v>0</v>
      </c>
      <c r="CE10">
        <f>(Transition!$D9*('Base-New'!CF11*'Per Unit Emission'!P10)*'Efficiency Change'!$G9+Transition!$C9*('Base-New'!CF11*'Per Unit Emission'!P54)*'Efficiency Change'!$P9)/'Life time change'!$C9</f>
        <v>0</v>
      </c>
      <c r="CF10">
        <f>(Transition!$D9*('Base-New'!CG11*'Per Unit Emission'!Q10)*'Efficiency Change'!$G9+Transition!$C9*('Base-New'!CG11*'Per Unit Emission'!Q54)*'Efficiency Change'!$P9)/'Life time change'!$C9</f>
        <v>0</v>
      </c>
      <c r="CG10">
        <f>(Transition!$D9*('Base-New'!CH11*'Per Unit Emission'!R10)*'Efficiency Change'!$G9+Transition!$C9*('Base-New'!CH11*'Per Unit Emission'!R54)*'Efficiency Change'!$P9)/'Life time change'!$C9</f>
        <v>0</v>
      </c>
      <c r="CJ10">
        <v>2017</v>
      </c>
      <c r="CK10">
        <f>(Transition!$D9*('RCP26-NEW'!C11*'Per Unit Emission'!T10)*'Efficiency Change'!$G9+Transition!$C9*('RCP26-NEW'!C11*'Per Unit Emission'!T54)*'Efficiency Change'!$P9)/'Life time change'!$C9</f>
        <v>0</v>
      </c>
      <c r="CL10">
        <f>(Transition!$D9*('RCP26-NEW'!D11*'Per Unit Emission'!U10)*'Efficiency Change'!$G9+Transition!$C9*('RCP26-NEW'!D11*'Per Unit Emission'!U54)*'Efficiency Change'!$P9)/'Life time change'!$C9</f>
        <v>0</v>
      </c>
      <c r="CM10">
        <f>(Transition!$D9*('RCP26-NEW'!E11*'Per Unit Emission'!V10)*'Efficiency Change'!$G9+Transition!$C9*('RCP26-NEW'!E11*'Per Unit Emission'!V54)*'Efficiency Change'!$P9)/'Life time change'!$C9</f>
        <v>0</v>
      </c>
      <c r="CN10">
        <f>(Transition!$D9*('RCP26-NEW'!F11*'Per Unit Emission'!W10)*'Efficiency Change'!$G9+Transition!$C9*('RCP26-NEW'!F11*'Per Unit Emission'!W54)*'Efficiency Change'!$P9)/'Life time change'!$C9</f>
        <v>0</v>
      </c>
      <c r="CO10">
        <f>(Transition!$D9*('RCP26-NEW'!G11*'Per Unit Emission'!X10)*'Efficiency Change'!$G9+Transition!$C9*('RCP26-NEW'!G11*'Per Unit Emission'!X54)*'Efficiency Change'!$P9)/'Life time change'!$C9</f>
        <v>0</v>
      </c>
      <c r="CP10">
        <f>(Transition!$D9*('RCP26-NEW'!H11*'Per Unit Emission'!Y10)*'Efficiency Change'!$G9+Transition!$C9*('RCP26-NEW'!H11*'Per Unit Emission'!Y54)*'Efficiency Change'!$P9)/'Life time change'!$C9</f>
        <v>0</v>
      </c>
      <c r="CQ10">
        <f>(Transition!$D9*('RCP26-NEW'!I11*'Per Unit Emission'!Z10)*'Efficiency Change'!$G9+Transition!$C9*('RCP26-NEW'!I11*'Per Unit Emission'!Z54)*'Efficiency Change'!$P9)/'Life time change'!$C9</f>
        <v>0</v>
      </c>
      <c r="CR10">
        <f>(Transition!$D9*('RCP26-NEW'!J11*'Per Unit Emission'!AA10)*'Efficiency Change'!$G9+Transition!$C9*('RCP26-NEW'!J11*'Per Unit Emission'!AA54)*'Efficiency Change'!$P9)/'Life time change'!$C9</f>
        <v>0</v>
      </c>
      <c r="CS10">
        <f>(Transition!$D9*('RCP26-NEW'!K11*'Per Unit Emission'!AB10)*'Efficiency Change'!$G9+Transition!$C9*('RCP26-NEW'!K11*'Per Unit Emission'!AB54)*'Efficiency Change'!$P9)/'Life time change'!$C9</f>
        <v>0</v>
      </c>
      <c r="CT10">
        <f>(Transition!$D9*('RCP26-NEW'!L11*'Per Unit Emission'!AC10)*'Efficiency Change'!$G9+Transition!$C9*('RCP26-NEW'!L11*'Per Unit Emission'!AC54)*'Efficiency Change'!$P9)/'Life time change'!$C9</f>
        <v>0</v>
      </c>
      <c r="CU10">
        <f>(Transition!$D9*('RCP26-NEW'!M11*'Per Unit Emission'!AD10)*'Efficiency Change'!$G9+Transition!$C9*('RCP26-NEW'!M11*'Per Unit Emission'!AD54)*'Efficiency Change'!$P9)/'Life time change'!$C9</f>
        <v>0</v>
      </c>
      <c r="CV10">
        <f>(Transition!$D9*('RCP26-NEW'!N11*'Per Unit Emission'!AE10)*'Efficiency Change'!$G9+Transition!$C9*('RCP26-NEW'!N11*'Per Unit Emission'!AE54)*'Efficiency Change'!$P9)/'Life time change'!$C9</f>
        <v>0</v>
      </c>
      <c r="CW10">
        <f>(Transition!$D9*('RCP26-NEW'!O11*'Per Unit Emission'!AF10)*'Efficiency Change'!$G9+Transition!$C9*('RCP26-NEW'!O11*'Per Unit Emission'!AF54)*'Efficiency Change'!$P9)/'Life time change'!$C9</f>
        <v>0</v>
      </c>
      <c r="CX10">
        <f>(Transition!$D9*('RCP26-NEW'!P11*'Per Unit Emission'!AG10)*'Efficiency Change'!$G9+Transition!$C9*('RCP26-NEW'!P11*'Per Unit Emission'!AG54)*'Efficiency Change'!$P9)/'Life time change'!$C9</f>
        <v>0</v>
      </c>
      <c r="CY10">
        <f>(Transition!$D9*('RCP26-NEW'!Q11*'Per Unit Emission'!AH10)*'Efficiency Change'!$G9+Transition!$C9*('RCP26-NEW'!Q11*'Per Unit Emission'!AH54)*'Efficiency Change'!$P9)/'Life time change'!$C9</f>
        <v>0</v>
      </c>
      <c r="CZ10">
        <f>(Transition!$D9*('RCP26-NEW'!R11*'Per Unit Emission'!AI10)*'Efficiency Change'!$G9+Transition!$C9*('RCP26-NEW'!R11*'Per Unit Emission'!AI54)*'Efficiency Change'!$P9)/'Life time change'!$C9</f>
        <v>0</v>
      </c>
      <c r="DA10">
        <f>(Transition!$D9*('RCP26-NEW'!S11*'Per Unit Emission'!AJ10)*'Efficiency Change'!$G9+Transition!$C9*('RCP26-NEW'!S11*'Per Unit Emission'!AJ54)*'Efficiency Change'!$P9)/'Life time change'!$C9</f>
        <v>0</v>
      </c>
      <c r="DB10">
        <f>(Transition!$D9*('RCP26-NEW'!T11*'Per Unit Emission'!T10)*'Efficiency Change'!$G9+Transition!$C9*('RCP26-NEW'!T11*'Per Unit Emission'!T54)*'Efficiency Change'!$P9)/'Life time change'!$C9</f>
        <v>0</v>
      </c>
      <c r="DC10">
        <f>(Transition!$D9*('RCP26-NEW'!U11*'Per Unit Emission'!U10)*'Efficiency Change'!$G9+Transition!$C9*('RCP26-NEW'!U11*'Per Unit Emission'!U54)*'Efficiency Change'!$P9)/'Life time change'!$C9</f>
        <v>0</v>
      </c>
      <c r="DD10">
        <f>(Transition!$D9*('RCP26-NEW'!V11*'Per Unit Emission'!V10)*'Efficiency Change'!$G9+Transition!$C9*('RCP26-NEW'!V11*'Per Unit Emission'!V54)*'Efficiency Change'!$P9)/'Life time change'!$C9</f>
        <v>0</v>
      </c>
      <c r="DE10">
        <f>(Transition!$D9*('RCP26-NEW'!W11*'Per Unit Emission'!W10)*'Efficiency Change'!$G9+Transition!$C9*('RCP26-NEW'!W11*'Per Unit Emission'!W54)*'Efficiency Change'!$P9)/'Life time change'!$C9</f>
        <v>0</v>
      </c>
      <c r="DF10">
        <f>(Transition!$D9*('RCP26-NEW'!X11*'Per Unit Emission'!X10)*'Efficiency Change'!$G9+Transition!$C9*('RCP26-NEW'!X11*'Per Unit Emission'!X54)*'Efficiency Change'!$P9)/'Life time change'!$C9</f>
        <v>0</v>
      </c>
      <c r="DG10">
        <f>(Transition!$D9*('RCP26-NEW'!Y11*'Per Unit Emission'!Y10)*'Efficiency Change'!$G9+Transition!$C9*('RCP26-NEW'!Y11*'Per Unit Emission'!Y54)*'Efficiency Change'!$P9)/'Life time change'!$C9</f>
        <v>0</v>
      </c>
      <c r="DH10">
        <f>(Transition!$D9*('RCP26-NEW'!Z11*'Per Unit Emission'!Z10)*'Efficiency Change'!$G9+Transition!$C9*('RCP26-NEW'!Z11*'Per Unit Emission'!Z54)*'Efficiency Change'!$P9)/'Life time change'!$C9</f>
        <v>0</v>
      </c>
      <c r="DI10">
        <f>(Transition!$D9*('RCP26-NEW'!AA11*'Per Unit Emission'!AA10)*'Efficiency Change'!$G9+Transition!$C9*('RCP26-NEW'!AA11*'Per Unit Emission'!AA54)*'Efficiency Change'!$P9)/'Life time change'!$C9</f>
        <v>0</v>
      </c>
      <c r="DJ10">
        <f>(Transition!$D9*('RCP26-NEW'!AB11*'Per Unit Emission'!AB10)*'Efficiency Change'!$G9+Transition!$C9*('RCP26-NEW'!AB11*'Per Unit Emission'!AB54)*'Efficiency Change'!$P9)/'Life time change'!$C9</f>
        <v>0</v>
      </c>
      <c r="DK10">
        <f>(Transition!$D9*('RCP26-NEW'!AC11*'Per Unit Emission'!AC10)*'Efficiency Change'!$G9+Transition!$C9*('RCP26-NEW'!AC11*'Per Unit Emission'!AC54)*'Efficiency Change'!$P9)/'Life time change'!$C9</f>
        <v>0</v>
      </c>
      <c r="DL10">
        <f>(Transition!$D9*('RCP26-NEW'!AD11*'Per Unit Emission'!AD10)*'Efficiency Change'!$G9+Transition!$C9*('RCP26-NEW'!AD11*'Per Unit Emission'!AD54)*'Efficiency Change'!$P9)/'Life time change'!$C9</f>
        <v>0</v>
      </c>
      <c r="DM10">
        <f>(Transition!$D9*('RCP26-NEW'!AE11*'Per Unit Emission'!AE10)*'Efficiency Change'!$G9+Transition!$C9*('RCP26-NEW'!AE11*'Per Unit Emission'!AE54)*'Efficiency Change'!$P9)/'Life time change'!$C9</f>
        <v>0</v>
      </c>
      <c r="DN10">
        <f>(Transition!$D9*('RCP26-NEW'!AF11*'Per Unit Emission'!AF10)*'Efficiency Change'!$G9+Transition!$C9*('RCP26-NEW'!AF11*'Per Unit Emission'!AF54)*'Efficiency Change'!$P9)/'Life time change'!$C9</f>
        <v>0</v>
      </c>
      <c r="DO10">
        <f>(Transition!$D9*('RCP26-NEW'!AG11*'Per Unit Emission'!AG10)*'Efficiency Change'!$G9+Transition!$C9*('RCP26-NEW'!AG11*'Per Unit Emission'!AG54)*'Efficiency Change'!$P9)/'Life time change'!$C9</f>
        <v>0</v>
      </c>
      <c r="DP10">
        <f>(Transition!$D9*('RCP26-NEW'!AH11*'Per Unit Emission'!AH10)*'Efficiency Change'!$G9+Transition!$C9*('RCP26-NEW'!AH11*'Per Unit Emission'!AH54)*'Efficiency Change'!$P9)/'Life time change'!$C9</f>
        <v>0</v>
      </c>
      <c r="DQ10">
        <f>(Transition!$D9*('RCP26-NEW'!AI11*'Per Unit Emission'!AI10)*'Efficiency Change'!$G9+Transition!$C9*('RCP26-NEW'!AI11*'Per Unit Emission'!AI54)*'Efficiency Change'!$P9)/'Life time change'!$C9</f>
        <v>0</v>
      </c>
      <c r="DR10">
        <f>(Transition!$D9*('RCP26-NEW'!AJ11*'Per Unit Emission'!AJ10)*'Efficiency Change'!$G9+Transition!$C9*('RCP26-NEW'!AJ11*'Per Unit Emission'!AJ54)*'Efficiency Change'!$P9)/'Life time change'!$C9</f>
        <v>0</v>
      </c>
      <c r="DS10">
        <f>(Transition!$D9*('RCP26-NEW'!AK11*'Per Unit Emission'!T10)*'Efficiency Change'!$G9+Transition!$C9*('RCP26-NEW'!AK11*'Per Unit Emission'!T54)*'Efficiency Change'!$P9)/'Life time change'!$C9</f>
        <v>0</v>
      </c>
      <c r="DT10">
        <f>(Transition!$D9*('RCP26-NEW'!AL11*'Per Unit Emission'!U10)*'Efficiency Change'!$G9+Transition!$C9*('RCP26-NEW'!AL11*'Per Unit Emission'!U54)*'Efficiency Change'!$P9)/'Life time change'!$C9</f>
        <v>0</v>
      </c>
      <c r="DU10">
        <f>(Transition!$D9*('RCP26-NEW'!AM11*'Per Unit Emission'!V10)*'Efficiency Change'!$G9+Transition!$C9*('RCP26-NEW'!AM11*'Per Unit Emission'!V54)*'Efficiency Change'!$P9)/'Life time change'!$C9</f>
        <v>0</v>
      </c>
      <c r="DV10">
        <f>(Transition!$D9*('RCP26-NEW'!AN11*'Per Unit Emission'!W10)*'Efficiency Change'!$G9+Transition!$C9*('RCP26-NEW'!AN11*'Per Unit Emission'!W54)*'Efficiency Change'!$P9)/'Life time change'!$C9</f>
        <v>0</v>
      </c>
      <c r="DW10">
        <f>(Transition!$D9*('RCP26-NEW'!AO11*'Per Unit Emission'!X10)*'Efficiency Change'!$G9+Transition!$C9*('RCP26-NEW'!AO11*'Per Unit Emission'!X54)*'Efficiency Change'!$P9)/'Life time change'!$C9</f>
        <v>0</v>
      </c>
      <c r="DX10">
        <f>(Transition!$D9*('RCP26-NEW'!AP11*'Per Unit Emission'!Y10)*'Efficiency Change'!$G9+Transition!$C9*('RCP26-NEW'!AP11*'Per Unit Emission'!Y54)*'Efficiency Change'!$P9)/'Life time change'!$C9</f>
        <v>0</v>
      </c>
      <c r="DY10">
        <f>(Transition!$D9*('RCP26-NEW'!AQ11*'Per Unit Emission'!Z10)*'Efficiency Change'!$G9+Transition!$C9*('RCP26-NEW'!AQ11*'Per Unit Emission'!Z54)*'Efficiency Change'!$P9)/'Life time change'!$C9</f>
        <v>0</v>
      </c>
      <c r="DZ10">
        <f>(Transition!$D9*('RCP26-NEW'!AR11*'Per Unit Emission'!AA10)*'Efficiency Change'!$G9+Transition!$C9*('RCP26-NEW'!AR11*'Per Unit Emission'!AA54)*'Efficiency Change'!$P9)/'Life time change'!$C9</f>
        <v>0</v>
      </c>
      <c r="EA10">
        <f>(Transition!$D9*('RCP26-NEW'!AS11*'Per Unit Emission'!AB10)*'Efficiency Change'!$G9+Transition!$C9*('RCP26-NEW'!AS11*'Per Unit Emission'!AB54)*'Efficiency Change'!$P9)/'Life time change'!$C9</f>
        <v>0</v>
      </c>
      <c r="EB10">
        <f>(Transition!$D9*('RCP26-NEW'!AT11*'Per Unit Emission'!AC10)*'Efficiency Change'!$G9+Transition!$C9*('RCP26-NEW'!AT11*'Per Unit Emission'!AC54)*'Efficiency Change'!$P9)/'Life time change'!$C9</f>
        <v>0</v>
      </c>
      <c r="EC10">
        <f>(Transition!$D9*('RCP26-NEW'!AU11*'Per Unit Emission'!AD10)*'Efficiency Change'!$G9+Transition!$C9*('RCP26-NEW'!AU11*'Per Unit Emission'!AD54)*'Efficiency Change'!$P9)/'Life time change'!$C9</f>
        <v>0</v>
      </c>
      <c r="ED10">
        <f>(Transition!$D9*('RCP26-NEW'!AV11*'Per Unit Emission'!AE10)*'Efficiency Change'!$G9+Transition!$C9*('RCP26-NEW'!AV11*'Per Unit Emission'!AE54)*'Efficiency Change'!$P9)/'Life time change'!$C9</f>
        <v>0</v>
      </c>
      <c r="EE10">
        <f>(Transition!$D9*('RCP26-NEW'!AW11*'Per Unit Emission'!AF10)*'Efficiency Change'!$G9+Transition!$C9*('RCP26-NEW'!AW11*'Per Unit Emission'!AF54)*'Efficiency Change'!$P9)/'Life time change'!$C9</f>
        <v>0</v>
      </c>
      <c r="EF10">
        <f>(Transition!$D9*('RCP26-NEW'!AX11*'Per Unit Emission'!AG10)*'Efficiency Change'!$G9+Transition!$C9*('RCP26-NEW'!AX11*'Per Unit Emission'!AG54)*'Efficiency Change'!$P9)/'Life time change'!$C9</f>
        <v>0</v>
      </c>
      <c r="EG10">
        <f>(Transition!$D9*('RCP26-NEW'!AY11*'Per Unit Emission'!AH10)*'Efficiency Change'!$G9+Transition!$C9*('RCP26-NEW'!AY11*'Per Unit Emission'!AH54)*'Efficiency Change'!$P9)/'Life time change'!$C9</f>
        <v>0</v>
      </c>
      <c r="EH10">
        <f>(Transition!$D9*('RCP26-NEW'!AZ11*'Per Unit Emission'!AI10)*'Efficiency Change'!$G9+Transition!$C9*('RCP26-NEW'!AZ11*'Per Unit Emission'!AI54)*'Efficiency Change'!$P9)/'Life time change'!$C9</f>
        <v>0</v>
      </c>
      <c r="EI10">
        <f>(Transition!$D9*('RCP26-NEW'!BA11*'Per Unit Emission'!AJ10)*'Efficiency Change'!$G9+Transition!$C9*('RCP26-NEW'!BA11*'Per Unit Emission'!AJ54)*'Efficiency Change'!$P9)/'Life time change'!$C9</f>
        <v>0</v>
      </c>
      <c r="EJ10">
        <f>(Transition!$D9*('RCP26-NEW'!BB11*'Per Unit Emission'!T10)*'Efficiency Change'!$G9+Transition!$C9*('RCP26-NEW'!BB11*'Per Unit Emission'!T54)*'Efficiency Change'!$P9)/'Life time change'!$C9</f>
        <v>0</v>
      </c>
      <c r="EK10">
        <f>(Transition!$D9*('RCP26-NEW'!BC11*'Per Unit Emission'!U10)*'Efficiency Change'!$G9+Transition!$C9*('RCP26-NEW'!BC11*'Per Unit Emission'!U54)*'Efficiency Change'!$P9)/'Life time change'!$C9</f>
        <v>0</v>
      </c>
      <c r="EL10">
        <f>(Transition!$D9*('RCP26-NEW'!BD11*'Per Unit Emission'!V10)*'Efficiency Change'!$G9+Transition!$C9*('RCP26-NEW'!BD11*'Per Unit Emission'!V54)*'Efficiency Change'!$P9)/'Life time change'!$C9</f>
        <v>0</v>
      </c>
      <c r="EM10">
        <f>(Transition!$D9*('RCP26-NEW'!BE11*'Per Unit Emission'!W10)*'Efficiency Change'!$G9+Transition!$C9*('RCP26-NEW'!BE11*'Per Unit Emission'!W54)*'Efficiency Change'!$P9)/'Life time change'!$C9</f>
        <v>0</v>
      </c>
      <c r="EN10">
        <f>(Transition!$D9*('RCP26-NEW'!BF11*'Per Unit Emission'!X10)*'Efficiency Change'!$G9+Transition!$C9*('RCP26-NEW'!BF11*'Per Unit Emission'!X54)*'Efficiency Change'!$P9)/'Life time change'!$C9</f>
        <v>0</v>
      </c>
      <c r="EO10">
        <f>(Transition!$D9*('RCP26-NEW'!BG11*'Per Unit Emission'!Y10)*'Efficiency Change'!$G9+Transition!$C9*('RCP26-NEW'!BG11*'Per Unit Emission'!Y54)*'Efficiency Change'!$P9)/'Life time change'!$C9</f>
        <v>0</v>
      </c>
      <c r="EP10">
        <f>(Transition!$D9*('RCP26-NEW'!BH11*'Per Unit Emission'!Z10)*'Efficiency Change'!$G9+Transition!$C9*('RCP26-NEW'!BH11*'Per Unit Emission'!Z54)*'Efficiency Change'!$P9)/'Life time change'!$C9</f>
        <v>0</v>
      </c>
      <c r="EQ10">
        <f>(Transition!$D9*('RCP26-NEW'!BI11*'Per Unit Emission'!AA10)*'Efficiency Change'!$G9+Transition!$C9*('RCP26-NEW'!BI11*'Per Unit Emission'!AA54)*'Efficiency Change'!$P9)/'Life time change'!$C9</f>
        <v>0</v>
      </c>
      <c r="ER10">
        <f>(Transition!$D9*('RCP26-NEW'!BJ11*'Per Unit Emission'!AB10)*'Efficiency Change'!$G9+Transition!$C9*('RCP26-NEW'!BJ11*'Per Unit Emission'!AB54)*'Efficiency Change'!$P9)/'Life time change'!$C9</f>
        <v>0</v>
      </c>
      <c r="ES10">
        <f>(Transition!$D9*('RCP26-NEW'!BK11*'Per Unit Emission'!AC10)*'Efficiency Change'!$G9+Transition!$C9*('RCP26-NEW'!BK11*'Per Unit Emission'!AC54)*'Efficiency Change'!$P9)/'Life time change'!$C9</f>
        <v>0</v>
      </c>
      <c r="ET10">
        <f>(Transition!$D9*('RCP26-NEW'!BL11*'Per Unit Emission'!AD10)*'Efficiency Change'!$G9+Transition!$C9*('RCP26-NEW'!BL11*'Per Unit Emission'!AD54)*'Efficiency Change'!$P9)/'Life time change'!$C9</f>
        <v>0</v>
      </c>
      <c r="EU10">
        <f>(Transition!$D9*('RCP26-NEW'!BM11*'Per Unit Emission'!AE10)*'Efficiency Change'!$G9+Transition!$C9*('RCP26-NEW'!BM11*'Per Unit Emission'!AE54)*'Efficiency Change'!$P9)/'Life time change'!$C9</f>
        <v>0</v>
      </c>
      <c r="EV10">
        <f>(Transition!$D9*('RCP26-NEW'!BN11*'Per Unit Emission'!AF10)*'Efficiency Change'!$G9+Transition!$C9*('RCP26-NEW'!BN11*'Per Unit Emission'!AF54)*'Efficiency Change'!$P9)/'Life time change'!$C9</f>
        <v>0</v>
      </c>
      <c r="EW10">
        <f>(Transition!$D9*('RCP26-NEW'!BO11*'Per Unit Emission'!AG10)*'Efficiency Change'!$G9+Transition!$C9*('RCP26-NEW'!BO11*'Per Unit Emission'!AG54)*'Efficiency Change'!$P9)/'Life time change'!$C9</f>
        <v>0</v>
      </c>
      <c r="EX10">
        <f>(Transition!$D9*('RCP26-NEW'!BP11*'Per Unit Emission'!AH10)*'Efficiency Change'!$G9+Transition!$C9*('RCP26-NEW'!BP11*'Per Unit Emission'!AH54)*'Efficiency Change'!$P9)/'Life time change'!$C9</f>
        <v>0</v>
      </c>
      <c r="EY10">
        <f>(Transition!$D9*('RCP26-NEW'!BQ11*'Per Unit Emission'!AI10)*'Efficiency Change'!$G9+Transition!$C9*('RCP26-NEW'!BQ11*'Per Unit Emission'!AI54)*'Efficiency Change'!$P9)/'Life time change'!$C9</f>
        <v>0</v>
      </c>
      <c r="EZ10">
        <f>(Transition!$D9*('RCP26-NEW'!BR11*'Per Unit Emission'!AJ10)*'Efficiency Change'!$G9+Transition!$C9*('RCP26-NEW'!BR11*'Per Unit Emission'!AJ54)*'Efficiency Change'!$P9)/'Life time change'!$C9</f>
        <v>0</v>
      </c>
      <c r="FA10">
        <f>(Transition!$D9*('RCP26-NEW'!BS11*'Per Unit Emission'!T10)*'Efficiency Change'!$G9+Transition!$C9*('RCP26-NEW'!BS11*'Per Unit Emission'!T54)*'Efficiency Change'!$P9)/'Life time change'!$C9</f>
        <v>0</v>
      </c>
      <c r="FB10">
        <f>(Transition!$D9*('RCP26-NEW'!BT11*'Per Unit Emission'!U10)*'Efficiency Change'!$G9+Transition!$C9*('RCP26-NEW'!BT11*'Per Unit Emission'!U54)*'Efficiency Change'!$P9)/'Life time change'!$C9</f>
        <v>0</v>
      </c>
      <c r="FC10">
        <f>(Transition!$D9*('RCP26-NEW'!BU11*'Per Unit Emission'!V10)*'Efficiency Change'!$G9+Transition!$C9*('RCP26-NEW'!BU11*'Per Unit Emission'!V54)*'Efficiency Change'!$P9)/'Life time change'!$C9</f>
        <v>0</v>
      </c>
      <c r="FD10">
        <f>(Transition!$D9*('RCP26-NEW'!BV11*'Per Unit Emission'!W10)*'Efficiency Change'!$G9+Transition!$C9*('RCP26-NEW'!BV11*'Per Unit Emission'!W54)*'Efficiency Change'!$P9)/'Life time change'!$C9</f>
        <v>0</v>
      </c>
      <c r="FE10">
        <f>(Transition!$D9*('RCP26-NEW'!BW11*'Per Unit Emission'!X10)*'Efficiency Change'!$G9+Transition!$C9*('RCP26-NEW'!BW11*'Per Unit Emission'!X54)*'Efficiency Change'!$P9)/'Life time change'!$C9</f>
        <v>0</v>
      </c>
      <c r="FF10">
        <f>(Transition!$D9*('RCP26-NEW'!BX11*'Per Unit Emission'!Y10)*'Efficiency Change'!$G9+Transition!$C9*('RCP26-NEW'!BX11*'Per Unit Emission'!Y54)*'Efficiency Change'!$P9)/'Life time change'!$C9</f>
        <v>0</v>
      </c>
      <c r="FG10">
        <f>(Transition!$D9*('RCP26-NEW'!BY11*'Per Unit Emission'!Z10)*'Efficiency Change'!$G9+Transition!$C9*('RCP26-NEW'!BY11*'Per Unit Emission'!Z54)*'Efficiency Change'!$P9)/'Life time change'!$C9</f>
        <v>0</v>
      </c>
      <c r="FH10">
        <f>(Transition!$D9*('RCP26-NEW'!BZ11*'Per Unit Emission'!AA10)*'Efficiency Change'!$G9+Transition!$C9*('RCP26-NEW'!BZ11*'Per Unit Emission'!AA54)*'Efficiency Change'!$P9)/'Life time change'!$C9</f>
        <v>0</v>
      </c>
      <c r="FI10">
        <f>(Transition!$D9*('RCP26-NEW'!CA11*'Per Unit Emission'!AB10)*'Efficiency Change'!$G9+Transition!$C9*('RCP26-NEW'!CA11*'Per Unit Emission'!AB54)*'Efficiency Change'!$P9)/'Life time change'!$C9</f>
        <v>0</v>
      </c>
      <c r="FJ10">
        <f>(Transition!$D9*('RCP26-NEW'!CB11*'Per Unit Emission'!AC10)*'Efficiency Change'!$G9+Transition!$C9*('RCP26-NEW'!CB11*'Per Unit Emission'!AC54)*'Efficiency Change'!$P9)/'Life time change'!$C9</f>
        <v>0</v>
      </c>
      <c r="FK10">
        <f>(Transition!$D9*('RCP26-NEW'!CC11*'Per Unit Emission'!AD10)*'Efficiency Change'!$G9+Transition!$C9*('RCP26-NEW'!CC11*'Per Unit Emission'!AD54)*'Efficiency Change'!$P9)/'Life time change'!$C9</f>
        <v>0</v>
      </c>
      <c r="FL10">
        <f>(Transition!$D9*('RCP26-NEW'!CD11*'Per Unit Emission'!AE10)*'Efficiency Change'!$G9+Transition!$C9*('RCP26-NEW'!CD11*'Per Unit Emission'!AE54)*'Efficiency Change'!$P9)/'Life time change'!$C9</f>
        <v>0</v>
      </c>
      <c r="FM10">
        <f>(Transition!$D9*('RCP26-NEW'!CE11*'Per Unit Emission'!AF10)*'Efficiency Change'!$G9+Transition!$C9*('RCP26-NEW'!CE11*'Per Unit Emission'!AF54)*'Efficiency Change'!$P9)/'Life time change'!$C9</f>
        <v>0</v>
      </c>
      <c r="FN10">
        <f>(Transition!$D9*('RCP26-NEW'!CF11*'Per Unit Emission'!AG10)*'Efficiency Change'!$G9+Transition!$C9*('RCP26-NEW'!CF11*'Per Unit Emission'!AG54)*'Efficiency Change'!$P9)/'Life time change'!$C9</f>
        <v>0</v>
      </c>
      <c r="FO10">
        <f>(Transition!$D9*('RCP26-NEW'!CG11*'Per Unit Emission'!AH10)*'Efficiency Change'!$G9+Transition!$C9*('RCP26-NEW'!CG11*'Per Unit Emission'!AH54)*'Efficiency Change'!$P9)/'Life time change'!$C9</f>
        <v>0</v>
      </c>
      <c r="FP10">
        <f>(Transition!$D9*('RCP26-NEW'!CH11*'Per Unit Emission'!AI10)*'Efficiency Change'!$G9+Transition!$C9*('RCP26-NEW'!CH11*'Per Unit Emission'!AI54)*'Efficiency Change'!$P9)/'Life time change'!$C9</f>
        <v>0</v>
      </c>
      <c r="FS10">
        <v>2017</v>
      </c>
      <c r="FT10">
        <f>(Transition!$D9*('RCP19-NEW'!C11*'Per Unit Emission'!AK10)*'Efficiency Change'!$G9+Transition!$C9*('RCP19-NEW'!C11*'Per Unit Emission'!AK54)*'Efficiency Change'!$P9)/'Life time change'!$C9</f>
        <v>0</v>
      </c>
      <c r="FU10">
        <f>(Transition!$D9*('RCP19-NEW'!D11*'Per Unit Emission'!AL10)*'Efficiency Change'!$G9+Transition!$C9*('RCP19-NEW'!D11*'Per Unit Emission'!AL54)*'Efficiency Change'!$P9)/'Life time change'!$C9</f>
        <v>0</v>
      </c>
      <c r="FV10">
        <f>(Transition!$D9*('RCP19-NEW'!E11*'Per Unit Emission'!AM10)*'Efficiency Change'!$G9+Transition!$C9*('RCP19-NEW'!E11*'Per Unit Emission'!AM54)*'Efficiency Change'!$P9)/'Life time change'!$C9</f>
        <v>0</v>
      </c>
      <c r="FW10">
        <f>(Transition!$D9*('RCP19-NEW'!F11*'Per Unit Emission'!AN10)*'Efficiency Change'!$G9+Transition!$C9*('RCP19-NEW'!F11*'Per Unit Emission'!AN54)*'Efficiency Change'!$P9)/'Life time change'!$C9</f>
        <v>0</v>
      </c>
      <c r="FX10">
        <f>(Transition!$D9*('RCP19-NEW'!G11*'Per Unit Emission'!AO10)*'Efficiency Change'!$G9+Transition!$C9*('RCP19-NEW'!G11*'Per Unit Emission'!AO54)*'Efficiency Change'!$P9)/'Life time change'!$C9</f>
        <v>0</v>
      </c>
      <c r="FY10">
        <f>(Transition!$D9*('RCP19-NEW'!H11*'Per Unit Emission'!AP10)*'Efficiency Change'!$G9+Transition!$C9*('RCP19-NEW'!H11*'Per Unit Emission'!AP54)*'Efficiency Change'!$P9)/'Life time change'!$C9</f>
        <v>0</v>
      </c>
      <c r="FZ10">
        <f>(Transition!$D9*('RCP19-NEW'!I11*'Per Unit Emission'!AQ10)*'Efficiency Change'!$G9+Transition!$C9*('RCP19-NEW'!I11*'Per Unit Emission'!AQ54)*'Efficiency Change'!$P9)/'Life time change'!$C9</f>
        <v>0</v>
      </c>
      <c r="GA10">
        <f>(Transition!$D9*('RCP19-NEW'!J11*'Per Unit Emission'!AR10)*'Efficiency Change'!$G9+Transition!$C9*('RCP19-NEW'!J11*'Per Unit Emission'!AR54)*'Efficiency Change'!$P9)/'Life time change'!$C9</f>
        <v>0</v>
      </c>
      <c r="GB10">
        <f>(Transition!$D9*('RCP19-NEW'!K11*'Per Unit Emission'!AS10)*'Efficiency Change'!$G9+Transition!$C9*('RCP19-NEW'!K11*'Per Unit Emission'!AS54)*'Efficiency Change'!$P9)/'Life time change'!$C9</f>
        <v>0</v>
      </c>
      <c r="GC10">
        <f>(Transition!$D9*('RCP19-NEW'!L11*'Per Unit Emission'!AT10)*'Efficiency Change'!$G9+Transition!$C9*('RCP19-NEW'!L11*'Per Unit Emission'!AT54)*'Efficiency Change'!$P9)/'Life time change'!$C9</f>
        <v>0</v>
      </c>
      <c r="GD10">
        <f>(Transition!$D9*('RCP19-NEW'!M11*'Per Unit Emission'!AU10)*'Efficiency Change'!$G9+Transition!$C9*('RCP19-NEW'!M11*'Per Unit Emission'!AU54)*'Efficiency Change'!$P9)/'Life time change'!$C9</f>
        <v>0</v>
      </c>
      <c r="GE10">
        <f>(Transition!$D9*('RCP19-NEW'!N11*'Per Unit Emission'!AV10)*'Efficiency Change'!$G9+Transition!$C9*('RCP19-NEW'!N11*'Per Unit Emission'!AV54)*'Efficiency Change'!$P9)/'Life time change'!$C9</f>
        <v>0</v>
      </c>
      <c r="GF10">
        <f>(Transition!$D9*('RCP19-NEW'!O11*'Per Unit Emission'!AW10)*'Efficiency Change'!$G9+Transition!$C9*('RCP19-NEW'!O11*'Per Unit Emission'!AW54)*'Efficiency Change'!$P9)/'Life time change'!$C9</f>
        <v>0</v>
      </c>
      <c r="GG10">
        <f>(Transition!$D9*('RCP19-NEW'!P11*'Per Unit Emission'!AX10)*'Efficiency Change'!$G9+Transition!$C9*('RCP19-NEW'!P11*'Per Unit Emission'!AX54)*'Efficiency Change'!$P9)/'Life time change'!$C9</f>
        <v>0</v>
      </c>
      <c r="GH10">
        <f>(Transition!$D9*('RCP19-NEW'!Q11*'Per Unit Emission'!AY10)*'Efficiency Change'!$G9+Transition!$C9*('RCP19-NEW'!Q11*'Per Unit Emission'!AY54)*'Efficiency Change'!$P9)/'Life time change'!$C9</f>
        <v>0</v>
      </c>
      <c r="GI10">
        <f>(Transition!$D9*('RCP19-NEW'!R11*'Per Unit Emission'!AZ10)*'Efficiency Change'!$G9+Transition!$C9*('RCP19-NEW'!R11*'Per Unit Emission'!AZ54)*'Efficiency Change'!$P9)/'Life time change'!$C9</f>
        <v>0</v>
      </c>
      <c r="GJ10">
        <f>(Transition!$D9*('RCP19-NEW'!S11*'Per Unit Emission'!BA10)*'Efficiency Change'!$G9+Transition!$C9*('RCP19-NEW'!S11*'Per Unit Emission'!BA54)*'Efficiency Change'!$P9)/'Life time change'!$C9</f>
        <v>0</v>
      </c>
      <c r="GK10">
        <f>(Transition!$D9*('RCP19-NEW'!T11*'Per Unit Emission'!AK10)*'Efficiency Change'!$G9+Transition!$C9*('RCP19-NEW'!T11*'Per Unit Emission'!AK54)*'Efficiency Change'!$P9)/'Life time change'!$C9</f>
        <v>0</v>
      </c>
      <c r="GL10">
        <f>(Transition!$D9*('RCP19-NEW'!U11*'Per Unit Emission'!AL10)*'Efficiency Change'!$G9+Transition!$C9*('RCP19-NEW'!U11*'Per Unit Emission'!AL54)*'Efficiency Change'!$P9)/'Life time change'!$C9</f>
        <v>0</v>
      </c>
      <c r="GM10">
        <f>(Transition!$D9*('RCP19-NEW'!V11*'Per Unit Emission'!AM10)*'Efficiency Change'!$G9+Transition!$C9*('RCP19-NEW'!V11*'Per Unit Emission'!AM54)*'Efficiency Change'!$P9)/'Life time change'!$C9</f>
        <v>0</v>
      </c>
      <c r="GN10">
        <f>(Transition!$D9*('RCP19-NEW'!W11*'Per Unit Emission'!AN10)*'Efficiency Change'!$G9+Transition!$C9*('RCP19-NEW'!W11*'Per Unit Emission'!AN54)*'Efficiency Change'!$P9)/'Life time change'!$C9</f>
        <v>0</v>
      </c>
      <c r="GO10">
        <f>(Transition!$D9*('RCP19-NEW'!X11*'Per Unit Emission'!AO10)*'Efficiency Change'!$G9+Transition!$C9*('RCP19-NEW'!X11*'Per Unit Emission'!AO54)*'Efficiency Change'!$P9)/'Life time change'!$C9</f>
        <v>0</v>
      </c>
      <c r="GP10">
        <f>(Transition!$D9*('RCP19-NEW'!Y11*'Per Unit Emission'!AP10)*'Efficiency Change'!$G9+Transition!$C9*('RCP19-NEW'!Y11*'Per Unit Emission'!AP54)*'Efficiency Change'!$P9)/'Life time change'!$C9</f>
        <v>0</v>
      </c>
      <c r="GQ10">
        <f>(Transition!$D9*('RCP19-NEW'!Z11*'Per Unit Emission'!AQ10)*'Efficiency Change'!$G9+Transition!$C9*('RCP19-NEW'!Z11*'Per Unit Emission'!AQ54)*'Efficiency Change'!$P9)/'Life time change'!$C9</f>
        <v>0</v>
      </c>
      <c r="GR10">
        <f>(Transition!$D9*('RCP19-NEW'!AA11*'Per Unit Emission'!AR10)*'Efficiency Change'!$G9+Transition!$C9*('RCP19-NEW'!AA11*'Per Unit Emission'!AR54)*'Efficiency Change'!$P9)/'Life time change'!$C9</f>
        <v>0</v>
      </c>
      <c r="GS10">
        <f>(Transition!$D9*('RCP19-NEW'!AB11*'Per Unit Emission'!AS10)*'Efficiency Change'!$G9+Transition!$C9*('RCP19-NEW'!AB11*'Per Unit Emission'!AS54)*'Efficiency Change'!$P9)/'Life time change'!$C9</f>
        <v>0</v>
      </c>
      <c r="GT10">
        <f>(Transition!$D9*('RCP19-NEW'!AC11*'Per Unit Emission'!AT10)*'Efficiency Change'!$G9+Transition!$C9*('RCP19-NEW'!AC11*'Per Unit Emission'!AT54)*'Efficiency Change'!$P9)/'Life time change'!$C9</f>
        <v>0</v>
      </c>
      <c r="GU10">
        <f>(Transition!$D9*('RCP19-NEW'!AD11*'Per Unit Emission'!AU10)*'Efficiency Change'!$G9+Transition!$C9*('RCP19-NEW'!AD11*'Per Unit Emission'!AU54)*'Efficiency Change'!$P9)/'Life time change'!$C9</f>
        <v>0</v>
      </c>
      <c r="GV10">
        <f>(Transition!$D9*('RCP19-NEW'!AE11*'Per Unit Emission'!AV10)*'Efficiency Change'!$G9+Transition!$C9*('RCP19-NEW'!AE11*'Per Unit Emission'!AV54)*'Efficiency Change'!$P9)/'Life time change'!$C9</f>
        <v>0</v>
      </c>
      <c r="GW10">
        <f>(Transition!$D9*('RCP19-NEW'!AF11*'Per Unit Emission'!AW10)*'Efficiency Change'!$G9+Transition!$C9*('RCP19-NEW'!AF11*'Per Unit Emission'!AW54)*'Efficiency Change'!$P9)/'Life time change'!$C9</f>
        <v>0</v>
      </c>
      <c r="GX10">
        <f>(Transition!$D9*('RCP19-NEW'!AG11*'Per Unit Emission'!AX10)*'Efficiency Change'!$G9+Transition!$C9*('RCP19-NEW'!AG11*'Per Unit Emission'!AX54)*'Efficiency Change'!$P9)/'Life time change'!$C9</f>
        <v>0</v>
      </c>
      <c r="GY10">
        <f>(Transition!$D9*('RCP19-NEW'!AH11*'Per Unit Emission'!AY10)*'Efficiency Change'!$G9+Transition!$C9*('RCP19-NEW'!AH11*'Per Unit Emission'!AY54)*'Efficiency Change'!$P9)/'Life time change'!$C9</f>
        <v>0</v>
      </c>
      <c r="GZ10">
        <f>(Transition!$D9*('RCP19-NEW'!AI11*'Per Unit Emission'!AZ10)*'Efficiency Change'!$G9+Transition!$C9*('RCP19-NEW'!AI11*'Per Unit Emission'!AZ54)*'Efficiency Change'!$P9)/'Life time change'!$C9</f>
        <v>0</v>
      </c>
      <c r="HA10">
        <f>(Transition!$D9*('RCP19-NEW'!AJ11*'Per Unit Emission'!BA10)*'Efficiency Change'!$G9+Transition!$C9*('RCP19-NEW'!AJ11*'Per Unit Emission'!BA54)*'Efficiency Change'!$P9)/'Life time change'!$C9</f>
        <v>0</v>
      </c>
      <c r="HB10">
        <f>(Transition!$D9*('RCP19-NEW'!AK11*'Per Unit Emission'!AK10)*'Efficiency Change'!$G9+Transition!$C9*('RCP19-NEW'!AK11*'Per Unit Emission'!AK54)*'Efficiency Change'!$P9)/'Life time change'!$C9</f>
        <v>0</v>
      </c>
      <c r="HC10">
        <f>(Transition!$D9*('RCP19-NEW'!AL11*'Per Unit Emission'!AL10)*'Efficiency Change'!$G9+Transition!$C9*('RCP19-NEW'!AL11*'Per Unit Emission'!AL54)*'Efficiency Change'!$P9)/'Life time change'!$C9</f>
        <v>0</v>
      </c>
      <c r="HD10">
        <f>(Transition!$D9*('RCP19-NEW'!AM11*'Per Unit Emission'!AM10)*'Efficiency Change'!$G9+Transition!$C9*('RCP19-NEW'!AM11*'Per Unit Emission'!AM54)*'Efficiency Change'!$P9)/'Life time change'!$C9</f>
        <v>0</v>
      </c>
      <c r="HE10">
        <f>(Transition!$D9*('RCP19-NEW'!AN11*'Per Unit Emission'!AN10)*'Efficiency Change'!$G9+Transition!$C9*('RCP19-NEW'!AN11*'Per Unit Emission'!AN54)*'Efficiency Change'!$P9)/'Life time change'!$C9</f>
        <v>0</v>
      </c>
      <c r="HF10">
        <f>(Transition!$D9*('RCP19-NEW'!AO11*'Per Unit Emission'!AO10)*'Efficiency Change'!$G9+Transition!$C9*('RCP19-NEW'!AO11*'Per Unit Emission'!AO54)*'Efficiency Change'!$P9)/'Life time change'!$C9</f>
        <v>0</v>
      </c>
      <c r="HG10">
        <f>(Transition!$D9*('RCP19-NEW'!AP11*'Per Unit Emission'!AP10)*'Efficiency Change'!$G9+Transition!$C9*('RCP19-NEW'!AP11*'Per Unit Emission'!AP54)*'Efficiency Change'!$P9)/'Life time change'!$C9</f>
        <v>0</v>
      </c>
      <c r="HH10">
        <f>(Transition!$D9*('RCP19-NEW'!AQ11*'Per Unit Emission'!AQ10)*'Efficiency Change'!$G9+Transition!$C9*('RCP19-NEW'!AQ11*'Per Unit Emission'!AQ54)*'Efficiency Change'!$P9)/'Life time change'!$C9</f>
        <v>0</v>
      </c>
      <c r="HI10">
        <f>(Transition!$D9*('RCP19-NEW'!AR11*'Per Unit Emission'!AR10)*'Efficiency Change'!$G9+Transition!$C9*('RCP19-NEW'!AR11*'Per Unit Emission'!AR54)*'Efficiency Change'!$P9)/'Life time change'!$C9</f>
        <v>0</v>
      </c>
      <c r="HJ10">
        <f>(Transition!$D9*('RCP19-NEW'!AS11*'Per Unit Emission'!AS10)*'Efficiency Change'!$G9+Transition!$C9*('RCP19-NEW'!AS11*'Per Unit Emission'!AS54)*'Efficiency Change'!$P9)/'Life time change'!$C9</f>
        <v>0</v>
      </c>
      <c r="HK10">
        <f>(Transition!$D9*('RCP19-NEW'!AT11*'Per Unit Emission'!AT10)*'Efficiency Change'!$G9+Transition!$C9*('RCP19-NEW'!AT11*'Per Unit Emission'!AT54)*'Efficiency Change'!$P9)/'Life time change'!$C9</f>
        <v>0</v>
      </c>
      <c r="HL10">
        <f>(Transition!$D9*('RCP19-NEW'!AU11*'Per Unit Emission'!AU10)*'Efficiency Change'!$G9+Transition!$C9*('RCP19-NEW'!AU11*'Per Unit Emission'!AU54)*'Efficiency Change'!$P9)/'Life time change'!$C9</f>
        <v>0</v>
      </c>
      <c r="HM10">
        <f>(Transition!$D9*('RCP19-NEW'!AV11*'Per Unit Emission'!AV10)*'Efficiency Change'!$G9+Transition!$C9*('RCP19-NEW'!AV11*'Per Unit Emission'!AV54)*'Efficiency Change'!$P9)/'Life time change'!$C9</f>
        <v>0</v>
      </c>
      <c r="HN10">
        <f>(Transition!$D9*('RCP19-NEW'!AW11*'Per Unit Emission'!AW10)*'Efficiency Change'!$G9+Transition!$C9*('RCP19-NEW'!AW11*'Per Unit Emission'!AW54)*'Efficiency Change'!$P9)/'Life time change'!$C9</f>
        <v>0</v>
      </c>
      <c r="HO10">
        <f>(Transition!$D9*('RCP19-NEW'!AX11*'Per Unit Emission'!AX10)*'Efficiency Change'!$G9+Transition!$C9*('RCP19-NEW'!AX11*'Per Unit Emission'!AX54)*'Efficiency Change'!$P9)/'Life time change'!$C9</f>
        <v>0</v>
      </c>
      <c r="HP10">
        <f>(Transition!$D9*('RCP19-NEW'!AY11*'Per Unit Emission'!AY10)*'Efficiency Change'!$G9+Transition!$C9*('RCP19-NEW'!AY11*'Per Unit Emission'!AY54)*'Efficiency Change'!$P9)/'Life time change'!$C9</f>
        <v>0</v>
      </c>
      <c r="HQ10">
        <f>(Transition!$D9*('RCP19-NEW'!AZ11*'Per Unit Emission'!AZ10)*'Efficiency Change'!$G9+Transition!$C9*('RCP19-NEW'!AZ11*'Per Unit Emission'!AZ54)*'Efficiency Change'!$P9)/'Life time change'!$C9</f>
        <v>0</v>
      </c>
      <c r="HR10">
        <f>(Transition!$D9*('RCP19-NEW'!BA11*'Per Unit Emission'!BA10)*'Efficiency Change'!$G9+Transition!$C9*('RCP19-NEW'!BA11*'Per Unit Emission'!BA54)*'Efficiency Change'!$P9)/'Life time change'!$C9</f>
        <v>0</v>
      </c>
      <c r="HS10">
        <f>(Transition!$D9*('RCP19-NEW'!BB11*'Per Unit Emission'!AK10)*'Efficiency Change'!$G9+Transition!$C9*('RCP19-NEW'!BB11*'Per Unit Emission'!AK54)*'Efficiency Change'!$P9)/'Life time change'!$C9</f>
        <v>0</v>
      </c>
      <c r="HT10">
        <f>(Transition!$D9*('RCP19-NEW'!BC11*'Per Unit Emission'!AL10)*'Efficiency Change'!$G9+Transition!$C9*('RCP19-NEW'!BC11*'Per Unit Emission'!AL54)*'Efficiency Change'!$P9)/'Life time change'!$C9</f>
        <v>0</v>
      </c>
      <c r="HU10">
        <f>(Transition!$D9*('RCP19-NEW'!BD11*'Per Unit Emission'!AM10)*'Efficiency Change'!$G9+Transition!$C9*('RCP19-NEW'!BD11*'Per Unit Emission'!AM54)*'Efficiency Change'!$P9)/'Life time change'!$C9</f>
        <v>0</v>
      </c>
      <c r="HV10">
        <f>(Transition!$D9*('RCP19-NEW'!BE11*'Per Unit Emission'!AN10)*'Efficiency Change'!$G9+Transition!$C9*('RCP19-NEW'!BE11*'Per Unit Emission'!AN54)*'Efficiency Change'!$P9)/'Life time change'!$C9</f>
        <v>0</v>
      </c>
      <c r="HW10">
        <f>(Transition!$D9*('RCP19-NEW'!BF11*'Per Unit Emission'!AO10)*'Efficiency Change'!$G9+Transition!$C9*('RCP19-NEW'!BF11*'Per Unit Emission'!AO54)*'Efficiency Change'!$P9)/'Life time change'!$C9</f>
        <v>0</v>
      </c>
      <c r="HX10">
        <f>(Transition!$D9*('RCP19-NEW'!BG11*'Per Unit Emission'!AP10)*'Efficiency Change'!$G9+Transition!$C9*('RCP19-NEW'!BG11*'Per Unit Emission'!AP54)*'Efficiency Change'!$P9)/'Life time change'!$C9</f>
        <v>0</v>
      </c>
      <c r="HY10">
        <f>(Transition!$D9*('RCP19-NEW'!BH11*'Per Unit Emission'!AQ10)*'Efficiency Change'!$G9+Transition!$C9*('RCP19-NEW'!BH11*'Per Unit Emission'!AQ54)*'Efficiency Change'!$P9)/'Life time change'!$C9</f>
        <v>0</v>
      </c>
      <c r="HZ10">
        <f>(Transition!$D9*('RCP19-NEW'!BI11*'Per Unit Emission'!AR10)*'Efficiency Change'!$G9+Transition!$C9*('RCP19-NEW'!BI11*'Per Unit Emission'!AR54)*'Efficiency Change'!$P9)/'Life time change'!$C9</f>
        <v>0</v>
      </c>
      <c r="IA10">
        <f>(Transition!$D9*('RCP19-NEW'!BJ11*'Per Unit Emission'!AS10)*'Efficiency Change'!$G9+Transition!$C9*('RCP19-NEW'!BJ11*'Per Unit Emission'!AS54)*'Efficiency Change'!$P9)/'Life time change'!$C9</f>
        <v>0</v>
      </c>
      <c r="IB10">
        <f>(Transition!$D9*('RCP19-NEW'!BK11*'Per Unit Emission'!AT10)*'Efficiency Change'!$G9+Transition!$C9*('RCP19-NEW'!BK11*'Per Unit Emission'!AT54)*'Efficiency Change'!$P9)/'Life time change'!$C9</f>
        <v>0</v>
      </c>
      <c r="IC10">
        <f>(Transition!$D9*('RCP19-NEW'!BL11*'Per Unit Emission'!AU10)*'Efficiency Change'!$G9+Transition!$C9*('RCP19-NEW'!BL11*'Per Unit Emission'!AU54)*'Efficiency Change'!$P9)/'Life time change'!$C9</f>
        <v>0</v>
      </c>
      <c r="ID10">
        <f>(Transition!$D9*('RCP19-NEW'!BM11*'Per Unit Emission'!AV10)*'Efficiency Change'!$G9+Transition!$C9*('RCP19-NEW'!BM11*'Per Unit Emission'!AV54)*'Efficiency Change'!$P9)/'Life time change'!$C9</f>
        <v>0</v>
      </c>
      <c r="IE10">
        <f>(Transition!$D9*('RCP19-NEW'!BN11*'Per Unit Emission'!AW10)*'Efficiency Change'!$G9+Transition!$C9*('RCP19-NEW'!BN11*'Per Unit Emission'!AW54)*'Efficiency Change'!$P9)/'Life time change'!$C9</f>
        <v>0</v>
      </c>
      <c r="IF10">
        <f>(Transition!$D9*('RCP19-NEW'!BO11*'Per Unit Emission'!AX10)*'Efficiency Change'!$G9+Transition!$C9*('RCP19-NEW'!BO11*'Per Unit Emission'!AX54)*'Efficiency Change'!$P9)/'Life time change'!$C9</f>
        <v>0</v>
      </c>
      <c r="IG10">
        <f>(Transition!$D9*('RCP19-NEW'!BP11*'Per Unit Emission'!AY10)*'Efficiency Change'!$G9+Transition!$C9*('RCP19-NEW'!BP11*'Per Unit Emission'!AY54)*'Efficiency Change'!$P9)/'Life time change'!$C9</f>
        <v>0</v>
      </c>
      <c r="IH10">
        <f>(Transition!$D9*('RCP19-NEW'!BQ11*'Per Unit Emission'!AZ10)*'Efficiency Change'!$G9+Transition!$C9*('RCP19-NEW'!BQ11*'Per Unit Emission'!AZ54)*'Efficiency Change'!$P9)/'Life time change'!$C9</f>
        <v>0</v>
      </c>
      <c r="II10">
        <f>(Transition!$D9*('RCP19-NEW'!BR11*'Per Unit Emission'!BA10)*'Efficiency Change'!$G9+Transition!$C9*('RCP19-NEW'!BR11*'Per Unit Emission'!BA54)*'Efficiency Change'!$P9)/'Life time change'!$C9</f>
        <v>0</v>
      </c>
      <c r="IJ10">
        <f>(Transition!$D9*('RCP19-NEW'!BS11*'Per Unit Emission'!AK10)*'Efficiency Change'!$G9+Transition!$C9*('RCP19-NEW'!BS11*'Per Unit Emission'!AK54)*'Efficiency Change'!$P9)/'Life time change'!$C9</f>
        <v>0</v>
      </c>
      <c r="IK10">
        <f>(Transition!$D9*('RCP19-NEW'!BT11*'Per Unit Emission'!AL10)*'Efficiency Change'!$G9+Transition!$C9*('RCP19-NEW'!BT11*'Per Unit Emission'!AL54)*'Efficiency Change'!$P9)/'Life time change'!$C9</f>
        <v>0</v>
      </c>
      <c r="IL10">
        <f>(Transition!$D9*('RCP19-NEW'!BU11*'Per Unit Emission'!AM10)*'Efficiency Change'!$G9+Transition!$C9*('RCP19-NEW'!BU11*'Per Unit Emission'!AM54)*'Efficiency Change'!$P9)/'Life time change'!$C9</f>
        <v>0</v>
      </c>
      <c r="IM10">
        <f>(Transition!$D9*('RCP19-NEW'!BV11*'Per Unit Emission'!AN10)*'Efficiency Change'!$G9+Transition!$C9*('RCP19-NEW'!BV11*'Per Unit Emission'!AN54)*'Efficiency Change'!$P9)/'Life time change'!$C9</f>
        <v>0</v>
      </c>
      <c r="IN10">
        <f>(Transition!$D9*('RCP19-NEW'!BW11*'Per Unit Emission'!AO10)*'Efficiency Change'!$G9+Transition!$C9*('RCP19-NEW'!BW11*'Per Unit Emission'!AO54)*'Efficiency Change'!$P9)/'Life time change'!$C9</f>
        <v>0</v>
      </c>
      <c r="IO10">
        <f>(Transition!$D9*('RCP19-NEW'!BX11*'Per Unit Emission'!AP10)*'Efficiency Change'!$G9+Transition!$C9*('RCP19-NEW'!BX11*'Per Unit Emission'!AP54)*'Efficiency Change'!$P9)/'Life time change'!$C9</f>
        <v>0</v>
      </c>
      <c r="IP10">
        <f>(Transition!$D9*('RCP19-NEW'!BY11*'Per Unit Emission'!AQ10)*'Efficiency Change'!$G9+Transition!$C9*('RCP19-NEW'!BY11*'Per Unit Emission'!AQ54)*'Efficiency Change'!$P9)/'Life time change'!$C9</f>
        <v>0</v>
      </c>
      <c r="IQ10">
        <f>(Transition!$D9*('RCP19-NEW'!BZ11*'Per Unit Emission'!AR10)*'Efficiency Change'!$G9+Transition!$C9*('RCP19-NEW'!BZ11*'Per Unit Emission'!AR54)*'Efficiency Change'!$P9)/'Life time change'!$C9</f>
        <v>0</v>
      </c>
      <c r="IR10">
        <f>(Transition!$D9*('RCP19-NEW'!CA11*'Per Unit Emission'!AS10)*'Efficiency Change'!$G9+Transition!$C9*('RCP19-NEW'!CA11*'Per Unit Emission'!AS54)*'Efficiency Change'!$P9)/'Life time change'!$C9</f>
        <v>0</v>
      </c>
      <c r="IS10">
        <f>(Transition!$D9*('RCP19-NEW'!CB11*'Per Unit Emission'!AT10)*'Efficiency Change'!$G9+Transition!$C9*('RCP19-NEW'!CB11*'Per Unit Emission'!AT54)*'Efficiency Change'!$P9)/'Life time change'!$C9</f>
        <v>0</v>
      </c>
      <c r="IT10">
        <f>(Transition!$D9*('RCP19-NEW'!CC11*'Per Unit Emission'!AU10)*'Efficiency Change'!$G9+Transition!$C9*('RCP19-NEW'!CC11*'Per Unit Emission'!AU54)*'Efficiency Change'!$P9)/'Life time change'!$C9</f>
        <v>0</v>
      </c>
      <c r="IU10">
        <f>(Transition!$D9*('RCP19-NEW'!CD11*'Per Unit Emission'!AV10)*'Efficiency Change'!$G9+Transition!$C9*('RCP19-NEW'!CD11*'Per Unit Emission'!AV54)*'Efficiency Change'!$P9)/'Life time change'!$C9</f>
        <v>0</v>
      </c>
      <c r="IV10">
        <f>(Transition!$D9*('RCP19-NEW'!CE11*'Per Unit Emission'!AW10)*'Efficiency Change'!$G9+Transition!$C9*('RCP19-NEW'!CE11*'Per Unit Emission'!AW54)*'Efficiency Change'!$P9)/'Life time change'!$C9</f>
        <v>0</v>
      </c>
      <c r="IW10">
        <f>(Transition!$D9*('RCP19-NEW'!CF11*'Per Unit Emission'!AX10)*'Efficiency Change'!$G9+Transition!$C9*('RCP19-NEW'!CF11*'Per Unit Emission'!AX54)*'Efficiency Change'!$P9)/'Life time change'!$C9</f>
        <v>0</v>
      </c>
      <c r="IX10">
        <f>(Transition!$D9*('RCP19-NEW'!CG11*'Per Unit Emission'!AY10)*'Efficiency Change'!$G9+Transition!$C9*('RCP19-NEW'!CG11*'Per Unit Emission'!AY54)*'Efficiency Change'!$P9)/'Life time change'!$C9</f>
        <v>0</v>
      </c>
      <c r="IY10">
        <f>(Transition!$D9*('RCP19-NEW'!CH11*'Per Unit Emission'!AZ10)*'Efficiency Change'!$G9+Transition!$C9*('RCP19-NEW'!CH11*'Per Unit Emission'!AZ54)*'Efficiency Change'!$P9)/'Life time change'!$C9</f>
        <v>0</v>
      </c>
    </row>
    <row r="11" spans="1:259" x14ac:dyDescent="0.25">
      <c r="A11">
        <v>2018</v>
      </c>
      <c r="B11">
        <f>(Transition!$D10*('Base-New'!C12*'Per Unit Emission'!C11)*'Efficiency Change'!$G10+Transition!$C10*('Base-New'!C12*'Per Unit Emission'!C55)*'Efficiency Change'!$P10)/'Life time change'!$C10</f>
        <v>0</v>
      </c>
      <c r="C11">
        <f>(Transition!$D10*('Base-New'!D12*'Per Unit Emission'!D11)*'Efficiency Change'!$G10+Transition!$C10*('Base-New'!D12*'Per Unit Emission'!D55)*'Efficiency Change'!$P10)/'Life time change'!$C10</f>
        <v>0</v>
      </c>
      <c r="D11">
        <f>(Transition!$D10*('Base-New'!E12*'Per Unit Emission'!E11)*'Efficiency Change'!$G10+Transition!$C10*('Base-New'!E12*'Per Unit Emission'!E55)*'Efficiency Change'!$P10)/'Life time change'!$C10</f>
        <v>0</v>
      </c>
      <c r="E11">
        <f>(Transition!$D10*('Base-New'!F12*'Per Unit Emission'!F11)*'Efficiency Change'!$G10+Transition!$C10*('Base-New'!F12*'Per Unit Emission'!F55)*'Efficiency Change'!$P10)/'Life time change'!$C10</f>
        <v>0</v>
      </c>
      <c r="F11">
        <f>(Transition!$D10*('Base-New'!G12*'Per Unit Emission'!G11)*'Efficiency Change'!$G10+Transition!$C10*('Base-New'!G12*'Per Unit Emission'!G55)*'Efficiency Change'!$P10)/'Life time change'!$C10</f>
        <v>0</v>
      </c>
      <c r="G11">
        <f>(Transition!$D10*('Base-New'!H12*'Per Unit Emission'!H11)*'Efficiency Change'!$G10+Transition!$C10*('Base-New'!H12*'Per Unit Emission'!H55)*'Efficiency Change'!$P10)/'Life time change'!$C10</f>
        <v>0</v>
      </c>
      <c r="H11">
        <f>(Transition!$D10*('Base-New'!I12*'Per Unit Emission'!I11)*'Efficiency Change'!$G10+Transition!$C10*('Base-New'!I12*'Per Unit Emission'!I55)*'Efficiency Change'!$P10)/'Life time change'!$C10</f>
        <v>0</v>
      </c>
      <c r="I11">
        <f>(Transition!$D10*('Base-New'!J12*'Per Unit Emission'!J11)*'Efficiency Change'!$G10+Transition!$C10*('Base-New'!J12*'Per Unit Emission'!J55)*'Efficiency Change'!$P10)/'Life time change'!$C10</f>
        <v>0</v>
      </c>
      <c r="J11">
        <f>(Transition!$D10*('Base-New'!K12*'Per Unit Emission'!K11)*'Efficiency Change'!$G10+Transition!$C10*('Base-New'!K12*'Per Unit Emission'!K55)*'Efficiency Change'!$P10)/'Life time change'!$C10</f>
        <v>0</v>
      </c>
      <c r="K11">
        <f>(Transition!$D10*('Base-New'!L12*'Per Unit Emission'!L11)*'Efficiency Change'!$G10+Transition!$C10*('Base-New'!L12*'Per Unit Emission'!L55)*'Efficiency Change'!$P10)/'Life time change'!$C10</f>
        <v>0</v>
      </c>
      <c r="L11">
        <f>(Transition!$D10*('Base-New'!M12*'Per Unit Emission'!M11)*'Efficiency Change'!$G10+Transition!$C10*('Base-New'!M12*'Per Unit Emission'!M55)*'Efficiency Change'!$P10)/'Life time change'!$C10</f>
        <v>0</v>
      </c>
      <c r="M11">
        <f>(Transition!$D10*('Base-New'!N12*'Per Unit Emission'!N11)*'Efficiency Change'!$G10+Transition!$C10*('Base-New'!N12*'Per Unit Emission'!N55)*'Efficiency Change'!$P10)/'Life time change'!$C10</f>
        <v>0</v>
      </c>
      <c r="N11">
        <f>(Transition!$D10*('Base-New'!O12*'Per Unit Emission'!O11)*'Efficiency Change'!$G10+Transition!$C10*('Base-New'!O12*'Per Unit Emission'!O55)*'Efficiency Change'!$P10)/'Life time change'!$C10</f>
        <v>0</v>
      </c>
      <c r="O11">
        <f>(Transition!$D10*('Base-New'!P12*'Per Unit Emission'!P11)*'Efficiency Change'!$G10+Transition!$C10*('Base-New'!P12*'Per Unit Emission'!P55)*'Efficiency Change'!$P10)/'Life time change'!$C10</f>
        <v>0</v>
      </c>
      <c r="P11">
        <f>(Transition!$D10*('Base-New'!Q12*'Per Unit Emission'!Q11)*'Efficiency Change'!$G10+Transition!$C10*('Base-New'!Q12*'Per Unit Emission'!Q55)*'Efficiency Change'!$P10)/'Life time change'!$C10</f>
        <v>0</v>
      </c>
      <c r="Q11">
        <f>(Transition!$D10*('Base-New'!R12*'Per Unit Emission'!R11)*'Efficiency Change'!$G10+Transition!$C10*('Base-New'!R12*'Per Unit Emission'!R55)*'Efficiency Change'!$P10)/'Life time change'!$C10</f>
        <v>0</v>
      </c>
      <c r="R11">
        <f>(Transition!$D10*('Base-New'!S12*'Per Unit Emission'!S11)*'Efficiency Change'!$G10+Transition!$C10*('Base-New'!S12*'Per Unit Emission'!S55)*'Efficiency Change'!$P10)/'Life time change'!$C10</f>
        <v>0</v>
      </c>
      <c r="S11">
        <f>(Transition!$D10*('Base-New'!T12*'Per Unit Emission'!C11)*'Efficiency Change'!$G10+Transition!$C10*('Base-New'!T12*'Per Unit Emission'!C55)*'Efficiency Change'!$P10)/'Life time change'!$C10</f>
        <v>0</v>
      </c>
      <c r="T11">
        <f>(Transition!$D10*('Base-New'!U12*'Per Unit Emission'!D11)*'Efficiency Change'!$G10+Transition!$C10*('Base-New'!U12*'Per Unit Emission'!D55)*'Efficiency Change'!$P10)/'Life time change'!$C10</f>
        <v>0</v>
      </c>
      <c r="U11">
        <f>(Transition!$D10*('Base-New'!V12*'Per Unit Emission'!E11)*'Efficiency Change'!$G10+Transition!$C10*('Base-New'!V12*'Per Unit Emission'!E55)*'Efficiency Change'!$P10)/'Life time change'!$C10</f>
        <v>0</v>
      </c>
      <c r="V11">
        <f>(Transition!$D10*('Base-New'!W12*'Per Unit Emission'!F11)*'Efficiency Change'!$G10+Transition!$C10*('Base-New'!W12*'Per Unit Emission'!F55)*'Efficiency Change'!$P10)/'Life time change'!$C10</f>
        <v>0</v>
      </c>
      <c r="W11">
        <f>(Transition!$D10*('Base-New'!X12*'Per Unit Emission'!G11)*'Efficiency Change'!$G10+Transition!$C10*('Base-New'!X12*'Per Unit Emission'!G55)*'Efficiency Change'!$P10)/'Life time change'!$C10</f>
        <v>0</v>
      </c>
      <c r="X11">
        <f>(Transition!$D10*('Base-New'!Y12*'Per Unit Emission'!H11)*'Efficiency Change'!$G10+Transition!$C10*('Base-New'!Y12*'Per Unit Emission'!H55)*'Efficiency Change'!$P10)/'Life time change'!$C10</f>
        <v>0</v>
      </c>
      <c r="Y11">
        <f>(Transition!$D10*('Base-New'!Z12*'Per Unit Emission'!I11)*'Efficiency Change'!$G10+Transition!$C10*('Base-New'!Z12*'Per Unit Emission'!I55)*'Efficiency Change'!$P10)/'Life time change'!$C10</f>
        <v>0</v>
      </c>
      <c r="Z11">
        <f>(Transition!$D10*('Base-New'!AA12*'Per Unit Emission'!J11)*'Efficiency Change'!$G10+Transition!$C10*('Base-New'!AA12*'Per Unit Emission'!J55)*'Efficiency Change'!$P10)/'Life time change'!$C10</f>
        <v>0</v>
      </c>
      <c r="AA11">
        <f>(Transition!$D10*('Base-New'!AB12*'Per Unit Emission'!K11)*'Efficiency Change'!$G10+Transition!$C10*('Base-New'!AB12*'Per Unit Emission'!K55)*'Efficiency Change'!$P10)/'Life time change'!$C10</f>
        <v>0</v>
      </c>
      <c r="AB11">
        <f>(Transition!$D10*('Base-New'!AC12*'Per Unit Emission'!L11)*'Efficiency Change'!$G10+Transition!$C10*('Base-New'!AC12*'Per Unit Emission'!L55)*'Efficiency Change'!$P10)/'Life time change'!$C10</f>
        <v>0</v>
      </c>
      <c r="AC11">
        <f>(Transition!$D10*('Base-New'!AD12*'Per Unit Emission'!M11)*'Efficiency Change'!$G10+Transition!$C10*('Base-New'!AD12*'Per Unit Emission'!M55)*'Efficiency Change'!$P10)/'Life time change'!$C10</f>
        <v>0</v>
      </c>
      <c r="AD11">
        <f>(Transition!$D10*('Base-New'!AE12*'Per Unit Emission'!N11)*'Efficiency Change'!$G10+Transition!$C10*('Base-New'!AE12*'Per Unit Emission'!N55)*'Efficiency Change'!$P10)/'Life time change'!$C10</f>
        <v>0</v>
      </c>
      <c r="AE11">
        <f>(Transition!$D10*('Base-New'!AF12*'Per Unit Emission'!O11)*'Efficiency Change'!$G10+Transition!$C10*('Base-New'!AF12*'Per Unit Emission'!O55)*'Efficiency Change'!$P10)/'Life time change'!$C10</f>
        <v>0</v>
      </c>
      <c r="AF11">
        <f>(Transition!$D10*('Base-New'!AG12*'Per Unit Emission'!P11)*'Efficiency Change'!$G10+Transition!$C10*('Base-New'!AG12*'Per Unit Emission'!P55)*'Efficiency Change'!$P10)/'Life time change'!$C10</f>
        <v>0</v>
      </c>
      <c r="AG11">
        <f>(Transition!$D10*('Base-New'!AH12*'Per Unit Emission'!Q11)*'Efficiency Change'!$G10+Transition!$C10*('Base-New'!AH12*'Per Unit Emission'!Q55)*'Efficiency Change'!$P10)/'Life time change'!$C10</f>
        <v>0</v>
      </c>
      <c r="AH11">
        <f>(Transition!$D10*('Base-New'!AI12*'Per Unit Emission'!R11)*'Efficiency Change'!$G10+Transition!$C10*('Base-New'!AI12*'Per Unit Emission'!R55)*'Efficiency Change'!$P10)/'Life time change'!$C10</f>
        <v>0</v>
      </c>
      <c r="AI11">
        <f>(Transition!$D10*('Base-New'!AJ12*'Per Unit Emission'!S11)*'Efficiency Change'!$G10+Transition!$C10*('Base-New'!AJ12*'Per Unit Emission'!S55)*'Efficiency Change'!$P10)/'Life time change'!$C10</f>
        <v>0</v>
      </c>
      <c r="AJ11">
        <f>(Transition!$D10*('Base-New'!AK12*'Per Unit Emission'!C11)*'Efficiency Change'!$G10+Transition!$C10*('Base-New'!AK12*'Per Unit Emission'!C55)*'Efficiency Change'!$P10)/'Life time change'!$C10</f>
        <v>0</v>
      </c>
      <c r="AK11">
        <f>(Transition!$D10*('Base-New'!AL12*'Per Unit Emission'!D11)*'Efficiency Change'!$G10+Transition!$C10*('Base-New'!AL12*'Per Unit Emission'!D55)*'Efficiency Change'!$P10)/'Life time change'!$C10</f>
        <v>0</v>
      </c>
      <c r="AL11">
        <f>(Transition!$D10*('Base-New'!AM12*'Per Unit Emission'!E11)*'Efficiency Change'!$G10+Transition!$C10*('Base-New'!AM12*'Per Unit Emission'!E55)*'Efficiency Change'!$P10)/'Life time change'!$C10</f>
        <v>0</v>
      </c>
      <c r="AM11">
        <f>(Transition!$D10*('Base-New'!AN12*'Per Unit Emission'!F11)*'Efficiency Change'!$G10+Transition!$C10*('Base-New'!AN12*'Per Unit Emission'!F55)*'Efficiency Change'!$P10)/'Life time change'!$C10</f>
        <v>0</v>
      </c>
      <c r="AN11">
        <f>(Transition!$D10*('Base-New'!AO12*'Per Unit Emission'!G11)*'Efficiency Change'!$G10+Transition!$C10*('Base-New'!AO12*'Per Unit Emission'!G55)*'Efficiency Change'!$P10)/'Life time change'!$C10</f>
        <v>0</v>
      </c>
      <c r="AO11">
        <f>(Transition!$D10*('Base-New'!AP12*'Per Unit Emission'!H11)*'Efficiency Change'!$G10+Transition!$C10*('Base-New'!AP12*'Per Unit Emission'!H55)*'Efficiency Change'!$P10)/'Life time change'!$C10</f>
        <v>0</v>
      </c>
      <c r="AP11">
        <f>(Transition!$D10*('Base-New'!AQ12*'Per Unit Emission'!I11)*'Efficiency Change'!$G10+Transition!$C10*('Base-New'!AQ12*'Per Unit Emission'!I55)*'Efficiency Change'!$P10)/'Life time change'!$C10</f>
        <v>0</v>
      </c>
      <c r="AQ11">
        <f>(Transition!$D10*('Base-New'!AR12*'Per Unit Emission'!J11)*'Efficiency Change'!$G10+Transition!$C10*('Base-New'!AR12*'Per Unit Emission'!J55)*'Efficiency Change'!$P10)/'Life time change'!$C10</f>
        <v>0</v>
      </c>
      <c r="AR11">
        <f>(Transition!$D10*('Base-New'!AS12*'Per Unit Emission'!K11)*'Efficiency Change'!$G10+Transition!$C10*('Base-New'!AS12*'Per Unit Emission'!K55)*'Efficiency Change'!$P10)/'Life time change'!$C10</f>
        <v>0</v>
      </c>
      <c r="AS11">
        <f>(Transition!$D10*('Base-New'!AT12*'Per Unit Emission'!L11)*'Efficiency Change'!$G10+Transition!$C10*('Base-New'!AT12*'Per Unit Emission'!L55)*'Efficiency Change'!$P10)/'Life time change'!$C10</f>
        <v>0</v>
      </c>
      <c r="AT11">
        <f>(Transition!$D10*('Base-New'!AU12*'Per Unit Emission'!M11)*'Efficiency Change'!$G10+Transition!$C10*('Base-New'!AU12*'Per Unit Emission'!M55)*'Efficiency Change'!$P10)/'Life time change'!$C10</f>
        <v>0</v>
      </c>
      <c r="AU11">
        <f>(Transition!$D10*('Base-New'!AV12*'Per Unit Emission'!N11)*'Efficiency Change'!$G10+Transition!$C10*('Base-New'!AV12*'Per Unit Emission'!N55)*'Efficiency Change'!$P10)/'Life time change'!$C10</f>
        <v>0</v>
      </c>
      <c r="AV11">
        <f>(Transition!$D10*('Base-New'!AW12*'Per Unit Emission'!O11)*'Efficiency Change'!$G10+Transition!$C10*('Base-New'!AW12*'Per Unit Emission'!O55)*'Efficiency Change'!$P10)/'Life time change'!$C10</f>
        <v>0</v>
      </c>
      <c r="AW11">
        <f>(Transition!$D10*('Base-New'!AX12*'Per Unit Emission'!P11)*'Efficiency Change'!$G10+Transition!$C10*('Base-New'!AX12*'Per Unit Emission'!P55)*'Efficiency Change'!$P10)/'Life time change'!$C10</f>
        <v>0</v>
      </c>
      <c r="AX11">
        <f>(Transition!$D10*('Base-New'!AY12*'Per Unit Emission'!Q11)*'Efficiency Change'!$G10+Transition!$C10*('Base-New'!AY12*'Per Unit Emission'!Q55)*'Efficiency Change'!$P10)/'Life time change'!$C10</f>
        <v>0</v>
      </c>
      <c r="AY11">
        <f>(Transition!$D10*('Base-New'!AZ12*'Per Unit Emission'!R11)*'Efficiency Change'!$G10+Transition!$C10*('Base-New'!AZ12*'Per Unit Emission'!R55)*'Efficiency Change'!$P10)/'Life time change'!$C10</f>
        <v>0</v>
      </c>
      <c r="AZ11">
        <f>(Transition!$D10*('Base-New'!BA12*'Per Unit Emission'!S11)*'Efficiency Change'!$G10+Transition!$C10*('Base-New'!BA12*'Per Unit Emission'!S55)*'Efficiency Change'!$P10)/'Life time change'!$C10</f>
        <v>0</v>
      </c>
      <c r="BA11">
        <f>(Transition!$D10*('Base-New'!BB12*'Per Unit Emission'!C11)*'Efficiency Change'!$G10+Transition!$C10*('Base-New'!BB12*'Per Unit Emission'!C55)*'Efficiency Change'!$P10)/'Life time change'!$C10</f>
        <v>0</v>
      </c>
      <c r="BB11">
        <f>(Transition!$D10*('Base-New'!BC12*'Per Unit Emission'!D11)*'Efficiency Change'!$G10+Transition!$C10*('Base-New'!BC12*'Per Unit Emission'!D55)*'Efficiency Change'!$P10)/'Life time change'!$C10</f>
        <v>0</v>
      </c>
      <c r="BC11">
        <f>(Transition!$D10*('Base-New'!BD12*'Per Unit Emission'!E11)*'Efficiency Change'!$G10+Transition!$C10*('Base-New'!BD12*'Per Unit Emission'!E55)*'Efficiency Change'!$P10)/'Life time change'!$C10</f>
        <v>0</v>
      </c>
      <c r="BD11">
        <f>(Transition!$D10*('Base-New'!BE12*'Per Unit Emission'!F11)*'Efficiency Change'!$G10+Transition!$C10*('Base-New'!BE12*'Per Unit Emission'!F55)*'Efficiency Change'!$P10)/'Life time change'!$C10</f>
        <v>0</v>
      </c>
      <c r="BE11">
        <f>(Transition!$D10*('Base-New'!BF12*'Per Unit Emission'!G11)*'Efficiency Change'!$G10+Transition!$C10*('Base-New'!BF12*'Per Unit Emission'!G55)*'Efficiency Change'!$P10)/'Life time change'!$C10</f>
        <v>0</v>
      </c>
      <c r="BF11">
        <f>(Transition!$D10*('Base-New'!BG12*'Per Unit Emission'!H11)*'Efficiency Change'!$G10+Transition!$C10*('Base-New'!BG12*'Per Unit Emission'!H55)*'Efficiency Change'!$P10)/'Life time change'!$C10</f>
        <v>0</v>
      </c>
      <c r="BG11">
        <f>(Transition!$D10*('Base-New'!BH12*'Per Unit Emission'!I11)*'Efficiency Change'!$G10+Transition!$C10*('Base-New'!BH12*'Per Unit Emission'!I55)*'Efficiency Change'!$P10)/'Life time change'!$C10</f>
        <v>0</v>
      </c>
      <c r="BH11">
        <f>(Transition!$D10*('Base-New'!BI12*'Per Unit Emission'!J11)*'Efficiency Change'!$G10+Transition!$C10*('Base-New'!BI12*'Per Unit Emission'!J55)*'Efficiency Change'!$P10)/'Life time change'!$C10</f>
        <v>0</v>
      </c>
      <c r="BI11">
        <f>(Transition!$D10*('Base-New'!BJ12*'Per Unit Emission'!K11)*'Efficiency Change'!$G10+Transition!$C10*('Base-New'!BJ12*'Per Unit Emission'!K55)*'Efficiency Change'!$P10)/'Life time change'!$C10</f>
        <v>0</v>
      </c>
      <c r="BJ11">
        <f>(Transition!$D10*('Base-New'!BK12*'Per Unit Emission'!L11)*'Efficiency Change'!$G10+Transition!$C10*('Base-New'!BK12*'Per Unit Emission'!L55)*'Efficiency Change'!$P10)/'Life time change'!$C10</f>
        <v>0</v>
      </c>
      <c r="BK11">
        <f>(Transition!$D10*('Base-New'!BL12*'Per Unit Emission'!M11)*'Efficiency Change'!$G10+Transition!$C10*('Base-New'!BL12*'Per Unit Emission'!M55)*'Efficiency Change'!$P10)/'Life time change'!$C10</f>
        <v>0</v>
      </c>
      <c r="BL11">
        <f>(Transition!$D10*('Base-New'!BM12*'Per Unit Emission'!N11)*'Efficiency Change'!$G10+Transition!$C10*('Base-New'!BM12*'Per Unit Emission'!N55)*'Efficiency Change'!$P10)/'Life time change'!$C10</f>
        <v>0</v>
      </c>
      <c r="BM11">
        <f>(Transition!$D10*('Base-New'!BN12*'Per Unit Emission'!O11)*'Efficiency Change'!$G10+Transition!$C10*('Base-New'!BN12*'Per Unit Emission'!O55)*'Efficiency Change'!$P10)/'Life time change'!$C10</f>
        <v>0</v>
      </c>
      <c r="BN11">
        <f>(Transition!$D10*('Base-New'!BO12*'Per Unit Emission'!P11)*'Efficiency Change'!$G10+Transition!$C10*('Base-New'!BO12*'Per Unit Emission'!P55)*'Efficiency Change'!$P10)/'Life time change'!$C10</f>
        <v>0</v>
      </c>
      <c r="BO11">
        <f>(Transition!$D10*('Base-New'!BP12*'Per Unit Emission'!Q11)*'Efficiency Change'!$G10+Transition!$C10*('Base-New'!BP12*'Per Unit Emission'!Q55)*'Efficiency Change'!$P10)/'Life time change'!$C10</f>
        <v>0</v>
      </c>
      <c r="BP11">
        <f>(Transition!$D10*('Base-New'!BQ12*'Per Unit Emission'!R11)*'Efficiency Change'!$G10+Transition!$C10*('Base-New'!BQ12*'Per Unit Emission'!R55)*'Efficiency Change'!$P10)/'Life time change'!$C10</f>
        <v>0</v>
      </c>
      <c r="BQ11">
        <f>(Transition!$D10*('Base-New'!BR12*'Per Unit Emission'!S11)*'Efficiency Change'!$G10+Transition!$C10*('Base-New'!BR12*'Per Unit Emission'!S55)*'Efficiency Change'!$P10)/'Life time change'!$C10</f>
        <v>0</v>
      </c>
      <c r="BR11">
        <f>(Transition!$D10*('Base-New'!BS12*'Per Unit Emission'!C11)*'Efficiency Change'!$G10+Transition!$C10*('Base-New'!BS12*'Per Unit Emission'!C55)*'Efficiency Change'!$P10)/'Life time change'!$C10</f>
        <v>0</v>
      </c>
      <c r="BS11">
        <f>(Transition!$D10*('Base-New'!BT12*'Per Unit Emission'!D11)*'Efficiency Change'!$G10+Transition!$C10*('Base-New'!BT12*'Per Unit Emission'!D55)*'Efficiency Change'!$P10)/'Life time change'!$C10</f>
        <v>0</v>
      </c>
      <c r="BT11">
        <f>(Transition!$D10*('Base-New'!BU12*'Per Unit Emission'!E11)*'Efficiency Change'!$G10+Transition!$C10*('Base-New'!BU12*'Per Unit Emission'!E55)*'Efficiency Change'!$P10)/'Life time change'!$C10</f>
        <v>0</v>
      </c>
      <c r="BU11">
        <f>(Transition!$D10*('Base-New'!BV12*'Per Unit Emission'!F11)*'Efficiency Change'!$G10+Transition!$C10*('Base-New'!BV12*'Per Unit Emission'!F55)*'Efficiency Change'!$P10)/'Life time change'!$C10</f>
        <v>0</v>
      </c>
      <c r="BV11">
        <f>(Transition!$D10*('Base-New'!BW12*'Per Unit Emission'!G11)*'Efficiency Change'!$G10+Transition!$C10*('Base-New'!BW12*'Per Unit Emission'!G55)*'Efficiency Change'!$P10)/'Life time change'!$C10</f>
        <v>0</v>
      </c>
      <c r="BW11">
        <f>(Transition!$D10*('Base-New'!BX12*'Per Unit Emission'!H11)*'Efficiency Change'!$G10+Transition!$C10*('Base-New'!BX12*'Per Unit Emission'!H55)*'Efficiency Change'!$P10)/'Life time change'!$C10</f>
        <v>0</v>
      </c>
      <c r="BX11">
        <f>(Transition!$D10*('Base-New'!BY12*'Per Unit Emission'!I11)*'Efficiency Change'!$G10+Transition!$C10*('Base-New'!BY12*'Per Unit Emission'!I55)*'Efficiency Change'!$P10)/'Life time change'!$C10</f>
        <v>0</v>
      </c>
      <c r="BY11">
        <f>(Transition!$D10*('Base-New'!BZ12*'Per Unit Emission'!J11)*'Efficiency Change'!$G10+Transition!$C10*('Base-New'!BZ12*'Per Unit Emission'!J55)*'Efficiency Change'!$P10)/'Life time change'!$C10</f>
        <v>0</v>
      </c>
      <c r="BZ11">
        <f>(Transition!$D10*('Base-New'!CA12*'Per Unit Emission'!K11)*'Efficiency Change'!$G10+Transition!$C10*('Base-New'!CA12*'Per Unit Emission'!K55)*'Efficiency Change'!$P10)/'Life time change'!$C10</f>
        <v>0</v>
      </c>
      <c r="CA11">
        <f>(Transition!$D10*('Base-New'!CB12*'Per Unit Emission'!L11)*'Efficiency Change'!$G10+Transition!$C10*('Base-New'!CB12*'Per Unit Emission'!L55)*'Efficiency Change'!$P10)/'Life time change'!$C10</f>
        <v>0</v>
      </c>
      <c r="CB11">
        <f>(Transition!$D10*('Base-New'!CC12*'Per Unit Emission'!M11)*'Efficiency Change'!$G10+Transition!$C10*('Base-New'!CC12*'Per Unit Emission'!M55)*'Efficiency Change'!$P10)/'Life time change'!$C10</f>
        <v>0</v>
      </c>
      <c r="CC11">
        <f>(Transition!$D10*('Base-New'!CD12*'Per Unit Emission'!N11)*'Efficiency Change'!$G10+Transition!$C10*('Base-New'!CD12*'Per Unit Emission'!N55)*'Efficiency Change'!$P10)/'Life time change'!$C10</f>
        <v>0</v>
      </c>
      <c r="CD11">
        <f>(Transition!$D10*('Base-New'!CE12*'Per Unit Emission'!O11)*'Efficiency Change'!$G10+Transition!$C10*('Base-New'!CE12*'Per Unit Emission'!O55)*'Efficiency Change'!$P10)/'Life time change'!$C10</f>
        <v>0</v>
      </c>
      <c r="CE11">
        <f>(Transition!$D10*('Base-New'!CF12*'Per Unit Emission'!P11)*'Efficiency Change'!$G10+Transition!$C10*('Base-New'!CF12*'Per Unit Emission'!P55)*'Efficiency Change'!$P10)/'Life time change'!$C10</f>
        <v>0</v>
      </c>
      <c r="CF11">
        <f>(Transition!$D10*('Base-New'!CG12*'Per Unit Emission'!Q11)*'Efficiency Change'!$G10+Transition!$C10*('Base-New'!CG12*'Per Unit Emission'!Q55)*'Efficiency Change'!$P10)/'Life time change'!$C10</f>
        <v>0</v>
      </c>
      <c r="CG11">
        <f>(Transition!$D10*('Base-New'!CH12*'Per Unit Emission'!R11)*'Efficiency Change'!$G10+Transition!$C10*('Base-New'!CH12*'Per Unit Emission'!R55)*'Efficiency Change'!$P10)/'Life time change'!$C10</f>
        <v>0</v>
      </c>
      <c r="CJ11">
        <v>2018</v>
      </c>
      <c r="CK11">
        <f>(Transition!$D10*('RCP26-NEW'!C12*'Per Unit Emission'!T11)*'Efficiency Change'!$G10+Transition!$C10*('RCP26-NEW'!C12*'Per Unit Emission'!T55)*'Efficiency Change'!$P10)/'Life time change'!$C10</f>
        <v>0</v>
      </c>
      <c r="CL11">
        <f>(Transition!$D10*('RCP26-NEW'!D12*'Per Unit Emission'!U11)*'Efficiency Change'!$G10+Transition!$C10*('RCP26-NEW'!D12*'Per Unit Emission'!U55)*'Efficiency Change'!$P10)/'Life time change'!$C10</f>
        <v>0</v>
      </c>
      <c r="CM11">
        <f>(Transition!$D10*('RCP26-NEW'!E12*'Per Unit Emission'!V11)*'Efficiency Change'!$G10+Transition!$C10*('RCP26-NEW'!E12*'Per Unit Emission'!V55)*'Efficiency Change'!$P10)/'Life time change'!$C10</f>
        <v>0</v>
      </c>
      <c r="CN11">
        <f>(Transition!$D10*('RCP26-NEW'!F12*'Per Unit Emission'!W11)*'Efficiency Change'!$G10+Transition!$C10*('RCP26-NEW'!F12*'Per Unit Emission'!W55)*'Efficiency Change'!$P10)/'Life time change'!$C10</f>
        <v>0</v>
      </c>
      <c r="CO11">
        <f>(Transition!$D10*('RCP26-NEW'!G12*'Per Unit Emission'!X11)*'Efficiency Change'!$G10+Transition!$C10*('RCP26-NEW'!G12*'Per Unit Emission'!X55)*'Efficiency Change'!$P10)/'Life time change'!$C10</f>
        <v>0</v>
      </c>
      <c r="CP11">
        <f>(Transition!$D10*('RCP26-NEW'!H12*'Per Unit Emission'!Y11)*'Efficiency Change'!$G10+Transition!$C10*('RCP26-NEW'!H12*'Per Unit Emission'!Y55)*'Efficiency Change'!$P10)/'Life time change'!$C10</f>
        <v>0</v>
      </c>
      <c r="CQ11">
        <f>(Transition!$D10*('RCP26-NEW'!I12*'Per Unit Emission'!Z11)*'Efficiency Change'!$G10+Transition!$C10*('RCP26-NEW'!I12*'Per Unit Emission'!Z55)*'Efficiency Change'!$P10)/'Life time change'!$C10</f>
        <v>0</v>
      </c>
      <c r="CR11">
        <f>(Transition!$D10*('RCP26-NEW'!J12*'Per Unit Emission'!AA11)*'Efficiency Change'!$G10+Transition!$C10*('RCP26-NEW'!J12*'Per Unit Emission'!AA55)*'Efficiency Change'!$P10)/'Life time change'!$C10</f>
        <v>0</v>
      </c>
      <c r="CS11">
        <f>(Transition!$D10*('RCP26-NEW'!K12*'Per Unit Emission'!AB11)*'Efficiency Change'!$G10+Transition!$C10*('RCP26-NEW'!K12*'Per Unit Emission'!AB55)*'Efficiency Change'!$P10)/'Life time change'!$C10</f>
        <v>0</v>
      </c>
      <c r="CT11">
        <f>(Transition!$D10*('RCP26-NEW'!L12*'Per Unit Emission'!AC11)*'Efficiency Change'!$G10+Transition!$C10*('RCP26-NEW'!L12*'Per Unit Emission'!AC55)*'Efficiency Change'!$P10)/'Life time change'!$C10</f>
        <v>0</v>
      </c>
      <c r="CU11">
        <f>(Transition!$D10*('RCP26-NEW'!M12*'Per Unit Emission'!AD11)*'Efficiency Change'!$G10+Transition!$C10*('RCP26-NEW'!M12*'Per Unit Emission'!AD55)*'Efficiency Change'!$P10)/'Life time change'!$C10</f>
        <v>0</v>
      </c>
      <c r="CV11">
        <f>(Transition!$D10*('RCP26-NEW'!N12*'Per Unit Emission'!AE11)*'Efficiency Change'!$G10+Transition!$C10*('RCP26-NEW'!N12*'Per Unit Emission'!AE55)*'Efficiency Change'!$P10)/'Life time change'!$C10</f>
        <v>0</v>
      </c>
      <c r="CW11">
        <f>(Transition!$D10*('RCP26-NEW'!O12*'Per Unit Emission'!AF11)*'Efficiency Change'!$G10+Transition!$C10*('RCP26-NEW'!O12*'Per Unit Emission'!AF55)*'Efficiency Change'!$P10)/'Life time change'!$C10</f>
        <v>0</v>
      </c>
      <c r="CX11">
        <f>(Transition!$D10*('RCP26-NEW'!P12*'Per Unit Emission'!AG11)*'Efficiency Change'!$G10+Transition!$C10*('RCP26-NEW'!P12*'Per Unit Emission'!AG55)*'Efficiency Change'!$P10)/'Life time change'!$C10</f>
        <v>0</v>
      </c>
      <c r="CY11">
        <f>(Transition!$D10*('RCP26-NEW'!Q12*'Per Unit Emission'!AH11)*'Efficiency Change'!$G10+Transition!$C10*('RCP26-NEW'!Q12*'Per Unit Emission'!AH55)*'Efficiency Change'!$P10)/'Life time change'!$C10</f>
        <v>0</v>
      </c>
      <c r="CZ11">
        <f>(Transition!$D10*('RCP26-NEW'!R12*'Per Unit Emission'!AI11)*'Efficiency Change'!$G10+Transition!$C10*('RCP26-NEW'!R12*'Per Unit Emission'!AI55)*'Efficiency Change'!$P10)/'Life time change'!$C10</f>
        <v>0</v>
      </c>
      <c r="DA11">
        <f>(Transition!$D10*('RCP26-NEW'!S12*'Per Unit Emission'!AJ11)*'Efficiency Change'!$G10+Transition!$C10*('RCP26-NEW'!S12*'Per Unit Emission'!AJ55)*'Efficiency Change'!$P10)/'Life time change'!$C10</f>
        <v>0</v>
      </c>
      <c r="DB11">
        <f>(Transition!$D10*('RCP26-NEW'!T12*'Per Unit Emission'!T11)*'Efficiency Change'!$G10+Transition!$C10*('RCP26-NEW'!T12*'Per Unit Emission'!T55)*'Efficiency Change'!$P10)/'Life time change'!$C10</f>
        <v>0</v>
      </c>
      <c r="DC11">
        <f>(Transition!$D10*('RCP26-NEW'!U12*'Per Unit Emission'!U11)*'Efficiency Change'!$G10+Transition!$C10*('RCP26-NEW'!U12*'Per Unit Emission'!U55)*'Efficiency Change'!$P10)/'Life time change'!$C10</f>
        <v>0</v>
      </c>
      <c r="DD11">
        <f>(Transition!$D10*('RCP26-NEW'!V12*'Per Unit Emission'!V11)*'Efficiency Change'!$G10+Transition!$C10*('RCP26-NEW'!V12*'Per Unit Emission'!V55)*'Efficiency Change'!$P10)/'Life time change'!$C10</f>
        <v>0</v>
      </c>
      <c r="DE11">
        <f>(Transition!$D10*('RCP26-NEW'!W12*'Per Unit Emission'!W11)*'Efficiency Change'!$G10+Transition!$C10*('RCP26-NEW'!W12*'Per Unit Emission'!W55)*'Efficiency Change'!$P10)/'Life time change'!$C10</f>
        <v>0</v>
      </c>
      <c r="DF11">
        <f>(Transition!$D10*('RCP26-NEW'!X12*'Per Unit Emission'!X11)*'Efficiency Change'!$G10+Transition!$C10*('RCP26-NEW'!X12*'Per Unit Emission'!X55)*'Efficiency Change'!$P10)/'Life time change'!$C10</f>
        <v>0</v>
      </c>
      <c r="DG11">
        <f>(Transition!$D10*('RCP26-NEW'!Y12*'Per Unit Emission'!Y11)*'Efficiency Change'!$G10+Transition!$C10*('RCP26-NEW'!Y12*'Per Unit Emission'!Y55)*'Efficiency Change'!$P10)/'Life time change'!$C10</f>
        <v>0</v>
      </c>
      <c r="DH11">
        <f>(Transition!$D10*('RCP26-NEW'!Z12*'Per Unit Emission'!Z11)*'Efficiency Change'!$G10+Transition!$C10*('RCP26-NEW'!Z12*'Per Unit Emission'!Z55)*'Efficiency Change'!$P10)/'Life time change'!$C10</f>
        <v>0</v>
      </c>
      <c r="DI11">
        <f>(Transition!$D10*('RCP26-NEW'!AA12*'Per Unit Emission'!AA11)*'Efficiency Change'!$G10+Transition!$C10*('RCP26-NEW'!AA12*'Per Unit Emission'!AA55)*'Efficiency Change'!$P10)/'Life time change'!$C10</f>
        <v>0</v>
      </c>
      <c r="DJ11">
        <f>(Transition!$D10*('RCP26-NEW'!AB12*'Per Unit Emission'!AB11)*'Efficiency Change'!$G10+Transition!$C10*('RCP26-NEW'!AB12*'Per Unit Emission'!AB55)*'Efficiency Change'!$P10)/'Life time change'!$C10</f>
        <v>0</v>
      </c>
      <c r="DK11">
        <f>(Transition!$D10*('RCP26-NEW'!AC12*'Per Unit Emission'!AC11)*'Efficiency Change'!$G10+Transition!$C10*('RCP26-NEW'!AC12*'Per Unit Emission'!AC55)*'Efficiency Change'!$P10)/'Life time change'!$C10</f>
        <v>0</v>
      </c>
      <c r="DL11">
        <f>(Transition!$D10*('RCP26-NEW'!AD12*'Per Unit Emission'!AD11)*'Efficiency Change'!$G10+Transition!$C10*('RCP26-NEW'!AD12*'Per Unit Emission'!AD55)*'Efficiency Change'!$P10)/'Life time change'!$C10</f>
        <v>0</v>
      </c>
      <c r="DM11">
        <f>(Transition!$D10*('RCP26-NEW'!AE12*'Per Unit Emission'!AE11)*'Efficiency Change'!$G10+Transition!$C10*('RCP26-NEW'!AE12*'Per Unit Emission'!AE55)*'Efficiency Change'!$P10)/'Life time change'!$C10</f>
        <v>0</v>
      </c>
      <c r="DN11">
        <f>(Transition!$D10*('RCP26-NEW'!AF12*'Per Unit Emission'!AF11)*'Efficiency Change'!$G10+Transition!$C10*('RCP26-NEW'!AF12*'Per Unit Emission'!AF55)*'Efficiency Change'!$P10)/'Life time change'!$C10</f>
        <v>0</v>
      </c>
      <c r="DO11">
        <f>(Transition!$D10*('RCP26-NEW'!AG12*'Per Unit Emission'!AG11)*'Efficiency Change'!$G10+Transition!$C10*('RCP26-NEW'!AG12*'Per Unit Emission'!AG55)*'Efficiency Change'!$P10)/'Life time change'!$C10</f>
        <v>0</v>
      </c>
      <c r="DP11">
        <f>(Transition!$D10*('RCP26-NEW'!AH12*'Per Unit Emission'!AH11)*'Efficiency Change'!$G10+Transition!$C10*('RCP26-NEW'!AH12*'Per Unit Emission'!AH55)*'Efficiency Change'!$P10)/'Life time change'!$C10</f>
        <v>0</v>
      </c>
      <c r="DQ11">
        <f>(Transition!$D10*('RCP26-NEW'!AI12*'Per Unit Emission'!AI11)*'Efficiency Change'!$G10+Transition!$C10*('RCP26-NEW'!AI12*'Per Unit Emission'!AI55)*'Efficiency Change'!$P10)/'Life time change'!$C10</f>
        <v>0</v>
      </c>
      <c r="DR11">
        <f>(Transition!$D10*('RCP26-NEW'!AJ12*'Per Unit Emission'!AJ11)*'Efficiency Change'!$G10+Transition!$C10*('RCP26-NEW'!AJ12*'Per Unit Emission'!AJ55)*'Efficiency Change'!$P10)/'Life time change'!$C10</f>
        <v>0</v>
      </c>
      <c r="DS11">
        <f>(Transition!$D10*('RCP26-NEW'!AK12*'Per Unit Emission'!T11)*'Efficiency Change'!$G10+Transition!$C10*('RCP26-NEW'!AK12*'Per Unit Emission'!T55)*'Efficiency Change'!$P10)/'Life time change'!$C10</f>
        <v>0</v>
      </c>
      <c r="DT11">
        <f>(Transition!$D10*('RCP26-NEW'!AL12*'Per Unit Emission'!U11)*'Efficiency Change'!$G10+Transition!$C10*('RCP26-NEW'!AL12*'Per Unit Emission'!U55)*'Efficiency Change'!$P10)/'Life time change'!$C10</f>
        <v>0</v>
      </c>
      <c r="DU11">
        <f>(Transition!$D10*('RCP26-NEW'!AM12*'Per Unit Emission'!V11)*'Efficiency Change'!$G10+Transition!$C10*('RCP26-NEW'!AM12*'Per Unit Emission'!V55)*'Efficiency Change'!$P10)/'Life time change'!$C10</f>
        <v>0</v>
      </c>
      <c r="DV11">
        <f>(Transition!$D10*('RCP26-NEW'!AN12*'Per Unit Emission'!W11)*'Efficiency Change'!$G10+Transition!$C10*('RCP26-NEW'!AN12*'Per Unit Emission'!W55)*'Efficiency Change'!$P10)/'Life time change'!$C10</f>
        <v>0</v>
      </c>
      <c r="DW11">
        <f>(Transition!$D10*('RCP26-NEW'!AO12*'Per Unit Emission'!X11)*'Efficiency Change'!$G10+Transition!$C10*('RCP26-NEW'!AO12*'Per Unit Emission'!X55)*'Efficiency Change'!$P10)/'Life time change'!$C10</f>
        <v>0</v>
      </c>
      <c r="DX11">
        <f>(Transition!$D10*('RCP26-NEW'!AP12*'Per Unit Emission'!Y11)*'Efficiency Change'!$G10+Transition!$C10*('RCP26-NEW'!AP12*'Per Unit Emission'!Y55)*'Efficiency Change'!$P10)/'Life time change'!$C10</f>
        <v>0</v>
      </c>
      <c r="DY11">
        <f>(Transition!$D10*('RCP26-NEW'!AQ12*'Per Unit Emission'!Z11)*'Efficiency Change'!$G10+Transition!$C10*('RCP26-NEW'!AQ12*'Per Unit Emission'!Z55)*'Efficiency Change'!$P10)/'Life time change'!$C10</f>
        <v>0</v>
      </c>
      <c r="DZ11">
        <f>(Transition!$D10*('RCP26-NEW'!AR12*'Per Unit Emission'!AA11)*'Efficiency Change'!$G10+Transition!$C10*('RCP26-NEW'!AR12*'Per Unit Emission'!AA55)*'Efficiency Change'!$P10)/'Life time change'!$C10</f>
        <v>0</v>
      </c>
      <c r="EA11">
        <f>(Transition!$D10*('RCP26-NEW'!AS12*'Per Unit Emission'!AB11)*'Efficiency Change'!$G10+Transition!$C10*('RCP26-NEW'!AS12*'Per Unit Emission'!AB55)*'Efficiency Change'!$P10)/'Life time change'!$C10</f>
        <v>0</v>
      </c>
      <c r="EB11">
        <f>(Transition!$D10*('RCP26-NEW'!AT12*'Per Unit Emission'!AC11)*'Efficiency Change'!$G10+Transition!$C10*('RCP26-NEW'!AT12*'Per Unit Emission'!AC55)*'Efficiency Change'!$P10)/'Life time change'!$C10</f>
        <v>0</v>
      </c>
      <c r="EC11">
        <f>(Transition!$D10*('RCP26-NEW'!AU12*'Per Unit Emission'!AD11)*'Efficiency Change'!$G10+Transition!$C10*('RCP26-NEW'!AU12*'Per Unit Emission'!AD55)*'Efficiency Change'!$P10)/'Life time change'!$C10</f>
        <v>0</v>
      </c>
      <c r="ED11">
        <f>(Transition!$D10*('RCP26-NEW'!AV12*'Per Unit Emission'!AE11)*'Efficiency Change'!$G10+Transition!$C10*('RCP26-NEW'!AV12*'Per Unit Emission'!AE55)*'Efficiency Change'!$P10)/'Life time change'!$C10</f>
        <v>0</v>
      </c>
      <c r="EE11">
        <f>(Transition!$D10*('RCP26-NEW'!AW12*'Per Unit Emission'!AF11)*'Efficiency Change'!$G10+Transition!$C10*('RCP26-NEW'!AW12*'Per Unit Emission'!AF55)*'Efficiency Change'!$P10)/'Life time change'!$C10</f>
        <v>0</v>
      </c>
      <c r="EF11">
        <f>(Transition!$D10*('RCP26-NEW'!AX12*'Per Unit Emission'!AG11)*'Efficiency Change'!$G10+Transition!$C10*('RCP26-NEW'!AX12*'Per Unit Emission'!AG55)*'Efficiency Change'!$P10)/'Life time change'!$C10</f>
        <v>0</v>
      </c>
      <c r="EG11">
        <f>(Transition!$D10*('RCP26-NEW'!AY12*'Per Unit Emission'!AH11)*'Efficiency Change'!$G10+Transition!$C10*('RCP26-NEW'!AY12*'Per Unit Emission'!AH55)*'Efficiency Change'!$P10)/'Life time change'!$C10</f>
        <v>0</v>
      </c>
      <c r="EH11">
        <f>(Transition!$D10*('RCP26-NEW'!AZ12*'Per Unit Emission'!AI11)*'Efficiency Change'!$G10+Transition!$C10*('RCP26-NEW'!AZ12*'Per Unit Emission'!AI55)*'Efficiency Change'!$P10)/'Life time change'!$C10</f>
        <v>0</v>
      </c>
      <c r="EI11">
        <f>(Transition!$D10*('RCP26-NEW'!BA12*'Per Unit Emission'!AJ11)*'Efficiency Change'!$G10+Transition!$C10*('RCP26-NEW'!BA12*'Per Unit Emission'!AJ55)*'Efficiency Change'!$P10)/'Life time change'!$C10</f>
        <v>0</v>
      </c>
      <c r="EJ11">
        <f>(Transition!$D10*('RCP26-NEW'!BB12*'Per Unit Emission'!T11)*'Efficiency Change'!$G10+Transition!$C10*('RCP26-NEW'!BB12*'Per Unit Emission'!T55)*'Efficiency Change'!$P10)/'Life time change'!$C10</f>
        <v>0</v>
      </c>
      <c r="EK11">
        <f>(Transition!$D10*('RCP26-NEW'!BC12*'Per Unit Emission'!U11)*'Efficiency Change'!$G10+Transition!$C10*('RCP26-NEW'!BC12*'Per Unit Emission'!U55)*'Efficiency Change'!$P10)/'Life time change'!$C10</f>
        <v>0</v>
      </c>
      <c r="EL11">
        <f>(Transition!$D10*('RCP26-NEW'!BD12*'Per Unit Emission'!V11)*'Efficiency Change'!$G10+Transition!$C10*('RCP26-NEW'!BD12*'Per Unit Emission'!V55)*'Efficiency Change'!$P10)/'Life time change'!$C10</f>
        <v>0</v>
      </c>
      <c r="EM11">
        <f>(Transition!$D10*('RCP26-NEW'!BE12*'Per Unit Emission'!W11)*'Efficiency Change'!$G10+Transition!$C10*('RCP26-NEW'!BE12*'Per Unit Emission'!W55)*'Efficiency Change'!$P10)/'Life time change'!$C10</f>
        <v>0</v>
      </c>
      <c r="EN11">
        <f>(Transition!$D10*('RCP26-NEW'!BF12*'Per Unit Emission'!X11)*'Efficiency Change'!$G10+Transition!$C10*('RCP26-NEW'!BF12*'Per Unit Emission'!X55)*'Efficiency Change'!$P10)/'Life time change'!$C10</f>
        <v>0</v>
      </c>
      <c r="EO11">
        <f>(Transition!$D10*('RCP26-NEW'!BG12*'Per Unit Emission'!Y11)*'Efficiency Change'!$G10+Transition!$C10*('RCP26-NEW'!BG12*'Per Unit Emission'!Y55)*'Efficiency Change'!$P10)/'Life time change'!$C10</f>
        <v>0</v>
      </c>
      <c r="EP11">
        <f>(Transition!$D10*('RCP26-NEW'!BH12*'Per Unit Emission'!Z11)*'Efficiency Change'!$G10+Transition!$C10*('RCP26-NEW'!BH12*'Per Unit Emission'!Z55)*'Efficiency Change'!$P10)/'Life time change'!$C10</f>
        <v>0</v>
      </c>
      <c r="EQ11">
        <f>(Transition!$D10*('RCP26-NEW'!BI12*'Per Unit Emission'!AA11)*'Efficiency Change'!$G10+Transition!$C10*('RCP26-NEW'!BI12*'Per Unit Emission'!AA55)*'Efficiency Change'!$P10)/'Life time change'!$C10</f>
        <v>0</v>
      </c>
      <c r="ER11">
        <f>(Transition!$D10*('RCP26-NEW'!BJ12*'Per Unit Emission'!AB11)*'Efficiency Change'!$G10+Transition!$C10*('RCP26-NEW'!BJ12*'Per Unit Emission'!AB55)*'Efficiency Change'!$P10)/'Life time change'!$C10</f>
        <v>0</v>
      </c>
      <c r="ES11">
        <f>(Transition!$D10*('RCP26-NEW'!BK12*'Per Unit Emission'!AC11)*'Efficiency Change'!$G10+Transition!$C10*('RCP26-NEW'!BK12*'Per Unit Emission'!AC55)*'Efficiency Change'!$P10)/'Life time change'!$C10</f>
        <v>0</v>
      </c>
      <c r="ET11">
        <f>(Transition!$D10*('RCP26-NEW'!BL12*'Per Unit Emission'!AD11)*'Efficiency Change'!$G10+Transition!$C10*('RCP26-NEW'!BL12*'Per Unit Emission'!AD55)*'Efficiency Change'!$P10)/'Life time change'!$C10</f>
        <v>0</v>
      </c>
      <c r="EU11">
        <f>(Transition!$D10*('RCP26-NEW'!BM12*'Per Unit Emission'!AE11)*'Efficiency Change'!$G10+Transition!$C10*('RCP26-NEW'!BM12*'Per Unit Emission'!AE55)*'Efficiency Change'!$P10)/'Life time change'!$C10</f>
        <v>0</v>
      </c>
      <c r="EV11">
        <f>(Transition!$D10*('RCP26-NEW'!BN12*'Per Unit Emission'!AF11)*'Efficiency Change'!$G10+Transition!$C10*('RCP26-NEW'!BN12*'Per Unit Emission'!AF55)*'Efficiency Change'!$P10)/'Life time change'!$C10</f>
        <v>0</v>
      </c>
      <c r="EW11">
        <f>(Transition!$D10*('RCP26-NEW'!BO12*'Per Unit Emission'!AG11)*'Efficiency Change'!$G10+Transition!$C10*('RCP26-NEW'!BO12*'Per Unit Emission'!AG55)*'Efficiency Change'!$P10)/'Life time change'!$C10</f>
        <v>0</v>
      </c>
      <c r="EX11">
        <f>(Transition!$D10*('RCP26-NEW'!BP12*'Per Unit Emission'!AH11)*'Efficiency Change'!$G10+Transition!$C10*('RCP26-NEW'!BP12*'Per Unit Emission'!AH55)*'Efficiency Change'!$P10)/'Life time change'!$C10</f>
        <v>0</v>
      </c>
      <c r="EY11">
        <f>(Transition!$D10*('RCP26-NEW'!BQ12*'Per Unit Emission'!AI11)*'Efficiency Change'!$G10+Transition!$C10*('RCP26-NEW'!BQ12*'Per Unit Emission'!AI55)*'Efficiency Change'!$P10)/'Life time change'!$C10</f>
        <v>0</v>
      </c>
      <c r="EZ11">
        <f>(Transition!$D10*('RCP26-NEW'!BR12*'Per Unit Emission'!AJ11)*'Efficiency Change'!$G10+Transition!$C10*('RCP26-NEW'!BR12*'Per Unit Emission'!AJ55)*'Efficiency Change'!$P10)/'Life time change'!$C10</f>
        <v>0</v>
      </c>
      <c r="FA11">
        <f>(Transition!$D10*('RCP26-NEW'!BS12*'Per Unit Emission'!T11)*'Efficiency Change'!$G10+Transition!$C10*('RCP26-NEW'!BS12*'Per Unit Emission'!T55)*'Efficiency Change'!$P10)/'Life time change'!$C10</f>
        <v>0</v>
      </c>
      <c r="FB11">
        <f>(Transition!$D10*('RCP26-NEW'!BT12*'Per Unit Emission'!U11)*'Efficiency Change'!$G10+Transition!$C10*('RCP26-NEW'!BT12*'Per Unit Emission'!U55)*'Efficiency Change'!$P10)/'Life time change'!$C10</f>
        <v>0</v>
      </c>
      <c r="FC11">
        <f>(Transition!$D10*('RCP26-NEW'!BU12*'Per Unit Emission'!V11)*'Efficiency Change'!$G10+Transition!$C10*('RCP26-NEW'!BU12*'Per Unit Emission'!V55)*'Efficiency Change'!$P10)/'Life time change'!$C10</f>
        <v>0</v>
      </c>
      <c r="FD11">
        <f>(Transition!$D10*('RCP26-NEW'!BV12*'Per Unit Emission'!W11)*'Efficiency Change'!$G10+Transition!$C10*('RCP26-NEW'!BV12*'Per Unit Emission'!W55)*'Efficiency Change'!$P10)/'Life time change'!$C10</f>
        <v>0</v>
      </c>
      <c r="FE11">
        <f>(Transition!$D10*('RCP26-NEW'!BW12*'Per Unit Emission'!X11)*'Efficiency Change'!$G10+Transition!$C10*('RCP26-NEW'!BW12*'Per Unit Emission'!X55)*'Efficiency Change'!$P10)/'Life time change'!$C10</f>
        <v>0</v>
      </c>
      <c r="FF11">
        <f>(Transition!$D10*('RCP26-NEW'!BX12*'Per Unit Emission'!Y11)*'Efficiency Change'!$G10+Transition!$C10*('RCP26-NEW'!BX12*'Per Unit Emission'!Y55)*'Efficiency Change'!$P10)/'Life time change'!$C10</f>
        <v>0</v>
      </c>
      <c r="FG11">
        <f>(Transition!$D10*('RCP26-NEW'!BY12*'Per Unit Emission'!Z11)*'Efficiency Change'!$G10+Transition!$C10*('RCP26-NEW'!BY12*'Per Unit Emission'!Z55)*'Efficiency Change'!$P10)/'Life time change'!$C10</f>
        <v>0</v>
      </c>
      <c r="FH11">
        <f>(Transition!$D10*('RCP26-NEW'!BZ12*'Per Unit Emission'!AA11)*'Efficiency Change'!$G10+Transition!$C10*('RCP26-NEW'!BZ12*'Per Unit Emission'!AA55)*'Efficiency Change'!$P10)/'Life time change'!$C10</f>
        <v>0</v>
      </c>
      <c r="FI11">
        <f>(Transition!$D10*('RCP26-NEW'!CA12*'Per Unit Emission'!AB11)*'Efficiency Change'!$G10+Transition!$C10*('RCP26-NEW'!CA12*'Per Unit Emission'!AB55)*'Efficiency Change'!$P10)/'Life time change'!$C10</f>
        <v>0</v>
      </c>
      <c r="FJ11">
        <f>(Transition!$D10*('RCP26-NEW'!CB12*'Per Unit Emission'!AC11)*'Efficiency Change'!$G10+Transition!$C10*('RCP26-NEW'!CB12*'Per Unit Emission'!AC55)*'Efficiency Change'!$P10)/'Life time change'!$C10</f>
        <v>0</v>
      </c>
      <c r="FK11">
        <f>(Transition!$D10*('RCP26-NEW'!CC12*'Per Unit Emission'!AD11)*'Efficiency Change'!$G10+Transition!$C10*('RCP26-NEW'!CC12*'Per Unit Emission'!AD55)*'Efficiency Change'!$P10)/'Life time change'!$C10</f>
        <v>0</v>
      </c>
      <c r="FL11">
        <f>(Transition!$D10*('RCP26-NEW'!CD12*'Per Unit Emission'!AE11)*'Efficiency Change'!$G10+Transition!$C10*('RCP26-NEW'!CD12*'Per Unit Emission'!AE55)*'Efficiency Change'!$P10)/'Life time change'!$C10</f>
        <v>0</v>
      </c>
      <c r="FM11">
        <f>(Transition!$D10*('RCP26-NEW'!CE12*'Per Unit Emission'!AF11)*'Efficiency Change'!$G10+Transition!$C10*('RCP26-NEW'!CE12*'Per Unit Emission'!AF55)*'Efficiency Change'!$P10)/'Life time change'!$C10</f>
        <v>0</v>
      </c>
      <c r="FN11">
        <f>(Transition!$D10*('RCP26-NEW'!CF12*'Per Unit Emission'!AG11)*'Efficiency Change'!$G10+Transition!$C10*('RCP26-NEW'!CF12*'Per Unit Emission'!AG55)*'Efficiency Change'!$P10)/'Life time change'!$C10</f>
        <v>0</v>
      </c>
      <c r="FO11">
        <f>(Transition!$D10*('RCP26-NEW'!CG12*'Per Unit Emission'!AH11)*'Efficiency Change'!$G10+Transition!$C10*('RCP26-NEW'!CG12*'Per Unit Emission'!AH55)*'Efficiency Change'!$P10)/'Life time change'!$C10</f>
        <v>0</v>
      </c>
      <c r="FP11">
        <f>(Transition!$D10*('RCP26-NEW'!CH12*'Per Unit Emission'!AI11)*'Efficiency Change'!$G10+Transition!$C10*('RCP26-NEW'!CH12*'Per Unit Emission'!AI55)*'Efficiency Change'!$P10)/'Life time change'!$C10</f>
        <v>0</v>
      </c>
      <c r="FS11">
        <v>2018</v>
      </c>
      <c r="FT11">
        <f>(Transition!$D10*('RCP19-NEW'!C12*'Per Unit Emission'!AK11)*'Efficiency Change'!$G10+Transition!$C10*('RCP19-NEW'!C12*'Per Unit Emission'!AK55)*'Efficiency Change'!$P10)/'Life time change'!$C10</f>
        <v>0</v>
      </c>
      <c r="FU11">
        <f>(Transition!$D10*('RCP19-NEW'!D12*'Per Unit Emission'!AL11)*'Efficiency Change'!$G10+Transition!$C10*('RCP19-NEW'!D12*'Per Unit Emission'!AL55)*'Efficiency Change'!$P10)/'Life time change'!$C10</f>
        <v>0</v>
      </c>
      <c r="FV11">
        <f>(Transition!$D10*('RCP19-NEW'!E12*'Per Unit Emission'!AM11)*'Efficiency Change'!$G10+Transition!$C10*('RCP19-NEW'!E12*'Per Unit Emission'!AM55)*'Efficiency Change'!$P10)/'Life time change'!$C10</f>
        <v>0</v>
      </c>
      <c r="FW11">
        <f>(Transition!$D10*('RCP19-NEW'!F12*'Per Unit Emission'!AN11)*'Efficiency Change'!$G10+Transition!$C10*('RCP19-NEW'!F12*'Per Unit Emission'!AN55)*'Efficiency Change'!$P10)/'Life time change'!$C10</f>
        <v>0</v>
      </c>
      <c r="FX11">
        <f>(Transition!$D10*('RCP19-NEW'!G12*'Per Unit Emission'!AO11)*'Efficiency Change'!$G10+Transition!$C10*('RCP19-NEW'!G12*'Per Unit Emission'!AO55)*'Efficiency Change'!$P10)/'Life time change'!$C10</f>
        <v>0</v>
      </c>
      <c r="FY11">
        <f>(Transition!$D10*('RCP19-NEW'!H12*'Per Unit Emission'!AP11)*'Efficiency Change'!$G10+Transition!$C10*('RCP19-NEW'!H12*'Per Unit Emission'!AP55)*'Efficiency Change'!$P10)/'Life time change'!$C10</f>
        <v>0</v>
      </c>
      <c r="FZ11">
        <f>(Transition!$D10*('RCP19-NEW'!I12*'Per Unit Emission'!AQ11)*'Efficiency Change'!$G10+Transition!$C10*('RCP19-NEW'!I12*'Per Unit Emission'!AQ55)*'Efficiency Change'!$P10)/'Life time change'!$C10</f>
        <v>0</v>
      </c>
      <c r="GA11">
        <f>(Transition!$D10*('RCP19-NEW'!J12*'Per Unit Emission'!AR11)*'Efficiency Change'!$G10+Transition!$C10*('RCP19-NEW'!J12*'Per Unit Emission'!AR55)*'Efficiency Change'!$P10)/'Life time change'!$C10</f>
        <v>0</v>
      </c>
      <c r="GB11">
        <f>(Transition!$D10*('RCP19-NEW'!K12*'Per Unit Emission'!AS11)*'Efficiency Change'!$G10+Transition!$C10*('RCP19-NEW'!K12*'Per Unit Emission'!AS55)*'Efficiency Change'!$P10)/'Life time change'!$C10</f>
        <v>0</v>
      </c>
      <c r="GC11">
        <f>(Transition!$D10*('RCP19-NEW'!L12*'Per Unit Emission'!AT11)*'Efficiency Change'!$G10+Transition!$C10*('RCP19-NEW'!L12*'Per Unit Emission'!AT55)*'Efficiency Change'!$P10)/'Life time change'!$C10</f>
        <v>0</v>
      </c>
      <c r="GD11">
        <f>(Transition!$D10*('RCP19-NEW'!M12*'Per Unit Emission'!AU11)*'Efficiency Change'!$G10+Transition!$C10*('RCP19-NEW'!M12*'Per Unit Emission'!AU55)*'Efficiency Change'!$P10)/'Life time change'!$C10</f>
        <v>0</v>
      </c>
      <c r="GE11">
        <f>(Transition!$D10*('RCP19-NEW'!N12*'Per Unit Emission'!AV11)*'Efficiency Change'!$G10+Transition!$C10*('RCP19-NEW'!N12*'Per Unit Emission'!AV55)*'Efficiency Change'!$P10)/'Life time change'!$C10</f>
        <v>0</v>
      </c>
      <c r="GF11">
        <f>(Transition!$D10*('RCP19-NEW'!O12*'Per Unit Emission'!AW11)*'Efficiency Change'!$G10+Transition!$C10*('RCP19-NEW'!O12*'Per Unit Emission'!AW55)*'Efficiency Change'!$P10)/'Life time change'!$C10</f>
        <v>0</v>
      </c>
      <c r="GG11">
        <f>(Transition!$D10*('RCP19-NEW'!P12*'Per Unit Emission'!AX11)*'Efficiency Change'!$G10+Transition!$C10*('RCP19-NEW'!P12*'Per Unit Emission'!AX55)*'Efficiency Change'!$P10)/'Life time change'!$C10</f>
        <v>0</v>
      </c>
      <c r="GH11">
        <f>(Transition!$D10*('RCP19-NEW'!Q12*'Per Unit Emission'!AY11)*'Efficiency Change'!$G10+Transition!$C10*('RCP19-NEW'!Q12*'Per Unit Emission'!AY55)*'Efficiency Change'!$P10)/'Life time change'!$C10</f>
        <v>0</v>
      </c>
      <c r="GI11">
        <f>(Transition!$D10*('RCP19-NEW'!R12*'Per Unit Emission'!AZ11)*'Efficiency Change'!$G10+Transition!$C10*('RCP19-NEW'!R12*'Per Unit Emission'!AZ55)*'Efficiency Change'!$P10)/'Life time change'!$C10</f>
        <v>0</v>
      </c>
      <c r="GJ11">
        <f>(Transition!$D10*('RCP19-NEW'!S12*'Per Unit Emission'!BA11)*'Efficiency Change'!$G10+Transition!$C10*('RCP19-NEW'!S12*'Per Unit Emission'!BA55)*'Efficiency Change'!$P10)/'Life time change'!$C10</f>
        <v>0</v>
      </c>
      <c r="GK11">
        <f>(Transition!$D10*('RCP19-NEW'!T12*'Per Unit Emission'!AK11)*'Efficiency Change'!$G10+Transition!$C10*('RCP19-NEW'!T12*'Per Unit Emission'!AK55)*'Efficiency Change'!$P10)/'Life time change'!$C10</f>
        <v>0</v>
      </c>
      <c r="GL11">
        <f>(Transition!$D10*('RCP19-NEW'!U12*'Per Unit Emission'!AL11)*'Efficiency Change'!$G10+Transition!$C10*('RCP19-NEW'!U12*'Per Unit Emission'!AL55)*'Efficiency Change'!$P10)/'Life time change'!$C10</f>
        <v>0</v>
      </c>
      <c r="GM11">
        <f>(Transition!$D10*('RCP19-NEW'!V12*'Per Unit Emission'!AM11)*'Efficiency Change'!$G10+Transition!$C10*('RCP19-NEW'!V12*'Per Unit Emission'!AM55)*'Efficiency Change'!$P10)/'Life time change'!$C10</f>
        <v>0</v>
      </c>
      <c r="GN11">
        <f>(Transition!$D10*('RCP19-NEW'!W12*'Per Unit Emission'!AN11)*'Efficiency Change'!$G10+Transition!$C10*('RCP19-NEW'!W12*'Per Unit Emission'!AN55)*'Efficiency Change'!$P10)/'Life time change'!$C10</f>
        <v>0</v>
      </c>
      <c r="GO11">
        <f>(Transition!$D10*('RCP19-NEW'!X12*'Per Unit Emission'!AO11)*'Efficiency Change'!$G10+Transition!$C10*('RCP19-NEW'!X12*'Per Unit Emission'!AO55)*'Efficiency Change'!$P10)/'Life time change'!$C10</f>
        <v>0</v>
      </c>
      <c r="GP11">
        <f>(Transition!$D10*('RCP19-NEW'!Y12*'Per Unit Emission'!AP11)*'Efficiency Change'!$G10+Transition!$C10*('RCP19-NEW'!Y12*'Per Unit Emission'!AP55)*'Efficiency Change'!$P10)/'Life time change'!$C10</f>
        <v>0</v>
      </c>
      <c r="GQ11">
        <f>(Transition!$D10*('RCP19-NEW'!Z12*'Per Unit Emission'!AQ11)*'Efficiency Change'!$G10+Transition!$C10*('RCP19-NEW'!Z12*'Per Unit Emission'!AQ55)*'Efficiency Change'!$P10)/'Life time change'!$C10</f>
        <v>0</v>
      </c>
      <c r="GR11">
        <f>(Transition!$D10*('RCP19-NEW'!AA12*'Per Unit Emission'!AR11)*'Efficiency Change'!$G10+Transition!$C10*('RCP19-NEW'!AA12*'Per Unit Emission'!AR55)*'Efficiency Change'!$P10)/'Life time change'!$C10</f>
        <v>0</v>
      </c>
      <c r="GS11">
        <f>(Transition!$D10*('RCP19-NEW'!AB12*'Per Unit Emission'!AS11)*'Efficiency Change'!$G10+Transition!$C10*('RCP19-NEW'!AB12*'Per Unit Emission'!AS55)*'Efficiency Change'!$P10)/'Life time change'!$C10</f>
        <v>0</v>
      </c>
      <c r="GT11">
        <f>(Transition!$D10*('RCP19-NEW'!AC12*'Per Unit Emission'!AT11)*'Efficiency Change'!$G10+Transition!$C10*('RCP19-NEW'!AC12*'Per Unit Emission'!AT55)*'Efficiency Change'!$P10)/'Life time change'!$C10</f>
        <v>0</v>
      </c>
      <c r="GU11">
        <f>(Transition!$D10*('RCP19-NEW'!AD12*'Per Unit Emission'!AU11)*'Efficiency Change'!$G10+Transition!$C10*('RCP19-NEW'!AD12*'Per Unit Emission'!AU55)*'Efficiency Change'!$P10)/'Life time change'!$C10</f>
        <v>0</v>
      </c>
      <c r="GV11">
        <f>(Transition!$D10*('RCP19-NEW'!AE12*'Per Unit Emission'!AV11)*'Efficiency Change'!$G10+Transition!$C10*('RCP19-NEW'!AE12*'Per Unit Emission'!AV55)*'Efficiency Change'!$P10)/'Life time change'!$C10</f>
        <v>0</v>
      </c>
      <c r="GW11">
        <f>(Transition!$D10*('RCP19-NEW'!AF12*'Per Unit Emission'!AW11)*'Efficiency Change'!$G10+Transition!$C10*('RCP19-NEW'!AF12*'Per Unit Emission'!AW55)*'Efficiency Change'!$P10)/'Life time change'!$C10</f>
        <v>0</v>
      </c>
      <c r="GX11">
        <f>(Transition!$D10*('RCP19-NEW'!AG12*'Per Unit Emission'!AX11)*'Efficiency Change'!$G10+Transition!$C10*('RCP19-NEW'!AG12*'Per Unit Emission'!AX55)*'Efficiency Change'!$P10)/'Life time change'!$C10</f>
        <v>0</v>
      </c>
      <c r="GY11">
        <f>(Transition!$D10*('RCP19-NEW'!AH12*'Per Unit Emission'!AY11)*'Efficiency Change'!$G10+Transition!$C10*('RCP19-NEW'!AH12*'Per Unit Emission'!AY55)*'Efficiency Change'!$P10)/'Life time change'!$C10</f>
        <v>0</v>
      </c>
      <c r="GZ11">
        <f>(Transition!$D10*('RCP19-NEW'!AI12*'Per Unit Emission'!AZ11)*'Efficiency Change'!$G10+Transition!$C10*('RCP19-NEW'!AI12*'Per Unit Emission'!AZ55)*'Efficiency Change'!$P10)/'Life time change'!$C10</f>
        <v>0</v>
      </c>
      <c r="HA11">
        <f>(Transition!$D10*('RCP19-NEW'!AJ12*'Per Unit Emission'!BA11)*'Efficiency Change'!$G10+Transition!$C10*('RCP19-NEW'!AJ12*'Per Unit Emission'!BA55)*'Efficiency Change'!$P10)/'Life time change'!$C10</f>
        <v>0</v>
      </c>
      <c r="HB11">
        <f>(Transition!$D10*('RCP19-NEW'!AK12*'Per Unit Emission'!AK11)*'Efficiency Change'!$G10+Transition!$C10*('RCP19-NEW'!AK12*'Per Unit Emission'!AK55)*'Efficiency Change'!$P10)/'Life time change'!$C10</f>
        <v>0</v>
      </c>
      <c r="HC11">
        <f>(Transition!$D10*('RCP19-NEW'!AL12*'Per Unit Emission'!AL11)*'Efficiency Change'!$G10+Transition!$C10*('RCP19-NEW'!AL12*'Per Unit Emission'!AL55)*'Efficiency Change'!$P10)/'Life time change'!$C10</f>
        <v>0</v>
      </c>
      <c r="HD11">
        <f>(Transition!$D10*('RCP19-NEW'!AM12*'Per Unit Emission'!AM11)*'Efficiency Change'!$G10+Transition!$C10*('RCP19-NEW'!AM12*'Per Unit Emission'!AM55)*'Efficiency Change'!$P10)/'Life time change'!$C10</f>
        <v>0</v>
      </c>
      <c r="HE11">
        <f>(Transition!$D10*('RCP19-NEW'!AN12*'Per Unit Emission'!AN11)*'Efficiency Change'!$G10+Transition!$C10*('RCP19-NEW'!AN12*'Per Unit Emission'!AN55)*'Efficiency Change'!$P10)/'Life time change'!$C10</f>
        <v>0</v>
      </c>
      <c r="HF11">
        <f>(Transition!$D10*('RCP19-NEW'!AO12*'Per Unit Emission'!AO11)*'Efficiency Change'!$G10+Transition!$C10*('RCP19-NEW'!AO12*'Per Unit Emission'!AO55)*'Efficiency Change'!$P10)/'Life time change'!$C10</f>
        <v>0</v>
      </c>
      <c r="HG11">
        <f>(Transition!$D10*('RCP19-NEW'!AP12*'Per Unit Emission'!AP11)*'Efficiency Change'!$G10+Transition!$C10*('RCP19-NEW'!AP12*'Per Unit Emission'!AP55)*'Efficiency Change'!$P10)/'Life time change'!$C10</f>
        <v>0</v>
      </c>
      <c r="HH11">
        <f>(Transition!$D10*('RCP19-NEW'!AQ12*'Per Unit Emission'!AQ11)*'Efficiency Change'!$G10+Transition!$C10*('RCP19-NEW'!AQ12*'Per Unit Emission'!AQ55)*'Efficiency Change'!$P10)/'Life time change'!$C10</f>
        <v>0</v>
      </c>
      <c r="HI11">
        <f>(Transition!$D10*('RCP19-NEW'!AR12*'Per Unit Emission'!AR11)*'Efficiency Change'!$G10+Transition!$C10*('RCP19-NEW'!AR12*'Per Unit Emission'!AR55)*'Efficiency Change'!$P10)/'Life time change'!$C10</f>
        <v>0</v>
      </c>
      <c r="HJ11">
        <f>(Transition!$D10*('RCP19-NEW'!AS12*'Per Unit Emission'!AS11)*'Efficiency Change'!$G10+Transition!$C10*('RCP19-NEW'!AS12*'Per Unit Emission'!AS55)*'Efficiency Change'!$P10)/'Life time change'!$C10</f>
        <v>0</v>
      </c>
      <c r="HK11">
        <f>(Transition!$D10*('RCP19-NEW'!AT12*'Per Unit Emission'!AT11)*'Efficiency Change'!$G10+Transition!$C10*('RCP19-NEW'!AT12*'Per Unit Emission'!AT55)*'Efficiency Change'!$P10)/'Life time change'!$C10</f>
        <v>0</v>
      </c>
      <c r="HL11">
        <f>(Transition!$D10*('RCP19-NEW'!AU12*'Per Unit Emission'!AU11)*'Efficiency Change'!$G10+Transition!$C10*('RCP19-NEW'!AU12*'Per Unit Emission'!AU55)*'Efficiency Change'!$P10)/'Life time change'!$C10</f>
        <v>0</v>
      </c>
      <c r="HM11">
        <f>(Transition!$D10*('RCP19-NEW'!AV12*'Per Unit Emission'!AV11)*'Efficiency Change'!$G10+Transition!$C10*('RCP19-NEW'!AV12*'Per Unit Emission'!AV55)*'Efficiency Change'!$P10)/'Life time change'!$C10</f>
        <v>0</v>
      </c>
      <c r="HN11">
        <f>(Transition!$D10*('RCP19-NEW'!AW12*'Per Unit Emission'!AW11)*'Efficiency Change'!$G10+Transition!$C10*('RCP19-NEW'!AW12*'Per Unit Emission'!AW55)*'Efficiency Change'!$P10)/'Life time change'!$C10</f>
        <v>0</v>
      </c>
      <c r="HO11">
        <f>(Transition!$D10*('RCP19-NEW'!AX12*'Per Unit Emission'!AX11)*'Efficiency Change'!$G10+Transition!$C10*('RCP19-NEW'!AX12*'Per Unit Emission'!AX55)*'Efficiency Change'!$P10)/'Life time change'!$C10</f>
        <v>0</v>
      </c>
      <c r="HP11">
        <f>(Transition!$D10*('RCP19-NEW'!AY12*'Per Unit Emission'!AY11)*'Efficiency Change'!$G10+Transition!$C10*('RCP19-NEW'!AY12*'Per Unit Emission'!AY55)*'Efficiency Change'!$P10)/'Life time change'!$C10</f>
        <v>0</v>
      </c>
      <c r="HQ11">
        <f>(Transition!$D10*('RCP19-NEW'!AZ12*'Per Unit Emission'!AZ11)*'Efficiency Change'!$G10+Transition!$C10*('RCP19-NEW'!AZ12*'Per Unit Emission'!AZ55)*'Efficiency Change'!$P10)/'Life time change'!$C10</f>
        <v>0</v>
      </c>
      <c r="HR11">
        <f>(Transition!$D10*('RCP19-NEW'!BA12*'Per Unit Emission'!BA11)*'Efficiency Change'!$G10+Transition!$C10*('RCP19-NEW'!BA12*'Per Unit Emission'!BA55)*'Efficiency Change'!$P10)/'Life time change'!$C10</f>
        <v>0</v>
      </c>
      <c r="HS11">
        <f>(Transition!$D10*('RCP19-NEW'!BB12*'Per Unit Emission'!AK11)*'Efficiency Change'!$G10+Transition!$C10*('RCP19-NEW'!BB12*'Per Unit Emission'!AK55)*'Efficiency Change'!$P10)/'Life time change'!$C10</f>
        <v>0</v>
      </c>
      <c r="HT11">
        <f>(Transition!$D10*('RCP19-NEW'!BC12*'Per Unit Emission'!AL11)*'Efficiency Change'!$G10+Transition!$C10*('RCP19-NEW'!BC12*'Per Unit Emission'!AL55)*'Efficiency Change'!$P10)/'Life time change'!$C10</f>
        <v>0</v>
      </c>
      <c r="HU11">
        <f>(Transition!$D10*('RCP19-NEW'!BD12*'Per Unit Emission'!AM11)*'Efficiency Change'!$G10+Transition!$C10*('RCP19-NEW'!BD12*'Per Unit Emission'!AM55)*'Efficiency Change'!$P10)/'Life time change'!$C10</f>
        <v>0</v>
      </c>
      <c r="HV11">
        <f>(Transition!$D10*('RCP19-NEW'!BE12*'Per Unit Emission'!AN11)*'Efficiency Change'!$G10+Transition!$C10*('RCP19-NEW'!BE12*'Per Unit Emission'!AN55)*'Efficiency Change'!$P10)/'Life time change'!$C10</f>
        <v>0</v>
      </c>
      <c r="HW11">
        <f>(Transition!$D10*('RCP19-NEW'!BF12*'Per Unit Emission'!AO11)*'Efficiency Change'!$G10+Transition!$C10*('RCP19-NEW'!BF12*'Per Unit Emission'!AO55)*'Efficiency Change'!$P10)/'Life time change'!$C10</f>
        <v>0</v>
      </c>
      <c r="HX11">
        <f>(Transition!$D10*('RCP19-NEW'!BG12*'Per Unit Emission'!AP11)*'Efficiency Change'!$G10+Transition!$C10*('RCP19-NEW'!BG12*'Per Unit Emission'!AP55)*'Efficiency Change'!$P10)/'Life time change'!$C10</f>
        <v>0</v>
      </c>
      <c r="HY11">
        <f>(Transition!$D10*('RCP19-NEW'!BH12*'Per Unit Emission'!AQ11)*'Efficiency Change'!$G10+Transition!$C10*('RCP19-NEW'!BH12*'Per Unit Emission'!AQ55)*'Efficiency Change'!$P10)/'Life time change'!$C10</f>
        <v>0</v>
      </c>
      <c r="HZ11">
        <f>(Transition!$D10*('RCP19-NEW'!BI12*'Per Unit Emission'!AR11)*'Efficiency Change'!$G10+Transition!$C10*('RCP19-NEW'!BI12*'Per Unit Emission'!AR55)*'Efficiency Change'!$P10)/'Life time change'!$C10</f>
        <v>0</v>
      </c>
      <c r="IA11">
        <f>(Transition!$D10*('RCP19-NEW'!BJ12*'Per Unit Emission'!AS11)*'Efficiency Change'!$G10+Transition!$C10*('RCP19-NEW'!BJ12*'Per Unit Emission'!AS55)*'Efficiency Change'!$P10)/'Life time change'!$C10</f>
        <v>0</v>
      </c>
      <c r="IB11">
        <f>(Transition!$D10*('RCP19-NEW'!BK12*'Per Unit Emission'!AT11)*'Efficiency Change'!$G10+Transition!$C10*('RCP19-NEW'!BK12*'Per Unit Emission'!AT55)*'Efficiency Change'!$P10)/'Life time change'!$C10</f>
        <v>0</v>
      </c>
      <c r="IC11">
        <f>(Transition!$D10*('RCP19-NEW'!BL12*'Per Unit Emission'!AU11)*'Efficiency Change'!$G10+Transition!$C10*('RCP19-NEW'!BL12*'Per Unit Emission'!AU55)*'Efficiency Change'!$P10)/'Life time change'!$C10</f>
        <v>0</v>
      </c>
      <c r="ID11">
        <f>(Transition!$D10*('RCP19-NEW'!BM12*'Per Unit Emission'!AV11)*'Efficiency Change'!$G10+Transition!$C10*('RCP19-NEW'!BM12*'Per Unit Emission'!AV55)*'Efficiency Change'!$P10)/'Life time change'!$C10</f>
        <v>0</v>
      </c>
      <c r="IE11">
        <f>(Transition!$D10*('RCP19-NEW'!BN12*'Per Unit Emission'!AW11)*'Efficiency Change'!$G10+Transition!$C10*('RCP19-NEW'!BN12*'Per Unit Emission'!AW55)*'Efficiency Change'!$P10)/'Life time change'!$C10</f>
        <v>0</v>
      </c>
      <c r="IF11">
        <f>(Transition!$D10*('RCP19-NEW'!BO12*'Per Unit Emission'!AX11)*'Efficiency Change'!$G10+Transition!$C10*('RCP19-NEW'!BO12*'Per Unit Emission'!AX55)*'Efficiency Change'!$P10)/'Life time change'!$C10</f>
        <v>0</v>
      </c>
      <c r="IG11">
        <f>(Transition!$D10*('RCP19-NEW'!BP12*'Per Unit Emission'!AY11)*'Efficiency Change'!$G10+Transition!$C10*('RCP19-NEW'!BP12*'Per Unit Emission'!AY55)*'Efficiency Change'!$P10)/'Life time change'!$C10</f>
        <v>0</v>
      </c>
      <c r="IH11">
        <f>(Transition!$D10*('RCP19-NEW'!BQ12*'Per Unit Emission'!AZ11)*'Efficiency Change'!$G10+Transition!$C10*('RCP19-NEW'!BQ12*'Per Unit Emission'!AZ55)*'Efficiency Change'!$P10)/'Life time change'!$C10</f>
        <v>0</v>
      </c>
      <c r="II11">
        <f>(Transition!$D10*('RCP19-NEW'!BR12*'Per Unit Emission'!BA11)*'Efficiency Change'!$G10+Transition!$C10*('RCP19-NEW'!BR12*'Per Unit Emission'!BA55)*'Efficiency Change'!$P10)/'Life time change'!$C10</f>
        <v>0</v>
      </c>
      <c r="IJ11">
        <f>(Transition!$D10*('RCP19-NEW'!BS12*'Per Unit Emission'!AK11)*'Efficiency Change'!$G10+Transition!$C10*('RCP19-NEW'!BS12*'Per Unit Emission'!AK55)*'Efficiency Change'!$P10)/'Life time change'!$C10</f>
        <v>0</v>
      </c>
      <c r="IK11">
        <f>(Transition!$D10*('RCP19-NEW'!BT12*'Per Unit Emission'!AL11)*'Efficiency Change'!$G10+Transition!$C10*('RCP19-NEW'!BT12*'Per Unit Emission'!AL55)*'Efficiency Change'!$P10)/'Life time change'!$C10</f>
        <v>0</v>
      </c>
      <c r="IL11">
        <f>(Transition!$D10*('RCP19-NEW'!BU12*'Per Unit Emission'!AM11)*'Efficiency Change'!$G10+Transition!$C10*('RCP19-NEW'!BU12*'Per Unit Emission'!AM55)*'Efficiency Change'!$P10)/'Life time change'!$C10</f>
        <v>0</v>
      </c>
      <c r="IM11">
        <f>(Transition!$D10*('RCP19-NEW'!BV12*'Per Unit Emission'!AN11)*'Efficiency Change'!$G10+Transition!$C10*('RCP19-NEW'!BV12*'Per Unit Emission'!AN55)*'Efficiency Change'!$P10)/'Life time change'!$C10</f>
        <v>0</v>
      </c>
      <c r="IN11">
        <f>(Transition!$D10*('RCP19-NEW'!BW12*'Per Unit Emission'!AO11)*'Efficiency Change'!$G10+Transition!$C10*('RCP19-NEW'!BW12*'Per Unit Emission'!AO55)*'Efficiency Change'!$P10)/'Life time change'!$C10</f>
        <v>0</v>
      </c>
      <c r="IO11">
        <f>(Transition!$D10*('RCP19-NEW'!BX12*'Per Unit Emission'!AP11)*'Efficiency Change'!$G10+Transition!$C10*('RCP19-NEW'!BX12*'Per Unit Emission'!AP55)*'Efficiency Change'!$P10)/'Life time change'!$C10</f>
        <v>0</v>
      </c>
      <c r="IP11">
        <f>(Transition!$D10*('RCP19-NEW'!BY12*'Per Unit Emission'!AQ11)*'Efficiency Change'!$G10+Transition!$C10*('RCP19-NEW'!BY12*'Per Unit Emission'!AQ55)*'Efficiency Change'!$P10)/'Life time change'!$C10</f>
        <v>0</v>
      </c>
      <c r="IQ11">
        <f>(Transition!$D10*('RCP19-NEW'!BZ12*'Per Unit Emission'!AR11)*'Efficiency Change'!$G10+Transition!$C10*('RCP19-NEW'!BZ12*'Per Unit Emission'!AR55)*'Efficiency Change'!$P10)/'Life time change'!$C10</f>
        <v>0</v>
      </c>
      <c r="IR11">
        <f>(Transition!$D10*('RCP19-NEW'!CA12*'Per Unit Emission'!AS11)*'Efficiency Change'!$G10+Transition!$C10*('RCP19-NEW'!CA12*'Per Unit Emission'!AS55)*'Efficiency Change'!$P10)/'Life time change'!$C10</f>
        <v>0</v>
      </c>
      <c r="IS11">
        <f>(Transition!$D10*('RCP19-NEW'!CB12*'Per Unit Emission'!AT11)*'Efficiency Change'!$G10+Transition!$C10*('RCP19-NEW'!CB12*'Per Unit Emission'!AT55)*'Efficiency Change'!$P10)/'Life time change'!$C10</f>
        <v>0</v>
      </c>
      <c r="IT11">
        <f>(Transition!$D10*('RCP19-NEW'!CC12*'Per Unit Emission'!AU11)*'Efficiency Change'!$G10+Transition!$C10*('RCP19-NEW'!CC12*'Per Unit Emission'!AU55)*'Efficiency Change'!$P10)/'Life time change'!$C10</f>
        <v>0</v>
      </c>
      <c r="IU11">
        <f>(Transition!$D10*('RCP19-NEW'!CD12*'Per Unit Emission'!AV11)*'Efficiency Change'!$G10+Transition!$C10*('RCP19-NEW'!CD12*'Per Unit Emission'!AV55)*'Efficiency Change'!$P10)/'Life time change'!$C10</f>
        <v>0</v>
      </c>
      <c r="IV11">
        <f>(Transition!$D10*('RCP19-NEW'!CE12*'Per Unit Emission'!AW11)*'Efficiency Change'!$G10+Transition!$C10*('RCP19-NEW'!CE12*'Per Unit Emission'!AW55)*'Efficiency Change'!$P10)/'Life time change'!$C10</f>
        <v>0</v>
      </c>
      <c r="IW11">
        <f>(Transition!$D10*('RCP19-NEW'!CF12*'Per Unit Emission'!AX11)*'Efficiency Change'!$G10+Transition!$C10*('RCP19-NEW'!CF12*'Per Unit Emission'!AX55)*'Efficiency Change'!$P10)/'Life time change'!$C10</f>
        <v>0</v>
      </c>
      <c r="IX11">
        <f>(Transition!$D10*('RCP19-NEW'!CG12*'Per Unit Emission'!AY11)*'Efficiency Change'!$G10+Transition!$C10*('RCP19-NEW'!CG12*'Per Unit Emission'!AY55)*'Efficiency Change'!$P10)/'Life time change'!$C10</f>
        <v>0</v>
      </c>
      <c r="IY11">
        <f>(Transition!$D10*('RCP19-NEW'!CH12*'Per Unit Emission'!AZ11)*'Efficiency Change'!$G10+Transition!$C10*('RCP19-NEW'!CH12*'Per Unit Emission'!AZ55)*'Efficiency Change'!$P10)/'Life time change'!$C10</f>
        <v>0</v>
      </c>
    </row>
    <row r="12" spans="1:259" x14ac:dyDescent="0.25">
      <c r="A12">
        <v>2019</v>
      </c>
      <c r="B12">
        <f>(Transition!$D11*('Base-New'!C13*'Per Unit Emission'!C12)*'Efficiency Change'!$G11+Transition!$C11*('Base-New'!C13*'Per Unit Emission'!C56)*'Efficiency Change'!$P11)/'Life time change'!$C11</f>
        <v>0</v>
      </c>
      <c r="C12">
        <f>(Transition!$D11*('Base-New'!D13*'Per Unit Emission'!D12)*'Efficiency Change'!$G11+Transition!$C11*('Base-New'!D13*'Per Unit Emission'!D56)*'Efficiency Change'!$P11)/'Life time change'!$C11</f>
        <v>0</v>
      </c>
      <c r="D12">
        <f>(Transition!$D11*('Base-New'!E13*'Per Unit Emission'!E12)*'Efficiency Change'!$G11+Transition!$C11*('Base-New'!E13*'Per Unit Emission'!E56)*'Efficiency Change'!$P11)/'Life time change'!$C11</f>
        <v>0</v>
      </c>
      <c r="E12">
        <f>(Transition!$D11*('Base-New'!F13*'Per Unit Emission'!F12)*'Efficiency Change'!$G11+Transition!$C11*('Base-New'!F13*'Per Unit Emission'!F56)*'Efficiency Change'!$P11)/'Life time change'!$C11</f>
        <v>0</v>
      </c>
      <c r="F12">
        <f>(Transition!$D11*('Base-New'!G13*'Per Unit Emission'!G12)*'Efficiency Change'!$G11+Transition!$C11*('Base-New'!G13*'Per Unit Emission'!G56)*'Efficiency Change'!$P11)/'Life time change'!$C11</f>
        <v>0</v>
      </c>
      <c r="G12">
        <f>(Transition!$D11*('Base-New'!H13*'Per Unit Emission'!H12)*'Efficiency Change'!$G11+Transition!$C11*('Base-New'!H13*'Per Unit Emission'!H56)*'Efficiency Change'!$P11)/'Life time change'!$C11</f>
        <v>0</v>
      </c>
      <c r="H12">
        <f>(Transition!$D11*('Base-New'!I13*'Per Unit Emission'!I12)*'Efficiency Change'!$G11+Transition!$C11*('Base-New'!I13*'Per Unit Emission'!I56)*'Efficiency Change'!$P11)/'Life time change'!$C11</f>
        <v>0</v>
      </c>
      <c r="I12">
        <f>(Transition!$D11*('Base-New'!J13*'Per Unit Emission'!J12)*'Efficiency Change'!$G11+Transition!$C11*('Base-New'!J13*'Per Unit Emission'!J56)*'Efficiency Change'!$P11)/'Life time change'!$C11</f>
        <v>0</v>
      </c>
      <c r="J12">
        <f>(Transition!$D11*('Base-New'!K13*'Per Unit Emission'!K12)*'Efficiency Change'!$G11+Transition!$C11*('Base-New'!K13*'Per Unit Emission'!K56)*'Efficiency Change'!$P11)/'Life time change'!$C11</f>
        <v>0</v>
      </c>
      <c r="K12">
        <f>(Transition!$D11*('Base-New'!L13*'Per Unit Emission'!L12)*'Efficiency Change'!$G11+Transition!$C11*('Base-New'!L13*'Per Unit Emission'!L56)*'Efficiency Change'!$P11)/'Life time change'!$C11</f>
        <v>0</v>
      </c>
      <c r="L12">
        <f>(Transition!$D11*('Base-New'!M13*'Per Unit Emission'!M12)*'Efficiency Change'!$G11+Transition!$C11*('Base-New'!M13*'Per Unit Emission'!M56)*'Efficiency Change'!$P11)/'Life time change'!$C11</f>
        <v>0</v>
      </c>
      <c r="M12">
        <f>(Transition!$D11*('Base-New'!N13*'Per Unit Emission'!N12)*'Efficiency Change'!$G11+Transition!$C11*('Base-New'!N13*'Per Unit Emission'!N56)*'Efficiency Change'!$P11)/'Life time change'!$C11</f>
        <v>0</v>
      </c>
      <c r="N12">
        <f>(Transition!$D11*('Base-New'!O13*'Per Unit Emission'!O12)*'Efficiency Change'!$G11+Transition!$C11*('Base-New'!O13*'Per Unit Emission'!O56)*'Efficiency Change'!$P11)/'Life time change'!$C11</f>
        <v>0</v>
      </c>
      <c r="O12">
        <f>(Transition!$D11*('Base-New'!P13*'Per Unit Emission'!P12)*'Efficiency Change'!$G11+Transition!$C11*('Base-New'!P13*'Per Unit Emission'!P56)*'Efficiency Change'!$P11)/'Life time change'!$C11</f>
        <v>0</v>
      </c>
      <c r="P12">
        <f>(Transition!$D11*('Base-New'!Q13*'Per Unit Emission'!Q12)*'Efficiency Change'!$G11+Transition!$C11*('Base-New'!Q13*'Per Unit Emission'!Q56)*'Efficiency Change'!$P11)/'Life time change'!$C11</f>
        <v>0</v>
      </c>
      <c r="Q12">
        <f>(Transition!$D11*('Base-New'!R13*'Per Unit Emission'!R12)*'Efficiency Change'!$G11+Transition!$C11*('Base-New'!R13*'Per Unit Emission'!R56)*'Efficiency Change'!$P11)/'Life time change'!$C11</f>
        <v>0</v>
      </c>
      <c r="R12">
        <f>(Transition!$D11*('Base-New'!S13*'Per Unit Emission'!S12)*'Efficiency Change'!$G11+Transition!$C11*('Base-New'!S13*'Per Unit Emission'!S56)*'Efficiency Change'!$P11)/'Life time change'!$C11</f>
        <v>0</v>
      </c>
      <c r="S12">
        <f>(Transition!$D11*('Base-New'!T13*'Per Unit Emission'!C12)*'Efficiency Change'!$G11+Transition!$C11*('Base-New'!T13*'Per Unit Emission'!C56)*'Efficiency Change'!$P11)/'Life time change'!$C11</f>
        <v>0</v>
      </c>
      <c r="T12">
        <f>(Transition!$D11*('Base-New'!U13*'Per Unit Emission'!D12)*'Efficiency Change'!$G11+Transition!$C11*('Base-New'!U13*'Per Unit Emission'!D56)*'Efficiency Change'!$P11)/'Life time change'!$C11</f>
        <v>0</v>
      </c>
      <c r="U12">
        <f>(Transition!$D11*('Base-New'!V13*'Per Unit Emission'!E12)*'Efficiency Change'!$G11+Transition!$C11*('Base-New'!V13*'Per Unit Emission'!E56)*'Efficiency Change'!$P11)/'Life time change'!$C11</f>
        <v>0</v>
      </c>
      <c r="V12">
        <f>(Transition!$D11*('Base-New'!W13*'Per Unit Emission'!F12)*'Efficiency Change'!$G11+Transition!$C11*('Base-New'!W13*'Per Unit Emission'!F56)*'Efficiency Change'!$P11)/'Life time change'!$C11</f>
        <v>0</v>
      </c>
      <c r="W12">
        <f>(Transition!$D11*('Base-New'!X13*'Per Unit Emission'!G12)*'Efficiency Change'!$G11+Transition!$C11*('Base-New'!X13*'Per Unit Emission'!G56)*'Efficiency Change'!$P11)/'Life time change'!$C11</f>
        <v>0</v>
      </c>
      <c r="X12">
        <f>(Transition!$D11*('Base-New'!Y13*'Per Unit Emission'!H12)*'Efficiency Change'!$G11+Transition!$C11*('Base-New'!Y13*'Per Unit Emission'!H56)*'Efficiency Change'!$P11)/'Life time change'!$C11</f>
        <v>0</v>
      </c>
      <c r="Y12">
        <f>(Transition!$D11*('Base-New'!Z13*'Per Unit Emission'!I12)*'Efficiency Change'!$G11+Transition!$C11*('Base-New'!Z13*'Per Unit Emission'!I56)*'Efficiency Change'!$P11)/'Life time change'!$C11</f>
        <v>0</v>
      </c>
      <c r="Z12">
        <f>(Transition!$D11*('Base-New'!AA13*'Per Unit Emission'!J12)*'Efficiency Change'!$G11+Transition!$C11*('Base-New'!AA13*'Per Unit Emission'!J56)*'Efficiency Change'!$P11)/'Life time change'!$C11</f>
        <v>0</v>
      </c>
      <c r="AA12">
        <f>(Transition!$D11*('Base-New'!AB13*'Per Unit Emission'!K12)*'Efficiency Change'!$G11+Transition!$C11*('Base-New'!AB13*'Per Unit Emission'!K56)*'Efficiency Change'!$P11)/'Life time change'!$C11</f>
        <v>0</v>
      </c>
      <c r="AB12">
        <f>(Transition!$D11*('Base-New'!AC13*'Per Unit Emission'!L12)*'Efficiency Change'!$G11+Transition!$C11*('Base-New'!AC13*'Per Unit Emission'!L56)*'Efficiency Change'!$P11)/'Life time change'!$C11</f>
        <v>0</v>
      </c>
      <c r="AC12">
        <f>(Transition!$D11*('Base-New'!AD13*'Per Unit Emission'!M12)*'Efficiency Change'!$G11+Transition!$C11*('Base-New'!AD13*'Per Unit Emission'!M56)*'Efficiency Change'!$P11)/'Life time change'!$C11</f>
        <v>0</v>
      </c>
      <c r="AD12">
        <f>(Transition!$D11*('Base-New'!AE13*'Per Unit Emission'!N12)*'Efficiency Change'!$G11+Transition!$C11*('Base-New'!AE13*'Per Unit Emission'!N56)*'Efficiency Change'!$P11)/'Life time change'!$C11</f>
        <v>0</v>
      </c>
      <c r="AE12">
        <f>(Transition!$D11*('Base-New'!AF13*'Per Unit Emission'!O12)*'Efficiency Change'!$G11+Transition!$C11*('Base-New'!AF13*'Per Unit Emission'!O56)*'Efficiency Change'!$P11)/'Life time change'!$C11</f>
        <v>0</v>
      </c>
      <c r="AF12">
        <f>(Transition!$D11*('Base-New'!AG13*'Per Unit Emission'!P12)*'Efficiency Change'!$G11+Transition!$C11*('Base-New'!AG13*'Per Unit Emission'!P56)*'Efficiency Change'!$P11)/'Life time change'!$C11</f>
        <v>0</v>
      </c>
      <c r="AG12">
        <f>(Transition!$D11*('Base-New'!AH13*'Per Unit Emission'!Q12)*'Efficiency Change'!$G11+Transition!$C11*('Base-New'!AH13*'Per Unit Emission'!Q56)*'Efficiency Change'!$P11)/'Life time change'!$C11</f>
        <v>0</v>
      </c>
      <c r="AH12">
        <f>(Transition!$D11*('Base-New'!AI13*'Per Unit Emission'!R12)*'Efficiency Change'!$G11+Transition!$C11*('Base-New'!AI13*'Per Unit Emission'!R56)*'Efficiency Change'!$P11)/'Life time change'!$C11</f>
        <v>0</v>
      </c>
      <c r="AI12">
        <f>(Transition!$D11*('Base-New'!AJ13*'Per Unit Emission'!S12)*'Efficiency Change'!$G11+Transition!$C11*('Base-New'!AJ13*'Per Unit Emission'!S56)*'Efficiency Change'!$P11)/'Life time change'!$C11</f>
        <v>0</v>
      </c>
      <c r="AJ12">
        <f>(Transition!$D11*('Base-New'!AK13*'Per Unit Emission'!C12)*'Efficiency Change'!$G11+Transition!$C11*('Base-New'!AK13*'Per Unit Emission'!C56)*'Efficiency Change'!$P11)/'Life time change'!$C11</f>
        <v>0</v>
      </c>
      <c r="AK12">
        <f>(Transition!$D11*('Base-New'!AL13*'Per Unit Emission'!D12)*'Efficiency Change'!$G11+Transition!$C11*('Base-New'!AL13*'Per Unit Emission'!D56)*'Efficiency Change'!$P11)/'Life time change'!$C11</f>
        <v>0</v>
      </c>
      <c r="AL12">
        <f>(Transition!$D11*('Base-New'!AM13*'Per Unit Emission'!E12)*'Efficiency Change'!$G11+Transition!$C11*('Base-New'!AM13*'Per Unit Emission'!E56)*'Efficiency Change'!$P11)/'Life time change'!$C11</f>
        <v>0</v>
      </c>
      <c r="AM12">
        <f>(Transition!$D11*('Base-New'!AN13*'Per Unit Emission'!F12)*'Efficiency Change'!$G11+Transition!$C11*('Base-New'!AN13*'Per Unit Emission'!F56)*'Efficiency Change'!$P11)/'Life time change'!$C11</f>
        <v>0</v>
      </c>
      <c r="AN12">
        <f>(Transition!$D11*('Base-New'!AO13*'Per Unit Emission'!G12)*'Efficiency Change'!$G11+Transition!$C11*('Base-New'!AO13*'Per Unit Emission'!G56)*'Efficiency Change'!$P11)/'Life time change'!$C11</f>
        <v>0</v>
      </c>
      <c r="AO12">
        <f>(Transition!$D11*('Base-New'!AP13*'Per Unit Emission'!H12)*'Efficiency Change'!$G11+Transition!$C11*('Base-New'!AP13*'Per Unit Emission'!H56)*'Efficiency Change'!$P11)/'Life time change'!$C11</f>
        <v>0</v>
      </c>
      <c r="AP12">
        <f>(Transition!$D11*('Base-New'!AQ13*'Per Unit Emission'!I12)*'Efficiency Change'!$G11+Transition!$C11*('Base-New'!AQ13*'Per Unit Emission'!I56)*'Efficiency Change'!$P11)/'Life time change'!$C11</f>
        <v>0</v>
      </c>
      <c r="AQ12">
        <f>(Transition!$D11*('Base-New'!AR13*'Per Unit Emission'!J12)*'Efficiency Change'!$G11+Transition!$C11*('Base-New'!AR13*'Per Unit Emission'!J56)*'Efficiency Change'!$P11)/'Life time change'!$C11</f>
        <v>0</v>
      </c>
      <c r="AR12">
        <f>(Transition!$D11*('Base-New'!AS13*'Per Unit Emission'!K12)*'Efficiency Change'!$G11+Transition!$C11*('Base-New'!AS13*'Per Unit Emission'!K56)*'Efficiency Change'!$P11)/'Life time change'!$C11</f>
        <v>0</v>
      </c>
      <c r="AS12">
        <f>(Transition!$D11*('Base-New'!AT13*'Per Unit Emission'!L12)*'Efficiency Change'!$G11+Transition!$C11*('Base-New'!AT13*'Per Unit Emission'!L56)*'Efficiency Change'!$P11)/'Life time change'!$C11</f>
        <v>0</v>
      </c>
      <c r="AT12">
        <f>(Transition!$D11*('Base-New'!AU13*'Per Unit Emission'!M12)*'Efficiency Change'!$G11+Transition!$C11*('Base-New'!AU13*'Per Unit Emission'!M56)*'Efficiency Change'!$P11)/'Life time change'!$C11</f>
        <v>0</v>
      </c>
      <c r="AU12">
        <f>(Transition!$D11*('Base-New'!AV13*'Per Unit Emission'!N12)*'Efficiency Change'!$G11+Transition!$C11*('Base-New'!AV13*'Per Unit Emission'!N56)*'Efficiency Change'!$P11)/'Life time change'!$C11</f>
        <v>0</v>
      </c>
      <c r="AV12">
        <f>(Transition!$D11*('Base-New'!AW13*'Per Unit Emission'!O12)*'Efficiency Change'!$G11+Transition!$C11*('Base-New'!AW13*'Per Unit Emission'!O56)*'Efficiency Change'!$P11)/'Life time change'!$C11</f>
        <v>0</v>
      </c>
      <c r="AW12">
        <f>(Transition!$D11*('Base-New'!AX13*'Per Unit Emission'!P12)*'Efficiency Change'!$G11+Transition!$C11*('Base-New'!AX13*'Per Unit Emission'!P56)*'Efficiency Change'!$P11)/'Life time change'!$C11</f>
        <v>0</v>
      </c>
      <c r="AX12">
        <f>(Transition!$D11*('Base-New'!AY13*'Per Unit Emission'!Q12)*'Efficiency Change'!$G11+Transition!$C11*('Base-New'!AY13*'Per Unit Emission'!Q56)*'Efficiency Change'!$P11)/'Life time change'!$C11</f>
        <v>0</v>
      </c>
      <c r="AY12">
        <f>(Transition!$D11*('Base-New'!AZ13*'Per Unit Emission'!R12)*'Efficiency Change'!$G11+Transition!$C11*('Base-New'!AZ13*'Per Unit Emission'!R56)*'Efficiency Change'!$P11)/'Life time change'!$C11</f>
        <v>0</v>
      </c>
      <c r="AZ12">
        <f>(Transition!$D11*('Base-New'!BA13*'Per Unit Emission'!S12)*'Efficiency Change'!$G11+Transition!$C11*('Base-New'!BA13*'Per Unit Emission'!S56)*'Efficiency Change'!$P11)/'Life time change'!$C11</f>
        <v>0</v>
      </c>
      <c r="BA12">
        <f>(Transition!$D11*('Base-New'!BB13*'Per Unit Emission'!C12)*'Efficiency Change'!$G11+Transition!$C11*('Base-New'!BB13*'Per Unit Emission'!C56)*'Efficiency Change'!$P11)/'Life time change'!$C11</f>
        <v>0</v>
      </c>
      <c r="BB12">
        <f>(Transition!$D11*('Base-New'!BC13*'Per Unit Emission'!D12)*'Efficiency Change'!$G11+Transition!$C11*('Base-New'!BC13*'Per Unit Emission'!D56)*'Efficiency Change'!$P11)/'Life time change'!$C11</f>
        <v>0</v>
      </c>
      <c r="BC12">
        <f>(Transition!$D11*('Base-New'!BD13*'Per Unit Emission'!E12)*'Efficiency Change'!$G11+Transition!$C11*('Base-New'!BD13*'Per Unit Emission'!E56)*'Efficiency Change'!$P11)/'Life time change'!$C11</f>
        <v>0</v>
      </c>
      <c r="BD12">
        <f>(Transition!$D11*('Base-New'!BE13*'Per Unit Emission'!F12)*'Efficiency Change'!$G11+Transition!$C11*('Base-New'!BE13*'Per Unit Emission'!F56)*'Efficiency Change'!$P11)/'Life time change'!$C11</f>
        <v>0</v>
      </c>
      <c r="BE12">
        <f>(Transition!$D11*('Base-New'!BF13*'Per Unit Emission'!G12)*'Efficiency Change'!$G11+Transition!$C11*('Base-New'!BF13*'Per Unit Emission'!G56)*'Efficiency Change'!$P11)/'Life time change'!$C11</f>
        <v>0</v>
      </c>
      <c r="BF12">
        <f>(Transition!$D11*('Base-New'!BG13*'Per Unit Emission'!H12)*'Efficiency Change'!$G11+Transition!$C11*('Base-New'!BG13*'Per Unit Emission'!H56)*'Efficiency Change'!$P11)/'Life time change'!$C11</f>
        <v>0</v>
      </c>
      <c r="BG12">
        <f>(Transition!$D11*('Base-New'!BH13*'Per Unit Emission'!I12)*'Efficiency Change'!$G11+Transition!$C11*('Base-New'!BH13*'Per Unit Emission'!I56)*'Efficiency Change'!$P11)/'Life time change'!$C11</f>
        <v>0</v>
      </c>
      <c r="BH12">
        <f>(Transition!$D11*('Base-New'!BI13*'Per Unit Emission'!J12)*'Efficiency Change'!$G11+Transition!$C11*('Base-New'!BI13*'Per Unit Emission'!J56)*'Efficiency Change'!$P11)/'Life time change'!$C11</f>
        <v>0</v>
      </c>
      <c r="BI12">
        <f>(Transition!$D11*('Base-New'!BJ13*'Per Unit Emission'!K12)*'Efficiency Change'!$G11+Transition!$C11*('Base-New'!BJ13*'Per Unit Emission'!K56)*'Efficiency Change'!$P11)/'Life time change'!$C11</f>
        <v>0</v>
      </c>
      <c r="BJ12">
        <f>(Transition!$D11*('Base-New'!BK13*'Per Unit Emission'!L12)*'Efficiency Change'!$G11+Transition!$C11*('Base-New'!BK13*'Per Unit Emission'!L56)*'Efficiency Change'!$P11)/'Life time change'!$C11</f>
        <v>0</v>
      </c>
      <c r="BK12">
        <f>(Transition!$D11*('Base-New'!BL13*'Per Unit Emission'!M12)*'Efficiency Change'!$G11+Transition!$C11*('Base-New'!BL13*'Per Unit Emission'!M56)*'Efficiency Change'!$P11)/'Life time change'!$C11</f>
        <v>0</v>
      </c>
      <c r="BL12">
        <f>(Transition!$D11*('Base-New'!BM13*'Per Unit Emission'!N12)*'Efficiency Change'!$G11+Transition!$C11*('Base-New'!BM13*'Per Unit Emission'!N56)*'Efficiency Change'!$P11)/'Life time change'!$C11</f>
        <v>0</v>
      </c>
      <c r="BM12">
        <f>(Transition!$D11*('Base-New'!BN13*'Per Unit Emission'!O12)*'Efficiency Change'!$G11+Transition!$C11*('Base-New'!BN13*'Per Unit Emission'!O56)*'Efficiency Change'!$P11)/'Life time change'!$C11</f>
        <v>0</v>
      </c>
      <c r="BN12">
        <f>(Transition!$D11*('Base-New'!BO13*'Per Unit Emission'!P12)*'Efficiency Change'!$G11+Transition!$C11*('Base-New'!BO13*'Per Unit Emission'!P56)*'Efficiency Change'!$P11)/'Life time change'!$C11</f>
        <v>0</v>
      </c>
      <c r="BO12">
        <f>(Transition!$D11*('Base-New'!BP13*'Per Unit Emission'!Q12)*'Efficiency Change'!$G11+Transition!$C11*('Base-New'!BP13*'Per Unit Emission'!Q56)*'Efficiency Change'!$P11)/'Life time change'!$C11</f>
        <v>0</v>
      </c>
      <c r="BP12">
        <f>(Transition!$D11*('Base-New'!BQ13*'Per Unit Emission'!R12)*'Efficiency Change'!$G11+Transition!$C11*('Base-New'!BQ13*'Per Unit Emission'!R56)*'Efficiency Change'!$P11)/'Life time change'!$C11</f>
        <v>0</v>
      </c>
      <c r="BQ12">
        <f>(Transition!$D11*('Base-New'!BR13*'Per Unit Emission'!S12)*'Efficiency Change'!$G11+Transition!$C11*('Base-New'!BR13*'Per Unit Emission'!S56)*'Efficiency Change'!$P11)/'Life time change'!$C11</f>
        <v>0</v>
      </c>
      <c r="BR12">
        <f>(Transition!$D11*('Base-New'!BS13*'Per Unit Emission'!C12)*'Efficiency Change'!$G11+Transition!$C11*('Base-New'!BS13*'Per Unit Emission'!C56)*'Efficiency Change'!$P11)/'Life time change'!$C11</f>
        <v>0</v>
      </c>
      <c r="BS12">
        <f>(Transition!$D11*('Base-New'!BT13*'Per Unit Emission'!D12)*'Efficiency Change'!$G11+Transition!$C11*('Base-New'!BT13*'Per Unit Emission'!D56)*'Efficiency Change'!$P11)/'Life time change'!$C11</f>
        <v>0</v>
      </c>
      <c r="BT12">
        <f>(Transition!$D11*('Base-New'!BU13*'Per Unit Emission'!E12)*'Efficiency Change'!$G11+Transition!$C11*('Base-New'!BU13*'Per Unit Emission'!E56)*'Efficiency Change'!$P11)/'Life time change'!$C11</f>
        <v>0</v>
      </c>
      <c r="BU12">
        <f>(Transition!$D11*('Base-New'!BV13*'Per Unit Emission'!F12)*'Efficiency Change'!$G11+Transition!$C11*('Base-New'!BV13*'Per Unit Emission'!F56)*'Efficiency Change'!$P11)/'Life time change'!$C11</f>
        <v>0</v>
      </c>
      <c r="BV12">
        <f>(Transition!$D11*('Base-New'!BW13*'Per Unit Emission'!G12)*'Efficiency Change'!$G11+Transition!$C11*('Base-New'!BW13*'Per Unit Emission'!G56)*'Efficiency Change'!$P11)/'Life time change'!$C11</f>
        <v>0</v>
      </c>
      <c r="BW12">
        <f>(Transition!$D11*('Base-New'!BX13*'Per Unit Emission'!H12)*'Efficiency Change'!$G11+Transition!$C11*('Base-New'!BX13*'Per Unit Emission'!H56)*'Efficiency Change'!$P11)/'Life time change'!$C11</f>
        <v>0</v>
      </c>
      <c r="BX12">
        <f>(Transition!$D11*('Base-New'!BY13*'Per Unit Emission'!I12)*'Efficiency Change'!$G11+Transition!$C11*('Base-New'!BY13*'Per Unit Emission'!I56)*'Efficiency Change'!$P11)/'Life time change'!$C11</f>
        <v>0</v>
      </c>
      <c r="BY12">
        <f>(Transition!$D11*('Base-New'!BZ13*'Per Unit Emission'!J12)*'Efficiency Change'!$G11+Transition!$C11*('Base-New'!BZ13*'Per Unit Emission'!J56)*'Efficiency Change'!$P11)/'Life time change'!$C11</f>
        <v>0</v>
      </c>
      <c r="BZ12">
        <f>(Transition!$D11*('Base-New'!CA13*'Per Unit Emission'!K12)*'Efficiency Change'!$G11+Transition!$C11*('Base-New'!CA13*'Per Unit Emission'!K56)*'Efficiency Change'!$P11)/'Life time change'!$C11</f>
        <v>0</v>
      </c>
      <c r="CA12">
        <f>(Transition!$D11*('Base-New'!CB13*'Per Unit Emission'!L12)*'Efficiency Change'!$G11+Transition!$C11*('Base-New'!CB13*'Per Unit Emission'!L56)*'Efficiency Change'!$P11)/'Life time change'!$C11</f>
        <v>0</v>
      </c>
      <c r="CB12">
        <f>(Transition!$D11*('Base-New'!CC13*'Per Unit Emission'!M12)*'Efficiency Change'!$G11+Transition!$C11*('Base-New'!CC13*'Per Unit Emission'!M56)*'Efficiency Change'!$P11)/'Life time change'!$C11</f>
        <v>0</v>
      </c>
      <c r="CC12">
        <f>(Transition!$D11*('Base-New'!CD13*'Per Unit Emission'!N12)*'Efficiency Change'!$G11+Transition!$C11*('Base-New'!CD13*'Per Unit Emission'!N56)*'Efficiency Change'!$P11)/'Life time change'!$C11</f>
        <v>0</v>
      </c>
      <c r="CD12">
        <f>(Transition!$D11*('Base-New'!CE13*'Per Unit Emission'!O12)*'Efficiency Change'!$G11+Transition!$C11*('Base-New'!CE13*'Per Unit Emission'!O56)*'Efficiency Change'!$P11)/'Life time change'!$C11</f>
        <v>0</v>
      </c>
      <c r="CE12">
        <f>(Transition!$D11*('Base-New'!CF13*'Per Unit Emission'!P12)*'Efficiency Change'!$G11+Transition!$C11*('Base-New'!CF13*'Per Unit Emission'!P56)*'Efficiency Change'!$P11)/'Life time change'!$C11</f>
        <v>0</v>
      </c>
      <c r="CF12">
        <f>(Transition!$D11*('Base-New'!CG13*'Per Unit Emission'!Q12)*'Efficiency Change'!$G11+Transition!$C11*('Base-New'!CG13*'Per Unit Emission'!Q56)*'Efficiency Change'!$P11)/'Life time change'!$C11</f>
        <v>0</v>
      </c>
      <c r="CG12">
        <f>(Transition!$D11*('Base-New'!CH13*'Per Unit Emission'!R12)*'Efficiency Change'!$G11+Transition!$C11*('Base-New'!CH13*'Per Unit Emission'!R56)*'Efficiency Change'!$P11)/'Life time change'!$C11</f>
        <v>0</v>
      </c>
      <c r="CJ12">
        <v>2019</v>
      </c>
      <c r="CK12">
        <f>(Transition!$D11*('RCP26-NEW'!C13*'Per Unit Emission'!T12)*'Efficiency Change'!$G11+Transition!$C11*('RCP26-NEW'!C13*'Per Unit Emission'!T56)*'Efficiency Change'!$P11)/'Life time change'!$C11</f>
        <v>0</v>
      </c>
      <c r="CL12">
        <f>(Transition!$D11*('RCP26-NEW'!D13*'Per Unit Emission'!U12)*'Efficiency Change'!$G11+Transition!$C11*('RCP26-NEW'!D13*'Per Unit Emission'!U56)*'Efficiency Change'!$P11)/'Life time change'!$C11</f>
        <v>0</v>
      </c>
      <c r="CM12">
        <f>(Transition!$D11*('RCP26-NEW'!E13*'Per Unit Emission'!V12)*'Efficiency Change'!$G11+Transition!$C11*('RCP26-NEW'!E13*'Per Unit Emission'!V56)*'Efficiency Change'!$P11)/'Life time change'!$C11</f>
        <v>0</v>
      </c>
      <c r="CN12">
        <f>(Transition!$D11*('RCP26-NEW'!F13*'Per Unit Emission'!W12)*'Efficiency Change'!$G11+Transition!$C11*('RCP26-NEW'!F13*'Per Unit Emission'!W56)*'Efficiency Change'!$P11)/'Life time change'!$C11</f>
        <v>0</v>
      </c>
      <c r="CO12">
        <f>(Transition!$D11*('RCP26-NEW'!G13*'Per Unit Emission'!X12)*'Efficiency Change'!$G11+Transition!$C11*('RCP26-NEW'!G13*'Per Unit Emission'!X56)*'Efficiency Change'!$P11)/'Life time change'!$C11</f>
        <v>0</v>
      </c>
      <c r="CP12">
        <f>(Transition!$D11*('RCP26-NEW'!H13*'Per Unit Emission'!Y12)*'Efficiency Change'!$G11+Transition!$C11*('RCP26-NEW'!H13*'Per Unit Emission'!Y56)*'Efficiency Change'!$P11)/'Life time change'!$C11</f>
        <v>0</v>
      </c>
      <c r="CQ12">
        <f>(Transition!$D11*('RCP26-NEW'!I13*'Per Unit Emission'!Z12)*'Efficiency Change'!$G11+Transition!$C11*('RCP26-NEW'!I13*'Per Unit Emission'!Z56)*'Efficiency Change'!$P11)/'Life time change'!$C11</f>
        <v>0</v>
      </c>
      <c r="CR12">
        <f>(Transition!$D11*('RCP26-NEW'!J13*'Per Unit Emission'!AA12)*'Efficiency Change'!$G11+Transition!$C11*('RCP26-NEW'!J13*'Per Unit Emission'!AA56)*'Efficiency Change'!$P11)/'Life time change'!$C11</f>
        <v>0</v>
      </c>
      <c r="CS12">
        <f>(Transition!$D11*('RCP26-NEW'!K13*'Per Unit Emission'!AB12)*'Efficiency Change'!$G11+Transition!$C11*('RCP26-NEW'!K13*'Per Unit Emission'!AB56)*'Efficiency Change'!$P11)/'Life time change'!$C11</f>
        <v>0</v>
      </c>
      <c r="CT12">
        <f>(Transition!$D11*('RCP26-NEW'!L13*'Per Unit Emission'!AC12)*'Efficiency Change'!$G11+Transition!$C11*('RCP26-NEW'!L13*'Per Unit Emission'!AC56)*'Efficiency Change'!$P11)/'Life time change'!$C11</f>
        <v>0</v>
      </c>
      <c r="CU12">
        <f>(Transition!$D11*('RCP26-NEW'!M13*'Per Unit Emission'!AD12)*'Efficiency Change'!$G11+Transition!$C11*('RCP26-NEW'!M13*'Per Unit Emission'!AD56)*'Efficiency Change'!$P11)/'Life time change'!$C11</f>
        <v>0</v>
      </c>
      <c r="CV12">
        <f>(Transition!$D11*('RCP26-NEW'!N13*'Per Unit Emission'!AE12)*'Efficiency Change'!$G11+Transition!$C11*('RCP26-NEW'!N13*'Per Unit Emission'!AE56)*'Efficiency Change'!$P11)/'Life time change'!$C11</f>
        <v>0</v>
      </c>
      <c r="CW12">
        <f>(Transition!$D11*('RCP26-NEW'!O13*'Per Unit Emission'!AF12)*'Efficiency Change'!$G11+Transition!$C11*('RCP26-NEW'!O13*'Per Unit Emission'!AF56)*'Efficiency Change'!$P11)/'Life time change'!$C11</f>
        <v>0</v>
      </c>
      <c r="CX12">
        <f>(Transition!$D11*('RCP26-NEW'!P13*'Per Unit Emission'!AG12)*'Efficiency Change'!$G11+Transition!$C11*('RCP26-NEW'!P13*'Per Unit Emission'!AG56)*'Efficiency Change'!$P11)/'Life time change'!$C11</f>
        <v>0</v>
      </c>
      <c r="CY12">
        <f>(Transition!$D11*('RCP26-NEW'!Q13*'Per Unit Emission'!AH12)*'Efficiency Change'!$G11+Transition!$C11*('RCP26-NEW'!Q13*'Per Unit Emission'!AH56)*'Efficiency Change'!$P11)/'Life time change'!$C11</f>
        <v>0</v>
      </c>
      <c r="CZ12">
        <f>(Transition!$D11*('RCP26-NEW'!R13*'Per Unit Emission'!AI12)*'Efficiency Change'!$G11+Transition!$C11*('RCP26-NEW'!R13*'Per Unit Emission'!AI56)*'Efficiency Change'!$P11)/'Life time change'!$C11</f>
        <v>0</v>
      </c>
      <c r="DA12">
        <f>(Transition!$D11*('RCP26-NEW'!S13*'Per Unit Emission'!AJ12)*'Efficiency Change'!$G11+Transition!$C11*('RCP26-NEW'!S13*'Per Unit Emission'!AJ56)*'Efficiency Change'!$P11)/'Life time change'!$C11</f>
        <v>0</v>
      </c>
      <c r="DB12">
        <f>(Transition!$D11*('RCP26-NEW'!T13*'Per Unit Emission'!T12)*'Efficiency Change'!$G11+Transition!$C11*('RCP26-NEW'!T13*'Per Unit Emission'!T56)*'Efficiency Change'!$P11)/'Life time change'!$C11</f>
        <v>0</v>
      </c>
      <c r="DC12">
        <f>(Transition!$D11*('RCP26-NEW'!U13*'Per Unit Emission'!U12)*'Efficiency Change'!$G11+Transition!$C11*('RCP26-NEW'!U13*'Per Unit Emission'!U56)*'Efficiency Change'!$P11)/'Life time change'!$C11</f>
        <v>0</v>
      </c>
      <c r="DD12">
        <f>(Transition!$D11*('RCP26-NEW'!V13*'Per Unit Emission'!V12)*'Efficiency Change'!$G11+Transition!$C11*('RCP26-NEW'!V13*'Per Unit Emission'!V56)*'Efficiency Change'!$P11)/'Life time change'!$C11</f>
        <v>0</v>
      </c>
      <c r="DE12">
        <f>(Transition!$D11*('RCP26-NEW'!W13*'Per Unit Emission'!W12)*'Efficiency Change'!$G11+Transition!$C11*('RCP26-NEW'!W13*'Per Unit Emission'!W56)*'Efficiency Change'!$P11)/'Life time change'!$C11</f>
        <v>0</v>
      </c>
      <c r="DF12">
        <f>(Transition!$D11*('RCP26-NEW'!X13*'Per Unit Emission'!X12)*'Efficiency Change'!$G11+Transition!$C11*('RCP26-NEW'!X13*'Per Unit Emission'!X56)*'Efficiency Change'!$P11)/'Life time change'!$C11</f>
        <v>0</v>
      </c>
      <c r="DG12">
        <f>(Transition!$D11*('RCP26-NEW'!Y13*'Per Unit Emission'!Y12)*'Efficiency Change'!$G11+Transition!$C11*('RCP26-NEW'!Y13*'Per Unit Emission'!Y56)*'Efficiency Change'!$P11)/'Life time change'!$C11</f>
        <v>0</v>
      </c>
      <c r="DH12">
        <f>(Transition!$D11*('RCP26-NEW'!Z13*'Per Unit Emission'!Z12)*'Efficiency Change'!$G11+Transition!$C11*('RCP26-NEW'!Z13*'Per Unit Emission'!Z56)*'Efficiency Change'!$P11)/'Life time change'!$C11</f>
        <v>0</v>
      </c>
      <c r="DI12">
        <f>(Transition!$D11*('RCP26-NEW'!AA13*'Per Unit Emission'!AA12)*'Efficiency Change'!$G11+Transition!$C11*('RCP26-NEW'!AA13*'Per Unit Emission'!AA56)*'Efficiency Change'!$P11)/'Life time change'!$C11</f>
        <v>0</v>
      </c>
      <c r="DJ12">
        <f>(Transition!$D11*('RCP26-NEW'!AB13*'Per Unit Emission'!AB12)*'Efficiency Change'!$G11+Transition!$C11*('RCP26-NEW'!AB13*'Per Unit Emission'!AB56)*'Efficiency Change'!$P11)/'Life time change'!$C11</f>
        <v>0</v>
      </c>
      <c r="DK12">
        <f>(Transition!$D11*('RCP26-NEW'!AC13*'Per Unit Emission'!AC12)*'Efficiency Change'!$G11+Transition!$C11*('RCP26-NEW'!AC13*'Per Unit Emission'!AC56)*'Efficiency Change'!$P11)/'Life time change'!$C11</f>
        <v>0</v>
      </c>
      <c r="DL12">
        <f>(Transition!$D11*('RCP26-NEW'!AD13*'Per Unit Emission'!AD12)*'Efficiency Change'!$G11+Transition!$C11*('RCP26-NEW'!AD13*'Per Unit Emission'!AD56)*'Efficiency Change'!$P11)/'Life time change'!$C11</f>
        <v>0</v>
      </c>
      <c r="DM12">
        <f>(Transition!$D11*('RCP26-NEW'!AE13*'Per Unit Emission'!AE12)*'Efficiency Change'!$G11+Transition!$C11*('RCP26-NEW'!AE13*'Per Unit Emission'!AE56)*'Efficiency Change'!$P11)/'Life time change'!$C11</f>
        <v>0</v>
      </c>
      <c r="DN12">
        <f>(Transition!$D11*('RCP26-NEW'!AF13*'Per Unit Emission'!AF12)*'Efficiency Change'!$G11+Transition!$C11*('RCP26-NEW'!AF13*'Per Unit Emission'!AF56)*'Efficiency Change'!$P11)/'Life time change'!$C11</f>
        <v>0</v>
      </c>
      <c r="DO12">
        <f>(Transition!$D11*('RCP26-NEW'!AG13*'Per Unit Emission'!AG12)*'Efficiency Change'!$G11+Transition!$C11*('RCP26-NEW'!AG13*'Per Unit Emission'!AG56)*'Efficiency Change'!$P11)/'Life time change'!$C11</f>
        <v>0</v>
      </c>
      <c r="DP12">
        <f>(Transition!$D11*('RCP26-NEW'!AH13*'Per Unit Emission'!AH12)*'Efficiency Change'!$G11+Transition!$C11*('RCP26-NEW'!AH13*'Per Unit Emission'!AH56)*'Efficiency Change'!$P11)/'Life time change'!$C11</f>
        <v>0</v>
      </c>
      <c r="DQ12">
        <f>(Transition!$D11*('RCP26-NEW'!AI13*'Per Unit Emission'!AI12)*'Efficiency Change'!$G11+Transition!$C11*('RCP26-NEW'!AI13*'Per Unit Emission'!AI56)*'Efficiency Change'!$P11)/'Life time change'!$C11</f>
        <v>0</v>
      </c>
      <c r="DR12">
        <f>(Transition!$D11*('RCP26-NEW'!AJ13*'Per Unit Emission'!AJ12)*'Efficiency Change'!$G11+Transition!$C11*('RCP26-NEW'!AJ13*'Per Unit Emission'!AJ56)*'Efficiency Change'!$P11)/'Life time change'!$C11</f>
        <v>0</v>
      </c>
      <c r="DS12">
        <f>(Transition!$D11*('RCP26-NEW'!AK13*'Per Unit Emission'!T12)*'Efficiency Change'!$G11+Transition!$C11*('RCP26-NEW'!AK13*'Per Unit Emission'!T56)*'Efficiency Change'!$P11)/'Life time change'!$C11</f>
        <v>0</v>
      </c>
      <c r="DT12">
        <f>(Transition!$D11*('RCP26-NEW'!AL13*'Per Unit Emission'!U12)*'Efficiency Change'!$G11+Transition!$C11*('RCP26-NEW'!AL13*'Per Unit Emission'!U56)*'Efficiency Change'!$P11)/'Life time change'!$C11</f>
        <v>0</v>
      </c>
      <c r="DU12">
        <f>(Transition!$D11*('RCP26-NEW'!AM13*'Per Unit Emission'!V12)*'Efficiency Change'!$G11+Transition!$C11*('RCP26-NEW'!AM13*'Per Unit Emission'!V56)*'Efficiency Change'!$P11)/'Life time change'!$C11</f>
        <v>0</v>
      </c>
      <c r="DV12">
        <f>(Transition!$D11*('RCP26-NEW'!AN13*'Per Unit Emission'!W12)*'Efficiency Change'!$G11+Transition!$C11*('RCP26-NEW'!AN13*'Per Unit Emission'!W56)*'Efficiency Change'!$P11)/'Life time change'!$C11</f>
        <v>0</v>
      </c>
      <c r="DW12">
        <f>(Transition!$D11*('RCP26-NEW'!AO13*'Per Unit Emission'!X12)*'Efficiency Change'!$G11+Transition!$C11*('RCP26-NEW'!AO13*'Per Unit Emission'!X56)*'Efficiency Change'!$P11)/'Life time change'!$C11</f>
        <v>0</v>
      </c>
      <c r="DX12">
        <f>(Transition!$D11*('RCP26-NEW'!AP13*'Per Unit Emission'!Y12)*'Efficiency Change'!$G11+Transition!$C11*('RCP26-NEW'!AP13*'Per Unit Emission'!Y56)*'Efficiency Change'!$P11)/'Life time change'!$C11</f>
        <v>0</v>
      </c>
      <c r="DY12">
        <f>(Transition!$D11*('RCP26-NEW'!AQ13*'Per Unit Emission'!Z12)*'Efficiency Change'!$G11+Transition!$C11*('RCP26-NEW'!AQ13*'Per Unit Emission'!Z56)*'Efficiency Change'!$P11)/'Life time change'!$C11</f>
        <v>0</v>
      </c>
      <c r="DZ12">
        <f>(Transition!$D11*('RCP26-NEW'!AR13*'Per Unit Emission'!AA12)*'Efficiency Change'!$G11+Transition!$C11*('RCP26-NEW'!AR13*'Per Unit Emission'!AA56)*'Efficiency Change'!$P11)/'Life time change'!$C11</f>
        <v>0</v>
      </c>
      <c r="EA12">
        <f>(Transition!$D11*('RCP26-NEW'!AS13*'Per Unit Emission'!AB12)*'Efficiency Change'!$G11+Transition!$C11*('RCP26-NEW'!AS13*'Per Unit Emission'!AB56)*'Efficiency Change'!$P11)/'Life time change'!$C11</f>
        <v>0</v>
      </c>
      <c r="EB12">
        <f>(Transition!$D11*('RCP26-NEW'!AT13*'Per Unit Emission'!AC12)*'Efficiency Change'!$G11+Transition!$C11*('RCP26-NEW'!AT13*'Per Unit Emission'!AC56)*'Efficiency Change'!$P11)/'Life time change'!$C11</f>
        <v>0</v>
      </c>
      <c r="EC12">
        <f>(Transition!$D11*('RCP26-NEW'!AU13*'Per Unit Emission'!AD12)*'Efficiency Change'!$G11+Transition!$C11*('RCP26-NEW'!AU13*'Per Unit Emission'!AD56)*'Efficiency Change'!$P11)/'Life time change'!$C11</f>
        <v>0</v>
      </c>
      <c r="ED12">
        <f>(Transition!$D11*('RCP26-NEW'!AV13*'Per Unit Emission'!AE12)*'Efficiency Change'!$G11+Transition!$C11*('RCP26-NEW'!AV13*'Per Unit Emission'!AE56)*'Efficiency Change'!$P11)/'Life time change'!$C11</f>
        <v>0</v>
      </c>
      <c r="EE12">
        <f>(Transition!$D11*('RCP26-NEW'!AW13*'Per Unit Emission'!AF12)*'Efficiency Change'!$G11+Transition!$C11*('RCP26-NEW'!AW13*'Per Unit Emission'!AF56)*'Efficiency Change'!$P11)/'Life time change'!$C11</f>
        <v>0</v>
      </c>
      <c r="EF12">
        <f>(Transition!$D11*('RCP26-NEW'!AX13*'Per Unit Emission'!AG12)*'Efficiency Change'!$G11+Transition!$C11*('RCP26-NEW'!AX13*'Per Unit Emission'!AG56)*'Efficiency Change'!$P11)/'Life time change'!$C11</f>
        <v>0</v>
      </c>
      <c r="EG12">
        <f>(Transition!$D11*('RCP26-NEW'!AY13*'Per Unit Emission'!AH12)*'Efficiency Change'!$G11+Transition!$C11*('RCP26-NEW'!AY13*'Per Unit Emission'!AH56)*'Efficiency Change'!$P11)/'Life time change'!$C11</f>
        <v>0</v>
      </c>
      <c r="EH12">
        <f>(Transition!$D11*('RCP26-NEW'!AZ13*'Per Unit Emission'!AI12)*'Efficiency Change'!$G11+Transition!$C11*('RCP26-NEW'!AZ13*'Per Unit Emission'!AI56)*'Efficiency Change'!$P11)/'Life time change'!$C11</f>
        <v>0</v>
      </c>
      <c r="EI12">
        <f>(Transition!$D11*('RCP26-NEW'!BA13*'Per Unit Emission'!AJ12)*'Efficiency Change'!$G11+Transition!$C11*('RCP26-NEW'!BA13*'Per Unit Emission'!AJ56)*'Efficiency Change'!$P11)/'Life time change'!$C11</f>
        <v>0</v>
      </c>
      <c r="EJ12">
        <f>(Transition!$D11*('RCP26-NEW'!BB13*'Per Unit Emission'!T12)*'Efficiency Change'!$G11+Transition!$C11*('RCP26-NEW'!BB13*'Per Unit Emission'!T56)*'Efficiency Change'!$P11)/'Life time change'!$C11</f>
        <v>0</v>
      </c>
      <c r="EK12">
        <f>(Transition!$D11*('RCP26-NEW'!BC13*'Per Unit Emission'!U12)*'Efficiency Change'!$G11+Transition!$C11*('RCP26-NEW'!BC13*'Per Unit Emission'!U56)*'Efficiency Change'!$P11)/'Life time change'!$C11</f>
        <v>0</v>
      </c>
      <c r="EL12">
        <f>(Transition!$D11*('RCP26-NEW'!BD13*'Per Unit Emission'!V12)*'Efficiency Change'!$G11+Transition!$C11*('RCP26-NEW'!BD13*'Per Unit Emission'!V56)*'Efficiency Change'!$P11)/'Life time change'!$C11</f>
        <v>0</v>
      </c>
      <c r="EM12">
        <f>(Transition!$D11*('RCP26-NEW'!BE13*'Per Unit Emission'!W12)*'Efficiency Change'!$G11+Transition!$C11*('RCP26-NEW'!BE13*'Per Unit Emission'!W56)*'Efficiency Change'!$P11)/'Life time change'!$C11</f>
        <v>0</v>
      </c>
      <c r="EN12">
        <f>(Transition!$D11*('RCP26-NEW'!BF13*'Per Unit Emission'!X12)*'Efficiency Change'!$G11+Transition!$C11*('RCP26-NEW'!BF13*'Per Unit Emission'!X56)*'Efficiency Change'!$P11)/'Life time change'!$C11</f>
        <v>0</v>
      </c>
      <c r="EO12">
        <f>(Transition!$D11*('RCP26-NEW'!BG13*'Per Unit Emission'!Y12)*'Efficiency Change'!$G11+Transition!$C11*('RCP26-NEW'!BG13*'Per Unit Emission'!Y56)*'Efficiency Change'!$P11)/'Life time change'!$C11</f>
        <v>0</v>
      </c>
      <c r="EP12">
        <f>(Transition!$D11*('RCP26-NEW'!BH13*'Per Unit Emission'!Z12)*'Efficiency Change'!$G11+Transition!$C11*('RCP26-NEW'!BH13*'Per Unit Emission'!Z56)*'Efficiency Change'!$P11)/'Life time change'!$C11</f>
        <v>0</v>
      </c>
      <c r="EQ12">
        <f>(Transition!$D11*('RCP26-NEW'!BI13*'Per Unit Emission'!AA12)*'Efficiency Change'!$G11+Transition!$C11*('RCP26-NEW'!BI13*'Per Unit Emission'!AA56)*'Efficiency Change'!$P11)/'Life time change'!$C11</f>
        <v>0</v>
      </c>
      <c r="ER12">
        <f>(Transition!$D11*('RCP26-NEW'!BJ13*'Per Unit Emission'!AB12)*'Efficiency Change'!$G11+Transition!$C11*('RCP26-NEW'!BJ13*'Per Unit Emission'!AB56)*'Efficiency Change'!$P11)/'Life time change'!$C11</f>
        <v>0</v>
      </c>
      <c r="ES12">
        <f>(Transition!$D11*('RCP26-NEW'!BK13*'Per Unit Emission'!AC12)*'Efficiency Change'!$G11+Transition!$C11*('RCP26-NEW'!BK13*'Per Unit Emission'!AC56)*'Efficiency Change'!$P11)/'Life time change'!$C11</f>
        <v>0</v>
      </c>
      <c r="ET12">
        <f>(Transition!$D11*('RCP26-NEW'!BL13*'Per Unit Emission'!AD12)*'Efficiency Change'!$G11+Transition!$C11*('RCP26-NEW'!BL13*'Per Unit Emission'!AD56)*'Efficiency Change'!$P11)/'Life time change'!$C11</f>
        <v>0</v>
      </c>
      <c r="EU12">
        <f>(Transition!$D11*('RCP26-NEW'!BM13*'Per Unit Emission'!AE12)*'Efficiency Change'!$G11+Transition!$C11*('RCP26-NEW'!BM13*'Per Unit Emission'!AE56)*'Efficiency Change'!$P11)/'Life time change'!$C11</f>
        <v>0</v>
      </c>
      <c r="EV12">
        <f>(Transition!$D11*('RCP26-NEW'!BN13*'Per Unit Emission'!AF12)*'Efficiency Change'!$G11+Transition!$C11*('RCP26-NEW'!BN13*'Per Unit Emission'!AF56)*'Efficiency Change'!$P11)/'Life time change'!$C11</f>
        <v>0</v>
      </c>
      <c r="EW12">
        <f>(Transition!$D11*('RCP26-NEW'!BO13*'Per Unit Emission'!AG12)*'Efficiency Change'!$G11+Transition!$C11*('RCP26-NEW'!BO13*'Per Unit Emission'!AG56)*'Efficiency Change'!$P11)/'Life time change'!$C11</f>
        <v>0</v>
      </c>
      <c r="EX12">
        <f>(Transition!$D11*('RCP26-NEW'!BP13*'Per Unit Emission'!AH12)*'Efficiency Change'!$G11+Transition!$C11*('RCP26-NEW'!BP13*'Per Unit Emission'!AH56)*'Efficiency Change'!$P11)/'Life time change'!$C11</f>
        <v>0</v>
      </c>
      <c r="EY12">
        <f>(Transition!$D11*('RCP26-NEW'!BQ13*'Per Unit Emission'!AI12)*'Efficiency Change'!$G11+Transition!$C11*('RCP26-NEW'!BQ13*'Per Unit Emission'!AI56)*'Efficiency Change'!$P11)/'Life time change'!$C11</f>
        <v>0</v>
      </c>
      <c r="EZ12">
        <f>(Transition!$D11*('RCP26-NEW'!BR13*'Per Unit Emission'!AJ12)*'Efficiency Change'!$G11+Transition!$C11*('RCP26-NEW'!BR13*'Per Unit Emission'!AJ56)*'Efficiency Change'!$P11)/'Life time change'!$C11</f>
        <v>0</v>
      </c>
      <c r="FA12">
        <f>(Transition!$D11*('RCP26-NEW'!BS13*'Per Unit Emission'!T12)*'Efficiency Change'!$G11+Transition!$C11*('RCP26-NEW'!BS13*'Per Unit Emission'!T56)*'Efficiency Change'!$P11)/'Life time change'!$C11</f>
        <v>0</v>
      </c>
      <c r="FB12">
        <f>(Transition!$D11*('RCP26-NEW'!BT13*'Per Unit Emission'!U12)*'Efficiency Change'!$G11+Transition!$C11*('RCP26-NEW'!BT13*'Per Unit Emission'!U56)*'Efficiency Change'!$P11)/'Life time change'!$C11</f>
        <v>0</v>
      </c>
      <c r="FC12">
        <f>(Transition!$D11*('RCP26-NEW'!BU13*'Per Unit Emission'!V12)*'Efficiency Change'!$G11+Transition!$C11*('RCP26-NEW'!BU13*'Per Unit Emission'!V56)*'Efficiency Change'!$P11)/'Life time change'!$C11</f>
        <v>0</v>
      </c>
      <c r="FD12">
        <f>(Transition!$D11*('RCP26-NEW'!BV13*'Per Unit Emission'!W12)*'Efficiency Change'!$G11+Transition!$C11*('RCP26-NEW'!BV13*'Per Unit Emission'!W56)*'Efficiency Change'!$P11)/'Life time change'!$C11</f>
        <v>0</v>
      </c>
      <c r="FE12">
        <f>(Transition!$D11*('RCP26-NEW'!BW13*'Per Unit Emission'!X12)*'Efficiency Change'!$G11+Transition!$C11*('RCP26-NEW'!BW13*'Per Unit Emission'!X56)*'Efficiency Change'!$P11)/'Life time change'!$C11</f>
        <v>0</v>
      </c>
      <c r="FF12">
        <f>(Transition!$D11*('RCP26-NEW'!BX13*'Per Unit Emission'!Y12)*'Efficiency Change'!$G11+Transition!$C11*('RCP26-NEW'!BX13*'Per Unit Emission'!Y56)*'Efficiency Change'!$P11)/'Life time change'!$C11</f>
        <v>0</v>
      </c>
      <c r="FG12">
        <f>(Transition!$D11*('RCP26-NEW'!BY13*'Per Unit Emission'!Z12)*'Efficiency Change'!$G11+Transition!$C11*('RCP26-NEW'!BY13*'Per Unit Emission'!Z56)*'Efficiency Change'!$P11)/'Life time change'!$C11</f>
        <v>0</v>
      </c>
      <c r="FH12">
        <f>(Transition!$D11*('RCP26-NEW'!BZ13*'Per Unit Emission'!AA12)*'Efficiency Change'!$G11+Transition!$C11*('RCP26-NEW'!BZ13*'Per Unit Emission'!AA56)*'Efficiency Change'!$P11)/'Life time change'!$C11</f>
        <v>0</v>
      </c>
      <c r="FI12">
        <f>(Transition!$D11*('RCP26-NEW'!CA13*'Per Unit Emission'!AB12)*'Efficiency Change'!$G11+Transition!$C11*('RCP26-NEW'!CA13*'Per Unit Emission'!AB56)*'Efficiency Change'!$P11)/'Life time change'!$C11</f>
        <v>0</v>
      </c>
      <c r="FJ12">
        <f>(Transition!$D11*('RCP26-NEW'!CB13*'Per Unit Emission'!AC12)*'Efficiency Change'!$G11+Transition!$C11*('RCP26-NEW'!CB13*'Per Unit Emission'!AC56)*'Efficiency Change'!$P11)/'Life time change'!$C11</f>
        <v>0</v>
      </c>
      <c r="FK12">
        <f>(Transition!$D11*('RCP26-NEW'!CC13*'Per Unit Emission'!AD12)*'Efficiency Change'!$G11+Transition!$C11*('RCP26-NEW'!CC13*'Per Unit Emission'!AD56)*'Efficiency Change'!$P11)/'Life time change'!$C11</f>
        <v>0</v>
      </c>
      <c r="FL12">
        <f>(Transition!$D11*('RCP26-NEW'!CD13*'Per Unit Emission'!AE12)*'Efficiency Change'!$G11+Transition!$C11*('RCP26-NEW'!CD13*'Per Unit Emission'!AE56)*'Efficiency Change'!$P11)/'Life time change'!$C11</f>
        <v>0</v>
      </c>
      <c r="FM12">
        <f>(Transition!$D11*('RCP26-NEW'!CE13*'Per Unit Emission'!AF12)*'Efficiency Change'!$G11+Transition!$C11*('RCP26-NEW'!CE13*'Per Unit Emission'!AF56)*'Efficiency Change'!$P11)/'Life time change'!$C11</f>
        <v>0</v>
      </c>
      <c r="FN12">
        <f>(Transition!$D11*('RCP26-NEW'!CF13*'Per Unit Emission'!AG12)*'Efficiency Change'!$G11+Transition!$C11*('RCP26-NEW'!CF13*'Per Unit Emission'!AG56)*'Efficiency Change'!$P11)/'Life time change'!$C11</f>
        <v>0</v>
      </c>
      <c r="FO12">
        <f>(Transition!$D11*('RCP26-NEW'!CG13*'Per Unit Emission'!AH12)*'Efficiency Change'!$G11+Transition!$C11*('RCP26-NEW'!CG13*'Per Unit Emission'!AH56)*'Efficiency Change'!$P11)/'Life time change'!$C11</f>
        <v>0</v>
      </c>
      <c r="FP12">
        <f>(Transition!$D11*('RCP26-NEW'!CH13*'Per Unit Emission'!AI12)*'Efficiency Change'!$G11+Transition!$C11*('RCP26-NEW'!CH13*'Per Unit Emission'!AI56)*'Efficiency Change'!$P11)/'Life time change'!$C11</f>
        <v>0</v>
      </c>
      <c r="FS12">
        <v>2019</v>
      </c>
      <c r="FT12">
        <f>(Transition!$D11*('RCP19-NEW'!C13*'Per Unit Emission'!AK12)*'Efficiency Change'!$G11+Transition!$C11*('RCP19-NEW'!C13*'Per Unit Emission'!AK56)*'Efficiency Change'!$P11)/'Life time change'!$C11</f>
        <v>0</v>
      </c>
      <c r="FU12">
        <f>(Transition!$D11*('RCP19-NEW'!D13*'Per Unit Emission'!AL12)*'Efficiency Change'!$G11+Transition!$C11*('RCP19-NEW'!D13*'Per Unit Emission'!AL56)*'Efficiency Change'!$P11)/'Life time change'!$C11</f>
        <v>0</v>
      </c>
      <c r="FV12">
        <f>(Transition!$D11*('RCP19-NEW'!E13*'Per Unit Emission'!AM12)*'Efficiency Change'!$G11+Transition!$C11*('RCP19-NEW'!E13*'Per Unit Emission'!AM56)*'Efficiency Change'!$P11)/'Life time change'!$C11</f>
        <v>0</v>
      </c>
      <c r="FW12">
        <f>(Transition!$D11*('RCP19-NEW'!F13*'Per Unit Emission'!AN12)*'Efficiency Change'!$G11+Transition!$C11*('RCP19-NEW'!F13*'Per Unit Emission'!AN56)*'Efficiency Change'!$P11)/'Life time change'!$C11</f>
        <v>0</v>
      </c>
      <c r="FX12">
        <f>(Transition!$D11*('RCP19-NEW'!G13*'Per Unit Emission'!AO12)*'Efficiency Change'!$G11+Transition!$C11*('RCP19-NEW'!G13*'Per Unit Emission'!AO56)*'Efficiency Change'!$P11)/'Life time change'!$C11</f>
        <v>0</v>
      </c>
      <c r="FY12">
        <f>(Transition!$D11*('RCP19-NEW'!H13*'Per Unit Emission'!AP12)*'Efficiency Change'!$G11+Transition!$C11*('RCP19-NEW'!H13*'Per Unit Emission'!AP56)*'Efficiency Change'!$P11)/'Life time change'!$C11</f>
        <v>0</v>
      </c>
      <c r="FZ12">
        <f>(Transition!$D11*('RCP19-NEW'!I13*'Per Unit Emission'!AQ12)*'Efficiency Change'!$G11+Transition!$C11*('RCP19-NEW'!I13*'Per Unit Emission'!AQ56)*'Efficiency Change'!$P11)/'Life time change'!$C11</f>
        <v>0</v>
      </c>
      <c r="GA12">
        <f>(Transition!$D11*('RCP19-NEW'!J13*'Per Unit Emission'!AR12)*'Efficiency Change'!$G11+Transition!$C11*('RCP19-NEW'!J13*'Per Unit Emission'!AR56)*'Efficiency Change'!$P11)/'Life time change'!$C11</f>
        <v>0</v>
      </c>
      <c r="GB12">
        <f>(Transition!$D11*('RCP19-NEW'!K13*'Per Unit Emission'!AS12)*'Efficiency Change'!$G11+Transition!$C11*('RCP19-NEW'!K13*'Per Unit Emission'!AS56)*'Efficiency Change'!$P11)/'Life time change'!$C11</f>
        <v>0</v>
      </c>
      <c r="GC12">
        <f>(Transition!$D11*('RCP19-NEW'!L13*'Per Unit Emission'!AT12)*'Efficiency Change'!$G11+Transition!$C11*('RCP19-NEW'!L13*'Per Unit Emission'!AT56)*'Efficiency Change'!$P11)/'Life time change'!$C11</f>
        <v>0</v>
      </c>
      <c r="GD12">
        <f>(Transition!$D11*('RCP19-NEW'!M13*'Per Unit Emission'!AU12)*'Efficiency Change'!$G11+Transition!$C11*('RCP19-NEW'!M13*'Per Unit Emission'!AU56)*'Efficiency Change'!$P11)/'Life time change'!$C11</f>
        <v>0</v>
      </c>
      <c r="GE12">
        <f>(Transition!$D11*('RCP19-NEW'!N13*'Per Unit Emission'!AV12)*'Efficiency Change'!$G11+Transition!$C11*('RCP19-NEW'!N13*'Per Unit Emission'!AV56)*'Efficiency Change'!$P11)/'Life time change'!$C11</f>
        <v>0</v>
      </c>
      <c r="GF12">
        <f>(Transition!$D11*('RCP19-NEW'!O13*'Per Unit Emission'!AW12)*'Efficiency Change'!$G11+Transition!$C11*('RCP19-NEW'!O13*'Per Unit Emission'!AW56)*'Efficiency Change'!$P11)/'Life time change'!$C11</f>
        <v>0</v>
      </c>
      <c r="GG12">
        <f>(Transition!$D11*('RCP19-NEW'!P13*'Per Unit Emission'!AX12)*'Efficiency Change'!$G11+Transition!$C11*('RCP19-NEW'!P13*'Per Unit Emission'!AX56)*'Efficiency Change'!$P11)/'Life time change'!$C11</f>
        <v>0</v>
      </c>
      <c r="GH12">
        <f>(Transition!$D11*('RCP19-NEW'!Q13*'Per Unit Emission'!AY12)*'Efficiency Change'!$G11+Transition!$C11*('RCP19-NEW'!Q13*'Per Unit Emission'!AY56)*'Efficiency Change'!$P11)/'Life time change'!$C11</f>
        <v>0</v>
      </c>
      <c r="GI12">
        <f>(Transition!$D11*('RCP19-NEW'!R13*'Per Unit Emission'!AZ12)*'Efficiency Change'!$G11+Transition!$C11*('RCP19-NEW'!R13*'Per Unit Emission'!AZ56)*'Efficiency Change'!$P11)/'Life time change'!$C11</f>
        <v>0</v>
      </c>
      <c r="GJ12">
        <f>(Transition!$D11*('RCP19-NEW'!S13*'Per Unit Emission'!BA12)*'Efficiency Change'!$G11+Transition!$C11*('RCP19-NEW'!S13*'Per Unit Emission'!BA56)*'Efficiency Change'!$P11)/'Life time change'!$C11</f>
        <v>0</v>
      </c>
      <c r="GK12">
        <f>(Transition!$D11*('RCP19-NEW'!T13*'Per Unit Emission'!AK12)*'Efficiency Change'!$G11+Transition!$C11*('RCP19-NEW'!T13*'Per Unit Emission'!AK56)*'Efficiency Change'!$P11)/'Life time change'!$C11</f>
        <v>0</v>
      </c>
      <c r="GL12">
        <f>(Transition!$D11*('RCP19-NEW'!U13*'Per Unit Emission'!AL12)*'Efficiency Change'!$G11+Transition!$C11*('RCP19-NEW'!U13*'Per Unit Emission'!AL56)*'Efficiency Change'!$P11)/'Life time change'!$C11</f>
        <v>0</v>
      </c>
      <c r="GM12">
        <f>(Transition!$D11*('RCP19-NEW'!V13*'Per Unit Emission'!AM12)*'Efficiency Change'!$G11+Transition!$C11*('RCP19-NEW'!V13*'Per Unit Emission'!AM56)*'Efficiency Change'!$P11)/'Life time change'!$C11</f>
        <v>0</v>
      </c>
      <c r="GN12">
        <f>(Transition!$D11*('RCP19-NEW'!W13*'Per Unit Emission'!AN12)*'Efficiency Change'!$G11+Transition!$C11*('RCP19-NEW'!W13*'Per Unit Emission'!AN56)*'Efficiency Change'!$P11)/'Life time change'!$C11</f>
        <v>0</v>
      </c>
      <c r="GO12">
        <f>(Transition!$D11*('RCP19-NEW'!X13*'Per Unit Emission'!AO12)*'Efficiency Change'!$G11+Transition!$C11*('RCP19-NEW'!X13*'Per Unit Emission'!AO56)*'Efficiency Change'!$P11)/'Life time change'!$C11</f>
        <v>0</v>
      </c>
      <c r="GP12">
        <f>(Transition!$D11*('RCP19-NEW'!Y13*'Per Unit Emission'!AP12)*'Efficiency Change'!$G11+Transition!$C11*('RCP19-NEW'!Y13*'Per Unit Emission'!AP56)*'Efficiency Change'!$P11)/'Life time change'!$C11</f>
        <v>0</v>
      </c>
      <c r="GQ12">
        <f>(Transition!$D11*('RCP19-NEW'!Z13*'Per Unit Emission'!AQ12)*'Efficiency Change'!$G11+Transition!$C11*('RCP19-NEW'!Z13*'Per Unit Emission'!AQ56)*'Efficiency Change'!$P11)/'Life time change'!$C11</f>
        <v>0</v>
      </c>
      <c r="GR12">
        <f>(Transition!$D11*('RCP19-NEW'!AA13*'Per Unit Emission'!AR12)*'Efficiency Change'!$G11+Transition!$C11*('RCP19-NEW'!AA13*'Per Unit Emission'!AR56)*'Efficiency Change'!$P11)/'Life time change'!$C11</f>
        <v>0</v>
      </c>
      <c r="GS12">
        <f>(Transition!$D11*('RCP19-NEW'!AB13*'Per Unit Emission'!AS12)*'Efficiency Change'!$G11+Transition!$C11*('RCP19-NEW'!AB13*'Per Unit Emission'!AS56)*'Efficiency Change'!$P11)/'Life time change'!$C11</f>
        <v>0</v>
      </c>
      <c r="GT12">
        <f>(Transition!$D11*('RCP19-NEW'!AC13*'Per Unit Emission'!AT12)*'Efficiency Change'!$G11+Transition!$C11*('RCP19-NEW'!AC13*'Per Unit Emission'!AT56)*'Efficiency Change'!$P11)/'Life time change'!$C11</f>
        <v>0</v>
      </c>
      <c r="GU12">
        <f>(Transition!$D11*('RCP19-NEW'!AD13*'Per Unit Emission'!AU12)*'Efficiency Change'!$G11+Transition!$C11*('RCP19-NEW'!AD13*'Per Unit Emission'!AU56)*'Efficiency Change'!$P11)/'Life time change'!$C11</f>
        <v>0</v>
      </c>
      <c r="GV12">
        <f>(Transition!$D11*('RCP19-NEW'!AE13*'Per Unit Emission'!AV12)*'Efficiency Change'!$G11+Transition!$C11*('RCP19-NEW'!AE13*'Per Unit Emission'!AV56)*'Efficiency Change'!$P11)/'Life time change'!$C11</f>
        <v>0</v>
      </c>
      <c r="GW12">
        <f>(Transition!$D11*('RCP19-NEW'!AF13*'Per Unit Emission'!AW12)*'Efficiency Change'!$G11+Transition!$C11*('RCP19-NEW'!AF13*'Per Unit Emission'!AW56)*'Efficiency Change'!$P11)/'Life time change'!$C11</f>
        <v>0</v>
      </c>
      <c r="GX12">
        <f>(Transition!$D11*('RCP19-NEW'!AG13*'Per Unit Emission'!AX12)*'Efficiency Change'!$G11+Transition!$C11*('RCP19-NEW'!AG13*'Per Unit Emission'!AX56)*'Efficiency Change'!$P11)/'Life time change'!$C11</f>
        <v>0</v>
      </c>
      <c r="GY12">
        <f>(Transition!$D11*('RCP19-NEW'!AH13*'Per Unit Emission'!AY12)*'Efficiency Change'!$G11+Transition!$C11*('RCP19-NEW'!AH13*'Per Unit Emission'!AY56)*'Efficiency Change'!$P11)/'Life time change'!$C11</f>
        <v>0</v>
      </c>
      <c r="GZ12">
        <f>(Transition!$D11*('RCP19-NEW'!AI13*'Per Unit Emission'!AZ12)*'Efficiency Change'!$G11+Transition!$C11*('RCP19-NEW'!AI13*'Per Unit Emission'!AZ56)*'Efficiency Change'!$P11)/'Life time change'!$C11</f>
        <v>0</v>
      </c>
      <c r="HA12">
        <f>(Transition!$D11*('RCP19-NEW'!AJ13*'Per Unit Emission'!BA12)*'Efficiency Change'!$G11+Transition!$C11*('RCP19-NEW'!AJ13*'Per Unit Emission'!BA56)*'Efficiency Change'!$P11)/'Life time change'!$C11</f>
        <v>0</v>
      </c>
      <c r="HB12">
        <f>(Transition!$D11*('RCP19-NEW'!AK13*'Per Unit Emission'!AK12)*'Efficiency Change'!$G11+Transition!$C11*('RCP19-NEW'!AK13*'Per Unit Emission'!AK56)*'Efficiency Change'!$P11)/'Life time change'!$C11</f>
        <v>0</v>
      </c>
      <c r="HC12">
        <f>(Transition!$D11*('RCP19-NEW'!AL13*'Per Unit Emission'!AL12)*'Efficiency Change'!$G11+Transition!$C11*('RCP19-NEW'!AL13*'Per Unit Emission'!AL56)*'Efficiency Change'!$P11)/'Life time change'!$C11</f>
        <v>0</v>
      </c>
      <c r="HD12">
        <f>(Transition!$D11*('RCP19-NEW'!AM13*'Per Unit Emission'!AM12)*'Efficiency Change'!$G11+Transition!$C11*('RCP19-NEW'!AM13*'Per Unit Emission'!AM56)*'Efficiency Change'!$P11)/'Life time change'!$C11</f>
        <v>0</v>
      </c>
      <c r="HE12">
        <f>(Transition!$D11*('RCP19-NEW'!AN13*'Per Unit Emission'!AN12)*'Efficiency Change'!$G11+Transition!$C11*('RCP19-NEW'!AN13*'Per Unit Emission'!AN56)*'Efficiency Change'!$P11)/'Life time change'!$C11</f>
        <v>0</v>
      </c>
      <c r="HF12">
        <f>(Transition!$D11*('RCP19-NEW'!AO13*'Per Unit Emission'!AO12)*'Efficiency Change'!$G11+Transition!$C11*('RCP19-NEW'!AO13*'Per Unit Emission'!AO56)*'Efficiency Change'!$P11)/'Life time change'!$C11</f>
        <v>0</v>
      </c>
      <c r="HG12">
        <f>(Transition!$D11*('RCP19-NEW'!AP13*'Per Unit Emission'!AP12)*'Efficiency Change'!$G11+Transition!$C11*('RCP19-NEW'!AP13*'Per Unit Emission'!AP56)*'Efficiency Change'!$P11)/'Life time change'!$C11</f>
        <v>0</v>
      </c>
      <c r="HH12">
        <f>(Transition!$D11*('RCP19-NEW'!AQ13*'Per Unit Emission'!AQ12)*'Efficiency Change'!$G11+Transition!$C11*('RCP19-NEW'!AQ13*'Per Unit Emission'!AQ56)*'Efficiency Change'!$P11)/'Life time change'!$C11</f>
        <v>0</v>
      </c>
      <c r="HI12">
        <f>(Transition!$D11*('RCP19-NEW'!AR13*'Per Unit Emission'!AR12)*'Efficiency Change'!$G11+Transition!$C11*('RCP19-NEW'!AR13*'Per Unit Emission'!AR56)*'Efficiency Change'!$P11)/'Life time change'!$C11</f>
        <v>0</v>
      </c>
      <c r="HJ12">
        <f>(Transition!$D11*('RCP19-NEW'!AS13*'Per Unit Emission'!AS12)*'Efficiency Change'!$G11+Transition!$C11*('RCP19-NEW'!AS13*'Per Unit Emission'!AS56)*'Efficiency Change'!$P11)/'Life time change'!$C11</f>
        <v>0</v>
      </c>
      <c r="HK12">
        <f>(Transition!$D11*('RCP19-NEW'!AT13*'Per Unit Emission'!AT12)*'Efficiency Change'!$G11+Transition!$C11*('RCP19-NEW'!AT13*'Per Unit Emission'!AT56)*'Efficiency Change'!$P11)/'Life time change'!$C11</f>
        <v>0</v>
      </c>
      <c r="HL12">
        <f>(Transition!$D11*('RCP19-NEW'!AU13*'Per Unit Emission'!AU12)*'Efficiency Change'!$G11+Transition!$C11*('RCP19-NEW'!AU13*'Per Unit Emission'!AU56)*'Efficiency Change'!$P11)/'Life time change'!$C11</f>
        <v>0</v>
      </c>
      <c r="HM12">
        <f>(Transition!$D11*('RCP19-NEW'!AV13*'Per Unit Emission'!AV12)*'Efficiency Change'!$G11+Transition!$C11*('RCP19-NEW'!AV13*'Per Unit Emission'!AV56)*'Efficiency Change'!$P11)/'Life time change'!$C11</f>
        <v>0</v>
      </c>
      <c r="HN12">
        <f>(Transition!$D11*('RCP19-NEW'!AW13*'Per Unit Emission'!AW12)*'Efficiency Change'!$G11+Transition!$C11*('RCP19-NEW'!AW13*'Per Unit Emission'!AW56)*'Efficiency Change'!$P11)/'Life time change'!$C11</f>
        <v>0</v>
      </c>
      <c r="HO12">
        <f>(Transition!$D11*('RCP19-NEW'!AX13*'Per Unit Emission'!AX12)*'Efficiency Change'!$G11+Transition!$C11*('RCP19-NEW'!AX13*'Per Unit Emission'!AX56)*'Efficiency Change'!$P11)/'Life time change'!$C11</f>
        <v>0</v>
      </c>
      <c r="HP12">
        <f>(Transition!$D11*('RCP19-NEW'!AY13*'Per Unit Emission'!AY12)*'Efficiency Change'!$G11+Transition!$C11*('RCP19-NEW'!AY13*'Per Unit Emission'!AY56)*'Efficiency Change'!$P11)/'Life time change'!$C11</f>
        <v>0</v>
      </c>
      <c r="HQ12">
        <f>(Transition!$D11*('RCP19-NEW'!AZ13*'Per Unit Emission'!AZ12)*'Efficiency Change'!$G11+Transition!$C11*('RCP19-NEW'!AZ13*'Per Unit Emission'!AZ56)*'Efficiency Change'!$P11)/'Life time change'!$C11</f>
        <v>0</v>
      </c>
      <c r="HR12">
        <f>(Transition!$D11*('RCP19-NEW'!BA13*'Per Unit Emission'!BA12)*'Efficiency Change'!$G11+Transition!$C11*('RCP19-NEW'!BA13*'Per Unit Emission'!BA56)*'Efficiency Change'!$P11)/'Life time change'!$C11</f>
        <v>0</v>
      </c>
      <c r="HS12">
        <f>(Transition!$D11*('RCP19-NEW'!BB13*'Per Unit Emission'!AK12)*'Efficiency Change'!$G11+Transition!$C11*('RCP19-NEW'!BB13*'Per Unit Emission'!AK56)*'Efficiency Change'!$P11)/'Life time change'!$C11</f>
        <v>0</v>
      </c>
      <c r="HT12">
        <f>(Transition!$D11*('RCP19-NEW'!BC13*'Per Unit Emission'!AL12)*'Efficiency Change'!$G11+Transition!$C11*('RCP19-NEW'!BC13*'Per Unit Emission'!AL56)*'Efficiency Change'!$P11)/'Life time change'!$C11</f>
        <v>0</v>
      </c>
      <c r="HU12">
        <f>(Transition!$D11*('RCP19-NEW'!BD13*'Per Unit Emission'!AM12)*'Efficiency Change'!$G11+Transition!$C11*('RCP19-NEW'!BD13*'Per Unit Emission'!AM56)*'Efficiency Change'!$P11)/'Life time change'!$C11</f>
        <v>0</v>
      </c>
      <c r="HV12">
        <f>(Transition!$D11*('RCP19-NEW'!BE13*'Per Unit Emission'!AN12)*'Efficiency Change'!$G11+Transition!$C11*('RCP19-NEW'!BE13*'Per Unit Emission'!AN56)*'Efficiency Change'!$P11)/'Life time change'!$C11</f>
        <v>0</v>
      </c>
      <c r="HW12">
        <f>(Transition!$D11*('RCP19-NEW'!BF13*'Per Unit Emission'!AO12)*'Efficiency Change'!$G11+Transition!$C11*('RCP19-NEW'!BF13*'Per Unit Emission'!AO56)*'Efficiency Change'!$P11)/'Life time change'!$C11</f>
        <v>0</v>
      </c>
      <c r="HX12">
        <f>(Transition!$D11*('RCP19-NEW'!BG13*'Per Unit Emission'!AP12)*'Efficiency Change'!$G11+Transition!$C11*('RCP19-NEW'!BG13*'Per Unit Emission'!AP56)*'Efficiency Change'!$P11)/'Life time change'!$C11</f>
        <v>0</v>
      </c>
      <c r="HY12">
        <f>(Transition!$D11*('RCP19-NEW'!BH13*'Per Unit Emission'!AQ12)*'Efficiency Change'!$G11+Transition!$C11*('RCP19-NEW'!BH13*'Per Unit Emission'!AQ56)*'Efficiency Change'!$P11)/'Life time change'!$C11</f>
        <v>0</v>
      </c>
      <c r="HZ12">
        <f>(Transition!$D11*('RCP19-NEW'!BI13*'Per Unit Emission'!AR12)*'Efficiency Change'!$G11+Transition!$C11*('RCP19-NEW'!BI13*'Per Unit Emission'!AR56)*'Efficiency Change'!$P11)/'Life time change'!$C11</f>
        <v>0</v>
      </c>
      <c r="IA12">
        <f>(Transition!$D11*('RCP19-NEW'!BJ13*'Per Unit Emission'!AS12)*'Efficiency Change'!$G11+Transition!$C11*('RCP19-NEW'!BJ13*'Per Unit Emission'!AS56)*'Efficiency Change'!$P11)/'Life time change'!$C11</f>
        <v>0</v>
      </c>
      <c r="IB12">
        <f>(Transition!$D11*('RCP19-NEW'!BK13*'Per Unit Emission'!AT12)*'Efficiency Change'!$G11+Transition!$C11*('RCP19-NEW'!BK13*'Per Unit Emission'!AT56)*'Efficiency Change'!$P11)/'Life time change'!$C11</f>
        <v>0</v>
      </c>
      <c r="IC12">
        <f>(Transition!$D11*('RCP19-NEW'!BL13*'Per Unit Emission'!AU12)*'Efficiency Change'!$G11+Transition!$C11*('RCP19-NEW'!BL13*'Per Unit Emission'!AU56)*'Efficiency Change'!$P11)/'Life time change'!$C11</f>
        <v>0</v>
      </c>
      <c r="ID12">
        <f>(Transition!$D11*('RCP19-NEW'!BM13*'Per Unit Emission'!AV12)*'Efficiency Change'!$G11+Transition!$C11*('RCP19-NEW'!BM13*'Per Unit Emission'!AV56)*'Efficiency Change'!$P11)/'Life time change'!$C11</f>
        <v>0</v>
      </c>
      <c r="IE12">
        <f>(Transition!$D11*('RCP19-NEW'!BN13*'Per Unit Emission'!AW12)*'Efficiency Change'!$G11+Transition!$C11*('RCP19-NEW'!BN13*'Per Unit Emission'!AW56)*'Efficiency Change'!$P11)/'Life time change'!$C11</f>
        <v>0</v>
      </c>
      <c r="IF12">
        <f>(Transition!$D11*('RCP19-NEW'!BO13*'Per Unit Emission'!AX12)*'Efficiency Change'!$G11+Transition!$C11*('RCP19-NEW'!BO13*'Per Unit Emission'!AX56)*'Efficiency Change'!$P11)/'Life time change'!$C11</f>
        <v>0</v>
      </c>
      <c r="IG12">
        <f>(Transition!$D11*('RCP19-NEW'!BP13*'Per Unit Emission'!AY12)*'Efficiency Change'!$G11+Transition!$C11*('RCP19-NEW'!BP13*'Per Unit Emission'!AY56)*'Efficiency Change'!$P11)/'Life time change'!$C11</f>
        <v>0</v>
      </c>
      <c r="IH12">
        <f>(Transition!$D11*('RCP19-NEW'!BQ13*'Per Unit Emission'!AZ12)*'Efficiency Change'!$G11+Transition!$C11*('RCP19-NEW'!BQ13*'Per Unit Emission'!AZ56)*'Efficiency Change'!$P11)/'Life time change'!$C11</f>
        <v>0</v>
      </c>
      <c r="II12">
        <f>(Transition!$D11*('RCP19-NEW'!BR13*'Per Unit Emission'!BA12)*'Efficiency Change'!$G11+Transition!$C11*('RCP19-NEW'!BR13*'Per Unit Emission'!BA56)*'Efficiency Change'!$P11)/'Life time change'!$C11</f>
        <v>0</v>
      </c>
      <c r="IJ12">
        <f>(Transition!$D11*('RCP19-NEW'!BS13*'Per Unit Emission'!AK12)*'Efficiency Change'!$G11+Transition!$C11*('RCP19-NEW'!BS13*'Per Unit Emission'!AK56)*'Efficiency Change'!$P11)/'Life time change'!$C11</f>
        <v>0</v>
      </c>
      <c r="IK12">
        <f>(Transition!$D11*('RCP19-NEW'!BT13*'Per Unit Emission'!AL12)*'Efficiency Change'!$G11+Transition!$C11*('RCP19-NEW'!BT13*'Per Unit Emission'!AL56)*'Efficiency Change'!$P11)/'Life time change'!$C11</f>
        <v>0</v>
      </c>
      <c r="IL12">
        <f>(Transition!$D11*('RCP19-NEW'!BU13*'Per Unit Emission'!AM12)*'Efficiency Change'!$G11+Transition!$C11*('RCP19-NEW'!BU13*'Per Unit Emission'!AM56)*'Efficiency Change'!$P11)/'Life time change'!$C11</f>
        <v>0</v>
      </c>
      <c r="IM12">
        <f>(Transition!$D11*('RCP19-NEW'!BV13*'Per Unit Emission'!AN12)*'Efficiency Change'!$G11+Transition!$C11*('RCP19-NEW'!BV13*'Per Unit Emission'!AN56)*'Efficiency Change'!$P11)/'Life time change'!$C11</f>
        <v>0</v>
      </c>
      <c r="IN12">
        <f>(Transition!$D11*('RCP19-NEW'!BW13*'Per Unit Emission'!AO12)*'Efficiency Change'!$G11+Transition!$C11*('RCP19-NEW'!BW13*'Per Unit Emission'!AO56)*'Efficiency Change'!$P11)/'Life time change'!$C11</f>
        <v>0</v>
      </c>
      <c r="IO12">
        <f>(Transition!$D11*('RCP19-NEW'!BX13*'Per Unit Emission'!AP12)*'Efficiency Change'!$G11+Transition!$C11*('RCP19-NEW'!BX13*'Per Unit Emission'!AP56)*'Efficiency Change'!$P11)/'Life time change'!$C11</f>
        <v>0</v>
      </c>
      <c r="IP12">
        <f>(Transition!$D11*('RCP19-NEW'!BY13*'Per Unit Emission'!AQ12)*'Efficiency Change'!$G11+Transition!$C11*('RCP19-NEW'!BY13*'Per Unit Emission'!AQ56)*'Efficiency Change'!$P11)/'Life time change'!$C11</f>
        <v>0</v>
      </c>
      <c r="IQ12">
        <f>(Transition!$D11*('RCP19-NEW'!BZ13*'Per Unit Emission'!AR12)*'Efficiency Change'!$G11+Transition!$C11*('RCP19-NEW'!BZ13*'Per Unit Emission'!AR56)*'Efficiency Change'!$P11)/'Life time change'!$C11</f>
        <v>0</v>
      </c>
      <c r="IR12">
        <f>(Transition!$D11*('RCP19-NEW'!CA13*'Per Unit Emission'!AS12)*'Efficiency Change'!$G11+Transition!$C11*('RCP19-NEW'!CA13*'Per Unit Emission'!AS56)*'Efficiency Change'!$P11)/'Life time change'!$C11</f>
        <v>0</v>
      </c>
      <c r="IS12">
        <f>(Transition!$D11*('RCP19-NEW'!CB13*'Per Unit Emission'!AT12)*'Efficiency Change'!$G11+Transition!$C11*('RCP19-NEW'!CB13*'Per Unit Emission'!AT56)*'Efficiency Change'!$P11)/'Life time change'!$C11</f>
        <v>0</v>
      </c>
      <c r="IT12">
        <f>(Transition!$D11*('RCP19-NEW'!CC13*'Per Unit Emission'!AU12)*'Efficiency Change'!$G11+Transition!$C11*('RCP19-NEW'!CC13*'Per Unit Emission'!AU56)*'Efficiency Change'!$P11)/'Life time change'!$C11</f>
        <v>0</v>
      </c>
      <c r="IU12">
        <f>(Transition!$D11*('RCP19-NEW'!CD13*'Per Unit Emission'!AV12)*'Efficiency Change'!$G11+Transition!$C11*('RCP19-NEW'!CD13*'Per Unit Emission'!AV56)*'Efficiency Change'!$P11)/'Life time change'!$C11</f>
        <v>0</v>
      </c>
      <c r="IV12">
        <f>(Transition!$D11*('RCP19-NEW'!CE13*'Per Unit Emission'!AW12)*'Efficiency Change'!$G11+Transition!$C11*('RCP19-NEW'!CE13*'Per Unit Emission'!AW56)*'Efficiency Change'!$P11)/'Life time change'!$C11</f>
        <v>0</v>
      </c>
      <c r="IW12">
        <f>(Transition!$D11*('RCP19-NEW'!CF13*'Per Unit Emission'!AX12)*'Efficiency Change'!$G11+Transition!$C11*('RCP19-NEW'!CF13*'Per Unit Emission'!AX56)*'Efficiency Change'!$P11)/'Life time change'!$C11</f>
        <v>0</v>
      </c>
      <c r="IX12">
        <f>(Transition!$D11*('RCP19-NEW'!CG13*'Per Unit Emission'!AY12)*'Efficiency Change'!$G11+Transition!$C11*('RCP19-NEW'!CG13*'Per Unit Emission'!AY56)*'Efficiency Change'!$P11)/'Life time change'!$C11</f>
        <v>0</v>
      </c>
      <c r="IY12">
        <f>(Transition!$D11*('RCP19-NEW'!CH13*'Per Unit Emission'!AZ12)*'Efficiency Change'!$G11+Transition!$C11*('RCP19-NEW'!CH13*'Per Unit Emission'!AZ56)*'Efficiency Change'!$P11)/'Life time change'!$C11</f>
        <v>0</v>
      </c>
    </row>
    <row r="13" spans="1:259" x14ac:dyDescent="0.25">
      <c r="A13">
        <v>2020</v>
      </c>
      <c r="B13">
        <f>(Transition!$D12*('Base-New'!C14*'Per Unit Emission'!C13)*'Efficiency Change'!$G12+Transition!$C12*('Base-New'!C14*'Per Unit Emission'!C57)*'Efficiency Change'!$P12)/'Life time change'!$C12</f>
        <v>0</v>
      </c>
      <c r="C13">
        <f>(Transition!$D12*('Base-New'!D14*'Per Unit Emission'!D13)*'Efficiency Change'!$G12+Transition!$C12*('Base-New'!D14*'Per Unit Emission'!D57)*'Efficiency Change'!$P12)/'Life time change'!$C12</f>
        <v>0</v>
      </c>
      <c r="D13">
        <f>(Transition!$D12*('Base-New'!E14*'Per Unit Emission'!E13)*'Efficiency Change'!$G12+Transition!$C12*('Base-New'!E14*'Per Unit Emission'!E57)*'Efficiency Change'!$P12)/'Life time change'!$C12</f>
        <v>0</v>
      </c>
      <c r="E13">
        <f>(Transition!$D12*('Base-New'!F14*'Per Unit Emission'!F13)*'Efficiency Change'!$G12+Transition!$C12*('Base-New'!F14*'Per Unit Emission'!F57)*'Efficiency Change'!$P12)/'Life time change'!$C12</f>
        <v>0</v>
      </c>
      <c r="F13">
        <f>(Transition!$D12*('Base-New'!G14*'Per Unit Emission'!G13)*'Efficiency Change'!$G12+Transition!$C12*('Base-New'!G14*'Per Unit Emission'!G57)*'Efficiency Change'!$P12)/'Life time change'!$C12</f>
        <v>0</v>
      </c>
      <c r="G13">
        <f>(Transition!$D12*('Base-New'!H14*'Per Unit Emission'!H13)*'Efficiency Change'!$G12+Transition!$C12*('Base-New'!H14*'Per Unit Emission'!H57)*'Efficiency Change'!$P12)/'Life time change'!$C12</f>
        <v>0</v>
      </c>
      <c r="H13">
        <f>(Transition!$D12*('Base-New'!I14*'Per Unit Emission'!I13)*'Efficiency Change'!$G12+Transition!$C12*('Base-New'!I14*'Per Unit Emission'!I57)*'Efficiency Change'!$P12)/'Life time change'!$C12</f>
        <v>0</v>
      </c>
      <c r="I13">
        <f>(Transition!$D12*('Base-New'!J14*'Per Unit Emission'!J13)*'Efficiency Change'!$G12+Transition!$C12*('Base-New'!J14*'Per Unit Emission'!J57)*'Efficiency Change'!$P12)/'Life time change'!$C12</f>
        <v>0</v>
      </c>
      <c r="J13">
        <f>(Transition!$D12*('Base-New'!K14*'Per Unit Emission'!K13)*'Efficiency Change'!$G12+Transition!$C12*('Base-New'!K14*'Per Unit Emission'!K57)*'Efficiency Change'!$P12)/'Life time change'!$C12</f>
        <v>0</v>
      </c>
      <c r="K13">
        <f>(Transition!$D12*('Base-New'!L14*'Per Unit Emission'!L13)*'Efficiency Change'!$G12+Transition!$C12*('Base-New'!L14*'Per Unit Emission'!L57)*'Efficiency Change'!$P12)/'Life time change'!$C12</f>
        <v>0</v>
      </c>
      <c r="L13">
        <f>(Transition!$D12*('Base-New'!M14*'Per Unit Emission'!M13)*'Efficiency Change'!$G12+Transition!$C12*('Base-New'!M14*'Per Unit Emission'!M57)*'Efficiency Change'!$P12)/'Life time change'!$C12</f>
        <v>0</v>
      </c>
      <c r="M13">
        <f>(Transition!$D12*('Base-New'!N14*'Per Unit Emission'!N13)*'Efficiency Change'!$G12+Transition!$C12*('Base-New'!N14*'Per Unit Emission'!N57)*'Efficiency Change'!$P12)/'Life time change'!$C12</f>
        <v>0</v>
      </c>
      <c r="N13">
        <f>(Transition!$D12*('Base-New'!O14*'Per Unit Emission'!O13)*'Efficiency Change'!$G12+Transition!$C12*('Base-New'!O14*'Per Unit Emission'!O57)*'Efficiency Change'!$P12)/'Life time change'!$C12</f>
        <v>0</v>
      </c>
      <c r="O13">
        <f>(Transition!$D12*('Base-New'!P14*'Per Unit Emission'!P13)*'Efficiency Change'!$G12+Transition!$C12*('Base-New'!P14*'Per Unit Emission'!P57)*'Efficiency Change'!$P12)/'Life time change'!$C12</f>
        <v>0</v>
      </c>
      <c r="P13">
        <f>(Transition!$D12*('Base-New'!Q14*'Per Unit Emission'!Q13)*'Efficiency Change'!$G12+Transition!$C12*('Base-New'!Q14*'Per Unit Emission'!Q57)*'Efficiency Change'!$P12)/'Life time change'!$C12</f>
        <v>0</v>
      </c>
      <c r="Q13">
        <f>(Transition!$D12*('Base-New'!R14*'Per Unit Emission'!R13)*'Efficiency Change'!$G12+Transition!$C12*('Base-New'!R14*'Per Unit Emission'!R57)*'Efficiency Change'!$P12)/'Life time change'!$C12</f>
        <v>0</v>
      </c>
      <c r="R13">
        <f>(Transition!$D12*('Base-New'!S14*'Per Unit Emission'!S13)*'Efficiency Change'!$G12+Transition!$C12*('Base-New'!S14*'Per Unit Emission'!S57)*'Efficiency Change'!$P12)/'Life time change'!$C12</f>
        <v>0</v>
      </c>
      <c r="S13">
        <f>(Transition!$D12*('Base-New'!T14*'Per Unit Emission'!C13)*'Efficiency Change'!$G12+Transition!$C12*('Base-New'!T14*'Per Unit Emission'!C57)*'Efficiency Change'!$P12)/'Life time change'!$C12</f>
        <v>0</v>
      </c>
      <c r="T13">
        <f>(Transition!$D12*('Base-New'!U14*'Per Unit Emission'!D13)*'Efficiency Change'!$G12+Transition!$C12*('Base-New'!U14*'Per Unit Emission'!D57)*'Efficiency Change'!$P12)/'Life time change'!$C12</f>
        <v>0</v>
      </c>
      <c r="U13">
        <f>(Transition!$D12*('Base-New'!V14*'Per Unit Emission'!E13)*'Efficiency Change'!$G12+Transition!$C12*('Base-New'!V14*'Per Unit Emission'!E57)*'Efficiency Change'!$P12)/'Life time change'!$C12</f>
        <v>0</v>
      </c>
      <c r="V13">
        <f>(Transition!$D12*('Base-New'!W14*'Per Unit Emission'!F13)*'Efficiency Change'!$G12+Transition!$C12*('Base-New'!W14*'Per Unit Emission'!F57)*'Efficiency Change'!$P12)/'Life time change'!$C12</f>
        <v>0</v>
      </c>
      <c r="W13">
        <f>(Transition!$D12*('Base-New'!X14*'Per Unit Emission'!G13)*'Efficiency Change'!$G12+Transition!$C12*('Base-New'!X14*'Per Unit Emission'!G57)*'Efficiency Change'!$P12)/'Life time change'!$C12</f>
        <v>0</v>
      </c>
      <c r="X13">
        <f>(Transition!$D12*('Base-New'!Y14*'Per Unit Emission'!H13)*'Efficiency Change'!$G12+Transition!$C12*('Base-New'!Y14*'Per Unit Emission'!H57)*'Efficiency Change'!$P12)/'Life time change'!$C12</f>
        <v>0</v>
      </c>
      <c r="Y13">
        <f>(Transition!$D12*('Base-New'!Z14*'Per Unit Emission'!I13)*'Efficiency Change'!$G12+Transition!$C12*('Base-New'!Z14*'Per Unit Emission'!I57)*'Efficiency Change'!$P12)/'Life time change'!$C12</f>
        <v>0</v>
      </c>
      <c r="Z13">
        <f>(Transition!$D12*('Base-New'!AA14*'Per Unit Emission'!J13)*'Efficiency Change'!$G12+Transition!$C12*('Base-New'!AA14*'Per Unit Emission'!J57)*'Efficiency Change'!$P12)/'Life time change'!$C12</f>
        <v>0</v>
      </c>
      <c r="AA13">
        <f>(Transition!$D12*('Base-New'!AB14*'Per Unit Emission'!K13)*'Efficiency Change'!$G12+Transition!$C12*('Base-New'!AB14*'Per Unit Emission'!K57)*'Efficiency Change'!$P12)/'Life time change'!$C12</f>
        <v>0</v>
      </c>
      <c r="AB13">
        <f>(Transition!$D12*('Base-New'!AC14*'Per Unit Emission'!L13)*'Efficiency Change'!$G12+Transition!$C12*('Base-New'!AC14*'Per Unit Emission'!L57)*'Efficiency Change'!$P12)/'Life time change'!$C12</f>
        <v>0</v>
      </c>
      <c r="AC13">
        <f>(Transition!$D12*('Base-New'!AD14*'Per Unit Emission'!M13)*'Efficiency Change'!$G12+Transition!$C12*('Base-New'!AD14*'Per Unit Emission'!M57)*'Efficiency Change'!$P12)/'Life time change'!$C12</f>
        <v>0</v>
      </c>
      <c r="AD13">
        <f>(Transition!$D12*('Base-New'!AE14*'Per Unit Emission'!N13)*'Efficiency Change'!$G12+Transition!$C12*('Base-New'!AE14*'Per Unit Emission'!N57)*'Efficiency Change'!$P12)/'Life time change'!$C12</f>
        <v>0</v>
      </c>
      <c r="AE13">
        <f>(Transition!$D12*('Base-New'!AF14*'Per Unit Emission'!O13)*'Efficiency Change'!$G12+Transition!$C12*('Base-New'!AF14*'Per Unit Emission'!O57)*'Efficiency Change'!$P12)/'Life time change'!$C12</f>
        <v>0</v>
      </c>
      <c r="AF13">
        <f>(Transition!$D12*('Base-New'!AG14*'Per Unit Emission'!P13)*'Efficiency Change'!$G12+Transition!$C12*('Base-New'!AG14*'Per Unit Emission'!P57)*'Efficiency Change'!$P12)/'Life time change'!$C12</f>
        <v>0</v>
      </c>
      <c r="AG13">
        <f>(Transition!$D12*('Base-New'!AH14*'Per Unit Emission'!Q13)*'Efficiency Change'!$G12+Transition!$C12*('Base-New'!AH14*'Per Unit Emission'!Q57)*'Efficiency Change'!$P12)/'Life time change'!$C12</f>
        <v>0</v>
      </c>
      <c r="AH13">
        <f>(Transition!$D12*('Base-New'!AI14*'Per Unit Emission'!R13)*'Efficiency Change'!$G12+Transition!$C12*('Base-New'!AI14*'Per Unit Emission'!R57)*'Efficiency Change'!$P12)/'Life time change'!$C12</f>
        <v>0</v>
      </c>
      <c r="AI13">
        <f>(Transition!$D12*('Base-New'!AJ14*'Per Unit Emission'!S13)*'Efficiency Change'!$G12+Transition!$C12*('Base-New'!AJ14*'Per Unit Emission'!S57)*'Efficiency Change'!$P12)/'Life time change'!$C12</f>
        <v>0</v>
      </c>
      <c r="AJ13">
        <f>(Transition!$D12*('Base-New'!AK14*'Per Unit Emission'!C13)*'Efficiency Change'!$G12+Transition!$C12*('Base-New'!AK14*'Per Unit Emission'!C57)*'Efficiency Change'!$P12)/'Life time change'!$C12</f>
        <v>0</v>
      </c>
      <c r="AK13">
        <f>(Transition!$D12*('Base-New'!AL14*'Per Unit Emission'!D13)*'Efficiency Change'!$G12+Transition!$C12*('Base-New'!AL14*'Per Unit Emission'!D57)*'Efficiency Change'!$P12)/'Life time change'!$C12</f>
        <v>0</v>
      </c>
      <c r="AL13">
        <f>(Transition!$D12*('Base-New'!AM14*'Per Unit Emission'!E13)*'Efficiency Change'!$G12+Transition!$C12*('Base-New'!AM14*'Per Unit Emission'!E57)*'Efficiency Change'!$P12)/'Life time change'!$C12</f>
        <v>0</v>
      </c>
      <c r="AM13">
        <f>(Transition!$D12*('Base-New'!AN14*'Per Unit Emission'!F13)*'Efficiency Change'!$G12+Transition!$C12*('Base-New'!AN14*'Per Unit Emission'!F57)*'Efficiency Change'!$P12)/'Life time change'!$C12</f>
        <v>0</v>
      </c>
      <c r="AN13">
        <f>(Transition!$D12*('Base-New'!AO14*'Per Unit Emission'!G13)*'Efficiency Change'!$G12+Transition!$C12*('Base-New'!AO14*'Per Unit Emission'!G57)*'Efficiency Change'!$P12)/'Life time change'!$C12</f>
        <v>0</v>
      </c>
      <c r="AO13">
        <f>(Transition!$D12*('Base-New'!AP14*'Per Unit Emission'!H13)*'Efficiency Change'!$G12+Transition!$C12*('Base-New'!AP14*'Per Unit Emission'!H57)*'Efficiency Change'!$P12)/'Life time change'!$C12</f>
        <v>0</v>
      </c>
      <c r="AP13">
        <f>(Transition!$D12*('Base-New'!AQ14*'Per Unit Emission'!I13)*'Efficiency Change'!$G12+Transition!$C12*('Base-New'!AQ14*'Per Unit Emission'!I57)*'Efficiency Change'!$P12)/'Life time change'!$C12</f>
        <v>0</v>
      </c>
      <c r="AQ13">
        <f>(Transition!$D12*('Base-New'!AR14*'Per Unit Emission'!J13)*'Efficiency Change'!$G12+Transition!$C12*('Base-New'!AR14*'Per Unit Emission'!J57)*'Efficiency Change'!$P12)/'Life time change'!$C12</f>
        <v>0</v>
      </c>
      <c r="AR13">
        <f>(Transition!$D12*('Base-New'!AS14*'Per Unit Emission'!K13)*'Efficiency Change'!$G12+Transition!$C12*('Base-New'!AS14*'Per Unit Emission'!K57)*'Efficiency Change'!$P12)/'Life time change'!$C12</f>
        <v>0</v>
      </c>
      <c r="AS13">
        <f>(Transition!$D12*('Base-New'!AT14*'Per Unit Emission'!L13)*'Efficiency Change'!$G12+Transition!$C12*('Base-New'!AT14*'Per Unit Emission'!L57)*'Efficiency Change'!$P12)/'Life time change'!$C12</f>
        <v>0</v>
      </c>
      <c r="AT13">
        <f>(Transition!$D12*('Base-New'!AU14*'Per Unit Emission'!M13)*'Efficiency Change'!$G12+Transition!$C12*('Base-New'!AU14*'Per Unit Emission'!M57)*'Efficiency Change'!$P12)/'Life time change'!$C12</f>
        <v>0</v>
      </c>
      <c r="AU13">
        <f>(Transition!$D12*('Base-New'!AV14*'Per Unit Emission'!N13)*'Efficiency Change'!$G12+Transition!$C12*('Base-New'!AV14*'Per Unit Emission'!N57)*'Efficiency Change'!$P12)/'Life time change'!$C12</f>
        <v>0</v>
      </c>
      <c r="AV13">
        <f>(Transition!$D12*('Base-New'!AW14*'Per Unit Emission'!O13)*'Efficiency Change'!$G12+Transition!$C12*('Base-New'!AW14*'Per Unit Emission'!O57)*'Efficiency Change'!$P12)/'Life time change'!$C12</f>
        <v>0</v>
      </c>
      <c r="AW13">
        <f>(Transition!$D12*('Base-New'!AX14*'Per Unit Emission'!P13)*'Efficiency Change'!$G12+Transition!$C12*('Base-New'!AX14*'Per Unit Emission'!P57)*'Efficiency Change'!$P12)/'Life time change'!$C12</f>
        <v>0</v>
      </c>
      <c r="AX13">
        <f>(Transition!$D12*('Base-New'!AY14*'Per Unit Emission'!Q13)*'Efficiency Change'!$G12+Transition!$C12*('Base-New'!AY14*'Per Unit Emission'!Q57)*'Efficiency Change'!$P12)/'Life time change'!$C12</f>
        <v>0</v>
      </c>
      <c r="AY13">
        <f>(Transition!$D12*('Base-New'!AZ14*'Per Unit Emission'!R13)*'Efficiency Change'!$G12+Transition!$C12*('Base-New'!AZ14*'Per Unit Emission'!R57)*'Efficiency Change'!$P12)/'Life time change'!$C12</f>
        <v>0</v>
      </c>
      <c r="AZ13">
        <f>(Transition!$D12*('Base-New'!BA14*'Per Unit Emission'!S13)*'Efficiency Change'!$G12+Transition!$C12*('Base-New'!BA14*'Per Unit Emission'!S57)*'Efficiency Change'!$P12)/'Life time change'!$C12</f>
        <v>0</v>
      </c>
      <c r="BA13">
        <f>(Transition!$D12*('Base-New'!BB14*'Per Unit Emission'!C13)*'Efficiency Change'!$G12+Transition!$C12*('Base-New'!BB14*'Per Unit Emission'!C57)*'Efficiency Change'!$P12)/'Life time change'!$C12</f>
        <v>0</v>
      </c>
      <c r="BB13">
        <f>(Transition!$D12*('Base-New'!BC14*'Per Unit Emission'!D13)*'Efficiency Change'!$G12+Transition!$C12*('Base-New'!BC14*'Per Unit Emission'!D57)*'Efficiency Change'!$P12)/'Life time change'!$C12</f>
        <v>0</v>
      </c>
      <c r="BC13">
        <f>(Transition!$D12*('Base-New'!BD14*'Per Unit Emission'!E13)*'Efficiency Change'!$G12+Transition!$C12*('Base-New'!BD14*'Per Unit Emission'!E57)*'Efficiency Change'!$P12)/'Life time change'!$C12</f>
        <v>0</v>
      </c>
      <c r="BD13">
        <f>(Transition!$D12*('Base-New'!BE14*'Per Unit Emission'!F13)*'Efficiency Change'!$G12+Transition!$C12*('Base-New'!BE14*'Per Unit Emission'!F57)*'Efficiency Change'!$P12)/'Life time change'!$C12</f>
        <v>0</v>
      </c>
      <c r="BE13">
        <f>(Transition!$D12*('Base-New'!BF14*'Per Unit Emission'!G13)*'Efficiency Change'!$G12+Transition!$C12*('Base-New'!BF14*'Per Unit Emission'!G57)*'Efficiency Change'!$P12)/'Life time change'!$C12</f>
        <v>0</v>
      </c>
      <c r="BF13">
        <f>(Transition!$D12*('Base-New'!BG14*'Per Unit Emission'!H13)*'Efficiency Change'!$G12+Transition!$C12*('Base-New'!BG14*'Per Unit Emission'!H57)*'Efficiency Change'!$P12)/'Life time change'!$C12</f>
        <v>0</v>
      </c>
      <c r="BG13">
        <f>(Transition!$D12*('Base-New'!BH14*'Per Unit Emission'!I13)*'Efficiency Change'!$G12+Transition!$C12*('Base-New'!BH14*'Per Unit Emission'!I57)*'Efficiency Change'!$P12)/'Life time change'!$C12</f>
        <v>0</v>
      </c>
      <c r="BH13">
        <f>(Transition!$D12*('Base-New'!BI14*'Per Unit Emission'!J13)*'Efficiency Change'!$G12+Transition!$C12*('Base-New'!BI14*'Per Unit Emission'!J57)*'Efficiency Change'!$P12)/'Life time change'!$C12</f>
        <v>0</v>
      </c>
      <c r="BI13">
        <f>(Transition!$D12*('Base-New'!BJ14*'Per Unit Emission'!K13)*'Efficiency Change'!$G12+Transition!$C12*('Base-New'!BJ14*'Per Unit Emission'!K57)*'Efficiency Change'!$P12)/'Life time change'!$C12</f>
        <v>0</v>
      </c>
      <c r="BJ13">
        <f>(Transition!$D12*('Base-New'!BK14*'Per Unit Emission'!L13)*'Efficiency Change'!$G12+Transition!$C12*('Base-New'!BK14*'Per Unit Emission'!L57)*'Efficiency Change'!$P12)/'Life time change'!$C12</f>
        <v>0</v>
      </c>
      <c r="BK13">
        <f>(Transition!$D12*('Base-New'!BL14*'Per Unit Emission'!M13)*'Efficiency Change'!$G12+Transition!$C12*('Base-New'!BL14*'Per Unit Emission'!M57)*'Efficiency Change'!$P12)/'Life time change'!$C12</f>
        <v>0</v>
      </c>
      <c r="BL13">
        <f>(Transition!$D12*('Base-New'!BM14*'Per Unit Emission'!N13)*'Efficiency Change'!$G12+Transition!$C12*('Base-New'!BM14*'Per Unit Emission'!N57)*'Efficiency Change'!$P12)/'Life time change'!$C12</f>
        <v>0</v>
      </c>
      <c r="BM13">
        <f>(Transition!$D12*('Base-New'!BN14*'Per Unit Emission'!O13)*'Efficiency Change'!$G12+Transition!$C12*('Base-New'!BN14*'Per Unit Emission'!O57)*'Efficiency Change'!$P12)/'Life time change'!$C12</f>
        <v>0</v>
      </c>
      <c r="BN13">
        <f>(Transition!$D12*('Base-New'!BO14*'Per Unit Emission'!P13)*'Efficiency Change'!$G12+Transition!$C12*('Base-New'!BO14*'Per Unit Emission'!P57)*'Efficiency Change'!$P12)/'Life time change'!$C12</f>
        <v>0</v>
      </c>
      <c r="BO13">
        <f>(Transition!$D12*('Base-New'!BP14*'Per Unit Emission'!Q13)*'Efficiency Change'!$G12+Transition!$C12*('Base-New'!BP14*'Per Unit Emission'!Q57)*'Efficiency Change'!$P12)/'Life time change'!$C12</f>
        <v>0</v>
      </c>
      <c r="BP13">
        <f>(Transition!$D12*('Base-New'!BQ14*'Per Unit Emission'!R13)*'Efficiency Change'!$G12+Transition!$C12*('Base-New'!BQ14*'Per Unit Emission'!R57)*'Efficiency Change'!$P12)/'Life time change'!$C12</f>
        <v>0</v>
      </c>
      <c r="BQ13">
        <f>(Transition!$D12*('Base-New'!BR14*'Per Unit Emission'!S13)*'Efficiency Change'!$G12+Transition!$C12*('Base-New'!BR14*'Per Unit Emission'!S57)*'Efficiency Change'!$P12)/'Life time change'!$C12</f>
        <v>0</v>
      </c>
      <c r="BR13">
        <f>(Transition!$D12*('Base-New'!BS14*'Per Unit Emission'!C13)*'Efficiency Change'!$G12+Transition!$C12*('Base-New'!BS14*'Per Unit Emission'!C57)*'Efficiency Change'!$P12)/'Life time change'!$C12</f>
        <v>0</v>
      </c>
      <c r="BS13">
        <f>(Transition!$D12*('Base-New'!BT14*'Per Unit Emission'!D13)*'Efficiency Change'!$G12+Transition!$C12*('Base-New'!BT14*'Per Unit Emission'!D57)*'Efficiency Change'!$P12)/'Life time change'!$C12</f>
        <v>0</v>
      </c>
      <c r="BT13">
        <f>(Transition!$D12*('Base-New'!BU14*'Per Unit Emission'!E13)*'Efficiency Change'!$G12+Transition!$C12*('Base-New'!BU14*'Per Unit Emission'!E57)*'Efficiency Change'!$P12)/'Life time change'!$C12</f>
        <v>0</v>
      </c>
      <c r="BU13">
        <f>(Transition!$D12*('Base-New'!BV14*'Per Unit Emission'!F13)*'Efficiency Change'!$G12+Transition!$C12*('Base-New'!BV14*'Per Unit Emission'!F57)*'Efficiency Change'!$P12)/'Life time change'!$C12</f>
        <v>0</v>
      </c>
      <c r="BV13">
        <f>(Transition!$D12*('Base-New'!BW14*'Per Unit Emission'!G13)*'Efficiency Change'!$G12+Transition!$C12*('Base-New'!BW14*'Per Unit Emission'!G57)*'Efficiency Change'!$P12)/'Life time change'!$C12</f>
        <v>0</v>
      </c>
      <c r="BW13">
        <f>(Transition!$D12*('Base-New'!BX14*'Per Unit Emission'!H13)*'Efficiency Change'!$G12+Transition!$C12*('Base-New'!BX14*'Per Unit Emission'!H57)*'Efficiency Change'!$P12)/'Life time change'!$C12</f>
        <v>0</v>
      </c>
      <c r="BX13">
        <f>(Transition!$D12*('Base-New'!BY14*'Per Unit Emission'!I13)*'Efficiency Change'!$G12+Transition!$C12*('Base-New'!BY14*'Per Unit Emission'!I57)*'Efficiency Change'!$P12)/'Life time change'!$C12</f>
        <v>0</v>
      </c>
      <c r="BY13">
        <f>(Transition!$D12*('Base-New'!BZ14*'Per Unit Emission'!J13)*'Efficiency Change'!$G12+Transition!$C12*('Base-New'!BZ14*'Per Unit Emission'!J57)*'Efficiency Change'!$P12)/'Life time change'!$C12</f>
        <v>0</v>
      </c>
      <c r="BZ13">
        <f>(Transition!$D12*('Base-New'!CA14*'Per Unit Emission'!K13)*'Efficiency Change'!$G12+Transition!$C12*('Base-New'!CA14*'Per Unit Emission'!K57)*'Efficiency Change'!$P12)/'Life time change'!$C12</f>
        <v>0</v>
      </c>
      <c r="CA13">
        <f>(Transition!$D12*('Base-New'!CB14*'Per Unit Emission'!L13)*'Efficiency Change'!$G12+Transition!$C12*('Base-New'!CB14*'Per Unit Emission'!L57)*'Efficiency Change'!$P12)/'Life time change'!$C12</f>
        <v>0</v>
      </c>
      <c r="CB13">
        <f>(Transition!$D12*('Base-New'!CC14*'Per Unit Emission'!M13)*'Efficiency Change'!$G12+Transition!$C12*('Base-New'!CC14*'Per Unit Emission'!M57)*'Efficiency Change'!$P12)/'Life time change'!$C12</f>
        <v>0</v>
      </c>
      <c r="CC13">
        <f>(Transition!$D12*('Base-New'!CD14*'Per Unit Emission'!N13)*'Efficiency Change'!$G12+Transition!$C12*('Base-New'!CD14*'Per Unit Emission'!N57)*'Efficiency Change'!$P12)/'Life time change'!$C12</f>
        <v>0</v>
      </c>
      <c r="CD13">
        <f>(Transition!$D12*('Base-New'!CE14*'Per Unit Emission'!O13)*'Efficiency Change'!$G12+Transition!$C12*('Base-New'!CE14*'Per Unit Emission'!O57)*'Efficiency Change'!$P12)/'Life time change'!$C12</f>
        <v>0</v>
      </c>
      <c r="CE13">
        <f>(Transition!$D12*('Base-New'!CF14*'Per Unit Emission'!P13)*'Efficiency Change'!$G12+Transition!$C12*('Base-New'!CF14*'Per Unit Emission'!P57)*'Efficiency Change'!$P12)/'Life time change'!$C12</f>
        <v>0</v>
      </c>
      <c r="CF13">
        <f>(Transition!$D12*('Base-New'!CG14*'Per Unit Emission'!Q13)*'Efficiency Change'!$G12+Transition!$C12*('Base-New'!CG14*'Per Unit Emission'!Q57)*'Efficiency Change'!$P12)/'Life time change'!$C12</f>
        <v>0</v>
      </c>
      <c r="CG13">
        <f>(Transition!$D12*('Base-New'!CH14*'Per Unit Emission'!R13)*'Efficiency Change'!$G12+Transition!$C12*('Base-New'!CH14*'Per Unit Emission'!R57)*'Efficiency Change'!$P12)/'Life time change'!$C12</f>
        <v>0</v>
      </c>
      <c r="CJ13">
        <v>2020</v>
      </c>
      <c r="CK13">
        <f>(Transition!$D12*('RCP26-NEW'!C14*'Per Unit Emission'!T13)*'Efficiency Change'!$G12+Transition!$C12*('RCP26-NEW'!C14*'Per Unit Emission'!T57)*'Efficiency Change'!$P12)/'Life time change'!$C12</f>
        <v>0</v>
      </c>
      <c r="CL13">
        <f>(Transition!$D12*('RCP26-NEW'!D14*'Per Unit Emission'!U13)*'Efficiency Change'!$G12+Transition!$C12*('RCP26-NEW'!D14*'Per Unit Emission'!U57)*'Efficiency Change'!$P12)/'Life time change'!$C12</f>
        <v>0</v>
      </c>
      <c r="CM13">
        <f>(Transition!$D12*('RCP26-NEW'!E14*'Per Unit Emission'!V13)*'Efficiency Change'!$G12+Transition!$C12*('RCP26-NEW'!E14*'Per Unit Emission'!V57)*'Efficiency Change'!$P12)/'Life time change'!$C12</f>
        <v>0</v>
      </c>
      <c r="CN13">
        <f>(Transition!$D12*('RCP26-NEW'!F14*'Per Unit Emission'!W13)*'Efficiency Change'!$G12+Transition!$C12*('RCP26-NEW'!F14*'Per Unit Emission'!W57)*'Efficiency Change'!$P12)/'Life time change'!$C12</f>
        <v>0</v>
      </c>
      <c r="CO13">
        <f>(Transition!$D12*('RCP26-NEW'!G14*'Per Unit Emission'!X13)*'Efficiency Change'!$G12+Transition!$C12*('RCP26-NEW'!G14*'Per Unit Emission'!X57)*'Efficiency Change'!$P12)/'Life time change'!$C12</f>
        <v>0</v>
      </c>
      <c r="CP13">
        <f>(Transition!$D12*('RCP26-NEW'!H14*'Per Unit Emission'!Y13)*'Efficiency Change'!$G12+Transition!$C12*('RCP26-NEW'!H14*'Per Unit Emission'!Y57)*'Efficiency Change'!$P12)/'Life time change'!$C12</f>
        <v>0</v>
      </c>
      <c r="CQ13">
        <f>(Transition!$D12*('RCP26-NEW'!I14*'Per Unit Emission'!Z13)*'Efficiency Change'!$G12+Transition!$C12*('RCP26-NEW'!I14*'Per Unit Emission'!Z57)*'Efficiency Change'!$P12)/'Life time change'!$C12</f>
        <v>0</v>
      </c>
      <c r="CR13">
        <f>(Transition!$D12*('RCP26-NEW'!J14*'Per Unit Emission'!AA13)*'Efficiency Change'!$G12+Transition!$C12*('RCP26-NEW'!J14*'Per Unit Emission'!AA57)*'Efficiency Change'!$P12)/'Life time change'!$C12</f>
        <v>0</v>
      </c>
      <c r="CS13">
        <f>(Transition!$D12*('RCP26-NEW'!K14*'Per Unit Emission'!AB13)*'Efficiency Change'!$G12+Transition!$C12*('RCP26-NEW'!K14*'Per Unit Emission'!AB57)*'Efficiency Change'!$P12)/'Life time change'!$C12</f>
        <v>0</v>
      </c>
      <c r="CT13">
        <f>(Transition!$D12*('RCP26-NEW'!L14*'Per Unit Emission'!AC13)*'Efficiency Change'!$G12+Transition!$C12*('RCP26-NEW'!L14*'Per Unit Emission'!AC57)*'Efficiency Change'!$P12)/'Life time change'!$C12</f>
        <v>0</v>
      </c>
      <c r="CU13">
        <f>(Transition!$D12*('RCP26-NEW'!M14*'Per Unit Emission'!AD13)*'Efficiency Change'!$G12+Transition!$C12*('RCP26-NEW'!M14*'Per Unit Emission'!AD57)*'Efficiency Change'!$P12)/'Life time change'!$C12</f>
        <v>0</v>
      </c>
      <c r="CV13">
        <f>(Transition!$D12*('RCP26-NEW'!N14*'Per Unit Emission'!AE13)*'Efficiency Change'!$G12+Transition!$C12*('RCP26-NEW'!N14*'Per Unit Emission'!AE57)*'Efficiency Change'!$P12)/'Life time change'!$C12</f>
        <v>0</v>
      </c>
      <c r="CW13">
        <f>(Transition!$D12*('RCP26-NEW'!O14*'Per Unit Emission'!AF13)*'Efficiency Change'!$G12+Transition!$C12*('RCP26-NEW'!O14*'Per Unit Emission'!AF57)*'Efficiency Change'!$P12)/'Life time change'!$C12</f>
        <v>0</v>
      </c>
      <c r="CX13">
        <f>(Transition!$D12*('RCP26-NEW'!P14*'Per Unit Emission'!AG13)*'Efficiency Change'!$G12+Transition!$C12*('RCP26-NEW'!P14*'Per Unit Emission'!AG57)*'Efficiency Change'!$P12)/'Life time change'!$C12</f>
        <v>0</v>
      </c>
      <c r="CY13">
        <f>(Transition!$D12*('RCP26-NEW'!Q14*'Per Unit Emission'!AH13)*'Efficiency Change'!$G12+Transition!$C12*('RCP26-NEW'!Q14*'Per Unit Emission'!AH57)*'Efficiency Change'!$P12)/'Life time change'!$C12</f>
        <v>0</v>
      </c>
      <c r="CZ13">
        <f>(Transition!$D12*('RCP26-NEW'!R14*'Per Unit Emission'!AI13)*'Efficiency Change'!$G12+Transition!$C12*('RCP26-NEW'!R14*'Per Unit Emission'!AI57)*'Efficiency Change'!$P12)/'Life time change'!$C12</f>
        <v>0</v>
      </c>
      <c r="DA13">
        <f>(Transition!$D12*('RCP26-NEW'!S14*'Per Unit Emission'!AJ13)*'Efficiency Change'!$G12+Transition!$C12*('RCP26-NEW'!S14*'Per Unit Emission'!AJ57)*'Efficiency Change'!$P12)/'Life time change'!$C12</f>
        <v>0</v>
      </c>
      <c r="DB13">
        <f>(Transition!$D12*('RCP26-NEW'!T14*'Per Unit Emission'!T13)*'Efficiency Change'!$G12+Transition!$C12*('RCP26-NEW'!T14*'Per Unit Emission'!T57)*'Efficiency Change'!$P12)/'Life time change'!$C12</f>
        <v>0</v>
      </c>
      <c r="DC13">
        <f>(Transition!$D12*('RCP26-NEW'!U14*'Per Unit Emission'!U13)*'Efficiency Change'!$G12+Transition!$C12*('RCP26-NEW'!U14*'Per Unit Emission'!U57)*'Efficiency Change'!$P12)/'Life time change'!$C12</f>
        <v>0</v>
      </c>
      <c r="DD13">
        <f>(Transition!$D12*('RCP26-NEW'!V14*'Per Unit Emission'!V13)*'Efficiency Change'!$G12+Transition!$C12*('RCP26-NEW'!V14*'Per Unit Emission'!V57)*'Efficiency Change'!$P12)/'Life time change'!$C12</f>
        <v>0</v>
      </c>
      <c r="DE13">
        <f>(Transition!$D12*('RCP26-NEW'!W14*'Per Unit Emission'!W13)*'Efficiency Change'!$G12+Transition!$C12*('RCP26-NEW'!W14*'Per Unit Emission'!W57)*'Efficiency Change'!$P12)/'Life time change'!$C12</f>
        <v>0</v>
      </c>
      <c r="DF13">
        <f>(Transition!$D12*('RCP26-NEW'!X14*'Per Unit Emission'!X13)*'Efficiency Change'!$G12+Transition!$C12*('RCP26-NEW'!X14*'Per Unit Emission'!X57)*'Efficiency Change'!$P12)/'Life time change'!$C12</f>
        <v>0</v>
      </c>
      <c r="DG13">
        <f>(Transition!$D12*('RCP26-NEW'!Y14*'Per Unit Emission'!Y13)*'Efficiency Change'!$G12+Transition!$C12*('RCP26-NEW'!Y14*'Per Unit Emission'!Y57)*'Efficiency Change'!$P12)/'Life time change'!$C12</f>
        <v>0</v>
      </c>
      <c r="DH13">
        <f>(Transition!$D12*('RCP26-NEW'!Z14*'Per Unit Emission'!Z13)*'Efficiency Change'!$G12+Transition!$C12*('RCP26-NEW'!Z14*'Per Unit Emission'!Z57)*'Efficiency Change'!$P12)/'Life time change'!$C12</f>
        <v>0</v>
      </c>
      <c r="DI13">
        <f>(Transition!$D12*('RCP26-NEW'!AA14*'Per Unit Emission'!AA13)*'Efficiency Change'!$G12+Transition!$C12*('RCP26-NEW'!AA14*'Per Unit Emission'!AA57)*'Efficiency Change'!$P12)/'Life time change'!$C12</f>
        <v>0</v>
      </c>
      <c r="DJ13">
        <f>(Transition!$D12*('RCP26-NEW'!AB14*'Per Unit Emission'!AB13)*'Efficiency Change'!$G12+Transition!$C12*('RCP26-NEW'!AB14*'Per Unit Emission'!AB57)*'Efficiency Change'!$P12)/'Life time change'!$C12</f>
        <v>0</v>
      </c>
      <c r="DK13">
        <f>(Transition!$D12*('RCP26-NEW'!AC14*'Per Unit Emission'!AC13)*'Efficiency Change'!$G12+Transition!$C12*('RCP26-NEW'!AC14*'Per Unit Emission'!AC57)*'Efficiency Change'!$P12)/'Life time change'!$C12</f>
        <v>0</v>
      </c>
      <c r="DL13">
        <f>(Transition!$D12*('RCP26-NEW'!AD14*'Per Unit Emission'!AD13)*'Efficiency Change'!$G12+Transition!$C12*('RCP26-NEW'!AD14*'Per Unit Emission'!AD57)*'Efficiency Change'!$P12)/'Life time change'!$C12</f>
        <v>0</v>
      </c>
      <c r="DM13">
        <f>(Transition!$D12*('RCP26-NEW'!AE14*'Per Unit Emission'!AE13)*'Efficiency Change'!$G12+Transition!$C12*('RCP26-NEW'!AE14*'Per Unit Emission'!AE57)*'Efficiency Change'!$P12)/'Life time change'!$C12</f>
        <v>0</v>
      </c>
      <c r="DN13">
        <f>(Transition!$D12*('RCP26-NEW'!AF14*'Per Unit Emission'!AF13)*'Efficiency Change'!$G12+Transition!$C12*('RCP26-NEW'!AF14*'Per Unit Emission'!AF57)*'Efficiency Change'!$P12)/'Life time change'!$C12</f>
        <v>0</v>
      </c>
      <c r="DO13">
        <f>(Transition!$D12*('RCP26-NEW'!AG14*'Per Unit Emission'!AG13)*'Efficiency Change'!$G12+Transition!$C12*('RCP26-NEW'!AG14*'Per Unit Emission'!AG57)*'Efficiency Change'!$P12)/'Life time change'!$C12</f>
        <v>0</v>
      </c>
      <c r="DP13">
        <f>(Transition!$D12*('RCP26-NEW'!AH14*'Per Unit Emission'!AH13)*'Efficiency Change'!$G12+Transition!$C12*('RCP26-NEW'!AH14*'Per Unit Emission'!AH57)*'Efficiency Change'!$P12)/'Life time change'!$C12</f>
        <v>0</v>
      </c>
      <c r="DQ13">
        <f>(Transition!$D12*('RCP26-NEW'!AI14*'Per Unit Emission'!AI13)*'Efficiency Change'!$G12+Transition!$C12*('RCP26-NEW'!AI14*'Per Unit Emission'!AI57)*'Efficiency Change'!$P12)/'Life time change'!$C12</f>
        <v>0</v>
      </c>
      <c r="DR13">
        <f>(Transition!$D12*('RCP26-NEW'!AJ14*'Per Unit Emission'!AJ13)*'Efficiency Change'!$G12+Transition!$C12*('RCP26-NEW'!AJ14*'Per Unit Emission'!AJ57)*'Efficiency Change'!$P12)/'Life time change'!$C12</f>
        <v>0</v>
      </c>
      <c r="DS13">
        <f>(Transition!$D12*('RCP26-NEW'!AK14*'Per Unit Emission'!T13)*'Efficiency Change'!$G12+Transition!$C12*('RCP26-NEW'!AK14*'Per Unit Emission'!T57)*'Efficiency Change'!$P12)/'Life time change'!$C12</f>
        <v>0</v>
      </c>
      <c r="DT13">
        <f>(Transition!$D12*('RCP26-NEW'!AL14*'Per Unit Emission'!U13)*'Efficiency Change'!$G12+Transition!$C12*('RCP26-NEW'!AL14*'Per Unit Emission'!U57)*'Efficiency Change'!$P12)/'Life time change'!$C12</f>
        <v>0</v>
      </c>
      <c r="DU13">
        <f>(Transition!$D12*('RCP26-NEW'!AM14*'Per Unit Emission'!V13)*'Efficiency Change'!$G12+Transition!$C12*('RCP26-NEW'!AM14*'Per Unit Emission'!V57)*'Efficiency Change'!$P12)/'Life time change'!$C12</f>
        <v>0</v>
      </c>
      <c r="DV13">
        <f>(Transition!$D12*('RCP26-NEW'!AN14*'Per Unit Emission'!W13)*'Efficiency Change'!$G12+Transition!$C12*('RCP26-NEW'!AN14*'Per Unit Emission'!W57)*'Efficiency Change'!$P12)/'Life time change'!$C12</f>
        <v>0</v>
      </c>
      <c r="DW13">
        <f>(Transition!$D12*('RCP26-NEW'!AO14*'Per Unit Emission'!X13)*'Efficiency Change'!$G12+Transition!$C12*('RCP26-NEW'!AO14*'Per Unit Emission'!X57)*'Efficiency Change'!$P12)/'Life time change'!$C12</f>
        <v>0</v>
      </c>
      <c r="DX13">
        <f>(Transition!$D12*('RCP26-NEW'!AP14*'Per Unit Emission'!Y13)*'Efficiency Change'!$G12+Transition!$C12*('RCP26-NEW'!AP14*'Per Unit Emission'!Y57)*'Efficiency Change'!$P12)/'Life time change'!$C12</f>
        <v>0</v>
      </c>
      <c r="DY13">
        <f>(Transition!$D12*('RCP26-NEW'!AQ14*'Per Unit Emission'!Z13)*'Efficiency Change'!$G12+Transition!$C12*('RCP26-NEW'!AQ14*'Per Unit Emission'!Z57)*'Efficiency Change'!$P12)/'Life time change'!$C12</f>
        <v>0</v>
      </c>
      <c r="DZ13">
        <f>(Transition!$D12*('RCP26-NEW'!AR14*'Per Unit Emission'!AA13)*'Efficiency Change'!$G12+Transition!$C12*('RCP26-NEW'!AR14*'Per Unit Emission'!AA57)*'Efficiency Change'!$P12)/'Life time change'!$C12</f>
        <v>0</v>
      </c>
      <c r="EA13">
        <f>(Transition!$D12*('RCP26-NEW'!AS14*'Per Unit Emission'!AB13)*'Efficiency Change'!$G12+Transition!$C12*('RCP26-NEW'!AS14*'Per Unit Emission'!AB57)*'Efficiency Change'!$P12)/'Life time change'!$C12</f>
        <v>0</v>
      </c>
      <c r="EB13">
        <f>(Transition!$D12*('RCP26-NEW'!AT14*'Per Unit Emission'!AC13)*'Efficiency Change'!$G12+Transition!$C12*('RCP26-NEW'!AT14*'Per Unit Emission'!AC57)*'Efficiency Change'!$P12)/'Life time change'!$C12</f>
        <v>0</v>
      </c>
      <c r="EC13">
        <f>(Transition!$D12*('RCP26-NEW'!AU14*'Per Unit Emission'!AD13)*'Efficiency Change'!$G12+Transition!$C12*('RCP26-NEW'!AU14*'Per Unit Emission'!AD57)*'Efficiency Change'!$P12)/'Life time change'!$C12</f>
        <v>0</v>
      </c>
      <c r="ED13">
        <f>(Transition!$D12*('RCP26-NEW'!AV14*'Per Unit Emission'!AE13)*'Efficiency Change'!$G12+Transition!$C12*('RCP26-NEW'!AV14*'Per Unit Emission'!AE57)*'Efficiency Change'!$P12)/'Life time change'!$C12</f>
        <v>0</v>
      </c>
      <c r="EE13">
        <f>(Transition!$D12*('RCP26-NEW'!AW14*'Per Unit Emission'!AF13)*'Efficiency Change'!$G12+Transition!$C12*('RCP26-NEW'!AW14*'Per Unit Emission'!AF57)*'Efficiency Change'!$P12)/'Life time change'!$C12</f>
        <v>0</v>
      </c>
      <c r="EF13">
        <f>(Transition!$D12*('RCP26-NEW'!AX14*'Per Unit Emission'!AG13)*'Efficiency Change'!$G12+Transition!$C12*('RCP26-NEW'!AX14*'Per Unit Emission'!AG57)*'Efficiency Change'!$P12)/'Life time change'!$C12</f>
        <v>0</v>
      </c>
      <c r="EG13">
        <f>(Transition!$D12*('RCP26-NEW'!AY14*'Per Unit Emission'!AH13)*'Efficiency Change'!$G12+Transition!$C12*('RCP26-NEW'!AY14*'Per Unit Emission'!AH57)*'Efficiency Change'!$P12)/'Life time change'!$C12</f>
        <v>0</v>
      </c>
      <c r="EH13">
        <f>(Transition!$D12*('RCP26-NEW'!AZ14*'Per Unit Emission'!AI13)*'Efficiency Change'!$G12+Transition!$C12*('RCP26-NEW'!AZ14*'Per Unit Emission'!AI57)*'Efficiency Change'!$P12)/'Life time change'!$C12</f>
        <v>0</v>
      </c>
      <c r="EI13">
        <f>(Transition!$D12*('RCP26-NEW'!BA14*'Per Unit Emission'!AJ13)*'Efficiency Change'!$G12+Transition!$C12*('RCP26-NEW'!BA14*'Per Unit Emission'!AJ57)*'Efficiency Change'!$P12)/'Life time change'!$C12</f>
        <v>0</v>
      </c>
      <c r="EJ13">
        <f>(Transition!$D12*('RCP26-NEW'!BB14*'Per Unit Emission'!T13)*'Efficiency Change'!$G12+Transition!$C12*('RCP26-NEW'!BB14*'Per Unit Emission'!T57)*'Efficiency Change'!$P12)/'Life time change'!$C12</f>
        <v>0</v>
      </c>
      <c r="EK13">
        <f>(Transition!$D12*('RCP26-NEW'!BC14*'Per Unit Emission'!U13)*'Efficiency Change'!$G12+Transition!$C12*('RCP26-NEW'!BC14*'Per Unit Emission'!U57)*'Efficiency Change'!$P12)/'Life time change'!$C12</f>
        <v>0</v>
      </c>
      <c r="EL13">
        <f>(Transition!$D12*('RCP26-NEW'!BD14*'Per Unit Emission'!V13)*'Efficiency Change'!$G12+Transition!$C12*('RCP26-NEW'!BD14*'Per Unit Emission'!V57)*'Efficiency Change'!$P12)/'Life time change'!$C12</f>
        <v>0</v>
      </c>
      <c r="EM13">
        <f>(Transition!$D12*('RCP26-NEW'!BE14*'Per Unit Emission'!W13)*'Efficiency Change'!$G12+Transition!$C12*('RCP26-NEW'!BE14*'Per Unit Emission'!W57)*'Efficiency Change'!$P12)/'Life time change'!$C12</f>
        <v>0</v>
      </c>
      <c r="EN13">
        <f>(Transition!$D12*('RCP26-NEW'!BF14*'Per Unit Emission'!X13)*'Efficiency Change'!$G12+Transition!$C12*('RCP26-NEW'!BF14*'Per Unit Emission'!X57)*'Efficiency Change'!$P12)/'Life time change'!$C12</f>
        <v>0</v>
      </c>
      <c r="EO13">
        <f>(Transition!$D12*('RCP26-NEW'!BG14*'Per Unit Emission'!Y13)*'Efficiency Change'!$G12+Transition!$C12*('RCP26-NEW'!BG14*'Per Unit Emission'!Y57)*'Efficiency Change'!$P12)/'Life time change'!$C12</f>
        <v>0</v>
      </c>
      <c r="EP13">
        <f>(Transition!$D12*('RCP26-NEW'!BH14*'Per Unit Emission'!Z13)*'Efficiency Change'!$G12+Transition!$C12*('RCP26-NEW'!BH14*'Per Unit Emission'!Z57)*'Efficiency Change'!$P12)/'Life time change'!$C12</f>
        <v>0</v>
      </c>
      <c r="EQ13">
        <f>(Transition!$D12*('RCP26-NEW'!BI14*'Per Unit Emission'!AA13)*'Efficiency Change'!$G12+Transition!$C12*('RCP26-NEW'!BI14*'Per Unit Emission'!AA57)*'Efficiency Change'!$P12)/'Life time change'!$C12</f>
        <v>0</v>
      </c>
      <c r="ER13">
        <f>(Transition!$D12*('RCP26-NEW'!BJ14*'Per Unit Emission'!AB13)*'Efficiency Change'!$G12+Transition!$C12*('RCP26-NEW'!BJ14*'Per Unit Emission'!AB57)*'Efficiency Change'!$P12)/'Life time change'!$C12</f>
        <v>0</v>
      </c>
      <c r="ES13">
        <f>(Transition!$D12*('RCP26-NEW'!BK14*'Per Unit Emission'!AC13)*'Efficiency Change'!$G12+Transition!$C12*('RCP26-NEW'!BK14*'Per Unit Emission'!AC57)*'Efficiency Change'!$P12)/'Life time change'!$C12</f>
        <v>0</v>
      </c>
      <c r="ET13">
        <f>(Transition!$D12*('RCP26-NEW'!BL14*'Per Unit Emission'!AD13)*'Efficiency Change'!$G12+Transition!$C12*('RCP26-NEW'!BL14*'Per Unit Emission'!AD57)*'Efficiency Change'!$P12)/'Life time change'!$C12</f>
        <v>0</v>
      </c>
      <c r="EU13">
        <f>(Transition!$D12*('RCP26-NEW'!BM14*'Per Unit Emission'!AE13)*'Efficiency Change'!$G12+Transition!$C12*('RCP26-NEW'!BM14*'Per Unit Emission'!AE57)*'Efficiency Change'!$P12)/'Life time change'!$C12</f>
        <v>0</v>
      </c>
      <c r="EV13">
        <f>(Transition!$D12*('RCP26-NEW'!BN14*'Per Unit Emission'!AF13)*'Efficiency Change'!$G12+Transition!$C12*('RCP26-NEW'!BN14*'Per Unit Emission'!AF57)*'Efficiency Change'!$P12)/'Life time change'!$C12</f>
        <v>0</v>
      </c>
      <c r="EW13">
        <f>(Transition!$D12*('RCP26-NEW'!BO14*'Per Unit Emission'!AG13)*'Efficiency Change'!$G12+Transition!$C12*('RCP26-NEW'!BO14*'Per Unit Emission'!AG57)*'Efficiency Change'!$P12)/'Life time change'!$C12</f>
        <v>0</v>
      </c>
      <c r="EX13">
        <f>(Transition!$D12*('RCP26-NEW'!BP14*'Per Unit Emission'!AH13)*'Efficiency Change'!$G12+Transition!$C12*('RCP26-NEW'!BP14*'Per Unit Emission'!AH57)*'Efficiency Change'!$P12)/'Life time change'!$C12</f>
        <v>0</v>
      </c>
      <c r="EY13">
        <f>(Transition!$D12*('RCP26-NEW'!BQ14*'Per Unit Emission'!AI13)*'Efficiency Change'!$G12+Transition!$C12*('RCP26-NEW'!BQ14*'Per Unit Emission'!AI57)*'Efficiency Change'!$P12)/'Life time change'!$C12</f>
        <v>0</v>
      </c>
      <c r="EZ13">
        <f>(Transition!$D12*('RCP26-NEW'!BR14*'Per Unit Emission'!AJ13)*'Efficiency Change'!$G12+Transition!$C12*('RCP26-NEW'!BR14*'Per Unit Emission'!AJ57)*'Efficiency Change'!$P12)/'Life time change'!$C12</f>
        <v>0</v>
      </c>
      <c r="FA13">
        <f>(Transition!$D12*('RCP26-NEW'!BS14*'Per Unit Emission'!T13)*'Efficiency Change'!$G12+Transition!$C12*('RCP26-NEW'!BS14*'Per Unit Emission'!T57)*'Efficiency Change'!$P12)/'Life time change'!$C12</f>
        <v>0</v>
      </c>
      <c r="FB13">
        <f>(Transition!$D12*('RCP26-NEW'!BT14*'Per Unit Emission'!U13)*'Efficiency Change'!$G12+Transition!$C12*('RCP26-NEW'!BT14*'Per Unit Emission'!U57)*'Efficiency Change'!$P12)/'Life time change'!$C12</f>
        <v>0</v>
      </c>
      <c r="FC13">
        <f>(Transition!$D12*('RCP26-NEW'!BU14*'Per Unit Emission'!V13)*'Efficiency Change'!$G12+Transition!$C12*('RCP26-NEW'!BU14*'Per Unit Emission'!V57)*'Efficiency Change'!$P12)/'Life time change'!$C12</f>
        <v>0</v>
      </c>
      <c r="FD13">
        <f>(Transition!$D12*('RCP26-NEW'!BV14*'Per Unit Emission'!W13)*'Efficiency Change'!$G12+Transition!$C12*('RCP26-NEW'!BV14*'Per Unit Emission'!W57)*'Efficiency Change'!$P12)/'Life time change'!$C12</f>
        <v>0</v>
      </c>
      <c r="FE13">
        <f>(Transition!$D12*('RCP26-NEW'!BW14*'Per Unit Emission'!X13)*'Efficiency Change'!$G12+Transition!$C12*('RCP26-NEW'!BW14*'Per Unit Emission'!X57)*'Efficiency Change'!$P12)/'Life time change'!$C12</f>
        <v>0</v>
      </c>
      <c r="FF13">
        <f>(Transition!$D12*('RCP26-NEW'!BX14*'Per Unit Emission'!Y13)*'Efficiency Change'!$G12+Transition!$C12*('RCP26-NEW'!BX14*'Per Unit Emission'!Y57)*'Efficiency Change'!$P12)/'Life time change'!$C12</f>
        <v>0</v>
      </c>
      <c r="FG13">
        <f>(Transition!$D12*('RCP26-NEW'!BY14*'Per Unit Emission'!Z13)*'Efficiency Change'!$G12+Transition!$C12*('RCP26-NEW'!BY14*'Per Unit Emission'!Z57)*'Efficiency Change'!$P12)/'Life time change'!$C12</f>
        <v>0</v>
      </c>
      <c r="FH13">
        <f>(Transition!$D12*('RCP26-NEW'!BZ14*'Per Unit Emission'!AA13)*'Efficiency Change'!$G12+Transition!$C12*('RCP26-NEW'!BZ14*'Per Unit Emission'!AA57)*'Efficiency Change'!$P12)/'Life time change'!$C12</f>
        <v>0</v>
      </c>
      <c r="FI13">
        <f>(Transition!$D12*('RCP26-NEW'!CA14*'Per Unit Emission'!AB13)*'Efficiency Change'!$G12+Transition!$C12*('RCP26-NEW'!CA14*'Per Unit Emission'!AB57)*'Efficiency Change'!$P12)/'Life time change'!$C12</f>
        <v>0</v>
      </c>
      <c r="FJ13">
        <f>(Transition!$D12*('RCP26-NEW'!CB14*'Per Unit Emission'!AC13)*'Efficiency Change'!$G12+Transition!$C12*('RCP26-NEW'!CB14*'Per Unit Emission'!AC57)*'Efficiency Change'!$P12)/'Life time change'!$C12</f>
        <v>0</v>
      </c>
      <c r="FK13">
        <f>(Transition!$D12*('RCP26-NEW'!CC14*'Per Unit Emission'!AD13)*'Efficiency Change'!$G12+Transition!$C12*('RCP26-NEW'!CC14*'Per Unit Emission'!AD57)*'Efficiency Change'!$P12)/'Life time change'!$C12</f>
        <v>0</v>
      </c>
      <c r="FL13">
        <f>(Transition!$D12*('RCP26-NEW'!CD14*'Per Unit Emission'!AE13)*'Efficiency Change'!$G12+Transition!$C12*('RCP26-NEW'!CD14*'Per Unit Emission'!AE57)*'Efficiency Change'!$P12)/'Life time change'!$C12</f>
        <v>0</v>
      </c>
      <c r="FM13">
        <f>(Transition!$D12*('RCP26-NEW'!CE14*'Per Unit Emission'!AF13)*'Efficiency Change'!$G12+Transition!$C12*('RCP26-NEW'!CE14*'Per Unit Emission'!AF57)*'Efficiency Change'!$P12)/'Life time change'!$C12</f>
        <v>0</v>
      </c>
      <c r="FN13">
        <f>(Transition!$D12*('RCP26-NEW'!CF14*'Per Unit Emission'!AG13)*'Efficiency Change'!$G12+Transition!$C12*('RCP26-NEW'!CF14*'Per Unit Emission'!AG57)*'Efficiency Change'!$P12)/'Life time change'!$C12</f>
        <v>0</v>
      </c>
      <c r="FO13">
        <f>(Transition!$D12*('RCP26-NEW'!CG14*'Per Unit Emission'!AH13)*'Efficiency Change'!$G12+Transition!$C12*('RCP26-NEW'!CG14*'Per Unit Emission'!AH57)*'Efficiency Change'!$P12)/'Life time change'!$C12</f>
        <v>0</v>
      </c>
      <c r="FP13">
        <f>(Transition!$D12*('RCP26-NEW'!CH14*'Per Unit Emission'!AI13)*'Efficiency Change'!$G12+Transition!$C12*('RCP26-NEW'!CH14*'Per Unit Emission'!AI57)*'Efficiency Change'!$P12)/'Life time change'!$C12</f>
        <v>0</v>
      </c>
      <c r="FS13">
        <v>2020</v>
      </c>
      <c r="FT13">
        <f>(Transition!$D12*('RCP19-NEW'!C14*'Per Unit Emission'!AK13)*'Efficiency Change'!$G12+Transition!$C12*('RCP19-NEW'!C14*'Per Unit Emission'!AK57)*'Efficiency Change'!$P12)/'Life time change'!$C12</f>
        <v>0</v>
      </c>
      <c r="FU13">
        <f>(Transition!$D12*('RCP19-NEW'!D14*'Per Unit Emission'!AL13)*'Efficiency Change'!$G12+Transition!$C12*('RCP19-NEW'!D14*'Per Unit Emission'!AL57)*'Efficiency Change'!$P12)/'Life time change'!$C12</f>
        <v>0</v>
      </c>
      <c r="FV13">
        <f>(Transition!$D12*('RCP19-NEW'!E14*'Per Unit Emission'!AM13)*'Efficiency Change'!$G12+Transition!$C12*('RCP19-NEW'!E14*'Per Unit Emission'!AM57)*'Efficiency Change'!$P12)/'Life time change'!$C12</f>
        <v>0</v>
      </c>
      <c r="FW13">
        <f>(Transition!$D12*('RCP19-NEW'!F14*'Per Unit Emission'!AN13)*'Efficiency Change'!$G12+Transition!$C12*('RCP19-NEW'!F14*'Per Unit Emission'!AN57)*'Efficiency Change'!$P12)/'Life time change'!$C12</f>
        <v>0</v>
      </c>
      <c r="FX13">
        <f>(Transition!$D12*('RCP19-NEW'!G14*'Per Unit Emission'!AO13)*'Efficiency Change'!$G12+Transition!$C12*('RCP19-NEW'!G14*'Per Unit Emission'!AO57)*'Efficiency Change'!$P12)/'Life time change'!$C12</f>
        <v>0</v>
      </c>
      <c r="FY13">
        <f>(Transition!$D12*('RCP19-NEW'!H14*'Per Unit Emission'!AP13)*'Efficiency Change'!$G12+Transition!$C12*('RCP19-NEW'!H14*'Per Unit Emission'!AP57)*'Efficiency Change'!$P12)/'Life time change'!$C12</f>
        <v>0</v>
      </c>
      <c r="FZ13">
        <f>(Transition!$D12*('RCP19-NEW'!I14*'Per Unit Emission'!AQ13)*'Efficiency Change'!$G12+Transition!$C12*('RCP19-NEW'!I14*'Per Unit Emission'!AQ57)*'Efficiency Change'!$P12)/'Life time change'!$C12</f>
        <v>0</v>
      </c>
      <c r="GA13">
        <f>(Transition!$D12*('RCP19-NEW'!J14*'Per Unit Emission'!AR13)*'Efficiency Change'!$G12+Transition!$C12*('RCP19-NEW'!J14*'Per Unit Emission'!AR57)*'Efficiency Change'!$P12)/'Life time change'!$C12</f>
        <v>0</v>
      </c>
      <c r="GB13">
        <f>(Transition!$D12*('RCP19-NEW'!K14*'Per Unit Emission'!AS13)*'Efficiency Change'!$G12+Transition!$C12*('RCP19-NEW'!K14*'Per Unit Emission'!AS57)*'Efficiency Change'!$P12)/'Life time change'!$C12</f>
        <v>0</v>
      </c>
      <c r="GC13">
        <f>(Transition!$D12*('RCP19-NEW'!L14*'Per Unit Emission'!AT13)*'Efficiency Change'!$G12+Transition!$C12*('RCP19-NEW'!L14*'Per Unit Emission'!AT57)*'Efficiency Change'!$P12)/'Life time change'!$C12</f>
        <v>0</v>
      </c>
      <c r="GD13">
        <f>(Transition!$D12*('RCP19-NEW'!M14*'Per Unit Emission'!AU13)*'Efficiency Change'!$G12+Transition!$C12*('RCP19-NEW'!M14*'Per Unit Emission'!AU57)*'Efficiency Change'!$P12)/'Life time change'!$C12</f>
        <v>0</v>
      </c>
      <c r="GE13">
        <f>(Transition!$D12*('RCP19-NEW'!N14*'Per Unit Emission'!AV13)*'Efficiency Change'!$G12+Transition!$C12*('RCP19-NEW'!N14*'Per Unit Emission'!AV57)*'Efficiency Change'!$P12)/'Life time change'!$C12</f>
        <v>0</v>
      </c>
      <c r="GF13">
        <f>(Transition!$D12*('RCP19-NEW'!O14*'Per Unit Emission'!AW13)*'Efficiency Change'!$G12+Transition!$C12*('RCP19-NEW'!O14*'Per Unit Emission'!AW57)*'Efficiency Change'!$P12)/'Life time change'!$C12</f>
        <v>0</v>
      </c>
      <c r="GG13">
        <f>(Transition!$D12*('RCP19-NEW'!P14*'Per Unit Emission'!AX13)*'Efficiency Change'!$G12+Transition!$C12*('RCP19-NEW'!P14*'Per Unit Emission'!AX57)*'Efficiency Change'!$P12)/'Life time change'!$C12</f>
        <v>0</v>
      </c>
      <c r="GH13">
        <f>(Transition!$D12*('RCP19-NEW'!Q14*'Per Unit Emission'!AY13)*'Efficiency Change'!$G12+Transition!$C12*('RCP19-NEW'!Q14*'Per Unit Emission'!AY57)*'Efficiency Change'!$P12)/'Life time change'!$C12</f>
        <v>0</v>
      </c>
      <c r="GI13">
        <f>(Transition!$D12*('RCP19-NEW'!R14*'Per Unit Emission'!AZ13)*'Efficiency Change'!$G12+Transition!$C12*('RCP19-NEW'!R14*'Per Unit Emission'!AZ57)*'Efficiency Change'!$P12)/'Life time change'!$C12</f>
        <v>0</v>
      </c>
      <c r="GJ13">
        <f>(Transition!$D12*('RCP19-NEW'!S14*'Per Unit Emission'!BA13)*'Efficiency Change'!$G12+Transition!$C12*('RCP19-NEW'!S14*'Per Unit Emission'!BA57)*'Efficiency Change'!$P12)/'Life time change'!$C12</f>
        <v>0</v>
      </c>
      <c r="GK13">
        <f>(Transition!$D12*('RCP19-NEW'!T14*'Per Unit Emission'!AK13)*'Efficiency Change'!$G12+Transition!$C12*('RCP19-NEW'!T14*'Per Unit Emission'!AK57)*'Efficiency Change'!$P12)/'Life time change'!$C12</f>
        <v>0</v>
      </c>
      <c r="GL13">
        <f>(Transition!$D12*('RCP19-NEW'!U14*'Per Unit Emission'!AL13)*'Efficiency Change'!$G12+Transition!$C12*('RCP19-NEW'!U14*'Per Unit Emission'!AL57)*'Efficiency Change'!$P12)/'Life time change'!$C12</f>
        <v>0</v>
      </c>
      <c r="GM13">
        <f>(Transition!$D12*('RCP19-NEW'!V14*'Per Unit Emission'!AM13)*'Efficiency Change'!$G12+Transition!$C12*('RCP19-NEW'!V14*'Per Unit Emission'!AM57)*'Efficiency Change'!$P12)/'Life time change'!$C12</f>
        <v>0</v>
      </c>
      <c r="GN13">
        <f>(Transition!$D12*('RCP19-NEW'!W14*'Per Unit Emission'!AN13)*'Efficiency Change'!$G12+Transition!$C12*('RCP19-NEW'!W14*'Per Unit Emission'!AN57)*'Efficiency Change'!$P12)/'Life time change'!$C12</f>
        <v>0</v>
      </c>
      <c r="GO13">
        <f>(Transition!$D12*('RCP19-NEW'!X14*'Per Unit Emission'!AO13)*'Efficiency Change'!$G12+Transition!$C12*('RCP19-NEW'!X14*'Per Unit Emission'!AO57)*'Efficiency Change'!$P12)/'Life time change'!$C12</f>
        <v>0</v>
      </c>
      <c r="GP13">
        <f>(Transition!$D12*('RCP19-NEW'!Y14*'Per Unit Emission'!AP13)*'Efficiency Change'!$G12+Transition!$C12*('RCP19-NEW'!Y14*'Per Unit Emission'!AP57)*'Efficiency Change'!$P12)/'Life time change'!$C12</f>
        <v>0</v>
      </c>
      <c r="GQ13">
        <f>(Transition!$D12*('RCP19-NEW'!Z14*'Per Unit Emission'!AQ13)*'Efficiency Change'!$G12+Transition!$C12*('RCP19-NEW'!Z14*'Per Unit Emission'!AQ57)*'Efficiency Change'!$P12)/'Life time change'!$C12</f>
        <v>0</v>
      </c>
      <c r="GR13">
        <f>(Transition!$D12*('RCP19-NEW'!AA14*'Per Unit Emission'!AR13)*'Efficiency Change'!$G12+Transition!$C12*('RCP19-NEW'!AA14*'Per Unit Emission'!AR57)*'Efficiency Change'!$P12)/'Life time change'!$C12</f>
        <v>0</v>
      </c>
      <c r="GS13">
        <f>(Transition!$D12*('RCP19-NEW'!AB14*'Per Unit Emission'!AS13)*'Efficiency Change'!$G12+Transition!$C12*('RCP19-NEW'!AB14*'Per Unit Emission'!AS57)*'Efficiency Change'!$P12)/'Life time change'!$C12</f>
        <v>0</v>
      </c>
      <c r="GT13">
        <f>(Transition!$D12*('RCP19-NEW'!AC14*'Per Unit Emission'!AT13)*'Efficiency Change'!$G12+Transition!$C12*('RCP19-NEW'!AC14*'Per Unit Emission'!AT57)*'Efficiency Change'!$P12)/'Life time change'!$C12</f>
        <v>0</v>
      </c>
      <c r="GU13">
        <f>(Transition!$D12*('RCP19-NEW'!AD14*'Per Unit Emission'!AU13)*'Efficiency Change'!$G12+Transition!$C12*('RCP19-NEW'!AD14*'Per Unit Emission'!AU57)*'Efficiency Change'!$P12)/'Life time change'!$C12</f>
        <v>0</v>
      </c>
      <c r="GV13">
        <f>(Transition!$D12*('RCP19-NEW'!AE14*'Per Unit Emission'!AV13)*'Efficiency Change'!$G12+Transition!$C12*('RCP19-NEW'!AE14*'Per Unit Emission'!AV57)*'Efficiency Change'!$P12)/'Life time change'!$C12</f>
        <v>0</v>
      </c>
      <c r="GW13">
        <f>(Transition!$D12*('RCP19-NEW'!AF14*'Per Unit Emission'!AW13)*'Efficiency Change'!$G12+Transition!$C12*('RCP19-NEW'!AF14*'Per Unit Emission'!AW57)*'Efficiency Change'!$P12)/'Life time change'!$C12</f>
        <v>0</v>
      </c>
      <c r="GX13">
        <f>(Transition!$D12*('RCP19-NEW'!AG14*'Per Unit Emission'!AX13)*'Efficiency Change'!$G12+Transition!$C12*('RCP19-NEW'!AG14*'Per Unit Emission'!AX57)*'Efficiency Change'!$P12)/'Life time change'!$C12</f>
        <v>0</v>
      </c>
      <c r="GY13">
        <f>(Transition!$D12*('RCP19-NEW'!AH14*'Per Unit Emission'!AY13)*'Efficiency Change'!$G12+Transition!$C12*('RCP19-NEW'!AH14*'Per Unit Emission'!AY57)*'Efficiency Change'!$P12)/'Life time change'!$C12</f>
        <v>0</v>
      </c>
      <c r="GZ13">
        <f>(Transition!$D12*('RCP19-NEW'!AI14*'Per Unit Emission'!AZ13)*'Efficiency Change'!$G12+Transition!$C12*('RCP19-NEW'!AI14*'Per Unit Emission'!AZ57)*'Efficiency Change'!$P12)/'Life time change'!$C12</f>
        <v>0</v>
      </c>
      <c r="HA13">
        <f>(Transition!$D12*('RCP19-NEW'!AJ14*'Per Unit Emission'!BA13)*'Efficiency Change'!$G12+Transition!$C12*('RCP19-NEW'!AJ14*'Per Unit Emission'!BA57)*'Efficiency Change'!$P12)/'Life time change'!$C12</f>
        <v>0</v>
      </c>
      <c r="HB13">
        <f>(Transition!$D12*('RCP19-NEW'!AK14*'Per Unit Emission'!AK13)*'Efficiency Change'!$G12+Transition!$C12*('RCP19-NEW'!AK14*'Per Unit Emission'!AK57)*'Efficiency Change'!$P12)/'Life time change'!$C12</f>
        <v>0</v>
      </c>
      <c r="HC13">
        <f>(Transition!$D12*('RCP19-NEW'!AL14*'Per Unit Emission'!AL13)*'Efficiency Change'!$G12+Transition!$C12*('RCP19-NEW'!AL14*'Per Unit Emission'!AL57)*'Efficiency Change'!$P12)/'Life time change'!$C12</f>
        <v>0</v>
      </c>
      <c r="HD13">
        <f>(Transition!$D12*('RCP19-NEW'!AM14*'Per Unit Emission'!AM13)*'Efficiency Change'!$G12+Transition!$C12*('RCP19-NEW'!AM14*'Per Unit Emission'!AM57)*'Efficiency Change'!$P12)/'Life time change'!$C12</f>
        <v>0</v>
      </c>
      <c r="HE13">
        <f>(Transition!$D12*('RCP19-NEW'!AN14*'Per Unit Emission'!AN13)*'Efficiency Change'!$G12+Transition!$C12*('RCP19-NEW'!AN14*'Per Unit Emission'!AN57)*'Efficiency Change'!$P12)/'Life time change'!$C12</f>
        <v>0</v>
      </c>
      <c r="HF13">
        <f>(Transition!$D12*('RCP19-NEW'!AO14*'Per Unit Emission'!AO13)*'Efficiency Change'!$G12+Transition!$C12*('RCP19-NEW'!AO14*'Per Unit Emission'!AO57)*'Efficiency Change'!$P12)/'Life time change'!$C12</f>
        <v>0</v>
      </c>
      <c r="HG13">
        <f>(Transition!$D12*('RCP19-NEW'!AP14*'Per Unit Emission'!AP13)*'Efficiency Change'!$G12+Transition!$C12*('RCP19-NEW'!AP14*'Per Unit Emission'!AP57)*'Efficiency Change'!$P12)/'Life time change'!$C12</f>
        <v>0</v>
      </c>
      <c r="HH13">
        <f>(Transition!$D12*('RCP19-NEW'!AQ14*'Per Unit Emission'!AQ13)*'Efficiency Change'!$G12+Transition!$C12*('RCP19-NEW'!AQ14*'Per Unit Emission'!AQ57)*'Efficiency Change'!$P12)/'Life time change'!$C12</f>
        <v>0</v>
      </c>
      <c r="HI13">
        <f>(Transition!$D12*('RCP19-NEW'!AR14*'Per Unit Emission'!AR13)*'Efficiency Change'!$G12+Transition!$C12*('RCP19-NEW'!AR14*'Per Unit Emission'!AR57)*'Efficiency Change'!$P12)/'Life time change'!$C12</f>
        <v>0</v>
      </c>
      <c r="HJ13">
        <f>(Transition!$D12*('RCP19-NEW'!AS14*'Per Unit Emission'!AS13)*'Efficiency Change'!$G12+Transition!$C12*('RCP19-NEW'!AS14*'Per Unit Emission'!AS57)*'Efficiency Change'!$P12)/'Life time change'!$C12</f>
        <v>0</v>
      </c>
      <c r="HK13">
        <f>(Transition!$D12*('RCP19-NEW'!AT14*'Per Unit Emission'!AT13)*'Efficiency Change'!$G12+Transition!$C12*('RCP19-NEW'!AT14*'Per Unit Emission'!AT57)*'Efficiency Change'!$P12)/'Life time change'!$C12</f>
        <v>0</v>
      </c>
      <c r="HL13">
        <f>(Transition!$D12*('RCP19-NEW'!AU14*'Per Unit Emission'!AU13)*'Efficiency Change'!$G12+Transition!$C12*('RCP19-NEW'!AU14*'Per Unit Emission'!AU57)*'Efficiency Change'!$P12)/'Life time change'!$C12</f>
        <v>0</v>
      </c>
      <c r="HM13">
        <f>(Transition!$D12*('RCP19-NEW'!AV14*'Per Unit Emission'!AV13)*'Efficiency Change'!$G12+Transition!$C12*('RCP19-NEW'!AV14*'Per Unit Emission'!AV57)*'Efficiency Change'!$P12)/'Life time change'!$C12</f>
        <v>0</v>
      </c>
      <c r="HN13">
        <f>(Transition!$D12*('RCP19-NEW'!AW14*'Per Unit Emission'!AW13)*'Efficiency Change'!$G12+Transition!$C12*('RCP19-NEW'!AW14*'Per Unit Emission'!AW57)*'Efficiency Change'!$P12)/'Life time change'!$C12</f>
        <v>0</v>
      </c>
      <c r="HO13">
        <f>(Transition!$D12*('RCP19-NEW'!AX14*'Per Unit Emission'!AX13)*'Efficiency Change'!$G12+Transition!$C12*('RCP19-NEW'!AX14*'Per Unit Emission'!AX57)*'Efficiency Change'!$P12)/'Life time change'!$C12</f>
        <v>0</v>
      </c>
      <c r="HP13">
        <f>(Transition!$D12*('RCP19-NEW'!AY14*'Per Unit Emission'!AY13)*'Efficiency Change'!$G12+Transition!$C12*('RCP19-NEW'!AY14*'Per Unit Emission'!AY57)*'Efficiency Change'!$P12)/'Life time change'!$C12</f>
        <v>0</v>
      </c>
      <c r="HQ13">
        <f>(Transition!$D12*('RCP19-NEW'!AZ14*'Per Unit Emission'!AZ13)*'Efficiency Change'!$G12+Transition!$C12*('RCP19-NEW'!AZ14*'Per Unit Emission'!AZ57)*'Efficiency Change'!$P12)/'Life time change'!$C12</f>
        <v>0</v>
      </c>
      <c r="HR13">
        <f>(Transition!$D12*('RCP19-NEW'!BA14*'Per Unit Emission'!BA13)*'Efficiency Change'!$G12+Transition!$C12*('RCP19-NEW'!BA14*'Per Unit Emission'!BA57)*'Efficiency Change'!$P12)/'Life time change'!$C12</f>
        <v>0</v>
      </c>
      <c r="HS13">
        <f>(Transition!$D12*('RCP19-NEW'!BB14*'Per Unit Emission'!AK13)*'Efficiency Change'!$G12+Transition!$C12*('RCP19-NEW'!BB14*'Per Unit Emission'!AK57)*'Efficiency Change'!$P12)/'Life time change'!$C12</f>
        <v>0</v>
      </c>
      <c r="HT13">
        <f>(Transition!$D12*('RCP19-NEW'!BC14*'Per Unit Emission'!AL13)*'Efficiency Change'!$G12+Transition!$C12*('RCP19-NEW'!BC14*'Per Unit Emission'!AL57)*'Efficiency Change'!$P12)/'Life time change'!$C12</f>
        <v>0</v>
      </c>
      <c r="HU13">
        <f>(Transition!$D12*('RCP19-NEW'!BD14*'Per Unit Emission'!AM13)*'Efficiency Change'!$G12+Transition!$C12*('RCP19-NEW'!BD14*'Per Unit Emission'!AM57)*'Efficiency Change'!$P12)/'Life time change'!$C12</f>
        <v>0</v>
      </c>
      <c r="HV13">
        <f>(Transition!$D12*('RCP19-NEW'!BE14*'Per Unit Emission'!AN13)*'Efficiency Change'!$G12+Transition!$C12*('RCP19-NEW'!BE14*'Per Unit Emission'!AN57)*'Efficiency Change'!$P12)/'Life time change'!$C12</f>
        <v>0</v>
      </c>
      <c r="HW13">
        <f>(Transition!$D12*('RCP19-NEW'!BF14*'Per Unit Emission'!AO13)*'Efficiency Change'!$G12+Transition!$C12*('RCP19-NEW'!BF14*'Per Unit Emission'!AO57)*'Efficiency Change'!$P12)/'Life time change'!$C12</f>
        <v>0</v>
      </c>
      <c r="HX13">
        <f>(Transition!$D12*('RCP19-NEW'!BG14*'Per Unit Emission'!AP13)*'Efficiency Change'!$G12+Transition!$C12*('RCP19-NEW'!BG14*'Per Unit Emission'!AP57)*'Efficiency Change'!$P12)/'Life time change'!$C12</f>
        <v>0</v>
      </c>
      <c r="HY13">
        <f>(Transition!$D12*('RCP19-NEW'!BH14*'Per Unit Emission'!AQ13)*'Efficiency Change'!$G12+Transition!$C12*('RCP19-NEW'!BH14*'Per Unit Emission'!AQ57)*'Efficiency Change'!$P12)/'Life time change'!$C12</f>
        <v>0</v>
      </c>
      <c r="HZ13">
        <f>(Transition!$D12*('RCP19-NEW'!BI14*'Per Unit Emission'!AR13)*'Efficiency Change'!$G12+Transition!$C12*('RCP19-NEW'!BI14*'Per Unit Emission'!AR57)*'Efficiency Change'!$P12)/'Life time change'!$C12</f>
        <v>0</v>
      </c>
      <c r="IA13">
        <f>(Transition!$D12*('RCP19-NEW'!BJ14*'Per Unit Emission'!AS13)*'Efficiency Change'!$G12+Transition!$C12*('RCP19-NEW'!BJ14*'Per Unit Emission'!AS57)*'Efficiency Change'!$P12)/'Life time change'!$C12</f>
        <v>0</v>
      </c>
      <c r="IB13">
        <f>(Transition!$D12*('RCP19-NEW'!BK14*'Per Unit Emission'!AT13)*'Efficiency Change'!$G12+Transition!$C12*('RCP19-NEW'!BK14*'Per Unit Emission'!AT57)*'Efficiency Change'!$P12)/'Life time change'!$C12</f>
        <v>0</v>
      </c>
      <c r="IC13">
        <f>(Transition!$D12*('RCP19-NEW'!BL14*'Per Unit Emission'!AU13)*'Efficiency Change'!$G12+Transition!$C12*('RCP19-NEW'!BL14*'Per Unit Emission'!AU57)*'Efficiency Change'!$P12)/'Life time change'!$C12</f>
        <v>0</v>
      </c>
      <c r="ID13">
        <f>(Transition!$D12*('RCP19-NEW'!BM14*'Per Unit Emission'!AV13)*'Efficiency Change'!$G12+Transition!$C12*('RCP19-NEW'!BM14*'Per Unit Emission'!AV57)*'Efficiency Change'!$P12)/'Life time change'!$C12</f>
        <v>0</v>
      </c>
      <c r="IE13">
        <f>(Transition!$D12*('RCP19-NEW'!BN14*'Per Unit Emission'!AW13)*'Efficiency Change'!$G12+Transition!$C12*('RCP19-NEW'!BN14*'Per Unit Emission'!AW57)*'Efficiency Change'!$P12)/'Life time change'!$C12</f>
        <v>0</v>
      </c>
      <c r="IF13">
        <f>(Transition!$D12*('RCP19-NEW'!BO14*'Per Unit Emission'!AX13)*'Efficiency Change'!$G12+Transition!$C12*('RCP19-NEW'!BO14*'Per Unit Emission'!AX57)*'Efficiency Change'!$P12)/'Life time change'!$C12</f>
        <v>0</v>
      </c>
      <c r="IG13">
        <f>(Transition!$D12*('RCP19-NEW'!BP14*'Per Unit Emission'!AY13)*'Efficiency Change'!$G12+Transition!$C12*('RCP19-NEW'!BP14*'Per Unit Emission'!AY57)*'Efficiency Change'!$P12)/'Life time change'!$C12</f>
        <v>0</v>
      </c>
      <c r="IH13">
        <f>(Transition!$D12*('RCP19-NEW'!BQ14*'Per Unit Emission'!AZ13)*'Efficiency Change'!$G12+Transition!$C12*('RCP19-NEW'!BQ14*'Per Unit Emission'!AZ57)*'Efficiency Change'!$P12)/'Life time change'!$C12</f>
        <v>0</v>
      </c>
      <c r="II13">
        <f>(Transition!$D12*('RCP19-NEW'!BR14*'Per Unit Emission'!BA13)*'Efficiency Change'!$G12+Transition!$C12*('RCP19-NEW'!BR14*'Per Unit Emission'!BA57)*'Efficiency Change'!$P12)/'Life time change'!$C12</f>
        <v>0</v>
      </c>
      <c r="IJ13">
        <f>(Transition!$D12*('RCP19-NEW'!BS14*'Per Unit Emission'!AK13)*'Efficiency Change'!$G12+Transition!$C12*('RCP19-NEW'!BS14*'Per Unit Emission'!AK57)*'Efficiency Change'!$P12)/'Life time change'!$C12</f>
        <v>0</v>
      </c>
      <c r="IK13">
        <f>(Transition!$D12*('RCP19-NEW'!BT14*'Per Unit Emission'!AL13)*'Efficiency Change'!$G12+Transition!$C12*('RCP19-NEW'!BT14*'Per Unit Emission'!AL57)*'Efficiency Change'!$P12)/'Life time change'!$C12</f>
        <v>0</v>
      </c>
      <c r="IL13">
        <f>(Transition!$D12*('RCP19-NEW'!BU14*'Per Unit Emission'!AM13)*'Efficiency Change'!$G12+Transition!$C12*('RCP19-NEW'!BU14*'Per Unit Emission'!AM57)*'Efficiency Change'!$P12)/'Life time change'!$C12</f>
        <v>0</v>
      </c>
      <c r="IM13">
        <f>(Transition!$D12*('RCP19-NEW'!BV14*'Per Unit Emission'!AN13)*'Efficiency Change'!$G12+Transition!$C12*('RCP19-NEW'!BV14*'Per Unit Emission'!AN57)*'Efficiency Change'!$P12)/'Life time change'!$C12</f>
        <v>0</v>
      </c>
      <c r="IN13">
        <f>(Transition!$D12*('RCP19-NEW'!BW14*'Per Unit Emission'!AO13)*'Efficiency Change'!$G12+Transition!$C12*('RCP19-NEW'!BW14*'Per Unit Emission'!AO57)*'Efficiency Change'!$P12)/'Life time change'!$C12</f>
        <v>0</v>
      </c>
      <c r="IO13">
        <f>(Transition!$D12*('RCP19-NEW'!BX14*'Per Unit Emission'!AP13)*'Efficiency Change'!$G12+Transition!$C12*('RCP19-NEW'!BX14*'Per Unit Emission'!AP57)*'Efficiency Change'!$P12)/'Life time change'!$C12</f>
        <v>0</v>
      </c>
      <c r="IP13">
        <f>(Transition!$D12*('RCP19-NEW'!BY14*'Per Unit Emission'!AQ13)*'Efficiency Change'!$G12+Transition!$C12*('RCP19-NEW'!BY14*'Per Unit Emission'!AQ57)*'Efficiency Change'!$P12)/'Life time change'!$C12</f>
        <v>0</v>
      </c>
      <c r="IQ13">
        <f>(Transition!$D12*('RCP19-NEW'!BZ14*'Per Unit Emission'!AR13)*'Efficiency Change'!$G12+Transition!$C12*('RCP19-NEW'!BZ14*'Per Unit Emission'!AR57)*'Efficiency Change'!$P12)/'Life time change'!$C12</f>
        <v>0</v>
      </c>
      <c r="IR13">
        <f>(Transition!$D12*('RCP19-NEW'!CA14*'Per Unit Emission'!AS13)*'Efficiency Change'!$G12+Transition!$C12*('RCP19-NEW'!CA14*'Per Unit Emission'!AS57)*'Efficiency Change'!$P12)/'Life time change'!$C12</f>
        <v>0</v>
      </c>
      <c r="IS13">
        <f>(Transition!$D12*('RCP19-NEW'!CB14*'Per Unit Emission'!AT13)*'Efficiency Change'!$G12+Transition!$C12*('RCP19-NEW'!CB14*'Per Unit Emission'!AT57)*'Efficiency Change'!$P12)/'Life time change'!$C12</f>
        <v>0</v>
      </c>
      <c r="IT13">
        <f>(Transition!$D12*('RCP19-NEW'!CC14*'Per Unit Emission'!AU13)*'Efficiency Change'!$G12+Transition!$C12*('RCP19-NEW'!CC14*'Per Unit Emission'!AU57)*'Efficiency Change'!$P12)/'Life time change'!$C12</f>
        <v>0</v>
      </c>
      <c r="IU13">
        <f>(Transition!$D12*('RCP19-NEW'!CD14*'Per Unit Emission'!AV13)*'Efficiency Change'!$G12+Transition!$C12*('RCP19-NEW'!CD14*'Per Unit Emission'!AV57)*'Efficiency Change'!$P12)/'Life time change'!$C12</f>
        <v>0</v>
      </c>
      <c r="IV13">
        <f>(Transition!$D12*('RCP19-NEW'!CE14*'Per Unit Emission'!AW13)*'Efficiency Change'!$G12+Transition!$C12*('RCP19-NEW'!CE14*'Per Unit Emission'!AW57)*'Efficiency Change'!$P12)/'Life time change'!$C12</f>
        <v>0</v>
      </c>
      <c r="IW13">
        <f>(Transition!$D12*('RCP19-NEW'!CF14*'Per Unit Emission'!AX13)*'Efficiency Change'!$G12+Transition!$C12*('RCP19-NEW'!CF14*'Per Unit Emission'!AX57)*'Efficiency Change'!$P12)/'Life time change'!$C12</f>
        <v>0</v>
      </c>
      <c r="IX13">
        <f>(Transition!$D12*('RCP19-NEW'!CG14*'Per Unit Emission'!AY13)*'Efficiency Change'!$G12+Transition!$C12*('RCP19-NEW'!CG14*'Per Unit Emission'!AY57)*'Efficiency Change'!$P12)/'Life time change'!$C12</f>
        <v>0</v>
      </c>
      <c r="IY13">
        <f>(Transition!$D12*('RCP19-NEW'!CH14*'Per Unit Emission'!AZ13)*'Efficiency Change'!$G12+Transition!$C12*('RCP19-NEW'!CH14*'Per Unit Emission'!AZ57)*'Efficiency Change'!$P12)/'Life time change'!$C12</f>
        <v>0</v>
      </c>
    </row>
    <row r="14" spans="1:259" x14ac:dyDescent="0.25">
      <c r="A14">
        <v>2021</v>
      </c>
      <c r="B14">
        <f>(Transition!$D13*('Base-New'!C15*'Per Unit Emission'!C14)*'Efficiency Change'!$G13+Transition!$C13*('Base-New'!C15*'Per Unit Emission'!C58)*'Efficiency Change'!$P13)/'Life time change'!$C13</f>
        <v>0</v>
      </c>
      <c r="C14">
        <f>(Transition!$D13*('Base-New'!D15*'Per Unit Emission'!D14)*'Efficiency Change'!$G13+Transition!$C13*('Base-New'!D15*'Per Unit Emission'!D58)*'Efficiency Change'!$P13)/'Life time change'!$C13</f>
        <v>0</v>
      </c>
      <c r="D14">
        <f>(Transition!$D13*('Base-New'!E15*'Per Unit Emission'!E14)*'Efficiency Change'!$G13+Transition!$C13*('Base-New'!E15*'Per Unit Emission'!E58)*'Efficiency Change'!$P13)/'Life time change'!$C13</f>
        <v>0</v>
      </c>
      <c r="E14">
        <f>(Transition!$D13*('Base-New'!F15*'Per Unit Emission'!F14)*'Efficiency Change'!$G13+Transition!$C13*('Base-New'!F15*'Per Unit Emission'!F58)*'Efficiency Change'!$P13)/'Life time change'!$C13</f>
        <v>0</v>
      </c>
      <c r="F14">
        <f>(Transition!$D13*('Base-New'!G15*'Per Unit Emission'!G14)*'Efficiency Change'!$G13+Transition!$C13*('Base-New'!G15*'Per Unit Emission'!G58)*'Efficiency Change'!$P13)/'Life time change'!$C13</f>
        <v>0</v>
      </c>
      <c r="G14">
        <f>(Transition!$D13*('Base-New'!H15*'Per Unit Emission'!H14)*'Efficiency Change'!$G13+Transition!$C13*('Base-New'!H15*'Per Unit Emission'!H58)*'Efficiency Change'!$P13)/'Life time change'!$C13</f>
        <v>0</v>
      </c>
      <c r="H14">
        <f>(Transition!$D13*('Base-New'!I15*'Per Unit Emission'!I14)*'Efficiency Change'!$G13+Transition!$C13*('Base-New'!I15*'Per Unit Emission'!I58)*'Efficiency Change'!$P13)/'Life time change'!$C13</f>
        <v>0</v>
      </c>
      <c r="I14">
        <f>(Transition!$D13*('Base-New'!J15*'Per Unit Emission'!J14)*'Efficiency Change'!$G13+Transition!$C13*('Base-New'!J15*'Per Unit Emission'!J58)*'Efficiency Change'!$P13)/'Life time change'!$C13</f>
        <v>0</v>
      </c>
      <c r="J14">
        <f>(Transition!$D13*('Base-New'!K15*'Per Unit Emission'!K14)*'Efficiency Change'!$G13+Transition!$C13*('Base-New'!K15*'Per Unit Emission'!K58)*'Efficiency Change'!$P13)/'Life time change'!$C13</f>
        <v>0</v>
      </c>
      <c r="K14">
        <f>(Transition!$D13*('Base-New'!L15*'Per Unit Emission'!L14)*'Efficiency Change'!$G13+Transition!$C13*('Base-New'!L15*'Per Unit Emission'!L58)*'Efficiency Change'!$P13)/'Life time change'!$C13</f>
        <v>0</v>
      </c>
      <c r="L14">
        <f>(Transition!$D13*('Base-New'!M15*'Per Unit Emission'!M14)*'Efficiency Change'!$G13+Transition!$C13*('Base-New'!M15*'Per Unit Emission'!M58)*'Efficiency Change'!$P13)/'Life time change'!$C13</f>
        <v>0</v>
      </c>
      <c r="M14">
        <f>(Transition!$D13*('Base-New'!N15*'Per Unit Emission'!N14)*'Efficiency Change'!$G13+Transition!$C13*('Base-New'!N15*'Per Unit Emission'!N58)*'Efficiency Change'!$P13)/'Life time change'!$C13</f>
        <v>0</v>
      </c>
      <c r="N14">
        <f>(Transition!$D13*('Base-New'!O15*'Per Unit Emission'!O14)*'Efficiency Change'!$G13+Transition!$C13*('Base-New'!O15*'Per Unit Emission'!O58)*'Efficiency Change'!$P13)/'Life time change'!$C13</f>
        <v>0</v>
      </c>
      <c r="O14">
        <f>(Transition!$D13*('Base-New'!P15*'Per Unit Emission'!P14)*'Efficiency Change'!$G13+Transition!$C13*('Base-New'!P15*'Per Unit Emission'!P58)*'Efficiency Change'!$P13)/'Life time change'!$C13</f>
        <v>0</v>
      </c>
      <c r="P14">
        <f>(Transition!$D13*('Base-New'!Q15*'Per Unit Emission'!Q14)*'Efficiency Change'!$G13+Transition!$C13*('Base-New'!Q15*'Per Unit Emission'!Q58)*'Efficiency Change'!$P13)/'Life time change'!$C13</f>
        <v>0</v>
      </c>
      <c r="Q14">
        <f>(Transition!$D13*('Base-New'!R15*'Per Unit Emission'!R14)*'Efficiency Change'!$G13+Transition!$C13*('Base-New'!R15*'Per Unit Emission'!R58)*'Efficiency Change'!$P13)/'Life time change'!$C13</f>
        <v>0</v>
      </c>
      <c r="R14">
        <f>(Transition!$D13*('Base-New'!S15*'Per Unit Emission'!S14)*'Efficiency Change'!$G13+Transition!$C13*('Base-New'!S15*'Per Unit Emission'!S58)*'Efficiency Change'!$P13)/'Life time change'!$C13</f>
        <v>0</v>
      </c>
      <c r="S14">
        <f>(Transition!$D13*('Base-New'!T15*'Per Unit Emission'!C14)*'Efficiency Change'!$G13+Transition!$C13*('Base-New'!T15*'Per Unit Emission'!C58)*'Efficiency Change'!$P13)/'Life time change'!$C13</f>
        <v>0</v>
      </c>
      <c r="T14">
        <f>(Transition!$D13*('Base-New'!U15*'Per Unit Emission'!D14)*'Efficiency Change'!$G13+Transition!$C13*('Base-New'!U15*'Per Unit Emission'!D58)*'Efficiency Change'!$P13)/'Life time change'!$C13</f>
        <v>0</v>
      </c>
      <c r="U14">
        <f>(Transition!$D13*('Base-New'!V15*'Per Unit Emission'!E14)*'Efficiency Change'!$G13+Transition!$C13*('Base-New'!V15*'Per Unit Emission'!E58)*'Efficiency Change'!$P13)/'Life time change'!$C13</f>
        <v>0</v>
      </c>
      <c r="V14">
        <f>(Transition!$D13*('Base-New'!W15*'Per Unit Emission'!F14)*'Efficiency Change'!$G13+Transition!$C13*('Base-New'!W15*'Per Unit Emission'!F58)*'Efficiency Change'!$P13)/'Life time change'!$C13</f>
        <v>0</v>
      </c>
      <c r="W14">
        <f>(Transition!$D13*('Base-New'!X15*'Per Unit Emission'!G14)*'Efficiency Change'!$G13+Transition!$C13*('Base-New'!X15*'Per Unit Emission'!G58)*'Efficiency Change'!$P13)/'Life time change'!$C13</f>
        <v>0</v>
      </c>
      <c r="X14">
        <f>(Transition!$D13*('Base-New'!Y15*'Per Unit Emission'!H14)*'Efficiency Change'!$G13+Transition!$C13*('Base-New'!Y15*'Per Unit Emission'!H58)*'Efficiency Change'!$P13)/'Life time change'!$C13</f>
        <v>0</v>
      </c>
      <c r="Y14">
        <f>(Transition!$D13*('Base-New'!Z15*'Per Unit Emission'!I14)*'Efficiency Change'!$G13+Transition!$C13*('Base-New'!Z15*'Per Unit Emission'!I58)*'Efficiency Change'!$P13)/'Life time change'!$C13</f>
        <v>0</v>
      </c>
      <c r="Z14">
        <f>(Transition!$D13*('Base-New'!AA15*'Per Unit Emission'!J14)*'Efficiency Change'!$G13+Transition!$C13*('Base-New'!AA15*'Per Unit Emission'!J58)*'Efficiency Change'!$P13)/'Life time change'!$C13</f>
        <v>0</v>
      </c>
      <c r="AA14">
        <f>(Transition!$D13*('Base-New'!AB15*'Per Unit Emission'!K14)*'Efficiency Change'!$G13+Transition!$C13*('Base-New'!AB15*'Per Unit Emission'!K58)*'Efficiency Change'!$P13)/'Life time change'!$C13</f>
        <v>0</v>
      </c>
      <c r="AB14">
        <f>(Transition!$D13*('Base-New'!AC15*'Per Unit Emission'!L14)*'Efficiency Change'!$G13+Transition!$C13*('Base-New'!AC15*'Per Unit Emission'!L58)*'Efficiency Change'!$P13)/'Life time change'!$C13</f>
        <v>0</v>
      </c>
      <c r="AC14">
        <f>(Transition!$D13*('Base-New'!AD15*'Per Unit Emission'!M14)*'Efficiency Change'!$G13+Transition!$C13*('Base-New'!AD15*'Per Unit Emission'!M58)*'Efficiency Change'!$P13)/'Life time change'!$C13</f>
        <v>0</v>
      </c>
      <c r="AD14">
        <f>(Transition!$D13*('Base-New'!AE15*'Per Unit Emission'!N14)*'Efficiency Change'!$G13+Transition!$C13*('Base-New'!AE15*'Per Unit Emission'!N58)*'Efficiency Change'!$P13)/'Life time change'!$C13</f>
        <v>0</v>
      </c>
      <c r="AE14">
        <f>(Transition!$D13*('Base-New'!AF15*'Per Unit Emission'!O14)*'Efficiency Change'!$G13+Transition!$C13*('Base-New'!AF15*'Per Unit Emission'!O58)*'Efficiency Change'!$P13)/'Life time change'!$C13</f>
        <v>0</v>
      </c>
      <c r="AF14">
        <f>(Transition!$D13*('Base-New'!AG15*'Per Unit Emission'!P14)*'Efficiency Change'!$G13+Transition!$C13*('Base-New'!AG15*'Per Unit Emission'!P58)*'Efficiency Change'!$P13)/'Life time change'!$C13</f>
        <v>0</v>
      </c>
      <c r="AG14">
        <f>(Transition!$D13*('Base-New'!AH15*'Per Unit Emission'!Q14)*'Efficiency Change'!$G13+Transition!$C13*('Base-New'!AH15*'Per Unit Emission'!Q58)*'Efficiency Change'!$P13)/'Life time change'!$C13</f>
        <v>0</v>
      </c>
      <c r="AH14">
        <f>(Transition!$D13*('Base-New'!AI15*'Per Unit Emission'!R14)*'Efficiency Change'!$G13+Transition!$C13*('Base-New'!AI15*'Per Unit Emission'!R58)*'Efficiency Change'!$P13)/'Life time change'!$C13</f>
        <v>0</v>
      </c>
      <c r="AI14">
        <f>(Transition!$D13*('Base-New'!AJ15*'Per Unit Emission'!S14)*'Efficiency Change'!$G13+Transition!$C13*('Base-New'!AJ15*'Per Unit Emission'!S58)*'Efficiency Change'!$P13)/'Life time change'!$C13</f>
        <v>0</v>
      </c>
      <c r="AJ14">
        <f>(Transition!$D13*('Base-New'!AK15*'Per Unit Emission'!C14)*'Efficiency Change'!$G13+Transition!$C13*('Base-New'!AK15*'Per Unit Emission'!C58)*'Efficiency Change'!$P13)/'Life time change'!$C13</f>
        <v>0</v>
      </c>
      <c r="AK14">
        <f>(Transition!$D13*('Base-New'!AL15*'Per Unit Emission'!D14)*'Efficiency Change'!$G13+Transition!$C13*('Base-New'!AL15*'Per Unit Emission'!D58)*'Efficiency Change'!$P13)/'Life time change'!$C13</f>
        <v>0</v>
      </c>
      <c r="AL14">
        <f>(Transition!$D13*('Base-New'!AM15*'Per Unit Emission'!E14)*'Efficiency Change'!$G13+Transition!$C13*('Base-New'!AM15*'Per Unit Emission'!E58)*'Efficiency Change'!$P13)/'Life time change'!$C13</f>
        <v>0</v>
      </c>
      <c r="AM14">
        <f>(Transition!$D13*('Base-New'!AN15*'Per Unit Emission'!F14)*'Efficiency Change'!$G13+Transition!$C13*('Base-New'!AN15*'Per Unit Emission'!F58)*'Efficiency Change'!$P13)/'Life time change'!$C13</f>
        <v>0</v>
      </c>
      <c r="AN14">
        <f>(Transition!$D13*('Base-New'!AO15*'Per Unit Emission'!G14)*'Efficiency Change'!$G13+Transition!$C13*('Base-New'!AO15*'Per Unit Emission'!G58)*'Efficiency Change'!$P13)/'Life time change'!$C13</f>
        <v>0</v>
      </c>
      <c r="AO14">
        <f>(Transition!$D13*('Base-New'!AP15*'Per Unit Emission'!H14)*'Efficiency Change'!$G13+Transition!$C13*('Base-New'!AP15*'Per Unit Emission'!H58)*'Efficiency Change'!$P13)/'Life time change'!$C13</f>
        <v>0</v>
      </c>
      <c r="AP14">
        <f>(Transition!$D13*('Base-New'!AQ15*'Per Unit Emission'!I14)*'Efficiency Change'!$G13+Transition!$C13*('Base-New'!AQ15*'Per Unit Emission'!I58)*'Efficiency Change'!$P13)/'Life time change'!$C13</f>
        <v>0</v>
      </c>
      <c r="AQ14">
        <f>(Transition!$D13*('Base-New'!AR15*'Per Unit Emission'!J14)*'Efficiency Change'!$G13+Transition!$C13*('Base-New'!AR15*'Per Unit Emission'!J58)*'Efficiency Change'!$P13)/'Life time change'!$C13</f>
        <v>0</v>
      </c>
      <c r="AR14">
        <f>(Transition!$D13*('Base-New'!AS15*'Per Unit Emission'!K14)*'Efficiency Change'!$G13+Transition!$C13*('Base-New'!AS15*'Per Unit Emission'!K58)*'Efficiency Change'!$P13)/'Life time change'!$C13</f>
        <v>0</v>
      </c>
      <c r="AS14">
        <f>(Transition!$D13*('Base-New'!AT15*'Per Unit Emission'!L14)*'Efficiency Change'!$G13+Transition!$C13*('Base-New'!AT15*'Per Unit Emission'!L58)*'Efficiency Change'!$P13)/'Life time change'!$C13</f>
        <v>0</v>
      </c>
      <c r="AT14">
        <f>(Transition!$D13*('Base-New'!AU15*'Per Unit Emission'!M14)*'Efficiency Change'!$G13+Transition!$C13*('Base-New'!AU15*'Per Unit Emission'!M58)*'Efficiency Change'!$P13)/'Life time change'!$C13</f>
        <v>0</v>
      </c>
      <c r="AU14">
        <f>(Transition!$D13*('Base-New'!AV15*'Per Unit Emission'!N14)*'Efficiency Change'!$G13+Transition!$C13*('Base-New'!AV15*'Per Unit Emission'!N58)*'Efficiency Change'!$P13)/'Life time change'!$C13</f>
        <v>0</v>
      </c>
      <c r="AV14">
        <f>(Transition!$D13*('Base-New'!AW15*'Per Unit Emission'!O14)*'Efficiency Change'!$G13+Transition!$C13*('Base-New'!AW15*'Per Unit Emission'!O58)*'Efficiency Change'!$P13)/'Life time change'!$C13</f>
        <v>0</v>
      </c>
      <c r="AW14">
        <f>(Transition!$D13*('Base-New'!AX15*'Per Unit Emission'!P14)*'Efficiency Change'!$G13+Transition!$C13*('Base-New'!AX15*'Per Unit Emission'!P58)*'Efficiency Change'!$P13)/'Life time change'!$C13</f>
        <v>0</v>
      </c>
      <c r="AX14">
        <f>(Transition!$D13*('Base-New'!AY15*'Per Unit Emission'!Q14)*'Efficiency Change'!$G13+Transition!$C13*('Base-New'!AY15*'Per Unit Emission'!Q58)*'Efficiency Change'!$P13)/'Life time change'!$C13</f>
        <v>0</v>
      </c>
      <c r="AY14">
        <f>(Transition!$D13*('Base-New'!AZ15*'Per Unit Emission'!R14)*'Efficiency Change'!$G13+Transition!$C13*('Base-New'!AZ15*'Per Unit Emission'!R58)*'Efficiency Change'!$P13)/'Life time change'!$C13</f>
        <v>0</v>
      </c>
      <c r="AZ14">
        <f>(Transition!$D13*('Base-New'!BA15*'Per Unit Emission'!S14)*'Efficiency Change'!$G13+Transition!$C13*('Base-New'!BA15*'Per Unit Emission'!S58)*'Efficiency Change'!$P13)/'Life time change'!$C13</f>
        <v>0</v>
      </c>
      <c r="BA14">
        <f>(Transition!$D13*('Base-New'!BB15*'Per Unit Emission'!C14)*'Efficiency Change'!$G13+Transition!$C13*('Base-New'!BB15*'Per Unit Emission'!C58)*'Efficiency Change'!$P13)/'Life time change'!$C13</f>
        <v>0</v>
      </c>
      <c r="BB14">
        <f>(Transition!$D13*('Base-New'!BC15*'Per Unit Emission'!D14)*'Efficiency Change'!$G13+Transition!$C13*('Base-New'!BC15*'Per Unit Emission'!D58)*'Efficiency Change'!$P13)/'Life time change'!$C13</f>
        <v>0</v>
      </c>
      <c r="BC14">
        <f>(Transition!$D13*('Base-New'!BD15*'Per Unit Emission'!E14)*'Efficiency Change'!$G13+Transition!$C13*('Base-New'!BD15*'Per Unit Emission'!E58)*'Efficiency Change'!$P13)/'Life time change'!$C13</f>
        <v>0</v>
      </c>
      <c r="BD14">
        <f>(Transition!$D13*('Base-New'!BE15*'Per Unit Emission'!F14)*'Efficiency Change'!$G13+Transition!$C13*('Base-New'!BE15*'Per Unit Emission'!F58)*'Efficiency Change'!$P13)/'Life time change'!$C13</f>
        <v>0</v>
      </c>
      <c r="BE14">
        <f>(Transition!$D13*('Base-New'!BF15*'Per Unit Emission'!G14)*'Efficiency Change'!$G13+Transition!$C13*('Base-New'!BF15*'Per Unit Emission'!G58)*'Efficiency Change'!$P13)/'Life time change'!$C13</f>
        <v>0</v>
      </c>
      <c r="BF14">
        <f>(Transition!$D13*('Base-New'!BG15*'Per Unit Emission'!H14)*'Efficiency Change'!$G13+Transition!$C13*('Base-New'!BG15*'Per Unit Emission'!H58)*'Efficiency Change'!$P13)/'Life time change'!$C13</f>
        <v>0</v>
      </c>
      <c r="BG14">
        <f>(Transition!$D13*('Base-New'!BH15*'Per Unit Emission'!I14)*'Efficiency Change'!$G13+Transition!$C13*('Base-New'!BH15*'Per Unit Emission'!I58)*'Efficiency Change'!$P13)/'Life time change'!$C13</f>
        <v>0</v>
      </c>
      <c r="BH14">
        <f>(Transition!$D13*('Base-New'!BI15*'Per Unit Emission'!J14)*'Efficiency Change'!$G13+Transition!$C13*('Base-New'!BI15*'Per Unit Emission'!J58)*'Efficiency Change'!$P13)/'Life time change'!$C13</f>
        <v>0</v>
      </c>
      <c r="BI14">
        <f>(Transition!$D13*('Base-New'!BJ15*'Per Unit Emission'!K14)*'Efficiency Change'!$G13+Transition!$C13*('Base-New'!BJ15*'Per Unit Emission'!K58)*'Efficiency Change'!$P13)/'Life time change'!$C13</f>
        <v>0</v>
      </c>
      <c r="BJ14">
        <f>(Transition!$D13*('Base-New'!BK15*'Per Unit Emission'!L14)*'Efficiency Change'!$G13+Transition!$C13*('Base-New'!BK15*'Per Unit Emission'!L58)*'Efficiency Change'!$P13)/'Life time change'!$C13</f>
        <v>0</v>
      </c>
      <c r="BK14">
        <f>(Transition!$D13*('Base-New'!BL15*'Per Unit Emission'!M14)*'Efficiency Change'!$G13+Transition!$C13*('Base-New'!BL15*'Per Unit Emission'!M58)*'Efficiency Change'!$P13)/'Life time change'!$C13</f>
        <v>0</v>
      </c>
      <c r="BL14">
        <f>(Transition!$D13*('Base-New'!BM15*'Per Unit Emission'!N14)*'Efficiency Change'!$G13+Transition!$C13*('Base-New'!BM15*'Per Unit Emission'!N58)*'Efficiency Change'!$P13)/'Life time change'!$C13</f>
        <v>0</v>
      </c>
      <c r="BM14">
        <f>(Transition!$D13*('Base-New'!BN15*'Per Unit Emission'!O14)*'Efficiency Change'!$G13+Transition!$C13*('Base-New'!BN15*'Per Unit Emission'!O58)*'Efficiency Change'!$P13)/'Life time change'!$C13</f>
        <v>0</v>
      </c>
      <c r="BN14">
        <f>(Transition!$D13*('Base-New'!BO15*'Per Unit Emission'!P14)*'Efficiency Change'!$G13+Transition!$C13*('Base-New'!BO15*'Per Unit Emission'!P58)*'Efficiency Change'!$P13)/'Life time change'!$C13</f>
        <v>0</v>
      </c>
      <c r="BO14">
        <f>(Transition!$D13*('Base-New'!BP15*'Per Unit Emission'!Q14)*'Efficiency Change'!$G13+Transition!$C13*('Base-New'!BP15*'Per Unit Emission'!Q58)*'Efficiency Change'!$P13)/'Life time change'!$C13</f>
        <v>0</v>
      </c>
      <c r="BP14">
        <f>(Transition!$D13*('Base-New'!BQ15*'Per Unit Emission'!R14)*'Efficiency Change'!$G13+Transition!$C13*('Base-New'!BQ15*'Per Unit Emission'!R58)*'Efficiency Change'!$P13)/'Life time change'!$C13</f>
        <v>0</v>
      </c>
      <c r="BQ14">
        <f>(Transition!$D13*('Base-New'!BR15*'Per Unit Emission'!S14)*'Efficiency Change'!$G13+Transition!$C13*('Base-New'!BR15*'Per Unit Emission'!S58)*'Efficiency Change'!$P13)/'Life time change'!$C13</f>
        <v>0</v>
      </c>
      <c r="BR14">
        <f>(Transition!$D13*('Base-New'!BS15*'Per Unit Emission'!C14)*'Efficiency Change'!$G13+Transition!$C13*('Base-New'!BS15*'Per Unit Emission'!C58)*'Efficiency Change'!$P13)/'Life time change'!$C13</f>
        <v>0</v>
      </c>
      <c r="BS14">
        <f>(Transition!$D13*('Base-New'!BT15*'Per Unit Emission'!D14)*'Efficiency Change'!$G13+Transition!$C13*('Base-New'!BT15*'Per Unit Emission'!D58)*'Efficiency Change'!$P13)/'Life time change'!$C13</f>
        <v>0</v>
      </c>
      <c r="BT14">
        <f>(Transition!$D13*('Base-New'!BU15*'Per Unit Emission'!E14)*'Efficiency Change'!$G13+Transition!$C13*('Base-New'!BU15*'Per Unit Emission'!E58)*'Efficiency Change'!$P13)/'Life time change'!$C13</f>
        <v>0</v>
      </c>
      <c r="BU14">
        <f>(Transition!$D13*('Base-New'!BV15*'Per Unit Emission'!F14)*'Efficiency Change'!$G13+Transition!$C13*('Base-New'!BV15*'Per Unit Emission'!F58)*'Efficiency Change'!$P13)/'Life time change'!$C13</f>
        <v>0</v>
      </c>
      <c r="BV14">
        <f>(Transition!$D13*('Base-New'!BW15*'Per Unit Emission'!G14)*'Efficiency Change'!$G13+Transition!$C13*('Base-New'!BW15*'Per Unit Emission'!G58)*'Efficiency Change'!$P13)/'Life time change'!$C13</f>
        <v>0</v>
      </c>
      <c r="BW14">
        <f>(Transition!$D13*('Base-New'!BX15*'Per Unit Emission'!H14)*'Efficiency Change'!$G13+Transition!$C13*('Base-New'!BX15*'Per Unit Emission'!H58)*'Efficiency Change'!$P13)/'Life time change'!$C13</f>
        <v>0</v>
      </c>
      <c r="BX14">
        <f>(Transition!$D13*('Base-New'!BY15*'Per Unit Emission'!I14)*'Efficiency Change'!$G13+Transition!$C13*('Base-New'!BY15*'Per Unit Emission'!I58)*'Efficiency Change'!$P13)/'Life time change'!$C13</f>
        <v>0</v>
      </c>
      <c r="BY14">
        <f>(Transition!$D13*('Base-New'!BZ15*'Per Unit Emission'!J14)*'Efficiency Change'!$G13+Transition!$C13*('Base-New'!BZ15*'Per Unit Emission'!J58)*'Efficiency Change'!$P13)/'Life time change'!$C13</f>
        <v>0</v>
      </c>
      <c r="BZ14">
        <f>(Transition!$D13*('Base-New'!CA15*'Per Unit Emission'!K14)*'Efficiency Change'!$G13+Transition!$C13*('Base-New'!CA15*'Per Unit Emission'!K58)*'Efficiency Change'!$P13)/'Life time change'!$C13</f>
        <v>0</v>
      </c>
      <c r="CA14">
        <f>(Transition!$D13*('Base-New'!CB15*'Per Unit Emission'!L14)*'Efficiency Change'!$G13+Transition!$C13*('Base-New'!CB15*'Per Unit Emission'!L58)*'Efficiency Change'!$P13)/'Life time change'!$C13</f>
        <v>0</v>
      </c>
      <c r="CB14">
        <f>(Transition!$D13*('Base-New'!CC15*'Per Unit Emission'!M14)*'Efficiency Change'!$G13+Transition!$C13*('Base-New'!CC15*'Per Unit Emission'!M58)*'Efficiency Change'!$P13)/'Life time change'!$C13</f>
        <v>0</v>
      </c>
      <c r="CC14">
        <f>(Transition!$D13*('Base-New'!CD15*'Per Unit Emission'!N14)*'Efficiency Change'!$G13+Transition!$C13*('Base-New'!CD15*'Per Unit Emission'!N58)*'Efficiency Change'!$P13)/'Life time change'!$C13</f>
        <v>0</v>
      </c>
      <c r="CD14">
        <f>(Transition!$D13*('Base-New'!CE15*'Per Unit Emission'!O14)*'Efficiency Change'!$G13+Transition!$C13*('Base-New'!CE15*'Per Unit Emission'!O58)*'Efficiency Change'!$P13)/'Life time change'!$C13</f>
        <v>0</v>
      </c>
      <c r="CE14">
        <f>(Transition!$D13*('Base-New'!CF15*'Per Unit Emission'!P14)*'Efficiency Change'!$G13+Transition!$C13*('Base-New'!CF15*'Per Unit Emission'!P58)*'Efficiency Change'!$P13)/'Life time change'!$C13</f>
        <v>0</v>
      </c>
      <c r="CF14">
        <f>(Transition!$D13*('Base-New'!CG15*'Per Unit Emission'!Q14)*'Efficiency Change'!$G13+Transition!$C13*('Base-New'!CG15*'Per Unit Emission'!Q58)*'Efficiency Change'!$P13)/'Life time change'!$C13</f>
        <v>0</v>
      </c>
      <c r="CG14">
        <f>(Transition!$D13*('Base-New'!CH15*'Per Unit Emission'!R14)*'Efficiency Change'!$G13+Transition!$C13*('Base-New'!CH15*'Per Unit Emission'!R58)*'Efficiency Change'!$P13)/'Life time change'!$C13</f>
        <v>0</v>
      </c>
      <c r="CJ14">
        <v>2021</v>
      </c>
      <c r="CK14">
        <f>(Transition!$D13*('RCP26-NEW'!C15*'Per Unit Emission'!T14)*'Efficiency Change'!$G13+Transition!$C13*('RCP26-NEW'!C15*'Per Unit Emission'!T58)*'Efficiency Change'!$P13)/'Life time change'!$C13</f>
        <v>0</v>
      </c>
      <c r="CL14">
        <f>(Transition!$D13*('RCP26-NEW'!D15*'Per Unit Emission'!U14)*'Efficiency Change'!$G13+Transition!$C13*('RCP26-NEW'!D15*'Per Unit Emission'!U58)*'Efficiency Change'!$P13)/'Life time change'!$C13</f>
        <v>0</v>
      </c>
      <c r="CM14">
        <f>(Transition!$D13*('RCP26-NEW'!E15*'Per Unit Emission'!V14)*'Efficiency Change'!$G13+Transition!$C13*('RCP26-NEW'!E15*'Per Unit Emission'!V58)*'Efficiency Change'!$P13)/'Life time change'!$C13</f>
        <v>0</v>
      </c>
      <c r="CN14">
        <f>(Transition!$D13*('RCP26-NEW'!F15*'Per Unit Emission'!W14)*'Efficiency Change'!$G13+Transition!$C13*('RCP26-NEW'!F15*'Per Unit Emission'!W58)*'Efficiency Change'!$P13)/'Life time change'!$C13</f>
        <v>0</v>
      </c>
      <c r="CO14">
        <f>(Transition!$D13*('RCP26-NEW'!G15*'Per Unit Emission'!X14)*'Efficiency Change'!$G13+Transition!$C13*('RCP26-NEW'!G15*'Per Unit Emission'!X58)*'Efficiency Change'!$P13)/'Life time change'!$C13</f>
        <v>0</v>
      </c>
      <c r="CP14">
        <f>(Transition!$D13*('RCP26-NEW'!H15*'Per Unit Emission'!Y14)*'Efficiency Change'!$G13+Transition!$C13*('RCP26-NEW'!H15*'Per Unit Emission'!Y58)*'Efficiency Change'!$P13)/'Life time change'!$C13</f>
        <v>0</v>
      </c>
      <c r="CQ14">
        <f>(Transition!$D13*('RCP26-NEW'!I15*'Per Unit Emission'!Z14)*'Efficiency Change'!$G13+Transition!$C13*('RCP26-NEW'!I15*'Per Unit Emission'!Z58)*'Efficiency Change'!$P13)/'Life time change'!$C13</f>
        <v>0</v>
      </c>
      <c r="CR14">
        <f>(Transition!$D13*('RCP26-NEW'!J15*'Per Unit Emission'!AA14)*'Efficiency Change'!$G13+Transition!$C13*('RCP26-NEW'!J15*'Per Unit Emission'!AA58)*'Efficiency Change'!$P13)/'Life time change'!$C13</f>
        <v>0</v>
      </c>
      <c r="CS14">
        <f>(Transition!$D13*('RCP26-NEW'!K15*'Per Unit Emission'!AB14)*'Efficiency Change'!$G13+Transition!$C13*('RCP26-NEW'!K15*'Per Unit Emission'!AB58)*'Efficiency Change'!$P13)/'Life time change'!$C13</f>
        <v>0</v>
      </c>
      <c r="CT14">
        <f>(Transition!$D13*('RCP26-NEW'!L15*'Per Unit Emission'!AC14)*'Efficiency Change'!$G13+Transition!$C13*('RCP26-NEW'!L15*'Per Unit Emission'!AC58)*'Efficiency Change'!$P13)/'Life time change'!$C13</f>
        <v>0</v>
      </c>
      <c r="CU14">
        <f>(Transition!$D13*('RCP26-NEW'!M15*'Per Unit Emission'!AD14)*'Efficiency Change'!$G13+Transition!$C13*('RCP26-NEW'!M15*'Per Unit Emission'!AD58)*'Efficiency Change'!$P13)/'Life time change'!$C13</f>
        <v>0</v>
      </c>
      <c r="CV14">
        <f>(Transition!$D13*('RCP26-NEW'!N15*'Per Unit Emission'!AE14)*'Efficiency Change'!$G13+Transition!$C13*('RCP26-NEW'!N15*'Per Unit Emission'!AE58)*'Efficiency Change'!$P13)/'Life time change'!$C13</f>
        <v>0</v>
      </c>
      <c r="CW14">
        <f>(Transition!$D13*('RCP26-NEW'!O15*'Per Unit Emission'!AF14)*'Efficiency Change'!$G13+Transition!$C13*('RCP26-NEW'!O15*'Per Unit Emission'!AF58)*'Efficiency Change'!$P13)/'Life time change'!$C13</f>
        <v>0</v>
      </c>
      <c r="CX14">
        <f>(Transition!$D13*('RCP26-NEW'!P15*'Per Unit Emission'!AG14)*'Efficiency Change'!$G13+Transition!$C13*('RCP26-NEW'!P15*'Per Unit Emission'!AG58)*'Efficiency Change'!$P13)/'Life time change'!$C13</f>
        <v>0</v>
      </c>
      <c r="CY14">
        <f>(Transition!$D13*('RCP26-NEW'!Q15*'Per Unit Emission'!AH14)*'Efficiency Change'!$G13+Transition!$C13*('RCP26-NEW'!Q15*'Per Unit Emission'!AH58)*'Efficiency Change'!$P13)/'Life time change'!$C13</f>
        <v>0</v>
      </c>
      <c r="CZ14">
        <f>(Transition!$D13*('RCP26-NEW'!R15*'Per Unit Emission'!AI14)*'Efficiency Change'!$G13+Transition!$C13*('RCP26-NEW'!R15*'Per Unit Emission'!AI58)*'Efficiency Change'!$P13)/'Life time change'!$C13</f>
        <v>0</v>
      </c>
      <c r="DA14">
        <f>(Transition!$D13*('RCP26-NEW'!S15*'Per Unit Emission'!AJ14)*'Efficiency Change'!$G13+Transition!$C13*('RCP26-NEW'!S15*'Per Unit Emission'!AJ58)*'Efficiency Change'!$P13)/'Life time change'!$C13</f>
        <v>0</v>
      </c>
      <c r="DB14">
        <f>(Transition!$D13*('RCP26-NEW'!T15*'Per Unit Emission'!T14)*'Efficiency Change'!$G13+Transition!$C13*('RCP26-NEW'!T15*'Per Unit Emission'!T58)*'Efficiency Change'!$P13)/'Life time change'!$C13</f>
        <v>0</v>
      </c>
      <c r="DC14">
        <f>(Transition!$D13*('RCP26-NEW'!U15*'Per Unit Emission'!U14)*'Efficiency Change'!$G13+Transition!$C13*('RCP26-NEW'!U15*'Per Unit Emission'!U58)*'Efficiency Change'!$P13)/'Life time change'!$C13</f>
        <v>0</v>
      </c>
      <c r="DD14">
        <f>(Transition!$D13*('RCP26-NEW'!V15*'Per Unit Emission'!V14)*'Efficiency Change'!$G13+Transition!$C13*('RCP26-NEW'!V15*'Per Unit Emission'!V58)*'Efficiency Change'!$P13)/'Life time change'!$C13</f>
        <v>0</v>
      </c>
      <c r="DE14">
        <f>(Transition!$D13*('RCP26-NEW'!W15*'Per Unit Emission'!W14)*'Efficiency Change'!$G13+Transition!$C13*('RCP26-NEW'!W15*'Per Unit Emission'!W58)*'Efficiency Change'!$P13)/'Life time change'!$C13</f>
        <v>0</v>
      </c>
      <c r="DF14">
        <f>(Transition!$D13*('RCP26-NEW'!X15*'Per Unit Emission'!X14)*'Efficiency Change'!$G13+Transition!$C13*('RCP26-NEW'!X15*'Per Unit Emission'!X58)*'Efficiency Change'!$P13)/'Life time change'!$C13</f>
        <v>0</v>
      </c>
      <c r="DG14">
        <f>(Transition!$D13*('RCP26-NEW'!Y15*'Per Unit Emission'!Y14)*'Efficiency Change'!$G13+Transition!$C13*('RCP26-NEW'!Y15*'Per Unit Emission'!Y58)*'Efficiency Change'!$P13)/'Life time change'!$C13</f>
        <v>0</v>
      </c>
      <c r="DH14">
        <f>(Transition!$D13*('RCP26-NEW'!Z15*'Per Unit Emission'!Z14)*'Efficiency Change'!$G13+Transition!$C13*('RCP26-NEW'!Z15*'Per Unit Emission'!Z58)*'Efficiency Change'!$P13)/'Life time change'!$C13</f>
        <v>0</v>
      </c>
      <c r="DI14">
        <f>(Transition!$D13*('RCP26-NEW'!AA15*'Per Unit Emission'!AA14)*'Efficiency Change'!$G13+Transition!$C13*('RCP26-NEW'!AA15*'Per Unit Emission'!AA58)*'Efficiency Change'!$P13)/'Life time change'!$C13</f>
        <v>0</v>
      </c>
      <c r="DJ14">
        <f>(Transition!$D13*('RCP26-NEW'!AB15*'Per Unit Emission'!AB14)*'Efficiency Change'!$G13+Transition!$C13*('RCP26-NEW'!AB15*'Per Unit Emission'!AB58)*'Efficiency Change'!$P13)/'Life time change'!$C13</f>
        <v>0</v>
      </c>
      <c r="DK14">
        <f>(Transition!$D13*('RCP26-NEW'!AC15*'Per Unit Emission'!AC14)*'Efficiency Change'!$G13+Transition!$C13*('RCP26-NEW'!AC15*'Per Unit Emission'!AC58)*'Efficiency Change'!$P13)/'Life time change'!$C13</f>
        <v>0</v>
      </c>
      <c r="DL14">
        <f>(Transition!$D13*('RCP26-NEW'!AD15*'Per Unit Emission'!AD14)*'Efficiency Change'!$G13+Transition!$C13*('RCP26-NEW'!AD15*'Per Unit Emission'!AD58)*'Efficiency Change'!$P13)/'Life time change'!$C13</f>
        <v>0</v>
      </c>
      <c r="DM14">
        <f>(Transition!$D13*('RCP26-NEW'!AE15*'Per Unit Emission'!AE14)*'Efficiency Change'!$G13+Transition!$C13*('RCP26-NEW'!AE15*'Per Unit Emission'!AE58)*'Efficiency Change'!$P13)/'Life time change'!$C13</f>
        <v>0</v>
      </c>
      <c r="DN14">
        <f>(Transition!$D13*('RCP26-NEW'!AF15*'Per Unit Emission'!AF14)*'Efficiency Change'!$G13+Transition!$C13*('RCP26-NEW'!AF15*'Per Unit Emission'!AF58)*'Efficiency Change'!$P13)/'Life time change'!$C13</f>
        <v>0</v>
      </c>
      <c r="DO14">
        <f>(Transition!$D13*('RCP26-NEW'!AG15*'Per Unit Emission'!AG14)*'Efficiency Change'!$G13+Transition!$C13*('RCP26-NEW'!AG15*'Per Unit Emission'!AG58)*'Efficiency Change'!$P13)/'Life time change'!$C13</f>
        <v>0</v>
      </c>
      <c r="DP14">
        <f>(Transition!$D13*('RCP26-NEW'!AH15*'Per Unit Emission'!AH14)*'Efficiency Change'!$G13+Transition!$C13*('RCP26-NEW'!AH15*'Per Unit Emission'!AH58)*'Efficiency Change'!$P13)/'Life time change'!$C13</f>
        <v>0</v>
      </c>
      <c r="DQ14">
        <f>(Transition!$D13*('RCP26-NEW'!AI15*'Per Unit Emission'!AI14)*'Efficiency Change'!$G13+Transition!$C13*('RCP26-NEW'!AI15*'Per Unit Emission'!AI58)*'Efficiency Change'!$P13)/'Life time change'!$C13</f>
        <v>0</v>
      </c>
      <c r="DR14">
        <f>(Transition!$D13*('RCP26-NEW'!AJ15*'Per Unit Emission'!AJ14)*'Efficiency Change'!$G13+Transition!$C13*('RCP26-NEW'!AJ15*'Per Unit Emission'!AJ58)*'Efficiency Change'!$P13)/'Life time change'!$C13</f>
        <v>0</v>
      </c>
      <c r="DS14">
        <f>(Transition!$D13*('RCP26-NEW'!AK15*'Per Unit Emission'!T14)*'Efficiency Change'!$G13+Transition!$C13*('RCP26-NEW'!AK15*'Per Unit Emission'!T58)*'Efficiency Change'!$P13)/'Life time change'!$C13</f>
        <v>0</v>
      </c>
      <c r="DT14">
        <f>(Transition!$D13*('RCP26-NEW'!AL15*'Per Unit Emission'!U14)*'Efficiency Change'!$G13+Transition!$C13*('RCP26-NEW'!AL15*'Per Unit Emission'!U58)*'Efficiency Change'!$P13)/'Life time change'!$C13</f>
        <v>0</v>
      </c>
      <c r="DU14">
        <f>(Transition!$D13*('RCP26-NEW'!AM15*'Per Unit Emission'!V14)*'Efficiency Change'!$G13+Transition!$C13*('RCP26-NEW'!AM15*'Per Unit Emission'!V58)*'Efficiency Change'!$P13)/'Life time change'!$C13</f>
        <v>0</v>
      </c>
      <c r="DV14">
        <f>(Transition!$D13*('RCP26-NEW'!AN15*'Per Unit Emission'!W14)*'Efficiency Change'!$G13+Transition!$C13*('RCP26-NEW'!AN15*'Per Unit Emission'!W58)*'Efficiency Change'!$P13)/'Life time change'!$C13</f>
        <v>0</v>
      </c>
      <c r="DW14">
        <f>(Transition!$D13*('RCP26-NEW'!AO15*'Per Unit Emission'!X14)*'Efficiency Change'!$G13+Transition!$C13*('RCP26-NEW'!AO15*'Per Unit Emission'!X58)*'Efficiency Change'!$P13)/'Life time change'!$C13</f>
        <v>0</v>
      </c>
      <c r="DX14">
        <f>(Transition!$D13*('RCP26-NEW'!AP15*'Per Unit Emission'!Y14)*'Efficiency Change'!$G13+Transition!$C13*('RCP26-NEW'!AP15*'Per Unit Emission'!Y58)*'Efficiency Change'!$P13)/'Life time change'!$C13</f>
        <v>0</v>
      </c>
      <c r="DY14">
        <f>(Transition!$D13*('RCP26-NEW'!AQ15*'Per Unit Emission'!Z14)*'Efficiency Change'!$G13+Transition!$C13*('RCP26-NEW'!AQ15*'Per Unit Emission'!Z58)*'Efficiency Change'!$P13)/'Life time change'!$C13</f>
        <v>0</v>
      </c>
      <c r="DZ14">
        <f>(Transition!$D13*('RCP26-NEW'!AR15*'Per Unit Emission'!AA14)*'Efficiency Change'!$G13+Transition!$C13*('RCP26-NEW'!AR15*'Per Unit Emission'!AA58)*'Efficiency Change'!$P13)/'Life time change'!$C13</f>
        <v>0</v>
      </c>
      <c r="EA14">
        <f>(Transition!$D13*('RCP26-NEW'!AS15*'Per Unit Emission'!AB14)*'Efficiency Change'!$G13+Transition!$C13*('RCP26-NEW'!AS15*'Per Unit Emission'!AB58)*'Efficiency Change'!$P13)/'Life time change'!$C13</f>
        <v>0</v>
      </c>
      <c r="EB14">
        <f>(Transition!$D13*('RCP26-NEW'!AT15*'Per Unit Emission'!AC14)*'Efficiency Change'!$G13+Transition!$C13*('RCP26-NEW'!AT15*'Per Unit Emission'!AC58)*'Efficiency Change'!$P13)/'Life time change'!$C13</f>
        <v>0</v>
      </c>
      <c r="EC14">
        <f>(Transition!$D13*('RCP26-NEW'!AU15*'Per Unit Emission'!AD14)*'Efficiency Change'!$G13+Transition!$C13*('RCP26-NEW'!AU15*'Per Unit Emission'!AD58)*'Efficiency Change'!$P13)/'Life time change'!$C13</f>
        <v>0</v>
      </c>
      <c r="ED14">
        <f>(Transition!$D13*('RCP26-NEW'!AV15*'Per Unit Emission'!AE14)*'Efficiency Change'!$G13+Transition!$C13*('RCP26-NEW'!AV15*'Per Unit Emission'!AE58)*'Efficiency Change'!$P13)/'Life time change'!$C13</f>
        <v>0</v>
      </c>
      <c r="EE14">
        <f>(Transition!$D13*('RCP26-NEW'!AW15*'Per Unit Emission'!AF14)*'Efficiency Change'!$G13+Transition!$C13*('RCP26-NEW'!AW15*'Per Unit Emission'!AF58)*'Efficiency Change'!$P13)/'Life time change'!$C13</f>
        <v>0</v>
      </c>
      <c r="EF14">
        <f>(Transition!$D13*('RCP26-NEW'!AX15*'Per Unit Emission'!AG14)*'Efficiency Change'!$G13+Transition!$C13*('RCP26-NEW'!AX15*'Per Unit Emission'!AG58)*'Efficiency Change'!$P13)/'Life time change'!$C13</f>
        <v>0</v>
      </c>
      <c r="EG14">
        <f>(Transition!$D13*('RCP26-NEW'!AY15*'Per Unit Emission'!AH14)*'Efficiency Change'!$G13+Transition!$C13*('RCP26-NEW'!AY15*'Per Unit Emission'!AH58)*'Efficiency Change'!$P13)/'Life time change'!$C13</f>
        <v>0</v>
      </c>
      <c r="EH14">
        <f>(Transition!$D13*('RCP26-NEW'!AZ15*'Per Unit Emission'!AI14)*'Efficiency Change'!$G13+Transition!$C13*('RCP26-NEW'!AZ15*'Per Unit Emission'!AI58)*'Efficiency Change'!$P13)/'Life time change'!$C13</f>
        <v>0</v>
      </c>
      <c r="EI14">
        <f>(Transition!$D13*('RCP26-NEW'!BA15*'Per Unit Emission'!AJ14)*'Efficiency Change'!$G13+Transition!$C13*('RCP26-NEW'!BA15*'Per Unit Emission'!AJ58)*'Efficiency Change'!$P13)/'Life time change'!$C13</f>
        <v>0</v>
      </c>
      <c r="EJ14">
        <f>(Transition!$D13*('RCP26-NEW'!BB15*'Per Unit Emission'!T14)*'Efficiency Change'!$G13+Transition!$C13*('RCP26-NEW'!BB15*'Per Unit Emission'!T58)*'Efficiency Change'!$P13)/'Life time change'!$C13</f>
        <v>0</v>
      </c>
      <c r="EK14">
        <f>(Transition!$D13*('RCP26-NEW'!BC15*'Per Unit Emission'!U14)*'Efficiency Change'!$G13+Transition!$C13*('RCP26-NEW'!BC15*'Per Unit Emission'!U58)*'Efficiency Change'!$P13)/'Life time change'!$C13</f>
        <v>0</v>
      </c>
      <c r="EL14">
        <f>(Transition!$D13*('RCP26-NEW'!BD15*'Per Unit Emission'!V14)*'Efficiency Change'!$G13+Transition!$C13*('RCP26-NEW'!BD15*'Per Unit Emission'!V58)*'Efficiency Change'!$P13)/'Life time change'!$C13</f>
        <v>0</v>
      </c>
      <c r="EM14">
        <f>(Transition!$D13*('RCP26-NEW'!BE15*'Per Unit Emission'!W14)*'Efficiency Change'!$G13+Transition!$C13*('RCP26-NEW'!BE15*'Per Unit Emission'!W58)*'Efficiency Change'!$P13)/'Life time change'!$C13</f>
        <v>0</v>
      </c>
      <c r="EN14">
        <f>(Transition!$D13*('RCP26-NEW'!BF15*'Per Unit Emission'!X14)*'Efficiency Change'!$G13+Transition!$C13*('RCP26-NEW'!BF15*'Per Unit Emission'!X58)*'Efficiency Change'!$P13)/'Life time change'!$C13</f>
        <v>0</v>
      </c>
      <c r="EO14">
        <f>(Transition!$D13*('RCP26-NEW'!BG15*'Per Unit Emission'!Y14)*'Efficiency Change'!$G13+Transition!$C13*('RCP26-NEW'!BG15*'Per Unit Emission'!Y58)*'Efficiency Change'!$P13)/'Life time change'!$C13</f>
        <v>0</v>
      </c>
      <c r="EP14">
        <f>(Transition!$D13*('RCP26-NEW'!BH15*'Per Unit Emission'!Z14)*'Efficiency Change'!$G13+Transition!$C13*('RCP26-NEW'!BH15*'Per Unit Emission'!Z58)*'Efficiency Change'!$P13)/'Life time change'!$C13</f>
        <v>0</v>
      </c>
      <c r="EQ14">
        <f>(Transition!$D13*('RCP26-NEW'!BI15*'Per Unit Emission'!AA14)*'Efficiency Change'!$G13+Transition!$C13*('RCP26-NEW'!BI15*'Per Unit Emission'!AA58)*'Efficiency Change'!$P13)/'Life time change'!$C13</f>
        <v>0</v>
      </c>
      <c r="ER14">
        <f>(Transition!$D13*('RCP26-NEW'!BJ15*'Per Unit Emission'!AB14)*'Efficiency Change'!$G13+Transition!$C13*('RCP26-NEW'!BJ15*'Per Unit Emission'!AB58)*'Efficiency Change'!$P13)/'Life time change'!$C13</f>
        <v>0</v>
      </c>
      <c r="ES14">
        <f>(Transition!$D13*('RCP26-NEW'!BK15*'Per Unit Emission'!AC14)*'Efficiency Change'!$G13+Transition!$C13*('RCP26-NEW'!BK15*'Per Unit Emission'!AC58)*'Efficiency Change'!$P13)/'Life time change'!$C13</f>
        <v>0</v>
      </c>
      <c r="ET14">
        <f>(Transition!$D13*('RCP26-NEW'!BL15*'Per Unit Emission'!AD14)*'Efficiency Change'!$G13+Transition!$C13*('RCP26-NEW'!BL15*'Per Unit Emission'!AD58)*'Efficiency Change'!$P13)/'Life time change'!$C13</f>
        <v>0</v>
      </c>
      <c r="EU14">
        <f>(Transition!$D13*('RCP26-NEW'!BM15*'Per Unit Emission'!AE14)*'Efficiency Change'!$G13+Transition!$C13*('RCP26-NEW'!BM15*'Per Unit Emission'!AE58)*'Efficiency Change'!$P13)/'Life time change'!$C13</f>
        <v>0</v>
      </c>
      <c r="EV14">
        <f>(Transition!$D13*('RCP26-NEW'!BN15*'Per Unit Emission'!AF14)*'Efficiency Change'!$G13+Transition!$C13*('RCP26-NEW'!BN15*'Per Unit Emission'!AF58)*'Efficiency Change'!$P13)/'Life time change'!$C13</f>
        <v>0</v>
      </c>
      <c r="EW14">
        <f>(Transition!$D13*('RCP26-NEW'!BO15*'Per Unit Emission'!AG14)*'Efficiency Change'!$G13+Transition!$C13*('RCP26-NEW'!BO15*'Per Unit Emission'!AG58)*'Efficiency Change'!$P13)/'Life time change'!$C13</f>
        <v>0</v>
      </c>
      <c r="EX14">
        <f>(Transition!$D13*('RCP26-NEW'!BP15*'Per Unit Emission'!AH14)*'Efficiency Change'!$G13+Transition!$C13*('RCP26-NEW'!BP15*'Per Unit Emission'!AH58)*'Efficiency Change'!$P13)/'Life time change'!$C13</f>
        <v>0</v>
      </c>
      <c r="EY14">
        <f>(Transition!$D13*('RCP26-NEW'!BQ15*'Per Unit Emission'!AI14)*'Efficiency Change'!$G13+Transition!$C13*('RCP26-NEW'!BQ15*'Per Unit Emission'!AI58)*'Efficiency Change'!$P13)/'Life time change'!$C13</f>
        <v>0</v>
      </c>
      <c r="EZ14">
        <f>(Transition!$D13*('RCP26-NEW'!BR15*'Per Unit Emission'!AJ14)*'Efficiency Change'!$G13+Transition!$C13*('RCP26-NEW'!BR15*'Per Unit Emission'!AJ58)*'Efficiency Change'!$P13)/'Life time change'!$C13</f>
        <v>0</v>
      </c>
      <c r="FA14">
        <f>(Transition!$D13*('RCP26-NEW'!BS15*'Per Unit Emission'!T14)*'Efficiency Change'!$G13+Transition!$C13*('RCP26-NEW'!BS15*'Per Unit Emission'!T58)*'Efficiency Change'!$P13)/'Life time change'!$C13</f>
        <v>0</v>
      </c>
      <c r="FB14">
        <f>(Transition!$D13*('RCP26-NEW'!BT15*'Per Unit Emission'!U14)*'Efficiency Change'!$G13+Transition!$C13*('RCP26-NEW'!BT15*'Per Unit Emission'!U58)*'Efficiency Change'!$P13)/'Life time change'!$C13</f>
        <v>0</v>
      </c>
      <c r="FC14">
        <f>(Transition!$D13*('RCP26-NEW'!BU15*'Per Unit Emission'!V14)*'Efficiency Change'!$G13+Transition!$C13*('RCP26-NEW'!BU15*'Per Unit Emission'!V58)*'Efficiency Change'!$P13)/'Life time change'!$C13</f>
        <v>0</v>
      </c>
      <c r="FD14">
        <f>(Transition!$D13*('RCP26-NEW'!BV15*'Per Unit Emission'!W14)*'Efficiency Change'!$G13+Transition!$C13*('RCP26-NEW'!BV15*'Per Unit Emission'!W58)*'Efficiency Change'!$P13)/'Life time change'!$C13</f>
        <v>0</v>
      </c>
      <c r="FE14">
        <f>(Transition!$D13*('RCP26-NEW'!BW15*'Per Unit Emission'!X14)*'Efficiency Change'!$G13+Transition!$C13*('RCP26-NEW'!BW15*'Per Unit Emission'!X58)*'Efficiency Change'!$P13)/'Life time change'!$C13</f>
        <v>0</v>
      </c>
      <c r="FF14">
        <f>(Transition!$D13*('RCP26-NEW'!BX15*'Per Unit Emission'!Y14)*'Efficiency Change'!$G13+Transition!$C13*('RCP26-NEW'!BX15*'Per Unit Emission'!Y58)*'Efficiency Change'!$P13)/'Life time change'!$C13</f>
        <v>0</v>
      </c>
      <c r="FG14">
        <f>(Transition!$D13*('RCP26-NEW'!BY15*'Per Unit Emission'!Z14)*'Efficiency Change'!$G13+Transition!$C13*('RCP26-NEW'!BY15*'Per Unit Emission'!Z58)*'Efficiency Change'!$P13)/'Life time change'!$C13</f>
        <v>0</v>
      </c>
      <c r="FH14">
        <f>(Transition!$D13*('RCP26-NEW'!BZ15*'Per Unit Emission'!AA14)*'Efficiency Change'!$G13+Transition!$C13*('RCP26-NEW'!BZ15*'Per Unit Emission'!AA58)*'Efficiency Change'!$P13)/'Life time change'!$C13</f>
        <v>0</v>
      </c>
      <c r="FI14">
        <f>(Transition!$D13*('RCP26-NEW'!CA15*'Per Unit Emission'!AB14)*'Efficiency Change'!$G13+Transition!$C13*('RCP26-NEW'!CA15*'Per Unit Emission'!AB58)*'Efficiency Change'!$P13)/'Life time change'!$C13</f>
        <v>0</v>
      </c>
      <c r="FJ14">
        <f>(Transition!$D13*('RCP26-NEW'!CB15*'Per Unit Emission'!AC14)*'Efficiency Change'!$G13+Transition!$C13*('RCP26-NEW'!CB15*'Per Unit Emission'!AC58)*'Efficiency Change'!$P13)/'Life time change'!$C13</f>
        <v>0</v>
      </c>
      <c r="FK14">
        <f>(Transition!$D13*('RCP26-NEW'!CC15*'Per Unit Emission'!AD14)*'Efficiency Change'!$G13+Transition!$C13*('RCP26-NEW'!CC15*'Per Unit Emission'!AD58)*'Efficiency Change'!$P13)/'Life time change'!$C13</f>
        <v>0</v>
      </c>
      <c r="FL14">
        <f>(Transition!$D13*('RCP26-NEW'!CD15*'Per Unit Emission'!AE14)*'Efficiency Change'!$G13+Transition!$C13*('RCP26-NEW'!CD15*'Per Unit Emission'!AE58)*'Efficiency Change'!$P13)/'Life time change'!$C13</f>
        <v>0</v>
      </c>
      <c r="FM14">
        <f>(Transition!$D13*('RCP26-NEW'!CE15*'Per Unit Emission'!AF14)*'Efficiency Change'!$G13+Transition!$C13*('RCP26-NEW'!CE15*'Per Unit Emission'!AF58)*'Efficiency Change'!$P13)/'Life time change'!$C13</f>
        <v>0</v>
      </c>
      <c r="FN14">
        <f>(Transition!$D13*('RCP26-NEW'!CF15*'Per Unit Emission'!AG14)*'Efficiency Change'!$G13+Transition!$C13*('RCP26-NEW'!CF15*'Per Unit Emission'!AG58)*'Efficiency Change'!$P13)/'Life time change'!$C13</f>
        <v>0</v>
      </c>
      <c r="FO14">
        <f>(Transition!$D13*('RCP26-NEW'!CG15*'Per Unit Emission'!AH14)*'Efficiency Change'!$G13+Transition!$C13*('RCP26-NEW'!CG15*'Per Unit Emission'!AH58)*'Efficiency Change'!$P13)/'Life time change'!$C13</f>
        <v>0</v>
      </c>
      <c r="FP14">
        <f>(Transition!$D13*('RCP26-NEW'!CH15*'Per Unit Emission'!AI14)*'Efficiency Change'!$G13+Transition!$C13*('RCP26-NEW'!CH15*'Per Unit Emission'!AI58)*'Efficiency Change'!$P13)/'Life time change'!$C13</f>
        <v>0</v>
      </c>
      <c r="FS14">
        <v>2021</v>
      </c>
      <c r="FT14">
        <f>(Transition!$D13*('RCP19-NEW'!C15*'Per Unit Emission'!AK14)*'Efficiency Change'!$G13+Transition!$C13*('RCP19-NEW'!C15*'Per Unit Emission'!AK58)*'Efficiency Change'!$P13)/'Life time change'!$C13</f>
        <v>0</v>
      </c>
      <c r="FU14">
        <f>(Transition!$D13*('RCP19-NEW'!D15*'Per Unit Emission'!AL14)*'Efficiency Change'!$G13+Transition!$C13*('RCP19-NEW'!D15*'Per Unit Emission'!AL58)*'Efficiency Change'!$P13)/'Life time change'!$C13</f>
        <v>0</v>
      </c>
      <c r="FV14">
        <f>(Transition!$D13*('RCP19-NEW'!E15*'Per Unit Emission'!AM14)*'Efficiency Change'!$G13+Transition!$C13*('RCP19-NEW'!E15*'Per Unit Emission'!AM58)*'Efficiency Change'!$P13)/'Life time change'!$C13</f>
        <v>0</v>
      </c>
      <c r="FW14">
        <f>(Transition!$D13*('RCP19-NEW'!F15*'Per Unit Emission'!AN14)*'Efficiency Change'!$G13+Transition!$C13*('RCP19-NEW'!F15*'Per Unit Emission'!AN58)*'Efficiency Change'!$P13)/'Life time change'!$C13</f>
        <v>0</v>
      </c>
      <c r="FX14">
        <f>(Transition!$D13*('RCP19-NEW'!G15*'Per Unit Emission'!AO14)*'Efficiency Change'!$G13+Transition!$C13*('RCP19-NEW'!G15*'Per Unit Emission'!AO58)*'Efficiency Change'!$P13)/'Life time change'!$C13</f>
        <v>0</v>
      </c>
      <c r="FY14">
        <f>(Transition!$D13*('RCP19-NEW'!H15*'Per Unit Emission'!AP14)*'Efficiency Change'!$G13+Transition!$C13*('RCP19-NEW'!H15*'Per Unit Emission'!AP58)*'Efficiency Change'!$P13)/'Life time change'!$C13</f>
        <v>0</v>
      </c>
      <c r="FZ14">
        <f>(Transition!$D13*('RCP19-NEW'!I15*'Per Unit Emission'!AQ14)*'Efficiency Change'!$G13+Transition!$C13*('RCP19-NEW'!I15*'Per Unit Emission'!AQ58)*'Efficiency Change'!$P13)/'Life time change'!$C13</f>
        <v>0</v>
      </c>
      <c r="GA14">
        <f>(Transition!$D13*('RCP19-NEW'!J15*'Per Unit Emission'!AR14)*'Efficiency Change'!$G13+Transition!$C13*('RCP19-NEW'!J15*'Per Unit Emission'!AR58)*'Efficiency Change'!$P13)/'Life time change'!$C13</f>
        <v>0</v>
      </c>
      <c r="GB14">
        <f>(Transition!$D13*('RCP19-NEW'!K15*'Per Unit Emission'!AS14)*'Efficiency Change'!$G13+Transition!$C13*('RCP19-NEW'!K15*'Per Unit Emission'!AS58)*'Efficiency Change'!$P13)/'Life time change'!$C13</f>
        <v>0</v>
      </c>
      <c r="GC14">
        <f>(Transition!$D13*('RCP19-NEW'!L15*'Per Unit Emission'!AT14)*'Efficiency Change'!$G13+Transition!$C13*('RCP19-NEW'!L15*'Per Unit Emission'!AT58)*'Efficiency Change'!$P13)/'Life time change'!$C13</f>
        <v>0</v>
      </c>
      <c r="GD14">
        <f>(Transition!$D13*('RCP19-NEW'!M15*'Per Unit Emission'!AU14)*'Efficiency Change'!$G13+Transition!$C13*('RCP19-NEW'!M15*'Per Unit Emission'!AU58)*'Efficiency Change'!$P13)/'Life time change'!$C13</f>
        <v>0</v>
      </c>
      <c r="GE14">
        <f>(Transition!$D13*('RCP19-NEW'!N15*'Per Unit Emission'!AV14)*'Efficiency Change'!$G13+Transition!$C13*('RCP19-NEW'!N15*'Per Unit Emission'!AV58)*'Efficiency Change'!$P13)/'Life time change'!$C13</f>
        <v>0</v>
      </c>
      <c r="GF14">
        <f>(Transition!$D13*('RCP19-NEW'!O15*'Per Unit Emission'!AW14)*'Efficiency Change'!$G13+Transition!$C13*('RCP19-NEW'!O15*'Per Unit Emission'!AW58)*'Efficiency Change'!$P13)/'Life time change'!$C13</f>
        <v>0</v>
      </c>
      <c r="GG14">
        <f>(Transition!$D13*('RCP19-NEW'!P15*'Per Unit Emission'!AX14)*'Efficiency Change'!$G13+Transition!$C13*('RCP19-NEW'!P15*'Per Unit Emission'!AX58)*'Efficiency Change'!$P13)/'Life time change'!$C13</f>
        <v>0</v>
      </c>
      <c r="GH14">
        <f>(Transition!$D13*('RCP19-NEW'!Q15*'Per Unit Emission'!AY14)*'Efficiency Change'!$G13+Transition!$C13*('RCP19-NEW'!Q15*'Per Unit Emission'!AY58)*'Efficiency Change'!$P13)/'Life time change'!$C13</f>
        <v>0</v>
      </c>
      <c r="GI14">
        <f>(Transition!$D13*('RCP19-NEW'!R15*'Per Unit Emission'!AZ14)*'Efficiency Change'!$G13+Transition!$C13*('RCP19-NEW'!R15*'Per Unit Emission'!AZ58)*'Efficiency Change'!$P13)/'Life time change'!$C13</f>
        <v>0</v>
      </c>
      <c r="GJ14">
        <f>(Transition!$D13*('RCP19-NEW'!S15*'Per Unit Emission'!BA14)*'Efficiency Change'!$G13+Transition!$C13*('RCP19-NEW'!S15*'Per Unit Emission'!BA58)*'Efficiency Change'!$P13)/'Life time change'!$C13</f>
        <v>0</v>
      </c>
      <c r="GK14">
        <f>(Transition!$D13*('RCP19-NEW'!T15*'Per Unit Emission'!AK14)*'Efficiency Change'!$G13+Transition!$C13*('RCP19-NEW'!T15*'Per Unit Emission'!AK58)*'Efficiency Change'!$P13)/'Life time change'!$C13</f>
        <v>0</v>
      </c>
      <c r="GL14">
        <f>(Transition!$D13*('RCP19-NEW'!U15*'Per Unit Emission'!AL14)*'Efficiency Change'!$G13+Transition!$C13*('RCP19-NEW'!U15*'Per Unit Emission'!AL58)*'Efficiency Change'!$P13)/'Life time change'!$C13</f>
        <v>0</v>
      </c>
      <c r="GM14">
        <f>(Transition!$D13*('RCP19-NEW'!V15*'Per Unit Emission'!AM14)*'Efficiency Change'!$G13+Transition!$C13*('RCP19-NEW'!V15*'Per Unit Emission'!AM58)*'Efficiency Change'!$P13)/'Life time change'!$C13</f>
        <v>0</v>
      </c>
      <c r="GN14">
        <f>(Transition!$D13*('RCP19-NEW'!W15*'Per Unit Emission'!AN14)*'Efficiency Change'!$G13+Transition!$C13*('RCP19-NEW'!W15*'Per Unit Emission'!AN58)*'Efficiency Change'!$P13)/'Life time change'!$C13</f>
        <v>0</v>
      </c>
      <c r="GO14">
        <f>(Transition!$D13*('RCP19-NEW'!X15*'Per Unit Emission'!AO14)*'Efficiency Change'!$G13+Transition!$C13*('RCP19-NEW'!X15*'Per Unit Emission'!AO58)*'Efficiency Change'!$P13)/'Life time change'!$C13</f>
        <v>0</v>
      </c>
      <c r="GP14">
        <f>(Transition!$D13*('RCP19-NEW'!Y15*'Per Unit Emission'!AP14)*'Efficiency Change'!$G13+Transition!$C13*('RCP19-NEW'!Y15*'Per Unit Emission'!AP58)*'Efficiency Change'!$P13)/'Life time change'!$C13</f>
        <v>0</v>
      </c>
      <c r="GQ14">
        <f>(Transition!$D13*('RCP19-NEW'!Z15*'Per Unit Emission'!AQ14)*'Efficiency Change'!$G13+Transition!$C13*('RCP19-NEW'!Z15*'Per Unit Emission'!AQ58)*'Efficiency Change'!$P13)/'Life time change'!$C13</f>
        <v>0</v>
      </c>
      <c r="GR14">
        <f>(Transition!$D13*('RCP19-NEW'!AA15*'Per Unit Emission'!AR14)*'Efficiency Change'!$G13+Transition!$C13*('RCP19-NEW'!AA15*'Per Unit Emission'!AR58)*'Efficiency Change'!$P13)/'Life time change'!$C13</f>
        <v>0</v>
      </c>
      <c r="GS14">
        <f>(Transition!$D13*('RCP19-NEW'!AB15*'Per Unit Emission'!AS14)*'Efficiency Change'!$G13+Transition!$C13*('RCP19-NEW'!AB15*'Per Unit Emission'!AS58)*'Efficiency Change'!$P13)/'Life time change'!$C13</f>
        <v>0</v>
      </c>
      <c r="GT14">
        <f>(Transition!$D13*('RCP19-NEW'!AC15*'Per Unit Emission'!AT14)*'Efficiency Change'!$G13+Transition!$C13*('RCP19-NEW'!AC15*'Per Unit Emission'!AT58)*'Efficiency Change'!$P13)/'Life time change'!$C13</f>
        <v>0</v>
      </c>
      <c r="GU14">
        <f>(Transition!$D13*('RCP19-NEW'!AD15*'Per Unit Emission'!AU14)*'Efficiency Change'!$G13+Transition!$C13*('RCP19-NEW'!AD15*'Per Unit Emission'!AU58)*'Efficiency Change'!$P13)/'Life time change'!$C13</f>
        <v>0</v>
      </c>
      <c r="GV14">
        <f>(Transition!$D13*('RCP19-NEW'!AE15*'Per Unit Emission'!AV14)*'Efficiency Change'!$G13+Transition!$C13*('RCP19-NEW'!AE15*'Per Unit Emission'!AV58)*'Efficiency Change'!$P13)/'Life time change'!$C13</f>
        <v>0</v>
      </c>
      <c r="GW14">
        <f>(Transition!$D13*('RCP19-NEW'!AF15*'Per Unit Emission'!AW14)*'Efficiency Change'!$G13+Transition!$C13*('RCP19-NEW'!AF15*'Per Unit Emission'!AW58)*'Efficiency Change'!$P13)/'Life time change'!$C13</f>
        <v>0</v>
      </c>
      <c r="GX14">
        <f>(Transition!$D13*('RCP19-NEW'!AG15*'Per Unit Emission'!AX14)*'Efficiency Change'!$G13+Transition!$C13*('RCP19-NEW'!AG15*'Per Unit Emission'!AX58)*'Efficiency Change'!$P13)/'Life time change'!$C13</f>
        <v>0</v>
      </c>
      <c r="GY14">
        <f>(Transition!$D13*('RCP19-NEW'!AH15*'Per Unit Emission'!AY14)*'Efficiency Change'!$G13+Transition!$C13*('RCP19-NEW'!AH15*'Per Unit Emission'!AY58)*'Efficiency Change'!$P13)/'Life time change'!$C13</f>
        <v>0</v>
      </c>
      <c r="GZ14">
        <f>(Transition!$D13*('RCP19-NEW'!AI15*'Per Unit Emission'!AZ14)*'Efficiency Change'!$G13+Transition!$C13*('RCP19-NEW'!AI15*'Per Unit Emission'!AZ58)*'Efficiency Change'!$P13)/'Life time change'!$C13</f>
        <v>0</v>
      </c>
      <c r="HA14">
        <f>(Transition!$D13*('RCP19-NEW'!AJ15*'Per Unit Emission'!BA14)*'Efficiency Change'!$G13+Transition!$C13*('RCP19-NEW'!AJ15*'Per Unit Emission'!BA58)*'Efficiency Change'!$P13)/'Life time change'!$C13</f>
        <v>0</v>
      </c>
      <c r="HB14">
        <f>(Transition!$D13*('RCP19-NEW'!AK15*'Per Unit Emission'!AK14)*'Efficiency Change'!$G13+Transition!$C13*('RCP19-NEW'!AK15*'Per Unit Emission'!AK58)*'Efficiency Change'!$P13)/'Life time change'!$C13</f>
        <v>0</v>
      </c>
      <c r="HC14">
        <f>(Transition!$D13*('RCP19-NEW'!AL15*'Per Unit Emission'!AL14)*'Efficiency Change'!$G13+Transition!$C13*('RCP19-NEW'!AL15*'Per Unit Emission'!AL58)*'Efficiency Change'!$P13)/'Life time change'!$C13</f>
        <v>0</v>
      </c>
      <c r="HD14">
        <f>(Transition!$D13*('RCP19-NEW'!AM15*'Per Unit Emission'!AM14)*'Efficiency Change'!$G13+Transition!$C13*('RCP19-NEW'!AM15*'Per Unit Emission'!AM58)*'Efficiency Change'!$P13)/'Life time change'!$C13</f>
        <v>0</v>
      </c>
      <c r="HE14">
        <f>(Transition!$D13*('RCP19-NEW'!AN15*'Per Unit Emission'!AN14)*'Efficiency Change'!$G13+Transition!$C13*('RCP19-NEW'!AN15*'Per Unit Emission'!AN58)*'Efficiency Change'!$P13)/'Life time change'!$C13</f>
        <v>0</v>
      </c>
      <c r="HF14">
        <f>(Transition!$D13*('RCP19-NEW'!AO15*'Per Unit Emission'!AO14)*'Efficiency Change'!$G13+Transition!$C13*('RCP19-NEW'!AO15*'Per Unit Emission'!AO58)*'Efficiency Change'!$P13)/'Life time change'!$C13</f>
        <v>0</v>
      </c>
      <c r="HG14">
        <f>(Transition!$D13*('RCP19-NEW'!AP15*'Per Unit Emission'!AP14)*'Efficiency Change'!$G13+Transition!$C13*('RCP19-NEW'!AP15*'Per Unit Emission'!AP58)*'Efficiency Change'!$P13)/'Life time change'!$C13</f>
        <v>0</v>
      </c>
      <c r="HH14">
        <f>(Transition!$D13*('RCP19-NEW'!AQ15*'Per Unit Emission'!AQ14)*'Efficiency Change'!$G13+Transition!$C13*('RCP19-NEW'!AQ15*'Per Unit Emission'!AQ58)*'Efficiency Change'!$P13)/'Life time change'!$C13</f>
        <v>0</v>
      </c>
      <c r="HI14">
        <f>(Transition!$D13*('RCP19-NEW'!AR15*'Per Unit Emission'!AR14)*'Efficiency Change'!$G13+Transition!$C13*('RCP19-NEW'!AR15*'Per Unit Emission'!AR58)*'Efficiency Change'!$P13)/'Life time change'!$C13</f>
        <v>0</v>
      </c>
      <c r="HJ14">
        <f>(Transition!$D13*('RCP19-NEW'!AS15*'Per Unit Emission'!AS14)*'Efficiency Change'!$G13+Transition!$C13*('RCP19-NEW'!AS15*'Per Unit Emission'!AS58)*'Efficiency Change'!$P13)/'Life time change'!$C13</f>
        <v>0</v>
      </c>
      <c r="HK14">
        <f>(Transition!$D13*('RCP19-NEW'!AT15*'Per Unit Emission'!AT14)*'Efficiency Change'!$G13+Transition!$C13*('RCP19-NEW'!AT15*'Per Unit Emission'!AT58)*'Efficiency Change'!$P13)/'Life time change'!$C13</f>
        <v>0</v>
      </c>
      <c r="HL14">
        <f>(Transition!$D13*('RCP19-NEW'!AU15*'Per Unit Emission'!AU14)*'Efficiency Change'!$G13+Transition!$C13*('RCP19-NEW'!AU15*'Per Unit Emission'!AU58)*'Efficiency Change'!$P13)/'Life time change'!$C13</f>
        <v>0</v>
      </c>
      <c r="HM14">
        <f>(Transition!$D13*('RCP19-NEW'!AV15*'Per Unit Emission'!AV14)*'Efficiency Change'!$G13+Transition!$C13*('RCP19-NEW'!AV15*'Per Unit Emission'!AV58)*'Efficiency Change'!$P13)/'Life time change'!$C13</f>
        <v>0</v>
      </c>
      <c r="HN14">
        <f>(Transition!$D13*('RCP19-NEW'!AW15*'Per Unit Emission'!AW14)*'Efficiency Change'!$G13+Transition!$C13*('RCP19-NEW'!AW15*'Per Unit Emission'!AW58)*'Efficiency Change'!$P13)/'Life time change'!$C13</f>
        <v>0</v>
      </c>
      <c r="HO14">
        <f>(Transition!$D13*('RCP19-NEW'!AX15*'Per Unit Emission'!AX14)*'Efficiency Change'!$G13+Transition!$C13*('RCP19-NEW'!AX15*'Per Unit Emission'!AX58)*'Efficiency Change'!$P13)/'Life time change'!$C13</f>
        <v>0</v>
      </c>
      <c r="HP14">
        <f>(Transition!$D13*('RCP19-NEW'!AY15*'Per Unit Emission'!AY14)*'Efficiency Change'!$G13+Transition!$C13*('RCP19-NEW'!AY15*'Per Unit Emission'!AY58)*'Efficiency Change'!$P13)/'Life time change'!$C13</f>
        <v>0</v>
      </c>
      <c r="HQ14">
        <f>(Transition!$D13*('RCP19-NEW'!AZ15*'Per Unit Emission'!AZ14)*'Efficiency Change'!$G13+Transition!$C13*('RCP19-NEW'!AZ15*'Per Unit Emission'!AZ58)*'Efficiency Change'!$P13)/'Life time change'!$C13</f>
        <v>0</v>
      </c>
      <c r="HR14">
        <f>(Transition!$D13*('RCP19-NEW'!BA15*'Per Unit Emission'!BA14)*'Efficiency Change'!$G13+Transition!$C13*('RCP19-NEW'!BA15*'Per Unit Emission'!BA58)*'Efficiency Change'!$P13)/'Life time change'!$C13</f>
        <v>0</v>
      </c>
      <c r="HS14">
        <f>(Transition!$D13*('RCP19-NEW'!BB15*'Per Unit Emission'!AK14)*'Efficiency Change'!$G13+Transition!$C13*('RCP19-NEW'!BB15*'Per Unit Emission'!AK58)*'Efficiency Change'!$P13)/'Life time change'!$C13</f>
        <v>0</v>
      </c>
      <c r="HT14">
        <f>(Transition!$D13*('RCP19-NEW'!BC15*'Per Unit Emission'!AL14)*'Efficiency Change'!$G13+Transition!$C13*('RCP19-NEW'!BC15*'Per Unit Emission'!AL58)*'Efficiency Change'!$P13)/'Life time change'!$C13</f>
        <v>0</v>
      </c>
      <c r="HU14">
        <f>(Transition!$D13*('RCP19-NEW'!BD15*'Per Unit Emission'!AM14)*'Efficiency Change'!$G13+Transition!$C13*('RCP19-NEW'!BD15*'Per Unit Emission'!AM58)*'Efficiency Change'!$P13)/'Life time change'!$C13</f>
        <v>0</v>
      </c>
      <c r="HV14">
        <f>(Transition!$D13*('RCP19-NEW'!BE15*'Per Unit Emission'!AN14)*'Efficiency Change'!$G13+Transition!$C13*('RCP19-NEW'!BE15*'Per Unit Emission'!AN58)*'Efficiency Change'!$P13)/'Life time change'!$C13</f>
        <v>0</v>
      </c>
      <c r="HW14">
        <f>(Transition!$D13*('RCP19-NEW'!BF15*'Per Unit Emission'!AO14)*'Efficiency Change'!$G13+Transition!$C13*('RCP19-NEW'!BF15*'Per Unit Emission'!AO58)*'Efficiency Change'!$P13)/'Life time change'!$C13</f>
        <v>0</v>
      </c>
      <c r="HX14">
        <f>(Transition!$D13*('RCP19-NEW'!BG15*'Per Unit Emission'!AP14)*'Efficiency Change'!$G13+Transition!$C13*('RCP19-NEW'!BG15*'Per Unit Emission'!AP58)*'Efficiency Change'!$P13)/'Life time change'!$C13</f>
        <v>0</v>
      </c>
      <c r="HY14">
        <f>(Transition!$D13*('RCP19-NEW'!BH15*'Per Unit Emission'!AQ14)*'Efficiency Change'!$G13+Transition!$C13*('RCP19-NEW'!BH15*'Per Unit Emission'!AQ58)*'Efficiency Change'!$P13)/'Life time change'!$C13</f>
        <v>0</v>
      </c>
      <c r="HZ14">
        <f>(Transition!$D13*('RCP19-NEW'!BI15*'Per Unit Emission'!AR14)*'Efficiency Change'!$G13+Transition!$C13*('RCP19-NEW'!BI15*'Per Unit Emission'!AR58)*'Efficiency Change'!$P13)/'Life time change'!$C13</f>
        <v>0</v>
      </c>
      <c r="IA14">
        <f>(Transition!$D13*('RCP19-NEW'!BJ15*'Per Unit Emission'!AS14)*'Efficiency Change'!$G13+Transition!$C13*('RCP19-NEW'!BJ15*'Per Unit Emission'!AS58)*'Efficiency Change'!$P13)/'Life time change'!$C13</f>
        <v>0</v>
      </c>
      <c r="IB14">
        <f>(Transition!$D13*('RCP19-NEW'!BK15*'Per Unit Emission'!AT14)*'Efficiency Change'!$G13+Transition!$C13*('RCP19-NEW'!BK15*'Per Unit Emission'!AT58)*'Efficiency Change'!$P13)/'Life time change'!$C13</f>
        <v>0</v>
      </c>
      <c r="IC14">
        <f>(Transition!$D13*('RCP19-NEW'!BL15*'Per Unit Emission'!AU14)*'Efficiency Change'!$G13+Transition!$C13*('RCP19-NEW'!BL15*'Per Unit Emission'!AU58)*'Efficiency Change'!$P13)/'Life time change'!$C13</f>
        <v>0</v>
      </c>
      <c r="ID14">
        <f>(Transition!$D13*('RCP19-NEW'!BM15*'Per Unit Emission'!AV14)*'Efficiency Change'!$G13+Transition!$C13*('RCP19-NEW'!BM15*'Per Unit Emission'!AV58)*'Efficiency Change'!$P13)/'Life time change'!$C13</f>
        <v>0</v>
      </c>
      <c r="IE14">
        <f>(Transition!$D13*('RCP19-NEW'!BN15*'Per Unit Emission'!AW14)*'Efficiency Change'!$G13+Transition!$C13*('RCP19-NEW'!BN15*'Per Unit Emission'!AW58)*'Efficiency Change'!$P13)/'Life time change'!$C13</f>
        <v>0</v>
      </c>
      <c r="IF14">
        <f>(Transition!$D13*('RCP19-NEW'!BO15*'Per Unit Emission'!AX14)*'Efficiency Change'!$G13+Transition!$C13*('RCP19-NEW'!BO15*'Per Unit Emission'!AX58)*'Efficiency Change'!$P13)/'Life time change'!$C13</f>
        <v>0</v>
      </c>
      <c r="IG14">
        <f>(Transition!$D13*('RCP19-NEW'!BP15*'Per Unit Emission'!AY14)*'Efficiency Change'!$G13+Transition!$C13*('RCP19-NEW'!BP15*'Per Unit Emission'!AY58)*'Efficiency Change'!$P13)/'Life time change'!$C13</f>
        <v>0</v>
      </c>
      <c r="IH14">
        <f>(Transition!$D13*('RCP19-NEW'!BQ15*'Per Unit Emission'!AZ14)*'Efficiency Change'!$G13+Transition!$C13*('RCP19-NEW'!BQ15*'Per Unit Emission'!AZ58)*'Efficiency Change'!$P13)/'Life time change'!$C13</f>
        <v>0</v>
      </c>
      <c r="II14">
        <f>(Transition!$D13*('RCP19-NEW'!BR15*'Per Unit Emission'!BA14)*'Efficiency Change'!$G13+Transition!$C13*('RCP19-NEW'!BR15*'Per Unit Emission'!BA58)*'Efficiency Change'!$P13)/'Life time change'!$C13</f>
        <v>0</v>
      </c>
      <c r="IJ14">
        <f>(Transition!$D13*('RCP19-NEW'!BS15*'Per Unit Emission'!AK14)*'Efficiency Change'!$G13+Transition!$C13*('RCP19-NEW'!BS15*'Per Unit Emission'!AK58)*'Efficiency Change'!$P13)/'Life time change'!$C13</f>
        <v>0</v>
      </c>
      <c r="IK14">
        <f>(Transition!$D13*('RCP19-NEW'!BT15*'Per Unit Emission'!AL14)*'Efficiency Change'!$G13+Transition!$C13*('RCP19-NEW'!BT15*'Per Unit Emission'!AL58)*'Efficiency Change'!$P13)/'Life time change'!$C13</f>
        <v>0</v>
      </c>
      <c r="IL14">
        <f>(Transition!$D13*('RCP19-NEW'!BU15*'Per Unit Emission'!AM14)*'Efficiency Change'!$G13+Transition!$C13*('RCP19-NEW'!BU15*'Per Unit Emission'!AM58)*'Efficiency Change'!$P13)/'Life time change'!$C13</f>
        <v>0</v>
      </c>
      <c r="IM14">
        <f>(Transition!$D13*('RCP19-NEW'!BV15*'Per Unit Emission'!AN14)*'Efficiency Change'!$G13+Transition!$C13*('RCP19-NEW'!BV15*'Per Unit Emission'!AN58)*'Efficiency Change'!$P13)/'Life time change'!$C13</f>
        <v>0</v>
      </c>
      <c r="IN14">
        <f>(Transition!$D13*('RCP19-NEW'!BW15*'Per Unit Emission'!AO14)*'Efficiency Change'!$G13+Transition!$C13*('RCP19-NEW'!BW15*'Per Unit Emission'!AO58)*'Efficiency Change'!$P13)/'Life time change'!$C13</f>
        <v>0</v>
      </c>
      <c r="IO14">
        <f>(Transition!$D13*('RCP19-NEW'!BX15*'Per Unit Emission'!AP14)*'Efficiency Change'!$G13+Transition!$C13*('RCP19-NEW'!BX15*'Per Unit Emission'!AP58)*'Efficiency Change'!$P13)/'Life time change'!$C13</f>
        <v>0</v>
      </c>
      <c r="IP14">
        <f>(Transition!$D13*('RCP19-NEW'!BY15*'Per Unit Emission'!AQ14)*'Efficiency Change'!$G13+Transition!$C13*('RCP19-NEW'!BY15*'Per Unit Emission'!AQ58)*'Efficiency Change'!$P13)/'Life time change'!$C13</f>
        <v>0</v>
      </c>
      <c r="IQ14">
        <f>(Transition!$D13*('RCP19-NEW'!BZ15*'Per Unit Emission'!AR14)*'Efficiency Change'!$G13+Transition!$C13*('RCP19-NEW'!BZ15*'Per Unit Emission'!AR58)*'Efficiency Change'!$P13)/'Life time change'!$C13</f>
        <v>0</v>
      </c>
      <c r="IR14">
        <f>(Transition!$D13*('RCP19-NEW'!CA15*'Per Unit Emission'!AS14)*'Efficiency Change'!$G13+Transition!$C13*('RCP19-NEW'!CA15*'Per Unit Emission'!AS58)*'Efficiency Change'!$P13)/'Life time change'!$C13</f>
        <v>0</v>
      </c>
      <c r="IS14">
        <f>(Transition!$D13*('RCP19-NEW'!CB15*'Per Unit Emission'!AT14)*'Efficiency Change'!$G13+Transition!$C13*('RCP19-NEW'!CB15*'Per Unit Emission'!AT58)*'Efficiency Change'!$P13)/'Life time change'!$C13</f>
        <v>0</v>
      </c>
      <c r="IT14">
        <f>(Transition!$D13*('RCP19-NEW'!CC15*'Per Unit Emission'!AU14)*'Efficiency Change'!$G13+Transition!$C13*('RCP19-NEW'!CC15*'Per Unit Emission'!AU58)*'Efficiency Change'!$P13)/'Life time change'!$C13</f>
        <v>0</v>
      </c>
      <c r="IU14">
        <f>(Transition!$D13*('RCP19-NEW'!CD15*'Per Unit Emission'!AV14)*'Efficiency Change'!$G13+Transition!$C13*('RCP19-NEW'!CD15*'Per Unit Emission'!AV58)*'Efficiency Change'!$P13)/'Life time change'!$C13</f>
        <v>0</v>
      </c>
      <c r="IV14">
        <f>(Transition!$D13*('RCP19-NEW'!CE15*'Per Unit Emission'!AW14)*'Efficiency Change'!$G13+Transition!$C13*('RCP19-NEW'!CE15*'Per Unit Emission'!AW58)*'Efficiency Change'!$P13)/'Life time change'!$C13</f>
        <v>0</v>
      </c>
      <c r="IW14">
        <f>(Transition!$D13*('RCP19-NEW'!CF15*'Per Unit Emission'!AX14)*'Efficiency Change'!$G13+Transition!$C13*('RCP19-NEW'!CF15*'Per Unit Emission'!AX58)*'Efficiency Change'!$P13)/'Life time change'!$C13</f>
        <v>0</v>
      </c>
      <c r="IX14">
        <f>(Transition!$D13*('RCP19-NEW'!CG15*'Per Unit Emission'!AY14)*'Efficiency Change'!$G13+Transition!$C13*('RCP19-NEW'!CG15*'Per Unit Emission'!AY58)*'Efficiency Change'!$P13)/'Life time change'!$C13</f>
        <v>0</v>
      </c>
      <c r="IY14">
        <f>(Transition!$D13*('RCP19-NEW'!CH15*'Per Unit Emission'!AZ14)*'Efficiency Change'!$G13+Transition!$C13*('RCP19-NEW'!CH15*'Per Unit Emission'!AZ58)*'Efficiency Change'!$P13)/'Life time change'!$C13</f>
        <v>0</v>
      </c>
    </row>
    <row r="15" spans="1:259" x14ac:dyDescent="0.25">
      <c r="A15">
        <v>2022</v>
      </c>
      <c r="B15">
        <f>(Transition!$D14*('Base-New'!C16*'Per Unit Emission'!C15)*'Efficiency Change'!$G14+Transition!$C14*('Base-New'!C16*'Per Unit Emission'!C59)*'Efficiency Change'!$P14)/'Life time change'!$C14</f>
        <v>0</v>
      </c>
      <c r="C15">
        <f>(Transition!$D14*('Base-New'!D16*'Per Unit Emission'!D15)*'Efficiency Change'!$G14+Transition!$C14*('Base-New'!D16*'Per Unit Emission'!D59)*'Efficiency Change'!$P14)/'Life time change'!$C14</f>
        <v>0</v>
      </c>
      <c r="D15">
        <f>(Transition!$D14*('Base-New'!E16*'Per Unit Emission'!E15)*'Efficiency Change'!$G14+Transition!$C14*('Base-New'!E16*'Per Unit Emission'!E59)*'Efficiency Change'!$P14)/'Life time change'!$C14</f>
        <v>0</v>
      </c>
      <c r="E15">
        <f>(Transition!$D14*('Base-New'!F16*'Per Unit Emission'!F15)*'Efficiency Change'!$G14+Transition!$C14*('Base-New'!F16*'Per Unit Emission'!F59)*'Efficiency Change'!$P14)/'Life time change'!$C14</f>
        <v>0</v>
      </c>
      <c r="F15">
        <f>(Transition!$D14*('Base-New'!G16*'Per Unit Emission'!G15)*'Efficiency Change'!$G14+Transition!$C14*('Base-New'!G16*'Per Unit Emission'!G59)*'Efficiency Change'!$P14)/'Life time change'!$C14</f>
        <v>0</v>
      </c>
      <c r="G15">
        <f>(Transition!$D14*('Base-New'!H16*'Per Unit Emission'!H15)*'Efficiency Change'!$G14+Transition!$C14*('Base-New'!H16*'Per Unit Emission'!H59)*'Efficiency Change'!$P14)/'Life time change'!$C14</f>
        <v>0</v>
      </c>
      <c r="H15">
        <f>(Transition!$D14*('Base-New'!I16*'Per Unit Emission'!I15)*'Efficiency Change'!$G14+Transition!$C14*('Base-New'!I16*'Per Unit Emission'!I59)*'Efficiency Change'!$P14)/'Life time change'!$C14</f>
        <v>0</v>
      </c>
      <c r="I15">
        <f>(Transition!$D14*('Base-New'!J16*'Per Unit Emission'!J15)*'Efficiency Change'!$G14+Transition!$C14*('Base-New'!J16*'Per Unit Emission'!J59)*'Efficiency Change'!$P14)/'Life time change'!$C14</f>
        <v>0</v>
      </c>
      <c r="J15">
        <f>(Transition!$D14*('Base-New'!K16*'Per Unit Emission'!K15)*'Efficiency Change'!$G14+Transition!$C14*('Base-New'!K16*'Per Unit Emission'!K59)*'Efficiency Change'!$P14)/'Life time change'!$C14</f>
        <v>0</v>
      </c>
      <c r="K15">
        <f>(Transition!$D14*('Base-New'!L16*'Per Unit Emission'!L15)*'Efficiency Change'!$G14+Transition!$C14*('Base-New'!L16*'Per Unit Emission'!L59)*'Efficiency Change'!$P14)/'Life time change'!$C14</f>
        <v>0</v>
      </c>
      <c r="L15">
        <f>(Transition!$D14*('Base-New'!M16*'Per Unit Emission'!M15)*'Efficiency Change'!$G14+Transition!$C14*('Base-New'!M16*'Per Unit Emission'!M59)*'Efficiency Change'!$P14)/'Life time change'!$C14</f>
        <v>0</v>
      </c>
      <c r="M15">
        <f>(Transition!$D14*('Base-New'!N16*'Per Unit Emission'!N15)*'Efficiency Change'!$G14+Transition!$C14*('Base-New'!N16*'Per Unit Emission'!N59)*'Efficiency Change'!$P14)/'Life time change'!$C14</f>
        <v>0</v>
      </c>
      <c r="N15">
        <f>(Transition!$D14*('Base-New'!O16*'Per Unit Emission'!O15)*'Efficiency Change'!$G14+Transition!$C14*('Base-New'!O16*'Per Unit Emission'!O59)*'Efficiency Change'!$P14)/'Life time change'!$C14</f>
        <v>0</v>
      </c>
      <c r="O15">
        <f>(Transition!$D14*('Base-New'!P16*'Per Unit Emission'!P15)*'Efficiency Change'!$G14+Transition!$C14*('Base-New'!P16*'Per Unit Emission'!P59)*'Efficiency Change'!$P14)/'Life time change'!$C14</f>
        <v>0</v>
      </c>
      <c r="P15">
        <f>(Transition!$D14*('Base-New'!Q16*'Per Unit Emission'!Q15)*'Efficiency Change'!$G14+Transition!$C14*('Base-New'!Q16*'Per Unit Emission'!Q59)*'Efficiency Change'!$P14)/'Life time change'!$C14</f>
        <v>0</v>
      </c>
      <c r="Q15">
        <f>(Transition!$D14*('Base-New'!R16*'Per Unit Emission'!R15)*'Efficiency Change'!$G14+Transition!$C14*('Base-New'!R16*'Per Unit Emission'!R59)*'Efficiency Change'!$P14)/'Life time change'!$C14</f>
        <v>0</v>
      </c>
      <c r="R15">
        <f>(Transition!$D14*('Base-New'!S16*'Per Unit Emission'!S15)*'Efficiency Change'!$G14+Transition!$C14*('Base-New'!S16*'Per Unit Emission'!S59)*'Efficiency Change'!$P14)/'Life time change'!$C14</f>
        <v>0</v>
      </c>
      <c r="S15">
        <f>(Transition!$D14*('Base-New'!T16*'Per Unit Emission'!C15)*'Efficiency Change'!$G14+Transition!$C14*('Base-New'!T16*'Per Unit Emission'!C59)*'Efficiency Change'!$P14)/'Life time change'!$C14</f>
        <v>0</v>
      </c>
      <c r="T15">
        <f>(Transition!$D14*('Base-New'!U16*'Per Unit Emission'!D15)*'Efficiency Change'!$G14+Transition!$C14*('Base-New'!U16*'Per Unit Emission'!D59)*'Efficiency Change'!$P14)/'Life time change'!$C14</f>
        <v>0</v>
      </c>
      <c r="U15">
        <f>(Transition!$D14*('Base-New'!V16*'Per Unit Emission'!E15)*'Efficiency Change'!$G14+Transition!$C14*('Base-New'!V16*'Per Unit Emission'!E59)*'Efficiency Change'!$P14)/'Life time change'!$C14</f>
        <v>0</v>
      </c>
      <c r="V15">
        <f>(Transition!$D14*('Base-New'!W16*'Per Unit Emission'!F15)*'Efficiency Change'!$G14+Transition!$C14*('Base-New'!W16*'Per Unit Emission'!F59)*'Efficiency Change'!$P14)/'Life time change'!$C14</f>
        <v>0</v>
      </c>
      <c r="W15">
        <f>(Transition!$D14*('Base-New'!X16*'Per Unit Emission'!G15)*'Efficiency Change'!$G14+Transition!$C14*('Base-New'!X16*'Per Unit Emission'!G59)*'Efficiency Change'!$P14)/'Life time change'!$C14</f>
        <v>0</v>
      </c>
      <c r="X15">
        <f>(Transition!$D14*('Base-New'!Y16*'Per Unit Emission'!H15)*'Efficiency Change'!$G14+Transition!$C14*('Base-New'!Y16*'Per Unit Emission'!H59)*'Efficiency Change'!$P14)/'Life time change'!$C14</f>
        <v>0</v>
      </c>
      <c r="Y15">
        <f>(Transition!$D14*('Base-New'!Z16*'Per Unit Emission'!I15)*'Efficiency Change'!$G14+Transition!$C14*('Base-New'!Z16*'Per Unit Emission'!I59)*'Efficiency Change'!$P14)/'Life time change'!$C14</f>
        <v>0</v>
      </c>
      <c r="Z15">
        <f>(Transition!$D14*('Base-New'!AA16*'Per Unit Emission'!J15)*'Efficiency Change'!$G14+Transition!$C14*('Base-New'!AA16*'Per Unit Emission'!J59)*'Efficiency Change'!$P14)/'Life time change'!$C14</f>
        <v>0</v>
      </c>
      <c r="AA15">
        <f>(Transition!$D14*('Base-New'!AB16*'Per Unit Emission'!K15)*'Efficiency Change'!$G14+Transition!$C14*('Base-New'!AB16*'Per Unit Emission'!K59)*'Efficiency Change'!$P14)/'Life time change'!$C14</f>
        <v>0</v>
      </c>
      <c r="AB15">
        <f>(Transition!$D14*('Base-New'!AC16*'Per Unit Emission'!L15)*'Efficiency Change'!$G14+Transition!$C14*('Base-New'!AC16*'Per Unit Emission'!L59)*'Efficiency Change'!$P14)/'Life time change'!$C14</f>
        <v>0</v>
      </c>
      <c r="AC15">
        <f>(Transition!$D14*('Base-New'!AD16*'Per Unit Emission'!M15)*'Efficiency Change'!$G14+Transition!$C14*('Base-New'!AD16*'Per Unit Emission'!M59)*'Efficiency Change'!$P14)/'Life time change'!$C14</f>
        <v>0</v>
      </c>
      <c r="AD15">
        <f>(Transition!$D14*('Base-New'!AE16*'Per Unit Emission'!N15)*'Efficiency Change'!$G14+Transition!$C14*('Base-New'!AE16*'Per Unit Emission'!N59)*'Efficiency Change'!$P14)/'Life time change'!$C14</f>
        <v>0</v>
      </c>
      <c r="AE15">
        <f>(Transition!$D14*('Base-New'!AF16*'Per Unit Emission'!O15)*'Efficiency Change'!$G14+Transition!$C14*('Base-New'!AF16*'Per Unit Emission'!O59)*'Efficiency Change'!$P14)/'Life time change'!$C14</f>
        <v>0</v>
      </c>
      <c r="AF15">
        <f>(Transition!$D14*('Base-New'!AG16*'Per Unit Emission'!P15)*'Efficiency Change'!$G14+Transition!$C14*('Base-New'!AG16*'Per Unit Emission'!P59)*'Efficiency Change'!$P14)/'Life time change'!$C14</f>
        <v>0</v>
      </c>
      <c r="AG15">
        <f>(Transition!$D14*('Base-New'!AH16*'Per Unit Emission'!Q15)*'Efficiency Change'!$G14+Transition!$C14*('Base-New'!AH16*'Per Unit Emission'!Q59)*'Efficiency Change'!$P14)/'Life time change'!$C14</f>
        <v>0</v>
      </c>
      <c r="AH15">
        <f>(Transition!$D14*('Base-New'!AI16*'Per Unit Emission'!R15)*'Efficiency Change'!$G14+Transition!$C14*('Base-New'!AI16*'Per Unit Emission'!R59)*'Efficiency Change'!$P14)/'Life time change'!$C14</f>
        <v>0</v>
      </c>
      <c r="AI15">
        <f>(Transition!$D14*('Base-New'!AJ16*'Per Unit Emission'!S15)*'Efficiency Change'!$G14+Transition!$C14*('Base-New'!AJ16*'Per Unit Emission'!S59)*'Efficiency Change'!$P14)/'Life time change'!$C14</f>
        <v>0</v>
      </c>
      <c r="AJ15">
        <f>(Transition!$D14*('Base-New'!AK16*'Per Unit Emission'!C15)*'Efficiency Change'!$G14+Transition!$C14*('Base-New'!AK16*'Per Unit Emission'!C59)*'Efficiency Change'!$P14)/'Life time change'!$C14</f>
        <v>0</v>
      </c>
      <c r="AK15">
        <f>(Transition!$D14*('Base-New'!AL16*'Per Unit Emission'!D15)*'Efficiency Change'!$G14+Transition!$C14*('Base-New'!AL16*'Per Unit Emission'!D59)*'Efficiency Change'!$P14)/'Life time change'!$C14</f>
        <v>0</v>
      </c>
      <c r="AL15">
        <f>(Transition!$D14*('Base-New'!AM16*'Per Unit Emission'!E15)*'Efficiency Change'!$G14+Transition!$C14*('Base-New'!AM16*'Per Unit Emission'!E59)*'Efficiency Change'!$P14)/'Life time change'!$C14</f>
        <v>0</v>
      </c>
      <c r="AM15">
        <f>(Transition!$D14*('Base-New'!AN16*'Per Unit Emission'!F15)*'Efficiency Change'!$G14+Transition!$C14*('Base-New'!AN16*'Per Unit Emission'!F59)*'Efficiency Change'!$P14)/'Life time change'!$C14</f>
        <v>0</v>
      </c>
      <c r="AN15">
        <f>(Transition!$D14*('Base-New'!AO16*'Per Unit Emission'!G15)*'Efficiency Change'!$G14+Transition!$C14*('Base-New'!AO16*'Per Unit Emission'!G59)*'Efficiency Change'!$P14)/'Life time change'!$C14</f>
        <v>0</v>
      </c>
      <c r="AO15">
        <f>(Transition!$D14*('Base-New'!AP16*'Per Unit Emission'!H15)*'Efficiency Change'!$G14+Transition!$C14*('Base-New'!AP16*'Per Unit Emission'!H59)*'Efficiency Change'!$P14)/'Life time change'!$C14</f>
        <v>0</v>
      </c>
      <c r="AP15">
        <f>(Transition!$D14*('Base-New'!AQ16*'Per Unit Emission'!I15)*'Efficiency Change'!$G14+Transition!$C14*('Base-New'!AQ16*'Per Unit Emission'!I59)*'Efficiency Change'!$P14)/'Life time change'!$C14</f>
        <v>0</v>
      </c>
      <c r="AQ15">
        <f>(Transition!$D14*('Base-New'!AR16*'Per Unit Emission'!J15)*'Efficiency Change'!$G14+Transition!$C14*('Base-New'!AR16*'Per Unit Emission'!J59)*'Efficiency Change'!$P14)/'Life time change'!$C14</f>
        <v>0</v>
      </c>
      <c r="AR15">
        <f>(Transition!$D14*('Base-New'!AS16*'Per Unit Emission'!K15)*'Efficiency Change'!$G14+Transition!$C14*('Base-New'!AS16*'Per Unit Emission'!K59)*'Efficiency Change'!$P14)/'Life time change'!$C14</f>
        <v>0</v>
      </c>
      <c r="AS15">
        <f>(Transition!$D14*('Base-New'!AT16*'Per Unit Emission'!L15)*'Efficiency Change'!$G14+Transition!$C14*('Base-New'!AT16*'Per Unit Emission'!L59)*'Efficiency Change'!$P14)/'Life time change'!$C14</f>
        <v>0</v>
      </c>
      <c r="AT15">
        <f>(Transition!$D14*('Base-New'!AU16*'Per Unit Emission'!M15)*'Efficiency Change'!$G14+Transition!$C14*('Base-New'!AU16*'Per Unit Emission'!M59)*'Efficiency Change'!$P14)/'Life time change'!$C14</f>
        <v>0</v>
      </c>
      <c r="AU15">
        <f>(Transition!$D14*('Base-New'!AV16*'Per Unit Emission'!N15)*'Efficiency Change'!$G14+Transition!$C14*('Base-New'!AV16*'Per Unit Emission'!N59)*'Efficiency Change'!$P14)/'Life time change'!$C14</f>
        <v>0</v>
      </c>
      <c r="AV15">
        <f>(Transition!$D14*('Base-New'!AW16*'Per Unit Emission'!O15)*'Efficiency Change'!$G14+Transition!$C14*('Base-New'!AW16*'Per Unit Emission'!O59)*'Efficiency Change'!$P14)/'Life time change'!$C14</f>
        <v>0</v>
      </c>
      <c r="AW15">
        <f>(Transition!$D14*('Base-New'!AX16*'Per Unit Emission'!P15)*'Efficiency Change'!$G14+Transition!$C14*('Base-New'!AX16*'Per Unit Emission'!P59)*'Efficiency Change'!$P14)/'Life time change'!$C14</f>
        <v>0</v>
      </c>
      <c r="AX15">
        <f>(Transition!$D14*('Base-New'!AY16*'Per Unit Emission'!Q15)*'Efficiency Change'!$G14+Transition!$C14*('Base-New'!AY16*'Per Unit Emission'!Q59)*'Efficiency Change'!$P14)/'Life time change'!$C14</f>
        <v>0</v>
      </c>
      <c r="AY15">
        <f>(Transition!$D14*('Base-New'!AZ16*'Per Unit Emission'!R15)*'Efficiency Change'!$G14+Transition!$C14*('Base-New'!AZ16*'Per Unit Emission'!R59)*'Efficiency Change'!$P14)/'Life time change'!$C14</f>
        <v>0</v>
      </c>
      <c r="AZ15">
        <f>(Transition!$D14*('Base-New'!BA16*'Per Unit Emission'!S15)*'Efficiency Change'!$G14+Transition!$C14*('Base-New'!BA16*'Per Unit Emission'!S59)*'Efficiency Change'!$P14)/'Life time change'!$C14</f>
        <v>0</v>
      </c>
      <c r="BA15">
        <f>(Transition!$D14*('Base-New'!BB16*'Per Unit Emission'!C15)*'Efficiency Change'!$G14+Transition!$C14*('Base-New'!BB16*'Per Unit Emission'!C59)*'Efficiency Change'!$P14)/'Life time change'!$C14</f>
        <v>0</v>
      </c>
      <c r="BB15">
        <f>(Transition!$D14*('Base-New'!BC16*'Per Unit Emission'!D15)*'Efficiency Change'!$G14+Transition!$C14*('Base-New'!BC16*'Per Unit Emission'!D59)*'Efficiency Change'!$P14)/'Life time change'!$C14</f>
        <v>0</v>
      </c>
      <c r="BC15">
        <f>(Transition!$D14*('Base-New'!BD16*'Per Unit Emission'!E15)*'Efficiency Change'!$G14+Transition!$C14*('Base-New'!BD16*'Per Unit Emission'!E59)*'Efficiency Change'!$P14)/'Life time change'!$C14</f>
        <v>0</v>
      </c>
      <c r="BD15">
        <f>(Transition!$D14*('Base-New'!BE16*'Per Unit Emission'!F15)*'Efficiency Change'!$G14+Transition!$C14*('Base-New'!BE16*'Per Unit Emission'!F59)*'Efficiency Change'!$P14)/'Life time change'!$C14</f>
        <v>0</v>
      </c>
      <c r="BE15">
        <f>(Transition!$D14*('Base-New'!BF16*'Per Unit Emission'!G15)*'Efficiency Change'!$G14+Transition!$C14*('Base-New'!BF16*'Per Unit Emission'!G59)*'Efficiency Change'!$P14)/'Life time change'!$C14</f>
        <v>0</v>
      </c>
      <c r="BF15">
        <f>(Transition!$D14*('Base-New'!BG16*'Per Unit Emission'!H15)*'Efficiency Change'!$G14+Transition!$C14*('Base-New'!BG16*'Per Unit Emission'!H59)*'Efficiency Change'!$P14)/'Life time change'!$C14</f>
        <v>0</v>
      </c>
      <c r="BG15">
        <f>(Transition!$D14*('Base-New'!BH16*'Per Unit Emission'!I15)*'Efficiency Change'!$G14+Transition!$C14*('Base-New'!BH16*'Per Unit Emission'!I59)*'Efficiency Change'!$P14)/'Life time change'!$C14</f>
        <v>0</v>
      </c>
      <c r="BH15">
        <f>(Transition!$D14*('Base-New'!BI16*'Per Unit Emission'!J15)*'Efficiency Change'!$G14+Transition!$C14*('Base-New'!BI16*'Per Unit Emission'!J59)*'Efficiency Change'!$P14)/'Life time change'!$C14</f>
        <v>0</v>
      </c>
      <c r="BI15">
        <f>(Transition!$D14*('Base-New'!BJ16*'Per Unit Emission'!K15)*'Efficiency Change'!$G14+Transition!$C14*('Base-New'!BJ16*'Per Unit Emission'!K59)*'Efficiency Change'!$P14)/'Life time change'!$C14</f>
        <v>0</v>
      </c>
      <c r="BJ15">
        <f>(Transition!$D14*('Base-New'!BK16*'Per Unit Emission'!L15)*'Efficiency Change'!$G14+Transition!$C14*('Base-New'!BK16*'Per Unit Emission'!L59)*'Efficiency Change'!$P14)/'Life time change'!$C14</f>
        <v>0</v>
      </c>
      <c r="BK15">
        <f>(Transition!$D14*('Base-New'!BL16*'Per Unit Emission'!M15)*'Efficiency Change'!$G14+Transition!$C14*('Base-New'!BL16*'Per Unit Emission'!M59)*'Efficiency Change'!$P14)/'Life time change'!$C14</f>
        <v>0</v>
      </c>
      <c r="BL15">
        <f>(Transition!$D14*('Base-New'!BM16*'Per Unit Emission'!N15)*'Efficiency Change'!$G14+Transition!$C14*('Base-New'!BM16*'Per Unit Emission'!N59)*'Efficiency Change'!$P14)/'Life time change'!$C14</f>
        <v>0</v>
      </c>
      <c r="BM15">
        <f>(Transition!$D14*('Base-New'!BN16*'Per Unit Emission'!O15)*'Efficiency Change'!$G14+Transition!$C14*('Base-New'!BN16*'Per Unit Emission'!O59)*'Efficiency Change'!$P14)/'Life time change'!$C14</f>
        <v>0</v>
      </c>
      <c r="BN15">
        <f>(Transition!$D14*('Base-New'!BO16*'Per Unit Emission'!P15)*'Efficiency Change'!$G14+Transition!$C14*('Base-New'!BO16*'Per Unit Emission'!P59)*'Efficiency Change'!$P14)/'Life time change'!$C14</f>
        <v>0</v>
      </c>
      <c r="BO15">
        <f>(Transition!$D14*('Base-New'!BP16*'Per Unit Emission'!Q15)*'Efficiency Change'!$G14+Transition!$C14*('Base-New'!BP16*'Per Unit Emission'!Q59)*'Efficiency Change'!$P14)/'Life time change'!$C14</f>
        <v>0</v>
      </c>
      <c r="BP15">
        <f>(Transition!$D14*('Base-New'!BQ16*'Per Unit Emission'!R15)*'Efficiency Change'!$G14+Transition!$C14*('Base-New'!BQ16*'Per Unit Emission'!R59)*'Efficiency Change'!$P14)/'Life time change'!$C14</f>
        <v>0</v>
      </c>
      <c r="BQ15">
        <f>(Transition!$D14*('Base-New'!BR16*'Per Unit Emission'!S15)*'Efficiency Change'!$G14+Transition!$C14*('Base-New'!BR16*'Per Unit Emission'!S59)*'Efficiency Change'!$P14)/'Life time change'!$C14</f>
        <v>0</v>
      </c>
      <c r="BR15">
        <f>(Transition!$D14*('Base-New'!BS16*'Per Unit Emission'!C15)*'Efficiency Change'!$G14+Transition!$C14*('Base-New'!BS16*'Per Unit Emission'!C59)*'Efficiency Change'!$P14)/'Life time change'!$C14</f>
        <v>0</v>
      </c>
      <c r="BS15">
        <f>(Transition!$D14*('Base-New'!BT16*'Per Unit Emission'!D15)*'Efficiency Change'!$G14+Transition!$C14*('Base-New'!BT16*'Per Unit Emission'!D59)*'Efficiency Change'!$P14)/'Life time change'!$C14</f>
        <v>0</v>
      </c>
      <c r="BT15">
        <f>(Transition!$D14*('Base-New'!BU16*'Per Unit Emission'!E15)*'Efficiency Change'!$G14+Transition!$C14*('Base-New'!BU16*'Per Unit Emission'!E59)*'Efficiency Change'!$P14)/'Life time change'!$C14</f>
        <v>0</v>
      </c>
      <c r="BU15">
        <f>(Transition!$D14*('Base-New'!BV16*'Per Unit Emission'!F15)*'Efficiency Change'!$G14+Transition!$C14*('Base-New'!BV16*'Per Unit Emission'!F59)*'Efficiency Change'!$P14)/'Life time change'!$C14</f>
        <v>0</v>
      </c>
      <c r="BV15">
        <f>(Transition!$D14*('Base-New'!BW16*'Per Unit Emission'!G15)*'Efficiency Change'!$G14+Transition!$C14*('Base-New'!BW16*'Per Unit Emission'!G59)*'Efficiency Change'!$P14)/'Life time change'!$C14</f>
        <v>0</v>
      </c>
      <c r="BW15">
        <f>(Transition!$D14*('Base-New'!BX16*'Per Unit Emission'!H15)*'Efficiency Change'!$G14+Transition!$C14*('Base-New'!BX16*'Per Unit Emission'!H59)*'Efficiency Change'!$P14)/'Life time change'!$C14</f>
        <v>0</v>
      </c>
      <c r="BX15">
        <f>(Transition!$D14*('Base-New'!BY16*'Per Unit Emission'!I15)*'Efficiency Change'!$G14+Transition!$C14*('Base-New'!BY16*'Per Unit Emission'!I59)*'Efficiency Change'!$P14)/'Life time change'!$C14</f>
        <v>0</v>
      </c>
      <c r="BY15">
        <f>(Transition!$D14*('Base-New'!BZ16*'Per Unit Emission'!J15)*'Efficiency Change'!$G14+Transition!$C14*('Base-New'!BZ16*'Per Unit Emission'!J59)*'Efficiency Change'!$P14)/'Life time change'!$C14</f>
        <v>0</v>
      </c>
      <c r="BZ15">
        <f>(Transition!$D14*('Base-New'!CA16*'Per Unit Emission'!K15)*'Efficiency Change'!$G14+Transition!$C14*('Base-New'!CA16*'Per Unit Emission'!K59)*'Efficiency Change'!$P14)/'Life time change'!$C14</f>
        <v>0</v>
      </c>
      <c r="CA15">
        <f>(Transition!$D14*('Base-New'!CB16*'Per Unit Emission'!L15)*'Efficiency Change'!$G14+Transition!$C14*('Base-New'!CB16*'Per Unit Emission'!L59)*'Efficiency Change'!$P14)/'Life time change'!$C14</f>
        <v>0</v>
      </c>
      <c r="CB15">
        <f>(Transition!$D14*('Base-New'!CC16*'Per Unit Emission'!M15)*'Efficiency Change'!$G14+Transition!$C14*('Base-New'!CC16*'Per Unit Emission'!M59)*'Efficiency Change'!$P14)/'Life time change'!$C14</f>
        <v>0</v>
      </c>
      <c r="CC15">
        <f>(Transition!$D14*('Base-New'!CD16*'Per Unit Emission'!N15)*'Efficiency Change'!$G14+Transition!$C14*('Base-New'!CD16*'Per Unit Emission'!N59)*'Efficiency Change'!$P14)/'Life time change'!$C14</f>
        <v>0</v>
      </c>
      <c r="CD15">
        <f>(Transition!$D14*('Base-New'!CE16*'Per Unit Emission'!O15)*'Efficiency Change'!$G14+Transition!$C14*('Base-New'!CE16*'Per Unit Emission'!O59)*'Efficiency Change'!$P14)/'Life time change'!$C14</f>
        <v>0</v>
      </c>
      <c r="CE15">
        <f>(Transition!$D14*('Base-New'!CF16*'Per Unit Emission'!P15)*'Efficiency Change'!$G14+Transition!$C14*('Base-New'!CF16*'Per Unit Emission'!P59)*'Efficiency Change'!$P14)/'Life time change'!$C14</f>
        <v>0</v>
      </c>
      <c r="CF15">
        <f>(Transition!$D14*('Base-New'!CG16*'Per Unit Emission'!Q15)*'Efficiency Change'!$G14+Transition!$C14*('Base-New'!CG16*'Per Unit Emission'!Q59)*'Efficiency Change'!$P14)/'Life time change'!$C14</f>
        <v>0</v>
      </c>
      <c r="CG15">
        <f>(Transition!$D14*('Base-New'!CH16*'Per Unit Emission'!R15)*'Efficiency Change'!$G14+Transition!$C14*('Base-New'!CH16*'Per Unit Emission'!R59)*'Efficiency Change'!$P14)/'Life time change'!$C14</f>
        <v>0</v>
      </c>
      <c r="CJ15">
        <v>2022</v>
      </c>
      <c r="CK15">
        <f>(Transition!$D14*('RCP26-NEW'!C16*'Per Unit Emission'!T15)*'Efficiency Change'!$G14+Transition!$C14*('RCP26-NEW'!C16*'Per Unit Emission'!T59)*'Efficiency Change'!$P14)/'Life time change'!$C14</f>
        <v>0</v>
      </c>
      <c r="CL15">
        <f>(Transition!$D14*('RCP26-NEW'!D16*'Per Unit Emission'!U15)*'Efficiency Change'!$G14+Transition!$C14*('RCP26-NEW'!D16*'Per Unit Emission'!U59)*'Efficiency Change'!$P14)/'Life time change'!$C14</f>
        <v>0</v>
      </c>
      <c r="CM15">
        <f>(Transition!$D14*('RCP26-NEW'!E16*'Per Unit Emission'!V15)*'Efficiency Change'!$G14+Transition!$C14*('RCP26-NEW'!E16*'Per Unit Emission'!V59)*'Efficiency Change'!$P14)/'Life time change'!$C14</f>
        <v>0</v>
      </c>
      <c r="CN15">
        <f>(Transition!$D14*('RCP26-NEW'!F16*'Per Unit Emission'!W15)*'Efficiency Change'!$G14+Transition!$C14*('RCP26-NEW'!F16*'Per Unit Emission'!W59)*'Efficiency Change'!$P14)/'Life time change'!$C14</f>
        <v>0</v>
      </c>
      <c r="CO15">
        <f>(Transition!$D14*('RCP26-NEW'!G16*'Per Unit Emission'!X15)*'Efficiency Change'!$G14+Transition!$C14*('RCP26-NEW'!G16*'Per Unit Emission'!X59)*'Efficiency Change'!$P14)/'Life time change'!$C14</f>
        <v>0</v>
      </c>
      <c r="CP15">
        <f>(Transition!$D14*('RCP26-NEW'!H16*'Per Unit Emission'!Y15)*'Efficiency Change'!$G14+Transition!$C14*('RCP26-NEW'!H16*'Per Unit Emission'!Y59)*'Efficiency Change'!$P14)/'Life time change'!$C14</f>
        <v>0</v>
      </c>
      <c r="CQ15">
        <f>(Transition!$D14*('RCP26-NEW'!I16*'Per Unit Emission'!Z15)*'Efficiency Change'!$G14+Transition!$C14*('RCP26-NEW'!I16*'Per Unit Emission'!Z59)*'Efficiency Change'!$P14)/'Life time change'!$C14</f>
        <v>0</v>
      </c>
      <c r="CR15">
        <f>(Transition!$D14*('RCP26-NEW'!J16*'Per Unit Emission'!AA15)*'Efficiency Change'!$G14+Transition!$C14*('RCP26-NEW'!J16*'Per Unit Emission'!AA59)*'Efficiency Change'!$P14)/'Life time change'!$C14</f>
        <v>0</v>
      </c>
      <c r="CS15">
        <f>(Transition!$D14*('RCP26-NEW'!K16*'Per Unit Emission'!AB15)*'Efficiency Change'!$G14+Transition!$C14*('RCP26-NEW'!K16*'Per Unit Emission'!AB59)*'Efficiency Change'!$P14)/'Life time change'!$C14</f>
        <v>0</v>
      </c>
      <c r="CT15">
        <f>(Transition!$D14*('RCP26-NEW'!L16*'Per Unit Emission'!AC15)*'Efficiency Change'!$G14+Transition!$C14*('RCP26-NEW'!L16*'Per Unit Emission'!AC59)*'Efficiency Change'!$P14)/'Life time change'!$C14</f>
        <v>0</v>
      </c>
      <c r="CU15">
        <f>(Transition!$D14*('RCP26-NEW'!M16*'Per Unit Emission'!AD15)*'Efficiency Change'!$G14+Transition!$C14*('RCP26-NEW'!M16*'Per Unit Emission'!AD59)*'Efficiency Change'!$P14)/'Life time change'!$C14</f>
        <v>0</v>
      </c>
      <c r="CV15">
        <f>(Transition!$D14*('RCP26-NEW'!N16*'Per Unit Emission'!AE15)*'Efficiency Change'!$G14+Transition!$C14*('RCP26-NEW'!N16*'Per Unit Emission'!AE59)*'Efficiency Change'!$P14)/'Life time change'!$C14</f>
        <v>0</v>
      </c>
      <c r="CW15">
        <f>(Transition!$D14*('RCP26-NEW'!O16*'Per Unit Emission'!AF15)*'Efficiency Change'!$G14+Transition!$C14*('RCP26-NEW'!O16*'Per Unit Emission'!AF59)*'Efficiency Change'!$P14)/'Life time change'!$C14</f>
        <v>0</v>
      </c>
      <c r="CX15">
        <f>(Transition!$D14*('RCP26-NEW'!P16*'Per Unit Emission'!AG15)*'Efficiency Change'!$G14+Transition!$C14*('RCP26-NEW'!P16*'Per Unit Emission'!AG59)*'Efficiency Change'!$P14)/'Life time change'!$C14</f>
        <v>0</v>
      </c>
      <c r="CY15">
        <f>(Transition!$D14*('RCP26-NEW'!Q16*'Per Unit Emission'!AH15)*'Efficiency Change'!$G14+Transition!$C14*('RCP26-NEW'!Q16*'Per Unit Emission'!AH59)*'Efficiency Change'!$P14)/'Life time change'!$C14</f>
        <v>0</v>
      </c>
      <c r="CZ15">
        <f>(Transition!$D14*('RCP26-NEW'!R16*'Per Unit Emission'!AI15)*'Efficiency Change'!$G14+Transition!$C14*('RCP26-NEW'!R16*'Per Unit Emission'!AI59)*'Efficiency Change'!$P14)/'Life time change'!$C14</f>
        <v>0</v>
      </c>
      <c r="DA15">
        <f>(Transition!$D14*('RCP26-NEW'!S16*'Per Unit Emission'!AJ15)*'Efficiency Change'!$G14+Transition!$C14*('RCP26-NEW'!S16*'Per Unit Emission'!AJ59)*'Efficiency Change'!$P14)/'Life time change'!$C14</f>
        <v>0</v>
      </c>
      <c r="DB15">
        <f>(Transition!$D14*('RCP26-NEW'!T16*'Per Unit Emission'!T15)*'Efficiency Change'!$G14+Transition!$C14*('RCP26-NEW'!T16*'Per Unit Emission'!T59)*'Efficiency Change'!$P14)/'Life time change'!$C14</f>
        <v>0</v>
      </c>
      <c r="DC15">
        <f>(Transition!$D14*('RCP26-NEW'!U16*'Per Unit Emission'!U15)*'Efficiency Change'!$G14+Transition!$C14*('RCP26-NEW'!U16*'Per Unit Emission'!U59)*'Efficiency Change'!$P14)/'Life time change'!$C14</f>
        <v>0</v>
      </c>
      <c r="DD15">
        <f>(Transition!$D14*('RCP26-NEW'!V16*'Per Unit Emission'!V15)*'Efficiency Change'!$G14+Transition!$C14*('RCP26-NEW'!V16*'Per Unit Emission'!V59)*'Efficiency Change'!$P14)/'Life time change'!$C14</f>
        <v>0</v>
      </c>
      <c r="DE15">
        <f>(Transition!$D14*('RCP26-NEW'!W16*'Per Unit Emission'!W15)*'Efficiency Change'!$G14+Transition!$C14*('RCP26-NEW'!W16*'Per Unit Emission'!W59)*'Efficiency Change'!$P14)/'Life time change'!$C14</f>
        <v>0</v>
      </c>
      <c r="DF15">
        <f>(Transition!$D14*('RCP26-NEW'!X16*'Per Unit Emission'!X15)*'Efficiency Change'!$G14+Transition!$C14*('RCP26-NEW'!X16*'Per Unit Emission'!X59)*'Efficiency Change'!$P14)/'Life time change'!$C14</f>
        <v>0</v>
      </c>
      <c r="DG15">
        <f>(Transition!$D14*('RCP26-NEW'!Y16*'Per Unit Emission'!Y15)*'Efficiency Change'!$G14+Transition!$C14*('RCP26-NEW'!Y16*'Per Unit Emission'!Y59)*'Efficiency Change'!$P14)/'Life time change'!$C14</f>
        <v>0</v>
      </c>
      <c r="DH15">
        <f>(Transition!$D14*('RCP26-NEW'!Z16*'Per Unit Emission'!Z15)*'Efficiency Change'!$G14+Transition!$C14*('RCP26-NEW'!Z16*'Per Unit Emission'!Z59)*'Efficiency Change'!$P14)/'Life time change'!$C14</f>
        <v>0</v>
      </c>
      <c r="DI15">
        <f>(Transition!$D14*('RCP26-NEW'!AA16*'Per Unit Emission'!AA15)*'Efficiency Change'!$G14+Transition!$C14*('RCP26-NEW'!AA16*'Per Unit Emission'!AA59)*'Efficiency Change'!$P14)/'Life time change'!$C14</f>
        <v>0</v>
      </c>
      <c r="DJ15">
        <f>(Transition!$D14*('RCP26-NEW'!AB16*'Per Unit Emission'!AB15)*'Efficiency Change'!$G14+Transition!$C14*('RCP26-NEW'!AB16*'Per Unit Emission'!AB59)*'Efficiency Change'!$P14)/'Life time change'!$C14</f>
        <v>0</v>
      </c>
      <c r="DK15">
        <f>(Transition!$D14*('RCP26-NEW'!AC16*'Per Unit Emission'!AC15)*'Efficiency Change'!$G14+Transition!$C14*('RCP26-NEW'!AC16*'Per Unit Emission'!AC59)*'Efficiency Change'!$P14)/'Life time change'!$C14</f>
        <v>0</v>
      </c>
      <c r="DL15">
        <f>(Transition!$D14*('RCP26-NEW'!AD16*'Per Unit Emission'!AD15)*'Efficiency Change'!$G14+Transition!$C14*('RCP26-NEW'!AD16*'Per Unit Emission'!AD59)*'Efficiency Change'!$P14)/'Life time change'!$C14</f>
        <v>0</v>
      </c>
      <c r="DM15">
        <f>(Transition!$D14*('RCP26-NEW'!AE16*'Per Unit Emission'!AE15)*'Efficiency Change'!$G14+Transition!$C14*('RCP26-NEW'!AE16*'Per Unit Emission'!AE59)*'Efficiency Change'!$P14)/'Life time change'!$C14</f>
        <v>0</v>
      </c>
      <c r="DN15">
        <f>(Transition!$D14*('RCP26-NEW'!AF16*'Per Unit Emission'!AF15)*'Efficiency Change'!$G14+Transition!$C14*('RCP26-NEW'!AF16*'Per Unit Emission'!AF59)*'Efficiency Change'!$P14)/'Life time change'!$C14</f>
        <v>0</v>
      </c>
      <c r="DO15">
        <f>(Transition!$D14*('RCP26-NEW'!AG16*'Per Unit Emission'!AG15)*'Efficiency Change'!$G14+Transition!$C14*('RCP26-NEW'!AG16*'Per Unit Emission'!AG59)*'Efficiency Change'!$P14)/'Life time change'!$C14</f>
        <v>0</v>
      </c>
      <c r="DP15">
        <f>(Transition!$D14*('RCP26-NEW'!AH16*'Per Unit Emission'!AH15)*'Efficiency Change'!$G14+Transition!$C14*('RCP26-NEW'!AH16*'Per Unit Emission'!AH59)*'Efficiency Change'!$P14)/'Life time change'!$C14</f>
        <v>0</v>
      </c>
      <c r="DQ15">
        <f>(Transition!$D14*('RCP26-NEW'!AI16*'Per Unit Emission'!AI15)*'Efficiency Change'!$G14+Transition!$C14*('RCP26-NEW'!AI16*'Per Unit Emission'!AI59)*'Efficiency Change'!$P14)/'Life time change'!$C14</f>
        <v>0</v>
      </c>
      <c r="DR15">
        <f>(Transition!$D14*('RCP26-NEW'!AJ16*'Per Unit Emission'!AJ15)*'Efficiency Change'!$G14+Transition!$C14*('RCP26-NEW'!AJ16*'Per Unit Emission'!AJ59)*'Efficiency Change'!$P14)/'Life time change'!$C14</f>
        <v>0</v>
      </c>
      <c r="DS15">
        <f>(Transition!$D14*('RCP26-NEW'!AK16*'Per Unit Emission'!T15)*'Efficiency Change'!$G14+Transition!$C14*('RCP26-NEW'!AK16*'Per Unit Emission'!T59)*'Efficiency Change'!$P14)/'Life time change'!$C14</f>
        <v>0</v>
      </c>
      <c r="DT15">
        <f>(Transition!$D14*('RCP26-NEW'!AL16*'Per Unit Emission'!U15)*'Efficiency Change'!$G14+Transition!$C14*('RCP26-NEW'!AL16*'Per Unit Emission'!U59)*'Efficiency Change'!$P14)/'Life time change'!$C14</f>
        <v>0</v>
      </c>
      <c r="DU15">
        <f>(Transition!$D14*('RCP26-NEW'!AM16*'Per Unit Emission'!V15)*'Efficiency Change'!$G14+Transition!$C14*('RCP26-NEW'!AM16*'Per Unit Emission'!V59)*'Efficiency Change'!$P14)/'Life time change'!$C14</f>
        <v>0</v>
      </c>
      <c r="DV15">
        <f>(Transition!$D14*('RCP26-NEW'!AN16*'Per Unit Emission'!W15)*'Efficiency Change'!$G14+Transition!$C14*('RCP26-NEW'!AN16*'Per Unit Emission'!W59)*'Efficiency Change'!$P14)/'Life time change'!$C14</f>
        <v>0</v>
      </c>
      <c r="DW15">
        <f>(Transition!$D14*('RCP26-NEW'!AO16*'Per Unit Emission'!X15)*'Efficiency Change'!$G14+Transition!$C14*('RCP26-NEW'!AO16*'Per Unit Emission'!X59)*'Efficiency Change'!$P14)/'Life time change'!$C14</f>
        <v>0</v>
      </c>
      <c r="DX15">
        <f>(Transition!$D14*('RCP26-NEW'!AP16*'Per Unit Emission'!Y15)*'Efficiency Change'!$G14+Transition!$C14*('RCP26-NEW'!AP16*'Per Unit Emission'!Y59)*'Efficiency Change'!$P14)/'Life time change'!$C14</f>
        <v>0</v>
      </c>
      <c r="DY15">
        <f>(Transition!$D14*('RCP26-NEW'!AQ16*'Per Unit Emission'!Z15)*'Efficiency Change'!$G14+Transition!$C14*('RCP26-NEW'!AQ16*'Per Unit Emission'!Z59)*'Efficiency Change'!$P14)/'Life time change'!$C14</f>
        <v>0</v>
      </c>
      <c r="DZ15">
        <f>(Transition!$D14*('RCP26-NEW'!AR16*'Per Unit Emission'!AA15)*'Efficiency Change'!$G14+Transition!$C14*('RCP26-NEW'!AR16*'Per Unit Emission'!AA59)*'Efficiency Change'!$P14)/'Life time change'!$C14</f>
        <v>0</v>
      </c>
      <c r="EA15">
        <f>(Transition!$D14*('RCP26-NEW'!AS16*'Per Unit Emission'!AB15)*'Efficiency Change'!$G14+Transition!$C14*('RCP26-NEW'!AS16*'Per Unit Emission'!AB59)*'Efficiency Change'!$P14)/'Life time change'!$C14</f>
        <v>0</v>
      </c>
      <c r="EB15">
        <f>(Transition!$D14*('RCP26-NEW'!AT16*'Per Unit Emission'!AC15)*'Efficiency Change'!$G14+Transition!$C14*('RCP26-NEW'!AT16*'Per Unit Emission'!AC59)*'Efficiency Change'!$P14)/'Life time change'!$C14</f>
        <v>0</v>
      </c>
      <c r="EC15">
        <f>(Transition!$D14*('RCP26-NEW'!AU16*'Per Unit Emission'!AD15)*'Efficiency Change'!$G14+Transition!$C14*('RCP26-NEW'!AU16*'Per Unit Emission'!AD59)*'Efficiency Change'!$P14)/'Life time change'!$C14</f>
        <v>0</v>
      </c>
      <c r="ED15">
        <f>(Transition!$D14*('RCP26-NEW'!AV16*'Per Unit Emission'!AE15)*'Efficiency Change'!$G14+Transition!$C14*('RCP26-NEW'!AV16*'Per Unit Emission'!AE59)*'Efficiency Change'!$P14)/'Life time change'!$C14</f>
        <v>0</v>
      </c>
      <c r="EE15">
        <f>(Transition!$D14*('RCP26-NEW'!AW16*'Per Unit Emission'!AF15)*'Efficiency Change'!$G14+Transition!$C14*('RCP26-NEW'!AW16*'Per Unit Emission'!AF59)*'Efficiency Change'!$P14)/'Life time change'!$C14</f>
        <v>0</v>
      </c>
      <c r="EF15">
        <f>(Transition!$D14*('RCP26-NEW'!AX16*'Per Unit Emission'!AG15)*'Efficiency Change'!$G14+Transition!$C14*('RCP26-NEW'!AX16*'Per Unit Emission'!AG59)*'Efficiency Change'!$P14)/'Life time change'!$C14</f>
        <v>0</v>
      </c>
      <c r="EG15">
        <f>(Transition!$D14*('RCP26-NEW'!AY16*'Per Unit Emission'!AH15)*'Efficiency Change'!$G14+Transition!$C14*('RCP26-NEW'!AY16*'Per Unit Emission'!AH59)*'Efficiency Change'!$P14)/'Life time change'!$C14</f>
        <v>0</v>
      </c>
      <c r="EH15">
        <f>(Transition!$D14*('RCP26-NEW'!AZ16*'Per Unit Emission'!AI15)*'Efficiency Change'!$G14+Transition!$C14*('RCP26-NEW'!AZ16*'Per Unit Emission'!AI59)*'Efficiency Change'!$P14)/'Life time change'!$C14</f>
        <v>0</v>
      </c>
      <c r="EI15">
        <f>(Transition!$D14*('RCP26-NEW'!BA16*'Per Unit Emission'!AJ15)*'Efficiency Change'!$G14+Transition!$C14*('RCP26-NEW'!BA16*'Per Unit Emission'!AJ59)*'Efficiency Change'!$P14)/'Life time change'!$C14</f>
        <v>0</v>
      </c>
      <c r="EJ15">
        <f>(Transition!$D14*('RCP26-NEW'!BB16*'Per Unit Emission'!T15)*'Efficiency Change'!$G14+Transition!$C14*('RCP26-NEW'!BB16*'Per Unit Emission'!T59)*'Efficiency Change'!$P14)/'Life time change'!$C14</f>
        <v>0</v>
      </c>
      <c r="EK15">
        <f>(Transition!$D14*('RCP26-NEW'!BC16*'Per Unit Emission'!U15)*'Efficiency Change'!$G14+Transition!$C14*('RCP26-NEW'!BC16*'Per Unit Emission'!U59)*'Efficiency Change'!$P14)/'Life time change'!$C14</f>
        <v>0</v>
      </c>
      <c r="EL15">
        <f>(Transition!$D14*('RCP26-NEW'!BD16*'Per Unit Emission'!V15)*'Efficiency Change'!$G14+Transition!$C14*('RCP26-NEW'!BD16*'Per Unit Emission'!V59)*'Efficiency Change'!$P14)/'Life time change'!$C14</f>
        <v>0</v>
      </c>
      <c r="EM15">
        <f>(Transition!$D14*('RCP26-NEW'!BE16*'Per Unit Emission'!W15)*'Efficiency Change'!$G14+Transition!$C14*('RCP26-NEW'!BE16*'Per Unit Emission'!W59)*'Efficiency Change'!$P14)/'Life time change'!$C14</f>
        <v>0</v>
      </c>
      <c r="EN15">
        <f>(Transition!$D14*('RCP26-NEW'!BF16*'Per Unit Emission'!X15)*'Efficiency Change'!$G14+Transition!$C14*('RCP26-NEW'!BF16*'Per Unit Emission'!X59)*'Efficiency Change'!$P14)/'Life time change'!$C14</f>
        <v>0</v>
      </c>
      <c r="EO15">
        <f>(Transition!$D14*('RCP26-NEW'!BG16*'Per Unit Emission'!Y15)*'Efficiency Change'!$G14+Transition!$C14*('RCP26-NEW'!BG16*'Per Unit Emission'!Y59)*'Efficiency Change'!$P14)/'Life time change'!$C14</f>
        <v>0</v>
      </c>
      <c r="EP15">
        <f>(Transition!$D14*('RCP26-NEW'!BH16*'Per Unit Emission'!Z15)*'Efficiency Change'!$G14+Transition!$C14*('RCP26-NEW'!BH16*'Per Unit Emission'!Z59)*'Efficiency Change'!$P14)/'Life time change'!$C14</f>
        <v>0</v>
      </c>
      <c r="EQ15">
        <f>(Transition!$D14*('RCP26-NEW'!BI16*'Per Unit Emission'!AA15)*'Efficiency Change'!$G14+Transition!$C14*('RCP26-NEW'!BI16*'Per Unit Emission'!AA59)*'Efficiency Change'!$P14)/'Life time change'!$C14</f>
        <v>0</v>
      </c>
      <c r="ER15">
        <f>(Transition!$D14*('RCP26-NEW'!BJ16*'Per Unit Emission'!AB15)*'Efficiency Change'!$G14+Transition!$C14*('RCP26-NEW'!BJ16*'Per Unit Emission'!AB59)*'Efficiency Change'!$P14)/'Life time change'!$C14</f>
        <v>0</v>
      </c>
      <c r="ES15">
        <f>(Transition!$D14*('RCP26-NEW'!BK16*'Per Unit Emission'!AC15)*'Efficiency Change'!$G14+Transition!$C14*('RCP26-NEW'!BK16*'Per Unit Emission'!AC59)*'Efficiency Change'!$P14)/'Life time change'!$C14</f>
        <v>0</v>
      </c>
      <c r="ET15">
        <f>(Transition!$D14*('RCP26-NEW'!BL16*'Per Unit Emission'!AD15)*'Efficiency Change'!$G14+Transition!$C14*('RCP26-NEW'!BL16*'Per Unit Emission'!AD59)*'Efficiency Change'!$P14)/'Life time change'!$C14</f>
        <v>0</v>
      </c>
      <c r="EU15">
        <f>(Transition!$D14*('RCP26-NEW'!BM16*'Per Unit Emission'!AE15)*'Efficiency Change'!$G14+Transition!$C14*('RCP26-NEW'!BM16*'Per Unit Emission'!AE59)*'Efficiency Change'!$P14)/'Life time change'!$C14</f>
        <v>0</v>
      </c>
      <c r="EV15">
        <f>(Transition!$D14*('RCP26-NEW'!BN16*'Per Unit Emission'!AF15)*'Efficiency Change'!$G14+Transition!$C14*('RCP26-NEW'!BN16*'Per Unit Emission'!AF59)*'Efficiency Change'!$P14)/'Life time change'!$C14</f>
        <v>0</v>
      </c>
      <c r="EW15">
        <f>(Transition!$D14*('RCP26-NEW'!BO16*'Per Unit Emission'!AG15)*'Efficiency Change'!$G14+Transition!$C14*('RCP26-NEW'!BO16*'Per Unit Emission'!AG59)*'Efficiency Change'!$P14)/'Life time change'!$C14</f>
        <v>0</v>
      </c>
      <c r="EX15">
        <f>(Transition!$D14*('RCP26-NEW'!BP16*'Per Unit Emission'!AH15)*'Efficiency Change'!$G14+Transition!$C14*('RCP26-NEW'!BP16*'Per Unit Emission'!AH59)*'Efficiency Change'!$P14)/'Life time change'!$C14</f>
        <v>0</v>
      </c>
      <c r="EY15">
        <f>(Transition!$D14*('RCP26-NEW'!BQ16*'Per Unit Emission'!AI15)*'Efficiency Change'!$G14+Transition!$C14*('RCP26-NEW'!BQ16*'Per Unit Emission'!AI59)*'Efficiency Change'!$P14)/'Life time change'!$C14</f>
        <v>0</v>
      </c>
      <c r="EZ15">
        <f>(Transition!$D14*('RCP26-NEW'!BR16*'Per Unit Emission'!AJ15)*'Efficiency Change'!$G14+Transition!$C14*('RCP26-NEW'!BR16*'Per Unit Emission'!AJ59)*'Efficiency Change'!$P14)/'Life time change'!$C14</f>
        <v>0</v>
      </c>
      <c r="FA15">
        <f>(Transition!$D14*('RCP26-NEW'!BS16*'Per Unit Emission'!T15)*'Efficiency Change'!$G14+Transition!$C14*('RCP26-NEW'!BS16*'Per Unit Emission'!T59)*'Efficiency Change'!$P14)/'Life time change'!$C14</f>
        <v>0</v>
      </c>
      <c r="FB15">
        <f>(Transition!$D14*('RCP26-NEW'!BT16*'Per Unit Emission'!U15)*'Efficiency Change'!$G14+Transition!$C14*('RCP26-NEW'!BT16*'Per Unit Emission'!U59)*'Efficiency Change'!$P14)/'Life time change'!$C14</f>
        <v>0</v>
      </c>
      <c r="FC15">
        <f>(Transition!$D14*('RCP26-NEW'!BU16*'Per Unit Emission'!V15)*'Efficiency Change'!$G14+Transition!$C14*('RCP26-NEW'!BU16*'Per Unit Emission'!V59)*'Efficiency Change'!$P14)/'Life time change'!$C14</f>
        <v>0</v>
      </c>
      <c r="FD15">
        <f>(Transition!$D14*('RCP26-NEW'!BV16*'Per Unit Emission'!W15)*'Efficiency Change'!$G14+Transition!$C14*('RCP26-NEW'!BV16*'Per Unit Emission'!W59)*'Efficiency Change'!$P14)/'Life time change'!$C14</f>
        <v>0</v>
      </c>
      <c r="FE15">
        <f>(Transition!$D14*('RCP26-NEW'!BW16*'Per Unit Emission'!X15)*'Efficiency Change'!$G14+Transition!$C14*('RCP26-NEW'!BW16*'Per Unit Emission'!X59)*'Efficiency Change'!$P14)/'Life time change'!$C14</f>
        <v>0</v>
      </c>
      <c r="FF15">
        <f>(Transition!$D14*('RCP26-NEW'!BX16*'Per Unit Emission'!Y15)*'Efficiency Change'!$G14+Transition!$C14*('RCP26-NEW'!BX16*'Per Unit Emission'!Y59)*'Efficiency Change'!$P14)/'Life time change'!$C14</f>
        <v>0</v>
      </c>
      <c r="FG15">
        <f>(Transition!$D14*('RCP26-NEW'!BY16*'Per Unit Emission'!Z15)*'Efficiency Change'!$G14+Transition!$C14*('RCP26-NEW'!BY16*'Per Unit Emission'!Z59)*'Efficiency Change'!$P14)/'Life time change'!$C14</f>
        <v>0</v>
      </c>
      <c r="FH15">
        <f>(Transition!$D14*('RCP26-NEW'!BZ16*'Per Unit Emission'!AA15)*'Efficiency Change'!$G14+Transition!$C14*('RCP26-NEW'!BZ16*'Per Unit Emission'!AA59)*'Efficiency Change'!$P14)/'Life time change'!$C14</f>
        <v>0</v>
      </c>
      <c r="FI15">
        <f>(Transition!$D14*('RCP26-NEW'!CA16*'Per Unit Emission'!AB15)*'Efficiency Change'!$G14+Transition!$C14*('RCP26-NEW'!CA16*'Per Unit Emission'!AB59)*'Efficiency Change'!$P14)/'Life time change'!$C14</f>
        <v>0</v>
      </c>
      <c r="FJ15">
        <f>(Transition!$D14*('RCP26-NEW'!CB16*'Per Unit Emission'!AC15)*'Efficiency Change'!$G14+Transition!$C14*('RCP26-NEW'!CB16*'Per Unit Emission'!AC59)*'Efficiency Change'!$P14)/'Life time change'!$C14</f>
        <v>0</v>
      </c>
      <c r="FK15">
        <f>(Transition!$D14*('RCP26-NEW'!CC16*'Per Unit Emission'!AD15)*'Efficiency Change'!$G14+Transition!$C14*('RCP26-NEW'!CC16*'Per Unit Emission'!AD59)*'Efficiency Change'!$P14)/'Life time change'!$C14</f>
        <v>0</v>
      </c>
      <c r="FL15">
        <f>(Transition!$D14*('RCP26-NEW'!CD16*'Per Unit Emission'!AE15)*'Efficiency Change'!$G14+Transition!$C14*('RCP26-NEW'!CD16*'Per Unit Emission'!AE59)*'Efficiency Change'!$P14)/'Life time change'!$C14</f>
        <v>0</v>
      </c>
      <c r="FM15">
        <f>(Transition!$D14*('RCP26-NEW'!CE16*'Per Unit Emission'!AF15)*'Efficiency Change'!$G14+Transition!$C14*('RCP26-NEW'!CE16*'Per Unit Emission'!AF59)*'Efficiency Change'!$P14)/'Life time change'!$C14</f>
        <v>0</v>
      </c>
      <c r="FN15">
        <f>(Transition!$D14*('RCP26-NEW'!CF16*'Per Unit Emission'!AG15)*'Efficiency Change'!$G14+Transition!$C14*('RCP26-NEW'!CF16*'Per Unit Emission'!AG59)*'Efficiency Change'!$P14)/'Life time change'!$C14</f>
        <v>0</v>
      </c>
      <c r="FO15">
        <f>(Transition!$D14*('RCP26-NEW'!CG16*'Per Unit Emission'!AH15)*'Efficiency Change'!$G14+Transition!$C14*('RCP26-NEW'!CG16*'Per Unit Emission'!AH59)*'Efficiency Change'!$P14)/'Life time change'!$C14</f>
        <v>0</v>
      </c>
      <c r="FP15">
        <f>(Transition!$D14*('RCP26-NEW'!CH16*'Per Unit Emission'!AI15)*'Efficiency Change'!$G14+Transition!$C14*('RCP26-NEW'!CH16*'Per Unit Emission'!AI59)*'Efficiency Change'!$P14)/'Life time change'!$C14</f>
        <v>0</v>
      </c>
      <c r="FS15">
        <v>2022</v>
      </c>
      <c r="FT15">
        <f>(Transition!$D14*('RCP19-NEW'!C16*'Per Unit Emission'!AK15)*'Efficiency Change'!$G14+Transition!$C14*('RCP19-NEW'!C16*'Per Unit Emission'!AK59)*'Efficiency Change'!$P14)/'Life time change'!$C14</f>
        <v>0</v>
      </c>
      <c r="FU15">
        <f>(Transition!$D14*('RCP19-NEW'!D16*'Per Unit Emission'!AL15)*'Efficiency Change'!$G14+Transition!$C14*('RCP19-NEW'!D16*'Per Unit Emission'!AL59)*'Efficiency Change'!$P14)/'Life time change'!$C14</f>
        <v>0</v>
      </c>
      <c r="FV15">
        <f>(Transition!$D14*('RCP19-NEW'!E16*'Per Unit Emission'!AM15)*'Efficiency Change'!$G14+Transition!$C14*('RCP19-NEW'!E16*'Per Unit Emission'!AM59)*'Efficiency Change'!$P14)/'Life time change'!$C14</f>
        <v>0</v>
      </c>
      <c r="FW15">
        <f>(Transition!$D14*('RCP19-NEW'!F16*'Per Unit Emission'!AN15)*'Efficiency Change'!$G14+Transition!$C14*('RCP19-NEW'!F16*'Per Unit Emission'!AN59)*'Efficiency Change'!$P14)/'Life time change'!$C14</f>
        <v>0</v>
      </c>
      <c r="FX15">
        <f>(Transition!$D14*('RCP19-NEW'!G16*'Per Unit Emission'!AO15)*'Efficiency Change'!$G14+Transition!$C14*('RCP19-NEW'!G16*'Per Unit Emission'!AO59)*'Efficiency Change'!$P14)/'Life time change'!$C14</f>
        <v>0</v>
      </c>
      <c r="FY15">
        <f>(Transition!$D14*('RCP19-NEW'!H16*'Per Unit Emission'!AP15)*'Efficiency Change'!$G14+Transition!$C14*('RCP19-NEW'!H16*'Per Unit Emission'!AP59)*'Efficiency Change'!$P14)/'Life time change'!$C14</f>
        <v>0</v>
      </c>
      <c r="FZ15">
        <f>(Transition!$D14*('RCP19-NEW'!I16*'Per Unit Emission'!AQ15)*'Efficiency Change'!$G14+Transition!$C14*('RCP19-NEW'!I16*'Per Unit Emission'!AQ59)*'Efficiency Change'!$P14)/'Life time change'!$C14</f>
        <v>0</v>
      </c>
      <c r="GA15">
        <f>(Transition!$D14*('RCP19-NEW'!J16*'Per Unit Emission'!AR15)*'Efficiency Change'!$G14+Transition!$C14*('RCP19-NEW'!J16*'Per Unit Emission'!AR59)*'Efficiency Change'!$P14)/'Life time change'!$C14</f>
        <v>0</v>
      </c>
      <c r="GB15">
        <f>(Transition!$D14*('RCP19-NEW'!K16*'Per Unit Emission'!AS15)*'Efficiency Change'!$G14+Transition!$C14*('RCP19-NEW'!K16*'Per Unit Emission'!AS59)*'Efficiency Change'!$P14)/'Life time change'!$C14</f>
        <v>0</v>
      </c>
      <c r="GC15">
        <f>(Transition!$D14*('RCP19-NEW'!L16*'Per Unit Emission'!AT15)*'Efficiency Change'!$G14+Transition!$C14*('RCP19-NEW'!L16*'Per Unit Emission'!AT59)*'Efficiency Change'!$P14)/'Life time change'!$C14</f>
        <v>0</v>
      </c>
      <c r="GD15">
        <f>(Transition!$D14*('RCP19-NEW'!M16*'Per Unit Emission'!AU15)*'Efficiency Change'!$G14+Transition!$C14*('RCP19-NEW'!M16*'Per Unit Emission'!AU59)*'Efficiency Change'!$P14)/'Life time change'!$C14</f>
        <v>0</v>
      </c>
      <c r="GE15">
        <f>(Transition!$D14*('RCP19-NEW'!N16*'Per Unit Emission'!AV15)*'Efficiency Change'!$G14+Transition!$C14*('RCP19-NEW'!N16*'Per Unit Emission'!AV59)*'Efficiency Change'!$P14)/'Life time change'!$C14</f>
        <v>0</v>
      </c>
      <c r="GF15">
        <f>(Transition!$D14*('RCP19-NEW'!O16*'Per Unit Emission'!AW15)*'Efficiency Change'!$G14+Transition!$C14*('RCP19-NEW'!O16*'Per Unit Emission'!AW59)*'Efficiency Change'!$P14)/'Life time change'!$C14</f>
        <v>0</v>
      </c>
      <c r="GG15">
        <f>(Transition!$D14*('RCP19-NEW'!P16*'Per Unit Emission'!AX15)*'Efficiency Change'!$G14+Transition!$C14*('RCP19-NEW'!P16*'Per Unit Emission'!AX59)*'Efficiency Change'!$P14)/'Life time change'!$C14</f>
        <v>0</v>
      </c>
      <c r="GH15">
        <f>(Transition!$D14*('RCP19-NEW'!Q16*'Per Unit Emission'!AY15)*'Efficiency Change'!$G14+Transition!$C14*('RCP19-NEW'!Q16*'Per Unit Emission'!AY59)*'Efficiency Change'!$P14)/'Life time change'!$C14</f>
        <v>0</v>
      </c>
      <c r="GI15">
        <f>(Transition!$D14*('RCP19-NEW'!R16*'Per Unit Emission'!AZ15)*'Efficiency Change'!$G14+Transition!$C14*('RCP19-NEW'!R16*'Per Unit Emission'!AZ59)*'Efficiency Change'!$P14)/'Life time change'!$C14</f>
        <v>0</v>
      </c>
      <c r="GJ15">
        <f>(Transition!$D14*('RCP19-NEW'!S16*'Per Unit Emission'!BA15)*'Efficiency Change'!$G14+Transition!$C14*('RCP19-NEW'!S16*'Per Unit Emission'!BA59)*'Efficiency Change'!$P14)/'Life time change'!$C14</f>
        <v>0</v>
      </c>
      <c r="GK15">
        <f>(Transition!$D14*('RCP19-NEW'!T16*'Per Unit Emission'!AK15)*'Efficiency Change'!$G14+Transition!$C14*('RCP19-NEW'!T16*'Per Unit Emission'!AK59)*'Efficiency Change'!$P14)/'Life time change'!$C14</f>
        <v>0</v>
      </c>
      <c r="GL15">
        <f>(Transition!$D14*('RCP19-NEW'!U16*'Per Unit Emission'!AL15)*'Efficiency Change'!$G14+Transition!$C14*('RCP19-NEW'!U16*'Per Unit Emission'!AL59)*'Efficiency Change'!$P14)/'Life time change'!$C14</f>
        <v>0</v>
      </c>
      <c r="GM15">
        <f>(Transition!$D14*('RCP19-NEW'!V16*'Per Unit Emission'!AM15)*'Efficiency Change'!$G14+Transition!$C14*('RCP19-NEW'!V16*'Per Unit Emission'!AM59)*'Efficiency Change'!$P14)/'Life time change'!$C14</f>
        <v>0</v>
      </c>
      <c r="GN15">
        <f>(Transition!$D14*('RCP19-NEW'!W16*'Per Unit Emission'!AN15)*'Efficiency Change'!$G14+Transition!$C14*('RCP19-NEW'!W16*'Per Unit Emission'!AN59)*'Efficiency Change'!$P14)/'Life time change'!$C14</f>
        <v>0</v>
      </c>
      <c r="GO15">
        <f>(Transition!$D14*('RCP19-NEW'!X16*'Per Unit Emission'!AO15)*'Efficiency Change'!$G14+Transition!$C14*('RCP19-NEW'!X16*'Per Unit Emission'!AO59)*'Efficiency Change'!$P14)/'Life time change'!$C14</f>
        <v>0</v>
      </c>
      <c r="GP15">
        <f>(Transition!$D14*('RCP19-NEW'!Y16*'Per Unit Emission'!AP15)*'Efficiency Change'!$G14+Transition!$C14*('RCP19-NEW'!Y16*'Per Unit Emission'!AP59)*'Efficiency Change'!$P14)/'Life time change'!$C14</f>
        <v>0</v>
      </c>
      <c r="GQ15">
        <f>(Transition!$D14*('RCP19-NEW'!Z16*'Per Unit Emission'!AQ15)*'Efficiency Change'!$G14+Transition!$C14*('RCP19-NEW'!Z16*'Per Unit Emission'!AQ59)*'Efficiency Change'!$P14)/'Life time change'!$C14</f>
        <v>0</v>
      </c>
      <c r="GR15">
        <f>(Transition!$D14*('RCP19-NEW'!AA16*'Per Unit Emission'!AR15)*'Efficiency Change'!$G14+Transition!$C14*('RCP19-NEW'!AA16*'Per Unit Emission'!AR59)*'Efficiency Change'!$P14)/'Life time change'!$C14</f>
        <v>0</v>
      </c>
      <c r="GS15">
        <f>(Transition!$D14*('RCP19-NEW'!AB16*'Per Unit Emission'!AS15)*'Efficiency Change'!$G14+Transition!$C14*('RCP19-NEW'!AB16*'Per Unit Emission'!AS59)*'Efficiency Change'!$P14)/'Life time change'!$C14</f>
        <v>0</v>
      </c>
      <c r="GT15">
        <f>(Transition!$D14*('RCP19-NEW'!AC16*'Per Unit Emission'!AT15)*'Efficiency Change'!$G14+Transition!$C14*('RCP19-NEW'!AC16*'Per Unit Emission'!AT59)*'Efficiency Change'!$P14)/'Life time change'!$C14</f>
        <v>0</v>
      </c>
      <c r="GU15">
        <f>(Transition!$D14*('RCP19-NEW'!AD16*'Per Unit Emission'!AU15)*'Efficiency Change'!$G14+Transition!$C14*('RCP19-NEW'!AD16*'Per Unit Emission'!AU59)*'Efficiency Change'!$P14)/'Life time change'!$C14</f>
        <v>0</v>
      </c>
      <c r="GV15">
        <f>(Transition!$D14*('RCP19-NEW'!AE16*'Per Unit Emission'!AV15)*'Efficiency Change'!$G14+Transition!$C14*('RCP19-NEW'!AE16*'Per Unit Emission'!AV59)*'Efficiency Change'!$P14)/'Life time change'!$C14</f>
        <v>0</v>
      </c>
      <c r="GW15">
        <f>(Transition!$D14*('RCP19-NEW'!AF16*'Per Unit Emission'!AW15)*'Efficiency Change'!$G14+Transition!$C14*('RCP19-NEW'!AF16*'Per Unit Emission'!AW59)*'Efficiency Change'!$P14)/'Life time change'!$C14</f>
        <v>0</v>
      </c>
      <c r="GX15">
        <f>(Transition!$D14*('RCP19-NEW'!AG16*'Per Unit Emission'!AX15)*'Efficiency Change'!$G14+Transition!$C14*('RCP19-NEW'!AG16*'Per Unit Emission'!AX59)*'Efficiency Change'!$P14)/'Life time change'!$C14</f>
        <v>0</v>
      </c>
      <c r="GY15">
        <f>(Transition!$D14*('RCP19-NEW'!AH16*'Per Unit Emission'!AY15)*'Efficiency Change'!$G14+Transition!$C14*('RCP19-NEW'!AH16*'Per Unit Emission'!AY59)*'Efficiency Change'!$P14)/'Life time change'!$C14</f>
        <v>0</v>
      </c>
      <c r="GZ15">
        <f>(Transition!$D14*('RCP19-NEW'!AI16*'Per Unit Emission'!AZ15)*'Efficiency Change'!$G14+Transition!$C14*('RCP19-NEW'!AI16*'Per Unit Emission'!AZ59)*'Efficiency Change'!$P14)/'Life time change'!$C14</f>
        <v>0</v>
      </c>
      <c r="HA15">
        <f>(Transition!$D14*('RCP19-NEW'!AJ16*'Per Unit Emission'!BA15)*'Efficiency Change'!$G14+Transition!$C14*('RCP19-NEW'!AJ16*'Per Unit Emission'!BA59)*'Efficiency Change'!$P14)/'Life time change'!$C14</f>
        <v>0</v>
      </c>
      <c r="HB15">
        <f>(Transition!$D14*('RCP19-NEW'!AK16*'Per Unit Emission'!AK15)*'Efficiency Change'!$G14+Transition!$C14*('RCP19-NEW'!AK16*'Per Unit Emission'!AK59)*'Efficiency Change'!$P14)/'Life time change'!$C14</f>
        <v>0</v>
      </c>
      <c r="HC15">
        <f>(Transition!$D14*('RCP19-NEW'!AL16*'Per Unit Emission'!AL15)*'Efficiency Change'!$G14+Transition!$C14*('RCP19-NEW'!AL16*'Per Unit Emission'!AL59)*'Efficiency Change'!$P14)/'Life time change'!$C14</f>
        <v>0</v>
      </c>
      <c r="HD15">
        <f>(Transition!$D14*('RCP19-NEW'!AM16*'Per Unit Emission'!AM15)*'Efficiency Change'!$G14+Transition!$C14*('RCP19-NEW'!AM16*'Per Unit Emission'!AM59)*'Efficiency Change'!$P14)/'Life time change'!$C14</f>
        <v>0</v>
      </c>
      <c r="HE15">
        <f>(Transition!$D14*('RCP19-NEW'!AN16*'Per Unit Emission'!AN15)*'Efficiency Change'!$G14+Transition!$C14*('RCP19-NEW'!AN16*'Per Unit Emission'!AN59)*'Efficiency Change'!$P14)/'Life time change'!$C14</f>
        <v>0</v>
      </c>
      <c r="HF15">
        <f>(Transition!$D14*('RCP19-NEW'!AO16*'Per Unit Emission'!AO15)*'Efficiency Change'!$G14+Transition!$C14*('RCP19-NEW'!AO16*'Per Unit Emission'!AO59)*'Efficiency Change'!$P14)/'Life time change'!$C14</f>
        <v>0</v>
      </c>
      <c r="HG15">
        <f>(Transition!$D14*('RCP19-NEW'!AP16*'Per Unit Emission'!AP15)*'Efficiency Change'!$G14+Transition!$C14*('RCP19-NEW'!AP16*'Per Unit Emission'!AP59)*'Efficiency Change'!$P14)/'Life time change'!$C14</f>
        <v>0</v>
      </c>
      <c r="HH15">
        <f>(Transition!$D14*('RCP19-NEW'!AQ16*'Per Unit Emission'!AQ15)*'Efficiency Change'!$G14+Transition!$C14*('RCP19-NEW'!AQ16*'Per Unit Emission'!AQ59)*'Efficiency Change'!$P14)/'Life time change'!$C14</f>
        <v>0</v>
      </c>
      <c r="HI15">
        <f>(Transition!$D14*('RCP19-NEW'!AR16*'Per Unit Emission'!AR15)*'Efficiency Change'!$G14+Transition!$C14*('RCP19-NEW'!AR16*'Per Unit Emission'!AR59)*'Efficiency Change'!$P14)/'Life time change'!$C14</f>
        <v>0</v>
      </c>
      <c r="HJ15">
        <f>(Transition!$D14*('RCP19-NEW'!AS16*'Per Unit Emission'!AS15)*'Efficiency Change'!$G14+Transition!$C14*('RCP19-NEW'!AS16*'Per Unit Emission'!AS59)*'Efficiency Change'!$P14)/'Life time change'!$C14</f>
        <v>0</v>
      </c>
      <c r="HK15">
        <f>(Transition!$D14*('RCP19-NEW'!AT16*'Per Unit Emission'!AT15)*'Efficiency Change'!$G14+Transition!$C14*('RCP19-NEW'!AT16*'Per Unit Emission'!AT59)*'Efficiency Change'!$P14)/'Life time change'!$C14</f>
        <v>0</v>
      </c>
      <c r="HL15">
        <f>(Transition!$D14*('RCP19-NEW'!AU16*'Per Unit Emission'!AU15)*'Efficiency Change'!$G14+Transition!$C14*('RCP19-NEW'!AU16*'Per Unit Emission'!AU59)*'Efficiency Change'!$P14)/'Life time change'!$C14</f>
        <v>0</v>
      </c>
      <c r="HM15">
        <f>(Transition!$D14*('RCP19-NEW'!AV16*'Per Unit Emission'!AV15)*'Efficiency Change'!$G14+Transition!$C14*('RCP19-NEW'!AV16*'Per Unit Emission'!AV59)*'Efficiency Change'!$P14)/'Life time change'!$C14</f>
        <v>0</v>
      </c>
      <c r="HN15">
        <f>(Transition!$D14*('RCP19-NEW'!AW16*'Per Unit Emission'!AW15)*'Efficiency Change'!$G14+Transition!$C14*('RCP19-NEW'!AW16*'Per Unit Emission'!AW59)*'Efficiency Change'!$P14)/'Life time change'!$C14</f>
        <v>0</v>
      </c>
      <c r="HO15">
        <f>(Transition!$D14*('RCP19-NEW'!AX16*'Per Unit Emission'!AX15)*'Efficiency Change'!$G14+Transition!$C14*('RCP19-NEW'!AX16*'Per Unit Emission'!AX59)*'Efficiency Change'!$P14)/'Life time change'!$C14</f>
        <v>0</v>
      </c>
      <c r="HP15">
        <f>(Transition!$D14*('RCP19-NEW'!AY16*'Per Unit Emission'!AY15)*'Efficiency Change'!$G14+Transition!$C14*('RCP19-NEW'!AY16*'Per Unit Emission'!AY59)*'Efficiency Change'!$P14)/'Life time change'!$C14</f>
        <v>0</v>
      </c>
      <c r="HQ15">
        <f>(Transition!$D14*('RCP19-NEW'!AZ16*'Per Unit Emission'!AZ15)*'Efficiency Change'!$G14+Transition!$C14*('RCP19-NEW'!AZ16*'Per Unit Emission'!AZ59)*'Efficiency Change'!$P14)/'Life time change'!$C14</f>
        <v>0</v>
      </c>
      <c r="HR15">
        <f>(Transition!$D14*('RCP19-NEW'!BA16*'Per Unit Emission'!BA15)*'Efficiency Change'!$G14+Transition!$C14*('RCP19-NEW'!BA16*'Per Unit Emission'!BA59)*'Efficiency Change'!$P14)/'Life time change'!$C14</f>
        <v>0</v>
      </c>
      <c r="HS15">
        <f>(Transition!$D14*('RCP19-NEW'!BB16*'Per Unit Emission'!AK15)*'Efficiency Change'!$G14+Transition!$C14*('RCP19-NEW'!BB16*'Per Unit Emission'!AK59)*'Efficiency Change'!$P14)/'Life time change'!$C14</f>
        <v>0</v>
      </c>
      <c r="HT15">
        <f>(Transition!$D14*('RCP19-NEW'!BC16*'Per Unit Emission'!AL15)*'Efficiency Change'!$G14+Transition!$C14*('RCP19-NEW'!BC16*'Per Unit Emission'!AL59)*'Efficiency Change'!$P14)/'Life time change'!$C14</f>
        <v>0</v>
      </c>
      <c r="HU15">
        <f>(Transition!$D14*('RCP19-NEW'!BD16*'Per Unit Emission'!AM15)*'Efficiency Change'!$G14+Transition!$C14*('RCP19-NEW'!BD16*'Per Unit Emission'!AM59)*'Efficiency Change'!$P14)/'Life time change'!$C14</f>
        <v>0</v>
      </c>
      <c r="HV15">
        <f>(Transition!$D14*('RCP19-NEW'!BE16*'Per Unit Emission'!AN15)*'Efficiency Change'!$G14+Transition!$C14*('RCP19-NEW'!BE16*'Per Unit Emission'!AN59)*'Efficiency Change'!$P14)/'Life time change'!$C14</f>
        <v>0</v>
      </c>
      <c r="HW15">
        <f>(Transition!$D14*('RCP19-NEW'!BF16*'Per Unit Emission'!AO15)*'Efficiency Change'!$G14+Transition!$C14*('RCP19-NEW'!BF16*'Per Unit Emission'!AO59)*'Efficiency Change'!$P14)/'Life time change'!$C14</f>
        <v>0</v>
      </c>
      <c r="HX15">
        <f>(Transition!$D14*('RCP19-NEW'!BG16*'Per Unit Emission'!AP15)*'Efficiency Change'!$G14+Transition!$C14*('RCP19-NEW'!BG16*'Per Unit Emission'!AP59)*'Efficiency Change'!$P14)/'Life time change'!$C14</f>
        <v>0</v>
      </c>
      <c r="HY15">
        <f>(Transition!$D14*('RCP19-NEW'!BH16*'Per Unit Emission'!AQ15)*'Efficiency Change'!$G14+Transition!$C14*('RCP19-NEW'!BH16*'Per Unit Emission'!AQ59)*'Efficiency Change'!$P14)/'Life time change'!$C14</f>
        <v>0</v>
      </c>
      <c r="HZ15">
        <f>(Transition!$D14*('RCP19-NEW'!BI16*'Per Unit Emission'!AR15)*'Efficiency Change'!$G14+Transition!$C14*('RCP19-NEW'!BI16*'Per Unit Emission'!AR59)*'Efficiency Change'!$P14)/'Life time change'!$C14</f>
        <v>0</v>
      </c>
      <c r="IA15">
        <f>(Transition!$D14*('RCP19-NEW'!BJ16*'Per Unit Emission'!AS15)*'Efficiency Change'!$G14+Transition!$C14*('RCP19-NEW'!BJ16*'Per Unit Emission'!AS59)*'Efficiency Change'!$P14)/'Life time change'!$C14</f>
        <v>0</v>
      </c>
      <c r="IB15">
        <f>(Transition!$D14*('RCP19-NEW'!BK16*'Per Unit Emission'!AT15)*'Efficiency Change'!$G14+Transition!$C14*('RCP19-NEW'!BK16*'Per Unit Emission'!AT59)*'Efficiency Change'!$P14)/'Life time change'!$C14</f>
        <v>0</v>
      </c>
      <c r="IC15">
        <f>(Transition!$D14*('RCP19-NEW'!BL16*'Per Unit Emission'!AU15)*'Efficiency Change'!$G14+Transition!$C14*('RCP19-NEW'!BL16*'Per Unit Emission'!AU59)*'Efficiency Change'!$P14)/'Life time change'!$C14</f>
        <v>0</v>
      </c>
      <c r="ID15">
        <f>(Transition!$D14*('RCP19-NEW'!BM16*'Per Unit Emission'!AV15)*'Efficiency Change'!$G14+Transition!$C14*('RCP19-NEW'!BM16*'Per Unit Emission'!AV59)*'Efficiency Change'!$P14)/'Life time change'!$C14</f>
        <v>0</v>
      </c>
      <c r="IE15">
        <f>(Transition!$D14*('RCP19-NEW'!BN16*'Per Unit Emission'!AW15)*'Efficiency Change'!$G14+Transition!$C14*('RCP19-NEW'!BN16*'Per Unit Emission'!AW59)*'Efficiency Change'!$P14)/'Life time change'!$C14</f>
        <v>0</v>
      </c>
      <c r="IF15">
        <f>(Transition!$D14*('RCP19-NEW'!BO16*'Per Unit Emission'!AX15)*'Efficiency Change'!$G14+Transition!$C14*('RCP19-NEW'!BO16*'Per Unit Emission'!AX59)*'Efficiency Change'!$P14)/'Life time change'!$C14</f>
        <v>0</v>
      </c>
      <c r="IG15">
        <f>(Transition!$D14*('RCP19-NEW'!BP16*'Per Unit Emission'!AY15)*'Efficiency Change'!$G14+Transition!$C14*('RCP19-NEW'!BP16*'Per Unit Emission'!AY59)*'Efficiency Change'!$P14)/'Life time change'!$C14</f>
        <v>0</v>
      </c>
      <c r="IH15">
        <f>(Transition!$D14*('RCP19-NEW'!BQ16*'Per Unit Emission'!AZ15)*'Efficiency Change'!$G14+Transition!$C14*('RCP19-NEW'!BQ16*'Per Unit Emission'!AZ59)*'Efficiency Change'!$P14)/'Life time change'!$C14</f>
        <v>0</v>
      </c>
      <c r="II15">
        <f>(Transition!$D14*('RCP19-NEW'!BR16*'Per Unit Emission'!BA15)*'Efficiency Change'!$G14+Transition!$C14*('RCP19-NEW'!BR16*'Per Unit Emission'!BA59)*'Efficiency Change'!$P14)/'Life time change'!$C14</f>
        <v>0</v>
      </c>
      <c r="IJ15">
        <f>(Transition!$D14*('RCP19-NEW'!BS16*'Per Unit Emission'!AK15)*'Efficiency Change'!$G14+Transition!$C14*('RCP19-NEW'!BS16*'Per Unit Emission'!AK59)*'Efficiency Change'!$P14)/'Life time change'!$C14</f>
        <v>0</v>
      </c>
      <c r="IK15">
        <f>(Transition!$D14*('RCP19-NEW'!BT16*'Per Unit Emission'!AL15)*'Efficiency Change'!$G14+Transition!$C14*('RCP19-NEW'!BT16*'Per Unit Emission'!AL59)*'Efficiency Change'!$P14)/'Life time change'!$C14</f>
        <v>0</v>
      </c>
      <c r="IL15">
        <f>(Transition!$D14*('RCP19-NEW'!BU16*'Per Unit Emission'!AM15)*'Efficiency Change'!$G14+Transition!$C14*('RCP19-NEW'!BU16*'Per Unit Emission'!AM59)*'Efficiency Change'!$P14)/'Life time change'!$C14</f>
        <v>0</v>
      </c>
      <c r="IM15">
        <f>(Transition!$D14*('RCP19-NEW'!BV16*'Per Unit Emission'!AN15)*'Efficiency Change'!$G14+Transition!$C14*('RCP19-NEW'!BV16*'Per Unit Emission'!AN59)*'Efficiency Change'!$P14)/'Life time change'!$C14</f>
        <v>0</v>
      </c>
      <c r="IN15">
        <f>(Transition!$D14*('RCP19-NEW'!BW16*'Per Unit Emission'!AO15)*'Efficiency Change'!$G14+Transition!$C14*('RCP19-NEW'!BW16*'Per Unit Emission'!AO59)*'Efficiency Change'!$P14)/'Life time change'!$C14</f>
        <v>0</v>
      </c>
      <c r="IO15">
        <f>(Transition!$D14*('RCP19-NEW'!BX16*'Per Unit Emission'!AP15)*'Efficiency Change'!$G14+Transition!$C14*('RCP19-NEW'!BX16*'Per Unit Emission'!AP59)*'Efficiency Change'!$P14)/'Life time change'!$C14</f>
        <v>0</v>
      </c>
      <c r="IP15">
        <f>(Transition!$D14*('RCP19-NEW'!BY16*'Per Unit Emission'!AQ15)*'Efficiency Change'!$G14+Transition!$C14*('RCP19-NEW'!BY16*'Per Unit Emission'!AQ59)*'Efficiency Change'!$P14)/'Life time change'!$C14</f>
        <v>0</v>
      </c>
      <c r="IQ15">
        <f>(Transition!$D14*('RCP19-NEW'!BZ16*'Per Unit Emission'!AR15)*'Efficiency Change'!$G14+Transition!$C14*('RCP19-NEW'!BZ16*'Per Unit Emission'!AR59)*'Efficiency Change'!$P14)/'Life time change'!$C14</f>
        <v>0</v>
      </c>
      <c r="IR15">
        <f>(Transition!$D14*('RCP19-NEW'!CA16*'Per Unit Emission'!AS15)*'Efficiency Change'!$G14+Transition!$C14*('RCP19-NEW'!CA16*'Per Unit Emission'!AS59)*'Efficiency Change'!$P14)/'Life time change'!$C14</f>
        <v>0</v>
      </c>
      <c r="IS15">
        <f>(Transition!$D14*('RCP19-NEW'!CB16*'Per Unit Emission'!AT15)*'Efficiency Change'!$G14+Transition!$C14*('RCP19-NEW'!CB16*'Per Unit Emission'!AT59)*'Efficiency Change'!$P14)/'Life time change'!$C14</f>
        <v>0</v>
      </c>
      <c r="IT15">
        <f>(Transition!$D14*('RCP19-NEW'!CC16*'Per Unit Emission'!AU15)*'Efficiency Change'!$G14+Transition!$C14*('RCP19-NEW'!CC16*'Per Unit Emission'!AU59)*'Efficiency Change'!$P14)/'Life time change'!$C14</f>
        <v>0</v>
      </c>
      <c r="IU15">
        <f>(Transition!$D14*('RCP19-NEW'!CD16*'Per Unit Emission'!AV15)*'Efficiency Change'!$G14+Transition!$C14*('RCP19-NEW'!CD16*'Per Unit Emission'!AV59)*'Efficiency Change'!$P14)/'Life time change'!$C14</f>
        <v>0</v>
      </c>
      <c r="IV15">
        <f>(Transition!$D14*('RCP19-NEW'!CE16*'Per Unit Emission'!AW15)*'Efficiency Change'!$G14+Transition!$C14*('RCP19-NEW'!CE16*'Per Unit Emission'!AW59)*'Efficiency Change'!$P14)/'Life time change'!$C14</f>
        <v>0</v>
      </c>
      <c r="IW15">
        <f>(Transition!$D14*('RCP19-NEW'!CF16*'Per Unit Emission'!AX15)*'Efficiency Change'!$G14+Transition!$C14*('RCP19-NEW'!CF16*'Per Unit Emission'!AX59)*'Efficiency Change'!$P14)/'Life time change'!$C14</f>
        <v>0</v>
      </c>
      <c r="IX15">
        <f>(Transition!$D14*('RCP19-NEW'!CG16*'Per Unit Emission'!AY15)*'Efficiency Change'!$G14+Transition!$C14*('RCP19-NEW'!CG16*'Per Unit Emission'!AY59)*'Efficiency Change'!$P14)/'Life time change'!$C14</f>
        <v>0</v>
      </c>
      <c r="IY15">
        <f>(Transition!$D14*('RCP19-NEW'!CH16*'Per Unit Emission'!AZ15)*'Efficiency Change'!$G14+Transition!$C14*('RCP19-NEW'!CH16*'Per Unit Emission'!AZ59)*'Efficiency Change'!$P14)/'Life time change'!$C14</f>
        <v>0</v>
      </c>
    </row>
    <row r="16" spans="1:259" x14ac:dyDescent="0.25">
      <c r="A16">
        <v>2023</v>
      </c>
      <c r="B16">
        <f>(Transition!$D15*('Base-New'!C17*'Per Unit Emission'!C16)*'Efficiency Change'!$G15+Transition!$C15*('Base-New'!C17*'Per Unit Emission'!C60)*'Efficiency Change'!$P15)/'Life time change'!$C15</f>
        <v>0</v>
      </c>
      <c r="C16">
        <f>(Transition!$D15*('Base-New'!D17*'Per Unit Emission'!D16)*'Efficiency Change'!$G15+Transition!$C15*('Base-New'!D17*'Per Unit Emission'!D60)*'Efficiency Change'!$P15)/'Life time change'!$C15</f>
        <v>0</v>
      </c>
      <c r="D16">
        <f>(Transition!$D15*('Base-New'!E17*'Per Unit Emission'!E16)*'Efficiency Change'!$G15+Transition!$C15*('Base-New'!E17*'Per Unit Emission'!E60)*'Efficiency Change'!$P15)/'Life time change'!$C15</f>
        <v>0</v>
      </c>
      <c r="E16">
        <f>(Transition!$D15*('Base-New'!F17*'Per Unit Emission'!F16)*'Efficiency Change'!$G15+Transition!$C15*('Base-New'!F17*'Per Unit Emission'!F60)*'Efficiency Change'!$P15)/'Life time change'!$C15</f>
        <v>0</v>
      </c>
      <c r="F16">
        <f>(Transition!$D15*('Base-New'!G17*'Per Unit Emission'!G16)*'Efficiency Change'!$G15+Transition!$C15*('Base-New'!G17*'Per Unit Emission'!G60)*'Efficiency Change'!$P15)/'Life time change'!$C15</f>
        <v>0</v>
      </c>
      <c r="G16">
        <f>(Transition!$D15*('Base-New'!H17*'Per Unit Emission'!H16)*'Efficiency Change'!$G15+Transition!$C15*('Base-New'!H17*'Per Unit Emission'!H60)*'Efficiency Change'!$P15)/'Life time change'!$C15</f>
        <v>0</v>
      </c>
      <c r="H16">
        <f>(Transition!$D15*('Base-New'!I17*'Per Unit Emission'!I16)*'Efficiency Change'!$G15+Transition!$C15*('Base-New'!I17*'Per Unit Emission'!I60)*'Efficiency Change'!$P15)/'Life time change'!$C15</f>
        <v>0</v>
      </c>
      <c r="I16">
        <f>(Transition!$D15*('Base-New'!J17*'Per Unit Emission'!J16)*'Efficiency Change'!$G15+Transition!$C15*('Base-New'!J17*'Per Unit Emission'!J60)*'Efficiency Change'!$P15)/'Life time change'!$C15</f>
        <v>0</v>
      </c>
      <c r="J16">
        <f>(Transition!$D15*('Base-New'!K17*'Per Unit Emission'!K16)*'Efficiency Change'!$G15+Transition!$C15*('Base-New'!K17*'Per Unit Emission'!K60)*'Efficiency Change'!$P15)/'Life time change'!$C15</f>
        <v>0</v>
      </c>
      <c r="K16">
        <f>(Transition!$D15*('Base-New'!L17*'Per Unit Emission'!L16)*'Efficiency Change'!$G15+Transition!$C15*('Base-New'!L17*'Per Unit Emission'!L60)*'Efficiency Change'!$P15)/'Life time change'!$C15</f>
        <v>0</v>
      </c>
      <c r="L16">
        <f>(Transition!$D15*('Base-New'!M17*'Per Unit Emission'!M16)*'Efficiency Change'!$G15+Transition!$C15*('Base-New'!M17*'Per Unit Emission'!M60)*'Efficiency Change'!$P15)/'Life time change'!$C15</f>
        <v>0</v>
      </c>
      <c r="M16">
        <f>(Transition!$D15*('Base-New'!N17*'Per Unit Emission'!N16)*'Efficiency Change'!$G15+Transition!$C15*('Base-New'!N17*'Per Unit Emission'!N60)*'Efficiency Change'!$P15)/'Life time change'!$C15</f>
        <v>0</v>
      </c>
      <c r="N16">
        <f>(Transition!$D15*('Base-New'!O17*'Per Unit Emission'!O16)*'Efficiency Change'!$G15+Transition!$C15*('Base-New'!O17*'Per Unit Emission'!O60)*'Efficiency Change'!$P15)/'Life time change'!$C15</f>
        <v>0</v>
      </c>
      <c r="O16">
        <f>(Transition!$D15*('Base-New'!P17*'Per Unit Emission'!P16)*'Efficiency Change'!$G15+Transition!$C15*('Base-New'!P17*'Per Unit Emission'!P60)*'Efficiency Change'!$P15)/'Life time change'!$C15</f>
        <v>0</v>
      </c>
      <c r="P16">
        <f>(Transition!$D15*('Base-New'!Q17*'Per Unit Emission'!Q16)*'Efficiency Change'!$G15+Transition!$C15*('Base-New'!Q17*'Per Unit Emission'!Q60)*'Efficiency Change'!$P15)/'Life time change'!$C15</f>
        <v>0</v>
      </c>
      <c r="Q16">
        <f>(Transition!$D15*('Base-New'!R17*'Per Unit Emission'!R16)*'Efficiency Change'!$G15+Transition!$C15*('Base-New'!R17*'Per Unit Emission'!R60)*'Efficiency Change'!$P15)/'Life time change'!$C15</f>
        <v>0</v>
      </c>
      <c r="R16">
        <f>(Transition!$D15*('Base-New'!S17*'Per Unit Emission'!S16)*'Efficiency Change'!$G15+Transition!$C15*('Base-New'!S17*'Per Unit Emission'!S60)*'Efficiency Change'!$P15)/'Life time change'!$C15</f>
        <v>0</v>
      </c>
      <c r="S16">
        <f>(Transition!$D15*('Base-New'!T17*'Per Unit Emission'!C16)*'Efficiency Change'!$G15+Transition!$C15*('Base-New'!T17*'Per Unit Emission'!C60)*'Efficiency Change'!$P15)/'Life time change'!$C15</f>
        <v>0</v>
      </c>
      <c r="T16">
        <f>(Transition!$D15*('Base-New'!U17*'Per Unit Emission'!D16)*'Efficiency Change'!$G15+Transition!$C15*('Base-New'!U17*'Per Unit Emission'!D60)*'Efficiency Change'!$P15)/'Life time change'!$C15</f>
        <v>0</v>
      </c>
      <c r="U16">
        <f>(Transition!$D15*('Base-New'!V17*'Per Unit Emission'!E16)*'Efficiency Change'!$G15+Transition!$C15*('Base-New'!V17*'Per Unit Emission'!E60)*'Efficiency Change'!$P15)/'Life time change'!$C15</f>
        <v>0</v>
      </c>
      <c r="V16">
        <f>(Transition!$D15*('Base-New'!W17*'Per Unit Emission'!F16)*'Efficiency Change'!$G15+Transition!$C15*('Base-New'!W17*'Per Unit Emission'!F60)*'Efficiency Change'!$P15)/'Life time change'!$C15</f>
        <v>0</v>
      </c>
      <c r="W16">
        <f>(Transition!$D15*('Base-New'!X17*'Per Unit Emission'!G16)*'Efficiency Change'!$G15+Transition!$C15*('Base-New'!X17*'Per Unit Emission'!G60)*'Efficiency Change'!$P15)/'Life time change'!$C15</f>
        <v>0</v>
      </c>
      <c r="X16">
        <f>(Transition!$D15*('Base-New'!Y17*'Per Unit Emission'!H16)*'Efficiency Change'!$G15+Transition!$C15*('Base-New'!Y17*'Per Unit Emission'!H60)*'Efficiency Change'!$P15)/'Life time change'!$C15</f>
        <v>0</v>
      </c>
      <c r="Y16">
        <f>(Transition!$D15*('Base-New'!Z17*'Per Unit Emission'!I16)*'Efficiency Change'!$G15+Transition!$C15*('Base-New'!Z17*'Per Unit Emission'!I60)*'Efficiency Change'!$P15)/'Life time change'!$C15</f>
        <v>0</v>
      </c>
      <c r="Z16">
        <f>(Transition!$D15*('Base-New'!AA17*'Per Unit Emission'!J16)*'Efficiency Change'!$G15+Transition!$C15*('Base-New'!AA17*'Per Unit Emission'!J60)*'Efficiency Change'!$P15)/'Life time change'!$C15</f>
        <v>0</v>
      </c>
      <c r="AA16">
        <f>(Transition!$D15*('Base-New'!AB17*'Per Unit Emission'!K16)*'Efficiency Change'!$G15+Transition!$C15*('Base-New'!AB17*'Per Unit Emission'!K60)*'Efficiency Change'!$P15)/'Life time change'!$C15</f>
        <v>0</v>
      </c>
      <c r="AB16">
        <f>(Transition!$D15*('Base-New'!AC17*'Per Unit Emission'!L16)*'Efficiency Change'!$G15+Transition!$C15*('Base-New'!AC17*'Per Unit Emission'!L60)*'Efficiency Change'!$P15)/'Life time change'!$C15</f>
        <v>0</v>
      </c>
      <c r="AC16">
        <f>(Transition!$D15*('Base-New'!AD17*'Per Unit Emission'!M16)*'Efficiency Change'!$G15+Transition!$C15*('Base-New'!AD17*'Per Unit Emission'!M60)*'Efficiency Change'!$P15)/'Life time change'!$C15</f>
        <v>0</v>
      </c>
      <c r="AD16">
        <f>(Transition!$D15*('Base-New'!AE17*'Per Unit Emission'!N16)*'Efficiency Change'!$G15+Transition!$C15*('Base-New'!AE17*'Per Unit Emission'!N60)*'Efficiency Change'!$P15)/'Life time change'!$C15</f>
        <v>0</v>
      </c>
      <c r="AE16">
        <f>(Transition!$D15*('Base-New'!AF17*'Per Unit Emission'!O16)*'Efficiency Change'!$G15+Transition!$C15*('Base-New'!AF17*'Per Unit Emission'!O60)*'Efficiency Change'!$P15)/'Life time change'!$C15</f>
        <v>0</v>
      </c>
      <c r="AF16">
        <f>(Transition!$D15*('Base-New'!AG17*'Per Unit Emission'!P16)*'Efficiency Change'!$G15+Transition!$C15*('Base-New'!AG17*'Per Unit Emission'!P60)*'Efficiency Change'!$P15)/'Life time change'!$C15</f>
        <v>0</v>
      </c>
      <c r="AG16">
        <f>(Transition!$D15*('Base-New'!AH17*'Per Unit Emission'!Q16)*'Efficiency Change'!$G15+Transition!$C15*('Base-New'!AH17*'Per Unit Emission'!Q60)*'Efficiency Change'!$P15)/'Life time change'!$C15</f>
        <v>0</v>
      </c>
      <c r="AH16">
        <f>(Transition!$D15*('Base-New'!AI17*'Per Unit Emission'!R16)*'Efficiency Change'!$G15+Transition!$C15*('Base-New'!AI17*'Per Unit Emission'!R60)*'Efficiency Change'!$P15)/'Life time change'!$C15</f>
        <v>0</v>
      </c>
      <c r="AI16">
        <f>(Transition!$D15*('Base-New'!AJ17*'Per Unit Emission'!S16)*'Efficiency Change'!$G15+Transition!$C15*('Base-New'!AJ17*'Per Unit Emission'!S60)*'Efficiency Change'!$P15)/'Life time change'!$C15</f>
        <v>0</v>
      </c>
      <c r="AJ16">
        <f>(Transition!$D15*('Base-New'!AK17*'Per Unit Emission'!C16)*'Efficiency Change'!$G15+Transition!$C15*('Base-New'!AK17*'Per Unit Emission'!C60)*'Efficiency Change'!$P15)/'Life time change'!$C15</f>
        <v>0</v>
      </c>
      <c r="AK16">
        <f>(Transition!$D15*('Base-New'!AL17*'Per Unit Emission'!D16)*'Efficiency Change'!$G15+Transition!$C15*('Base-New'!AL17*'Per Unit Emission'!D60)*'Efficiency Change'!$P15)/'Life time change'!$C15</f>
        <v>0</v>
      </c>
      <c r="AL16">
        <f>(Transition!$D15*('Base-New'!AM17*'Per Unit Emission'!E16)*'Efficiency Change'!$G15+Transition!$C15*('Base-New'!AM17*'Per Unit Emission'!E60)*'Efficiency Change'!$P15)/'Life time change'!$C15</f>
        <v>0</v>
      </c>
      <c r="AM16">
        <f>(Transition!$D15*('Base-New'!AN17*'Per Unit Emission'!F16)*'Efficiency Change'!$G15+Transition!$C15*('Base-New'!AN17*'Per Unit Emission'!F60)*'Efficiency Change'!$P15)/'Life time change'!$C15</f>
        <v>0</v>
      </c>
      <c r="AN16">
        <f>(Transition!$D15*('Base-New'!AO17*'Per Unit Emission'!G16)*'Efficiency Change'!$G15+Transition!$C15*('Base-New'!AO17*'Per Unit Emission'!G60)*'Efficiency Change'!$P15)/'Life time change'!$C15</f>
        <v>0</v>
      </c>
      <c r="AO16">
        <f>(Transition!$D15*('Base-New'!AP17*'Per Unit Emission'!H16)*'Efficiency Change'!$G15+Transition!$C15*('Base-New'!AP17*'Per Unit Emission'!H60)*'Efficiency Change'!$P15)/'Life time change'!$C15</f>
        <v>0</v>
      </c>
      <c r="AP16">
        <f>(Transition!$D15*('Base-New'!AQ17*'Per Unit Emission'!I16)*'Efficiency Change'!$G15+Transition!$C15*('Base-New'!AQ17*'Per Unit Emission'!I60)*'Efficiency Change'!$P15)/'Life time change'!$C15</f>
        <v>0</v>
      </c>
      <c r="AQ16">
        <f>(Transition!$D15*('Base-New'!AR17*'Per Unit Emission'!J16)*'Efficiency Change'!$G15+Transition!$C15*('Base-New'!AR17*'Per Unit Emission'!J60)*'Efficiency Change'!$P15)/'Life time change'!$C15</f>
        <v>0</v>
      </c>
      <c r="AR16">
        <f>(Transition!$D15*('Base-New'!AS17*'Per Unit Emission'!K16)*'Efficiency Change'!$G15+Transition!$C15*('Base-New'!AS17*'Per Unit Emission'!K60)*'Efficiency Change'!$P15)/'Life time change'!$C15</f>
        <v>0</v>
      </c>
      <c r="AS16">
        <f>(Transition!$D15*('Base-New'!AT17*'Per Unit Emission'!L16)*'Efficiency Change'!$G15+Transition!$C15*('Base-New'!AT17*'Per Unit Emission'!L60)*'Efficiency Change'!$P15)/'Life time change'!$C15</f>
        <v>0</v>
      </c>
      <c r="AT16">
        <f>(Transition!$D15*('Base-New'!AU17*'Per Unit Emission'!M16)*'Efficiency Change'!$G15+Transition!$C15*('Base-New'!AU17*'Per Unit Emission'!M60)*'Efficiency Change'!$P15)/'Life time change'!$C15</f>
        <v>0</v>
      </c>
      <c r="AU16">
        <f>(Transition!$D15*('Base-New'!AV17*'Per Unit Emission'!N16)*'Efficiency Change'!$G15+Transition!$C15*('Base-New'!AV17*'Per Unit Emission'!N60)*'Efficiency Change'!$P15)/'Life time change'!$C15</f>
        <v>0</v>
      </c>
      <c r="AV16">
        <f>(Transition!$D15*('Base-New'!AW17*'Per Unit Emission'!O16)*'Efficiency Change'!$G15+Transition!$C15*('Base-New'!AW17*'Per Unit Emission'!O60)*'Efficiency Change'!$P15)/'Life time change'!$C15</f>
        <v>0</v>
      </c>
      <c r="AW16">
        <f>(Transition!$D15*('Base-New'!AX17*'Per Unit Emission'!P16)*'Efficiency Change'!$G15+Transition!$C15*('Base-New'!AX17*'Per Unit Emission'!P60)*'Efficiency Change'!$P15)/'Life time change'!$C15</f>
        <v>0</v>
      </c>
      <c r="AX16">
        <f>(Transition!$D15*('Base-New'!AY17*'Per Unit Emission'!Q16)*'Efficiency Change'!$G15+Transition!$C15*('Base-New'!AY17*'Per Unit Emission'!Q60)*'Efficiency Change'!$P15)/'Life time change'!$C15</f>
        <v>0</v>
      </c>
      <c r="AY16">
        <f>(Transition!$D15*('Base-New'!AZ17*'Per Unit Emission'!R16)*'Efficiency Change'!$G15+Transition!$C15*('Base-New'!AZ17*'Per Unit Emission'!R60)*'Efficiency Change'!$P15)/'Life time change'!$C15</f>
        <v>0</v>
      </c>
      <c r="AZ16">
        <f>(Transition!$D15*('Base-New'!BA17*'Per Unit Emission'!S16)*'Efficiency Change'!$G15+Transition!$C15*('Base-New'!BA17*'Per Unit Emission'!S60)*'Efficiency Change'!$P15)/'Life time change'!$C15</f>
        <v>0</v>
      </c>
      <c r="BA16">
        <f>(Transition!$D15*('Base-New'!BB17*'Per Unit Emission'!C16)*'Efficiency Change'!$G15+Transition!$C15*('Base-New'!BB17*'Per Unit Emission'!C60)*'Efficiency Change'!$P15)/'Life time change'!$C15</f>
        <v>0</v>
      </c>
      <c r="BB16">
        <f>(Transition!$D15*('Base-New'!BC17*'Per Unit Emission'!D16)*'Efficiency Change'!$G15+Transition!$C15*('Base-New'!BC17*'Per Unit Emission'!D60)*'Efficiency Change'!$P15)/'Life time change'!$C15</f>
        <v>0</v>
      </c>
      <c r="BC16">
        <f>(Transition!$D15*('Base-New'!BD17*'Per Unit Emission'!E16)*'Efficiency Change'!$G15+Transition!$C15*('Base-New'!BD17*'Per Unit Emission'!E60)*'Efficiency Change'!$P15)/'Life time change'!$C15</f>
        <v>0</v>
      </c>
      <c r="BD16">
        <f>(Transition!$D15*('Base-New'!BE17*'Per Unit Emission'!F16)*'Efficiency Change'!$G15+Transition!$C15*('Base-New'!BE17*'Per Unit Emission'!F60)*'Efficiency Change'!$P15)/'Life time change'!$C15</f>
        <v>0</v>
      </c>
      <c r="BE16">
        <f>(Transition!$D15*('Base-New'!BF17*'Per Unit Emission'!G16)*'Efficiency Change'!$G15+Transition!$C15*('Base-New'!BF17*'Per Unit Emission'!G60)*'Efficiency Change'!$P15)/'Life time change'!$C15</f>
        <v>0</v>
      </c>
      <c r="BF16">
        <f>(Transition!$D15*('Base-New'!BG17*'Per Unit Emission'!H16)*'Efficiency Change'!$G15+Transition!$C15*('Base-New'!BG17*'Per Unit Emission'!H60)*'Efficiency Change'!$P15)/'Life time change'!$C15</f>
        <v>0</v>
      </c>
      <c r="BG16">
        <f>(Transition!$D15*('Base-New'!BH17*'Per Unit Emission'!I16)*'Efficiency Change'!$G15+Transition!$C15*('Base-New'!BH17*'Per Unit Emission'!I60)*'Efficiency Change'!$P15)/'Life time change'!$C15</f>
        <v>0</v>
      </c>
      <c r="BH16">
        <f>(Transition!$D15*('Base-New'!BI17*'Per Unit Emission'!J16)*'Efficiency Change'!$G15+Transition!$C15*('Base-New'!BI17*'Per Unit Emission'!J60)*'Efficiency Change'!$P15)/'Life time change'!$C15</f>
        <v>0</v>
      </c>
      <c r="BI16">
        <f>(Transition!$D15*('Base-New'!BJ17*'Per Unit Emission'!K16)*'Efficiency Change'!$G15+Transition!$C15*('Base-New'!BJ17*'Per Unit Emission'!K60)*'Efficiency Change'!$P15)/'Life time change'!$C15</f>
        <v>0</v>
      </c>
      <c r="BJ16">
        <f>(Transition!$D15*('Base-New'!BK17*'Per Unit Emission'!L16)*'Efficiency Change'!$G15+Transition!$C15*('Base-New'!BK17*'Per Unit Emission'!L60)*'Efficiency Change'!$P15)/'Life time change'!$C15</f>
        <v>0</v>
      </c>
      <c r="BK16">
        <f>(Transition!$D15*('Base-New'!BL17*'Per Unit Emission'!M16)*'Efficiency Change'!$G15+Transition!$C15*('Base-New'!BL17*'Per Unit Emission'!M60)*'Efficiency Change'!$P15)/'Life time change'!$C15</f>
        <v>0</v>
      </c>
      <c r="BL16">
        <f>(Transition!$D15*('Base-New'!BM17*'Per Unit Emission'!N16)*'Efficiency Change'!$G15+Transition!$C15*('Base-New'!BM17*'Per Unit Emission'!N60)*'Efficiency Change'!$P15)/'Life time change'!$C15</f>
        <v>0</v>
      </c>
      <c r="BM16">
        <f>(Transition!$D15*('Base-New'!BN17*'Per Unit Emission'!O16)*'Efficiency Change'!$G15+Transition!$C15*('Base-New'!BN17*'Per Unit Emission'!O60)*'Efficiency Change'!$P15)/'Life time change'!$C15</f>
        <v>0</v>
      </c>
      <c r="BN16">
        <f>(Transition!$D15*('Base-New'!BO17*'Per Unit Emission'!P16)*'Efficiency Change'!$G15+Transition!$C15*('Base-New'!BO17*'Per Unit Emission'!P60)*'Efficiency Change'!$P15)/'Life time change'!$C15</f>
        <v>0</v>
      </c>
      <c r="BO16">
        <f>(Transition!$D15*('Base-New'!BP17*'Per Unit Emission'!Q16)*'Efficiency Change'!$G15+Transition!$C15*('Base-New'!BP17*'Per Unit Emission'!Q60)*'Efficiency Change'!$P15)/'Life time change'!$C15</f>
        <v>0</v>
      </c>
      <c r="BP16">
        <f>(Transition!$D15*('Base-New'!BQ17*'Per Unit Emission'!R16)*'Efficiency Change'!$G15+Transition!$C15*('Base-New'!BQ17*'Per Unit Emission'!R60)*'Efficiency Change'!$P15)/'Life time change'!$C15</f>
        <v>0</v>
      </c>
      <c r="BQ16">
        <f>(Transition!$D15*('Base-New'!BR17*'Per Unit Emission'!S16)*'Efficiency Change'!$G15+Transition!$C15*('Base-New'!BR17*'Per Unit Emission'!S60)*'Efficiency Change'!$P15)/'Life time change'!$C15</f>
        <v>0</v>
      </c>
      <c r="BR16">
        <f>(Transition!$D15*('Base-New'!BS17*'Per Unit Emission'!C16)*'Efficiency Change'!$G15+Transition!$C15*('Base-New'!BS17*'Per Unit Emission'!C60)*'Efficiency Change'!$P15)/'Life time change'!$C15</f>
        <v>0</v>
      </c>
      <c r="BS16">
        <f>(Transition!$D15*('Base-New'!BT17*'Per Unit Emission'!D16)*'Efficiency Change'!$G15+Transition!$C15*('Base-New'!BT17*'Per Unit Emission'!D60)*'Efficiency Change'!$P15)/'Life time change'!$C15</f>
        <v>0</v>
      </c>
      <c r="BT16">
        <f>(Transition!$D15*('Base-New'!BU17*'Per Unit Emission'!E16)*'Efficiency Change'!$G15+Transition!$C15*('Base-New'!BU17*'Per Unit Emission'!E60)*'Efficiency Change'!$P15)/'Life time change'!$C15</f>
        <v>0</v>
      </c>
      <c r="BU16">
        <f>(Transition!$D15*('Base-New'!BV17*'Per Unit Emission'!F16)*'Efficiency Change'!$G15+Transition!$C15*('Base-New'!BV17*'Per Unit Emission'!F60)*'Efficiency Change'!$P15)/'Life time change'!$C15</f>
        <v>0</v>
      </c>
      <c r="BV16">
        <f>(Transition!$D15*('Base-New'!BW17*'Per Unit Emission'!G16)*'Efficiency Change'!$G15+Transition!$C15*('Base-New'!BW17*'Per Unit Emission'!G60)*'Efficiency Change'!$P15)/'Life time change'!$C15</f>
        <v>0</v>
      </c>
      <c r="BW16">
        <f>(Transition!$D15*('Base-New'!BX17*'Per Unit Emission'!H16)*'Efficiency Change'!$G15+Transition!$C15*('Base-New'!BX17*'Per Unit Emission'!H60)*'Efficiency Change'!$P15)/'Life time change'!$C15</f>
        <v>0</v>
      </c>
      <c r="BX16">
        <f>(Transition!$D15*('Base-New'!BY17*'Per Unit Emission'!I16)*'Efficiency Change'!$G15+Transition!$C15*('Base-New'!BY17*'Per Unit Emission'!I60)*'Efficiency Change'!$P15)/'Life time change'!$C15</f>
        <v>0</v>
      </c>
      <c r="BY16">
        <f>(Transition!$D15*('Base-New'!BZ17*'Per Unit Emission'!J16)*'Efficiency Change'!$G15+Transition!$C15*('Base-New'!BZ17*'Per Unit Emission'!J60)*'Efficiency Change'!$P15)/'Life time change'!$C15</f>
        <v>0</v>
      </c>
      <c r="BZ16">
        <f>(Transition!$D15*('Base-New'!CA17*'Per Unit Emission'!K16)*'Efficiency Change'!$G15+Transition!$C15*('Base-New'!CA17*'Per Unit Emission'!K60)*'Efficiency Change'!$P15)/'Life time change'!$C15</f>
        <v>0</v>
      </c>
      <c r="CA16">
        <f>(Transition!$D15*('Base-New'!CB17*'Per Unit Emission'!L16)*'Efficiency Change'!$G15+Transition!$C15*('Base-New'!CB17*'Per Unit Emission'!L60)*'Efficiency Change'!$P15)/'Life time change'!$C15</f>
        <v>0</v>
      </c>
      <c r="CB16">
        <f>(Transition!$D15*('Base-New'!CC17*'Per Unit Emission'!M16)*'Efficiency Change'!$G15+Transition!$C15*('Base-New'!CC17*'Per Unit Emission'!M60)*'Efficiency Change'!$P15)/'Life time change'!$C15</f>
        <v>0</v>
      </c>
      <c r="CC16">
        <f>(Transition!$D15*('Base-New'!CD17*'Per Unit Emission'!N16)*'Efficiency Change'!$G15+Transition!$C15*('Base-New'!CD17*'Per Unit Emission'!N60)*'Efficiency Change'!$P15)/'Life time change'!$C15</f>
        <v>0</v>
      </c>
      <c r="CD16">
        <f>(Transition!$D15*('Base-New'!CE17*'Per Unit Emission'!O16)*'Efficiency Change'!$G15+Transition!$C15*('Base-New'!CE17*'Per Unit Emission'!O60)*'Efficiency Change'!$P15)/'Life time change'!$C15</f>
        <v>0</v>
      </c>
      <c r="CE16">
        <f>(Transition!$D15*('Base-New'!CF17*'Per Unit Emission'!P16)*'Efficiency Change'!$G15+Transition!$C15*('Base-New'!CF17*'Per Unit Emission'!P60)*'Efficiency Change'!$P15)/'Life time change'!$C15</f>
        <v>0</v>
      </c>
      <c r="CF16">
        <f>(Transition!$D15*('Base-New'!CG17*'Per Unit Emission'!Q16)*'Efficiency Change'!$G15+Transition!$C15*('Base-New'!CG17*'Per Unit Emission'!Q60)*'Efficiency Change'!$P15)/'Life time change'!$C15</f>
        <v>0</v>
      </c>
      <c r="CG16">
        <f>(Transition!$D15*('Base-New'!CH17*'Per Unit Emission'!R16)*'Efficiency Change'!$G15+Transition!$C15*('Base-New'!CH17*'Per Unit Emission'!R60)*'Efficiency Change'!$P15)/'Life time change'!$C15</f>
        <v>0</v>
      </c>
      <c r="CJ16">
        <v>2023</v>
      </c>
      <c r="CK16">
        <f>(Transition!$D15*('RCP26-NEW'!C17*'Per Unit Emission'!T16)*'Efficiency Change'!$G15+Transition!$C15*('RCP26-NEW'!C17*'Per Unit Emission'!T60)*'Efficiency Change'!$P15)/'Life time change'!$C15</f>
        <v>0</v>
      </c>
      <c r="CL16">
        <f>(Transition!$D15*('RCP26-NEW'!D17*'Per Unit Emission'!U16)*'Efficiency Change'!$G15+Transition!$C15*('RCP26-NEW'!D17*'Per Unit Emission'!U60)*'Efficiency Change'!$P15)/'Life time change'!$C15</f>
        <v>0</v>
      </c>
      <c r="CM16">
        <f>(Transition!$D15*('RCP26-NEW'!E17*'Per Unit Emission'!V16)*'Efficiency Change'!$G15+Transition!$C15*('RCP26-NEW'!E17*'Per Unit Emission'!V60)*'Efficiency Change'!$P15)/'Life time change'!$C15</f>
        <v>0</v>
      </c>
      <c r="CN16">
        <f>(Transition!$D15*('RCP26-NEW'!F17*'Per Unit Emission'!W16)*'Efficiency Change'!$G15+Transition!$C15*('RCP26-NEW'!F17*'Per Unit Emission'!W60)*'Efficiency Change'!$P15)/'Life time change'!$C15</f>
        <v>0</v>
      </c>
      <c r="CO16">
        <f>(Transition!$D15*('RCP26-NEW'!G17*'Per Unit Emission'!X16)*'Efficiency Change'!$G15+Transition!$C15*('RCP26-NEW'!G17*'Per Unit Emission'!X60)*'Efficiency Change'!$P15)/'Life time change'!$C15</f>
        <v>0</v>
      </c>
      <c r="CP16">
        <f>(Transition!$D15*('RCP26-NEW'!H17*'Per Unit Emission'!Y16)*'Efficiency Change'!$G15+Transition!$C15*('RCP26-NEW'!H17*'Per Unit Emission'!Y60)*'Efficiency Change'!$P15)/'Life time change'!$C15</f>
        <v>0</v>
      </c>
      <c r="CQ16">
        <f>(Transition!$D15*('RCP26-NEW'!I17*'Per Unit Emission'!Z16)*'Efficiency Change'!$G15+Transition!$C15*('RCP26-NEW'!I17*'Per Unit Emission'!Z60)*'Efficiency Change'!$P15)/'Life time change'!$C15</f>
        <v>0</v>
      </c>
      <c r="CR16">
        <f>(Transition!$D15*('RCP26-NEW'!J17*'Per Unit Emission'!AA16)*'Efficiency Change'!$G15+Transition!$C15*('RCP26-NEW'!J17*'Per Unit Emission'!AA60)*'Efficiency Change'!$P15)/'Life time change'!$C15</f>
        <v>0</v>
      </c>
      <c r="CS16">
        <f>(Transition!$D15*('RCP26-NEW'!K17*'Per Unit Emission'!AB16)*'Efficiency Change'!$G15+Transition!$C15*('RCP26-NEW'!K17*'Per Unit Emission'!AB60)*'Efficiency Change'!$P15)/'Life time change'!$C15</f>
        <v>0</v>
      </c>
      <c r="CT16">
        <f>(Transition!$D15*('RCP26-NEW'!L17*'Per Unit Emission'!AC16)*'Efficiency Change'!$G15+Transition!$C15*('RCP26-NEW'!L17*'Per Unit Emission'!AC60)*'Efficiency Change'!$P15)/'Life time change'!$C15</f>
        <v>0</v>
      </c>
      <c r="CU16">
        <f>(Transition!$D15*('RCP26-NEW'!M17*'Per Unit Emission'!AD16)*'Efficiency Change'!$G15+Transition!$C15*('RCP26-NEW'!M17*'Per Unit Emission'!AD60)*'Efficiency Change'!$P15)/'Life time change'!$C15</f>
        <v>0</v>
      </c>
      <c r="CV16">
        <f>(Transition!$D15*('RCP26-NEW'!N17*'Per Unit Emission'!AE16)*'Efficiency Change'!$G15+Transition!$C15*('RCP26-NEW'!N17*'Per Unit Emission'!AE60)*'Efficiency Change'!$P15)/'Life time change'!$C15</f>
        <v>0</v>
      </c>
      <c r="CW16">
        <f>(Transition!$D15*('RCP26-NEW'!O17*'Per Unit Emission'!AF16)*'Efficiency Change'!$G15+Transition!$C15*('RCP26-NEW'!O17*'Per Unit Emission'!AF60)*'Efficiency Change'!$P15)/'Life time change'!$C15</f>
        <v>0</v>
      </c>
      <c r="CX16">
        <f>(Transition!$D15*('RCP26-NEW'!P17*'Per Unit Emission'!AG16)*'Efficiency Change'!$G15+Transition!$C15*('RCP26-NEW'!P17*'Per Unit Emission'!AG60)*'Efficiency Change'!$P15)/'Life time change'!$C15</f>
        <v>0</v>
      </c>
      <c r="CY16">
        <f>(Transition!$D15*('RCP26-NEW'!Q17*'Per Unit Emission'!AH16)*'Efficiency Change'!$G15+Transition!$C15*('RCP26-NEW'!Q17*'Per Unit Emission'!AH60)*'Efficiency Change'!$P15)/'Life time change'!$C15</f>
        <v>0</v>
      </c>
      <c r="CZ16">
        <f>(Transition!$D15*('RCP26-NEW'!R17*'Per Unit Emission'!AI16)*'Efficiency Change'!$G15+Transition!$C15*('RCP26-NEW'!R17*'Per Unit Emission'!AI60)*'Efficiency Change'!$P15)/'Life time change'!$C15</f>
        <v>0</v>
      </c>
      <c r="DA16">
        <f>(Transition!$D15*('RCP26-NEW'!S17*'Per Unit Emission'!AJ16)*'Efficiency Change'!$G15+Transition!$C15*('RCP26-NEW'!S17*'Per Unit Emission'!AJ60)*'Efficiency Change'!$P15)/'Life time change'!$C15</f>
        <v>0</v>
      </c>
      <c r="DB16">
        <f>(Transition!$D15*('RCP26-NEW'!T17*'Per Unit Emission'!T16)*'Efficiency Change'!$G15+Transition!$C15*('RCP26-NEW'!T17*'Per Unit Emission'!T60)*'Efficiency Change'!$P15)/'Life time change'!$C15</f>
        <v>0</v>
      </c>
      <c r="DC16">
        <f>(Transition!$D15*('RCP26-NEW'!U17*'Per Unit Emission'!U16)*'Efficiency Change'!$G15+Transition!$C15*('RCP26-NEW'!U17*'Per Unit Emission'!U60)*'Efficiency Change'!$P15)/'Life time change'!$C15</f>
        <v>0</v>
      </c>
      <c r="DD16">
        <f>(Transition!$D15*('RCP26-NEW'!V17*'Per Unit Emission'!V16)*'Efficiency Change'!$G15+Transition!$C15*('RCP26-NEW'!V17*'Per Unit Emission'!V60)*'Efficiency Change'!$P15)/'Life time change'!$C15</f>
        <v>0</v>
      </c>
      <c r="DE16">
        <f>(Transition!$D15*('RCP26-NEW'!W17*'Per Unit Emission'!W16)*'Efficiency Change'!$G15+Transition!$C15*('RCP26-NEW'!W17*'Per Unit Emission'!W60)*'Efficiency Change'!$P15)/'Life time change'!$C15</f>
        <v>0</v>
      </c>
      <c r="DF16">
        <f>(Transition!$D15*('RCP26-NEW'!X17*'Per Unit Emission'!X16)*'Efficiency Change'!$G15+Transition!$C15*('RCP26-NEW'!X17*'Per Unit Emission'!X60)*'Efficiency Change'!$P15)/'Life time change'!$C15</f>
        <v>0</v>
      </c>
      <c r="DG16">
        <f>(Transition!$D15*('RCP26-NEW'!Y17*'Per Unit Emission'!Y16)*'Efficiency Change'!$G15+Transition!$C15*('RCP26-NEW'!Y17*'Per Unit Emission'!Y60)*'Efficiency Change'!$P15)/'Life time change'!$C15</f>
        <v>0</v>
      </c>
      <c r="DH16">
        <f>(Transition!$D15*('RCP26-NEW'!Z17*'Per Unit Emission'!Z16)*'Efficiency Change'!$G15+Transition!$C15*('RCP26-NEW'!Z17*'Per Unit Emission'!Z60)*'Efficiency Change'!$P15)/'Life time change'!$C15</f>
        <v>0</v>
      </c>
      <c r="DI16">
        <f>(Transition!$D15*('RCP26-NEW'!AA17*'Per Unit Emission'!AA16)*'Efficiency Change'!$G15+Transition!$C15*('RCP26-NEW'!AA17*'Per Unit Emission'!AA60)*'Efficiency Change'!$P15)/'Life time change'!$C15</f>
        <v>0</v>
      </c>
      <c r="DJ16">
        <f>(Transition!$D15*('RCP26-NEW'!AB17*'Per Unit Emission'!AB16)*'Efficiency Change'!$G15+Transition!$C15*('RCP26-NEW'!AB17*'Per Unit Emission'!AB60)*'Efficiency Change'!$P15)/'Life time change'!$C15</f>
        <v>0</v>
      </c>
      <c r="DK16">
        <f>(Transition!$D15*('RCP26-NEW'!AC17*'Per Unit Emission'!AC16)*'Efficiency Change'!$G15+Transition!$C15*('RCP26-NEW'!AC17*'Per Unit Emission'!AC60)*'Efficiency Change'!$P15)/'Life time change'!$C15</f>
        <v>0</v>
      </c>
      <c r="DL16">
        <f>(Transition!$D15*('RCP26-NEW'!AD17*'Per Unit Emission'!AD16)*'Efficiency Change'!$G15+Transition!$C15*('RCP26-NEW'!AD17*'Per Unit Emission'!AD60)*'Efficiency Change'!$P15)/'Life time change'!$C15</f>
        <v>0</v>
      </c>
      <c r="DM16">
        <f>(Transition!$D15*('RCP26-NEW'!AE17*'Per Unit Emission'!AE16)*'Efficiency Change'!$G15+Transition!$C15*('RCP26-NEW'!AE17*'Per Unit Emission'!AE60)*'Efficiency Change'!$P15)/'Life time change'!$C15</f>
        <v>0</v>
      </c>
      <c r="DN16">
        <f>(Transition!$D15*('RCP26-NEW'!AF17*'Per Unit Emission'!AF16)*'Efficiency Change'!$G15+Transition!$C15*('RCP26-NEW'!AF17*'Per Unit Emission'!AF60)*'Efficiency Change'!$P15)/'Life time change'!$C15</f>
        <v>0</v>
      </c>
      <c r="DO16">
        <f>(Transition!$D15*('RCP26-NEW'!AG17*'Per Unit Emission'!AG16)*'Efficiency Change'!$G15+Transition!$C15*('RCP26-NEW'!AG17*'Per Unit Emission'!AG60)*'Efficiency Change'!$P15)/'Life time change'!$C15</f>
        <v>0</v>
      </c>
      <c r="DP16">
        <f>(Transition!$D15*('RCP26-NEW'!AH17*'Per Unit Emission'!AH16)*'Efficiency Change'!$G15+Transition!$C15*('RCP26-NEW'!AH17*'Per Unit Emission'!AH60)*'Efficiency Change'!$P15)/'Life time change'!$C15</f>
        <v>0</v>
      </c>
      <c r="DQ16">
        <f>(Transition!$D15*('RCP26-NEW'!AI17*'Per Unit Emission'!AI16)*'Efficiency Change'!$G15+Transition!$C15*('RCP26-NEW'!AI17*'Per Unit Emission'!AI60)*'Efficiency Change'!$P15)/'Life time change'!$C15</f>
        <v>0</v>
      </c>
      <c r="DR16">
        <f>(Transition!$D15*('RCP26-NEW'!AJ17*'Per Unit Emission'!AJ16)*'Efficiency Change'!$G15+Transition!$C15*('RCP26-NEW'!AJ17*'Per Unit Emission'!AJ60)*'Efficiency Change'!$P15)/'Life time change'!$C15</f>
        <v>0</v>
      </c>
      <c r="DS16">
        <f>(Transition!$D15*('RCP26-NEW'!AK17*'Per Unit Emission'!T16)*'Efficiency Change'!$G15+Transition!$C15*('RCP26-NEW'!AK17*'Per Unit Emission'!T60)*'Efficiency Change'!$P15)/'Life time change'!$C15</f>
        <v>0</v>
      </c>
      <c r="DT16">
        <f>(Transition!$D15*('RCP26-NEW'!AL17*'Per Unit Emission'!U16)*'Efficiency Change'!$G15+Transition!$C15*('RCP26-NEW'!AL17*'Per Unit Emission'!U60)*'Efficiency Change'!$P15)/'Life time change'!$C15</f>
        <v>0</v>
      </c>
      <c r="DU16">
        <f>(Transition!$D15*('RCP26-NEW'!AM17*'Per Unit Emission'!V16)*'Efficiency Change'!$G15+Transition!$C15*('RCP26-NEW'!AM17*'Per Unit Emission'!V60)*'Efficiency Change'!$P15)/'Life time change'!$C15</f>
        <v>0</v>
      </c>
      <c r="DV16">
        <f>(Transition!$D15*('RCP26-NEW'!AN17*'Per Unit Emission'!W16)*'Efficiency Change'!$G15+Transition!$C15*('RCP26-NEW'!AN17*'Per Unit Emission'!W60)*'Efficiency Change'!$P15)/'Life time change'!$C15</f>
        <v>0</v>
      </c>
      <c r="DW16">
        <f>(Transition!$D15*('RCP26-NEW'!AO17*'Per Unit Emission'!X16)*'Efficiency Change'!$G15+Transition!$C15*('RCP26-NEW'!AO17*'Per Unit Emission'!X60)*'Efficiency Change'!$P15)/'Life time change'!$C15</f>
        <v>0</v>
      </c>
      <c r="DX16">
        <f>(Transition!$D15*('RCP26-NEW'!AP17*'Per Unit Emission'!Y16)*'Efficiency Change'!$G15+Transition!$C15*('RCP26-NEW'!AP17*'Per Unit Emission'!Y60)*'Efficiency Change'!$P15)/'Life time change'!$C15</f>
        <v>0</v>
      </c>
      <c r="DY16">
        <f>(Transition!$D15*('RCP26-NEW'!AQ17*'Per Unit Emission'!Z16)*'Efficiency Change'!$G15+Transition!$C15*('RCP26-NEW'!AQ17*'Per Unit Emission'!Z60)*'Efficiency Change'!$P15)/'Life time change'!$C15</f>
        <v>0</v>
      </c>
      <c r="DZ16">
        <f>(Transition!$D15*('RCP26-NEW'!AR17*'Per Unit Emission'!AA16)*'Efficiency Change'!$G15+Transition!$C15*('RCP26-NEW'!AR17*'Per Unit Emission'!AA60)*'Efficiency Change'!$P15)/'Life time change'!$C15</f>
        <v>0</v>
      </c>
      <c r="EA16">
        <f>(Transition!$D15*('RCP26-NEW'!AS17*'Per Unit Emission'!AB16)*'Efficiency Change'!$G15+Transition!$C15*('RCP26-NEW'!AS17*'Per Unit Emission'!AB60)*'Efficiency Change'!$P15)/'Life time change'!$C15</f>
        <v>0</v>
      </c>
      <c r="EB16">
        <f>(Transition!$D15*('RCP26-NEW'!AT17*'Per Unit Emission'!AC16)*'Efficiency Change'!$G15+Transition!$C15*('RCP26-NEW'!AT17*'Per Unit Emission'!AC60)*'Efficiency Change'!$P15)/'Life time change'!$C15</f>
        <v>0</v>
      </c>
      <c r="EC16">
        <f>(Transition!$D15*('RCP26-NEW'!AU17*'Per Unit Emission'!AD16)*'Efficiency Change'!$G15+Transition!$C15*('RCP26-NEW'!AU17*'Per Unit Emission'!AD60)*'Efficiency Change'!$P15)/'Life time change'!$C15</f>
        <v>0</v>
      </c>
      <c r="ED16">
        <f>(Transition!$D15*('RCP26-NEW'!AV17*'Per Unit Emission'!AE16)*'Efficiency Change'!$G15+Transition!$C15*('RCP26-NEW'!AV17*'Per Unit Emission'!AE60)*'Efficiency Change'!$P15)/'Life time change'!$C15</f>
        <v>0</v>
      </c>
      <c r="EE16">
        <f>(Transition!$D15*('RCP26-NEW'!AW17*'Per Unit Emission'!AF16)*'Efficiency Change'!$G15+Transition!$C15*('RCP26-NEW'!AW17*'Per Unit Emission'!AF60)*'Efficiency Change'!$P15)/'Life time change'!$C15</f>
        <v>0</v>
      </c>
      <c r="EF16">
        <f>(Transition!$D15*('RCP26-NEW'!AX17*'Per Unit Emission'!AG16)*'Efficiency Change'!$G15+Transition!$C15*('RCP26-NEW'!AX17*'Per Unit Emission'!AG60)*'Efficiency Change'!$P15)/'Life time change'!$C15</f>
        <v>0</v>
      </c>
      <c r="EG16">
        <f>(Transition!$D15*('RCP26-NEW'!AY17*'Per Unit Emission'!AH16)*'Efficiency Change'!$G15+Transition!$C15*('RCP26-NEW'!AY17*'Per Unit Emission'!AH60)*'Efficiency Change'!$P15)/'Life time change'!$C15</f>
        <v>0</v>
      </c>
      <c r="EH16">
        <f>(Transition!$D15*('RCP26-NEW'!AZ17*'Per Unit Emission'!AI16)*'Efficiency Change'!$G15+Transition!$C15*('RCP26-NEW'!AZ17*'Per Unit Emission'!AI60)*'Efficiency Change'!$P15)/'Life time change'!$C15</f>
        <v>0</v>
      </c>
      <c r="EI16">
        <f>(Transition!$D15*('RCP26-NEW'!BA17*'Per Unit Emission'!AJ16)*'Efficiency Change'!$G15+Transition!$C15*('RCP26-NEW'!BA17*'Per Unit Emission'!AJ60)*'Efficiency Change'!$P15)/'Life time change'!$C15</f>
        <v>0</v>
      </c>
      <c r="EJ16">
        <f>(Transition!$D15*('RCP26-NEW'!BB17*'Per Unit Emission'!T16)*'Efficiency Change'!$G15+Transition!$C15*('RCP26-NEW'!BB17*'Per Unit Emission'!T60)*'Efficiency Change'!$P15)/'Life time change'!$C15</f>
        <v>0</v>
      </c>
      <c r="EK16">
        <f>(Transition!$D15*('RCP26-NEW'!BC17*'Per Unit Emission'!U16)*'Efficiency Change'!$G15+Transition!$C15*('RCP26-NEW'!BC17*'Per Unit Emission'!U60)*'Efficiency Change'!$P15)/'Life time change'!$C15</f>
        <v>0</v>
      </c>
      <c r="EL16">
        <f>(Transition!$D15*('RCP26-NEW'!BD17*'Per Unit Emission'!V16)*'Efficiency Change'!$G15+Transition!$C15*('RCP26-NEW'!BD17*'Per Unit Emission'!V60)*'Efficiency Change'!$P15)/'Life time change'!$C15</f>
        <v>0</v>
      </c>
      <c r="EM16">
        <f>(Transition!$D15*('RCP26-NEW'!BE17*'Per Unit Emission'!W16)*'Efficiency Change'!$G15+Transition!$C15*('RCP26-NEW'!BE17*'Per Unit Emission'!W60)*'Efficiency Change'!$P15)/'Life time change'!$C15</f>
        <v>0</v>
      </c>
      <c r="EN16">
        <f>(Transition!$D15*('RCP26-NEW'!BF17*'Per Unit Emission'!X16)*'Efficiency Change'!$G15+Transition!$C15*('RCP26-NEW'!BF17*'Per Unit Emission'!X60)*'Efficiency Change'!$P15)/'Life time change'!$C15</f>
        <v>0</v>
      </c>
      <c r="EO16">
        <f>(Transition!$D15*('RCP26-NEW'!BG17*'Per Unit Emission'!Y16)*'Efficiency Change'!$G15+Transition!$C15*('RCP26-NEW'!BG17*'Per Unit Emission'!Y60)*'Efficiency Change'!$P15)/'Life time change'!$C15</f>
        <v>0</v>
      </c>
      <c r="EP16">
        <f>(Transition!$D15*('RCP26-NEW'!BH17*'Per Unit Emission'!Z16)*'Efficiency Change'!$G15+Transition!$C15*('RCP26-NEW'!BH17*'Per Unit Emission'!Z60)*'Efficiency Change'!$P15)/'Life time change'!$C15</f>
        <v>0</v>
      </c>
      <c r="EQ16">
        <f>(Transition!$D15*('RCP26-NEW'!BI17*'Per Unit Emission'!AA16)*'Efficiency Change'!$G15+Transition!$C15*('RCP26-NEW'!BI17*'Per Unit Emission'!AA60)*'Efficiency Change'!$P15)/'Life time change'!$C15</f>
        <v>0</v>
      </c>
      <c r="ER16">
        <f>(Transition!$D15*('RCP26-NEW'!BJ17*'Per Unit Emission'!AB16)*'Efficiency Change'!$G15+Transition!$C15*('RCP26-NEW'!BJ17*'Per Unit Emission'!AB60)*'Efficiency Change'!$P15)/'Life time change'!$C15</f>
        <v>0</v>
      </c>
      <c r="ES16">
        <f>(Transition!$D15*('RCP26-NEW'!BK17*'Per Unit Emission'!AC16)*'Efficiency Change'!$G15+Transition!$C15*('RCP26-NEW'!BK17*'Per Unit Emission'!AC60)*'Efficiency Change'!$P15)/'Life time change'!$C15</f>
        <v>0</v>
      </c>
      <c r="ET16">
        <f>(Transition!$D15*('RCP26-NEW'!BL17*'Per Unit Emission'!AD16)*'Efficiency Change'!$G15+Transition!$C15*('RCP26-NEW'!BL17*'Per Unit Emission'!AD60)*'Efficiency Change'!$P15)/'Life time change'!$C15</f>
        <v>0</v>
      </c>
      <c r="EU16">
        <f>(Transition!$D15*('RCP26-NEW'!BM17*'Per Unit Emission'!AE16)*'Efficiency Change'!$G15+Transition!$C15*('RCP26-NEW'!BM17*'Per Unit Emission'!AE60)*'Efficiency Change'!$P15)/'Life time change'!$C15</f>
        <v>0</v>
      </c>
      <c r="EV16">
        <f>(Transition!$D15*('RCP26-NEW'!BN17*'Per Unit Emission'!AF16)*'Efficiency Change'!$G15+Transition!$C15*('RCP26-NEW'!BN17*'Per Unit Emission'!AF60)*'Efficiency Change'!$P15)/'Life time change'!$C15</f>
        <v>0</v>
      </c>
      <c r="EW16">
        <f>(Transition!$D15*('RCP26-NEW'!BO17*'Per Unit Emission'!AG16)*'Efficiency Change'!$G15+Transition!$C15*('RCP26-NEW'!BO17*'Per Unit Emission'!AG60)*'Efficiency Change'!$P15)/'Life time change'!$C15</f>
        <v>0</v>
      </c>
      <c r="EX16">
        <f>(Transition!$D15*('RCP26-NEW'!BP17*'Per Unit Emission'!AH16)*'Efficiency Change'!$G15+Transition!$C15*('RCP26-NEW'!BP17*'Per Unit Emission'!AH60)*'Efficiency Change'!$P15)/'Life time change'!$C15</f>
        <v>0</v>
      </c>
      <c r="EY16">
        <f>(Transition!$D15*('RCP26-NEW'!BQ17*'Per Unit Emission'!AI16)*'Efficiency Change'!$G15+Transition!$C15*('RCP26-NEW'!BQ17*'Per Unit Emission'!AI60)*'Efficiency Change'!$P15)/'Life time change'!$C15</f>
        <v>0</v>
      </c>
      <c r="EZ16">
        <f>(Transition!$D15*('RCP26-NEW'!BR17*'Per Unit Emission'!AJ16)*'Efficiency Change'!$G15+Transition!$C15*('RCP26-NEW'!BR17*'Per Unit Emission'!AJ60)*'Efficiency Change'!$P15)/'Life time change'!$C15</f>
        <v>0</v>
      </c>
      <c r="FA16">
        <f>(Transition!$D15*('RCP26-NEW'!BS17*'Per Unit Emission'!T16)*'Efficiency Change'!$G15+Transition!$C15*('RCP26-NEW'!BS17*'Per Unit Emission'!T60)*'Efficiency Change'!$P15)/'Life time change'!$C15</f>
        <v>0</v>
      </c>
      <c r="FB16">
        <f>(Transition!$D15*('RCP26-NEW'!BT17*'Per Unit Emission'!U16)*'Efficiency Change'!$G15+Transition!$C15*('RCP26-NEW'!BT17*'Per Unit Emission'!U60)*'Efficiency Change'!$P15)/'Life time change'!$C15</f>
        <v>0</v>
      </c>
      <c r="FC16">
        <f>(Transition!$D15*('RCP26-NEW'!BU17*'Per Unit Emission'!V16)*'Efficiency Change'!$G15+Transition!$C15*('RCP26-NEW'!BU17*'Per Unit Emission'!V60)*'Efficiency Change'!$P15)/'Life time change'!$C15</f>
        <v>0</v>
      </c>
      <c r="FD16">
        <f>(Transition!$D15*('RCP26-NEW'!BV17*'Per Unit Emission'!W16)*'Efficiency Change'!$G15+Transition!$C15*('RCP26-NEW'!BV17*'Per Unit Emission'!W60)*'Efficiency Change'!$P15)/'Life time change'!$C15</f>
        <v>0</v>
      </c>
      <c r="FE16">
        <f>(Transition!$D15*('RCP26-NEW'!BW17*'Per Unit Emission'!X16)*'Efficiency Change'!$G15+Transition!$C15*('RCP26-NEW'!BW17*'Per Unit Emission'!X60)*'Efficiency Change'!$P15)/'Life time change'!$C15</f>
        <v>0</v>
      </c>
      <c r="FF16">
        <f>(Transition!$D15*('RCP26-NEW'!BX17*'Per Unit Emission'!Y16)*'Efficiency Change'!$G15+Transition!$C15*('RCP26-NEW'!BX17*'Per Unit Emission'!Y60)*'Efficiency Change'!$P15)/'Life time change'!$C15</f>
        <v>0</v>
      </c>
      <c r="FG16">
        <f>(Transition!$D15*('RCP26-NEW'!BY17*'Per Unit Emission'!Z16)*'Efficiency Change'!$G15+Transition!$C15*('RCP26-NEW'!BY17*'Per Unit Emission'!Z60)*'Efficiency Change'!$P15)/'Life time change'!$C15</f>
        <v>0</v>
      </c>
      <c r="FH16">
        <f>(Transition!$D15*('RCP26-NEW'!BZ17*'Per Unit Emission'!AA16)*'Efficiency Change'!$G15+Transition!$C15*('RCP26-NEW'!BZ17*'Per Unit Emission'!AA60)*'Efficiency Change'!$P15)/'Life time change'!$C15</f>
        <v>0</v>
      </c>
      <c r="FI16">
        <f>(Transition!$D15*('RCP26-NEW'!CA17*'Per Unit Emission'!AB16)*'Efficiency Change'!$G15+Transition!$C15*('RCP26-NEW'!CA17*'Per Unit Emission'!AB60)*'Efficiency Change'!$P15)/'Life time change'!$C15</f>
        <v>0</v>
      </c>
      <c r="FJ16">
        <f>(Transition!$D15*('RCP26-NEW'!CB17*'Per Unit Emission'!AC16)*'Efficiency Change'!$G15+Transition!$C15*('RCP26-NEW'!CB17*'Per Unit Emission'!AC60)*'Efficiency Change'!$P15)/'Life time change'!$C15</f>
        <v>0</v>
      </c>
      <c r="FK16">
        <f>(Transition!$D15*('RCP26-NEW'!CC17*'Per Unit Emission'!AD16)*'Efficiency Change'!$G15+Transition!$C15*('RCP26-NEW'!CC17*'Per Unit Emission'!AD60)*'Efficiency Change'!$P15)/'Life time change'!$C15</f>
        <v>0</v>
      </c>
      <c r="FL16">
        <f>(Transition!$D15*('RCP26-NEW'!CD17*'Per Unit Emission'!AE16)*'Efficiency Change'!$G15+Transition!$C15*('RCP26-NEW'!CD17*'Per Unit Emission'!AE60)*'Efficiency Change'!$P15)/'Life time change'!$C15</f>
        <v>0</v>
      </c>
      <c r="FM16">
        <f>(Transition!$D15*('RCP26-NEW'!CE17*'Per Unit Emission'!AF16)*'Efficiency Change'!$G15+Transition!$C15*('RCP26-NEW'!CE17*'Per Unit Emission'!AF60)*'Efficiency Change'!$P15)/'Life time change'!$C15</f>
        <v>0</v>
      </c>
      <c r="FN16">
        <f>(Transition!$D15*('RCP26-NEW'!CF17*'Per Unit Emission'!AG16)*'Efficiency Change'!$G15+Transition!$C15*('RCP26-NEW'!CF17*'Per Unit Emission'!AG60)*'Efficiency Change'!$P15)/'Life time change'!$C15</f>
        <v>0</v>
      </c>
      <c r="FO16">
        <f>(Transition!$D15*('RCP26-NEW'!CG17*'Per Unit Emission'!AH16)*'Efficiency Change'!$G15+Transition!$C15*('RCP26-NEW'!CG17*'Per Unit Emission'!AH60)*'Efficiency Change'!$P15)/'Life time change'!$C15</f>
        <v>0</v>
      </c>
      <c r="FP16">
        <f>(Transition!$D15*('RCP26-NEW'!CH17*'Per Unit Emission'!AI16)*'Efficiency Change'!$G15+Transition!$C15*('RCP26-NEW'!CH17*'Per Unit Emission'!AI60)*'Efficiency Change'!$P15)/'Life time change'!$C15</f>
        <v>0</v>
      </c>
      <c r="FS16">
        <v>2023</v>
      </c>
      <c r="FT16">
        <f>(Transition!$D15*('RCP19-NEW'!C17*'Per Unit Emission'!AK16)*'Efficiency Change'!$G15+Transition!$C15*('RCP19-NEW'!C17*'Per Unit Emission'!AK60)*'Efficiency Change'!$P15)/'Life time change'!$C15</f>
        <v>0</v>
      </c>
      <c r="FU16">
        <f>(Transition!$D15*('RCP19-NEW'!D17*'Per Unit Emission'!AL16)*'Efficiency Change'!$G15+Transition!$C15*('RCP19-NEW'!D17*'Per Unit Emission'!AL60)*'Efficiency Change'!$P15)/'Life time change'!$C15</f>
        <v>0</v>
      </c>
      <c r="FV16">
        <f>(Transition!$D15*('RCP19-NEW'!E17*'Per Unit Emission'!AM16)*'Efficiency Change'!$G15+Transition!$C15*('RCP19-NEW'!E17*'Per Unit Emission'!AM60)*'Efficiency Change'!$P15)/'Life time change'!$C15</f>
        <v>0</v>
      </c>
      <c r="FW16">
        <f>(Transition!$D15*('RCP19-NEW'!F17*'Per Unit Emission'!AN16)*'Efficiency Change'!$G15+Transition!$C15*('RCP19-NEW'!F17*'Per Unit Emission'!AN60)*'Efficiency Change'!$P15)/'Life time change'!$C15</f>
        <v>0</v>
      </c>
      <c r="FX16">
        <f>(Transition!$D15*('RCP19-NEW'!G17*'Per Unit Emission'!AO16)*'Efficiency Change'!$G15+Transition!$C15*('RCP19-NEW'!G17*'Per Unit Emission'!AO60)*'Efficiency Change'!$P15)/'Life time change'!$C15</f>
        <v>0</v>
      </c>
      <c r="FY16">
        <f>(Transition!$D15*('RCP19-NEW'!H17*'Per Unit Emission'!AP16)*'Efficiency Change'!$G15+Transition!$C15*('RCP19-NEW'!H17*'Per Unit Emission'!AP60)*'Efficiency Change'!$P15)/'Life time change'!$C15</f>
        <v>0</v>
      </c>
      <c r="FZ16">
        <f>(Transition!$D15*('RCP19-NEW'!I17*'Per Unit Emission'!AQ16)*'Efficiency Change'!$G15+Transition!$C15*('RCP19-NEW'!I17*'Per Unit Emission'!AQ60)*'Efficiency Change'!$P15)/'Life time change'!$C15</f>
        <v>0</v>
      </c>
      <c r="GA16">
        <f>(Transition!$D15*('RCP19-NEW'!J17*'Per Unit Emission'!AR16)*'Efficiency Change'!$G15+Transition!$C15*('RCP19-NEW'!J17*'Per Unit Emission'!AR60)*'Efficiency Change'!$P15)/'Life time change'!$C15</f>
        <v>0</v>
      </c>
      <c r="GB16">
        <f>(Transition!$D15*('RCP19-NEW'!K17*'Per Unit Emission'!AS16)*'Efficiency Change'!$G15+Transition!$C15*('RCP19-NEW'!K17*'Per Unit Emission'!AS60)*'Efficiency Change'!$P15)/'Life time change'!$C15</f>
        <v>0</v>
      </c>
      <c r="GC16">
        <f>(Transition!$D15*('RCP19-NEW'!L17*'Per Unit Emission'!AT16)*'Efficiency Change'!$G15+Transition!$C15*('RCP19-NEW'!L17*'Per Unit Emission'!AT60)*'Efficiency Change'!$P15)/'Life time change'!$C15</f>
        <v>0</v>
      </c>
      <c r="GD16">
        <f>(Transition!$D15*('RCP19-NEW'!M17*'Per Unit Emission'!AU16)*'Efficiency Change'!$G15+Transition!$C15*('RCP19-NEW'!M17*'Per Unit Emission'!AU60)*'Efficiency Change'!$P15)/'Life time change'!$C15</f>
        <v>0</v>
      </c>
      <c r="GE16">
        <f>(Transition!$D15*('RCP19-NEW'!N17*'Per Unit Emission'!AV16)*'Efficiency Change'!$G15+Transition!$C15*('RCP19-NEW'!N17*'Per Unit Emission'!AV60)*'Efficiency Change'!$P15)/'Life time change'!$C15</f>
        <v>0</v>
      </c>
      <c r="GF16">
        <f>(Transition!$D15*('RCP19-NEW'!O17*'Per Unit Emission'!AW16)*'Efficiency Change'!$G15+Transition!$C15*('RCP19-NEW'!O17*'Per Unit Emission'!AW60)*'Efficiency Change'!$P15)/'Life time change'!$C15</f>
        <v>0</v>
      </c>
      <c r="GG16">
        <f>(Transition!$D15*('RCP19-NEW'!P17*'Per Unit Emission'!AX16)*'Efficiency Change'!$G15+Transition!$C15*('RCP19-NEW'!P17*'Per Unit Emission'!AX60)*'Efficiency Change'!$P15)/'Life time change'!$C15</f>
        <v>0</v>
      </c>
      <c r="GH16">
        <f>(Transition!$D15*('RCP19-NEW'!Q17*'Per Unit Emission'!AY16)*'Efficiency Change'!$G15+Transition!$C15*('RCP19-NEW'!Q17*'Per Unit Emission'!AY60)*'Efficiency Change'!$P15)/'Life time change'!$C15</f>
        <v>0</v>
      </c>
      <c r="GI16">
        <f>(Transition!$D15*('RCP19-NEW'!R17*'Per Unit Emission'!AZ16)*'Efficiency Change'!$G15+Transition!$C15*('RCP19-NEW'!R17*'Per Unit Emission'!AZ60)*'Efficiency Change'!$P15)/'Life time change'!$C15</f>
        <v>0</v>
      </c>
      <c r="GJ16">
        <f>(Transition!$D15*('RCP19-NEW'!S17*'Per Unit Emission'!BA16)*'Efficiency Change'!$G15+Transition!$C15*('RCP19-NEW'!S17*'Per Unit Emission'!BA60)*'Efficiency Change'!$P15)/'Life time change'!$C15</f>
        <v>0</v>
      </c>
      <c r="GK16">
        <f>(Transition!$D15*('RCP19-NEW'!T17*'Per Unit Emission'!AK16)*'Efficiency Change'!$G15+Transition!$C15*('RCP19-NEW'!T17*'Per Unit Emission'!AK60)*'Efficiency Change'!$P15)/'Life time change'!$C15</f>
        <v>0</v>
      </c>
      <c r="GL16">
        <f>(Transition!$D15*('RCP19-NEW'!U17*'Per Unit Emission'!AL16)*'Efficiency Change'!$G15+Transition!$C15*('RCP19-NEW'!U17*'Per Unit Emission'!AL60)*'Efficiency Change'!$P15)/'Life time change'!$C15</f>
        <v>0</v>
      </c>
      <c r="GM16">
        <f>(Transition!$D15*('RCP19-NEW'!V17*'Per Unit Emission'!AM16)*'Efficiency Change'!$G15+Transition!$C15*('RCP19-NEW'!V17*'Per Unit Emission'!AM60)*'Efficiency Change'!$P15)/'Life time change'!$C15</f>
        <v>0</v>
      </c>
      <c r="GN16">
        <f>(Transition!$D15*('RCP19-NEW'!W17*'Per Unit Emission'!AN16)*'Efficiency Change'!$G15+Transition!$C15*('RCP19-NEW'!W17*'Per Unit Emission'!AN60)*'Efficiency Change'!$P15)/'Life time change'!$C15</f>
        <v>0</v>
      </c>
      <c r="GO16">
        <f>(Transition!$D15*('RCP19-NEW'!X17*'Per Unit Emission'!AO16)*'Efficiency Change'!$G15+Transition!$C15*('RCP19-NEW'!X17*'Per Unit Emission'!AO60)*'Efficiency Change'!$P15)/'Life time change'!$C15</f>
        <v>0</v>
      </c>
      <c r="GP16">
        <f>(Transition!$D15*('RCP19-NEW'!Y17*'Per Unit Emission'!AP16)*'Efficiency Change'!$G15+Transition!$C15*('RCP19-NEW'!Y17*'Per Unit Emission'!AP60)*'Efficiency Change'!$P15)/'Life time change'!$C15</f>
        <v>0</v>
      </c>
      <c r="GQ16">
        <f>(Transition!$D15*('RCP19-NEW'!Z17*'Per Unit Emission'!AQ16)*'Efficiency Change'!$G15+Transition!$C15*('RCP19-NEW'!Z17*'Per Unit Emission'!AQ60)*'Efficiency Change'!$P15)/'Life time change'!$C15</f>
        <v>0</v>
      </c>
      <c r="GR16">
        <f>(Transition!$D15*('RCP19-NEW'!AA17*'Per Unit Emission'!AR16)*'Efficiency Change'!$G15+Transition!$C15*('RCP19-NEW'!AA17*'Per Unit Emission'!AR60)*'Efficiency Change'!$P15)/'Life time change'!$C15</f>
        <v>0</v>
      </c>
      <c r="GS16">
        <f>(Transition!$D15*('RCP19-NEW'!AB17*'Per Unit Emission'!AS16)*'Efficiency Change'!$G15+Transition!$C15*('RCP19-NEW'!AB17*'Per Unit Emission'!AS60)*'Efficiency Change'!$P15)/'Life time change'!$C15</f>
        <v>0</v>
      </c>
      <c r="GT16">
        <f>(Transition!$D15*('RCP19-NEW'!AC17*'Per Unit Emission'!AT16)*'Efficiency Change'!$G15+Transition!$C15*('RCP19-NEW'!AC17*'Per Unit Emission'!AT60)*'Efficiency Change'!$P15)/'Life time change'!$C15</f>
        <v>0</v>
      </c>
      <c r="GU16">
        <f>(Transition!$D15*('RCP19-NEW'!AD17*'Per Unit Emission'!AU16)*'Efficiency Change'!$G15+Transition!$C15*('RCP19-NEW'!AD17*'Per Unit Emission'!AU60)*'Efficiency Change'!$P15)/'Life time change'!$C15</f>
        <v>0</v>
      </c>
      <c r="GV16">
        <f>(Transition!$D15*('RCP19-NEW'!AE17*'Per Unit Emission'!AV16)*'Efficiency Change'!$G15+Transition!$C15*('RCP19-NEW'!AE17*'Per Unit Emission'!AV60)*'Efficiency Change'!$P15)/'Life time change'!$C15</f>
        <v>0</v>
      </c>
      <c r="GW16">
        <f>(Transition!$D15*('RCP19-NEW'!AF17*'Per Unit Emission'!AW16)*'Efficiency Change'!$G15+Transition!$C15*('RCP19-NEW'!AF17*'Per Unit Emission'!AW60)*'Efficiency Change'!$P15)/'Life time change'!$C15</f>
        <v>0</v>
      </c>
      <c r="GX16">
        <f>(Transition!$D15*('RCP19-NEW'!AG17*'Per Unit Emission'!AX16)*'Efficiency Change'!$G15+Transition!$C15*('RCP19-NEW'!AG17*'Per Unit Emission'!AX60)*'Efficiency Change'!$P15)/'Life time change'!$C15</f>
        <v>0</v>
      </c>
      <c r="GY16">
        <f>(Transition!$D15*('RCP19-NEW'!AH17*'Per Unit Emission'!AY16)*'Efficiency Change'!$G15+Transition!$C15*('RCP19-NEW'!AH17*'Per Unit Emission'!AY60)*'Efficiency Change'!$P15)/'Life time change'!$C15</f>
        <v>0</v>
      </c>
      <c r="GZ16">
        <f>(Transition!$D15*('RCP19-NEW'!AI17*'Per Unit Emission'!AZ16)*'Efficiency Change'!$G15+Transition!$C15*('RCP19-NEW'!AI17*'Per Unit Emission'!AZ60)*'Efficiency Change'!$P15)/'Life time change'!$C15</f>
        <v>0</v>
      </c>
      <c r="HA16">
        <f>(Transition!$D15*('RCP19-NEW'!AJ17*'Per Unit Emission'!BA16)*'Efficiency Change'!$G15+Transition!$C15*('RCP19-NEW'!AJ17*'Per Unit Emission'!BA60)*'Efficiency Change'!$P15)/'Life time change'!$C15</f>
        <v>0</v>
      </c>
      <c r="HB16">
        <f>(Transition!$D15*('RCP19-NEW'!AK17*'Per Unit Emission'!AK16)*'Efficiency Change'!$G15+Transition!$C15*('RCP19-NEW'!AK17*'Per Unit Emission'!AK60)*'Efficiency Change'!$P15)/'Life time change'!$C15</f>
        <v>0</v>
      </c>
      <c r="HC16">
        <f>(Transition!$D15*('RCP19-NEW'!AL17*'Per Unit Emission'!AL16)*'Efficiency Change'!$G15+Transition!$C15*('RCP19-NEW'!AL17*'Per Unit Emission'!AL60)*'Efficiency Change'!$P15)/'Life time change'!$C15</f>
        <v>0</v>
      </c>
      <c r="HD16">
        <f>(Transition!$D15*('RCP19-NEW'!AM17*'Per Unit Emission'!AM16)*'Efficiency Change'!$G15+Transition!$C15*('RCP19-NEW'!AM17*'Per Unit Emission'!AM60)*'Efficiency Change'!$P15)/'Life time change'!$C15</f>
        <v>0</v>
      </c>
      <c r="HE16">
        <f>(Transition!$D15*('RCP19-NEW'!AN17*'Per Unit Emission'!AN16)*'Efficiency Change'!$G15+Transition!$C15*('RCP19-NEW'!AN17*'Per Unit Emission'!AN60)*'Efficiency Change'!$P15)/'Life time change'!$C15</f>
        <v>0</v>
      </c>
      <c r="HF16">
        <f>(Transition!$D15*('RCP19-NEW'!AO17*'Per Unit Emission'!AO16)*'Efficiency Change'!$G15+Transition!$C15*('RCP19-NEW'!AO17*'Per Unit Emission'!AO60)*'Efficiency Change'!$P15)/'Life time change'!$C15</f>
        <v>0</v>
      </c>
      <c r="HG16">
        <f>(Transition!$D15*('RCP19-NEW'!AP17*'Per Unit Emission'!AP16)*'Efficiency Change'!$G15+Transition!$C15*('RCP19-NEW'!AP17*'Per Unit Emission'!AP60)*'Efficiency Change'!$P15)/'Life time change'!$C15</f>
        <v>0</v>
      </c>
      <c r="HH16">
        <f>(Transition!$D15*('RCP19-NEW'!AQ17*'Per Unit Emission'!AQ16)*'Efficiency Change'!$G15+Transition!$C15*('RCP19-NEW'!AQ17*'Per Unit Emission'!AQ60)*'Efficiency Change'!$P15)/'Life time change'!$C15</f>
        <v>0</v>
      </c>
      <c r="HI16">
        <f>(Transition!$D15*('RCP19-NEW'!AR17*'Per Unit Emission'!AR16)*'Efficiency Change'!$G15+Transition!$C15*('RCP19-NEW'!AR17*'Per Unit Emission'!AR60)*'Efficiency Change'!$P15)/'Life time change'!$C15</f>
        <v>0</v>
      </c>
      <c r="HJ16">
        <f>(Transition!$D15*('RCP19-NEW'!AS17*'Per Unit Emission'!AS16)*'Efficiency Change'!$G15+Transition!$C15*('RCP19-NEW'!AS17*'Per Unit Emission'!AS60)*'Efficiency Change'!$P15)/'Life time change'!$C15</f>
        <v>0</v>
      </c>
      <c r="HK16">
        <f>(Transition!$D15*('RCP19-NEW'!AT17*'Per Unit Emission'!AT16)*'Efficiency Change'!$G15+Transition!$C15*('RCP19-NEW'!AT17*'Per Unit Emission'!AT60)*'Efficiency Change'!$P15)/'Life time change'!$C15</f>
        <v>0</v>
      </c>
      <c r="HL16">
        <f>(Transition!$D15*('RCP19-NEW'!AU17*'Per Unit Emission'!AU16)*'Efficiency Change'!$G15+Transition!$C15*('RCP19-NEW'!AU17*'Per Unit Emission'!AU60)*'Efficiency Change'!$P15)/'Life time change'!$C15</f>
        <v>0</v>
      </c>
      <c r="HM16">
        <f>(Transition!$D15*('RCP19-NEW'!AV17*'Per Unit Emission'!AV16)*'Efficiency Change'!$G15+Transition!$C15*('RCP19-NEW'!AV17*'Per Unit Emission'!AV60)*'Efficiency Change'!$P15)/'Life time change'!$C15</f>
        <v>0</v>
      </c>
      <c r="HN16">
        <f>(Transition!$D15*('RCP19-NEW'!AW17*'Per Unit Emission'!AW16)*'Efficiency Change'!$G15+Transition!$C15*('RCP19-NEW'!AW17*'Per Unit Emission'!AW60)*'Efficiency Change'!$P15)/'Life time change'!$C15</f>
        <v>0</v>
      </c>
      <c r="HO16">
        <f>(Transition!$D15*('RCP19-NEW'!AX17*'Per Unit Emission'!AX16)*'Efficiency Change'!$G15+Transition!$C15*('RCP19-NEW'!AX17*'Per Unit Emission'!AX60)*'Efficiency Change'!$P15)/'Life time change'!$C15</f>
        <v>0</v>
      </c>
      <c r="HP16">
        <f>(Transition!$D15*('RCP19-NEW'!AY17*'Per Unit Emission'!AY16)*'Efficiency Change'!$G15+Transition!$C15*('RCP19-NEW'!AY17*'Per Unit Emission'!AY60)*'Efficiency Change'!$P15)/'Life time change'!$C15</f>
        <v>0</v>
      </c>
      <c r="HQ16">
        <f>(Transition!$D15*('RCP19-NEW'!AZ17*'Per Unit Emission'!AZ16)*'Efficiency Change'!$G15+Transition!$C15*('RCP19-NEW'!AZ17*'Per Unit Emission'!AZ60)*'Efficiency Change'!$P15)/'Life time change'!$C15</f>
        <v>0</v>
      </c>
      <c r="HR16">
        <f>(Transition!$D15*('RCP19-NEW'!BA17*'Per Unit Emission'!BA16)*'Efficiency Change'!$G15+Transition!$C15*('RCP19-NEW'!BA17*'Per Unit Emission'!BA60)*'Efficiency Change'!$P15)/'Life time change'!$C15</f>
        <v>0</v>
      </c>
      <c r="HS16">
        <f>(Transition!$D15*('RCP19-NEW'!BB17*'Per Unit Emission'!AK16)*'Efficiency Change'!$G15+Transition!$C15*('RCP19-NEW'!BB17*'Per Unit Emission'!AK60)*'Efficiency Change'!$P15)/'Life time change'!$C15</f>
        <v>0</v>
      </c>
      <c r="HT16">
        <f>(Transition!$D15*('RCP19-NEW'!BC17*'Per Unit Emission'!AL16)*'Efficiency Change'!$G15+Transition!$C15*('RCP19-NEW'!BC17*'Per Unit Emission'!AL60)*'Efficiency Change'!$P15)/'Life time change'!$C15</f>
        <v>0</v>
      </c>
      <c r="HU16">
        <f>(Transition!$D15*('RCP19-NEW'!BD17*'Per Unit Emission'!AM16)*'Efficiency Change'!$G15+Transition!$C15*('RCP19-NEW'!BD17*'Per Unit Emission'!AM60)*'Efficiency Change'!$P15)/'Life time change'!$C15</f>
        <v>0</v>
      </c>
      <c r="HV16">
        <f>(Transition!$D15*('RCP19-NEW'!BE17*'Per Unit Emission'!AN16)*'Efficiency Change'!$G15+Transition!$C15*('RCP19-NEW'!BE17*'Per Unit Emission'!AN60)*'Efficiency Change'!$P15)/'Life time change'!$C15</f>
        <v>0</v>
      </c>
      <c r="HW16">
        <f>(Transition!$D15*('RCP19-NEW'!BF17*'Per Unit Emission'!AO16)*'Efficiency Change'!$G15+Transition!$C15*('RCP19-NEW'!BF17*'Per Unit Emission'!AO60)*'Efficiency Change'!$P15)/'Life time change'!$C15</f>
        <v>0</v>
      </c>
      <c r="HX16">
        <f>(Transition!$D15*('RCP19-NEW'!BG17*'Per Unit Emission'!AP16)*'Efficiency Change'!$G15+Transition!$C15*('RCP19-NEW'!BG17*'Per Unit Emission'!AP60)*'Efficiency Change'!$P15)/'Life time change'!$C15</f>
        <v>0</v>
      </c>
      <c r="HY16">
        <f>(Transition!$D15*('RCP19-NEW'!BH17*'Per Unit Emission'!AQ16)*'Efficiency Change'!$G15+Transition!$C15*('RCP19-NEW'!BH17*'Per Unit Emission'!AQ60)*'Efficiency Change'!$P15)/'Life time change'!$C15</f>
        <v>0</v>
      </c>
      <c r="HZ16">
        <f>(Transition!$D15*('RCP19-NEW'!BI17*'Per Unit Emission'!AR16)*'Efficiency Change'!$G15+Transition!$C15*('RCP19-NEW'!BI17*'Per Unit Emission'!AR60)*'Efficiency Change'!$P15)/'Life time change'!$C15</f>
        <v>0</v>
      </c>
      <c r="IA16">
        <f>(Transition!$D15*('RCP19-NEW'!BJ17*'Per Unit Emission'!AS16)*'Efficiency Change'!$G15+Transition!$C15*('RCP19-NEW'!BJ17*'Per Unit Emission'!AS60)*'Efficiency Change'!$P15)/'Life time change'!$C15</f>
        <v>0</v>
      </c>
      <c r="IB16">
        <f>(Transition!$D15*('RCP19-NEW'!BK17*'Per Unit Emission'!AT16)*'Efficiency Change'!$G15+Transition!$C15*('RCP19-NEW'!BK17*'Per Unit Emission'!AT60)*'Efficiency Change'!$P15)/'Life time change'!$C15</f>
        <v>0</v>
      </c>
      <c r="IC16">
        <f>(Transition!$D15*('RCP19-NEW'!BL17*'Per Unit Emission'!AU16)*'Efficiency Change'!$G15+Transition!$C15*('RCP19-NEW'!BL17*'Per Unit Emission'!AU60)*'Efficiency Change'!$P15)/'Life time change'!$C15</f>
        <v>0</v>
      </c>
      <c r="ID16">
        <f>(Transition!$D15*('RCP19-NEW'!BM17*'Per Unit Emission'!AV16)*'Efficiency Change'!$G15+Transition!$C15*('RCP19-NEW'!BM17*'Per Unit Emission'!AV60)*'Efficiency Change'!$P15)/'Life time change'!$C15</f>
        <v>0</v>
      </c>
      <c r="IE16">
        <f>(Transition!$D15*('RCP19-NEW'!BN17*'Per Unit Emission'!AW16)*'Efficiency Change'!$G15+Transition!$C15*('RCP19-NEW'!BN17*'Per Unit Emission'!AW60)*'Efficiency Change'!$P15)/'Life time change'!$C15</f>
        <v>0</v>
      </c>
      <c r="IF16">
        <f>(Transition!$D15*('RCP19-NEW'!BO17*'Per Unit Emission'!AX16)*'Efficiency Change'!$G15+Transition!$C15*('RCP19-NEW'!BO17*'Per Unit Emission'!AX60)*'Efficiency Change'!$P15)/'Life time change'!$C15</f>
        <v>0</v>
      </c>
      <c r="IG16">
        <f>(Transition!$D15*('RCP19-NEW'!BP17*'Per Unit Emission'!AY16)*'Efficiency Change'!$G15+Transition!$C15*('RCP19-NEW'!BP17*'Per Unit Emission'!AY60)*'Efficiency Change'!$P15)/'Life time change'!$C15</f>
        <v>0</v>
      </c>
      <c r="IH16">
        <f>(Transition!$D15*('RCP19-NEW'!BQ17*'Per Unit Emission'!AZ16)*'Efficiency Change'!$G15+Transition!$C15*('RCP19-NEW'!BQ17*'Per Unit Emission'!AZ60)*'Efficiency Change'!$P15)/'Life time change'!$C15</f>
        <v>0</v>
      </c>
      <c r="II16">
        <f>(Transition!$D15*('RCP19-NEW'!BR17*'Per Unit Emission'!BA16)*'Efficiency Change'!$G15+Transition!$C15*('RCP19-NEW'!BR17*'Per Unit Emission'!BA60)*'Efficiency Change'!$P15)/'Life time change'!$C15</f>
        <v>0</v>
      </c>
      <c r="IJ16">
        <f>(Transition!$D15*('RCP19-NEW'!BS17*'Per Unit Emission'!AK16)*'Efficiency Change'!$G15+Transition!$C15*('RCP19-NEW'!BS17*'Per Unit Emission'!AK60)*'Efficiency Change'!$P15)/'Life time change'!$C15</f>
        <v>0</v>
      </c>
      <c r="IK16">
        <f>(Transition!$D15*('RCP19-NEW'!BT17*'Per Unit Emission'!AL16)*'Efficiency Change'!$G15+Transition!$C15*('RCP19-NEW'!BT17*'Per Unit Emission'!AL60)*'Efficiency Change'!$P15)/'Life time change'!$C15</f>
        <v>0</v>
      </c>
      <c r="IL16">
        <f>(Transition!$D15*('RCP19-NEW'!BU17*'Per Unit Emission'!AM16)*'Efficiency Change'!$G15+Transition!$C15*('RCP19-NEW'!BU17*'Per Unit Emission'!AM60)*'Efficiency Change'!$P15)/'Life time change'!$C15</f>
        <v>0</v>
      </c>
      <c r="IM16">
        <f>(Transition!$D15*('RCP19-NEW'!BV17*'Per Unit Emission'!AN16)*'Efficiency Change'!$G15+Transition!$C15*('RCP19-NEW'!BV17*'Per Unit Emission'!AN60)*'Efficiency Change'!$P15)/'Life time change'!$C15</f>
        <v>0</v>
      </c>
      <c r="IN16">
        <f>(Transition!$D15*('RCP19-NEW'!BW17*'Per Unit Emission'!AO16)*'Efficiency Change'!$G15+Transition!$C15*('RCP19-NEW'!BW17*'Per Unit Emission'!AO60)*'Efficiency Change'!$P15)/'Life time change'!$C15</f>
        <v>0</v>
      </c>
      <c r="IO16">
        <f>(Transition!$D15*('RCP19-NEW'!BX17*'Per Unit Emission'!AP16)*'Efficiency Change'!$G15+Transition!$C15*('RCP19-NEW'!BX17*'Per Unit Emission'!AP60)*'Efficiency Change'!$P15)/'Life time change'!$C15</f>
        <v>0</v>
      </c>
      <c r="IP16">
        <f>(Transition!$D15*('RCP19-NEW'!BY17*'Per Unit Emission'!AQ16)*'Efficiency Change'!$G15+Transition!$C15*('RCP19-NEW'!BY17*'Per Unit Emission'!AQ60)*'Efficiency Change'!$P15)/'Life time change'!$C15</f>
        <v>0</v>
      </c>
      <c r="IQ16">
        <f>(Transition!$D15*('RCP19-NEW'!BZ17*'Per Unit Emission'!AR16)*'Efficiency Change'!$G15+Transition!$C15*('RCP19-NEW'!BZ17*'Per Unit Emission'!AR60)*'Efficiency Change'!$P15)/'Life time change'!$C15</f>
        <v>0</v>
      </c>
      <c r="IR16">
        <f>(Transition!$D15*('RCP19-NEW'!CA17*'Per Unit Emission'!AS16)*'Efficiency Change'!$G15+Transition!$C15*('RCP19-NEW'!CA17*'Per Unit Emission'!AS60)*'Efficiency Change'!$P15)/'Life time change'!$C15</f>
        <v>0</v>
      </c>
      <c r="IS16">
        <f>(Transition!$D15*('RCP19-NEW'!CB17*'Per Unit Emission'!AT16)*'Efficiency Change'!$G15+Transition!$C15*('RCP19-NEW'!CB17*'Per Unit Emission'!AT60)*'Efficiency Change'!$P15)/'Life time change'!$C15</f>
        <v>0</v>
      </c>
      <c r="IT16">
        <f>(Transition!$D15*('RCP19-NEW'!CC17*'Per Unit Emission'!AU16)*'Efficiency Change'!$G15+Transition!$C15*('RCP19-NEW'!CC17*'Per Unit Emission'!AU60)*'Efficiency Change'!$P15)/'Life time change'!$C15</f>
        <v>0</v>
      </c>
      <c r="IU16">
        <f>(Transition!$D15*('RCP19-NEW'!CD17*'Per Unit Emission'!AV16)*'Efficiency Change'!$G15+Transition!$C15*('RCP19-NEW'!CD17*'Per Unit Emission'!AV60)*'Efficiency Change'!$P15)/'Life time change'!$C15</f>
        <v>0</v>
      </c>
      <c r="IV16">
        <f>(Transition!$D15*('RCP19-NEW'!CE17*'Per Unit Emission'!AW16)*'Efficiency Change'!$G15+Transition!$C15*('RCP19-NEW'!CE17*'Per Unit Emission'!AW60)*'Efficiency Change'!$P15)/'Life time change'!$C15</f>
        <v>0</v>
      </c>
      <c r="IW16">
        <f>(Transition!$D15*('RCP19-NEW'!CF17*'Per Unit Emission'!AX16)*'Efficiency Change'!$G15+Transition!$C15*('RCP19-NEW'!CF17*'Per Unit Emission'!AX60)*'Efficiency Change'!$P15)/'Life time change'!$C15</f>
        <v>0</v>
      </c>
      <c r="IX16">
        <f>(Transition!$D15*('RCP19-NEW'!CG17*'Per Unit Emission'!AY16)*'Efficiency Change'!$G15+Transition!$C15*('RCP19-NEW'!CG17*'Per Unit Emission'!AY60)*'Efficiency Change'!$P15)/'Life time change'!$C15</f>
        <v>0</v>
      </c>
      <c r="IY16">
        <f>(Transition!$D15*('RCP19-NEW'!CH17*'Per Unit Emission'!AZ16)*'Efficiency Change'!$G15+Transition!$C15*('RCP19-NEW'!CH17*'Per Unit Emission'!AZ60)*'Efficiency Change'!$P15)/'Life time change'!$C15</f>
        <v>0</v>
      </c>
    </row>
    <row r="17" spans="1:259" x14ac:dyDescent="0.25">
      <c r="A17">
        <v>2024</v>
      </c>
      <c r="B17">
        <f>(Transition!$D16*('Base-New'!C18*'Per Unit Emission'!C17)*'Efficiency Change'!$G16+Transition!$C16*('Base-New'!C18*'Per Unit Emission'!C61)*'Efficiency Change'!$P16)/'Life time change'!$C16</f>
        <v>0</v>
      </c>
      <c r="C17">
        <f>(Transition!$D16*('Base-New'!D18*'Per Unit Emission'!D17)*'Efficiency Change'!$G16+Transition!$C16*('Base-New'!D18*'Per Unit Emission'!D61)*'Efficiency Change'!$P16)/'Life time change'!$C16</f>
        <v>0</v>
      </c>
      <c r="D17">
        <f>(Transition!$D16*('Base-New'!E18*'Per Unit Emission'!E17)*'Efficiency Change'!$G16+Transition!$C16*('Base-New'!E18*'Per Unit Emission'!E61)*'Efficiency Change'!$P16)/'Life time change'!$C16</f>
        <v>0</v>
      </c>
      <c r="E17">
        <f>(Transition!$D16*('Base-New'!F18*'Per Unit Emission'!F17)*'Efficiency Change'!$G16+Transition!$C16*('Base-New'!F18*'Per Unit Emission'!F61)*'Efficiency Change'!$P16)/'Life time change'!$C16</f>
        <v>0</v>
      </c>
      <c r="F17">
        <f>(Transition!$D16*('Base-New'!G18*'Per Unit Emission'!G17)*'Efficiency Change'!$G16+Transition!$C16*('Base-New'!G18*'Per Unit Emission'!G61)*'Efficiency Change'!$P16)/'Life time change'!$C16</f>
        <v>0</v>
      </c>
      <c r="G17">
        <f>(Transition!$D16*('Base-New'!H18*'Per Unit Emission'!H17)*'Efficiency Change'!$G16+Transition!$C16*('Base-New'!H18*'Per Unit Emission'!H61)*'Efficiency Change'!$P16)/'Life time change'!$C16</f>
        <v>0</v>
      </c>
      <c r="H17">
        <f>(Transition!$D16*('Base-New'!I18*'Per Unit Emission'!I17)*'Efficiency Change'!$G16+Transition!$C16*('Base-New'!I18*'Per Unit Emission'!I61)*'Efficiency Change'!$P16)/'Life time change'!$C16</f>
        <v>0</v>
      </c>
      <c r="I17">
        <f>(Transition!$D16*('Base-New'!J18*'Per Unit Emission'!J17)*'Efficiency Change'!$G16+Transition!$C16*('Base-New'!J18*'Per Unit Emission'!J61)*'Efficiency Change'!$P16)/'Life time change'!$C16</f>
        <v>0</v>
      </c>
      <c r="J17">
        <f>(Transition!$D16*('Base-New'!K18*'Per Unit Emission'!K17)*'Efficiency Change'!$G16+Transition!$C16*('Base-New'!K18*'Per Unit Emission'!K61)*'Efficiency Change'!$P16)/'Life time change'!$C16</f>
        <v>0</v>
      </c>
      <c r="K17">
        <f>(Transition!$D16*('Base-New'!L18*'Per Unit Emission'!L17)*'Efficiency Change'!$G16+Transition!$C16*('Base-New'!L18*'Per Unit Emission'!L61)*'Efficiency Change'!$P16)/'Life time change'!$C16</f>
        <v>0</v>
      </c>
      <c r="L17">
        <f>(Transition!$D16*('Base-New'!M18*'Per Unit Emission'!M17)*'Efficiency Change'!$G16+Transition!$C16*('Base-New'!M18*'Per Unit Emission'!M61)*'Efficiency Change'!$P16)/'Life time change'!$C16</f>
        <v>0</v>
      </c>
      <c r="M17">
        <f>(Transition!$D16*('Base-New'!N18*'Per Unit Emission'!N17)*'Efficiency Change'!$G16+Transition!$C16*('Base-New'!N18*'Per Unit Emission'!N61)*'Efficiency Change'!$P16)/'Life time change'!$C16</f>
        <v>0</v>
      </c>
      <c r="N17">
        <f>(Transition!$D16*('Base-New'!O18*'Per Unit Emission'!O17)*'Efficiency Change'!$G16+Transition!$C16*('Base-New'!O18*'Per Unit Emission'!O61)*'Efficiency Change'!$P16)/'Life time change'!$C16</f>
        <v>0</v>
      </c>
      <c r="O17">
        <f>(Transition!$D16*('Base-New'!P18*'Per Unit Emission'!P17)*'Efficiency Change'!$G16+Transition!$C16*('Base-New'!P18*'Per Unit Emission'!P61)*'Efficiency Change'!$P16)/'Life time change'!$C16</f>
        <v>0</v>
      </c>
      <c r="P17">
        <f>(Transition!$D16*('Base-New'!Q18*'Per Unit Emission'!Q17)*'Efficiency Change'!$G16+Transition!$C16*('Base-New'!Q18*'Per Unit Emission'!Q61)*'Efficiency Change'!$P16)/'Life time change'!$C16</f>
        <v>0</v>
      </c>
      <c r="Q17">
        <f>(Transition!$D16*('Base-New'!R18*'Per Unit Emission'!R17)*'Efficiency Change'!$G16+Transition!$C16*('Base-New'!R18*'Per Unit Emission'!R61)*'Efficiency Change'!$P16)/'Life time change'!$C16</f>
        <v>0</v>
      </c>
      <c r="R17">
        <f>(Transition!$D16*('Base-New'!S18*'Per Unit Emission'!S17)*'Efficiency Change'!$G16+Transition!$C16*('Base-New'!S18*'Per Unit Emission'!S61)*'Efficiency Change'!$P16)/'Life time change'!$C16</f>
        <v>0</v>
      </c>
      <c r="S17">
        <f>(Transition!$D16*('Base-New'!T18*'Per Unit Emission'!C17)*'Efficiency Change'!$G16+Transition!$C16*('Base-New'!T18*'Per Unit Emission'!C61)*'Efficiency Change'!$P16)/'Life time change'!$C16</f>
        <v>0</v>
      </c>
      <c r="T17">
        <f>(Transition!$D16*('Base-New'!U18*'Per Unit Emission'!D17)*'Efficiency Change'!$G16+Transition!$C16*('Base-New'!U18*'Per Unit Emission'!D61)*'Efficiency Change'!$P16)/'Life time change'!$C16</f>
        <v>0</v>
      </c>
      <c r="U17">
        <f>(Transition!$D16*('Base-New'!V18*'Per Unit Emission'!E17)*'Efficiency Change'!$G16+Transition!$C16*('Base-New'!V18*'Per Unit Emission'!E61)*'Efficiency Change'!$P16)/'Life time change'!$C16</f>
        <v>0</v>
      </c>
      <c r="V17">
        <f>(Transition!$D16*('Base-New'!W18*'Per Unit Emission'!F17)*'Efficiency Change'!$G16+Transition!$C16*('Base-New'!W18*'Per Unit Emission'!F61)*'Efficiency Change'!$P16)/'Life time change'!$C16</f>
        <v>0</v>
      </c>
      <c r="W17">
        <f>(Transition!$D16*('Base-New'!X18*'Per Unit Emission'!G17)*'Efficiency Change'!$G16+Transition!$C16*('Base-New'!X18*'Per Unit Emission'!G61)*'Efficiency Change'!$P16)/'Life time change'!$C16</f>
        <v>0</v>
      </c>
      <c r="X17">
        <f>(Transition!$D16*('Base-New'!Y18*'Per Unit Emission'!H17)*'Efficiency Change'!$G16+Transition!$C16*('Base-New'!Y18*'Per Unit Emission'!H61)*'Efficiency Change'!$P16)/'Life time change'!$C16</f>
        <v>0</v>
      </c>
      <c r="Y17">
        <f>(Transition!$D16*('Base-New'!Z18*'Per Unit Emission'!I17)*'Efficiency Change'!$G16+Transition!$C16*('Base-New'!Z18*'Per Unit Emission'!I61)*'Efficiency Change'!$P16)/'Life time change'!$C16</f>
        <v>0</v>
      </c>
      <c r="Z17">
        <f>(Transition!$D16*('Base-New'!AA18*'Per Unit Emission'!J17)*'Efficiency Change'!$G16+Transition!$C16*('Base-New'!AA18*'Per Unit Emission'!J61)*'Efficiency Change'!$P16)/'Life time change'!$C16</f>
        <v>0</v>
      </c>
      <c r="AA17">
        <f>(Transition!$D16*('Base-New'!AB18*'Per Unit Emission'!K17)*'Efficiency Change'!$G16+Transition!$C16*('Base-New'!AB18*'Per Unit Emission'!K61)*'Efficiency Change'!$P16)/'Life time change'!$C16</f>
        <v>0</v>
      </c>
      <c r="AB17">
        <f>(Transition!$D16*('Base-New'!AC18*'Per Unit Emission'!L17)*'Efficiency Change'!$G16+Transition!$C16*('Base-New'!AC18*'Per Unit Emission'!L61)*'Efficiency Change'!$P16)/'Life time change'!$C16</f>
        <v>0</v>
      </c>
      <c r="AC17">
        <f>(Transition!$D16*('Base-New'!AD18*'Per Unit Emission'!M17)*'Efficiency Change'!$G16+Transition!$C16*('Base-New'!AD18*'Per Unit Emission'!M61)*'Efficiency Change'!$P16)/'Life time change'!$C16</f>
        <v>0</v>
      </c>
      <c r="AD17">
        <f>(Transition!$D16*('Base-New'!AE18*'Per Unit Emission'!N17)*'Efficiency Change'!$G16+Transition!$C16*('Base-New'!AE18*'Per Unit Emission'!N61)*'Efficiency Change'!$P16)/'Life time change'!$C16</f>
        <v>0</v>
      </c>
      <c r="AE17">
        <f>(Transition!$D16*('Base-New'!AF18*'Per Unit Emission'!O17)*'Efficiency Change'!$G16+Transition!$C16*('Base-New'!AF18*'Per Unit Emission'!O61)*'Efficiency Change'!$P16)/'Life time change'!$C16</f>
        <v>0</v>
      </c>
      <c r="AF17">
        <f>(Transition!$D16*('Base-New'!AG18*'Per Unit Emission'!P17)*'Efficiency Change'!$G16+Transition!$C16*('Base-New'!AG18*'Per Unit Emission'!P61)*'Efficiency Change'!$P16)/'Life time change'!$C16</f>
        <v>0</v>
      </c>
      <c r="AG17">
        <f>(Transition!$D16*('Base-New'!AH18*'Per Unit Emission'!Q17)*'Efficiency Change'!$G16+Transition!$C16*('Base-New'!AH18*'Per Unit Emission'!Q61)*'Efficiency Change'!$P16)/'Life time change'!$C16</f>
        <v>0</v>
      </c>
      <c r="AH17">
        <f>(Transition!$D16*('Base-New'!AI18*'Per Unit Emission'!R17)*'Efficiency Change'!$G16+Transition!$C16*('Base-New'!AI18*'Per Unit Emission'!R61)*'Efficiency Change'!$P16)/'Life time change'!$C16</f>
        <v>0</v>
      </c>
      <c r="AI17">
        <f>(Transition!$D16*('Base-New'!AJ18*'Per Unit Emission'!S17)*'Efficiency Change'!$G16+Transition!$C16*('Base-New'!AJ18*'Per Unit Emission'!S61)*'Efficiency Change'!$P16)/'Life time change'!$C16</f>
        <v>0</v>
      </c>
      <c r="AJ17">
        <f>(Transition!$D16*('Base-New'!AK18*'Per Unit Emission'!C17)*'Efficiency Change'!$G16+Transition!$C16*('Base-New'!AK18*'Per Unit Emission'!C61)*'Efficiency Change'!$P16)/'Life time change'!$C16</f>
        <v>0</v>
      </c>
      <c r="AK17">
        <f>(Transition!$D16*('Base-New'!AL18*'Per Unit Emission'!D17)*'Efficiency Change'!$G16+Transition!$C16*('Base-New'!AL18*'Per Unit Emission'!D61)*'Efficiency Change'!$P16)/'Life time change'!$C16</f>
        <v>0</v>
      </c>
      <c r="AL17">
        <f>(Transition!$D16*('Base-New'!AM18*'Per Unit Emission'!E17)*'Efficiency Change'!$G16+Transition!$C16*('Base-New'!AM18*'Per Unit Emission'!E61)*'Efficiency Change'!$P16)/'Life time change'!$C16</f>
        <v>0</v>
      </c>
      <c r="AM17">
        <f>(Transition!$D16*('Base-New'!AN18*'Per Unit Emission'!F17)*'Efficiency Change'!$G16+Transition!$C16*('Base-New'!AN18*'Per Unit Emission'!F61)*'Efficiency Change'!$P16)/'Life time change'!$C16</f>
        <v>0</v>
      </c>
      <c r="AN17">
        <f>(Transition!$D16*('Base-New'!AO18*'Per Unit Emission'!G17)*'Efficiency Change'!$G16+Transition!$C16*('Base-New'!AO18*'Per Unit Emission'!G61)*'Efficiency Change'!$P16)/'Life time change'!$C16</f>
        <v>0</v>
      </c>
      <c r="AO17">
        <f>(Transition!$D16*('Base-New'!AP18*'Per Unit Emission'!H17)*'Efficiency Change'!$G16+Transition!$C16*('Base-New'!AP18*'Per Unit Emission'!H61)*'Efficiency Change'!$P16)/'Life time change'!$C16</f>
        <v>0</v>
      </c>
      <c r="AP17">
        <f>(Transition!$D16*('Base-New'!AQ18*'Per Unit Emission'!I17)*'Efficiency Change'!$G16+Transition!$C16*('Base-New'!AQ18*'Per Unit Emission'!I61)*'Efficiency Change'!$P16)/'Life time change'!$C16</f>
        <v>0</v>
      </c>
      <c r="AQ17">
        <f>(Transition!$D16*('Base-New'!AR18*'Per Unit Emission'!J17)*'Efficiency Change'!$G16+Transition!$C16*('Base-New'!AR18*'Per Unit Emission'!J61)*'Efficiency Change'!$P16)/'Life time change'!$C16</f>
        <v>0</v>
      </c>
      <c r="AR17">
        <f>(Transition!$D16*('Base-New'!AS18*'Per Unit Emission'!K17)*'Efficiency Change'!$G16+Transition!$C16*('Base-New'!AS18*'Per Unit Emission'!K61)*'Efficiency Change'!$P16)/'Life time change'!$C16</f>
        <v>0</v>
      </c>
      <c r="AS17">
        <f>(Transition!$D16*('Base-New'!AT18*'Per Unit Emission'!L17)*'Efficiency Change'!$G16+Transition!$C16*('Base-New'!AT18*'Per Unit Emission'!L61)*'Efficiency Change'!$P16)/'Life time change'!$C16</f>
        <v>0</v>
      </c>
      <c r="AT17">
        <f>(Transition!$D16*('Base-New'!AU18*'Per Unit Emission'!M17)*'Efficiency Change'!$G16+Transition!$C16*('Base-New'!AU18*'Per Unit Emission'!M61)*'Efficiency Change'!$P16)/'Life time change'!$C16</f>
        <v>0</v>
      </c>
      <c r="AU17">
        <f>(Transition!$D16*('Base-New'!AV18*'Per Unit Emission'!N17)*'Efficiency Change'!$G16+Transition!$C16*('Base-New'!AV18*'Per Unit Emission'!N61)*'Efficiency Change'!$P16)/'Life time change'!$C16</f>
        <v>0</v>
      </c>
      <c r="AV17">
        <f>(Transition!$D16*('Base-New'!AW18*'Per Unit Emission'!O17)*'Efficiency Change'!$G16+Transition!$C16*('Base-New'!AW18*'Per Unit Emission'!O61)*'Efficiency Change'!$P16)/'Life time change'!$C16</f>
        <v>0</v>
      </c>
      <c r="AW17">
        <f>(Transition!$D16*('Base-New'!AX18*'Per Unit Emission'!P17)*'Efficiency Change'!$G16+Transition!$C16*('Base-New'!AX18*'Per Unit Emission'!P61)*'Efficiency Change'!$P16)/'Life time change'!$C16</f>
        <v>0</v>
      </c>
      <c r="AX17">
        <f>(Transition!$D16*('Base-New'!AY18*'Per Unit Emission'!Q17)*'Efficiency Change'!$G16+Transition!$C16*('Base-New'!AY18*'Per Unit Emission'!Q61)*'Efficiency Change'!$P16)/'Life time change'!$C16</f>
        <v>0</v>
      </c>
      <c r="AY17">
        <f>(Transition!$D16*('Base-New'!AZ18*'Per Unit Emission'!R17)*'Efficiency Change'!$G16+Transition!$C16*('Base-New'!AZ18*'Per Unit Emission'!R61)*'Efficiency Change'!$P16)/'Life time change'!$C16</f>
        <v>0</v>
      </c>
      <c r="AZ17">
        <f>(Transition!$D16*('Base-New'!BA18*'Per Unit Emission'!S17)*'Efficiency Change'!$G16+Transition!$C16*('Base-New'!BA18*'Per Unit Emission'!S61)*'Efficiency Change'!$P16)/'Life time change'!$C16</f>
        <v>0</v>
      </c>
      <c r="BA17">
        <f>(Transition!$D16*('Base-New'!BB18*'Per Unit Emission'!C17)*'Efficiency Change'!$G16+Transition!$C16*('Base-New'!BB18*'Per Unit Emission'!C61)*'Efficiency Change'!$P16)/'Life time change'!$C16</f>
        <v>0</v>
      </c>
      <c r="BB17">
        <f>(Transition!$D16*('Base-New'!BC18*'Per Unit Emission'!D17)*'Efficiency Change'!$G16+Transition!$C16*('Base-New'!BC18*'Per Unit Emission'!D61)*'Efficiency Change'!$P16)/'Life time change'!$C16</f>
        <v>0</v>
      </c>
      <c r="BC17">
        <f>(Transition!$D16*('Base-New'!BD18*'Per Unit Emission'!E17)*'Efficiency Change'!$G16+Transition!$C16*('Base-New'!BD18*'Per Unit Emission'!E61)*'Efficiency Change'!$P16)/'Life time change'!$C16</f>
        <v>0</v>
      </c>
      <c r="BD17">
        <f>(Transition!$D16*('Base-New'!BE18*'Per Unit Emission'!F17)*'Efficiency Change'!$G16+Transition!$C16*('Base-New'!BE18*'Per Unit Emission'!F61)*'Efficiency Change'!$P16)/'Life time change'!$C16</f>
        <v>0</v>
      </c>
      <c r="BE17">
        <f>(Transition!$D16*('Base-New'!BF18*'Per Unit Emission'!G17)*'Efficiency Change'!$G16+Transition!$C16*('Base-New'!BF18*'Per Unit Emission'!G61)*'Efficiency Change'!$P16)/'Life time change'!$C16</f>
        <v>0</v>
      </c>
      <c r="BF17">
        <f>(Transition!$D16*('Base-New'!BG18*'Per Unit Emission'!H17)*'Efficiency Change'!$G16+Transition!$C16*('Base-New'!BG18*'Per Unit Emission'!H61)*'Efficiency Change'!$P16)/'Life time change'!$C16</f>
        <v>0</v>
      </c>
      <c r="BG17">
        <f>(Transition!$D16*('Base-New'!BH18*'Per Unit Emission'!I17)*'Efficiency Change'!$G16+Transition!$C16*('Base-New'!BH18*'Per Unit Emission'!I61)*'Efficiency Change'!$P16)/'Life time change'!$C16</f>
        <v>0</v>
      </c>
      <c r="BH17">
        <f>(Transition!$D16*('Base-New'!BI18*'Per Unit Emission'!J17)*'Efficiency Change'!$G16+Transition!$C16*('Base-New'!BI18*'Per Unit Emission'!J61)*'Efficiency Change'!$P16)/'Life time change'!$C16</f>
        <v>0</v>
      </c>
      <c r="BI17">
        <f>(Transition!$D16*('Base-New'!BJ18*'Per Unit Emission'!K17)*'Efficiency Change'!$G16+Transition!$C16*('Base-New'!BJ18*'Per Unit Emission'!K61)*'Efficiency Change'!$P16)/'Life time change'!$C16</f>
        <v>0</v>
      </c>
      <c r="BJ17">
        <f>(Transition!$D16*('Base-New'!BK18*'Per Unit Emission'!L17)*'Efficiency Change'!$G16+Transition!$C16*('Base-New'!BK18*'Per Unit Emission'!L61)*'Efficiency Change'!$P16)/'Life time change'!$C16</f>
        <v>0</v>
      </c>
      <c r="BK17">
        <f>(Transition!$D16*('Base-New'!BL18*'Per Unit Emission'!M17)*'Efficiency Change'!$G16+Transition!$C16*('Base-New'!BL18*'Per Unit Emission'!M61)*'Efficiency Change'!$P16)/'Life time change'!$C16</f>
        <v>0</v>
      </c>
      <c r="BL17">
        <f>(Transition!$D16*('Base-New'!BM18*'Per Unit Emission'!N17)*'Efficiency Change'!$G16+Transition!$C16*('Base-New'!BM18*'Per Unit Emission'!N61)*'Efficiency Change'!$P16)/'Life time change'!$C16</f>
        <v>0</v>
      </c>
      <c r="BM17">
        <f>(Transition!$D16*('Base-New'!BN18*'Per Unit Emission'!O17)*'Efficiency Change'!$G16+Transition!$C16*('Base-New'!BN18*'Per Unit Emission'!O61)*'Efficiency Change'!$P16)/'Life time change'!$C16</f>
        <v>0</v>
      </c>
      <c r="BN17">
        <f>(Transition!$D16*('Base-New'!BO18*'Per Unit Emission'!P17)*'Efficiency Change'!$G16+Transition!$C16*('Base-New'!BO18*'Per Unit Emission'!P61)*'Efficiency Change'!$P16)/'Life time change'!$C16</f>
        <v>0</v>
      </c>
      <c r="BO17">
        <f>(Transition!$D16*('Base-New'!BP18*'Per Unit Emission'!Q17)*'Efficiency Change'!$G16+Transition!$C16*('Base-New'!BP18*'Per Unit Emission'!Q61)*'Efficiency Change'!$P16)/'Life time change'!$C16</f>
        <v>0</v>
      </c>
      <c r="BP17">
        <f>(Transition!$D16*('Base-New'!BQ18*'Per Unit Emission'!R17)*'Efficiency Change'!$G16+Transition!$C16*('Base-New'!BQ18*'Per Unit Emission'!R61)*'Efficiency Change'!$P16)/'Life time change'!$C16</f>
        <v>0</v>
      </c>
      <c r="BQ17">
        <f>(Transition!$D16*('Base-New'!BR18*'Per Unit Emission'!S17)*'Efficiency Change'!$G16+Transition!$C16*('Base-New'!BR18*'Per Unit Emission'!S61)*'Efficiency Change'!$P16)/'Life time change'!$C16</f>
        <v>0</v>
      </c>
      <c r="BR17">
        <f>(Transition!$D16*('Base-New'!BS18*'Per Unit Emission'!C17)*'Efficiency Change'!$G16+Transition!$C16*('Base-New'!BS18*'Per Unit Emission'!C61)*'Efficiency Change'!$P16)/'Life time change'!$C16</f>
        <v>0</v>
      </c>
      <c r="BS17">
        <f>(Transition!$D16*('Base-New'!BT18*'Per Unit Emission'!D17)*'Efficiency Change'!$G16+Transition!$C16*('Base-New'!BT18*'Per Unit Emission'!D61)*'Efficiency Change'!$P16)/'Life time change'!$C16</f>
        <v>0</v>
      </c>
      <c r="BT17">
        <f>(Transition!$D16*('Base-New'!BU18*'Per Unit Emission'!E17)*'Efficiency Change'!$G16+Transition!$C16*('Base-New'!BU18*'Per Unit Emission'!E61)*'Efficiency Change'!$P16)/'Life time change'!$C16</f>
        <v>0</v>
      </c>
      <c r="BU17">
        <f>(Transition!$D16*('Base-New'!BV18*'Per Unit Emission'!F17)*'Efficiency Change'!$G16+Transition!$C16*('Base-New'!BV18*'Per Unit Emission'!F61)*'Efficiency Change'!$P16)/'Life time change'!$C16</f>
        <v>0</v>
      </c>
      <c r="BV17">
        <f>(Transition!$D16*('Base-New'!BW18*'Per Unit Emission'!G17)*'Efficiency Change'!$G16+Transition!$C16*('Base-New'!BW18*'Per Unit Emission'!G61)*'Efficiency Change'!$P16)/'Life time change'!$C16</f>
        <v>0</v>
      </c>
      <c r="BW17">
        <f>(Transition!$D16*('Base-New'!BX18*'Per Unit Emission'!H17)*'Efficiency Change'!$G16+Transition!$C16*('Base-New'!BX18*'Per Unit Emission'!H61)*'Efficiency Change'!$P16)/'Life time change'!$C16</f>
        <v>0</v>
      </c>
      <c r="BX17">
        <f>(Transition!$D16*('Base-New'!BY18*'Per Unit Emission'!I17)*'Efficiency Change'!$G16+Transition!$C16*('Base-New'!BY18*'Per Unit Emission'!I61)*'Efficiency Change'!$P16)/'Life time change'!$C16</f>
        <v>0</v>
      </c>
      <c r="BY17">
        <f>(Transition!$D16*('Base-New'!BZ18*'Per Unit Emission'!J17)*'Efficiency Change'!$G16+Transition!$C16*('Base-New'!BZ18*'Per Unit Emission'!J61)*'Efficiency Change'!$P16)/'Life time change'!$C16</f>
        <v>0</v>
      </c>
      <c r="BZ17">
        <f>(Transition!$D16*('Base-New'!CA18*'Per Unit Emission'!K17)*'Efficiency Change'!$G16+Transition!$C16*('Base-New'!CA18*'Per Unit Emission'!K61)*'Efficiency Change'!$P16)/'Life time change'!$C16</f>
        <v>0</v>
      </c>
      <c r="CA17">
        <f>(Transition!$D16*('Base-New'!CB18*'Per Unit Emission'!L17)*'Efficiency Change'!$G16+Transition!$C16*('Base-New'!CB18*'Per Unit Emission'!L61)*'Efficiency Change'!$P16)/'Life time change'!$C16</f>
        <v>0</v>
      </c>
      <c r="CB17">
        <f>(Transition!$D16*('Base-New'!CC18*'Per Unit Emission'!M17)*'Efficiency Change'!$G16+Transition!$C16*('Base-New'!CC18*'Per Unit Emission'!M61)*'Efficiency Change'!$P16)/'Life time change'!$C16</f>
        <v>0</v>
      </c>
      <c r="CC17">
        <f>(Transition!$D16*('Base-New'!CD18*'Per Unit Emission'!N17)*'Efficiency Change'!$G16+Transition!$C16*('Base-New'!CD18*'Per Unit Emission'!N61)*'Efficiency Change'!$P16)/'Life time change'!$C16</f>
        <v>0</v>
      </c>
      <c r="CD17">
        <f>(Transition!$D16*('Base-New'!CE18*'Per Unit Emission'!O17)*'Efficiency Change'!$G16+Transition!$C16*('Base-New'!CE18*'Per Unit Emission'!O61)*'Efficiency Change'!$P16)/'Life time change'!$C16</f>
        <v>0</v>
      </c>
      <c r="CE17">
        <f>(Transition!$D16*('Base-New'!CF18*'Per Unit Emission'!P17)*'Efficiency Change'!$G16+Transition!$C16*('Base-New'!CF18*'Per Unit Emission'!P61)*'Efficiency Change'!$P16)/'Life time change'!$C16</f>
        <v>0</v>
      </c>
      <c r="CF17">
        <f>(Transition!$D16*('Base-New'!CG18*'Per Unit Emission'!Q17)*'Efficiency Change'!$G16+Transition!$C16*('Base-New'!CG18*'Per Unit Emission'!Q61)*'Efficiency Change'!$P16)/'Life time change'!$C16</f>
        <v>0</v>
      </c>
      <c r="CG17">
        <f>(Transition!$D16*('Base-New'!CH18*'Per Unit Emission'!R17)*'Efficiency Change'!$G16+Transition!$C16*('Base-New'!CH18*'Per Unit Emission'!R61)*'Efficiency Change'!$P16)/'Life time change'!$C16</f>
        <v>0</v>
      </c>
      <c r="CJ17">
        <v>2024</v>
      </c>
      <c r="CK17">
        <f>(Transition!$D16*('RCP26-NEW'!C18*'Per Unit Emission'!T17)*'Efficiency Change'!$G16+Transition!$C16*('RCP26-NEW'!C18*'Per Unit Emission'!T61)*'Efficiency Change'!$P16)/'Life time change'!$C16</f>
        <v>0</v>
      </c>
      <c r="CL17">
        <f>(Transition!$D16*('RCP26-NEW'!D18*'Per Unit Emission'!U17)*'Efficiency Change'!$G16+Transition!$C16*('RCP26-NEW'!D18*'Per Unit Emission'!U61)*'Efficiency Change'!$P16)/'Life time change'!$C16</f>
        <v>0</v>
      </c>
      <c r="CM17">
        <f>(Transition!$D16*('RCP26-NEW'!E18*'Per Unit Emission'!V17)*'Efficiency Change'!$G16+Transition!$C16*('RCP26-NEW'!E18*'Per Unit Emission'!V61)*'Efficiency Change'!$P16)/'Life time change'!$C16</f>
        <v>0</v>
      </c>
      <c r="CN17">
        <f>(Transition!$D16*('RCP26-NEW'!F18*'Per Unit Emission'!W17)*'Efficiency Change'!$G16+Transition!$C16*('RCP26-NEW'!F18*'Per Unit Emission'!W61)*'Efficiency Change'!$P16)/'Life time change'!$C16</f>
        <v>0</v>
      </c>
      <c r="CO17">
        <f>(Transition!$D16*('RCP26-NEW'!G18*'Per Unit Emission'!X17)*'Efficiency Change'!$G16+Transition!$C16*('RCP26-NEW'!G18*'Per Unit Emission'!X61)*'Efficiency Change'!$P16)/'Life time change'!$C16</f>
        <v>0</v>
      </c>
      <c r="CP17">
        <f>(Transition!$D16*('RCP26-NEW'!H18*'Per Unit Emission'!Y17)*'Efficiency Change'!$G16+Transition!$C16*('RCP26-NEW'!H18*'Per Unit Emission'!Y61)*'Efficiency Change'!$P16)/'Life time change'!$C16</f>
        <v>0</v>
      </c>
      <c r="CQ17">
        <f>(Transition!$D16*('RCP26-NEW'!I18*'Per Unit Emission'!Z17)*'Efficiency Change'!$G16+Transition!$C16*('RCP26-NEW'!I18*'Per Unit Emission'!Z61)*'Efficiency Change'!$P16)/'Life time change'!$C16</f>
        <v>0</v>
      </c>
      <c r="CR17">
        <f>(Transition!$D16*('RCP26-NEW'!J18*'Per Unit Emission'!AA17)*'Efficiency Change'!$G16+Transition!$C16*('RCP26-NEW'!J18*'Per Unit Emission'!AA61)*'Efficiency Change'!$P16)/'Life time change'!$C16</f>
        <v>0</v>
      </c>
      <c r="CS17">
        <f>(Transition!$D16*('RCP26-NEW'!K18*'Per Unit Emission'!AB17)*'Efficiency Change'!$G16+Transition!$C16*('RCP26-NEW'!K18*'Per Unit Emission'!AB61)*'Efficiency Change'!$P16)/'Life time change'!$C16</f>
        <v>0</v>
      </c>
      <c r="CT17">
        <f>(Transition!$D16*('RCP26-NEW'!L18*'Per Unit Emission'!AC17)*'Efficiency Change'!$G16+Transition!$C16*('RCP26-NEW'!L18*'Per Unit Emission'!AC61)*'Efficiency Change'!$P16)/'Life time change'!$C16</f>
        <v>0</v>
      </c>
      <c r="CU17">
        <f>(Transition!$D16*('RCP26-NEW'!M18*'Per Unit Emission'!AD17)*'Efficiency Change'!$G16+Transition!$C16*('RCP26-NEW'!M18*'Per Unit Emission'!AD61)*'Efficiency Change'!$P16)/'Life time change'!$C16</f>
        <v>0</v>
      </c>
      <c r="CV17">
        <f>(Transition!$D16*('RCP26-NEW'!N18*'Per Unit Emission'!AE17)*'Efficiency Change'!$G16+Transition!$C16*('RCP26-NEW'!N18*'Per Unit Emission'!AE61)*'Efficiency Change'!$P16)/'Life time change'!$C16</f>
        <v>0</v>
      </c>
      <c r="CW17">
        <f>(Transition!$D16*('RCP26-NEW'!O18*'Per Unit Emission'!AF17)*'Efficiency Change'!$G16+Transition!$C16*('RCP26-NEW'!O18*'Per Unit Emission'!AF61)*'Efficiency Change'!$P16)/'Life time change'!$C16</f>
        <v>0</v>
      </c>
      <c r="CX17">
        <f>(Transition!$D16*('RCP26-NEW'!P18*'Per Unit Emission'!AG17)*'Efficiency Change'!$G16+Transition!$C16*('RCP26-NEW'!P18*'Per Unit Emission'!AG61)*'Efficiency Change'!$P16)/'Life time change'!$C16</f>
        <v>0</v>
      </c>
      <c r="CY17">
        <f>(Transition!$D16*('RCP26-NEW'!Q18*'Per Unit Emission'!AH17)*'Efficiency Change'!$G16+Transition!$C16*('RCP26-NEW'!Q18*'Per Unit Emission'!AH61)*'Efficiency Change'!$P16)/'Life time change'!$C16</f>
        <v>0</v>
      </c>
      <c r="CZ17">
        <f>(Transition!$D16*('RCP26-NEW'!R18*'Per Unit Emission'!AI17)*'Efficiency Change'!$G16+Transition!$C16*('RCP26-NEW'!R18*'Per Unit Emission'!AI61)*'Efficiency Change'!$P16)/'Life time change'!$C16</f>
        <v>0</v>
      </c>
      <c r="DA17">
        <f>(Transition!$D16*('RCP26-NEW'!S18*'Per Unit Emission'!AJ17)*'Efficiency Change'!$G16+Transition!$C16*('RCP26-NEW'!S18*'Per Unit Emission'!AJ61)*'Efficiency Change'!$P16)/'Life time change'!$C16</f>
        <v>0</v>
      </c>
      <c r="DB17">
        <f>(Transition!$D16*('RCP26-NEW'!T18*'Per Unit Emission'!T17)*'Efficiency Change'!$G16+Transition!$C16*('RCP26-NEW'!T18*'Per Unit Emission'!T61)*'Efficiency Change'!$P16)/'Life time change'!$C16</f>
        <v>0</v>
      </c>
      <c r="DC17">
        <f>(Transition!$D16*('RCP26-NEW'!U18*'Per Unit Emission'!U17)*'Efficiency Change'!$G16+Transition!$C16*('RCP26-NEW'!U18*'Per Unit Emission'!U61)*'Efficiency Change'!$P16)/'Life time change'!$C16</f>
        <v>0</v>
      </c>
      <c r="DD17">
        <f>(Transition!$D16*('RCP26-NEW'!V18*'Per Unit Emission'!V17)*'Efficiency Change'!$G16+Transition!$C16*('RCP26-NEW'!V18*'Per Unit Emission'!V61)*'Efficiency Change'!$P16)/'Life time change'!$C16</f>
        <v>0</v>
      </c>
      <c r="DE17">
        <f>(Transition!$D16*('RCP26-NEW'!W18*'Per Unit Emission'!W17)*'Efficiency Change'!$G16+Transition!$C16*('RCP26-NEW'!W18*'Per Unit Emission'!W61)*'Efficiency Change'!$P16)/'Life time change'!$C16</f>
        <v>0</v>
      </c>
      <c r="DF17">
        <f>(Transition!$D16*('RCP26-NEW'!X18*'Per Unit Emission'!X17)*'Efficiency Change'!$G16+Transition!$C16*('RCP26-NEW'!X18*'Per Unit Emission'!X61)*'Efficiency Change'!$P16)/'Life time change'!$C16</f>
        <v>0</v>
      </c>
      <c r="DG17">
        <f>(Transition!$D16*('RCP26-NEW'!Y18*'Per Unit Emission'!Y17)*'Efficiency Change'!$G16+Transition!$C16*('RCP26-NEW'!Y18*'Per Unit Emission'!Y61)*'Efficiency Change'!$P16)/'Life time change'!$C16</f>
        <v>0</v>
      </c>
      <c r="DH17">
        <f>(Transition!$D16*('RCP26-NEW'!Z18*'Per Unit Emission'!Z17)*'Efficiency Change'!$G16+Transition!$C16*('RCP26-NEW'!Z18*'Per Unit Emission'!Z61)*'Efficiency Change'!$P16)/'Life time change'!$C16</f>
        <v>0</v>
      </c>
      <c r="DI17">
        <f>(Transition!$D16*('RCP26-NEW'!AA18*'Per Unit Emission'!AA17)*'Efficiency Change'!$G16+Transition!$C16*('RCP26-NEW'!AA18*'Per Unit Emission'!AA61)*'Efficiency Change'!$P16)/'Life time change'!$C16</f>
        <v>0</v>
      </c>
      <c r="DJ17">
        <f>(Transition!$D16*('RCP26-NEW'!AB18*'Per Unit Emission'!AB17)*'Efficiency Change'!$G16+Transition!$C16*('RCP26-NEW'!AB18*'Per Unit Emission'!AB61)*'Efficiency Change'!$P16)/'Life time change'!$C16</f>
        <v>0</v>
      </c>
      <c r="DK17">
        <f>(Transition!$D16*('RCP26-NEW'!AC18*'Per Unit Emission'!AC17)*'Efficiency Change'!$G16+Transition!$C16*('RCP26-NEW'!AC18*'Per Unit Emission'!AC61)*'Efficiency Change'!$P16)/'Life time change'!$C16</f>
        <v>0</v>
      </c>
      <c r="DL17">
        <f>(Transition!$D16*('RCP26-NEW'!AD18*'Per Unit Emission'!AD17)*'Efficiency Change'!$G16+Transition!$C16*('RCP26-NEW'!AD18*'Per Unit Emission'!AD61)*'Efficiency Change'!$P16)/'Life time change'!$C16</f>
        <v>0</v>
      </c>
      <c r="DM17">
        <f>(Transition!$D16*('RCP26-NEW'!AE18*'Per Unit Emission'!AE17)*'Efficiency Change'!$G16+Transition!$C16*('RCP26-NEW'!AE18*'Per Unit Emission'!AE61)*'Efficiency Change'!$P16)/'Life time change'!$C16</f>
        <v>0</v>
      </c>
      <c r="DN17">
        <f>(Transition!$D16*('RCP26-NEW'!AF18*'Per Unit Emission'!AF17)*'Efficiency Change'!$G16+Transition!$C16*('RCP26-NEW'!AF18*'Per Unit Emission'!AF61)*'Efficiency Change'!$P16)/'Life time change'!$C16</f>
        <v>0</v>
      </c>
      <c r="DO17">
        <f>(Transition!$D16*('RCP26-NEW'!AG18*'Per Unit Emission'!AG17)*'Efficiency Change'!$G16+Transition!$C16*('RCP26-NEW'!AG18*'Per Unit Emission'!AG61)*'Efficiency Change'!$P16)/'Life time change'!$C16</f>
        <v>0</v>
      </c>
      <c r="DP17">
        <f>(Transition!$D16*('RCP26-NEW'!AH18*'Per Unit Emission'!AH17)*'Efficiency Change'!$G16+Transition!$C16*('RCP26-NEW'!AH18*'Per Unit Emission'!AH61)*'Efficiency Change'!$P16)/'Life time change'!$C16</f>
        <v>0</v>
      </c>
      <c r="DQ17">
        <f>(Transition!$D16*('RCP26-NEW'!AI18*'Per Unit Emission'!AI17)*'Efficiency Change'!$G16+Transition!$C16*('RCP26-NEW'!AI18*'Per Unit Emission'!AI61)*'Efficiency Change'!$P16)/'Life time change'!$C16</f>
        <v>0</v>
      </c>
      <c r="DR17">
        <f>(Transition!$D16*('RCP26-NEW'!AJ18*'Per Unit Emission'!AJ17)*'Efficiency Change'!$G16+Transition!$C16*('RCP26-NEW'!AJ18*'Per Unit Emission'!AJ61)*'Efficiency Change'!$P16)/'Life time change'!$C16</f>
        <v>0</v>
      </c>
      <c r="DS17">
        <f>(Transition!$D16*('RCP26-NEW'!AK18*'Per Unit Emission'!T17)*'Efficiency Change'!$G16+Transition!$C16*('RCP26-NEW'!AK18*'Per Unit Emission'!T61)*'Efficiency Change'!$P16)/'Life time change'!$C16</f>
        <v>0</v>
      </c>
      <c r="DT17">
        <f>(Transition!$D16*('RCP26-NEW'!AL18*'Per Unit Emission'!U17)*'Efficiency Change'!$G16+Transition!$C16*('RCP26-NEW'!AL18*'Per Unit Emission'!U61)*'Efficiency Change'!$P16)/'Life time change'!$C16</f>
        <v>0</v>
      </c>
      <c r="DU17">
        <f>(Transition!$D16*('RCP26-NEW'!AM18*'Per Unit Emission'!V17)*'Efficiency Change'!$G16+Transition!$C16*('RCP26-NEW'!AM18*'Per Unit Emission'!V61)*'Efficiency Change'!$P16)/'Life time change'!$C16</f>
        <v>0</v>
      </c>
      <c r="DV17">
        <f>(Transition!$D16*('RCP26-NEW'!AN18*'Per Unit Emission'!W17)*'Efficiency Change'!$G16+Transition!$C16*('RCP26-NEW'!AN18*'Per Unit Emission'!W61)*'Efficiency Change'!$P16)/'Life time change'!$C16</f>
        <v>0</v>
      </c>
      <c r="DW17">
        <f>(Transition!$D16*('RCP26-NEW'!AO18*'Per Unit Emission'!X17)*'Efficiency Change'!$G16+Transition!$C16*('RCP26-NEW'!AO18*'Per Unit Emission'!X61)*'Efficiency Change'!$P16)/'Life time change'!$C16</f>
        <v>0</v>
      </c>
      <c r="DX17">
        <f>(Transition!$D16*('RCP26-NEW'!AP18*'Per Unit Emission'!Y17)*'Efficiency Change'!$G16+Transition!$C16*('RCP26-NEW'!AP18*'Per Unit Emission'!Y61)*'Efficiency Change'!$P16)/'Life time change'!$C16</f>
        <v>0</v>
      </c>
      <c r="DY17">
        <f>(Transition!$D16*('RCP26-NEW'!AQ18*'Per Unit Emission'!Z17)*'Efficiency Change'!$G16+Transition!$C16*('RCP26-NEW'!AQ18*'Per Unit Emission'!Z61)*'Efficiency Change'!$P16)/'Life time change'!$C16</f>
        <v>0</v>
      </c>
      <c r="DZ17">
        <f>(Transition!$D16*('RCP26-NEW'!AR18*'Per Unit Emission'!AA17)*'Efficiency Change'!$G16+Transition!$C16*('RCP26-NEW'!AR18*'Per Unit Emission'!AA61)*'Efficiency Change'!$P16)/'Life time change'!$C16</f>
        <v>0</v>
      </c>
      <c r="EA17">
        <f>(Transition!$D16*('RCP26-NEW'!AS18*'Per Unit Emission'!AB17)*'Efficiency Change'!$G16+Transition!$C16*('RCP26-NEW'!AS18*'Per Unit Emission'!AB61)*'Efficiency Change'!$P16)/'Life time change'!$C16</f>
        <v>0</v>
      </c>
      <c r="EB17">
        <f>(Transition!$D16*('RCP26-NEW'!AT18*'Per Unit Emission'!AC17)*'Efficiency Change'!$G16+Transition!$C16*('RCP26-NEW'!AT18*'Per Unit Emission'!AC61)*'Efficiency Change'!$P16)/'Life time change'!$C16</f>
        <v>0</v>
      </c>
      <c r="EC17">
        <f>(Transition!$D16*('RCP26-NEW'!AU18*'Per Unit Emission'!AD17)*'Efficiency Change'!$G16+Transition!$C16*('RCP26-NEW'!AU18*'Per Unit Emission'!AD61)*'Efficiency Change'!$P16)/'Life time change'!$C16</f>
        <v>0</v>
      </c>
      <c r="ED17">
        <f>(Transition!$D16*('RCP26-NEW'!AV18*'Per Unit Emission'!AE17)*'Efficiency Change'!$G16+Transition!$C16*('RCP26-NEW'!AV18*'Per Unit Emission'!AE61)*'Efficiency Change'!$P16)/'Life time change'!$C16</f>
        <v>0</v>
      </c>
      <c r="EE17">
        <f>(Transition!$D16*('RCP26-NEW'!AW18*'Per Unit Emission'!AF17)*'Efficiency Change'!$G16+Transition!$C16*('RCP26-NEW'!AW18*'Per Unit Emission'!AF61)*'Efficiency Change'!$P16)/'Life time change'!$C16</f>
        <v>0</v>
      </c>
      <c r="EF17">
        <f>(Transition!$D16*('RCP26-NEW'!AX18*'Per Unit Emission'!AG17)*'Efficiency Change'!$G16+Transition!$C16*('RCP26-NEW'!AX18*'Per Unit Emission'!AG61)*'Efficiency Change'!$P16)/'Life time change'!$C16</f>
        <v>0</v>
      </c>
      <c r="EG17">
        <f>(Transition!$D16*('RCP26-NEW'!AY18*'Per Unit Emission'!AH17)*'Efficiency Change'!$G16+Transition!$C16*('RCP26-NEW'!AY18*'Per Unit Emission'!AH61)*'Efficiency Change'!$P16)/'Life time change'!$C16</f>
        <v>0</v>
      </c>
      <c r="EH17">
        <f>(Transition!$D16*('RCP26-NEW'!AZ18*'Per Unit Emission'!AI17)*'Efficiency Change'!$G16+Transition!$C16*('RCP26-NEW'!AZ18*'Per Unit Emission'!AI61)*'Efficiency Change'!$P16)/'Life time change'!$C16</f>
        <v>0</v>
      </c>
      <c r="EI17">
        <f>(Transition!$D16*('RCP26-NEW'!BA18*'Per Unit Emission'!AJ17)*'Efficiency Change'!$G16+Transition!$C16*('RCP26-NEW'!BA18*'Per Unit Emission'!AJ61)*'Efficiency Change'!$P16)/'Life time change'!$C16</f>
        <v>0</v>
      </c>
      <c r="EJ17">
        <f>(Transition!$D16*('RCP26-NEW'!BB18*'Per Unit Emission'!T17)*'Efficiency Change'!$G16+Transition!$C16*('RCP26-NEW'!BB18*'Per Unit Emission'!T61)*'Efficiency Change'!$P16)/'Life time change'!$C16</f>
        <v>0</v>
      </c>
      <c r="EK17">
        <f>(Transition!$D16*('RCP26-NEW'!BC18*'Per Unit Emission'!U17)*'Efficiency Change'!$G16+Transition!$C16*('RCP26-NEW'!BC18*'Per Unit Emission'!U61)*'Efficiency Change'!$P16)/'Life time change'!$C16</f>
        <v>0</v>
      </c>
      <c r="EL17">
        <f>(Transition!$D16*('RCP26-NEW'!BD18*'Per Unit Emission'!V17)*'Efficiency Change'!$G16+Transition!$C16*('RCP26-NEW'!BD18*'Per Unit Emission'!V61)*'Efficiency Change'!$P16)/'Life time change'!$C16</f>
        <v>0</v>
      </c>
      <c r="EM17">
        <f>(Transition!$D16*('RCP26-NEW'!BE18*'Per Unit Emission'!W17)*'Efficiency Change'!$G16+Transition!$C16*('RCP26-NEW'!BE18*'Per Unit Emission'!W61)*'Efficiency Change'!$P16)/'Life time change'!$C16</f>
        <v>0</v>
      </c>
      <c r="EN17">
        <f>(Transition!$D16*('RCP26-NEW'!BF18*'Per Unit Emission'!X17)*'Efficiency Change'!$G16+Transition!$C16*('RCP26-NEW'!BF18*'Per Unit Emission'!X61)*'Efficiency Change'!$P16)/'Life time change'!$C16</f>
        <v>0</v>
      </c>
      <c r="EO17">
        <f>(Transition!$D16*('RCP26-NEW'!BG18*'Per Unit Emission'!Y17)*'Efficiency Change'!$G16+Transition!$C16*('RCP26-NEW'!BG18*'Per Unit Emission'!Y61)*'Efficiency Change'!$P16)/'Life time change'!$C16</f>
        <v>0</v>
      </c>
      <c r="EP17">
        <f>(Transition!$D16*('RCP26-NEW'!BH18*'Per Unit Emission'!Z17)*'Efficiency Change'!$G16+Transition!$C16*('RCP26-NEW'!BH18*'Per Unit Emission'!Z61)*'Efficiency Change'!$P16)/'Life time change'!$C16</f>
        <v>0</v>
      </c>
      <c r="EQ17">
        <f>(Transition!$D16*('RCP26-NEW'!BI18*'Per Unit Emission'!AA17)*'Efficiency Change'!$G16+Transition!$C16*('RCP26-NEW'!BI18*'Per Unit Emission'!AA61)*'Efficiency Change'!$P16)/'Life time change'!$C16</f>
        <v>0</v>
      </c>
      <c r="ER17">
        <f>(Transition!$D16*('RCP26-NEW'!BJ18*'Per Unit Emission'!AB17)*'Efficiency Change'!$G16+Transition!$C16*('RCP26-NEW'!BJ18*'Per Unit Emission'!AB61)*'Efficiency Change'!$P16)/'Life time change'!$C16</f>
        <v>0</v>
      </c>
      <c r="ES17">
        <f>(Transition!$D16*('RCP26-NEW'!BK18*'Per Unit Emission'!AC17)*'Efficiency Change'!$G16+Transition!$C16*('RCP26-NEW'!BK18*'Per Unit Emission'!AC61)*'Efficiency Change'!$P16)/'Life time change'!$C16</f>
        <v>0</v>
      </c>
      <c r="ET17">
        <f>(Transition!$D16*('RCP26-NEW'!BL18*'Per Unit Emission'!AD17)*'Efficiency Change'!$G16+Transition!$C16*('RCP26-NEW'!BL18*'Per Unit Emission'!AD61)*'Efficiency Change'!$P16)/'Life time change'!$C16</f>
        <v>0</v>
      </c>
      <c r="EU17">
        <f>(Transition!$D16*('RCP26-NEW'!BM18*'Per Unit Emission'!AE17)*'Efficiency Change'!$G16+Transition!$C16*('RCP26-NEW'!BM18*'Per Unit Emission'!AE61)*'Efficiency Change'!$P16)/'Life time change'!$C16</f>
        <v>0</v>
      </c>
      <c r="EV17">
        <f>(Transition!$D16*('RCP26-NEW'!BN18*'Per Unit Emission'!AF17)*'Efficiency Change'!$G16+Transition!$C16*('RCP26-NEW'!BN18*'Per Unit Emission'!AF61)*'Efficiency Change'!$P16)/'Life time change'!$C16</f>
        <v>0</v>
      </c>
      <c r="EW17">
        <f>(Transition!$D16*('RCP26-NEW'!BO18*'Per Unit Emission'!AG17)*'Efficiency Change'!$G16+Transition!$C16*('RCP26-NEW'!BO18*'Per Unit Emission'!AG61)*'Efficiency Change'!$P16)/'Life time change'!$C16</f>
        <v>0</v>
      </c>
      <c r="EX17">
        <f>(Transition!$D16*('RCP26-NEW'!BP18*'Per Unit Emission'!AH17)*'Efficiency Change'!$G16+Transition!$C16*('RCP26-NEW'!BP18*'Per Unit Emission'!AH61)*'Efficiency Change'!$P16)/'Life time change'!$C16</f>
        <v>0</v>
      </c>
      <c r="EY17">
        <f>(Transition!$D16*('RCP26-NEW'!BQ18*'Per Unit Emission'!AI17)*'Efficiency Change'!$G16+Transition!$C16*('RCP26-NEW'!BQ18*'Per Unit Emission'!AI61)*'Efficiency Change'!$P16)/'Life time change'!$C16</f>
        <v>0</v>
      </c>
      <c r="EZ17">
        <f>(Transition!$D16*('RCP26-NEW'!BR18*'Per Unit Emission'!AJ17)*'Efficiency Change'!$G16+Transition!$C16*('RCP26-NEW'!BR18*'Per Unit Emission'!AJ61)*'Efficiency Change'!$P16)/'Life time change'!$C16</f>
        <v>0</v>
      </c>
      <c r="FA17">
        <f>(Transition!$D16*('RCP26-NEW'!BS18*'Per Unit Emission'!T17)*'Efficiency Change'!$G16+Transition!$C16*('RCP26-NEW'!BS18*'Per Unit Emission'!T61)*'Efficiency Change'!$P16)/'Life time change'!$C16</f>
        <v>0</v>
      </c>
      <c r="FB17">
        <f>(Transition!$D16*('RCP26-NEW'!BT18*'Per Unit Emission'!U17)*'Efficiency Change'!$G16+Transition!$C16*('RCP26-NEW'!BT18*'Per Unit Emission'!U61)*'Efficiency Change'!$P16)/'Life time change'!$C16</f>
        <v>0</v>
      </c>
      <c r="FC17">
        <f>(Transition!$D16*('RCP26-NEW'!BU18*'Per Unit Emission'!V17)*'Efficiency Change'!$G16+Transition!$C16*('RCP26-NEW'!BU18*'Per Unit Emission'!V61)*'Efficiency Change'!$P16)/'Life time change'!$C16</f>
        <v>0</v>
      </c>
      <c r="FD17">
        <f>(Transition!$D16*('RCP26-NEW'!BV18*'Per Unit Emission'!W17)*'Efficiency Change'!$G16+Transition!$C16*('RCP26-NEW'!BV18*'Per Unit Emission'!W61)*'Efficiency Change'!$P16)/'Life time change'!$C16</f>
        <v>0</v>
      </c>
      <c r="FE17">
        <f>(Transition!$D16*('RCP26-NEW'!BW18*'Per Unit Emission'!X17)*'Efficiency Change'!$G16+Transition!$C16*('RCP26-NEW'!BW18*'Per Unit Emission'!X61)*'Efficiency Change'!$P16)/'Life time change'!$C16</f>
        <v>0</v>
      </c>
      <c r="FF17">
        <f>(Transition!$D16*('RCP26-NEW'!BX18*'Per Unit Emission'!Y17)*'Efficiency Change'!$G16+Transition!$C16*('RCP26-NEW'!BX18*'Per Unit Emission'!Y61)*'Efficiency Change'!$P16)/'Life time change'!$C16</f>
        <v>0</v>
      </c>
      <c r="FG17">
        <f>(Transition!$D16*('RCP26-NEW'!BY18*'Per Unit Emission'!Z17)*'Efficiency Change'!$G16+Transition!$C16*('RCP26-NEW'!BY18*'Per Unit Emission'!Z61)*'Efficiency Change'!$P16)/'Life time change'!$C16</f>
        <v>0</v>
      </c>
      <c r="FH17">
        <f>(Transition!$D16*('RCP26-NEW'!BZ18*'Per Unit Emission'!AA17)*'Efficiency Change'!$G16+Transition!$C16*('RCP26-NEW'!BZ18*'Per Unit Emission'!AA61)*'Efficiency Change'!$P16)/'Life time change'!$C16</f>
        <v>0</v>
      </c>
      <c r="FI17">
        <f>(Transition!$D16*('RCP26-NEW'!CA18*'Per Unit Emission'!AB17)*'Efficiency Change'!$G16+Transition!$C16*('RCP26-NEW'!CA18*'Per Unit Emission'!AB61)*'Efficiency Change'!$P16)/'Life time change'!$C16</f>
        <v>0</v>
      </c>
      <c r="FJ17">
        <f>(Transition!$D16*('RCP26-NEW'!CB18*'Per Unit Emission'!AC17)*'Efficiency Change'!$G16+Transition!$C16*('RCP26-NEW'!CB18*'Per Unit Emission'!AC61)*'Efficiency Change'!$P16)/'Life time change'!$C16</f>
        <v>0</v>
      </c>
      <c r="FK17">
        <f>(Transition!$D16*('RCP26-NEW'!CC18*'Per Unit Emission'!AD17)*'Efficiency Change'!$G16+Transition!$C16*('RCP26-NEW'!CC18*'Per Unit Emission'!AD61)*'Efficiency Change'!$P16)/'Life time change'!$C16</f>
        <v>0</v>
      </c>
      <c r="FL17">
        <f>(Transition!$D16*('RCP26-NEW'!CD18*'Per Unit Emission'!AE17)*'Efficiency Change'!$G16+Transition!$C16*('RCP26-NEW'!CD18*'Per Unit Emission'!AE61)*'Efficiency Change'!$P16)/'Life time change'!$C16</f>
        <v>0</v>
      </c>
      <c r="FM17">
        <f>(Transition!$D16*('RCP26-NEW'!CE18*'Per Unit Emission'!AF17)*'Efficiency Change'!$G16+Transition!$C16*('RCP26-NEW'!CE18*'Per Unit Emission'!AF61)*'Efficiency Change'!$P16)/'Life time change'!$C16</f>
        <v>0</v>
      </c>
      <c r="FN17">
        <f>(Transition!$D16*('RCP26-NEW'!CF18*'Per Unit Emission'!AG17)*'Efficiency Change'!$G16+Transition!$C16*('RCP26-NEW'!CF18*'Per Unit Emission'!AG61)*'Efficiency Change'!$P16)/'Life time change'!$C16</f>
        <v>0</v>
      </c>
      <c r="FO17">
        <f>(Transition!$D16*('RCP26-NEW'!CG18*'Per Unit Emission'!AH17)*'Efficiency Change'!$G16+Transition!$C16*('RCP26-NEW'!CG18*'Per Unit Emission'!AH61)*'Efficiency Change'!$P16)/'Life time change'!$C16</f>
        <v>0</v>
      </c>
      <c r="FP17">
        <f>(Transition!$D16*('RCP26-NEW'!CH18*'Per Unit Emission'!AI17)*'Efficiency Change'!$G16+Transition!$C16*('RCP26-NEW'!CH18*'Per Unit Emission'!AI61)*'Efficiency Change'!$P16)/'Life time change'!$C16</f>
        <v>0</v>
      </c>
      <c r="FS17">
        <v>2024</v>
      </c>
      <c r="FT17">
        <f>(Transition!$D16*('RCP19-NEW'!C18*'Per Unit Emission'!AK17)*'Efficiency Change'!$G16+Transition!$C16*('RCP19-NEW'!C18*'Per Unit Emission'!AK61)*'Efficiency Change'!$P16)/'Life time change'!$C16</f>
        <v>0</v>
      </c>
      <c r="FU17">
        <f>(Transition!$D16*('RCP19-NEW'!D18*'Per Unit Emission'!AL17)*'Efficiency Change'!$G16+Transition!$C16*('RCP19-NEW'!D18*'Per Unit Emission'!AL61)*'Efficiency Change'!$P16)/'Life time change'!$C16</f>
        <v>0</v>
      </c>
      <c r="FV17">
        <f>(Transition!$D16*('RCP19-NEW'!E18*'Per Unit Emission'!AM17)*'Efficiency Change'!$G16+Transition!$C16*('RCP19-NEW'!E18*'Per Unit Emission'!AM61)*'Efficiency Change'!$P16)/'Life time change'!$C16</f>
        <v>0</v>
      </c>
      <c r="FW17">
        <f>(Transition!$D16*('RCP19-NEW'!F18*'Per Unit Emission'!AN17)*'Efficiency Change'!$G16+Transition!$C16*('RCP19-NEW'!F18*'Per Unit Emission'!AN61)*'Efficiency Change'!$P16)/'Life time change'!$C16</f>
        <v>0</v>
      </c>
      <c r="FX17">
        <f>(Transition!$D16*('RCP19-NEW'!G18*'Per Unit Emission'!AO17)*'Efficiency Change'!$G16+Transition!$C16*('RCP19-NEW'!G18*'Per Unit Emission'!AO61)*'Efficiency Change'!$P16)/'Life time change'!$C16</f>
        <v>0</v>
      </c>
      <c r="FY17">
        <f>(Transition!$D16*('RCP19-NEW'!H18*'Per Unit Emission'!AP17)*'Efficiency Change'!$G16+Transition!$C16*('RCP19-NEW'!H18*'Per Unit Emission'!AP61)*'Efficiency Change'!$P16)/'Life time change'!$C16</f>
        <v>0</v>
      </c>
      <c r="FZ17">
        <f>(Transition!$D16*('RCP19-NEW'!I18*'Per Unit Emission'!AQ17)*'Efficiency Change'!$G16+Transition!$C16*('RCP19-NEW'!I18*'Per Unit Emission'!AQ61)*'Efficiency Change'!$P16)/'Life time change'!$C16</f>
        <v>0</v>
      </c>
      <c r="GA17">
        <f>(Transition!$D16*('RCP19-NEW'!J18*'Per Unit Emission'!AR17)*'Efficiency Change'!$G16+Transition!$C16*('RCP19-NEW'!J18*'Per Unit Emission'!AR61)*'Efficiency Change'!$P16)/'Life time change'!$C16</f>
        <v>0</v>
      </c>
      <c r="GB17">
        <f>(Transition!$D16*('RCP19-NEW'!K18*'Per Unit Emission'!AS17)*'Efficiency Change'!$G16+Transition!$C16*('RCP19-NEW'!K18*'Per Unit Emission'!AS61)*'Efficiency Change'!$P16)/'Life time change'!$C16</f>
        <v>0</v>
      </c>
      <c r="GC17">
        <f>(Transition!$D16*('RCP19-NEW'!L18*'Per Unit Emission'!AT17)*'Efficiency Change'!$G16+Transition!$C16*('RCP19-NEW'!L18*'Per Unit Emission'!AT61)*'Efficiency Change'!$P16)/'Life time change'!$C16</f>
        <v>0</v>
      </c>
      <c r="GD17">
        <f>(Transition!$D16*('RCP19-NEW'!M18*'Per Unit Emission'!AU17)*'Efficiency Change'!$G16+Transition!$C16*('RCP19-NEW'!M18*'Per Unit Emission'!AU61)*'Efficiency Change'!$P16)/'Life time change'!$C16</f>
        <v>0</v>
      </c>
      <c r="GE17">
        <f>(Transition!$D16*('RCP19-NEW'!N18*'Per Unit Emission'!AV17)*'Efficiency Change'!$G16+Transition!$C16*('RCP19-NEW'!N18*'Per Unit Emission'!AV61)*'Efficiency Change'!$P16)/'Life time change'!$C16</f>
        <v>0</v>
      </c>
      <c r="GF17">
        <f>(Transition!$D16*('RCP19-NEW'!O18*'Per Unit Emission'!AW17)*'Efficiency Change'!$G16+Transition!$C16*('RCP19-NEW'!O18*'Per Unit Emission'!AW61)*'Efficiency Change'!$P16)/'Life time change'!$C16</f>
        <v>0</v>
      </c>
      <c r="GG17">
        <f>(Transition!$D16*('RCP19-NEW'!P18*'Per Unit Emission'!AX17)*'Efficiency Change'!$G16+Transition!$C16*('RCP19-NEW'!P18*'Per Unit Emission'!AX61)*'Efficiency Change'!$P16)/'Life time change'!$C16</f>
        <v>0</v>
      </c>
      <c r="GH17">
        <f>(Transition!$D16*('RCP19-NEW'!Q18*'Per Unit Emission'!AY17)*'Efficiency Change'!$G16+Transition!$C16*('RCP19-NEW'!Q18*'Per Unit Emission'!AY61)*'Efficiency Change'!$P16)/'Life time change'!$C16</f>
        <v>0</v>
      </c>
      <c r="GI17">
        <f>(Transition!$D16*('RCP19-NEW'!R18*'Per Unit Emission'!AZ17)*'Efficiency Change'!$G16+Transition!$C16*('RCP19-NEW'!R18*'Per Unit Emission'!AZ61)*'Efficiency Change'!$P16)/'Life time change'!$C16</f>
        <v>0</v>
      </c>
      <c r="GJ17">
        <f>(Transition!$D16*('RCP19-NEW'!S18*'Per Unit Emission'!BA17)*'Efficiency Change'!$G16+Transition!$C16*('RCP19-NEW'!S18*'Per Unit Emission'!BA61)*'Efficiency Change'!$P16)/'Life time change'!$C16</f>
        <v>0</v>
      </c>
      <c r="GK17">
        <f>(Transition!$D16*('RCP19-NEW'!T18*'Per Unit Emission'!AK17)*'Efficiency Change'!$G16+Transition!$C16*('RCP19-NEW'!T18*'Per Unit Emission'!AK61)*'Efficiency Change'!$P16)/'Life time change'!$C16</f>
        <v>0</v>
      </c>
      <c r="GL17">
        <f>(Transition!$D16*('RCP19-NEW'!U18*'Per Unit Emission'!AL17)*'Efficiency Change'!$G16+Transition!$C16*('RCP19-NEW'!U18*'Per Unit Emission'!AL61)*'Efficiency Change'!$P16)/'Life time change'!$C16</f>
        <v>0</v>
      </c>
      <c r="GM17">
        <f>(Transition!$D16*('RCP19-NEW'!V18*'Per Unit Emission'!AM17)*'Efficiency Change'!$G16+Transition!$C16*('RCP19-NEW'!V18*'Per Unit Emission'!AM61)*'Efficiency Change'!$P16)/'Life time change'!$C16</f>
        <v>0</v>
      </c>
      <c r="GN17">
        <f>(Transition!$D16*('RCP19-NEW'!W18*'Per Unit Emission'!AN17)*'Efficiency Change'!$G16+Transition!$C16*('RCP19-NEW'!W18*'Per Unit Emission'!AN61)*'Efficiency Change'!$P16)/'Life time change'!$C16</f>
        <v>0</v>
      </c>
      <c r="GO17">
        <f>(Transition!$D16*('RCP19-NEW'!X18*'Per Unit Emission'!AO17)*'Efficiency Change'!$G16+Transition!$C16*('RCP19-NEW'!X18*'Per Unit Emission'!AO61)*'Efficiency Change'!$P16)/'Life time change'!$C16</f>
        <v>0</v>
      </c>
      <c r="GP17">
        <f>(Transition!$D16*('RCP19-NEW'!Y18*'Per Unit Emission'!AP17)*'Efficiency Change'!$G16+Transition!$C16*('RCP19-NEW'!Y18*'Per Unit Emission'!AP61)*'Efficiency Change'!$P16)/'Life time change'!$C16</f>
        <v>0</v>
      </c>
      <c r="GQ17">
        <f>(Transition!$D16*('RCP19-NEW'!Z18*'Per Unit Emission'!AQ17)*'Efficiency Change'!$G16+Transition!$C16*('RCP19-NEW'!Z18*'Per Unit Emission'!AQ61)*'Efficiency Change'!$P16)/'Life time change'!$C16</f>
        <v>0</v>
      </c>
      <c r="GR17">
        <f>(Transition!$D16*('RCP19-NEW'!AA18*'Per Unit Emission'!AR17)*'Efficiency Change'!$G16+Transition!$C16*('RCP19-NEW'!AA18*'Per Unit Emission'!AR61)*'Efficiency Change'!$P16)/'Life time change'!$C16</f>
        <v>0</v>
      </c>
      <c r="GS17">
        <f>(Transition!$D16*('RCP19-NEW'!AB18*'Per Unit Emission'!AS17)*'Efficiency Change'!$G16+Transition!$C16*('RCP19-NEW'!AB18*'Per Unit Emission'!AS61)*'Efficiency Change'!$P16)/'Life time change'!$C16</f>
        <v>0</v>
      </c>
      <c r="GT17">
        <f>(Transition!$D16*('RCP19-NEW'!AC18*'Per Unit Emission'!AT17)*'Efficiency Change'!$G16+Transition!$C16*('RCP19-NEW'!AC18*'Per Unit Emission'!AT61)*'Efficiency Change'!$P16)/'Life time change'!$C16</f>
        <v>0</v>
      </c>
      <c r="GU17">
        <f>(Transition!$D16*('RCP19-NEW'!AD18*'Per Unit Emission'!AU17)*'Efficiency Change'!$G16+Transition!$C16*('RCP19-NEW'!AD18*'Per Unit Emission'!AU61)*'Efficiency Change'!$P16)/'Life time change'!$C16</f>
        <v>0</v>
      </c>
      <c r="GV17">
        <f>(Transition!$D16*('RCP19-NEW'!AE18*'Per Unit Emission'!AV17)*'Efficiency Change'!$G16+Transition!$C16*('RCP19-NEW'!AE18*'Per Unit Emission'!AV61)*'Efficiency Change'!$P16)/'Life time change'!$C16</f>
        <v>0</v>
      </c>
      <c r="GW17">
        <f>(Transition!$D16*('RCP19-NEW'!AF18*'Per Unit Emission'!AW17)*'Efficiency Change'!$G16+Transition!$C16*('RCP19-NEW'!AF18*'Per Unit Emission'!AW61)*'Efficiency Change'!$P16)/'Life time change'!$C16</f>
        <v>0</v>
      </c>
      <c r="GX17">
        <f>(Transition!$D16*('RCP19-NEW'!AG18*'Per Unit Emission'!AX17)*'Efficiency Change'!$G16+Transition!$C16*('RCP19-NEW'!AG18*'Per Unit Emission'!AX61)*'Efficiency Change'!$P16)/'Life time change'!$C16</f>
        <v>0</v>
      </c>
      <c r="GY17">
        <f>(Transition!$D16*('RCP19-NEW'!AH18*'Per Unit Emission'!AY17)*'Efficiency Change'!$G16+Transition!$C16*('RCP19-NEW'!AH18*'Per Unit Emission'!AY61)*'Efficiency Change'!$P16)/'Life time change'!$C16</f>
        <v>0</v>
      </c>
      <c r="GZ17">
        <f>(Transition!$D16*('RCP19-NEW'!AI18*'Per Unit Emission'!AZ17)*'Efficiency Change'!$G16+Transition!$C16*('RCP19-NEW'!AI18*'Per Unit Emission'!AZ61)*'Efficiency Change'!$P16)/'Life time change'!$C16</f>
        <v>0</v>
      </c>
      <c r="HA17">
        <f>(Transition!$D16*('RCP19-NEW'!AJ18*'Per Unit Emission'!BA17)*'Efficiency Change'!$G16+Transition!$C16*('RCP19-NEW'!AJ18*'Per Unit Emission'!BA61)*'Efficiency Change'!$P16)/'Life time change'!$C16</f>
        <v>0</v>
      </c>
      <c r="HB17">
        <f>(Transition!$D16*('RCP19-NEW'!AK18*'Per Unit Emission'!AK17)*'Efficiency Change'!$G16+Transition!$C16*('RCP19-NEW'!AK18*'Per Unit Emission'!AK61)*'Efficiency Change'!$P16)/'Life time change'!$C16</f>
        <v>0</v>
      </c>
      <c r="HC17">
        <f>(Transition!$D16*('RCP19-NEW'!AL18*'Per Unit Emission'!AL17)*'Efficiency Change'!$G16+Transition!$C16*('RCP19-NEW'!AL18*'Per Unit Emission'!AL61)*'Efficiency Change'!$P16)/'Life time change'!$C16</f>
        <v>0</v>
      </c>
      <c r="HD17">
        <f>(Transition!$D16*('RCP19-NEW'!AM18*'Per Unit Emission'!AM17)*'Efficiency Change'!$G16+Transition!$C16*('RCP19-NEW'!AM18*'Per Unit Emission'!AM61)*'Efficiency Change'!$P16)/'Life time change'!$C16</f>
        <v>0</v>
      </c>
      <c r="HE17">
        <f>(Transition!$D16*('RCP19-NEW'!AN18*'Per Unit Emission'!AN17)*'Efficiency Change'!$G16+Transition!$C16*('RCP19-NEW'!AN18*'Per Unit Emission'!AN61)*'Efficiency Change'!$P16)/'Life time change'!$C16</f>
        <v>0</v>
      </c>
      <c r="HF17">
        <f>(Transition!$D16*('RCP19-NEW'!AO18*'Per Unit Emission'!AO17)*'Efficiency Change'!$G16+Transition!$C16*('RCP19-NEW'!AO18*'Per Unit Emission'!AO61)*'Efficiency Change'!$P16)/'Life time change'!$C16</f>
        <v>0</v>
      </c>
      <c r="HG17">
        <f>(Transition!$D16*('RCP19-NEW'!AP18*'Per Unit Emission'!AP17)*'Efficiency Change'!$G16+Transition!$C16*('RCP19-NEW'!AP18*'Per Unit Emission'!AP61)*'Efficiency Change'!$P16)/'Life time change'!$C16</f>
        <v>0</v>
      </c>
      <c r="HH17">
        <f>(Transition!$D16*('RCP19-NEW'!AQ18*'Per Unit Emission'!AQ17)*'Efficiency Change'!$G16+Transition!$C16*('RCP19-NEW'!AQ18*'Per Unit Emission'!AQ61)*'Efficiency Change'!$P16)/'Life time change'!$C16</f>
        <v>0</v>
      </c>
      <c r="HI17">
        <f>(Transition!$D16*('RCP19-NEW'!AR18*'Per Unit Emission'!AR17)*'Efficiency Change'!$G16+Transition!$C16*('RCP19-NEW'!AR18*'Per Unit Emission'!AR61)*'Efficiency Change'!$P16)/'Life time change'!$C16</f>
        <v>0</v>
      </c>
      <c r="HJ17">
        <f>(Transition!$D16*('RCP19-NEW'!AS18*'Per Unit Emission'!AS17)*'Efficiency Change'!$G16+Transition!$C16*('RCP19-NEW'!AS18*'Per Unit Emission'!AS61)*'Efficiency Change'!$P16)/'Life time change'!$C16</f>
        <v>0</v>
      </c>
      <c r="HK17">
        <f>(Transition!$D16*('RCP19-NEW'!AT18*'Per Unit Emission'!AT17)*'Efficiency Change'!$G16+Transition!$C16*('RCP19-NEW'!AT18*'Per Unit Emission'!AT61)*'Efficiency Change'!$P16)/'Life time change'!$C16</f>
        <v>0</v>
      </c>
      <c r="HL17">
        <f>(Transition!$D16*('RCP19-NEW'!AU18*'Per Unit Emission'!AU17)*'Efficiency Change'!$G16+Transition!$C16*('RCP19-NEW'!AU18*'Per Unit Emission'!AU61)*'Efficiency Change'!$P16)/'Life time change'!$C16</f>
        <v>0</v>
      </c>
      <c r="HM17">
        <f>(Transition!$D16*('RCP19-NEW'!AV18*'Per Unit Emission'!AV17)*'Efficiency Change'!$G16+Transition!$C16*('RCP19-NEW'!AV18*'Per Unit Emission'!AV61)*'Efficiency Change'!$P16)/'Life time change'!$C16</f>
        <v>0</v>
      </c>
      <c r="HN17">
        <f>(Transition!$D16*('RCP19-NEW'!AW18*'Per Unit Emission'!AW17)*'Efficiency Change'!$G16+Transition!$C16*('RCP19-NEW'!AW18*'Per Unit Emission'!AW61)*'Efficiency Change'!$P16)/'Life time change'!$C16</f>
        <v>0</v>
      </c>
      <c r="HO17">
        <f>(Transition!$D16*('RCP19-NEW'!AX18*'Per Unit Emission'!AX17)*'Efficiency Change'!$G16+Transition!$C16*('RCP19-NEW'!AX18*'Per Unit Emission'!AX61)*'Efficiency Change'!$P16)/'Life time change'!$C16</f>
        <v>0</v>
      </c>
      <c r="HP17">
        <f>(Transition!$D16*('RCP19-NEW'!AY18*'Per Unit Emission'!AY17)*'Efficiency Change'!$G16+Transition!$C16*('RCP19-NEW'!AY18*'Per Unit Emission'!AY61)*'Efficiency Change'!$P16)/'Life time change'!$C16</f>
        <v>0</v>
      </c>
      <c r="HQ17">
        <f>(Transition!$D16*('RCP19-NEW'!AZ18*'Per Unit Emission'!AZ17)*'Efficiency Change'!$G16+Transition!$C16*('RCP19-NEW'!AZ18*'Per Unit Emission'!AZ61)*'Efficiency Change'!$P16)/'Life time change'!$C16</f>
        <v>0</v>
      </c>
      <c r="HR17">
        <f>(Transition!$D16*('RCP19-NEW'!BA18*'Per Unit Emission'!BA17)*'Efficiency Change'!$G16+Transition!$C16*('RCP19-NEW'!BA18*'Per Unit Emission'!BA61)*'Efficiency Change'!$P16)/'Life time change'!$C16</f>
        <v>0</v>
      </c>
      <c r="HS17">
        <f>(Transition!$D16*('RCP19-NEW'!BB18*'Per Unit Emission'!AK17)*'Efficiency Change'!$G16+Transition!$C16*('RCP19-NEW'!BB18*'Per Unit Emission'!AK61)*'Efficiency Change'!$P16)/'Life time change'!$C16</f>
        <v>0</v>
      </c>
      <c r="HT17">
        <f>(Transition!$D16*('RCP19-NEW'!BC18*'Per Unit Emission'!AL17)*'Efficiency Change'!$G16+Transition!$C16*('RCP19-NEW'!BC18*'Per Unit Emission'!AL61)*'Efficiency Change'!$P16)/'Life time change'!$C16</f>
        <v>0</v>
      </c>
      <c r="HU17">
        <f>(Transition!$D16*('RCP19-NEW'!BD18*'Per Unit Emission'!AM17)*'Efficiency Change'!$G16+Transition!$C16*('RCP19-NEW'!BD18*'Per Unit Emission'!AM61)*'Efficiency Change'!$P16)/'Life time change'!$C16</f>
        <v>0</v>
      </c>
      <c r="HV17">
        <f>(Transition!$D16*('RCP19-NEW'!BE18*'Per Unit Emission'!AN17)*'Efficiency Change'!$G16+Transition!$C16*('RCP19-NEW'!BE18*'Per Unit Emission'!AN61)*'Efficiency Change'!$P16)/'Life time change'!$C16</f>
        <v>0</v>
      </c>
      <c r="HW17">
        <f>(Transition!$D16*('RCP19-NEW'!BF18*'Per Unit Emission'!AO17)*'Efficiency Change'!$G16+Transition!$C16*('RCP19-NEW'!BF18*'Per Unit Emission'!AO61)*'Efficiency Change'!$P16)/'Life time change'!$C16</f>
        <v>0</v>
      </c>
      <c r="HX17">
        <f>(Transition!$D16*('RCP19-NEW'!BG18*'Per Unit Emission'!AP17)*'Efficiency Change'!$G16+Transition!$C16*('RCP19-NEW'!BG18*'Per Unit Emission'!AP61)*'Efficiency Change'!$P16)/'Life time change'!$C16</f>
        <v>0</v>
      </c>
      <c r="HY17">
        <f>(Transition!$D16*('RCP19-NEW'!BH18*'Per Unit Emission'!AQ17)*'Efficiency Change'!$G16+Transition!$C16*('RCP19-NEW'!BH18*'Per Unit Emission'!AQ61)*'Efficiency Change'!$P16)/'Life time change'!$C16</f>
        <v>0</v>
      </c>
      <c r="HZ17">
        <f>(Transition!$D16*('RCP19-NEW'!BI18*'Per Unit Emission'!AR17)*'Efficiency Change'!$G16+Transition!$C16*('RCP19-NEW'!BI18*'Per Unit Emission'!AR61)*'Efficiency Change'!$P16)/'Life time change'!$C16</f>
        <v>0</v>
      </c>
      <c r="IA17">
        <f>(Transition!$D16*('RCP19-NEW'!BJ18*'Per Unit Emission'!AS17)*'Efficiency Change'!$G16+Transition!$C16*('RCP19-NEW'!BJ18*'Per Unit Emission'!AS61)*'Efficiency Change'!$P16)/'Life time change'!$C16</f>
        <v>0</v>
      </c>
      <c r="IB17">
        <f>(Transition!$D16*('RCP19-NEW'!BK18*'Per Unit Emission'!AT17)*'Efficiency Change'!$G16+Transition!$C16*('RCP19-NEW'!BK18*'Per Unit Emission'!AT61)*'Efficiency Change'!$P16)/'Life time change'!$C16</f>
        <v>0</v>
      </c>
      <c r="IC17">
        <f>(Transition!$D16*('RCP19-NEW'!BL18*'Per Unit Emission'!AU17)*'Efficiency Change'!$G16+Transition!$C16*('RCP19-NEW'!BL18*'Per Unit Emission'!AU61)*'Efficiency Change'!$P16)/'Life time change'!$C16</f>
        <v>0</v>
      </c>
      <c r="ID17">
        <f>(Transition!$D16*('RCP19-NEW'!BM18*'Per Unit Emission'!AV17)*'Efficiency Change'!$G16+Transition!$C16*('RCP19-NEW'!BM18*'Per Unit Emission'!AV61)*'Efficiency Change'!$P16)/'Life time change'!$C16</f>
        <v>0</v>
      </c>
      <c r="IE17">
        <f>(Transition!$D16*('RCP19-NEW'!BN18*'Per Unit Emission'!AW17)*'Efficiency Change'!$G16+Transition!$C16*('RCP19-NEW'!BN18*'Per Unit Emission'!AW61)*'Efficiency Change'!$P16)/'Life time change'!$C16</f>
        <v>0</v>
      </c>
      <c r="IF17">
        <f>(Transition!$D16*('RCP19-NEW'!BO18*'Per Unit Emission'!AX17)*'Efficiency Change'!$G16+Transition!$C16*('RCP19-NEW'!BO18*'Per Unit Emission'!AX61)*'Efficiency Change'!$P16)/'Life time change'!$C16</f>
        <v>0</v>
      </c>
      <c r="IG17">
        <f>(Transition!$D16*('RCP19-NEW'!BP18*'Per Unit Emission'!AY17)*'Efficiency Change'!$G16+Transition!$C16*('RCP19-NEW'!BP18*'Per Unit Emission'!AY61)*'Efficiency Change'!$P16)/'Life time change'!$C16</f>
        <v>0</v>
      </c>
      <c r="IH17">
        <f>(Transition!$D16*('RCP19-NEW'!BQ18*'Per Unit Emission'!AZ17)*'Efficiency Change'!$G16+Transition!$C16*('RCP19-NEW'!BQ18*'Per Unit Emission'!AZ61)*'Efficiency Change'!$P16)/'Life time change'!$C16</f>
        <v>0</v>
      </c>
      <c r="II17">
        <f>(Transition!$D16*('RCP19-NEW'!BR18*'Per Unit Emission'!BA17)*'Efficiency Change'!$G16+Transition!$C16*('RCP19-NEW'!BR18*'Per Unit Emission'!BA61)*'Efficiency Change'!$P16)/'Life time change'!$C16</f>
        <v>0</v>
      </c>
      <c r="IJ17">
        <f>(Transition!$D16*('RCP19-NEW'!BS18*'Per Unit Emission'!AK17)*'Efficiency Change'!$G16+Transition!$C16*('RCP19-NEW'!BS18*'Per Unit Emission'!AK61)*'Efficiency Change'!$P16)/'Life time change'!$C16</f>
        <v>0</v>
      </c>
      <c r="IK17">
        <f>(Transition!$D16*('RCP19-NEW'!BT18*'Per Unit Emission'!AL17)*'Efficiency Change'!$G16+Transition!$C16*('RCP19-NEW'!BT18*'Per Unit Emission'!AL61)*'Efficiency Change'!$P16)/'Life time change'!$C16</f>
        <v>0</v>
      </c>
      <c r="IL17">
        <f>(Transition!$D16*('RCP19-NEW'!BU18*'Per Unit Emission'!AM17)*'Efficiency Change'!$G16+Transition!$C16*('RCP19-NEW'!BU18*'Per Unit Emission'!AM61)*'Efficiency Change'!$P16)/'Life time change'!$C16</f>
        <v>0</v>
      </c>
      <c r="IM17">
        <f>(Transition!$D16*('RCP19-NEW'!BV18*'Per Unit Emission'!AN17)*'Efficiency Change'!$G16+Transition!$C16*('RCP19-NEW'!BV18*'Per Unit Emission'!AN61)*'Efficiency Change'!$P16)/'Life time change'!$C16</f>
        <v>0</v>
      </c>
      <c r="IN17">
        <f>(Transition!$D16*('RCP19-NEW'!BW18*'Per Unit Emission'!AO17)*'Efficiency Change'!$G16+Transition!$C16*('RCP19-NEW'!BW18*'Per Unit Emission'!AO61)*'Efficiency Change'!$P16)/'Life time change'!$C16</f>
        <v>0</v>
      </c>
      <c r="IO17">
        <f>(Transition!$D16*('RCP19-NEW'!BX18*'Per Unit Emission'!AP17)*'Efficiency Change'!$G16+Transition!$C16*('RCP19-NEW'!BX18*'Per Unit Emission'!AP61)*'Efficiency Change'!$P16)/'Life time change'!$C16</f>
        <v>0</v>
      </c>
      <c r="IP17">
        <f>(Transition!$D16*('RCP19-NEW'!BY18*'Per Unit Emission'!AQ17)*'Efficiency Change'!$G16+Transition!$C16*('RCP19-NEW'!BY18*'Per Unit Emission'!AQ61)*'Efficiency Change'!$P16)/'Life time change'!$C16</f>
        <v>0</v>
      </c>
      <c r="IQ17">
        <f>(Transition!$D16*('RCP19-NEW'!BZ18*'Per Unit Emission'!AR17)*'Efficiency Change'!$G16+Transition!$C16*('RCP19-NEW'!BZ18*'Per Unit Emission'!AR61)*'Efficiency Change'!$P16)/'Life time change'!$C16</f>
        <v>0</v>
      </c>
      <c r="IR17">
        <f>(Transition!$D16*('RCP19-NEW'!CA18*'Per Unit Emission'!AS17)*'Efficiency Change'!$G16+Transition!$C16*('RCP19-NEW'!CA18*'Per Unit Emission'!AS61)*'Efficiency Change'!$P16)/'Life time change'!$C16</f>
        <v>0</v>
      </c>
      <c r="IS17">
        <f>(Transition!$D16*('RCP19-NEW'!CB18*'Per Unit Emission'!AT17)*'Efficiency Change'!$G16+Transition!$C16*('RCP19-NEW'!CB18*'Per Unit Emission'!AT61)*'Efficiency Change'!$P16)/'Life time change'!$C16</f>
        <v>0</v>
      </c>
      <c r="IT17">
        <f>(Transition!$D16*('RCP19-NEW'!CC18*'Per Unit Emission'!AU17)*'Efficiency Change'!$G16+Transition!$C16*('RCP19-NEW'!CC18*'Per Unit Emission'!AU61)*'Efficiency Change'!$P16)/'Life time change'!$C16</f>
        <v>0</v>
      </c>
      <c r="IU17">
        <f>(Transition!$D16*('RCP19-NEW'!CD18*'Per Unit Emission'!AV17)*'Efficiency Change'!$G16+Transition!$C16*('RCP19-NEW'!CD18*'Per Unit Emission'!AV61)*'Efficiency Change'!$P16)/'Life time change'!$C16</f>
        <v>0</v>
      </c>
      <c r="IV17">
        <f>(Transition!$D16*('RCP19-NEW'!CE18*'Per Unit Emission'!AW17)*'Efficiency Change'!$G16+Transition!$C16*('RCP19-NEW'!CE18*'Per Unit Emission'!AW61)*'Efficiency Change'!$P16)/'Life time change'!$C16</f>
        <v>0</v>
      </c>
      <c r="IW17">
        <f>(Transition!$D16*('RCP19-NEW'!CF18*'Per Unit Emission'!AX17)*'Efficiency Change'!$G16+Transition!$C16*('RCP19-NEW'!CF18*'Per Unit Emission'!AX61)*'Efficiency Change'!$P16)/'Life time change'!$C16</f>
        <v>0</v>
      </c>
      <c r="IX17">
        <f>(Transition!$D16*('RCP19-NEW'!CG18*'Per Unit Emission'!AY17)*'Efficiency Change'!$G16+Transition!$C16*('RCP19-NEW'!CG18*'Per Unit Emission'!AY61)*'Efficiency Change'!$P16)/'Life time change'!$C16</f>
        <v>0</v>
      </c>
      <c r="IY17">
        <f>(Transition!$D16*('RCP19-NEW'!CH18*'Per Unit Emission'!AZ17)*'Efficiency Change'!$G16+Transition!$C16*('RCP19-NEW'!CH18*'Per Unit Emission'!AZ61)*'Efficiency Change'!$P16)/'Life time change'!$C16</f>
        <v>0</v>
      </c>
    </row>
    <row r="18" spans="1:259" x14ac:dyDescent="0.25">
      <c r="A18">
        <v>2025</v>
      </c>
      <c r="B18">
        <f>(Transition!$D17*('Base-New'!C19*'Per Unit Emission'!C18)*'Efficiency Change'!$G17+Transition!$C17*('Base-New'!C19*'Per Unit Emission'!C62)*'Efficiency Change'!$P17)/'Life time change'!$C17</f>
        <v>0</v>
      </c>
      <c r="C18">
        <f>(Transition!$D17*('Base-New'!D19*'Per Unit Emission'!D18)*'Efficiency Change'!$G17+Transition!$C17*('Base-New'!D19*'Per Unit Emission'!D62)*'Efficiency Change'!$P17)/'Life time change'!$C17</f>
        <v>0</v>
      </c>
      <c r="D18">
        <f>(Transition!$D17*('Base-New'!E19*'Per Unit Emission'!E18)*'Efficiency Change'!$G17+Transition!$C17*('Base-New'!E19*'Per Unit Emission'!E62)*'Efficiency Change'!$P17)/'Life time change'!$C17</f>
        <v>0</v>
      </c>
      <c r="E18">
        <f>(Transition!$D17*('Base-New'!F19*'Per Unit Emission'!F18)*'Efficiency Change'!$G17+Transition!$C17*('Base-New'!F19*'Per Unit Emission'!F62)*'Efficiency Change'!$P17)/'Life time change'!$C17</f>
        <v>0</v>
      </c>
      <c r="F18">
        <f>(Transition!$D17*('Base-New'!G19*'Per Unit Emission'!G18)*'Efficiency Change'!$G17+Transition!$C17*('Base-New'!G19*'Per Unit Emission'!G62)*'Efficiency Change'!$P17)/'Life time change'!$C17</f>
        <v>0</v>
      </c>
      <c r="G18">
        <f>(Transition!$D17*('Base-New'!H19*'Per Unit Emission'!H18)*'Efficiency Change'!$G17+Transition!$C17*('Base-New'!H19*'Per Unit Emission'!H62)*'Efficiency Change'!$P17)/'Life time change'!$C17</f>
        <v>0</v>
      </c>
      <c r="H18">
        <f>(Transition!$D17*('Base-New'!I19*'Per Unit Emission'!I18)*'Efficiency Change'!$G17+Transition!$C17*('Base-New'!I19*'Per Unit Emission'!I62)*'Efficiency Change'!$P17)/'Life time change'!$C17</f>
        <v>0</v>
      </c>
      <c r="I18">
        <f>(Transition!$D17*('Base-New'!J19*'Per Unit Emission'!J18)*'Efficiency Change'!$G17+Transition!$C17*('Base-New'!J19*'Per Unit Emission'!J62)*'Efficiency Change'!$P17)/'Life time change'!$C17</f>
        <v>0</v>
      </c>
      <c r="J18">
        <f>(Transition!$D17*('Base-New'!K19*'Per Unit Emission'!K18)*'Efficiency Change'!$G17+Transition!$C17*('Base-New'!K19*'Per Unit Emission'!K62)*'Efficiency Change'!$P17)/'Life time change'!$C17</f>
        <v>0</v>
      </c>
      <c r="K18">
        <f>(Transition!$D17*('Base-New'!L19*'Per Unit Emission'!L18)*'Efficiency Change'!$G17+Transition!$C17*('Base-New'!L19*'Per Unit Emission'!L62)*'Efficiency Change'!$P17)/'Life time change'!$C17</f>
        <v>0</v>
      </c>
      <c r="L18">
        <f>(Transition!$D17*('Base-New'!M19*'Per Unit Emission'!M18)*'Efficiency Change'!$G17+Transition!$C17*('Base-New'!M19*'Per Unit Emission'!M62)*'Efficiency Change'!$P17)/'Life time change'!$C17</f>
        <v>0</v>
      </c>
      <c r="M18">
        <f>(Transition!$D17*('Base-New'!N19*'Per Unit Emission'!N18)*'Efficiency Change'!$G17+Transition!$C17*('Base-New'!N19*'Per Unit Emission'!N62)*'Efficiency Change'!$P17)/'Life time change'!$C17</f>
        <v>0</v>
      </c>
      <c r="N18">
        <f>(Transition!$D17*('Base-New'!O19*'Per Unit Emission'!O18)*'Efficiency Change'!$G17+Transition!$C17*('Base-New'!O19*'Per Unit Emission'!O62)*'Efficiency Change'!$P17)/'Life time change'!$C17</f>
        <v>0</v>
      </c>
      <c r="O18">
        <f>(Transition!$D17*('Base-New'!P19*'Per Unit Emission'!P18)*'Efficiency Change'!$G17+Transition!$C17*('Base-New'!P19*'Per Unit Emission'!P62)*'Efficiency Change'!$P17)/'Life time change'!$C17</f>
        <v>0</v>
      </c>
      <c r="P18">
        <f>(Transition!$D17*('Base-New'!Q19*'Per Unit Emission'!Q18)*'Efficiency Change'!$G17+Transition!$C17*('Base-New'!Q19*'Per Unit Emission'!Q62)*'Efficiency Change'!$P17)/'Life time change'!$C17</f>
        <v>0</v>
      </c>
      <c r="Q18">
        <f>(Transition!$D17*('Base-New'!R19*'Per Unit Emission'!R18)*'Efficiency Change'!$G17+Transition!$C17*('Base-New'!R19*'Per Unit Emission'!R62)*'Efficiency Change'!$P17)/'Life time change'!$C17</f>
        <v>0</v>
      </c>
      <c r="R18">
        <f>(Transition!$D17*('Base-New'!S19*'Per Unit Emission'!S18)*'Efficiency Change'!$G17+Transition!$C17*('Base-New'!S19*'Per Unit Emission'!S62)*'Efficiency Change'!$P17)/'Life time change'!$C17</f>
        <v>0</v>
      </c>
      <c r="S18">
        <f>(Transition!$D17*('Base-New'!T19*'Per Unit Emission'!C18)*'Efficiency Change'!$G17+Transition!$C17*('Base-New'!T19*'Per Unit Emission'!C62)*'Efficiency Change'!$P17)/'Life time change'!$C17</f>
        <v>0</v>
      </c>
      <c r="T18">
        <f>(Transition!$D17*('Base-New'!U19*'Per Unit Emission'!D18)*'Efficiency Change'!$G17+Transition!$C17*('Base-New'!U19*'Per Unit Emission'!D62)*'Efficiency Change'!$P17)/'Life time change'!$C17</f>
        <v>0</v>
      </c>
      <c r="U18">
        <f>(Transition!$D17*('Base-New'!V19*'Per Unit Emission'!E18)*'Efficiency Change'!$G17+Transition!$C17*('Base-New'!V19*'Per Unit Emission'!E62)*'Efficiency Change'!$P17)/'Life time change'!$C17</f>
        <v>0</v>
      </c>
      <c r="V18">
        <f>(Transition!$D17*('Base-New'!W19*'Per Unit Emission'!F18)*'Efficiency Change'!$G17+Transition!$C17*('Base-New'!W19*'Per Unit Emission'!F62)*'Efficiency Change'!$P17)/'Life time change'!$C17</f>
        <v>0</v>
      </c>
      <c r="W18">
        <f>(Transition!$D17*('Base-New'!X19*'Per Unit Emission'!G18)*'Efficiency Change'!$G17+Transition!$C17*('Base-New'!X19*'Per Unit Emission'!G62)*'Efficiency Change'!$P17)/'Life time change'!$C17</f>
        <v>0</v>
      </c>
      <c r="X18">
        <f>(Transition!$D17*('Base-New'!Y19*'Per Unit Emission'!H18)*'Efficiency Change'!$G17+Transition!$C17*('Base-New'!Y19*'Per Unit Emission'!H62)*'Efficiency Change'!$P17)/'Life time change'!$C17</f>
        <v>0</v>
      </c>
      <c r="Y18">
        <f>(Transition!$D17*('Base-New'!Z19*'Per Unit Emission'!I18)*'Efficiency Change'!$G17+Transition!$C17*('Base-New'!Z19*'Per Unit Emission'!I62)*'Efficiency Change'!$P17)/'Life time change'!$C17</f>
        <v>0</v>
      </c>
      <c r="Z18">
        <f>(Transition!$D17*('Base-New'!AA19*'Per Unit Emission'!J18)*'Efficiency Change'!$G17+Transition!$C17*('Base-New'!AA19*'Per Unit Emission'!J62)*'Efficiency Change'!$P17)/'Life time change'!$C17</f>
        <v>0</v>
      </c>
      <c r="AA18">
        <f>(Transition!$D17*('Base-New'!AB19*'Per Unit Emission'!K18)*'Efficiency Change'!$G17+Transition!$C17*('Base-New'!AB19*'Per Unit Emission'!K62)*'Efficiency Change'!$P17)/'Life time change'!$C17</f>
        <v>0</v>
      </c>
      <c r="AB18">
        <f>(Transition!$D17*('Base-New'!AC19*'Per Unit Emission'!L18)*'Efficiency Change'!$G17+Transition!$C17*('Base-New'!AC19*'Per Unit Emission'!L62)*'Efficiency Change'!$P17)/'Life time change'!$C17</f>
        <v>0</v>
      </c>
      <c r="AC18">
        <f>(Transition!$D17*('Base-New'!AD19*'Per Unit Emission'!M18)*'Efficiency Change'!$G17+Transition!$C17*('Base-New'!AD19*'Per Unit Emission'!M62)*'Efficiency Change'!$P17)/'Life time change'!$C17</f>
        <v>0</v>
      </c>
      <c r="AD18">
        <f>(Transition!$D17*('Base-New'!AE19*'Per Unit Emission'!N18)*'Efficiency Change'!$G17+Transition!$C17*('Base-New'!AE19*'Per Unit Emission'!N62)*'Efficiency Change'!$P17)/'Life time change'!$C17</f>
        <v>0</v>
      </c>
      <c r="AE18">
        <f>(Transition!$D17*('Base-New'!AF19*'Per Unit Emission'!O18)*'Efficiency Change'!$G17+Transition!$C17*('Base-New'!AF19*'Per Unit Emission'!O62)*'Efficiency Change'!$P17)/'Life time change'!$C17</f>
        <v>0</v>
      </c>
      <c r="AF18">
        <f>(Transition!$D17*('Base-New'!AG19*'Per Unit Emission'!P18)*'Efficiency Change'!$G17+Transition!$C17*('Base-New'!AG19*'Per Unit Emission'!P62)*'Efficiency Change'!$P17)/'Life time change'!$C17</f>
        <v>0</v>
      </c>
      <c r="AG18">
        <f>(Transition!$D17*('Base-New'!AH19*'Per Unit Emission'!Q18)*'Efficiency Change'!$G17+Transition!$C17*('Base-New'!AH19*'Per Unit Emission'!Q62)*'Efficiency Change'!$P17)/'Life time change'!$C17</f>
        <v>0</v>
      </c>
      <c r="AH18">
        <f>(Transition!$D17*('Base-New'!AI19*'Per Unit Emission'!R18)*'Efficiency Change'!$G17+Transition!$C17*('Base-New'!AI19*'Per Unit Emission'!R62)*'Efficiency Change'!$P17)/'Life time change'!$C17</f>
        <v>0</v>
      </c>
      <c r="AI18">
        <f>(Transition!$D17*('Base-New'!AJ19*'Per Unit Emission'!S18)*'Efficiency Change'!$G17+Transition!$C17*('Base-New'!AJ19*'Per Unit Emission'!S62)*'Efficiency Change'!$P17)/'Life time change'!$C17</f>
        <v>0</v>
      </c>
      <c r="AJ18">
        <f>(Transition!$D17*('Base-New'!AK19*'Per Unit Emission'!C18)*'Efficiency Change'!$G17+Transition!$C17*('Base-New'!AK19*'Per Unit Emission'!C62)*'Efficiency Change'!$P17)/'Life time change'!$C17</f>
        <v>0</v>
      </c>
      <c r="AK18">
        <f>(Transition!$D17*('Base-New'!AL19*'Per Unit Emission'!D18)*'Efficiency Change'!$G17+Transition!$C17*('Base-New'!AL19*'Per Unit Emission'!D62)*'Efficiency Change'!$P17)/'Life time change'!$C17</f>
        <v>0</v>
      </c>
      <c r="AL18">
        <f>(Transition!$D17*('Base-New'!AM19*'Per Unit Emission'!E18)*'Efficiency Change'!$G17+Transition!$C17*('Base-New'!AM19*'Per Unit Emission'!E62)*'Efficiency Change'!$P17)/'Life time change'!$C17</f>
        <v>0</v>
      </c>
      <c r="AM18">
        <f>(Transition!$D17*('Base-New'!AN19*'Per Unit Emission'!F18)*'Efficiency Change'!$G17+Transition!$C17*('Base-New'!AN19*'Per Unit Emission'!F62)*'Efficiency Change'!$P17)/'Life time change'!$C17</f>
        <v>0</v>
      </c>
      <c r="AN18">
        <f>(Transition!$D17*('Base-New'!AO19*'Per Unit Emission'!G18)*'Efficiency Change'!$G17+Transition!$C17*('Base-New'!AO19*'Per Unit Emission'!G62)*'Efficiency Change'!$P17)/'Life time change'!$C17</f>
        <v>0</v>
      </c>
      <c r="AO18">
        <f>(Transition!$D17*('Base-New'!AP19*'Per Unit Emission'!H18)*'Efficiency Change'!$G17+Transition!$C17*('Base-New'!AP19*'Per Unit Emission'!H62)*'Efficiency Change'!$P17)/'Life time change'!$C17</f>
        <v>0</v>
      </c>
      <c r="AP18">
        <f>(Transition!$D17*('Base-New'!AQ19*'Per Unit Emission'!I18)*'Efficiency Change'!$G17+Transition!$C17*('Base-New'!AQ19*'Per Unit Emission'!I62)*'Efficiency Change'!$P17)/'Life time change'!$C17</f>
        <v>0</v>
      </c>
      <c r="AQ18">
        <f>(Transition!$D17*('Base-New'!AR19*'Per Unit Emission'!J18)*'Efficiency Change'!$G17+Transition!$C17*('Base-New'!AR19*'Per Unit Emission'!J62)*'Efficiency Change'!$P17)/'Life time change'!$C17</f>
        <v>0</v>
      </c>
      <c r="AR18">
        <f>(Transition!$D17*('Base-New'!AS19*'Per Unit Emission'!K18)*'Efficiency Change'!$G17+Transition!$C17*('Base-New'!AS19*'Per Unit Emission'!K62)*'Efficiency Change'!$P17)/'Life time change'!$C17</f>
        <v>0</v>
      </c>
      <c r="AS18">
        <f>(Transition!$D17*('Base-New'!AT19*'Per Unit Emission'!L18)*'Efficiency Change'!$G17+Transition!$C17*('Base-New'!AT19*'Per Unit Emission'!L62)*'Efficiency Change'!$P17)/'Life time change'!$C17</f>
        <v>0</v>
      </c>
      <c r="AT18">
        <f>(Transition!$D17*('Base-New'!AU19*'Per Unit Emission'!M18)*'Efficiency Change'!$G17+Transition!$C17*('Base-New'!AU19*'Per Unit Emission'!M62)*'Efficiency Change'!$P17)/'Life time change'!$C17</f>
        <v>0</v>
      </c>
      <c r="AU18">
        <f>(Transition!$D17*('Base-New'!AV19*'Per Unit Emission'!N18)*'Efficiency Change'!$G17+Transition!$C17*('Base-New'!AV19*'Per Unit Emission'!N62)*'Efficiency Change'!$P17)/'Life time change'!$C17</f>
        <v>0</v>
      </c>
      <c r="AV18">
        <f>(Transition!$D17*('Base-New'!AW19*'Per Unit Emission'!O18)*'Efficiency Change'!$G17+Transition!$C17*('Base-New'!AW19*'Per Unit Emission'!O62)*'Efficiency Change'!$P17)/'Life time change'!$C17</f>
        <v>0</v>
      </c>
      <c r="AW18">
        <f>(Transition!$D17*('Base-New'!AX19*'Per Unit Emission'!P18)*'Efficiency Change'!$G17+Transition!$C17*('Base-New'!AX19*'Per Unit Emission'!P62)*'Efficiency Change'!$P17)/'Life time change'!$C17</f>
        <v>0</v>
      </c>
      <c r="AX18">
        <f>(Transition!$D17*('Base-New'!AY19*'Per Unit Emission'!Q18)*'Efficiency Change'!$G17+Transition!$C17*('Base-New'!AY19*'Per Unit Emission'!Q62)*'Efficiency Change'!$P17)/'Life time change'!$C17</f>
        <v>0</v>
      </c>
      <c r="AY18">
        <f>(Transition!$D17*('Base-New'!AZ19*'Per Unit Emission'!R18)*'Efficiency Change'!$G17+Transition!$C17*('Base-New'!AZ19*'Per Unit Emission'!R62)*'Efficiency Change'!$P17)/'Life time change'!$C17</f>
        <v>0</v>
      </c>
      <c r="AZ18">
        <f>(Transition!$D17*('Base-New'!BA19*'Per Unit Emission'!S18)*'Efficiency Change'!$G17+Transition!$C17*('Base-New'!BA19*'Per Unit Emission'!S62)*'Efficiency Change'!$P17)/'Life time change'!$C17</f>
        <v>0</v>
      </c>
      <c r="BA18">
        <f>(Transition!$D17*('Base-New'!BB19*'Per Unit Emission'!C18)*'Efficiency Change'!$G17+Transition!$C17*('Base-New'!BB19*'Per Unit Emission'!C62)*'Efficiency Change'!$P17)/'Life time change'!$C17</f>
        <v>0</v>
      </c>
      <c r="BB18">
        <f>(Transition!$D17*('Base-New'!BC19*'Per Unit Emission'!D18)*'Efficiency Change'!$G17+Transition!$C17*('Base-New'!BC19*'Per Unit Emission'!D62)*'Efficiency Change'!$P17)/'Life time change'!$C17</f>
        <v>0</v>
      </c>
      <c r="BC18">
        <f>(Transition!$D17*('Base-New'!BD19*'Per Unit Emission'!E18)*'Efficiency Change'!$G17+Transition!$C17*('Base-New'!BD19*'Per Unit Emission'!E62)*'Efficiency Change'!$P17)/'Life time change'!$C17</f>
        <v>0</v>
      </c>
      <c r="BD18">
        <f>(Transition!$D17*('Base-New'!BE19*'Per Unit Emission'!F18)*'Efficiency Change'!$G17+Transition!$C17*('Base-New'!BE19*'Per Unit Emission'!F62)*'Efficiency Change'!$P17)/'Life time change'!$C17</f>
        <v>0</v>
      </c>
      <c r="BE18">
        <f>(Transition!$D17*('Base-New'!BF19*'Per Unit Emission'!G18)*'Efficiency Change'!$G17+Transition!$C17*('Base-New'!BF19*'Per Unit Emission'!G62)*'Efficiency Change'!$P17)/'Life time change'!$C17</f>
        <v>0</v>
      </c>
      <c r="BF18">
        <f>(Transition!$D17*('Base-New'!BG19*'Per Unit Emission'!H18)*'Efficiency Change'!$G17+Transition!$C17*('Base-New'!BG19*'Per Unit Emission'!H62)*'Efficiency Change'!$P17)/'Life time change'!$C17</f>
        <v>0</v>
      </c>
      <c r="BG18">
        <f>(Transition!$D17*('Base-New'!BH19*'Per Unit Emission'!I18)*'Efficiency Change'!$G17+Transition!$C17*('Base-New'!BH19*'Per Unit Emission'!I62)*'Efficiency Change'!$P17)/'Life time change'!$C17</f>
        <v>0</v>
      </c>
      <c r="BH18">
        <f>(Transition!$D17*('Base-New'!BI19*'Per Unit Emission'!J18)*'Efficiency Change'!$G17+Transition!$C17*('Base-New'!BI19*'Per Unit Emission'!J62)*'Efficiency Change'!$P17)/'Life time change'!$C17</f>
        <v>0</v>
      </c>
      <c r="BI18">
        <f>(Transition!$D17*('Base-New'!BJ19*'Per Unit Emission'!K18)*'Efficiency Change'!$G17+Transition!$C17*('Base-New'!BJ19*'Per Unit Emission'!K62)*'Efficiency Change'!$P17)/'Life time change'!$C17</f>
        <v>0</v>
      </c>
      <c r="BJ18">
        <f>(Transition!$D17*('Base-New'!BK19*'Per Unit Emission'!L18)*'Efficiency Change'!$G17+Transition!$C17*('Base-New'!BK19*'Per Unit Emission'!L62)*'Efficiency Change'!$P17)/'Life time change'!$C17</f>
        <v>0</v>
      </c>
      <c r="BK18">
        <f>(Transition!$D17*('Base-New'!BL19*'Per Unit Emission'!M18)*'Efficiency Change'!$G17+Transition!$C17*('Base-New'!BL19*'Per Unit Emission'!M62)*'Efficiency Change'!$P17)/'Life time change'!$C17</f>
        <v>0</v>
      </c>
      <c r="BL18">
        <f>(Transition!$D17*('Base-New'!BM19*'Per Unit Emission'!N18)*'Efficiency Change'!$G17+Transition!$C17*('Base-New'!BM19*'Per Unit Emission'!N62)*'Efficiency Change'!$P17)/'Life time change'!$C17</f>
        <v>0</v>
      </c>
      <c r="BM18">
        <f>(Transition!$D17*('Base-New'!BN19*'Per Unit Emission'!O18)*'Efficiency Change'!$G17+Transition!$C17*('Base-New'!BN19*'Per Unit Emission'!O62)*'Efficiency Change'!$P17)/'Life time change'!$C17</f>
        <v>0</v>
      </c>
      <c r="BN18">
        <f>(Transition!$D17*('Base-New'!BO19*'Per Unit Emission'!P18)*'Efficiency Change'!$G17+Transition!$C17*('Base-New'!BO19*'Per Unit Emission'!P62)*'Efficiency Change'!$P17)/'Life time change'!$C17</f>
        <v>0</v>
      </c>
      <c r="BO18">
        <f>(Transition!$D17*('Base-New'!BP19*'Per Unit Emission'!Q18)*'Efficiency Change'!$G17+Transition!$C17*('Base-New'!BP19*'Per Unit Emission'!Q62)*'Efficiency Change'!$P17)/'Life time change'!$C17</f>
        <v>0</v>
      </c>
      <c r="BP18">
        <f>(Transition!$D17*('Base-New'!BQ19*'Per Unit Emission'!R18)*'Efficiency Change'!$G17+Transition!$C17*('Base-New'!BQ19*'Per Unit Emission'!R62)*'Efficiency Change'!$P17)/'Life time change'!$C17</f>
        <v>0</v>
      </c>
      <c r="BQ18">
        <f>(Transition!$D17*('Base-New'!BR19*'Per Unit Emission'!S18)*'Efficiency Change'!$G17+Transition!$C17*('Base-New'!BR19*'Per Unit Emission'!S62)*'Efficiency Change'!$P17)/'Life time change'!$C17</f>
        <v>0</v>
      </c>
      <c r="BR18">
        <f>(Transition!$D17*('Base-New'!BS19*'Per Unit Emission'!C18)*'Efficiency Change'!$G17+Transition!$C17*('Base-New'!BS19*'Per Unit Emission'!C62)*'Efficiency Change'!$P17)/'Life time change'!$C17</f>
        <v>0</v>
      </c>
      <c r="BS18">
        <f>(Transition!$D17*('Base-New'!BT19*'Per Unit Emission'!D18)*'Efficiency Change'!$G17+Transition!$C17*('Base-New'!BT19*'Per Unit Emission'!D62)*'Efficiency Change'!$P17)/'Life time change'!$C17</f>
        <v>0</v>
      </c>
      <c r="BT18">
        <f>(Transition!$D17*('Base-New'!BU19*'Per Unit Emission'!E18)*'Efficiency Change'!$G17+Transition!$C17*('Base-New'!BU19*'Per Unit Emission'!E62)*'Efficiency Change'!$P17)/'Life time change'!$C17</f>
        <v>0</v>
      </c>
      <c r="BU18">
        <f>(Transition!$D17*('Base-New'!BV19*'Per Unit Emission'!F18)*'Efficiency Change'!$G17+Transition!$C17*('Base-New'!BV19*'Per Unit Emission'!F62)*'Efficiency Change'!$P17)/'Life time change'!$C17</f>
        <v>0</v>
      </c>
      <c r="BV18">
        <f>(Transition!$D17*('Base-New'!BW19*'Per Unit Emission'!G18)*'Efficiency Change'!$G17+Transition!$C17*('Base-New'!BW19*'Per Unit Emission'!G62)*'Efficiency Change'!$P17)/'Life time change'!$C17</f>
        <v>0</v>
      </c>
      <c r="BW18">
        <f>(Transition!$D17*('Base-New'!BX19*'Per Unit Emission'!H18)*'Efficiency Change'!$G17+Transition!$C17*('Base-New'!BX19*'Per Unit Emission'!H62)*'Efficiency Change'!$P17)/'Life time change'!$C17</f>
        <v>0</v>
      </c>
      <c r="BX18">
        <f>(Transition!$D17*('Base-New'!BY19*'Per Unit Emission'!I18)*'Efficiency Change'!$G17+Transition!$C17*('Base-New'!BY19*'Per Unit Emission'!I62)*'Efficiency Change'!$P17)/'Life time change'!$C17</f>
        <v>0</v>
      </c>
      <c r="BY18">
        <f>(Transition!$D17*('Base-New'!BZ19*'Per Unit Emission'!J18)*'Efficiency Change'!$G17+Transition!$C17*('Base-New'!BZ19*'Per Unit Emission'!J62)*'Efficiency Change'!$P17)/'Life time change'!$C17</f>
        <v>0</v>
      </c>
      <c r="BZ18">
        <f>(Transition!$D17*('Base-New'!CA19*'Per Unit Emission'!K18)*'Efficiency Change'!$G17+Transition!$C17*('Base-New'!CA19*'Per Unit Emission'!K62)*'Efficiency Change'!$P17)/'Life time change'!$C17</f>
        <v>0</v>
      </c>
      <c r="CA18">
        <f>(Transition!$D17*('Base-New'!CB19*'Per Unit Emission'!L18)*'Efficiency Change'!$G17+Transition!$C17*('Base-New'!CB19*'Per Unit Emission'!L62)*'Efficiency Change'!$P17)/'Life time change'!$C17</f>
        <v>0</v>
      </c>
      <c r="CB18">
        <f>(Transition!$D17*('Base-New'!CC19*'Per Unit Emission'!M18)*'Efficiency Change'!$G17+Transition!$C17*('Base-New'!CC19*'Per Unit Emission'!M62)*'Efficiency Change'!$P17)/'Life time change'!$C17</f>
        <v>0</v>
      </c>
      <c r="CC18">
        <f>(Transition!$D17*('Base-New'!CD19*'Per Unit Emission'!N18)*'Efficiency Change'!$G17+Transition!$C17*('Base-New'!CD19*'Per Unit Emission'!N62)*'Efficiency Change'!$P17)/'Life time change'!$C17</f>
        <v>0</v>
      </c>
      <c r="CD18">
        <f>(Transition!$D17*('Base-New'!CE19*'Per Unit Emission'!O18)*'Efficiency Change'!$G17+Transition!$C17*('Base-New'!CE19*'Per Unit Emission'!O62)*'Efficiency Change'!$P17)/'Life time change'!$C17</f>
        <v>0</v>
      </c>
      <c r="CE18">
        <f>(Transition!$D17*('Base-New'!CF19*'Per Unit Emission'!P18)*'Efficiency Change'!$G17+Transition!$C17*('Base-New'!CF19*'Per Unit Emission'!P62)*'Efficiency Change'!$P17)/'Life time change'!$C17</f>
        <v>0</v>
      </c>
      <c r="CF18">
        <f>(Transition!$D17*('Base-New'!CG19*'Per Unit Emission'!Q18)*'Efficiency Change'!$G17+Transition!$C17*('Base-New'!CG19*'Per Unit Emission'!Q62)*'Efficiency Change'!$P17)/'Life time change'!$C17</f>
        <v>0</v>
      </c>
      <c r="CG18">
        <f>(Transition!$D17*('Base-New'!CH19*'Per Unit Emission'!R18)*'Efficiency Change'!$G17+Transition!$C17*('Base-New'!CH19*'Per Unit Emission'!R62)*'Efficiency Change'!$P17)/'Life time change'!$C17</f>
        <v>0</v>
      </c>
      <c r="CJ18">
        <v>2025</v>
      </c>
      <c r="CK18">
        <f>(Transition!$D17*('RCP26-NEW'!C19*'Per Unit Emission'!T18)*'Efficiency Change'!$G17+Transition!$C17*('RCP26-NEW'!C19*'Per Unit Emission'!T62)*'Efficiency Change'!$P17)/'Life time change'!$C17</f>
        <v>0</v>
      </c>
      <c r="CL18">
        <f>(Transition!$D17*('RCP26-NEW'!D19*'Per Unit Emission'!U18)*'Efficiency Change'!$G17+Transition!$C17*('RCP26-NEW'!D19*'Per Unit Emission'!U62)*'Efficiency Change'!$P17)/'Life time change'!$C17</f>
        <v>0</v>
      </c>
      <c r="CM18">
        <f>(Transition!$D17*('RCP26-NEW'!E19*'Per Unit Emission'!V18)*'Efficiency Change'!$G17+Transition!$C17*('RCP26-NEW'!E19*'Per Unit Emission'!V62)*'Efficiency Change'!$P17)/'Life time change'!$C17</f>
        <v>0</v>
      </c>
      <c r="CN18">
        <f>(Transition!$D17*('RCP26-NEW'!F19*'Per Unit Emission'!W18)*'Efficiency Change'!$G17+Transition!$C17*('RCP26-NEW'!F19*'Per Unit Emission'!W62)*'Efficiency Change'!$P17)/'Life time change'!$C17</f>
        <v>0</v>
      </c>
      <c r="CO18">
        <f>(Transition!$D17*('RCP26-NEW'!G19*'Per Unit Emission'!X18)*'Efficiency Change'!$G17+Transition!$C17*('RCP26-NEW'!G19*'Per Unit Emission'!X62)*'Efficiency Change'!$P17)/'Life time change'!$C17</f>
        <v>0</v>
      </c>
      <c r="CP18">
        <f>(Transition!$D17*('RCP26-NEW'!H19*'Per Unit Emission'!Y18)*'Efficiency Change'!$G17+Transition!$C17*('RCP26-NEW'!H19*'Per Unit Emission'!Y62)*'Efficiency Change'!$P17)/'Life time change'!$C17</f>
        <v>0</v>
      </c>
      <c r="CQ18">
        <f>(Transition!$D17*('RCP26-NEW'!I19*'Per Unit Emission'!Z18)*'Efficiency Change'!$G17+Transition!$C17*('RCP26-NEW'!I19*'Per Unit Emission'!Z62)*'Efficiency Change'!$P17)/'Life time change'!$C17</f>
        <v>0</v>
      </c>
      <c r="CR18">
        <f>(Transition!$D17*('RCP26-NEW'!J19*'Per Unit Emission'!AA18)*'Efficiency Change'!$G17+Transition!$C17*('RCP26-NEW'!J19*'Per Unit Emission'!AA62)*'Efficiency Change'!$P17)/'Life time change'!$C17</f>
        <v>0</v>
      </c>
      <c r="CS18">
        <f>(Transition!$D17*('RCP26-NEW'!K19*'Per Unit Emission'!AB18)*'Efficiency Change'!$G17+Transition!$C17*('RCP26-NEW'!K19*'Per Unit Emission'!AB62)*'Efficiency Change'!$P17)/'Life time change'!$C17</f>
        <v>0</v>
      </c>
      <c r="CT18">
        <f>(Transition!$D17*('RCP26-NEW'!L19*'Per Unit Emission'!AC18)*'Efficiency Change'!$G17+Transition!$C17*('RCP26-NEW'!L19*'Per Unit Emission'!AC62)*'Efficiency Change'!$P17)/'Life time change'!$C17</f>
        <v>0</v>
      </c>
      <c r="CU18">
        <f>(Transition!$D17*('RCP26-NEW'!M19*'Per Unit Emission'!AD18)*'Efficiency Change'!$G17+Transition!$C17*('RCP26-NEW'!M19*'Per Unit Emission'!AD62)*'Efficiency Change'!$P17)/'Life time change'!$C17</f>
        <v>0</v>
      </c>
      <c r="CV18">
        <f>(Transition!$D17*('RCP26-NEW'!N19*'Per Unit Emission'!AE18)*'Efficiency Change'!$G17+Transition!$C17*('RCP26-NEW'!N19*'Per Unit Emission'!AE62)*'Efficiency Change'!$P17)/'Life time change'!$C17</f>
        <v>0</v>
      </c>
      <c r="CW18">
        <f>(Transition!$D17*('RCP26-NEW'!O19*'Per Unit Emission'!AF18)*'Efficiency Change'!$G17+Transition!$C17*('RCP26-NEW'!O19*'Per Unit Emission'!AF62)*'Efficiency Change'!$P17)/'Life time change'!$C17</f>
        <v>0</v>
      </c>
      <c r="CX18">
        <f>(Transition!$D17*('RCP26-NEW'!P19*'Per Unit Emission'!AG18)*'Efficiency Change'!$G17+Transition!$C17*('RCP26-NEW'!P19*'Per Unit Emission'!AG62)*'Efficiency Change'!$P17)/'Life time change'!$C17</f>
        <v>0</v>
      </c>
      <c r="CY18">
        <f>(Transition!$D17*('RCP26-NEW'!Q19*'Per Unit Emission'!AH18)*'Efficiency Change'!$G17+Transition!$C17*('RCP26-NEW'!Q19*'Per Unit Emission'!AH62)*'Efficiency Change'!$P17)/'Life time change'!$C17</f>
        <v>0</v>
      </c>
      <c r="CZ18">
        <f>(Transition!$D17*('RCP26-NEW'!R19*'Per Unit Emission'!AI18)*'Efficiency Change'!$G17+Transition!$C17*('RCP26-NEW'!R19*'Per Unit Emission'!AI62)*'Efficiency Change'!$P17)/'Life time change'!$C17</f>
        <v>0</v>
      </c>
      <c r="DA18">
        <f>(Transition!$D17*('RCP26-NEW'!S19*'Per Unit Emission'!AJ18)*'Efficiency Change'!$G17+Transition!$C17*('RCP26-NEW'!S19*'Per Unit Emission'!AJ62)*'Efficiency Change'!$P17)/'Life time change'!$C17</f>
        <v>0</v>
      </c>
      <c r="DB18">
        <f>(Transition!$D17*('RCP26-NEW'!T19*'Per Unit Emission'!T18)*'Efficiency Change'!$G17+Transition!$C17*('RCP26-NEW'!T19*'Per Unit Emission'!T62)*'Efficiency Change'!$P17)/'Life time change'!$C17</f>
        <v>0</v>
      </c>
      <c r="DC18">
        <f>(Transition!$D17*('RCP26-NEW'!U19*'Per Unit Emission'!U18)*'Efficiency Change'!$G17+Transition!$C17*('RCP26-NEW'!U19*'Per Unit Emission'!U62)*'Efficiency Change'!$P17)/'Life time change'!$C17</f>
        <v>0</v>
      </c>
      <c r="DD18">
        <f>(Transition!$D17*('RCP26-NEW'!V19*'Per Unit Emission'!V18)*'Efficiency Change'!$G17+Transition!$C17*('RCP26-NEW'!V19*'Per Unit Emission'!V62)*'Efficiency Change'!$P17)/'Life time change'!$C17</f>
        <v>0</v>
      </c>
      <c r="DE18">
        <f>(Transition!$D17*('RCP26-NEW'!W19*'Per Unit Emission'!W18)*'Efficiency Change'!$G17+Transition!$C17*('RCP26-NEW'!W19*'Per Unit Emission'!W62)*'Efficiency Change'!$P17)/'Life time change'!$C17</f>
        <v>0</v>
      </c>
      <c r="DF18">
        <f>(Transition!$D17*('RCP26-NEW'!X19*'Per Unit Emission'!X18)*'Efficiency Change'!$G17+Transition!$C17*('RCP26-NEW'!X19*'Per Unit Emission'!X62)*'Efficiency Change'!$P17)/'Life time change'!$C17</f>
        <v>0</v>
      </c>
      <c r="DG18">
        <f>(Transition!$D17*('RCP26-NEW'!Y19*'Per Unit Emission'!Y18)*'Efficiency Change'!$G17+Transition!$C17*('RCP26-NEW'!Y19*'Per Unit Emission'!Y62)*'Efficiency Change'!$P17)/'Life time change'!$C17</f>
        <v>0</v>
      </c>
      <c r="DH18">
        <f>(Transition!$D17*('RCP26-NEW'!Z19*'Per Unit Emission'!Z18)*'Efficiency Change'!$G17+Transition!$C17*('RCP26-NEW'!Z19*'Per Unit Emission'!Z62)*'Efficiency Change'!$P17)/'Life time change'!$C17</f>
        <v>0</v>
      </c>
      <c r="DI18">
        <f>(Transition!$D17*('RCP26-NEW'!AA19*'Per Unit Emission'!AA18)*'Efficiency Change'!$G17+Transition!$C17*('RCP26-NEW'!AA19*'Per Unit Emission'!AA62)*'Efficiency Change'!$P17)/'Life time change'!$C17</f>
        <v>0</v>
      </c>
      <c r="DJ18">
        <f>(Transition!$D17*('RCP26-NEW'!AB19*'Per Unit Emission'!AB18)*'Efficiency Change'!$G17+Transition!$C17*('RCP26-NEW'!AB19*'Per Unit Emission'!AB62)*'Efficiency Change'!$P17)/'Life time change'!$C17</f>
        <v>0</v>
      </c>
      <c r="DK18">
        <f>(Transition!$D17*('RCP26-NEW'!AC19*'Per Unit Emission'!AC18)*'Efficiency Change'!$G17+Transition!$C17*('RCP26-NEW'!AC19*'Per Unit Emission'!AC62)*'Efficiency Change'!$P17)/'Life time change'!$C17</f>
        <v>0</v>
      </c>
      <c r="DL18">
        <f>(Transition!$D17*('RCP26-NEW'!AD19*'Per Unit Emission'!AD18)*'Efficiency Change'!$G17+Transition!$C17*('RCP26-NEW'!AD19*'Per Unit Emission'!AD62)*'Efficiency Change'!$P17)/'Life time change'!$C17</f>
        <v>0</v>
      </c>
      <c r="DM18">
        <f>(Transition!$D17*('RCP26-NEW'!AE19*'Per Unit Emission'!AE18)*'Efficiency Change'!$G17+Transition!$C17*('RCP26-NEW'!AE19*'Per Unit Emission'!AE62)*'Efficiency Change'!$P17)/'Life time change'!$C17</f>
        <v>0</v>
      </c>
      <c r="DN18">
        <f>(Transition!$D17*('RCP26-NEW'!AF19*'Per Unit Emission'!AF18)*'Efficiency Change'!$G17+Transition!$C17*('RCP26-NEW'!AF19*'Per Unit Emission'!AF62)*'Efficiency Change'!$P17)/'Life time change'!$C17</f>
        <v>0</v>
      </c>
      <c r="DO18">
        <f>(Transition!$D17*('RCP26-NEW'!AG19*'Per Unit Emission'!AG18)*'Efficiency Change'!$G17+Transition!$C17*('RCP26-NEW'!AG19*'Per Unit Emission'!AG62)*'Efficiency Change'!$P17)/'Life time change'!$C17</f>
        <v>0</v>
      </c>
      <c r="DP18">
        <f>(Transition!$D17*('RCP26-NEW'!AH19*'Per Unit Emission'!AH18)*'Efficiency Change'!$G17+Transition!$C17*('RCP26-NEW'!AH19*'Per Unit Emission'!AH62)*'Efficiency Change'!$P17)/'Life time change'!$C17</f>
        <v>0</v>
      </c>
      <c r="DQ18">
        <f>(Transition!$D17*('RCP26-NEW'!AI19*'Per Unit Emission'!AI18)*'Efficiency Change'!$G17+Transition!$C17*('RCP26-NEW'!AI19*'Per Unit Emission'!AI62)*'Efficiency Change'!$P17)/'Life time change'!$C17</f>
        <v>0</v>
      </c>
      <c r="DR18">
        <f>(Transition!$D17*('RCP26-NEW'!AJ19*'Per Unit Emission'!AJ18)*'Efficiency Change'!$G17+Transition!$C17*('RCP26-NEW'!AJ19*'Per Unit Emission'!AJ62)*'Efficiency Change'!$P17)/'Life time change'!$C17</f>
        <v>0</v>
      </c>
      <c r="DS18">
        <f>(Transition!$D17*('RCP26-NEW'!AK19*'Per Unit Emission'!T18)*'Efficiency Change'!$G17+Transition!$C17*('RCP26-NEW'!AK19*'Per Unit Emission'!T62)*'Efficiency Change'!$P17)/'Life time change'!$C17</f>
        <v>0</v>
      </c>
      <c r="DT18">
        <f>(Transition!$D17*('RCP26-NEW'!AL19*'Per Unit Emission'!U18)*'Efficiency Change'!$G17+Transition!$C17*('RCP26-NEW'!AL19*'Per Unit Emission'!U62)*'Efficiency Change'!$P17)/'Life time change'!$C17</f>
        <v>0</v>
      </c>
      <c r="DU18">
        <f>(Transition!$D17*('RCP26-NEW'!AM19*'Per Unit Emission'!V18)*'Efficiency Change'!$G17+Transition!$C17*('RCP26-NEW'!AM19*'Per Unit Emission'!V62)*'Efficiency Change'!$P17)/'Life time change'!$C17</f>
        <v>0</v>
      </c>
      <c r="DV18">
        <f>(Transition!$D17*('RCP26-NEW'!AN19*'Per Unit Emission'!W18)*'Efficiency Change'!$G17+Transition!$C17*('RCP26-NEW'!AN19*'Per Unit Emission'!W62)*'Efficiency Change'!$P17)/'Life time change'!$C17</f>
        <v>0</v>
      </c>
      <c r="DW18">
        <f>(Transition!$D17*('RCP26-NEW'!AO19*'Per Unit Emission'!X18)*'Efficiency Change'!$G17+Transition!$C17*('RCP26-NEW'!AO19*'Per Unit Emission'!X62)*'Efficiency Change'!$P17)/'Life time change'!$C17</f>
        <v>0</v>
      </c>
      <c r="DX18">
        <f>(Transition!$D17*('RCP26-NEW'!AP19*'Per Unit Emission'!Y18)*'Efficiency Change'!$G17+Transition!$C17*('RCP26-NEW'!AP19*'Per Unit Emission'!Y62)*'Efficiency Change'!$P17)/'Life time change'!$C17</f>
        <v>0</v>
      </c>
      <c r="DY18">
        <f>(Transition!$D17*('RCP26-NEW'!AQ19*'Per Unit Emission'!Z18)*'Efficiency Change'!$G17+Transition!$C17*('RCP26-NEW'!AQ19*'Per Unit Emission'!Z62)*'Efficiency Change'!$P17)/'Life time change'!$C17</f>
        <v>0</v>
      </c>
      <c r="DZ18">
        <f>(Transition!$D17*('RCP26-NEW'!AR19*'Per Unit Emission'!AA18)*'Efficiency Change'!$G17+Transition!$C17*('RCP26-NEW'!AR19*'Per Unit Emission'!AA62)*'Efficiency Change'!$P17)/'Life time change'!$C17</f>
        <v>0</v>
      </c>
      <c r="EA18">
        <f>(Transition!$D17*('RCP26-NEW'!AS19*'Per Unit Emission'!AB18)*'Efficiency Change'!$G17+Transition!$C17*('RCP26-NEW'!AS19*'Per Unit Emission'!AB62)*'Efficiency Change'!$P17)/'Life time change'!$C17</f>
        <v>0</v>
      </c>
      <c r="EB18">
        <f>(Transition!$D17*('RCP26-NEW'!AT19*'Per Unit Emission'!AC18)*'Efficiency Change'!$G17+Transition!$C17*('RCP26-NEW'!AT19*'Per Unit Emission'!AC62)*'Efficiency Change'!$P17)/'Life time change'!$C17</f>
        <v>0</v>
      </c>
      <c r="EC18">
        <f>(Transition!$D17*('RCP26-NEW'!AU19*'Per Unit Emission'!AD18)*'Efficiency Change'!$G17+Transition!$C17*('RCP26-NEW'!AU19*'Per Unit Emission'!AD62)*'Efficiency Change'!$P17)/'Life time change'!$C17</f>
        <v>0</v>
      </c>
      <c r="ED18">
        <f>(Transition!$D17*('RCP26-NEW'!AV19*'Per Unit Emission'!AE18)*'Efficiency Change'!$G17+Transition!$C17*('RCP26-NEW'!AV19*'Per Unit Emission'!AE62)*'Efficiency Change'!$P17)/'Life time change'!$C17</f>
        <v>0</v>
      </c>
      <c r="EE18">
        <f>(Transition!$D17*('RCP26-NEW'!AW19*'Per Unit Emission'!AF18)*'Efficiency Change'!$G17+Transition!$C17*('RCP26-NEW'!AW19*'Per Unit Emission'!AF62)*'Efficiency Change'!$P17)/'Life time change'!$C17</f>
        <v>0</v>
      </c>
      <c r="EF18">
        <f>(Transition!$D17*('RCP26-NEW'!AX19*'Per Unit Emission'!AG18)*'Efficiency Change'!$G17+Transition!$C17*('RCP26-NEW'!AX19*'Per Unit Emission'!AG62)*'Efficiency Change'!$P17)/'Life time change'!$C17</f>
        <v>0</v>
      </c>
      <c r="EG18">
        <f>(Transition!$D17*('RCP26-NEW'!AY19*'Per Unit Emission'!AH18)*'Efficiency Change'!$G17+Transition!$C17*('RCP26-NEW'!AY19*'Per Unit Emission'!AH62)*'Efficiency Change'!$P17)/'Life time change'!$C17</f>
        <v>0</v>
      </c>
      <c r="EH18">
        <f>(Transition!$D17*('RCP26-NEW'!AZ19*'Per Unit Emission'!AI18)*'Efficiency Change'!$G17+Transition!$C17*('RCP26-NEW'!AZ19*'Per Unit Emission'!AI62)*'Efficiency Change'!$P17)/'Life time change'!$C17</f>
        <v>0</v>
      </c>
      <c r="EI18">
        <f>(Transition!$D17*('RCP26-NEW'!BA19*'Per Unit Emission'!AJ18)*'Efficiency Change'!$G17+Transition!$C17*('RCP26-NEW'!BA19*'Per Unit Emission'!AJ62)*'Efficiency Change'!$P17)/'Life time change'!$C17</f>
        <v>0</v>
      </c>
      <c r="EJ18">
        <f>(Transition!$D17*('RCP26-NEW'!BB19*'Per Unit Emission'!T18)*'Efficiency Change'!$G17+Transition!$C17*('RCP26-NEW'!BB19*'Per Unit Emission'!T62)*'Efficiency Change'!$P17)/'Life time change'!$C17</f>
        <v>0</v>
      </c>
      <c r="EK18">
        <f>(Transition!$D17*('RCP26-NEW'!BC19*'Per Unit Emission'!U18)*'Efficiency Change'!$G17+Transition!$C17*('RCP26-NEW'!BC19*'Per Unit Emission'!U62)*'Efficiency Change'!$P17)/'Life time change'!$C17</f>
        <v>0</v>
      </c>
      <c r="EL18">
        <f>(Transition!$D17*('RCP26-NEW'!BD19*'Per Unit Emission'!V18)*'Efficiency Change'!$G17+Transition!$C17*('RCP26-NEW'!BD19*'Per Unit Emission'!V62)*'Efficiency Change'!$P17)/'Life time change'!$C17</f>
        <v>0</v>
      </c>
      <c r="EM18">
        <f>(Transition!$D17*('RCP26-NEW'!BE19*'Per Unit Emission'!W18)*'Efficiency Change'!$G17+Transition!$C17*('RCP26-NEW'!BE19*'Per Unit Emission'!W62)*'Efficiency Change'!$P17)/'Life time change'!$C17</f>
        <v>0</v>
      </c>
      <c r="EN18">
        <f>(Transition!$D17*('RCP26-NEW'!BF19*'Per Unit Emission'!X18)*'Efficiency Change'!$G17+Transition!$C17*('RCP26-NEW'!BF19*'Per Unit Emission'!X62)*'Efficiency Change'!$P17)/'Life time change'!$C17</f>
        <v>0</v>
      </c>
      <c r="EO18">
        <f>(Transition!$D17*('RCP26-NEW'!BG19*'Per Unit Emission'!Y18)*'Efficiency Change'!$G17+Transition!$C17*('RCP26-NEW'!BG19*'Per Unit Emission'!Y62)*'Efficiency Change'!$P17)/'Life time change'!$C17</f>
        <v>0</v>
      </c>
      <c r="EP18">
        <f>(Transition!$D17*('RCP26-NEW'!BH19*'Per Unit Emission'!Z18)*'Efficiency Change'!$G17+Transition!$C17*('RCP26-NEW'!BH19*'Per Unit Emission'!Z62)*'Efficiency Change'!$P17)/'Life time change'!$C17</f>
        <v>0</v>
      </c>
      <c r="EQ18">
        <f>(Transition!$D17*('RCP26-NEW'!BI19*'Per Unit Emission'!AA18)*'Efficiency Change'!$G17+Transition!$C17*('RCP26-NEW'!BI19*'Per Unit Emission'!AA62)*'Efficiency Change'!$P17)/'Life time change'!$C17</f>
        <v>0</v>
      </c>
      <c r="ER18">
        <f>(Transition!$D17*('RCP26-NEW'!BJ19*'Per Unit Emission'!AB18)*'Efficiency Change'!$G17+Transition!$C17*('RCP26-NEW'!BJ19*'Per Unit Emission'!AB62)*'Efficiency Change'!$P17)/'Life time change'!$C17</f>
        <v>0</v>
      </c>
      <c r="ES18">
        <f>(Transition!$D17*('RCP26-NEW'!BK19*'Per Unit Emission'!AC18)*'Efficiency Change'!$G17+Transition!$C17*('RCP26-NEW'!BK19*'Per Unit Emission'!AC62)*'Efficiency Change'!$P17)/'Life time change'!$C17</f>
        <v>0</v>
      </c>
      <c r="ET18">
        <f>(Transition!$D17*('RCP26-NEW'!BL19*'Per Unit Emission'!AD18)*'Efficiency Change'!$G17+Transition!$C17*('RCP26-NEW'!BL19*'Per Unit Emission'!AD62)*'Efficiency Change'!$P17)/'Life time change'!$C17</f>
        <v>0</v>
      </c>
      <c r="EU18">
        <f>(Transition!$D17*('RCP26-NEW'!BM19*'Per Unit Emission'!AE18)*'Efficiency Change'!$G17+Transition!$C17*('RCP26-NEW'!BM19*'Per Unit Emission'!AE62)*'Efficiency Change'!$P17)/'Life time change'!$C17</f>
        <v>0</v>
      </c>
      <c r="EV18">
        <f>(Transition!$D17*('RCP26-NEW'!BN19*'Per Unit Emission'!AF18)*'Efficiency Change'!$G17+Transition!$C17*('RCP26-NEW'!BN19*'Per Unit Emission'!AF62)*'Efficiency Change'!$P17)/'Life time change'!$C17</f>
        <v>0</v>
      </c>
      <c r="EW18">
        <f>(Transition!$D17*('RCP26-NEW'!BO19*'Per Unit Emission'!AG18)*'Efficiency Change'!$G17+Transition!$C17*('RCP26-NEW'!BO19*'Per Unit Emission'!AG62)*'Efficiency Change'!$P17)/'Life time change'!$C17</f>
        <v>0</v>
      </c>
      <c r="EX18">
        <f>(Transition!$D17*('RCP26-NEW'!BP19*'Per Unit Emission'!AH18)*'Efficiency Change'!$G17+Transition!$C17*('RCP26-NEW'!BP19*'Per Unit Emission'!AH62)*'Efficiency Change'!$P17)/'Life time change'!$C17</f>
        <v>0</v>
      </c>
      <c r="EY18">
        <f>(Transition!$D17*('RCP26-NEW'!BQ19*'Per Unit Emission'!AI18)*'Efficiency Change'!$G17+Transition!$C17*('RCP26-NEW'!BQ19*'Per Unit Emission'!AI62)*'Efficiency Change'!$P17)/'Life time change'!$C17</f>
        <v>0</v>
      </c>
      <c r="EZ18">
        <f>(Transition!$D17*('RCP26-NEW'!BR19*'Per Unit Emission'!AJ18)*'Efficiency Change'!$G17+Transition!$C17*('RCP26-NEW'!BR19*'Per Unit Emission'!AJ62)*'Efficiency Change'!$P17)/'Life time change'!$C17</f>
        <v>0</v>
      </c>
      <c r="FA18">
        <f>(Transition!$D17*('RCP26-NEW'!BS19*'Per Unit Emission'!T18)*'Efficiency Change'!$G17+Transition!$C17*('RCP26-NEW'!BS19*'Per Unit Emission'!T62)*'Efficiency Change'!$P17)/'Life time change'!$C17</f>
        <v>0</v>
      </c>
      <c r="FB18">
        <f>(Transition!$D17*('RCP26-NEW'!BT19*'Per Unit Emission'!U18)*'Efficiency Change'!$G17+Transition!$C17*('RCP26-NEW'!BT19*'Per Unit Emission'!U62)*'Efficiency Change'!$P17)/'Life time change'!$C17</f>
        <v>0</v>
      </c>
      <c r="FC18">
        <f>(Transition!$D17*('RCP26-NEW'!BU19*'Per Unit Emission'!V18)*'Efficiency Change'!$G17+Transition!$C17*('RCP26-NEW'!BU19*'Per Unit Emission'!V62)*'Efficiency Change'!$P17)/'Life time change'!$C17</f>
        <v>0</v>
      </c>
      <c r="FD18">
        <f>(Transition!$D17*('RCP26-NEW'!BV19*'Per Unit Emission'!W18)*'Efficiency Change'!$G17+Transition!$C17*('RCP26-NEW'!BV19*'Per Unit Emission'!W62)*'Efficiency Change'!$P17)/'Life time change'!$C17</f>
        <v>0</v>
      </c>
      <c r="FE18">
        <f>(Transition!$D17*('RCP26-NEW'!BW19*'Per Unit Emission'!X18)*'Efficiency Change'!$G17+Transition!$C17*('RCP26-NEW'!BW19*'Per Unit Emission'!X62)*'Efficiency Change'!$P17)/'Life time change'!$C17</f>
        <v>0</v>
      </c>
      <c r="FF18">
        <f>(Transition!$D17*('RCP26-NEW'!BX19*'Per Unit Emission'!Y18)*'Efficiency Change'!$G17+Transition!$C17*('RCP26-NEW'!BX19*'Per Unit Emission'!Y62)*'Efficiency Change'!$P17)/'Life time change'!$C17</f>
        <v>0</v>
      </c>
      <c r="FG18">
        <f>(Transition!$D17*('RCP26-NEW'!BY19*'Per Unit Emission'!Z18)*'Efficiency Change'!$G17+Transition!$C17*('RCP26-NEW'!BY19*'Per Unit Emission'!Z62)*'Efficiency Change'!$P17)/'Life time change'!$C17</f>
        <v>0</v>
      </c>
      <c r="FH18">
        <f>(Transition!$D17*('RCP26-NEW'!BZ19*'Per Unit Emission'!AA18)*'Efficiency Change'!$G17+Transition!$C17*('RCP26-NEW'!BZ19*'Per Unit Emission'!AA62)*'Efficiency Change'!$P17)/'Life time change'!$C17</f>
        <v>0</v>
      </c>
      <c r="FI18">
        <f>(Transition!$D17*('RCP26-NEW'!CA19*'Per Unit Emission'!AB18)*'Efficiency Change'!$G17+Transition!$C17*('RCP26-NEW'!CA19*'Per Unit Emission'!AB62)*'Efficiency Change'!$P17)/'Life time change'!$C17</f>
        <v>0</v>
      </c>
      <c r="FJ18">
        <f>(Transition!$D17*('RCP26-NEW'!CB19*'Per Unit Emission'!AC18)*'Efficiency Change'!$G17+Transition!$C17*('RCP26-NEW'!CB19*'Per Unit Emission'!AC62)*'Efficiency Change'!$P17)/'Life time change'!$C17</f>
        <v>0</v>
      </c>
      <c r="FK18">
        <f>(Transition!$D17*('RCP26-NEW'!CC19*'Per Unit Emission'!AD18)*'Efficiency Change'!$G17+Transition!$C17*('RCP26-NEW'!CC19*'Per Unit Emission'!AD62)*'Efficiency Change'!$P17)/'Life time change'!$C17</f>
        <v>0</v>
      </c>
      <c r="FL18">
        <f>(Transition!$D17*('RCP26-NEW'!CD19*'Per Unit Emission'!AE18)*'Efficiency Change'!$G17+Transition!$C17*('RCP26-NEW'!CD19*'Per Unit Emission'!AE62)*'Efficiency Change'!$P17)/'Life time change'!$C17</f>
        <v>0</v>
      </c>
      <c r="FM18">
        <f>(Transition!$D17*('RCP26-NEW'!CE19*'Per Unit Emission'!AF18)*'Efficiency Change'!$G17+Transition!$C17*('RCP26-NEW'!CE19*'Per Unit Emission'!AF62)*'Efficiency Change'!$P17)/'Life time change'!$C17</f>
        <v>0</v>
      </c>
      <c r="FN18">
        <f>(Transition!$D17*('RCP26-NEW'!CF19*'Per Unit Emission'!AG18)*'Efficiency Change'!$G17+Transition!$C17*('RCP26-NEW'!CF19*'Per Unit Emission'!AG62)*'Efficiency Change'!$P17)/'Life time change'!$C17</f>
        <v>0</v>
      </c>
      <c r="FO18">
        <f>(Transition!$D17*('RCP26-NEW'!CG19*'Per Unit Emission'!AH18)*'Efficiency Change'!$G17+Transition!$C17*('RCP26-NEW'!CG19*'Per Unit Emission'!AH62)*'Efficiency Change'!$P17)/'Life time change'!$C17</f>
        <v>0</v>
      </c>
      <c r="FP18">
        <f>(Transition!$D17*('RCP26-NEW'!CH19*'Per Unit Emission'!AI18)*'Efficiency Change'!$G17+Transition!$C17*('RCP26-NEW'!CH19*'Per Unit Emission'!AI62)*'Efficiency Change'!$P17)/'Life time change'!$C17</f>
        <v>0</v>
      </c>
      <c r="FS18">
        <v>2025</v>
      </c>
      <c r="FT18">
        <f>(Transition!$D17*('RCP19-NEW'!C19*'Per Unit Emission'!AK18)*'Efficiency Change'!$G17+Transition!$C17*('RCP19-NEW'!C19*'Per Unit Emission'!AK62)*'Efficiency Change'!$P17)/'Life time change'!$C17</f>
        <v>0</v>
      </c>
      <c r="FU18">
        <f>(Transition!$D17*('RCP19-NEW'!D19*'Per Unit Emission'!AL18)*'Efficiency Change'!$G17+Transition!$C17*('RCP19-NEW'!D19*'Per Unit Emission'!AL62)*'Efficiency Change'!$P17)/'Life time change'!$C17</f>
        <v>0</v>
      </c>
      <c r="FV18">
        <f>(Transition!$D17*('RCP19-NEW'!E19*'Per Unit Emission'!AM18)*'Efficiency Change'!$G17+Transition!$C17*('RCP19-NEW'!E19*'Per Unit Emission'!AM62)*'Efficiency Change'!$P17)/'Life time change'!$C17</f>
        <v>0</v>
      </c>
      <c r="FW18">
        <f>(Transition!$D17*('RCP19-NEW'!F19*'Per Unit Emission'!AN18)*'Efficiency Change'!$G17+Transition!$C17*('RCP19-NEW'!F19*'Per Unit Emission'!AN62)*'Efficiency Change'!$P17)/'Life time change'!$C17</f>
        <v>0</v>
      </c>
      <c r="FX18">
        <f>(Transition!$D17*('RCP19-NEW'!G19*'Per Unit Emission'!AO18)*'Efficiency Change'!$G17+Transition!$C17*('RCP19-NEW'!G19*'Per Unit Emission'!AO62)*'Efficiency Change'!$P17)/'Life time change'!$C17</f>
        <v>0</v>
      </c>
      <c r="FY18">
        <f>(Transition!$D17*('RCP19-NEW'!H19*'Per Unit Emission'!AP18)*'Efficiency Change'!$G17+Transition!$C17*('RCP19-NEW'!H19*'Per Unit Emission'!AP62)*'Efficiency Change'!$P17)/'Life time change'!$C17</f>
        <v>0</v>
      </c>
      <c r="FZ18">
        <f>(Transition!$D17*('RCP19-NEW'!I19*'Per Unit Emission'!AQ18)*'Efficiency Change'!$G17+Transition!$C17*('RCP19-NEW'!I19*'Per Unit Emission'!AQ62)*'Efficiency Change'!$P17)/'Life time change'!$C17</f>
        <v>0</v>
      </c>
      <c r="GA18">
        <f>(Transition!$D17*('RCP19-NEW'!J19*'Per Unit Emission'!AR18)*'Efficiency Change'!$G17+Transition!$C17*('RCP19-NEW'!J19*'Per Unit Emission'!AR62)*'Efficiency Change'!$P17)/'Life time change'!$C17</f>
        <v>0</v>
      </c>
      <c r="GB18">
        <f>(Transition!$D17*('RCP19-NEW'!K19*'Per Unit Emission'!AS18)*'Efficiency Change'!$G17+Transition!$C17*('RCP19-NEW'!K19*'Per Unit Emission'!AS62)*'Efficiency Change'!$P17)/'Life time change'!$C17</f>
        <v>0</v>
      </c>
      <c r="GC18">
        <f>(Transition!$D17*('RCP19-NEW'!L19*'Per Unit Emission'!AT18)*'Efficiency Change'!$G17+Transition!$C17*('RCP19-NEW'!L19*'Per Unit Emission'!AT62)*'Efficiency Change'!$P17)/'Life time change'!$C17</f>
        <v>0</v>
      </c>
      <c r="GD18">
        <f>(Transition!$D17*('RCP19-NEW'!M19*'Per Unit Emission'!AU18)*'Efficiency Change'!$G17+Transition!$C17*('RCP19-NEW'!M19*'Per Unit Emission'!AU62)*'Efficiency Change'!$P17)/'Life time change'!$C17</f>
        <v>0</v>
      </c>
      <c r="GE18">
        <f>(Transition!$D17*('RCP19-NEW'!N19*'Per Unit Emission'!AV18)*'Efficiency Change'!$G17+Transition!$C17*('RCP19-NEW'!N19*'Per Unit Emission'!AV62)*'Efficiency Change'!$P17)/'Life time change'!$C17</f>
        <v>0</v>
      </c>
      <c r="GF18">
        <f>(Transition!$D17*('RCP19-NEW'!O19*'Per Unit Emission'!AW18)*'Efficiency Change'!$G17+Transition!$C17*('RCP19-NEW'!O19*'Per Unit Emission'!AW62)*'Efficiency Change'!$P17)/'Life time change'!$C17</f>
        <v>0</v>
      </c>
      <c r="GG18">
        <f>(Transition!$D17*('RCP19-NEW'!P19*'Per Unit Emission'!AX18)*'Efficiency Change'!$G17+Transition!$C17*('RCP19-NEW'!P19*'Per Unit Emission'!AX62)*'Efficiency Change'!$P17)/'Life time change'!$C17</f>
        <v>0</v>
      </c>
      <c r="GH18">
        <f>(Transition!$D17*('RCP19-NEW'!Q19*'Per Unit Emission'!AY18)*'Efficiency Change'!$G17+Transition!$C17*('RCP19-NEW'!Q19*'Per Unit Emission'!AY62)*'Efficiency Change'!$P17)/'Life time change'!$C17</f>
        <v>0</v>
      </c>
      <c r="GI18">
        <f>(Transition!$D17*('RCP19-NEW'!R19*'Per Unit Emission'!AZ18)*'Efficiency Change'!$G17+Transition!$C17*('RCP19-NEW'!R19*'Per Unit Emission'!AZ62)*'Efficiency Change'!$P17)/'Life time change'!$C17</f>
        <v>0</v>
      </c>
      <c r="GJ18">
        <f>(Transition!$D17*('RCP19-NEW'!S19*'Per Unit Emission'!BA18)*'Efficiency Change'!$G17+Transition!$C17*('RCP19-NEW'!S19*'Per Unit Emission'!BA62)*'Efficiency Change'!$P17)/'Life time change'!$C17</f>
        <v>0</v>
      </c>
      <c r="GK18">
        <f>(Transition!$D17*('RCP19-NEW'!T19*'Per Unit Emission'!AK18)*'Efficiency Change'!$G17+Transition!$C17*('RCP19-NEW'!T19*'Per Unit Emission'!AK62)*'Efficiency Change'!$P17)/'Life time change'!$C17</f>
        <v>0</v>
      </c>
      <c r="GL18">
        <f>(Transition!$D17*('RCP19-NEW'!U19*'Per Unit Emission'!AL18)*'Efficiency Change'!$G17+Transition!$C17*('RCP19-NEW'!U19*'Per Unit Emission'!AL62)*'Efficiency Change'!$P17)/'Life time change'!$C17</f>
        <v>0</v>
      </c>
      <c r="GM18">
        <f>(Transition!$D17*('RCP19-NEW'!V19*'Per Unit Emission'!AM18)*'Efficiency Change'!$G17+Transition!$C17*('RCP19-NEW'!V19*'Per Unit Emission'!AM62)*'Efficiency Change'!$P17)/'Life time change'!$C17</f>
        <v>0</v>
      </c>
      <c r="GN18">
        <f>(Transition!$D17*('RCP19-NEW'!W19*'Per Unit Emission'!AN18)*'Efficiency Change'!$G17+Transition!$C17*('RCP19-NEW'!W19*'Per Unit Emission'!AN62)*'Efficiency Change'!$P17)/'Life time change'!$C17</f>
        <v>0</v>
      </c>
      <c r="GO18">
        <f>(Transition!$D17*('RCP19-NEW'!X19*'Per Unit Emission'!AO18)*'Efficiency Change'!$G17+Transition!$C17*('RCP19-NEW'!X19*'Per Unit Emission'!AO62)*'Efficiency Change'!$P17)/'Life time change'!$C17</f>
        <v>0</v>
      </c>
      <c r="GP18">
        <f>(Transition!$D17*('RCP19-NEW'!Y19*'Per Unit Emission'!AP18)*'Efficiency Change'!$G17+Transition!$C17*('RCP19-NEW'!Y19*'Per Unit Emission'!AP62)*'Efficiency Change'!$P17)/'Life time change'!$C17</f>
        <v>0</v>
      </c>
      <c r="GQ18">
        <f>(Transition!$D17*('RCP19-NEW'!Z19*'Per Unit Emission'!AQ18)*'Efficiency Change'!$G17+Transition!$C17*('RCP19-NEW'!Z19*'Per Unit Emission'!AQ62)*'Efficiency Change'!$P17)/'Life time change'!$C17</f>
        <v>0</v>
      </c>
      <c r="GR18">
        <f>(Transition!$D17*('RCP19-NEW'!AA19*'Per Unit Emission'!AR18)*'Efficiency Change'!$G17+Transition!$C17*('RCP19-NEW'!AA19*'Per Unit Emission'!AR62)*'Efficiency Change'!$P17)/'Life time change'!$C17</f>
        <v>0</v>
      </c>
      <c r="GS18">
        <f>(Transition!$D17*('RCP19-NEW'!AB19*'Per Unit Emission'!AS18)*'Efficiency Change'!$G17+Transition!$C17*('RCP19-NEW'!AB19*'Per Unit Emission'!AS62)*'Efficiency Change'!$P17)/'Life time change'!$C17</f>
        <v>0</v>
      </c>
      <c r="GT18">
        <f>(Transition!$D17*('RCP19-NEW'!AC19*'Per Unit Emission'!AT18)*'Efficiency Change'!$G17+Transition!$C17*('RCP19-NEW'!AC19*'Per Unit Emission'!AT62)*'Efficiency Change'!$P17)/'Life time change'!$C17</f>
        <v>0</v>
      </c>
      <c r="GU18">
        <f>(Transition!$D17*('RCP19-NEW'!AD19*'Per Unit Emission'!AU18)*'Efficiency Change'!$G17+Transition!$C17*('RCP19-NEW'!AD19*'Per Unit Emission'!AU62)*'Efficiency Change'!$P17)/'Life time change'!$C17</f>
        <v>0</v>
      </c>
      <c r="GV18">
        <f>(Transition!$D17*('RCP19-NEW'!AE19*'Per Unit Emission'!AV18)*'Efficiency Change'!$G17+Transition!$C17*('RCP19-NEW'!AE19*'Per Unit Emission'!AV62)*'Efficiency Change'!$P17)/'Life time change'!$C17</f>
        <v>0</v>
      </c>
      <c r="GW18">
        <f>(Transition!$D17*('RCP19-NEW'!AF19*'Per Unit Emission'!AW18)*'Efficiency Change'!$G17+Transition!$C17*('RCP19-NEW'!AF19*'Per Unit Emission'!AW62)*'Efficiency Change'!$P17)/'Life time change'!$C17</f>
        <v>0</v>
      </c>
      <c r="GX18">
        <f>(Transition!$D17*('RCP19-NEW'!AG19*'Per Unit Emission'!AX18)*'Efficiency Change'!$G17+Transition!$C17*('RCP19-NEW'!AG19*'Per Unit Emission'!AX62)*'Efficiency Change'!$P17)/'Life time change'!$C17</f>
        <v>0</v>
      </c>
      <c r="GY18">
        <f>(Transition!$D17*('RCP19-NEW'!AH19*'Per Unit Emission'!AY18)*'Efficiency Change'!$G17+Transition!$C17*('RCP19-NEW'!AH19*'Per Unit Emission'!AY62)*'Efficiency Change'!$P17)/'Life time change'!$C17</f>
        <v>0</v>
      </c>
      <c r="GZ18">
        <f>(Transition!$D17*('RCP19-NEW'!AI19*'Per Unit Emission'!AZ18)*'Efficiency Change'!$G17+Transition!$C17*('RCP19-NEW'!AI19*'Per Unit Emission'!AZ62)*'Efficiency Change'!$P17)/'Life time change'!$C17</f>
        <v>0</v>
      </c>
      <c r="HA18">
        <f>(Transition!$D17*('RCP19-NEW'!AJ19*'Per Unit Emission'!BA18)*'Efficiency Change'!$G17+Transition!$C17*('RCP19-NEW'!AJ19*'Per Unit Emission'!BA62)*'Efficiency Change'!$P17)/'Life time change'!$C17</f>
        <v>0</v>
      </c>
      <c r="HB18">
        <f>(Transition!$D17*('RCP19-NEW'!AK19*'Per Unit Emission'!AK18)*'Efficiency Change'!$G17+Transition!$C17*('RCP19-NEW'!AK19*'Per Unit Emission'!AK62)*'Efficiency Change'!$P17)/'Life time change'!$C17</f>
        <v>0</v>
      </c>
      <c r="HC18">
        <f>(Transition!$D17*('RCP19-NEW'!AL19*'Per Unit Emission'!AL18)*'Efficiency Change'!$G17+Transition!$C17*('RCP19-NEW'!AL19*'Per Unit Emission'!AL62)*'Efficiency Change'!$P17)/'Life time change'!$C17</f>
        <v>0</v>
      </c>
      <c r="HD18">
        <f>(Transition!$D17*('RCP19-NEW'!AM19*'Per Unit Emission'!AM18)*'Efficiency Change'!$G17+Transition!$C17*('RCP19-NEW'!AM19*'Per Unit Emission'!AM62)*'Efficiency Change'!$P17)/'Life time change'!$C17</f>
        <v>0</v>
      </c>
      <c r="HE18">
        <f>(Transition!$D17*('RCP19-NEW'!AN19*'Per Unit Emission'!AN18)*'Efficiency Change'!$G17+Transition!$C17*('RCP19-NEW'!AN19*'Per Unit Emission'!AN62)*'Efficiency Change'!$P17)/'Life time change'!$C17</f>
        <v>0</v>
      </c>
      <c r="HF18">
        <f>(Transition!$D17*('RCP19-NEW'!AO19*'Per Unit Emission'!AO18)*'Efficiency Change'!$G17+Transition!$C17*('RCP19-NEW'!AO19*'Per Unit Emission'!AO62)*'Efficiency Change'!$P17)/'Life time change'!$C17</f>
        <v>0</v>
      </c>
      <c r="HG18">
        <f>(Transition!$D17*('RCP19-NEW'!AP19*'Per Unit Emission'!AP18)*'Efficiency Change'!$G17+Transition!$C17*('RCP19-NEW'!AP19*'Per Unit Emission'!AP62)*'Efficiency Change'!$P17)/'Life time change'!$C17</f>
        <v>0</v>
      </c>
      <c r="HH18">
        <f>(Transition!$D17*('RCP19-NEW'!AQ19*'Per Unit Emission'!AQ18)*'Efficiency Change'!$G17+Transition!$C17*('RCP19-NEW'!AQ19*'Per Unit Emission'!AQ62)*'Efficiency Change'!$P17)/'Life time change'!$C17</f>
        <v>0</v>
      </c>
      <c r="HI18">
        <f>(Transition!$D17*('RCP19-NEW'!AR19*'Per Unit Emission'!AR18)*'Efficiency Change'!$G17+Transition!$C17*('RCP19-NEW'!AR19*'Per Unit Emission'!AR62)*'Efficiency Change'!$P17)/'Life time change'!$C17</f>
        <v>0</v>
      </c>
      <c r="HJ18">
        <f>(Transition!$D17*('RCP19-NEW'!AS19*'Per Unit Emission'!AS18)*'Efficiency Change'!$G17+Transition!$C17*('RCP19-NEW'!AS19*'Per Unit Emission'!AS62)*'Efficiency Change'!$P17)/'Life time change'!$C17</f>
        <v>0</v>
      </c>
      <c r="HK18">
        <f>(Transition!$D17*('RCP19-NEW'!AT19*'Per Unit Emission'!AT18)*'Efficiency Change'!$G17+Transition!$C17*('RCP19-NEW'!AT19*'Per Unit Emission'!AT62)*'Efficiency Change'!$P17)/'Life time change'!$C17</f>
        <v>0</v>
      </c>
      <c r="HL18">
        <f>(Transition!$D17*('RCP19-NEW'!AU19*'Per Unit Emission'!AU18)*'Efficiency Change'!$G17+Transition!$C17*('RCP19-NEW'!AU19*'Per Unit Emission'!AU62)*'Efficiency Change'!$P17)/'Life time change'!$C17</f>
        <v>0</v>
      </c>
      <c r="HM18">
        <f>(Transition!$D17*('RCP19-NEW'!AV19*'Per Unit Emission'!AV18)*'Efficiency Change'!$G17+Transition!$C17*('RCP19-NEW'!AV19*'Per Unit Emission'!AV62)*'Efficiency Change'!$P17)/'Life time change'!$C17</f>
        <v>0</v>
      </c>
      <c r="HN18">
        <f>(Transition!$D17*('RCP19-NEW'!AW19*'Per Unit Emission'!AW18)*'Efficiency Change'!$G17+Transition!$C17*('RCP19-NEW'!AW19*'Per Unit Emission'!AW62)*'Efficiency Change'!$P17)/'Life time change'!$C17</f>
        <v>0</v>
      </c>
      <c r="HO18">
        <f>(Transition!$D17*('RCP19-NEW'!AX19*'Per Unit Emission'!AX18)*'Efficiency Change'!$G17+Transition!$C17*('RCP19-NEW'!AX19*'Per Unit Emission'!AX62)*'Efficiency Change'!$P17)/'Life time change'!$C17</f>
        <v>0</v>
      </c>
      <c r="HP18">
        <f>(Transition!$D17*('RCP19-NEW'!AY19*'Per Unit Emission'!AY18)*'Efficiency Change'!$G17+Transition!$C17*('RCP19-NEW'!AY19*'Per Unit Emission'!AY62)*'Efficiency Change'!$P17)/'Life time change'!$C17</f>
        <v>0</v>
      </c>
      <c r="HQ18">
        <f>(Transition!$D17*('RCP19-NEW'!AZ19*'Per Unit Emission'!AZ18)*'Efficiency Change'!$G17+Transition!$C17*('RCP19-NEW'!AZ19*'Per Unit Emission'!AZ62)*'Efficiency Change'!$P17)/'Life time change'!$C17</f>
        <v>0</v>
      </c>
      <c r="HR18">
        <f>(Transition!$D17*('RCP19-NEW'!BA19*'Per Unit Emission'!BA18)*'Efficiency Change'!$G17+Transition!$C17*('RCP19-NEW'!BA19*'Per Unit Emission'!BA62)*'Efficiency Change'!$P17)/'Life time change'!$C17</f>
        <v>0</v>
      </c>
      <c r="HS18">
        <f>(Transition!$D17*('RCP19-NEW'!BB19*'Per Unit Emission'!AK18)*'Efficiency Change'!$G17+Transition!$C17*('RCP19-NEW'!BB19*'Per Unit Emission'!AK62)*'Efficiency Change'!$P17)/'Life time change'!$C17</f>
        <v>0</v>
      </c>
      <c r="HT18">
        <f>(Transition!$D17*('RCP19-NEW'!BC19*'Per Unit Emission'!AL18)*'Efficiency Change'!$G17+Transition!$C17*('RCP19-NEW'!BC19*'Per Unit Emission'!AL62)*'Efficiency Change'!$P17)/'Life time change'!$C17</f>
        <v>0</v>
      </c>
      <c r="HU18">
        <f>(Transition!$D17*('RCP19-NEW'!BD19*'Per Unit Emission'!AM18)*'Efficiency Change'!$G17+Transition!$C17*('RCP19-NEW'!BD19*'Per Unit Emission'!AM62)*'Efficiency Change'!$P17)/'Life time change'!$C17</f>
        <v>0</v>
      </c>
      <c r="HV18">
        <f>(Transition!$D17*('RCP19-NEW'!BE19*'Per Unit Emission'!AN18)*'Efficiency Change'!$G17+Transition!$C17*('RCP19-NEW'!BE19*'Per Unit Emission'!AN62)*'Efficiency Change'!$P17)/'Life time change'!$C17</f>
        <v>0</v>
      </c>
      <c r="HW18">
        <f>(Transition!$D17*('RCP19-NEW'!BF19*'Per Unit Emission'!AO18)*'Efficiency Change'!$G17+Transition!$C17*('RCP19-NEW'!BF19*'Per Unit Emission'!AO62)*'Efficiency Change'!$P17)/'Life time change'!$C17</f>
        <v>0</v>
      </c>
      <c r="HX18">
        <f>(Transition!$D17*('RCP19-NEW'!BG19*'Per Unit Emission'!AP18)*'Efficiency Change'!$G17+Transition!$C17*('RCP19-NEW'!BG19*'Per Unit Emission'!AP62)*'Efficiency Change'!$P17)/'Life time change'!$C17</f>
        <v>0</v>
      </c>
      <c r="HY18">
        <f>(Transition!$D17*('RCP19-NEW'!BH19*'Per Unit Emission'!AQ18)*'Efficiency Change'!$G17+Transition!$C17*('RCP19-NEW'!BH19*'Per Unit Emission'!AQ62)*'Efficiency Change'!$P17)/'Life time change'!$C17</f>
        <v>0</v>
      </c>
      <c r="HZ18">
        <f>(Transition!$D17*('RCP19-NEW'!BI19*'Per Unit Emission'!AR18)*'Efficiency Change'!$G17+Transition!$C17*('RCP19-NEW'!BI19*'Per Unit Emission'!AR62)*'Efficiency Change'!$P17)/'Life time change'!$C17</f>
        <v>0</v>
      </c>
      <c r="IA18">
        <f>(Transition!$D17*('RCP19-NEW'!BJ19*'Per Unit Emission'!AS18)*'Efficiency Change'!$G17+Transition!$C17*('RCP19-NEW'!BJ19*'Per Unit Emission'!AS62)*'Efficiency Change'!$P17)/'Life time change'!$C17</f>
        <v>0</v>
      </c>
      <c r="IB18">
        <f>(Transition!$D17*('RCP19-NEW'!BK19*'Per Unit Emission'!AT18)*'Efficiency Change'!$G17+Transition!$C17*('RCP19-NEW'!BK19*'Per Unit Emission'!AT62)*'Efficiency Change'!$P17)/'Life time change'!$C17</f>
        <v>0</v>
      </c>
      <c r="IC18">
        <f>(Transition!$D17*('RCP19-NEW'!BL19*'Per Unit Emission'!AU18)*'Efficiency Change'!$G17+Transition!$C17*('RCP19-NEW'!BL19*'Per Unit Emission'!AU62)*'Efficiency Change'!$P17)/'Life time change'!$C17</f>
        <v>0</v>
      </c>
      <c r="ID18">
        <f>(Transition!$D17*('RCP19-NEW'!BM19*'Per Unit Emission'!AV18)*'Efficiency Change'!$G17+Transition!$C17*('RCP19-NEW'!BM19*'Per Unit Emission'!AV62)*'Efficiency Change'!$P17)/'Life time change'!$C17</f>
        <v>0</v>
      </c>
      <c r="IE18">
        <f>(Transition!$D17*('RCP19-NEW'!BN19*'Per Unit Emission'!AW18)*'Efficiency Change'!$G17+Transition!$C17*('RCP19-NEW'!BN19*'Per Unit Emission'!AW62)*'Efficiency Change'!$P17)/'Life time change'!$C17</f>
        <v>0</v>
      </c>
      <c r="IF18">
        <f>(Transition!$D17*('RCP19-NEW'!BO19*'Per Unit Emission'!AX18)*'Efficiency Change'!$G17+Transition!$C17*('RCP19-NEW'!BO19*'Per Unit Emission'!AX62)*'Efficiency Change'!$P17)/'Life time change'!$C17</f>
        <v>0</v>
      </c>
      <c r="IG18">
        <f>(Transition!$D17*('RCP19-NEW'!BP19*'Per Unit Emission'!AY18)*'Efficiency Change'!$G17+Transition!$C17*('RCP19-NEW'!BP19*'Per Unit Emission'!AY62)*'Efficiency Change'!$P17)/'Life time change'!$C17</f>
        <v>0</v>
      </c>
      <c r="IH18">
        <f>(Transition!$D17*('RCP19-NEW'!BQ19*'Per Unit Emission'!AZ18)*'Efficiency Change'!$G17+Transition!$C17*('RCP19-NEW'!BQ19*'Per Unit Emission'!AZ62)*'Efficiency Change'!$P17)/'Life time change'!$C17</f>
        <v>0</v>
      </c>
      <c r="II18">
        <f>(Transition!$D17*('RCP19-NEW'!BR19*'Per Unit Emission'!BA18)*'Efficiency Change'!$G17+Transition!$C17*('RCP19-NEW'!BR19*'Per Unit Emission'!BA62)*'Efficiency Change'!$P17)/'Life time change'!$C17</f>
        <v>0</v>
      </c>
      <c r="IJ18">
        <f>(Transition!$D17*('RCP19-NEW'!BS19*'Per Unit Emission'!AK18)*'Efficiency Change'!$G17+Transition!$C17*('RCP19-NEW'!BS19*'Per Unit Emission'!AK62)*'Efficiency Change'!$P17)/'Life time change'!$C17</f>
        <v>0</v>
      </c>
      <c r="IK18">
        <f>(Transition!$D17*('RCP19-NEW'!BT19*'Per Unit Emission'!AL18)*'Efficiency Change'!$G17+Transition!$C17*('RCP19-NEW'!BT19*'Per Unit Emission'!AL62)*'Efficiency Change'!$P17)/'Life time change'!$C17</f>
        <v>0</v>
      </c>
      <c r="IL18">
        <f>(Transition!$D17*('RCP19-NEW'!BU19*'Per Unit Emission'!AM18)*'Efficiency Change'!$G17+Transition!$C17*('RCP19-NEW'!BU19*'Per Unit Emission'!AM62)*'Efficiency Change'!$P17)/'Life time change'!$C17</f>
        <v>0</v>
      </c>
      <c r="IM18">
        <f>(Transition!$D17*('RCP19-NEW'!BV19*'Per Unit Emission'!AN18)*'Efficiency Change'!$G17+Transition!$C17*('RCP19-NEW'!BV19*'Per Unit Emission'!AN62)*'Efficiency Change'!$P17)/'Life time change'!$C17</f>
        <v>0</v>
      </c>
      <c r="IN18">
        <f>(Transition!$D17*('RCP19-NEW'!BW19*'Per Unit Emission'!AO18)*'Efficiency Change'!$G17+Transition!$C17*('RCP19-NEW'!BW19*'Per Unit Emission'!AO62)*'Efficiency Change'!$P17)/'Life time change'!$C17</f>
        <v>0</v>
      </c>
      <c r="IO18">
        <f>(Transition!$D17*('RCP19-NEW'!BX19*'Per Unit Emission'!AP18)*'Efficiency Change'!$G17+Transition!$C17*('RCP19-NEW'!BX19*'Per Unit Emission'!AP62)*'Efficiency Change'!$P17)/'Life time change'!$C17</f>
        <v>0</v>
      </c>
      <c r="IP18">
        <f>(Transition!$D17*('RCP19-NEW'!BY19*'Per Unit Emission'!AQ18)*'Efficiency Change'!$G17+Transition!$C17*('RCP19-NEW'!BY19*'Per Unit Emission'!AQ62)*'Efficiency Change'!$P17)/'Life time change'!$C17</f>
        <v>0</v>
      </c>
      <c r="IQ18">
        <f>(Transition!$D17*('RCP19-NEW'!BZ19*'Per Unit Emission'!AR18)*'Efficiency Change'!$G17+Transition!$C17*('RCP19-NEW'!BZ19*'Per Unit Emission'!AR62)*'Efficiency Change'!$P17)/'Life time change'!$C17</f>
        <v>0</v>
      </c>
      <c r="IR18">
        <f>(Transition!$D17*('RCP19-NEW'!CA19*'Per Unit Emission'!AS18)*'Efficiency Change'!$G17+Transition!$C17*('RCP19-NEW'!CA19*'Per Unit Emission'!AS62)*'Efficiency Change'!$P17)/'Life time change'!$C17</f>
        <v>0</v>
      </c>
      <c r="IS18">
        <f>(Transition!$D17*('RCP19-NEW'!CB19*'Per Unit Emission'!AT18)*'Efficiency Change'!$G17+Transition!$C17*('RCP19-NEW'!CB19*'Per Unit Emission'!AT62)*'Efficiency Change'!$P17)/'Life time change'!$C17</f>
        <v>0</v>
      </c>
      <c r="IT18">
        <f>(Transition!$D17*('RCP19-NEW'!CC19*'Per Unit Emission'!AU18)*'Efficiency Change'!$G17+Transition!$C17*('RCP19-NEW'!CC19*'Per Unit Emission'!AU62)*'Efficiency Change'!$P17)/'Life time change'!$C17</f>
        <v>0</v>
      </c>
      <c r="IU18">
        <f>(Transition!$D17*('RCP19-NEW'!CD19*'Per Unit Emission'!AV18)*'Efficiency Change'!$G17+Transition!$C17*('RCP19-NEW'!CD19*'Per Unit Emission'!AV62)*'Efficiency Change'!$P17)/'Life time change'!$C17</f>
        <v>0</v>
      </c>
      <c r="IV18">
        <f>(Transition!$D17*('RCP19-NEW'!CE19*'Per Unit Emission'!AW18)*'Efficiency Change'!$G17+Transition!$C17*('RCP19-NEW'!CE19*'Per Unit Emission'!AW62)*'Efficiency Change'!$P17)/'Life time change'!$C17</f>
        <v>0</v>
      </c>
      <c r="IW18">
        <f>(Transition!$D17*('RCP19-NEW'!CF19*'Per Unit Emission'!AX18)*'Efficiency Change'!$G17+Transition!$C17*('RCP19-NEW'!CF19*'Per Unit Emission'!AX62)*'Efficiency Change'!$P17)/'Life time change'!$C17</f>
        <v>0</v>
      </c>
      <c r="IX18">
        <f>(Transition!$D17*('RCP19-NEW'!CG19*'Per Unit Emission'!AY18)*'Efficiency Change'!$G17+Transition!$C17*('RCP19-NEW'!CG19*'Per Unit Emission'!AY62)*'Efficiency Change'!$P17)/'Life time change'!$C17</f>
        <v>0</v>
      </c>
      <c r="IY18">
        <f>(Transition!$D17*('RCP19-NEW'!CH19*'Per Unit Emission'!AZ18)*'Efficiency Change'!$G17+Transition!$C17*('RCP19-NEW'!CH19*'Per Unit Emission'!AZ62)*'Efficiency Change'!$P17)/'Life time change'!$C17</f>
        <v>0</v>
      </c>
    </row>
    <row r="19" spans="1:259" x14ac:dyDescent="0.25">
      <c r="A19">
        <v>2026</v>
      </c>
      <c r="B19">
        <f>(Transition!$D18*('Base-New'!C20*'Per Unit Emission'!C19)*'Efficiency Change'!$G18+Transition!$C18*('Base-New'!C20*'Per Unit Emission'!C63)*'Efficiency Change'!$P18)/'Life time change'!$C18</f>
        <v>0</v>
      </c>
      <c r="C19">
        <f>(Transition!$D18*('Base-New'!D20*'Per Unit Emission'!D19)*'Efficiency Change'!$G18+Transition!$C18*('Base-New'!D20*'Per Unit Emission'!D63)*'Efficiency Change'!$P18)/'Life time change'!$C18</f>
        <v>0</v>
      </c>
      <c r="D19">
        <f>(Transition!$D18*('Base-New'!E20*'Per Unit Emission'!E19)*'Efficiency Change'!$G18+Transition!$C18*('Base-New'!E20*'Per Unit Emission'!E63)*'Efficiency Change'!$P18)/'Life time change'!$C18</f>
        <v>0</v>
      </c>
      <c r="E19">
        <f>(Transition!$D18*('Base-New'!F20*'Per Unit Emission'!F19)*'Efficiency Change'!$G18+Transition!$C18*('Base-New'!F20*'Per Unit Emission'!F63)*'Efficiency Change'!$P18)/'Life time change'!$C18</f>
        <v>0</v>
      </c>
      <c r="F19">
        <f>(Transition!$D18*('Base-New'!G20*'Per Unit Emission'!G19)*'Efficiency Change'!$G18+Transition!$C18*('Base-New'!G20*'Per Unit Emission'!G63)*'Efficiency Change'!$P18)/'Life time change'!$C18</f>
        <v>0</v>
      </c>
      <c r="G19">
        <f>(Transition!$D18*('Base-New'!H20*'Per Unit Emission'!H19)*'Efficiency Change'!$G18+Transition!$C18*('Base-New'!H20*'Per Unit Emission'!H63)*'Efficiency Change'!$P18)/'Life time change'!$C18</f>
        <v>0</v>
      </c>
      <c r="H19">
        <f>(Transition!$D18*('Base-New'!I20*'Per Unit Emission'!I19)*'Efficiency Change'!$G18+Transition!$C18*('Base-New'!I20*'Per Unit Emission'!I63)*'Efficiency Change'!$P18)/'Life time change'!$C18</f>
        <v>0</v>
      </c>
      <c r="I19">
        <f>(Transition!$D18*('Base-New'!J20*'Per Unit Emission'!J19)*'Efficiency Change'!$G18+Transition!$C18*('Base-New'!J20*'Per Unit Emission'!J63)*'Efficiency Change'!$P18)/'Life time change'!$C18</f>
        <v>0</v>
      </c>
      <c r="J19">
        <f>(Transition!$D18*('Base-New'!K20*'Per Unit Emission'!K19)*'Efficiency Change'!$G18+Transition!$C18*('Base-New'!K20*'Per Unit Emission'!K63)*'Efficiency Change'!$P18)/'Life time change'!$C18</f>
        <v>0</v>
      </c>
      <c r="K19">
        <f>(Transition!$D18*('Base-New'!L20*'Per Unit Emission'!L19)*'Efficiency Change'!$G18+Transition!$C18*('Base-New'!L20*'Per Unit Emission'!L63)*'Efficiency Change'!$P18)/'Life time change'!$C18</f>
        <v>0</v>
      </c>
      <c r="L19">
        <f>(Transition!$D18*('Base-New'!M20*'Per Unit Emission'!M19)*'Efficiency Change'!$G18+Transition!$C18*('Base-New'!M20*'Per Unit Emission'!M63)*'Efficiency Change'!$P18)/'Life time change'!$C18</f>
        <v>0</v>
      </c>
      <c r="M19">
        <f>(Transition!$D18*('Base-New'!N20*'Per Unit Emission'!N19)*'Efficiency Change'!$G18+Transition!$C18*('Base-New'!N20*'Per Unit Emission'!N63)*'Efficiency Change'!$P18)/'Life time change'!$C18</f>
        <v>0</v>
      </c>
      <c r="N19">
        <f>(Transition!$D18*('Base-New'!O20*'Per Unit Emission'!O19)*'Efficiency Change'!$G18+Transition!$C18*('Base-New'!O20*'Per Unit Emission'!O63)*'Efficiency Change'!$P18)/'Life time change'!$C18</f>
        <v>0</v>
      </c>
      <c r="O19">
        <f>(Transition!$D18*('Base-New'!P20*'Per Unit Emission'!P19)*'Efficiency Change'!$G18+Transition!$C18*('Base-New'!P20*'Per Unit Emission'!P63)*'Efficiency Change'!$P18)/'Life time change'!$C18</f>
        <v>0</v>
      </c>
      <c r="P19">
        <f>(Transition!$D18*('Base-New'!Q20*'Per Unit Emission'!Q19)*'Efficiency Change'!$G18+Transition!$C18*('Base-New'!Q20*'Per Unit Emission'!Q63)*'Efficiency Change'!$P18)/'Life time change'!$C18</f>
        <v>0</v>
      </c>
      <c r="Q19">
        <f>(Transition!$D18*('Base-New'!R20*'Per Unit Emission'!R19)*'Efficiency Change'!$G18+Transition!$C18*('Base-New'!R20*'Per Unit Emission'!R63)*'Efficiency Change'!$P18)/'Life time change'!$C18</f>
        <v>0</v>
      </c>
      <c r="R19">
        <f>(Transition!$D18*('Base-New'!S20*'Per Unit Emission'!S19)*'Efficiency Change'!$G18+Transition!$C18*('Base-New'!S20*'Per Unit Emission'!S63)*'Efficiency Change'!$P18)/'Life time change'!$C18</f>
        <v>0</v>
      </c>
      <c r="S19">
        <f>(Transition!$D18*('Base-New'!T20*'Per Unit Emission'!C19)*'Efficiency Change'!$G18+Transition!$C18*('Base-New'!T20*'Per Unit Emission'!C63)*'Efficiency Change'!$P18)/'Life time change'!$C18</f>
        <v>0</v>
      </c>
      <c r="T19">
        <f>(Transition!$D18*('Base-New'!U20*'Per Unit Emission'!D19)*'Efficiency Change'!$G18+Transition!$C18*('Base-New'!U20*'Per Unit Emission'!D63)*'Efficiency Change'!$P18)/'Life time change'!$C18</f>
        <v>0</v>
      </c>
      <c r="U19">
        <f>(Transition!$D18*('Base-New'!V20*'Per Unit Emission'!E19)*'Efficiency Change'!$G18+Transition!$C18*('Base-New'!V20*'Per Unit Emission'!E63)*'Efficiency Change'!$P18)/'Life time change'!$C18</f>
        <v>0</v>
      </c>
      <c r="V19">
        <f>(Transition!$D18*('Base-New'!W20*'Per Unit Emission'!F19)*'Efficiency Change'!$G18+Transition!$C18*('Base-New'!W20*'Per Unit Emission'!F63)*'Efficiency Change'!$P18)/'Life time change'!$C18</f>
        <v>0</v>
      </c>
      <c r="W19">
        <f>(Transition!$D18*('Base-New'!X20*'Per Unit Emission'!G19)*'Efficiency Change'!$G18+Transition!$C18*('Base-New'!X20*'Per Unit Emission'!G63)*'Efficiency Change'!$P18)/'Life time change'!$C18</f>
        <v>0</v>
      </c>
      <c r="X19">
        <f>(Transition!$D18*('Base-New'!Y20*'Per Unit Emission'!H19)*'Efficiency Change'!$G18+Transition!$C18*('Base-New'!Y20*'Per Unit Emission'!H63)*'Efficiency Change'!$P18)/'Life time change'!$C18</f>
        <v>0</v>
      </c>
      <c r="Y19">
        <f>(Transition!$D18*('Base-New'!Z20*'Per Unit Emission'!I19)*'Efficiency Change'!$G18+Transition!$C18*('Base-New'!Z20*'Per Unit Emission'!I63)*'Efficiency Change'!$P18)/'Life time change'!$C18</f>
        <v>0</v>
      </c>
      <c r="Z19">
        <f>(Transition!$D18*('Base-New'!AA20*'Per Unit Emission'!J19)*'Efficiency Change'!$G18+Transition!$C18*('Base-New'!AA20*'Per Unit Emission'!J63)*'Efficiency Change'!$P18)/'Life time change'!$C18</f>
        <v>0</v>
      </c>
      <c r="AA19">
        <f>(Transition!$D18*('Base-New'!AB20*'Per Unit Emission'!K19)*'Efficiency Change'!$G18+Transition!$C18*('Base-New'!AB20*'Per Unit Emission'!K63)*'Efficiency Change'!$P18)/'Life time change'!$C18</f>
        <v>0</v>
      </c>
      <c r="AB19">
        <f>(Transition!$D18*('Base-New'!AC20*'Per Unit Emission'!L19)*'Efficiency Change'!$G18+Transition!$C18*('Base-New'!AC20*'Per Unit Emission'!L63)*'Efficiency Change'!$P18)/'Life time change'!$C18</f>
        <v>0</v>
      </c>
      <c r="AC19">
        <f>(Transition!$D18*('Base-New'!AD20*'Per Unit Emission'!M19)*'Efficiency Change'!$G18+Transition!$C18*('Base-New'!AD20*'Per Unit Emission'!M63)*'Efficiency Change'!$P18)/'Life time change'!$C18</f>
        <v>0</v>
      </c>
      <c r="AD19">
        <f>(Transition!$D18*('Base-New'!AE20*'Per Unit Emission'!N19)*'Efficiency Change'!$G18+Transition!$C18*('Base-New'!AE20*'Per Unit Emission'!N63)*'Efficiency Change'!$P18)/'Life time change'!$C18</f>
        <v>0</v>
      </c>
      <c r="AE19">
        <f>(Transition!$D18*('Base-New'!AF20*'Per Unit Emission'!O19)*'Efficiency Change'!$G18+Transition!$C18*('Base-New'!AF20*'Per Unit Emission'!O63)*'Efficiency Change'!$P18)/'Life time change'!$C18</f>
        <v>0</v>
      </c>
      <c r="AF19">
        <f>(Transition!$D18*('Base-New'!AG20*'Per Unit Emission'!P19)*'Efficiency Change'!$G18+Transition!$C18*('Base-New'!AG20*'Per Unit Emission'!P63)*'Efficiency Change'!$P18)/'Life time change'!$C18</f>
        <v>0</v>
      </c>
      <c r="AG19">
        <f>(Transition!$D18*('Base-New'!AH20*'Per Unit Emission'!Q19)*'Efficiency Change'!$G18+Transition!$C18*('Base-New'!AH20*'Per Unit Emission'!Q63)*'Efficiency Change'!$P18)/'Life time change'!$C18</f>
        <v>0</v>
      </c>
      <c r="AH19">
        <f>(Transition!$D18*('Base-New'!AI20*'Per Unit Emission'!R19)*'Efficiency Change'!$G18+Transition!$C18*('Base-New'!AI20*'Per Unit Emission'!R63)*'Efficiency Change'!$P18)/'Life time change'!$C18</f>
        <v>0</v>
      </c>
      <c r="AI19">
        <f>(Transition!$D18*('Base-New'!AJ20*'Per Unit Emission'!S19)*'Efficiency Change'!$G18+Transition!$C18*('Base-New'!AJ20*'Per Unit Emission'!S63)*'Efficiency Change'!$P18)/'Life time change'!$C18</f>
        <v>0</v>
      </c>
      <c r="AJ19">
        <f>(Transition!$D18*('Base-New'!AK20*'Per Unit Emission'!C19)*'Efficiency Change'!$G18+Transition!$C18*('Base-New'!AK20*'Per Unit Emission'!C63)*'Efficiency Change'!$P18)/'Life time change'!$C18</f>
        <v>0</v>
      </c>
      <c r="AK19">
        <f>(Transition!$D18*('Base-New'!AL20*'Per Unit Emission'!D19)*'Efficiency Change'!$G18+Transition!$C18*('Base-New'!AL20*'Per Unit Emission'!D63)*'Efficiency Change'!$P18)/'Life time change'!$C18</f>
        <v>0</v>
      </c>
      <c r="AL19">
        <f>(Transition!$D18*('Base-New'!AM20*'Per Unit Emission'!E19)*'Efficiency Change'!$G18+Transition!$C18*('Base-New'!AM20*'Per Unit Emission'!E63)*'Efficiency Change'!$P18)/'Life time change'!$C18</f>
        <v>0</v>
      </c>
      <c r="AM19">
        <f>(Transition!$D18*('Base-New'!AN20*'Per Unit Emission'!F19)*'Efficiency Change'!$G18+Transition!$C18*('Base-New'!AN20*'Per Unit Emission'!F63)*'Efficiency Change'!$P18)/'Life time change'!$C18</f>
        <v>0</v>
      </c>
      <c r="AN19">
        <f>(Transition!$D18*('Base-New'!AO20*'Per Unit Emission'!G19)*'Efficiency Change'!$G18+Transition!$C18*('Base-New'!AO20*'Per Unit Emission'!G63)*'Efficiency Change'!$P18)/'Life time change'!$C18</f>
        <v>0</v>
      </c>
      <c r="AO19">
        <f>(Transition!$D18*('Base-New'!AP20*'Per Unit Emission'!H19)*'Efficiency Change'!$G18+Transition!$C18*('Base-New'!AP20*'Per Unit Emission'!H63)*'Efficiency Change'!$P18)/'Life time change'!$C18</f>
        <v>0</v>
      </c>
      <c r="AP19">
        <f>(Transition!$D18*('Base-New'!AQ20*'Per Unit Emission'!I19)*'Efficiency Change'!$G18+Transition!$C18*('Base-New'!AQ20*'Per Unit Emission'!I63)*'Efficiency Change'!$P18)/'Life time change'!$C18</f>
        <v>0</v>
      </c>
      <c r="AQ19">
        <f>(Transition!$D18*('Base-New'!AR20*'Per Unit Emission'!J19)*'Efficiency Change'!$G18+Transition!$C18*('Base-New'!AR20*'Per Unit Emission'!J63)*'Efficiency Change'!$P18)/'Life time change'!$C18</f>
        <v>0</v>
      </c>
      <c r="AR19">
        <f>(Transition!$D18*('Base-New'!AS20*'Per Unit Emission'!K19)*'Efficiency Change'!$G18+Transition!$C18*('Base-New'!AS20*'Per Unit Emission'!K63)*'Efficiency Change'!$P18)/'Life time change'!$C18</f>
        <v>0</v>
      </c>
      <c r="AS19">
        <f>(Transition!$D18*('Base-New'!AT20*'Per Unit Emission'!L19)*'Efficiency Change'!$G18+Transition!$C18*('Base-New'!AT20*'Per Unit Emission'!L63)*'Efficiency Change'!$P18)/'Life time change'!$C18</f>
        <v>0</v>
      </c>
      <c r="AT19">
        <f>(Transition!$D18*('Base-New'!AU20*'Per Unit Emission'!M19)*'Efficiency Change'!$G18+Transition!$C18*('Base-New'!AU20*'Per Unit Emission'!M63)*'Efficiency Change'!$P18)/'Life time change'!$C18</f>
        <v>0</v>
      </c>
      <c r="AU19">
        <f>(Transition!$D18*('Base-New'!AV20*'Per Unit Emission'!N19)*'Efficiency Change'!$G18+Transition!$C18*('Base-New'!AV20*'Per Unit Emission'!N63)*'Efficiency Change'!$P18)/'Life time change'!$C18</f>
        <v>0</v>
      </c>
      <c r="AV19">
        <f>(Transition!$D18*('Base-New'!AW20*'Per Unit Emission'!O19)*'Efficiency Change'!$G18+Transition!$C18*('Base-New'!AW20*'Per Unit Emission'!O63)*'Efficiency Change'!$P18)/'Life time change'!$C18</f>
        <v>0</v>
      </c>
      <c r="AW19">
        <f>(Transition!$D18*('Base-New'!AX20*'Per Unit Emission'!P19)*'Efficiency Change'!$G18+Transition!$C18*('Base-New'!AX20*'Per Unit Emission'!P63)*'Efficiency Change'!$P18)/'Life time change'!$C18</f>
        <v>0</v>
      </c>
      <c r="AX19">
        <f>(Transition!$D18*('Base-New'!AY20*'Per Unit Emission'!Q19)*'Efficiency Change'!$G18+Transition!$C18*('Base-New'!AY20*'Per Unit Emission'!Q63)*'Efficiency Change'!$P18)/'Life time change'!$C18</f>
        <v>0</v>
      </c>
      <c r="AY19">
        <f>(Transition!$D18*('Base-New'!AZ20*'Per Unit Emission'!R19)*'Efficiency Change'!$G18+Transition!$C18*('Base-New'!AZ20*'Per Unit Emission'!R63)*'Efficiency Change'!$P18)/'Life time change'!$C18</f>
        <v>0</v>
      </c>
      <c r="AZ19">
        <f>(Transition!$D18*('Base-New'!BA20*'Per Unit Emission'!S19)*'Efficiency Change'!$G18+Transition!$C18*('Base-New'!BA20*'Per Unit Emission'!S63)*'Efficiency Change'!$P18)/'Life time change'!$C18</f>
        <v>0</v>
      </c>
      <c r="BA19">
        <f>(Transition!$D18*('Base-New'!BB20*'Per Unit Emission'!C19)*'Efficiency Change'!$G18+Transition!$C18*('Base-New'!BB20*'Per Unit Emission'!C63)*'Efficiency Change'!$P18)/'Life time change'!$C18</f>
        <v>0</v>
      </c>
      <c r="BB19">
        <f>(Transition!$D18*('Base-New'!BC20*'Per Unit Emission'!D19)*'Efficiency Change'!$G18+Transition!$C18*('Base-New'!BC20*'Per Unit Emission'!D63)*'Efficiency Change'!$P18)/'Life time change'!$C18</f>
        <v>0</v>
      </c>
      <c r="BC19">
        <f>(Transition!$D18*('Base-New'!BD20*'Per Unit Emission'!E19)*'Efficiency Change'!$G18+Transition!$C18*('Base-New'!BD20*'Per Unit Emission'!E63)*'Efficiency Change'!$P18)/'Life time change'!$C18</f>
        <v>0</v>
      </c>
      <c r="BD19">
        <f>(Transition!$D18*('Base-New'!BE20*'Per Unit Emission'!F19)*'Efficiency Change'!$G18+Transition!$C18*('Base-New'!BE20*'Per Unit Emission'!F63)*'Efficiency Change'!$P18)/'Life time change'!$C18</f>
        <v>0</v>
      </c>
      <c r="BE19">
        <f>(Transition!$D18*('Base-New'!BF20*'Per Unit Emission'!G19)*'Efficiency Change'!$G18+Transition!$C18*('Base-New'!BF20*'Per Unit Emission'!G63)*'Efficiency Change'!$P18)/'Life time change'!$C18</f>
        <v>0</v>
      </c>
      <c r="BF19">
        <f>(Transition!$D18*('Base-New'!BG20*'Per Unit Emission'!H19)*'Efficiency Change'!$G18+Transition!$C18*('Base-New'!BG20*'Per Unit Emission'!H63)*'Efficiency Change'!$P18)/'Life time change'!$C18</f>
        <v>0</v>
      </c>
      <c r="BG19">
        <f>(Transition!$D18*('Base-New'!BH20*'Per Unit Emission'!I19)*'Efficiency Change'!$G18+Transition!$C18*('Base-New'!BH20*'Per Unit Emission'!I63)*'Efficiency Change'!$P18)/'Life time change'!$C18</f>
        <v>0</v>
      </c>
      <c r="BH19">
        <f>(Transition!$D18*('Base-New'!BI20*'Per Unit Emission'!J19)*'Efficiency Change'!$G18+Transition!$C18*('Base-New'!BI20*'Per Unit Emission'!J63)*'Efficiency Change'!$P18)/'Life time change'!$C18</f>
        <v>0</v>
      </c>
      <c r="BI19">
        <f>(Transition!$D18*('Base-New'!BJ20*'Per Unit Emission'!K19)*'Efficiency Change'!$G18+Transition!$C18*('Base-New'!BJ20*'Per Unit Emission'!K63)*'Efficiency Change'!$P18)/'Life time change'!$C18</f>
        <v>0</v>
      </c>
      <c r="BJ19">
        <f>(Transition!$D18*('Base-New'!BK20*'Per Unit Emission'!L19)*'Efficiency Change'!$G18+Transition!$C18*('Base-New'!BK20*'Per Unit Emission'!L63)*'Efficiency Change'!$P18)/'Life time change'!$C18</f>
        <v>0</v>
      </c>
      <c r="BK19">
        <f>(Transition!$D18*('Base-New'!BL20*'Per Unit Emission'!M19)*'Efficiency Change'!$G18+Transition!$C18*('Base-New'!BL20*'Per Unit Emission'!M63)*'Efficiency Change'!$P18)/'Life time change'!$C18</f>
        <v>0</v>
      </c>
      <c r="BL19">
        <f>(Transition!$D18*('Base-New'!BM20*'Per Unit Emission'!N19)*'Efficiency Change'!$G18+Transition!$C18*('Base-New'!BM20*'Per Unit Emission'!N63)*'Efficiency Change'!$P18)/'Life time change'!$C18</f>
        <v>0</v>
      </c>
      <c r="BM19">
        <f>(Transition!$D18*('Base-New'!BN20*'Per Unit Emission'!O19)*'Efficiency Change'!$G18+Transition!$C18*('Base-New'!BN20*'Per Unit Emission'!O63)*'Efficiency Change'!$P18)/'Life time change'!$C18</f>
        <v>0</v>
      </c>
      <c r="BN19">
        <f>(Transition!$D18*('Base-New'!BO20*'Per Unit Emission'!P19)*'Efficiency Change'!$G18+Transition!$C18*('Base-New'!BO20*'Per Unit Emission'!P63)*'Efficiency Change'!$P18)/'Life time change'!$C18</f>
        <v>0</v>
      </c>
      <c r="BO19">
        <f>(Transition!$D18*('Base-New'!BP20*'Per Unit Emission'!Q19)*'Efficiency Change'!$G18+Transition!$C18*('Base-New'!BP20*'Per Unit Emission'!Q63)*'Efficiency Change'!$P18)/'Life time change'!$C18</f>
        <v>0</v>
      </c>
      <c r="BP19">
        <f>(Transition!$D18*('Base-New'!BQ20*'Per Unit Emission'!R19)*'Efficiency Change'!$G18+Transition!$C18*('Base-New'!BQ20*'Per Unit Emission'!R63)*'Efficiency Change'!$P18)/'Life time change'!$C18</f>
        <v>0</v>
      </c>
      <c r="BQ19">
        <f>(Transition!$D18*('Base-New'!BR20*'Per Unit Emission'!S19)*'Efficiency Change'!$G18+Transition!$C18*('Base-New'!BR20*'Per Unit Emission'!S63)*'Efficiency Change'!$P18)/'Life time change'!$C18</f>
        <v>0</v>
      </c>
      <c r="BR19">
        <f>(Transition!$D18*('Base-New'!BS20*'Per Unit Emission'!C19)*'Efficiency Change'!$G18+Transition!$C18*('Base-New'!BS20*'Per Unit Emission'!C63)*'Efficiency Change'!$P18)/'Life time change'!$C18</f>
        <v>0</v>
      </c>
      <c r="BS19">
        <f>(Transition!$D18*('Base-New'!BT20*'Per Unit Emission'!D19)*'Efficiency Change'!$G18+Transition!$C18*('Base-New'!BT20*'Per Unit Emission'!D63)*'Efficiency Change'!$P18)/'Life time change'!$C18</f>
        <v>0</v>
      </c>
      <c r="BT19">
        <f>(Transition!$D18*('Base-New'!BU20*'Per Unit Emission'!E19)*'Efficiency Change'!$G18+Transition!$C18*('Base-New'!BU20*'Per Unit Emission'!E63)*'Efficiency Change'!$P18)/'Life time change'!$C18</f>
        <v>0</v>
      </c>
      <c r="BU19">
        <f>(Transition!$D18*('Base-New'!BV20*'Per Unit Emission'!F19)*'Efficiency Change'!$G18+Transition!$C18*('Base-New'!BV20*'Per Unit Emission'!F63)*'Efficiency Change'!$P18)/'Life time change'!$C18</f>
        <v>0</v>
      </c>
      <c r="BV19">
        <f>(Transition!$D18*('Base-New'!BW20*'Per Unit Emission'!G19)*'Efficiency Change'!$G18+Transition!$C18*('Base-New'!BW20*'Per Unit Emission'!G63)*'Efficiency Change'!$P18)/'Life time change'!$C18</f>
        <v>0</v>
      </c>
      <c r="BW19">
        <f>(Transition!$D18*('Base-New'!BX20*'Per Unit Emission'!H19)*'Efficiency Change'!$G18+Transition!$C18*('Base-New'!BX20*'Per Unit Emission'!H63)*'Efficiency Change'!$P18)/'Life time change'!$C18</f>
        <v>0</v>
      </c>
      <c r="BX19">
        <f>(Transition!$D18*('Base-New'!BY20*'Per Unit Emission'!I19)*'Efficiency Change'!$G18+Transition!$C18*('Base-New'!BY20*'Per Unit Emission'!I63)*'Efficiency Change'!$P18)/'Life time change'!$C18</f>
        <v>0</v>
      </c>
      <c r="BY19">
        <f>(Transition!$D18*('Base-New'!BZ20*'Per Unit Emission'!J19)*'Efficiency Change'!$G18+Transition!$C18*('Base-New'!BZ20*'Per Unit Emission'!J63)*'Efficiency Change'!$P18)/'Life time change'!$C18</f>
        <v>0</v>
      </c>
      <c r="BZ19">
        <f>(Transition!$D18*('Base-New'!CA20*'Per Unit Emission'!K19)*'Efficiency Change'!$G18+Transition!$C18*('Base-New'!CA20*'Per Unit Emission'!K63)*'Efficiency Change'!$P18)/'Life time change'!$C18</f>
        <v>0</v>
      </c>
      <c r="CA19">
        <f>(Transition!$D18*('Base-New'!CB20*'Per Unit Emission'!L19)*'Efficiency Change'!$G18+Transition!$C18*('Base-New'!CB20*'Per Unit Emission'!L63)*'Efficiency Change'!$P18)/'Life time change'!$C18</f>
        <v>0</v>
      </c>
      <c r="CB19">
        <f>(Transition!$D18*('Base-New'!CC20*'Per Unit Emission'!M19)*'Efficiency Change'!$G18+Transition!$C18*('Base-New'!CC20*'Per Unit Emission'!M63)*'Efficiency Change'!$P18)/'Life time change'!$C18</f>
        <v>0</v>
      </c>
      <c r="CC19">
        <f>(Transition!$D18*('Base-New'!CD20*'Per Unit Emission'!N19)*'Efficiency Change'!$G18+Transition!$C18*('Base-New'!CD20*'Per Unit Emission'!N63)*'Efficiency Change'!$P18)/'Life time change'!$C18</f>
        <v>0</v>
      </c>
      <c r="CD19">
        <f>(Transition!$D18*('Base-New'!CE20*'Per Unit Emission'!O19)*'Efficiency Change'!$G18+Transition!$C18*('Base-New'!CE20*'Per Unit Emission'!O63)*'Efficiency Change'!$P18)/'Life time change'!$C18</f>
        <v>0</v>
      </c>
      <c r="CE19">
        <f>(Transition!$D18*('Base-New'!CF20*'Per Unit Emission'!P19)*'Efficiency Change'!$G18+Transition!$C18*('Base-New'!CF20*'Per Unit Emission'!P63)*'Efficiency Change'!$P18)/'Life time change'!$C18</f>
        <v>0</v>
      </c>
      <c r="CF19">
        <f>(Transition!$D18*('Base-New'!CG20*'Per Unit Emission'!Q19)*'Efficiency Change'!$G18+Transition!$C18*('Base-New'!CG20*'Per Unit Emission'!Q63)*'Efficiency Change'!$P18)/'Life time change'!$C18</f>
        <v>0</v>
      </c>
      <c r="CG19">
        <f>(Transition!$D18*('Base-New'!CH20*'Per Unit Emission'!R19)*'Efficiency Change'!$G18+Transition!$C18*('Base-New'!CH20*'Per Unit Emission'!R63)*'Efficiency Change'!$P18)/'Life time change'!$C18</f>
        <v>0</v>
      </c>
      <c r="CJ19">
        <v>2026</v>
      </c>
      <c r="CK19">
        <f>(Transition!$D18*('RCP26-NEW'!C20*'Per Unit Emission'!T19)*'Efficiency Change'!$G18+Transition!$C18*('RCP26-NEW'!C20*'Per Unit Emission'!T63)*'Efficiency Change'!$P18)/'Life time change'!$C18</f>
        <v>0</v>
      </c>
      <c r="CL19">
        <f>(Transition!$D18*('RCP26-NEW'!D20*'Per Unit Emission'!U19)*'Efficiency Change'!$G18+Transition!$C18*('RCP26-NEW'!D20*'Per Unit Emission'!U63)*'Efficiency Change'!$P18)/'Life time change'!$C18</f>
        <v>0</v>
      </c>
      <c r="CM19">
        <f>(Transition!$D18*('RCP26-NEW'!E20*'Per Unit Emission'!V19)*'Efficiency Change'!$G18+Transition!$C18*('RCP26-NEW'!E20*'Per Unit Emission'!V63)*'Efficiency Change'!$P18)/'Life time change'!$C18</f>
        <v>0</v>
      </c>
      <c r="CN19">
        <f>(Transition!$D18*('RCP26-NEW'!F20*'Per Unit Emission'!W19)*'Efficiency Change'!$G18+Transition!$C18*('RCP26-NEW'!F20*'Per Unit Emission'!W63)*'Efficiency Change'!$P18)/'Life time change'!$C18</f>
        <v>0</v>
      </c>
      <c r="CO19">
        <f>(Transition!$D18*('RCP26-NEW'!G20*'Per Unit Emission'!X19)*'Efficiency Change'!$G18+Transition!$C18*('RCP26-NEW'!G20*'Per Unit Emission'!X63)*'Efficiency Change'!$P18)/'Life time change'!$C18</f>
        <v>0</v>
      </c>
      <c r="CP19">
        <f>(Transition!$D18*('RCP26-NEW'!H20*'Per Unit Emission'!Y19)*'Efficiency Change'!$G18+Transition!$C18*('RCP26-NEW'!H20*'Per Unit Emission'!Y63)*'Efficiency Change'!$P18)/'Life time change'!$C18</f>
        <v>0</v>
      </c>
      <c r="CQ19">
        <f>(Transition!$D18*('RCP26-NEW'!I20*'Per Unit Emission'!Z19)*'Efficiency Change'!$G18+Transition!$C18*('RCP26-NEW'!I20*'Per Unit Emission'!Z63)*'Efficiency Change'!$P18)/'Life time change'!$C18</f>
        <v>0</v>
      </c>
      <c r="CR19">
        <f>(Transition!$D18*('RCP26-NEW'!J20*'Per Unit Emission'!AA19)*'Efficiency Change'!$G18+Transition!$C18*('RCP26-NEW'!J20*'Per Unit Emission'!AA63)*'Efficiency Change'!$P18)/'Life time change'!$C18</f>
        <v>0</v>
      </c>
      <c r="CS19">
        <f>(Transition!$D18*('RCP26-NEW'!K20*'Per Unit Emission'!AB19)*'Efficiency Change'!$G18+Transition!$C18*('RCP26-NEW'!K20*'Per Unit Emission'!AB63)*'Efficiency Change'!$P18)/'Life time change'!$C18</f>
        <v>0</v>
      </c>
      <c r="CT19">
        <f>(Transition!$D18*('RCP26-NEW'!L20*'Per Unit Emission'!AC19)*'Efficiency Change'!$G18+Transition!$C18*('RCP26-NEW'!L20*'Per Unit Emission'!AC63)*'Efficiency Change'!$P18)/'Life time change'!$C18</f>
        <v>0</v>
      </c>
      <c r="CU19">
        <f>(Transition!$D18*('RCP26-NEW'!M20*'Per Unit Emission'!AD19)*'Efficiency Change'!$G18+Transition!$C18*('RCP26-NEW'!M20*'Per Unit Emission'!AD63)*'Efficiency Change'!$P18)/'Life time change'!$C18</f>
        <v>0</v>
      </c>
      <c r="CV19">
        <f>(Transition!$D18*('RCP26-NEW'!N20*'Per Unit Emission'!AE19)*'Efficiency Change'!$G18+Transition!$C18*('RCP26-NEW'!N20*'Per Unit Emission'!AE63)*'Efficiency Change'!$P18)/'Life time change'!$C18</f>
        <v>0</v>
      </c>
      <c r="CW19">
        <f>(Transition!$D18*('RCP26-NEW'!O20*'Per Unit Emission'!AF19)*'Efficiency Change'!$G18+Transition!$C18*('RCP26-NEW'!O20*'Per Unit Emission'!AF63)*'Efficiency Change'!$P18)/'Life time change'!$C18</f>
        <v>0</v>
      </c>
      <c r="CX19">
        <f>(Transition!$D18*('RCP26-NEW'!P20*'Per Unit Emission'!AG19)*'Efficiency Change'!$G18+Transition!$C18*('RCP26-NEW'!P20*'Per Unit Emission'!AG63)*'Efficiency Change'!$P18)/'Life time change'!$C18</f>
        <v>0</v>
      </c>
      <c r="CY19">
        <f>(Transition!$D18*('RCP26-NEW'!Q20*'Per Unit Emission'!AH19)*'Efficiency Change'!$G18+Transition!$C18*('RCP26-NEW'!Q20*'Per Unit Emission'!AH63)*'Efficiency Change'!$P18)/'Life time change'!$C18</f>
        <v>0</v>
      </c>
      <c r="CZ19">
        <f>(Transition!$D18*('RCP26-NEW'!R20*'Per Unit Emission'!AI19)*'Efficiency Change'!$G18+Transition!$C18*('RCP26-NEW'!R20*'Per Unit Emission'!AI63)*'Efficiency Change'!$P18)/'Life time change'!$C18</f>
        <v>0</v>
      </c>
      <c r="DA19">
        <f>(Transition!$D18*('RCP26-NEW'!S20*'Per Unit Emission'!AJ19)*'Efficiency Change'!$G18+Transition!$C18*('RCP26-NEW'!S20*'Per Unit Emission'!AJ63)*'Efficiency Change'!$P18)/'Life time change'!$C18</f>
        <v>0</v>
      </c>
      <c r="DB19">
        <f>(Transition!$D18*('RCP26-NEW'!T20*'Per Unit Emission'!T19)*'Efficiency Change'!$G18+Transition!$C18*('RCP26-NEW'!T20*'Per Unit Emission'!T63)*'Efficiency Change'!$P18)/'Life time change'!$C18</f>
        <v>0</v>
      </c>
      <c r="DC19">
        <f>(Transition!$D18*('RCP26-NEW'!U20*'Per Unit Emission'!U19)*'Efficiency Change'!$G18+Transition!$C18*('RCP26-NEW'!U20*'Per Unit Emission'!U63)*'Efficiency Change'!$P18)/'Life time change'!$C18</f>
        <v>0</v>
      </c>
      <c r="DD19">
        <f>(Transition!$D18*('RCP26-NEW'!V20*'Per Unit Emission'!V19)*'Efficiency Change'!$G18+Transition!$C18*('RCP26-NEW'!V20*'Per Unit Emission'!V63)*'Efficiency Change'!$P18)/'Life time change'!$C18</f>
        <v>0</v>
      </c>
      <c r="DE19">
        <f>(Transition!$D18*('RCP26-NEW'!W20*'Per Unit Emission'!W19)*'Efficiency Change'!$G18+Transition!$C18*('RCP26-NEW'!W20*'Per Unit Emission'!W63)*'Efficiency Change'!$P18)/'Life time change'!$C18</f>
        <v>0</v>
      </c>
      <c r="DF19">
        <f>(Transition!$D18*('RCP26-NEW'!X20*'Per Unit Emission'!X19)*'Efficiency Change'!$G18+Transition!$C18*('RCP26-NEW'!X20*'Per Unit Emission'!X63)*'Efficiency Change'!$P18)/'Life time change'!$C18</f>
        <v>0</v>
      </c>
      <c r="DG19">
        <f>(Transition!$D18*('RCP26-NEW'!Y20*'Per Unit Emission'!Y19)*'Efficiency Change'!$G18+Transition!$C18*('RCP26-NEW'!Y20*'Per Unit Emission'!Y63)*'Efficiency Change'!$P18)/'Life time change'!$C18</f>
        <v>0</v>
      </c>
      <c r="DH19">
        <f>(Transition!$D18*('RCP26-NEW'!Z20*'Per Unit Emission'!Z19)*'Efficiency Change'!$G18+Transition!$C18*('RCP26-NEW'!Z20*'Per Unit Emission'!Z63)*'Efficiency Change'!$P18)/'Life time change'!$C18</f>
        <v>0</v>
      </c>
      <c r="DI19">
        <f>(Transition!$D18*('RCP26-NEW'!AA20*'Per Unit Emission'!AA19)*'Efficiency Change'!$G18+Transition!$C18*('RCP26-NEW'!AA20*'Per Unit Emission'!AA63)*'Efficiency Change'!$P18)/'Life time change'!$C18</f>
        <v>0</v>
      </c>
      <c r="DJ19">
        <f>(Transition!$D18*('RCP26-NEW'!AB20*'Per Unit Emission'!AB19)*'Efficiency Change'!$G18+Transition!$C18*('RCP26-NEW'!AB20*'Per Unit Emission'!AB63)*'Efficiency Change'!$P18)/'Life time change'!$C18</f>
        <v>0</v>
      </c>
      <c r="DK19">
        <f>(Transition!$D18*('RCP26-NEW'!AC20*'Per Unit Emission'!AC19)*'Efficiency Change'!$G18+Transition!$C18*('RCP26-NEW'!AC20*'Per Unit Emission'!AC63)*'Efficiency Change'!$P18)/'Life time change'!$C18</f>
        <v>0</v>
      </c>
      <c r="DL19">
        <f>(Transition!$D18*('RCP26-NEW'!AD20*'Per Unit Emission'!AD19)*'Efficiency Change'!$G18+Transition!$C18*('RCP26-NEW'!AD20*'Per Unit Emission'!AD63)*'Efficiency Change'!$P18)/'Life time change'!$C18</f>
        <v>0</v>
      </c>
      <c r="DM19">
        <f>(Transition!$D18*('RCP26-NEW'!AE20*'Per Unit Emission'!AE19)*'Efficiency Change'!$G18+Transition!$C18*('RCP26-NEW'!AE20*'Per Unit Emission'!AE63)*'Efficiency Change'!$P18)/'Life time change'!$C18</f>
        <v>0</v>
      </c>
      <c r="DN19">
        <f>(Transition!$D18*('RCP26-NEW'!AF20*'Per Unit Emission'!AF19)*'Efficiency Change'!$G18+Transition!$C18*('RCP26-NEW'!AF20*'Per Unit Emission'!AF63)*'Efficiency Change'!$P18)/'Life time change'!$C18</f>
        <v>0</v>
      </c>
      <c r="DO19">
        <f>(Transition!$D18*('RCP26-NEW'!AG20*'Per Unit Emission'!AG19)*'Efficiency Change'!$G18+Transition!$C18*('RCP26-NEW'!AG20*'Per Unit Emission'!AG63)*'Efficiency Change'!$P18)/'Life time change'!$C18</f>
        <v>0</v>
      </c>
      <c r="DP19">
        <f>(Transition!$D18*('RCP26-NEW'!AH20*'Per Unit Emission'!AH19)*'Efficiency Change'!$G18+Transition!$C18*('RCP26-NEW'!AH20*'Per Unit Emission'!AH63)*'Efficiency Change'!$P18)/'Life time change'!$C18</f>
        <v>0</v>
      </c>
      <c r="DQ19">
        <f>(Transition!$D18*('RCP26-NEW'!AI20*'Per Unit Emission'!AI19)*'Efficiency Change'!$G18+Transition!$C18*('RCP26-NEW'!AI20*'Per Unit Emission'!AI63)*'Efficiency Change'!$P18)/'Life time change'!$C18</f>
        <v>0</v>
      </c>
      <c r="DR19">
        <f>(Transition!$D18*('RCP26-NEW'!AJ20*'Per Unit Emission'!AJ19)*'Efficiency Change'!$G18+Transition!$C18*('RCP26-NEW'!AJ20*'Per Unit Emission'!AJ63)*'Efficiency Change'!$P18)/'Life time change'!$C18</f>
        <v>0</v>
      </c>
      <c r="DS19">
        <f>(Transition!$D18*('RCP26-NEW'!AK20*'Per Unit Emission'!T19)*'Efficiency Change'!$G18+Transition!$C18*('RCP26-NEW'!AK20*'Per Unit Emission'!T63)*'Efficiency Change'!$P18)/'Life time change'!$C18</f>
        <v>0</v>
      </c>
      <c r="DT19">
        <f>(Transition!$D18*('RCP26-NEW'!AL20*'Per Unit Emission'!U19)*'Efficiency Change'!$G18+Transition!$C18*('RCP26-NEW'!AL20*'Per Unit Emission'!U63)*'Efficiency Change'!$P18)/'Life time change'!$C18</f>
        <v>0</v>
      </c>
      <c r="DU19">
        <f>(Transition!$D18*('RCP26-NEW'!AM20*'Per Unit Emission'!V19)*'Efficiency Change'!$G18+Transition!$C18*('RCP26-NEW'!AM20*'Per Unit Emission'!V63)*'Efficiency Change'!$P18)/'Life time change'!$C18</f>
        <v>0</v>
      </c>
      <c r="DV19">
        <f>(Transition!$D18*('RCP26-NEW'!AN20*'Per Unit Emission'!W19)*'Efficiency Change'!$G18+Transition!$C18*('RCP26-NEW'!AN20*'Per Unit Emission'!W63)*'Efficiency Change'!$P18)/'Life time change'!$C18</f>
        <v>0</v>
      </c>
      <c r="DW19">
        <f>(Transition!$D18*('RCP26-NEW'!AO20*'Per Unit Emission'!X19)*'Efficiency Change'!$G18+Transition!$C18*('RCP26-NEW'!AO20*'Per Unit Emission'!X63)*'Efficiency Change'!$P18)/'Life time change'!$C18</f>
        <v>0</v>
      </c>
      <c r="DX19">
        <f>(Transition!$D18*('RCP26-NEW'!AP20*'Per Unit Emission'!Y19)*'Efficiency Change'!$G18+Transition!$C18*('RCP26-NEW'!AP20*'Per Unit Emission'!Y63)*'Efficiency Change'!$P18)/'Life time change'!$C18</f>
        <v>0</v>
      </c>
      <c r="DY19">
        <f>(Transition!$D18*('RCP26-NEW'!AQ20*'Per Unit Emission'!Z19)*'Efficiency Change'!$G18+Transition!$C18*('RCP26-NEW'!AQ20*'Per Unit Emission'!Z63)*'Efficiency Change'!$P18)/'Life time change'!$C18</f>
        <v>0</v>
      </c>
      <c r="DZ19">
        <f>(Transition!$D18*('RCP26-NEW'!AR20*'Per Unit Emission'!AA19)*'Efficiency Change'!$G18+Transition!$C18*('RCP26-NEW'!AR20*'Per Unit Emission'!AA63)*'Efficiency Change'!$P18)/'Life time change'!$C18</f>
        <v>0</v>
      </c>
      <c r="EA19">
        <f>(Transition!$D18*('RCP26-NEW'!AS20*'Per Unit Emission'!AB19)*'Efficiency Change'!$G18+Transition!$C18*('RCP26-NEW'!AS20*'Per Unit Emission'!AB63)*'Efficiency Change'!$P18)/'Life time change'!$C18</f>
        <v>0</v>
      </c>
      <c r="EB19">
        <f>(Transition!$D18*('RCP26-NEW'!AT20*'Per Unit Emission'!AC19)*'Efficiency Change'!$G18+Transition!$C18*('RCP26-NEW'!AT20*'Per Unit Emission'!AC63)*'Efficiency Change'!$P18)/'Life time change'!$C18</f>
        <v>0</v>
      </c>
      <c r="EC19">
        <f>(Transition!$D18*('RCP26-NEW'!AU20*'Per Unit Emission'!AD19)*'Efficiency Change'!$G18+Transition!$C18*('RCP26-NEW'!AU20*'Per Unit Emission'!AD63)*'Efficiency Change'!$P18)/'Life time change'!$C18</f>
        <v>0</v>
      </c>
      <c r="ED19">
        <f>(Transition!$D18*('RCP26-NEW'!AV20*'Per Unit Emission'!AE19)*'Efficiency Change'!$G18+Transition!$C18*('RCP26-NEW'!AV20*'Per Unit Emission'!AE63)*'Efficiency Change'!$P18)/'Life time change'!$C18</f>
        <v>0</v>
      </c>
      <c r="EE19">
        <f>(Transition!$D18*('RCP26-NEW'!AW20*'Per Unit Emission'!AF19)*'Efficiency Change'!$G18+Transition!$C18*('RCP26-NEW'!AW20*'Per Unit Emission'!AF63)*'Efficiency Change'!$P18)/'Life time change'!$C18</f>
        <v>0</v>
      </c>
      <c r="EF19">
        <f>(Transition!$D18*('RCP26-NEW'!AX20*'Per Unit Emission'!AG19)*'Efficiency Change'!$G18+Transition!$C18*('RCP26-NEW'!AX20*'Per Unit Emission'!AG63)*'Efficiency Change'!$P18)/'Life time change'!$C18</f>
        <v>0</v>
      </c>
      <c r="EG19">
        <f>(Transition!$D18*('RCP26-NEW'!AY20*'Per Unit Emission'!AH19)*'Efficiency Change'!$G18+Transition!$C18*('RCP26-NEW'!AY20*'Per Unit Emission'!AH63)*'Efficiency Change'!$P18)/'Life time change'!$C18</f>
        <v>0</v>
      </c>
      <c r="EH19">
        <f>(Transition!$D18*('RCP26-NEW'!AZ20*'Per Unit Emission'!AI19)*'Efficiency Change'!$G18+Transition!$C18*('RCP26-NEW'!AZ20*'Per Unit Emission'!AI63)*'Efficiency Change'!$P18)/'Life time change'!$C18</f>
        <v>0</v>
      </c>
      <c r="EI19">
        <f>(Transition!$D18*('RCP26-NEW'!BA20*'Per Unit Emission'!AJ19)*'Efficiency Change'!$G18+Transition!$C18*('RCP26-NEW'!BA20*'Per Unit Emission'!AJ63)*'Efficiency Change'!$P18)/'Life time change'!$C18</f>
        <v>0</v>
      </c>
      <c r="EJ19">
        <f>(Transition!$D18*('RCP26-NEW'!BB20*'Per Unit Emission'!T19)*'Efficiency Change'!$G18+Transition!$C18*('RCP26-NEW'!BB20*'Per Unit Emission'!T63)*'Efficiency Change'!$P18)/'Life time change'!$C18</f>
        <v>0</v>
      </c>
      <c r="EK19">
        <f>(Transition!$D18*('RCP26-NEW'!BC20*'Per Unit Emission'!U19)*'Efficiency Change'!$G18+Transition!$C18*('RCP26-NEW'!BC20*'Per Unit Emission'!U63)*'Efficiency Change'!$P18)/'Life time change'!$C18</f>
        <v>0</v>
      </c>
      <c r="EL19">
        <f>(Transition!$D18*('RCP26-NEW'!BD20*'Per Unit Emission'!V19)*'Efficiency Change'!$G18+Transition!$C18*('RCP26-NEW'!BD20*'Per Unit Emission'!V63)*'Efficiency Change'!$P18)/'Life time change'!$C18</f>
        <v>0</v>
      </c>
      <c r="EM19">
        <f>(Transition!$D18*('RCP26-NEW'!BE20*'Per Unit Emission'!W19)*'Efficiency Change'!$G18+Transition!$C18*('RCP26-NEW'!BE20*'Per Unit Emission'!W63)*'Efficiency Change'!$P18)/'Life time change'!$C18</f>
        <v>0</v>
      </c>
      <c r="EN19">
        <f>(Transition!$D18*('RCP26-NEW'!BF20*'Per Unit Emission'!X19)*'Efficiency Change'!$G18+Transition!$C18*('RCP26-NEW'!BF20*'Per Unit Emission'!X63)*'Efficiency Change'!$P18)/'Life time change'!$C18</f>
        <v>0</v>
      </c>
      <c r="EO19">
        <f>(Transition!$D18*('RCP26-NEW'!BG20*'Per Unit Emission'!Y19)*'Efficiency Change'!$G18+Transition!$C18*('RCP26-NEW'!BG20*'Per Unit Emission'!Y63)*'Efficiency Change'!$P18)/'Life time change'!$C18</f>
        <v>0</v>
      </c>
      <c r="EP19">
        <f>(Transition!$D18*('RCP26-NEW'!BH20*'Per Unit Emission'!Z19)*'Efficiency Change'!$G18+Transition!$C18*('RCP26-NEW'!BH20*'Per Unit Emission'!Z63)*'Efficiency Change'!$P18)/'Life time change'!$C18</f>
        <v>0</v>
      </c>
      <c r="EQ19">
        <f>(Transition!$D18*('RCP26-NEW'!BI20*'Per Unit Emission'!AA19)*'Efficiency Change'!$G18+Transition!$C18*('RCP26-NEW'!BI20*'Per Unit Emission'!AA63)*'Efficiency Change'!$P18)/'Life time change'!$C18</f>
        <v>0</v>
      </c>
      <c r="ER19">
        <f>(Transition!$D18*('RCP26-NEW'!BJ20*'Per Unit Emission'!AB19)*'Efficiency Change'!$G18+Transition!$C18*('RCP26-NEW'!BJ20*'Per Unit Emission'!AB63)*'Efficiency Change'!$P18)/'Life time change'!$C18</f>
        <v>0</v>
      </c>
      <c r="ES19">
        <f>(Transition!$D18*('RCP26-NEW'!BK20*'Per Unit Emission'!AC19)*'Efficiency Change'!$G18+Transition!$C18*('RCP26-NEW'!BK20*'Per Unit Emission'!AC63)*'Efficiency Change'!$P18)/'Life time change'!$C18</f>
        <v>0</v>
      </c>
      <c r="ET19">
        <f>(Transition!$D18*('RCP26-NEW'!BL20*'Per Unit Emission'!AD19)*'Efficiency Change'!$G18+Transition!$C18*('RCP26-NEW'!BL20*'Per Unit Emission'!AD63)*'Efficiency Change'!$P18)/'Life time change'!$C18</f>
        <v>0</v>
      </c>
      <c r="EU19">
        <f>(Transition!$D18*('RCP26-NEW'!BM20*'Per Unit Emission'!AE19)*'Efficiency Change'!$G18+Transition!$C18*('RCP26-NEW'!BM20*'Per Unit Emission'!AE63)*'Efficiency Change'!$P18)/'Life time change'!$C18</f>
        <v>0</v>
      </c>
      <c r="EV19">
        <f>(Transition!$D18*('RCP26-NEW'!BN20*'Per Unit Emission'!AF19)*'Efficiency Change'!$G18+Transition!$C18*('RCP26-NEW'!BN20*'Per Unit Emission'!AF63)*'Efficiency Change'!$P18)/'Life time change'!$C18</f>
        <v>0</v>
      </c>
      <c r="EW19">
        <f>(Transition!$D18*('RCP26-NEW'!BO20*'Per Unit Emission'!AG19)*'Efficiency Change'!$G18+Transition!$C18*('RCP26-NEW'!BO20*'Per Unit Emission'!AG63)*'Efficiency Change'!$P18)/'Life time change'!$C18</f>
        <v>0</v>
      </c>
      <c r="EX19">
        <f>(Transition!$D18*('RCP26-NEW'!BP20*'Per Unit Emission'!AH19)*'Efficiency Change'!$G18+Transition!$C18*('RCP26-NEW'!BP20*'Per Unit Emission'!AH63)*'Efficiency Change'!$P18)/'Life time change'!$C18</f>
        <v>0</v>
      </c>
      <c r="EY19">
        <f>(Transition!$D18*('RCP26-NEW'!BQ20*'Per Unit Emission'!AI19)*'Efficiency Change'!$G18+Transition!$C18*('RCP26-NEW'!BQ20*'Per Unit Emission'!AI63)*'Efficiency Change'!$P18)/'Life time change'!$C18</f>
        <v>0</v>
      </c>
      <c r="EZ19">
        <f>(Transition!$D18*('RCP26-NEW'!BR20*'Per Unit Emission'!AJ19)*'Efficiency Change'!$G18+Transition!$C18*('RCP26-NEW'!BR20*'Per Unit Emission'!AJ63)*'Efficiency Change'!$P18)/'Life time change'!$C18</f>
        <v>0</v>
      </c>
      <c r="FA19">
        <f>(Transition!$D18*('RCP26-NEW'!BS20*'Per Unit Emission'!T19)*'Efficiency Change'!$G18+Transition!$C18*('RCP26-NEW'!BS20*'Per Unit Emission'!T63)*'Efficiency Change'!$P18)/'Life time change'!$C18</f>
        <v>0</v>
      </c>
      <c r="FB19">
        <f>(Transition!$D18*('RCP26-NEW'!BT20*'Per Unit Emission'!U19)*'Efficiency Change'!$G18+Transition!$C18*('RCP26-NEW'!BT20*'Per Unit Emission'!U63)*'Efficiency Change'!$P18)/'Life time change'!$C18</f>
        <v>0</v>
      </c>
      <c r="FC19">
        <f>(Transition!$D18*('RCP26-NEW'!BU20*'Per Unit Emission'!V19)*'Efficiency Change'!$G18+Transition!$C18*('RCP26-NEW'!BU20*'Per Unit Emission'!V63)*'Efficiency Change'!$P18)/'Life time change'!$C18</f>
        <v>0</v>
      </c>
      <c r="FD19">
        <f>(Transition!$D18*('RCP26-NEW'!BV20*'Per Unit Emission'!W19)*'Efficiency Change'!$G18+Transition!$C18*('RCP26-NEW'!BV20*'Per Unit Emission'!W63)*'Efficiency Change'!$P18)/'Life time change'!$C18</f>
        <v>0</v>
      </c>
      <c r="FE19">
        <f>(Transition!$D18*('RCP26-NEW'!BW20*'Per Unit Emission'!X19)*'Efficiency Change'!$G18+Transition!$C18*('RCP26-NEW'!BW20*'Per Unit Emission'!X63)*'Efficiency Change'!$P18)/'Life time change'!$C18</f>
        <v>0</v>
      </c>
      <c r="FF19">
        <f>(Transition!$D18*('RCP26-NEW'!BX20*'Per Unit Emission'!Y19)*'Efficiency Change'!$G18+Transition!$C18*('RCP26-NEW'!BX20*'Per Unit Emission'!Y63)*'Efficiency Change'!$P18)/'Life time change'!$C18</f>
        <v>0</v>
      </c>
      <c r="FG19">
        <f>(Transition!$D18*('RCP26-NEW'!BY20*'Per Unit Emission'!Z19)*'Efficiency Change'!$G18+Transition!$C18*('RCP26-NEW'!BY20*'Per Unit Emission'!Z63)*'Efficiency Change'!$P18)/'Life time change'!$C18</f>
        <v>0</v>
      </c>
      <c r="FH19">
        <f>(Transition!$D18*('RCP26-NEW'!BZ20*'Per Unit Emission'!AA19)*'Efficiency Change'!$G18+Transition!$C18*('RCP26-NEW'!BZ20*'Per Unit Emission'!AA63)*'Efficiency Change'!$P18)/'Life time change'!$C18</f>
        <v>0</v>
      </c>
      <c r="FI19">
        <f>(Transition!$D18*('RCP26-NEW'!CA20*'Per Unit Emission'!AB19)*'Efficiency Change'!$G18+Transition!$C18*('RCP26-NEW'!CA20*'Per Unit Emission'!AB63)*'Efficiency Change'!$P18)/'Life time change'!$C18</f>
        <v>0</v>
      </c>
      <c r="FJ19">
        <f>(Transition!$D18*('RCP26-NEW'!CB20*'Per Unit Emission'!AC19)*'Efficiency Change'!$G18+Transition!$C18*('RCP26-NEW'!CB20*'Per Unit Emission'!AC63)*'Efficiency Change'!$P18)/'Life time change'!$C18</f>
        <v>0</v>
      </c>
      <c r="FK19">
        <f>(Transition!$D18*('RCP26-NEW'!CC20*'Per Unit Emission'!AD19)*'Efficiency Change'!$G18+Transition!$C18*('RCP26-NEW'!CC20*'Per Unit Emission'!AD63)*'Efficiency Change'!$P18)/'Life time change'!$C18</f>
        <v>0</v>
      </c>
      <c r="FL19">
        <f>(Transition!$D18*('RCP26-NEW'!CD20*'Per Unit Emission'!AE19)*'Efficiency Change'!$G18+Transition!$C18*('RCP26-NEW'!CD20*'Per Unit Emission'!AE63)*'Efficiency Change'!$P18)/'Life time change'!$C18</f>
        <v>0</v>
      </c>
      <c r="FM19">
        <f>(Transition!$D18*('RCP26-NEW'!CE20*'Per Unit Emission'!AF19)*'Efficiency Change'!$G18+Transition!$C18*('RCP26-NEW'!CE20*'Per Unit Emission'!AF63)*'Efficiency Change'!$P18)/'Life time change'!$C18</f>
        <v>0</v>
      </c>
      <c r="FN19">
        <f>(Transition!$D18*('RCP26-NEW'!CF20*'Per Unit Emission'!AG19)*'Efficiency Change'!$G18+Transition!$C18*('RCP26-NEW'!CF20*'Per Unit Emission'!AG63)*'Efficiency Change'!$P18)/'Life time change'!$C18</f>
        <v>0</v>
      </c>
      <c r="FO19">
        <f>(Transition!$D18*('RCP26-NEW'!CG20*'Per Unit Emission'!AH19)*'Efficiency Change'!$G18+Transition!$C18*('RCP26-NEW'!CG20*'Per Unit Emission'!AH63)*'Efficiency Change'!$P18)/'Life time change'!$C18</f>
        <v>0</v>
      </c>
      <c r="FP19">
        <f>(Transition!$D18*('RCP26-NEW'!CH20*'Per Unit Emission'!AI19)*'Efficiency Change'!$G18+Transition!$C18*('RCP26-NEW'!CH20*'Per Unit Emission'!AI63)*'Efficiency Change'!$P18)/'Life time change'!$C18</f>
        <v>0</v>
      </c>
      <c r="FS19">
        <v>2026</v>
      </c>
      <c r="FT19">
        <f>(Transition!$D18*('RCP19-NEW'!C20*'Per Unit Emission'!AK19)*'Efficiency Change'!$G18+Transition!$C18*('RCP19-NEW'!C20*'Per Unit Emission'!AK63)*'Efficiency Change'!$P18)/'Life time change'!$C18</f>
        <v>0</v>
      </c>
      <c r="FU19">
        <f>(Transition!$D18*('RCP19-NEW'!D20*'Per Unit Emission'!AL19)*'Efficiency Change'!$G18+Transition!$C18*('RCP19-NEW'!D20*'Per Unit Emission'!AL63)*'Efficiency Change'!$P18)/'Life time change'!$C18</f>
        <v>0</v>
      </c>
      <c r="FV19">
        <f>(Transition!$D18*('RCP19-NEW'!E20*'Per Unit Emission'!AM19)*'Efficiency Change'!$G18+Transition!$C18*('RCP19-NEW'!E20*'Per Unit Emission'!AM63)*'Efficiency Change'!$P18)/'Life time change'!$C18</f>
        <v>0</v>
      </c>
      <c r="FW19">
        <f>(Transition!$D18*('RCP19-NEW'!F20*'Per Unit Emission'!AN19)*'Efficiency Change'!$G18+Transition!$C18*('RCP19-NEW'!F20*'Per Unit Emission'!AN63)*'Efficiency Change'!$P18)/'Life time change'!$C18</f>
        <v>0</v>
      </c>
      <c r="FX19">
        <f>(Transition!$D18*('RCP19-NEW'!G20*'Per Unit Emission'!AO19)*'Efficiency Change'!$G18+Transition!$C18*('RCP19-NEW'!G20*'Per Unit Emission'!AO63)*'Efficiency Change'!$P18)/'Life time change'!$C18</f>
        <v>0</v>
      </c>
      <c r="FY19">
        <f>(Transition!$D18*('RCP19-NEW'!H20*'Per Unit Emission'!AP19)*'Efficiency Change'!$G18+Transition!$C18*('RCP19-NEW'!H20*'Per Unit Emission'!AP63)*'Efficiency Change'!$P18)/'Life time change'!$C18</f>
        <v>0</v>
      </c>
      <c r="FZ19">
        <f>(Transition!$D18*('RCP19-NEW'!I20*'Per Unit Emission'!AQ19)*'Efficiency Change'!$G18+Transition!$C18*('RCP19-NEW'!I20*'Per Unit Emission'!AQ63)*'Efficiency Change'!$P18)/'Life time change'!$C18</f>
        <v>0</v>
      </c>
      <c r="GA19">
        <f>(Transition!$D18*('RCP19-NEW'!J20*'Per Unit Emission'!AR19)*'Efficiency Change'!$G18+Transition!$C18*('RCP19-NEW'!J20*'Per Unit Emission'!AR63)*'Efficiency Change'!$P18)/'Life time change'!$C18</f>
        <v>0</v>
      </c>
      <c r="GB19">
        <f>(Transition!$D18*('RCP19-NEW'!K20*'Per Unit Emission'!AS19)*'Efficiency Change'!$G18+Transition!$C18*('RCP19-NEW'!K20*'Per Unit Emission'!AS63)*'Efficiency Change'!$P18)/'Life time change'!$C18</f>
        <v>0</v>
      </c>
      <c r="GC19">
        <f>(Transition!$D18*('RCP19-NEW'!L20*'Per Unit Emission'!AT19)*'Efficiency Change'!$G18+Transition!$C18*('RCP19-NEW'!L20*'Per Unit Emission'!AT63)*'Efficiency Change'!$P18)/'Life time change'!$C18</f>
        <v>0</v>
      </c>
      <c r="GD19">
        <f>(Transition!$D18*('RCP19-NEW'!M20*'Per Unit Emission'!AU19)*'Efficiency Change'!$G18+Transition!$C18*('RCP19-NEW'!M20*'Per Unit Emission'!AU63)*'Efficiency Change'!$P18)/'Life time change'!$C18</f>
        <v>0</v>
      </c>
      <c r="GE19">
        <f>(Transition!$D18*('RCP19-NEW'!N20*'Per Unit Emission'!AV19)*'Efficiency Change'!$G18+Transition!$C18*('RCP19-NEW'!N20*'Per Unit Emission'!AV63)*'Efficiency Change'!$P18)/'Life time change'!$C18</f>
        <v>0</v>
      </c>
      <c r="GF19">
        <f>(Transition!$D18*('RCP19-NEW'!O20*'Per Unit Emission'!AW19)*'Efficiency Change'!$G18+Transition!$C18*('RCP19-NEW'!O20*'Per Unit Emission'!AW63)*'Efficiency Change'!$P18)/'Life time change'!$C18</f>
        <v>0</v>
      </c>
      <c r="GG19">
        <f>(Transition!$D18*('RCP19-NEW'!P20*'Per Unit Emission'!AX19)*'Efficiency Change'!$G18+Transition!$C18*('RCP19-NEW'!P20*'Per Unit Emission'!AX63)*'Efficiency Change'!$P18)/'Life time change'!$C18</f>
        <v>0</v>
      </c>
      <c r="GH19">
        <f>(Transition!$D18*('RCP19-NEW'!Q20*'Per Unit Emission'!AY19)*'Efficiency Change'!$G18+Transition!$C18*('RCP19-NEW'!Q20*'Per Unit Emission'!AY63)*'Efficiency Change'!$P18)/'Life time change'!$C18</f>
        <v>0</v>
      </c>
      <c r="GI19">
        <f>(Transition!$D18*('RCP19-NEW'!R20*'Per Unit Emission'!AZ19)*'Efficiency Change'!$G18+Transition!$C18*('RCP19-NEW'!R20*'Per Unit Emission'!AZ63)*'Efficiency Change'!$P18)/'Life time change'!$C18</f>
        <v>0</v>
      </c>
      <c r="GJ19">
        <f>(Transition!$D18*('RCP19-NEW'!S20*'Per Unit Emission'!BA19)*'Efficiency Change'!$G18+Transition!$C18*('RCP19-NEW'!S20*'Per Unit Emission'!BA63)*'Efficiency Change'!$P18)/'Life time change'!$C18</f>
        <v>0</v>
      </c>
      <c r="GK19">
        <f>(Transition!$D18*('RCP19-NEW'!T20*'Per Unit Emission'!AK19)*'Efficiency Change'!$G18+Transition!$C18*('RCP19-NEW'!T20*'Per Unit Emission'!AK63)*'Efficiency Change'!$P18)/'Life time change'!$C18</f>
        <v>0</v>
      </c>
      <c r="GL19">
        <f>(Transition!$D18*('RCP19-NEW'!U20*'Per Unit Emission'!AL19)*'Efficiency Change'!$G18+Transition!$C18*('RCP19-NEW'!U20*'Per Unit Emission'!AL63)*'Efficiency Change'!$P18)/'Life time change'!$C18</f>
        <v>0</v>
      </c>
      <c r="GM19">
        <f>(Transition!$D18*('RCP19-NEW'!V20*'Per Unit Emission'!AM19)*'Efficiency Change'!$G18+Transition!$C18*('RCP19-NEW'!V20*'Per Unit Emission'!AM63)*'Efficiency Change'!$P18)/'Life time change'!$C18</f>
        <v>0</v>
      </c>
      <c r="GN19">
        <f>(Transition!$D18*('RCP19-NEW'!W20*'Per Unit Emission'!AN19)*'Efficiency Change'!$G18+Transition!$C18*('RCP19-NEW'!W20*'Per Unit Emission'!AN63)*'Efficiency Change'!$P18)/'Life time change'!$C18</f>
        <v>0</v>
      </c>
      <c r="GO19">
        <f>(Transition!$D18*('RCP19-NEW'!X20*'Per Unit Emission'!AO19)*'Efficiency Change'!$G18+Transition!$C18*('RCP19-NEW'!X20*'Per Unit Emission'!AO63)*'Efficiency Change'!$P18)/'Life time change'!$C18</f>
        <v>0</v>
      </c>
      <c r="GP19">
        <f>(Transition!$D18*('RCP19-NEW'!Y20*'Per Unit Emission'!AP19)*'Efficiency Change'!$G18+Transition!$C18*('RCP19-NEW'!Y20*'Per Unit Emission'!AP63)*'Efficiency Change'!$P18)/'Life time change'!$C18</f>
        <v>0</v>
      </c>
      <c r="GQ19">
        <f>(Transition!$D18*('RCP19-NEW'!Z20*'Per Unit Emission'!AQ19)*'Efficiency Change'!$G18+Transition!$C18*('RCP19-NEW'!Z20*'Per Unit Emission'!AQ63)*'Efficiency Change'!$P18)/'Life time change'!$C18</f>
        <v>0</v>
      </c>
      <c r="GR19">
        <f>(Transition!$D18*('RCP19-NEW'!AA20*'Per Unit Emission'!AR19)*'Efficiency Change'!$G18+Transition!$C18*('RCP19-NEW'!AA20*'Per Unit Emission'!AR63)*'Efficiency Change'!$P18)/'Life time change'!$C18</f>
        <v>0</v>
      </c>
      <c r="GS19">
        <f>(Transition!$D18*('RCP19-NEW'!AB20*'Per Unit Emission'!AS19)*'Efficiency Change'!$G18+Transition!$C18*('RCP19-NEW'!AB20*'Per Unit Emission'!AS63)*'Efficiency Change'!$P18)/'Life time change'!$C18</f>
        <v>0</v>
      </c>
      <c r="GT19">
        <f>(Transition!$D18*('RCP19-NEW'!AC20*'Per Unit Emission'!AT19)*'Efficiency Change'!$G18+Transition!$C18*('RCP19-NEW'!AC20*'Per Unit Emission'!AT63)*'Efficiency Change'!$P18)/'Life time change'!$C18</f>
        <v>0</v>
      </c>
      <c r="GU19">
        <f>(Transition!$D18*('RCP19-NEW'!AD20*'Per Unit Emission'!AU19)*'Efficiency Change'!$G18+Transition!$C18*('RCP19-NEW'!AD20*'Per Unit Emission'!AU63)*'Efficiency Change'!$P18)/'Life time change'!$C18</f>
        <v>0</v>
      </c>
      <c r="GV19">
        <f>(Transition!$D18*('RCP19-NEW'!AE20*'Per Unit Emission'!AV19)*'Efficiency Change'!$G18+Transition!$C18*('RCP19-NEW'!AE20*'Per Unit Emission'!AV63)*'Efficiency Change'!$P18)/'Life time change'!$C18</f>
        <v>0</v>
      </c>
      <c r="GW19">
        <f>(Transition!$D18*('RCP19-NEW'!AF20*'Per Unit Emission'!AW19)*'Efficiency Change'!$G18+Transition!$C18*('RCP19-NEW'!AF20*'Per Unit Emission'!AW63)*'Efficiency Change'!$P18)/'Life time change'!$C18</f>
        <v>0</v>
      </c>
      <c r="GX19">
        <f>(Transition!$D18*('RCP19-NEW'!AG20*'Per Unit Emission'!AX19)*'Efficiency Change'!$G18+Transition!$C18*('RCP19-NEW'!AG20*'Per Unit Emission'!AX63)*'Efficiency Change'!$P18)/'Life time change'!$C18</f>
        <v>0</v>
      </c>
      <c r="GY19">
        <f>(Transition!$D18*('RCP19-NEW'!AH20*'Per Unit Emission'!AY19)*'Efficiency Change'!$G18+Transition!$C18*('RCP19-NEW'!AH20*'Per Unit Emission'!AY63)*'Efficiency Change'!$P18)/'Life time change'!$C18</f>
        <v>0</v>
      </c>
      <c r="GZ19">
        <f>(Transition!$D18*('RCP19-NEW'!AI20*'Per Unit Emission'!AZ19)*'Efficiency Change'!$G18+Transition!$C18*('RCP19-NEW'!AI20*'Per Unit Emission'!AZ63)*'Efficiency Change'!$P18)/'Life time change'!$C18</f>
        <v>0</v>
      </c>
      <c r="HA19">
        <f>(Transition!$D18*('RCP19-NEW'!AJ20*'Per Unit Emission'!BA19)*'Efficiency Change'!$G18+Transition!$C18*('RCP19-NEW'!AJ20*'Per Unit Emission'!BA63)*'Efficiency Change'!$P18)/'Life time change'!$C18</f>
        <v>0</v>
      </c>
      <c r="HB19">
        <f>(Transition!$D18*('RCP19-NEW'!AK20*'Per Unit Emission'!AK19)*'Efficiency Change'!$G18+Transition!$C18*('RCP19-NEW'!AK20*'Per Unit Emission'!AK63)*'Efficiency Change'!$P18)/'Life time change'!$C18</f>
        <v>0</v>
      </c>
      <c r="HC19">
        <f>(Transition!$D18*('RCP19-NEW'!AL20*'Per Unit Emission'!AL19)*'Efficiency Change'!$G18+Transition!$C18*('RCP19-NEW'!AL20*'Per Unit Emission'!AL63)*'Efficiency Change'!$P18)/'Life time change'!$C18</f>
        <v>0</v>
      </c>
      <c r="HD19">
        <f>(Transition!$D18*('RCP19-NEW'!AM20*'Per Unit Emission'!AM19)*'Efficiency Change'!$G18+Transition!$C18*('RCP19-NEW'!AM20*'Per Unit Emission'!AM63)*'Efficiency Change'!$P18)/'Life time change'!$C18</f>
        <v>0</v>
      </c>
      <c r="HE19">
        <f>(Transition!$D18*('RCP19-NEW'!AN20*'Per Unit Emission'!AN19)*'Efficiency Change'!$G18+Transition!$C18*('RCP19-NEW'!AN20*'Per Unit Emission'!AN63)*'Efficiency Change'!$P18)/'Life time change'!$C18</f>
        <v>0</v>
      </c>
      <c r="HF19">
        <f>(Transition!$D18*('RCP19-NEW'!AO20*'Per Unit Emission'!AO19)*'Efficiency Change'!$G18+Transition!$C18*('RCP19-NEW'!AO20*'Per Unit Emission'!AO63)*'Efficiency Change'!$P18)/'Life time change'!$C18</f>
        <v>0</v>
      </c>
      <c r="HG19">
        <f>(Transition!$D18*('RCP19-NEW'!AP20*'Per Unit Emission'!AP19)*'Efficiency Change'!$G18+Transition!$C18*('RCP19-NEW'!AP20*'Per Unit Emission'!AP63)*'Efficiency Change'!$P18)/'Life time change'!$C18</f>
        <v>0</v>
      </c>
      <c r="HH19">
        <f>(Transition!$D18*('RCP19-NEW'!AQ20*'Per Unit Emission'!AQ19)*'Efficiency Change'!$G18+Transition!$C18*('RCP19-NEW'!AQ20*'Per Unit Emission'!AQ63)*'Efficiency Change'!$P18)/'Life time change'!$C18</f>
        <v>0</v>
      </c>
      <c r="HI19">
        <f>(Transition!$D18*('RCP19-NEW'!AR20*'Per Unit Emission'!AR19)*'Efficiency Change'!$G18+Transition!$C18*('RCP19-NEW'!AR20*'Per Unit Emission'!AR63)*'Efficiency Change'!$P18)/'Life time change'!$C18</f>
        <v>0</v>
      </c>
      <c r="HJ19">
        <f>(Transition!$D18*('RCP19-NEW'!AS20*'Per Unit Emission'!AS19)*'Efficiency Change'!$G18+Transition!$C18*('RCP19-NEW'!AS20*'Per Unit Emission'!AS63)*'Efficiency Change'!$P18)/'Life time change'!$C18</f>
        <v>0</v>
      </c>
      <c r="HK19">
        <f>(Transition!$D18*('RCP19-NEW'!AT20*'Per Unit Emission'!AT19)*'Efficiency Change'!$G18+Transition!$C18*('RCP19-NEW'!AT20*'Per Unit Emission'!AT63)*'Efficiency Change'!$P18)/'Life time change'!$C18</f>
        <v>0</v>
      </c>
      <c r="HL19">
        <f>(Transition!$D18*('RCP19-NEW'!AU20*'Per Unit Emission'!AU19)*'Efficiency Change'!$G18+Transition!$C18*('RCP19-NEW'!AU20*'Per Unit Emission'!AU63)*'Efficiency Change'!$P18)/'Life time change'!$C18</f>
        <v>0</v>
      </c>
      <c r="HM19">
        <f>(Transition!$D18*('RCP19-NEW'!AV20*'Per Unit Emission'!AV19)*'Efficiency Change'!$G18+Transition!$C18*('RCP19-NEW'!AV20*'Per Unit Emission'!AV63)*'Efficiency Change'!$P18)/'Life time change'!$C18</f>
        <v>0</v>
      </c>
      <c r="HN19">
        <f>(Transition!$D18*('RCP19-NEW'!AW20*'Per Unit Emission'!AW19)*'Efficiency Change'!$G18+Transition!$C18*('RCP19-NEW'!AW20*'Per Unit Emission'!AW63)*'Efficiency Change'!$P18)/'Life time change'!$C18</f>
        <v>0</v>
      </c>
      <c r="HO19">
        <f>(Transition!$D18*('RCP19-NEW'!AX20*'Per Unit Emission'!AX19)*'Efficiency Change'!$G18+Transition!$C18*('RCP19-NEW'!AX20*'Per Unit Emission'!AX63)*'Efficiency Change'!$P18)/'Life time change'!$C18</f>
        <v>0</v>
      </c>
      <c r="HP19">
        <f>(Transition!$D18*('RCP19-NEW'!AY20*'Per Unit Emission'!AY19)*'Efficiency Change'!$G18+Transition!$C18*('RCP19-NEW'!AY20*'Per Unit Emission'!AY63)*'Efficiency Change'!$P18)/'Life time change'!$C18</f>
        <v>0</v>
      </c>
      <c r="HQ19">
        <f>(Transition!$D18*('RCP19-NEW'!AZ20*'Per Unit Emission'!AZ19)*'Efficiency Change'!$G18+Transition!$C18*('RCP19-NEW'!AZ20*'Per Unit Emission'!AZ63)*'Efficiency Change'!$P18)/'Life time change'!$C18</f>
        <v>0</v>
      </c>
      <c r="HR19">
        <f>(Transition!$D18*('RCP19-NEW'!BA20*'Per Unit Emission'!BA19)*'Efficiency Change'!$G18+Transition!$C18*('RCP19-NEW'!BA20*'Per Unit Emission'!BA63)*'Efficiency Change'!$P18)/'Life time change'!$C18</f>
        <v>0</v>
      </c>
      <c r="HS19">
        <f>(Transition!$D18*('RCP19-NEW'!BB20*'Per Unit Emission'!AK19)*'Efficiency Change'!$G18+Transition!$C18*('RCP19-NEW'!BB20*'Per Unit Emission'!AK63)*'Efficiency Change'!$P18)/'Life time change'!$C18</f>
        <v>0</v>
      </c>
      <c r="HT19">
        <f>(Transition!$D18*('RCP19-NEW'!BC20*'Per Unit Emission'!AL19)*'Efficiency Change'!$G18+Transition!$C18*('RCP19-NEW'!BC20*'Per Unit Emission'!AL63)*'Efficiency Change'!$P18)/'Life time change'!$C18</f>
        <v>0</v>
      </c>
      <c r="HU19">
        <f>(Transition!$D18*('RCP19-NEW'!BD20*'Per Unit Emission'!AM19)*'Efficiency Change'!$G18+Transition!$C18*('RCP19-NEW'!BD20*'Per Unit Emission'!AM63)*'Efficiency Change'!$P18)/'Life time change'!$C18</f>
        <v>0</v>
      </c>
      <c r="HV19">
        <f>(Transition!$D18*('RCP19-NEW'!BE20*'Per Unit Emission'!AN19)*'Efficiency Change'!$G18+Transition!$C18*('RCP19-NEW'!BE20*'Per Unit Emission'!AN63)*'Efficiency Change'!$P18)/'Life time change'!$C18</f>
        <v>0</v>
      </c>
      <c r="HW19">
        <f>(Transition!$D18*('RCP19-NEW'!BF20*'Per Unit Emission'!AO19)*'Efficiency Change'!$G18+Transition!$C18*('RCP19-NEW'!BF20*'Per Unit Emission'!AO63)*'Efficiency Change'!$P18)/'Life time change'!$C18</f>
        <v>0</v>
      </c>
      <c r="HX19">
        <f>(Transition!$D18*('RCP19-NEW'!BG20*'Per Unit Emission'!AP19)*'Efficiency Change'!$G18+Transition!$C18*('RCP19-NEW'!BG20*'Per Unit Emission'!AP63)*'Efficiency Change'!$P18)/'Life time change'!$C18</f>
        <v>0</v>
      </c>
      <c r="HY19">
        <f>(Transition!$D18*('RCP19-NEW'!BH20*'Per Unit Emission'!AQ19)*'Efficiency Change'!$G18+Transition!$C18*('RCP19-NEW'!BH20*'Per Unit Emission'!AQ63)*'Efficiency Change'!$P18)/'Life time change'!$C18</f>
        <v>0</v>
      </c>
      <c r="HZ19">
        <f>(Transition!$D18*('RCP19-NEW'!BI20*'Per Unit Emission'!AR19)*'Efficiency Change'!$G18+Transition!$C18*('RCP19-NEW'!BI20*'Per Unit Emission'!AR63)*'Efficiency Change'!$P18)/'Life time change'!$C18</f>
        <v>0</v>
      </c>
      <c r="IA19">
        <f>(Transition!$D18*('RCP19-NEW'!BJ20*'Per Unit Emission'!AS19)*'Efficiency Change'!$G18+Transition!$C18*('RCP19-NEW'!BJ20*'Per Unit Emission'!AS63)*'Efficiency Change'!$P18)/'Life time change'!$C18</f>
        <v>0</v>
      </c>
      <c r="IB19">
        <f>(Transition!$D18*('RCP19-NEW'!BK20*'Per Unit Emission'!AT19)*'Efficiency Change'!$G18+Transition!$C18*('RCP19-NEW'!BK20*'Per Unit Emission'!AT63)*'Efficiency Change'!$P18)/'Life time change'!$C18</f>
        <v>0</v>
      </c>
      <c r="IC19">
        <f>(Transition!$D18*('RCP19-NEW'!BL20*'Per Unit Emission'!AU19)*'Efficiency Change'!$G18+Transition!$C18*('RCP19-NEW'!BL20*'Per Unit Emission'!AU63)*'Efficiency Change'!$P18)/'Life time change'!$C18</f>
        <v>0</v>
      </c>
      <c r="ID19">
        <f>(Transition!$D18*('RCP19-NEW'!BM20*'Per Unit Emission'!AV19)*'Efficiency Change'!$G18+Transition!$C18*('RCP19-NEW'!BM20*'Per Unit Emission'!AV63)*'Efficiency Change'!$P18)/'Life time change'!$C18</f>
        <v>0</v>
      </c>
      <c r="IE19">
        <f>(Transition!$D18*('RCP19-NEW'!BN20*'Per Unit Emission'!AW19)*'Efficiency Change'!$G18+Transition!$C18*('RCP19-NEW'!BN20*'Per Unit Emission'!AW63)*'Efficiency Change'!$P18)/'Life time change'!$C18</f>
        <v>0</v>
      </c>
      <c r="IF19">
        <f>(Transition!$D18*('RCP19-NEW'!BO20*'Per Unit Emission'!AX19)*'Efficiency Change'!$G18+Transition!$C18*('RCP19-NEW'!BO20*'Per Unit Emission'!AX63)*'Efficiency Change'!$P18)/'Life time change'!$C18</f>
        <v>0</v>
      </c>
      <c r="IG19">
        <f>(Transition!$D18*('RCP19-NEW'!BP20*'Per Unit Emission'!AY19)*'Efficiency Change'!$G18+Transition!$C18*('RCP19-NEW'!BP20*'Per Unit Emission'!AY63)*'Efficiency Change'!$P18)/'Life time change'!$C18</f>
        <v>0</v>
      </c>
      <c r="IH19">
        <f>(Transition!$D18*('RCP19-NEW'!BQ20*'Per Unit Emission'!AZ19)*'Efficiency Change'!$G18+Transition!$C18*('RCP19-NEW'!BQ20*'Per Unit Emission'!AZ63)*'Efficiency Change'!$P18)/'Life time change'!$C18</f>
        <v>0</v>
      </c>
      <c r="II19">
        <f>(Transition!$D18*('RCP19-NEW'!BR20*'Per Unit Emission'!BA19)*'Efficiency Change'!$G18+Transition!$C18*('RCP19-NEW'!BR20*'Per Unit Emission'!BA63)*'Efficiency Change'!$P18)/'Life time change'!$C18</f>
        <v>0</v>
      </c>
      <c r="IJ19">
        <f>(Transition!$D18*('RCP19-NEW'!BS20*'Per Unit Emission'!AK19)*'Efficiency Change'!$G18+Transition!$C18*('RCP19-NEW'!BS20*'Per Unit Emission'!AK63)*'Efficiency Change'!$P18)/'Life time change'!$C18</f>
        <v>0</v>
      </c>
      <c r="IK19">
        <f>(Transition!$D18*('RCP19-NEW'!BT20*'Per Unit Emission'!AL19)*'Efficiency Change'!$G18+Transition!$C18*('RCP19-NEW'!BT20*'Per Unit Emission'!AL63)*'Efficiency Change'!$P18)/'Life time change'!$C18</f>
        <v>0</v>
      </c>
      <c r="IL19">
        <f>(Transition!$D18*('RCP19-NEW'!BU20*'Per Unit Emission'!AM19)*'Efficiency Change'!$G18+Transition!$C18*('RCP19-NEW'!BU20*'Per Unit Emission'!AM63)*'Efficiency Change'!$P18)/'Life time change'!$C18</f>
        <v>0</v>
      </c>
      <c r="IM19">
        <f>(Transition!$D18*('RCP19-NEW'!BV20*'Per Unit Emission'!AN19)*'Efficiency Change'!$G18+Transition!$C18*('RCP19-NEW'!BV20*'Per Unit Emission'!AN63)*'Efficiency Change'!$P18)/'Life time change'!$C18</f>
        <v>0</v>
      </c>
      <c r="IN19">
        <f>(Transition!$D18*('RCP19-NEW'!BW20*'Per Unit Emission'!AO19)*'Efficiency Change'!$G18+Transition!$C18*('RCP19-NEW'!BW20*'Per Unit Emission'!AO63)*'Efficiency Change'!$P18)/'Life time change'!$C18</f>
        <v>0</v>
      </c>
      <c r="IO19">
        <f>(Transition!$D18*('RCP19-NEW'!BX20*'Per Unit Emission'!AP19)*'Efficiency Change'!$G18+Transition!$C18*('RCP19-NEW'!BX20*'Per Unit Emission'!AP63)*'Efficiency Change'!$P18)/'Life time change'!$C18</f>
        <v>0</v>
      </c>
      <c r="IP19">
        <f>(Transition!$D18*('RCP19-NEW'!BY20*'Per Unit Emission'!AQ19)*'Efficiency Change'!$G18+Transition!$C18*('RCP19-NEW'!BY20*'Per Unit Emission'!AQ63)*'Efficiency Change'!$P18)/'Life time change'!$C18</f>
        <v>0</v>
      </c>
      <c r="IQ19">
        <f>(Transition!$D18*('RCP19-NEW'!BZ20*'Per Unit Emission'!AR19)*'Efficiency Change'!$G18+Transition!$C18*('RCP19-NEW'!BZ20*'Per Unit Emission'!AR63)*'Efficiency Change'!$P18)/'Life time change'!$C18</f>
        <v>0</v>
      </c>
      <c r="IR19">
        <f>(Transition!$D18*('RCP19-NEW'!CA20*'Per Unit Emission'!AS19)*'Efficiency Change'!$G18+Transition!$C18*('RCP19-NEW'!CA20*'Per Unit Emission'!AS63)*'Efficiency Change'!$P18)/'Life time change'!$C18</f>
        <v>0</v>
      </c>
      <c r="IS19">
        <f>(Transition!$D18*('RCP19-NEW'!CB20*'Per Unit Emission'!AT19)*'Efficiency Change'!$G18+Transition!$C18*('RCP19-NEW'!CB20*'Per Unit Emission'!AT63)*'Efficiency Change'!$P18)/'Life time change'!$C18</f>
        <v>0</v>
      </c>
      <c r="IT19">
        <f>(Transition!$D18*('RCP19-NEW'!CC20*'Per Unit Emission'!AU19)*'Efficiency Change'!$G18+Transition!$C18*('RCP19-NEW'!CC20*'Per Unit Emission'!AU63)*'Efficiency Change'!$P18)/'Life time change'!$C18</f>
        <v>0</v>
      </c>
      <c r="IU19">
        <f>(Transition!$D18*('RCP19-NEW'!CD20*'Per Unit Emission'!AV19)*'Efficiency Change'!$G18+Transition!$C18*('RCP19-NEW'!CD20*'Per Unit Emission'!AV63)*'Efficiency Change'!$P18)/'Life time change'!$C18</f>
        <v>0</v>
      </c>
      <c r="IV19">
        <f>(Transition!$D18*('RCP19-NEW'!CE20*'Per Unit Emission'!AW19)*'Efficiency Change'!$G18+Transition!$C18*('RCP19-NEW'!CE20*'Per Unit Emission'!AW63)*'Efficiency Change'!$P18)/'Life time change'!$C18</f>
        <v>0</v>
      </c>
      <c r="IW19">
        <f>(Transition!$D18*('RCP19-NEW'!CF20*'Per Unit Emission'!AX19)*'Efficiency Change'!$G18+Transition!$C18*('RCP19-NEW'!CF20*'Per Unit Emission'!AX63)*'Efficiency Change'!$P18)/'Life time change'!$C18</f>
        <v>0</v>
      </c>
      <c r="IX19">
        <f>(Transition!$D18*('RCP19-NEW'!CG20*'Per Unit Emission'!AY19)*'Efficiency Change'!$G18+Transition!$C18*('RCP19-NEW'!CG20*'Per Unit Emission'!AY63)*'Efficiency Change'!$P18)/'Life time change'!$C18</f>
        <v>0</v>
      </c>
      <c r="IY19">
        <f>(Transition!$D18*('RCP19-NEW'!CH20*'Per Unit Emission'!AZ19)*'Efficiency Change'!$G18+Transition!$C18*('RCP19-NEW'!CH20*'Per Unit Emission'!AZ63)*'Efficiency Change'!$P18)/'Life time change'!$C18</f>
        <v>0</v>
      </c>
    </row>
    <row r="20" spans="1:259" x14ac:dyDescent="0.25">
      <c r="A20">
        <v>2027</v>
      </c>
      <c r="B20">
        <f>(Transition!$D19*('Base-New'!C21*'Per Unit Emission'!C20)*'Efficiency Change'!$G19+Transition!$C19*('Base-New'!C21*'Per Unit Emission'!C64)*'Efficiency Change'!$P19)/'Life time change'!$C19</f>
        <v>0</v>
      </c>
      <c r="C20">
        <f>(Transition!$D19*('Base-New'!D21*'Per Unit Emission'!D20)*'Efficiency Change'!$G19+Transition!$C19*('Base-New'!D21*'Per Unit Emission'!D64)*'Efficiency Change'!$P19)/'Life time change'!$C19</f>
        <v>0</v>
      </c>
      <c r="D20">
        <f>(Transition!$D19*('Base-New'!E21*'Per Unit Emission'!E20)*'Efficiency Change'!$G19+Transition!$C19*('Base-New'!E21*'Per Unit Emission'!E64)*'Efficiency Change'!$P19)/'Life time change'!$C19</f>
        <v>0</v>
      </c>
      <c r="E20">
        <f>(Transition!$D19*('Base-New'!F21*'Per Unit Emission'!F20)*'Efficiency Change'!$G19+Transition!$C19*('Base-New'!F21*'Per Unit Emission'!F64)*'Efficiency Change'!$P19)/'Life time change'!$C19</f>
        <v>0</v>
      </c>
      <c r="F20">
        <f>(Transition!$D19*('Base-New'!G21*'Per Unit Emission'!G20)*'Efficiency Change'!$G19+Transition!$C19*('Base-New'!G21*'Per Unit Emission'!G64)*'Efficiency Change'!$P19)/'Life time change'!$C19</f>
        <v>0</v>
      </c>
      <c r="G20">
        <f>(Transition!$D19*('Base-New'!H21*'Per Unit Emission'!H20)*'Efficiency Change'!$G19+Transition!$C19*('Base-New'!H21*'Per Unit Emission'!H64)*'Efficiency Change'!$P19)/'Life time change'!$C19</f>
        <v>0</v>
      </c>
      <c r="H20">
        <f>(Transition!$D19*('Base-New'!I21*'Per Unit Emission'!I20)*'Efficiency Change'!$G19+Transition!$C19*('Base-New'!I21*'Per Unit Emission'!I64)*'Efficiency Change'!$P19)/'Life time change'!$C19</f>
        <v>0</v>
      </c>
      <c r="I20">
        <f>(Transition!$D19*('Base-New'!J21*'Per Unit Emission'!J20)*'Efficiency Change'!$G19+Transition!$C19*('Base-New'!J21*'Per Unit Emission'!J64)*'Efficiency Change'!$P19)/'Life time change'!$C19</f>
        <v>0</v>
      </c>
      <c r="J20">
        <f>(Transition!$D19*('Base-New'!K21*'Per Unit Emission'!K20)*'Efficiency Change'!$G19+Transition!$C19*('Base-New'!K21*'Per Unit Emission'!K64)*'Efficiency Change'!$P19)/'Life time change'!$C19</f>
        <v>0</v>
      </c>
      <c r="K20">
        <f>(Transition!$D19*('Base-New'!L21*'Per Unit Emission'!L20)*'Efficiency Change'!$G19+Transition!$C19*('Base-New'!L21*'Per Unit Emission'!L64)*'Efficiency Change'!$P19)/'Life time change'!$C19</f>
        <v>0</v>
      </c>
      <c r="L20">
        <f>(Transition!$D19*('Base-New'!M21*'Per Unit Emission'!M20)*'Efficiency Change'!$G19+Transition!$C19*('Base-New'!M21*'Per Unit Emission'!M64)*'Efficiency Change'!$P19)/'Life time change'!$C19</f>
        <v>0</v>
      </c>
      <c r="M20">
        <f>(Transition!$D19*('Base-New'!N21*'Per Unit Emission'!N20)*'Efficiency Change'!$G19+Transition!$C19*('Base-New'!N21*'Per Unit Emission'!N64)*'Efficiency Change'!$P19)/'Life time change'!$C19</f>
        <v>0</v>
      </c>
      <c r="N20">
        <f>(Transition!$D19*('Base-New'!O21*'Per Unit Emission'!O20)*'Efficiency Change'!$G19+Transition!$C19*('Base-New'!O21*'Per Unit Emission'!O64)*'Efficiency Change'!$P19)/'Life time change'!$C19</f>
        <v>0</v>
      </c>
      <c r="O20">
        <f>(Transition!$D19*('Base-New'!P21*'Per Unit Emission'!P20)*'Efficiency Change'!$G19+Transition!$C19*('Base-New'!P21*'Per Unit Emission'!P64)*'Efficiency Change'!$P19)/'Life time change'!$C19</f>
        <v>0</v>
      </c>
      <c r="P20">
        <f>(Transition!$D19*('Base-New'!Q21*'Per Unit Emission'!Q20)*'Efficiency Change'!$G19+Transition!$C19*('Base-New'!Q21*'Per Unit Emission'!Q64)*'Efficiency Change'!$P19)/'Life time change'!$C19</f>
        <v>0</v>
      </c>
      <c r="Q20">
        <f>(Transition!$D19*('Base-New'!R21*'Per Unit Emission'!R20)*'Efficiency Change'!$G19+Transition!$C19*('Base-New'!R21*'Per Unit Emission'!R64)*'Efficiency Change'!$P19)/'Life time change'!$C19</f>
        <v>0</v>
      </c>
      <c r="R20">
        <f>(Transition!$D19*('Base-New'!S21*'Per Unit Emission'!S20)*'Efficiency Change'!$G19+Transition!$C19*('Base-New'!S21*'Per Unit Emission'!S64)*'Efficiency Change'!$P19)/'Life time change'!$C19</f>
        <v>0</v>
      </c>
      <c r="S20">
        <f>(Transition!$D19*('Base-New'!T21*'Per Unit Emission'!C20)*'Efficiency Change'!$G19+Transition!$C19*('Base-New'!T21*'Per Unit Emission'!C64)*'Efficiency Change'!$P19)/'Life time change'!$C19</f>
        <v>0</v>
      </c>
      <c r="T20">
        <f>(Transition!$D19*('Base-New'!U21*'Per Unit Emission'!D20)*'Efficiency Change'!$G19+Transition!$C19*('Base-New'!U21*'Per Unit Emission'!D64)*'Efficiency Change'!$P19)/'Life time change'!$C19</f>
        <v>0</v>
      </c>
      <c r="U20">
        <f>(Transition!$D19*('Base-New'!V21*'Per Unit Emission'!E20)*'Efficiency Change'!$G19+Transition!$C19*('Base-New'!V21*'Per Unit Emission'!E64)*'Efficiency Change'!$P19)/'Life time change'!$C19</f>
        <v>0</v>
      </c>
      <c r="V20">
        <f>(Transition!$D19*('Base-New'!W21*'Per Unit Emission'!F20)*'Efficiency Change'!$G19+Transition!$C19*('Base-New'!W21*'Per Unit Emission'!F64)*'Efficiency Change'!$P19)/'Life time change'!$C19</f>
        <v>0</v>
      </c>
      <c r="W20">
        <f>(Transition!$D19*('Base-New'!X21*'Per Unit Emission'!G20)*'Efficiency Change'!$G19+Transition!$C19*('Base-New'!X21*'Per Unit Emission'!G64)*'Efficiency Change'!$P19)/'Life time change'!$C19</f>
        <v>0</v>
      </c>
      <c r="X20">
        <f>(Transition!$D19*('Base-New'!Y21*'Per Unit Emission'!H20)*'Efficiency Change'!$G19+Transition!$C19*('Base-New'!Y21*'Per Unit Emission'!H64)*'Efficiency Change'!$P19)/'Life time change'!$C19</f>
        <v>0</v>
      </c>
      <c r="Y20">
        <f>(Transition!$D19*('Base-New'!Z21*'Per Unit Emission'!I20)*'Efficiency Change'!$G19+Transition!$C19*('Base-New'!Z21*'Per Unit Emission'!I64)*'Efficiency Change'!$P19)/'Life time change'!$C19</f>
        <v>0</v>
      </c>
      <c r="Z20">
        <f>(Transition!$D19*('Base-New'!AA21*'Per Unit Emission'!J20)*'Efficiency Change'!$G19+Transition!$C19*('Base-New'!AA21*'Per Unit Emission'!J64)*'Efficiency Change'!$P19)/'Life time change'!$C19</f>
        <v>0</v>
      </c>
      <c r="AA20">
        <f>(Transition!$D19*('Base-New'!AB21*'Per Unit Emission'!K20)*'Efficiency Change'!$G19+Transition!$C19*('Base-New'!AB21*'Per Unit Emission'!K64)*'Efficiency Change'!$P19)/'Life time change'!$C19</f>
        <v>0</v>
      </c>
      <c r="AB20">
        <f>(Transition!$D19*('Base-New'!AC21*'Per Unit Emission'!L20)*'Efficiency Change'!$G19+Transition!$C19*('Base-New'!AC21*'Per Unit Emission'!L64)*'Efficiency Change'!$P19)/'Life time change'!$C19</f>
        <v>0</v>
      </c>
      <c r="AC20">
        <f>(Transition!$D19*('Base-New'!AD21*'Per Unit Emission'!M20)*'Efficiency Change'!$G19+Transition!$C19*('Base-New'!AD21*'Per Unit Emission'!M64)*'Efficiency Change'!$P19)/'Life time change'!$C19</f>
        <v>0</v>
      </c>
      <c r="AD20">
        <f>(Transition!$D19*('Base-New'!AE21*'Per Unit Emission'!N20)*'Efficiency Change'!$G19+Transition!$C19*('Base-New'!AE21*'Per Unit Emission'!N64)*'Efficiency Change'!$P19)/'Life time change'!$C19</f>
        <v>0</v>
      </c>
      <c r="AE20">
        <f>(Transition!$D19*('Base-New'!AF21*'Per Unit Emission'!O20)*'Efficiency Change'!$G19+Transition!$C19*('Base-New'!AF21*'Per Unit Emission'!O64)*'Efficiency Change'!$P19)/'Life time change'!$C19</f>
        <v>0</v>
      </c>
      <c r="AF20">
        <f>(Transition!$D19*('Base-New'!AG21*'Per Unit Emission'!P20)*'Efficiency Change'!$G19+Transition!$C19*('Base-New'!AG21*'Per Unit Emission'!P64)*'Efficiency Change'!$P19)/'Life time change'!$C19</f>
        <v>0</v>
      </c>
      <c r="AG20">
        <f>(Transition!$D19*('Base-New'!AH21*'Per Unit Emission'!Q20)*'Efficiency Change'!$G19+Transition!$C19*('Base-New'!AH21*'Per Unit Emission'!Q64)*'Efficiency Change'!$P19)/'Life time change'!$C19</f>
        <v>0</v>
      </c>
      <c r="AH20">
        <f>(Transition!$D19*('Base-New'!AI21*'Per Unit Emission'!R20)*'Efficiency Change'!$G19+Transition!$C19*('Base-New'!AI21*'Per Unit Emission'!R64)*'Efficiency Change'!$P19)/'Life time change'!$C19</f>
        <v>0</v>
      </c>
      <c r="AI20">
        <f>(Transition!$D19*('Base-New'!AJ21*'Per Unit Emission'!S20)*'Efficiency Change'!$G19+Transition!$C19*('Base-New'!AJ21*'Per Unit Emission'!S64)*'Efficiency Change'!$P19)/'Life time change'!$C19</f>
        <v>0</v>
      </c>
      <c r="AJ20">
        <f>(Transition!$D19*('Base-New'!AK21*'Per Unit Emission'!C20)*'Efficiency Change'!$G19+Transition!$C19*('Base-New'!AK21*'Per Unit Emission'!C64)*'Efficiency Change'!$P19)/'Life time change'!$C19</f>
        <v>0</v>
      </c>
      <c r="AK20">
        <f>(Transition!$D19*('Base-New'!AL21*'Per Unit Emission'!D20)*'Efficiency Change'!$G19+Transition!$C19*('Base-New'!AL21*'Per Unit Emission'!D64)*'Efficiency Change'!$P19)/'Life time change'!$C19</f>
        <v>0</v>
      </c>
      <c r="AL20">
        <f>(Transition!$D19*('Base-New'!AM21*'Per Unit Emission'!E20)*'Efficiency Change'!$G19+Transition!$C19*('Base-New'!AM21*'Per Unit Emission'!E64)*'Efficiency Change'!$P19)/'Life time change'!$C19</f>
        <v>0</v>
      </c>
      <c r="AM20">
        <f>(Transition!$D19*('Base-New'!AN21*'Per Unit Emission'!F20)*'Efficiency Change'!$G19+Transition!$C19*('Base-New'!AN21*'Per Unit Emission'!F64)*'Efficiency Change'!$P19)/'Life time change'!$C19</f>
        <v>0</v>
      </c>
      <c r="AN20">
        <f>(Transition!$D19*('Base-New'!AO21*'Per Unit Emission'!G20)*'Efficiency Change'!$G19+Transition!$C19*('Base-New'!AO21*'Per Unit Emission'!G64)*'Efficiency Change'!$P19)/'Life time change'!$C19</f>
        <v>0</v>
      </c>
      <c r="AO20">
        <f>(Transition!$D19*('Base-New'!AP21*'Per Unit Emission'!H20)*'Efficiency Change'!$G19+Transition!$C19*('Base-New'!AP21*'Per Unit Emission'!H64)*'Efficiency Change'!$P19)/'Life time change'!$C19</f>
        <v>0</v>
      </c>
      <c r="AP20">
        <f>(Transition!$D19*('Base-New'!AQ21*'Per Unit Emission'!I20)*'Efficiency Change'!$G19+Transition!$C19*('Base-New'!AQ21*'Per Unit Emission'!I64)*'Efficiency Change'!$P19)/'Life time change'!$C19</f>
        <v>0</v>
      </c>
      <c r="AQ20">
        <f>(Transition!$D19*('Base-New'!AR21*'Per Unit Emission'!J20)*'Efficiency Change'!$G19+Transition!$C19*('Base-New'!AR21*'Per Unit Emission'!J64)*'Efficiency Change'!$P19)/'Life time change'!$C19</f>
        <v>0</v>
      </c>
      <c r="AR20">
        <f>(Transition!$D19*('Base-New'!AS21*'Per Unit Emission'!K20)*'Efficiency Change'!$G19+Transition!$C19*('Base-New'!AS21*'Per Unit Emission'!K64)*'Efficiency Change'!$P19)/'Life time change'!$C19</f>
        <v>0</v>
      </c>
      <c r="AS20">
        <f>(Transition!$D19*('Base-New'!AT21*'Per Unit Emission'!L20)*'Efficiency Change'!$G19+Transition!$C19*('Base-New'!AT21*'Per Unit Emission'!L64)*'Efficiency Change'!$P19)/'Life time change'!$C19</f>
        <v>0</v>
      </c>
      <c r="AT20">
        <f>(Transition!$D19*('Base-New'!AU21*'Per Unit Emission'!M20)*'Efficiency Change'!$G19+Transition!$C19*('Base-New'!AU21*'Per Unit Emission'!M64)*'Efficiency Change'!$P19)/'Life time change'!$C19</f>
        <v>0</v>
      </c>
      <c r="AU20">
        <f>(Transition!$D19*('Base-New'!AV21*'Per Unit Emission'!N20)*'Efficiency Change'!$G19+Transition!$C19*('Base-New'!AV21*'Per Unit Emission'!N64)*'Efficiency Change'!$P19)/'Life time change'!$C19</f>
        <v>0</v>
      </c>
      <c r="AV20">
        <f>(Transition!$D19*('Base-New'!AW21*'Per Unit Emission'!O20)*'Efficiency Change'!$G19+Transition!$C19*('Base-New'!AW21*'Per Unit Emission'!O64)*'Efficiency Change'!$P19)/'Life time change'!$C19</f>
        <v>0</v>
      </c>
      <c r="AW20">
        <f>(Transition!$D19*('Base-New'!AX21*'Per Unit Emission'!P20)*'Efficiency Change'!$G19+Transition!$C19*('Base-New'!AX21*'Per Unit Emission'!P64)*'Efficiency Change'!$P19)/'Life time change'!$C19</f>
        <v>0</v>
      </c>
      <c r="AX20">
        <f>(Transition!$D19*('Base-New'!AY21*'Per Unit Emission'!Q20)*'Efficiency Change'!$G19+Transition!$C19*('Base-New'!AY21*'Per Unit Emission'!Q64)*'Efficiency Change'!$P19)/'Life time change'!$C19</f>
        <v>0</v>
      </c>
      <c r="AY20">
        <f>(Transition!$D19*('Base-New'!AZ21*'Per Unit Emission'!R20)*'Efficiency Change'!$G19+Transition!$C19*('Base-New'!AZ21*'Per Unit Emission'!R64)*'Efficiency Change'!$P19)/'Life time change'!$C19</f>
        <v>0</v>
      </c>
      <c r="AZ20">
        <f>(Transition!$D19*('Base-New'!BA21*'Per Unit Emission'!S20)*'Efficiency Change'!$G19+Transition!$C19*('Base-New'!BA21*'Per Unit Emission'!S64)*'Efficiency Change'!$P19)/'Life time change'!$C19</f>
        <v>0</v>
      </c>
      <c r="BA20">
        <f>(Transition!$D19*('Base-New'!BB21*'Per Unit Emission'!C20)*'Efficiency Change'!$G19+Transition!$C19*('Base-New'!BB21*'Per Unit Emission'!C64)*'Efficiency Change'!$P19)/'Life time change'!$C19</f>
        <v>0</v>
      </c>
      <c r="BB20">
        <f>(Transition!$D19*('Base-New'!BC21*'Per Unit Emission'!D20)*'Efficiency Change'!$G19+Transition!$C19*('Base-New'!BC21*'Per Unit Emission'!D64)*'Efficiency Change'!$P19)/'Life time change'!$C19</f>
        <v>0</v>
      </c>
      <c r="BC20">
        <f>(Transition!$D19*('Base-New'!BD21*'Per Unit Emission'!E20)*'Efficiency Change'!$G19+Transition!$C19*('Base-New'!BD21*'Per Unit Emission'!E64)*'Efficiency Change'!$P19)/'Life time change'!$C19</f>
        <v>0</v>
      </c>
      <c r="BD20">
        <f>(Transition!$D19*('Base-New'!BE21*'Per Unit Emission'!F20)*'Efficiency Change'!$G19+Transition!$C19*('Base-New'!BE21*'Per Unit Emission'!F64)*'Efficiency Change'!$P19)/'Life time change'!$C19</f>
        <v>0</v>
      </c>
      <c r="BE20">
        <f>(Transition!$D19*('Base-New'!BF21*'Per Unit Emission'!G20)*'Efficiency Change'!$G19+Transition!$C19*('Base-New'!BF21*'Per Unit Emission'!G64)*'Efficiency Change'!$P19)/'Life time change'!$C19</f>
        <v>0</v>
      </c>
      <c r="BF20">
        <f>(Transition!$D19*('Base-New'!BG21*'Per Unit Emission'!H20)*'Efficiency Change'!$G19+Transition!$C19*('Base-New'!BG21*'Per Unit Emission'!H64)*'Efficiency Change'!$P19)/'Life time change'!$C19</f>
        <v>0</v>
      </c>
      <c r="BG20">
        <f>(Transition!$D19*('Base-New'!BH21*'Per Unit Emission'!I20)*'Efficiency Change'!$G19+Transition!$C19*('Base-New'!BH21*'Per Unit Emission'!I64)*'Efficiency Change'!$P19)/'Life time change'!$C19</f>
        <v>0</v>
      </c>
      <c r="BH20">
        <f>(Transition!$D19*('Base-New'!BI21*'Per Unit Emission'!J20)*'Efficiency Change'!$G19+Transition!$C19*('Base-New'!BI21*'Per Unit Emission'!J64)*'Efficiency Change'!$P19)/'Life time change'!$C19</f>
        <v>0</v>
      </c>
      <c r="BI20">
        <f>(Transition!$D19*('Base-New'!BJ21*'Per Unit Emission'!K20)*'Efficiency Change'!$G19+Transition!$C19*('Base-New'!BJ21*'Per Unit Emission'!K64)*'Efficiency Change'!$P19)/'Life time change'!$C19</f>
        <v>0</v>
      </c>
      <c r="BJ20">
        <f>(Transition!$D19*('Base-New'!BK21*'Per Unit Emission'!L20)*'Efficiency Change'!$G19+Transition!$C19*('Base-New'!BK21*'Per Unit Emission'!L64)*'Efficiency Change'!$P19)/'Life time change'!$C19</f>
        <v>0</v>
      </c>
      <c r="BK20">
        <f>(Transition!$D19*('Base-New'!BL21*'Per Unit Emission'!M20)*'Efficiency Change'!$G19+Transition!$C19*('Base-New'!BL21*'Per Unit Emission'!M64)*'Efficiency Change'!$P19)/'Life time change'!$C19</f>
        <v>0</v>
      </c>
      <c r="BL20">
        <f>(Transition!$D19*('Base-New'!BM21*'Per Unit Emission'!N20)*'Efficiency Change'!$G19+Transition!$C19*('Base-New'!BM21*'Per Unit Emission'!N64)*'Efficiency Change'!$P19)/'Life time change'!$C19</f>
        <v>0</v>
      </c>
      <c r="BM20">
        <f>(Transition!$D19*('Base-New'!BN21*'Per Unit Emission'!O20)*'Efficiency Change'!$G19+Transition!$C19*('Base-New'!BN21*'Per Unit Emission'!O64)*'Efficiency Change'!$P19)/'Life time change'!$C19</f>
        <v>0</v>
      </c>
      <c r="BN20">
        <f>(Transition!$D19*('Base-New'!BO21*'Per Unit Emission'!P20)*'Efficiency Change'!$G19+Transition!$C19*('Base-New'!BO21*'Per Unit Emission'!P64)*'Efficiency Change'!$P19)/'Life time change'!$C19</f>
        <v>0</v>
      </c>
      <c r="BO20">
        <f>(Transition!$D19*('Base-New'!BP21*'Per Unit Emission'!Q20)*'Efficiency Change'!$G19+Transition!$C19*('Base-New'!BP21*'Per Unit Emission'!Q64)*'Efficiency Change'!$P19)/'Life time change'!$C19</f>
        <v>0</v>
      </c>
      <c r="BP20">
        <f>(Transition!$D19*('Base-New'!BQ21*'Per Unit Emission'!R20)*'Efficiency Change'!$G19+Transition!$C19*('Base-New'!BQ21*'Per Unit Emission'!R64)*'Efficiency Change'!$P19)/'Life time change'!$C19</f>
        <v>0</v>
      </c>
      <c r="BQ20">
        <f>(Transition!$D19*('Base-New'!BR21*'Per Unit Emission'!S20)*'Efficiency Change'!$G19+Transition!$C19*('Base-New'!BR21*'Per Unit Emission'!S64)*'Efficiency Change'!$P19)/'Life time change'!$C19</f>
        <v>0</v>
      </c>
      <c r="BR20">
        <f>(Transition!$D19*('Base-New'!BS21*'Per Unit Emission'!C20)*'Efficiency Change'!$G19+Transition!$C19*('Base-New'!BS21*'Per Unit Emission'!C64)*'Efficiency Change'!$P19)/'Life time change'!$C19</f>
        <v>0</v>
      </c>
      <c r="BS20">
        <f>(Transition!$D19*('Base-New'!BT21*'Per Unit Emission'!D20)*'Efficiency Change'!$G19+Transition!$C19*('Base-New'!BT21*'Per Unit Emission'!D64)*'Efficiency Change'!$P19)/'Life time change'!$C19</f>
        <v>0</v>
      </c>
      <c r="BT20">
        <f>(Transition!$D19*('Base-New'!BU21*'Per Unit Emission'!E20)*'Efficiency Change'!$G19+Transition!$C19*('Base-New'!BU21*'Per Unit Emission'!E64)*'Efficiency Change'!$P19)/'Life time change'!$C19</f>
        <v>0</v>
      </c>
      <c r="BU20">
        <f>(Transition!$D19*('Base-New'!BV21*'Per Unit Emission'!F20)*'Efficiency Change'!$G19+Transition!$C19*('Base-New'!BV21*'Per Unit Emission'!F64)*'Efficiency Change'!$P19)/'Life time change'!$C19</f>
        <v>0</v>
      </c>
      <c r="BV20">
        <f>(Transition!$D19*('Base-New'!BW21*'Per Unit Emission'!G20)*'Efficiency Change'!$G19+Transition!$C19*('Base-New'!BW21*'Per Unit Emission'!G64)*'Efficiency Change'!$P19)/'Life time change'!$C19</f>
        <v>0</v>
      </c>
      <c r="BW20">
        <f>(Transition!$D19*('Base-New'!BX21*'Per Unit Emission'!H20)*'Efficiency Change'!$G19+Transition!$C19*('Base-New'!BX21*'Per Unit Emission'!H64)*'Efficiency Change'!$P19)/'Life time change'!$C19</f>
        <v>0</v>
      </c>
      <c r="BX20">
        <f>(Transition!$D19*('Base-New'!BY21*'Per Unit Emission'!I20)*'Efficiency Change'!$G19+Transition!$C19*('Base-New'!BY21*'Per Unit Emission'!I64)*'Efficiency Change'!$P19)/'Life time change'!$C19</f>
        <v>0</v>
      </c>
      <c r="BY20">
        <f>(Transition!$D19*('Base-New'!BZ21*'Per Unit Emission'!J20)*'Efficiency Change'!$G19+Transition!$C19*('Base-New'!BZ21*'Per Unit Emission'!J64)*'Efficiency Change'!$P19)/'Life time change'!$C19</f>
        <v>0</v>
      </c>
      <c r="BZ20">
        <f>(Transition!$D19*('Base-New'!CA21*'Per Unit Emission'!K20)*'Efficiency Change'!$G19+Transition!$C19*('Base-New'!CA21*'Per Unit Emission'!K64)*'Efficiency Change'!$P19)/'Life time change'!$C19</f>
        <v>0</v>
      </c>
      <c r="CA20">
        <f>(Transition!$D19*('Base-New'!CB21*'Per Unit Emission'!L20)*'Efficiency Change'!$G19+Transition!$C19*('Base-New'!CB21*'Per Unit Emission'!L64)*'Efficiency Change'!$P19)/'Life time change'!$C19</f>
        <v>0</v>
      </c>
      <c r="CB20">
        <f>(Transition!$D19*('Base-New'!CC21*'Per Unit Emission'!M20)*'Efficiency Change'!$G19+Transition!$C19*('Base-New'!CC21*'Per Unit Emission'!M64)*'Efficiency Change'!$P19)/'Life time change'!$C19</f>
        <v>0</v>
      </c>
      <c r="CC20">
        <f>(Transition!$D19*('Base-New'!CD21*'Per Unit Emission'!N20)*'Efficiency Change'!$G19+Transition!$C19*('Base-New'!CD21*'Per Unit Emission'!N64)*'Efficiency Change'!$P19)/'Life time change'!$C19</f>
        <v>0</v>
      </c>
      <c r="CD20">
        <f>(Transition!$D19*('Base-New'!CE21*'Per Unit Emission'!O20)*'Efficiency Change'!$G19+Transition!$C19*('Base-New'!CE21*'Per Unit Emission'!O64)*'Efficiency Change'!$P19)/'Life time change'!$C19</f>
        <v>0</v>
      </c>
      <c r="CE20">
        <f>(Transition!$D19*('Base-New'!CF21*'Per Unit Emission'!P20)*'Efficiency Change'!$G19+Transition!$C19*('Base-New'!CF21*'Per Unit Emission'!P64)*'Efficiency Change'!$P19)/'Life time change'!$C19</f>
        <v>0</v>
      </c>
      <c r="CF20">
        <f>(Transition!$D19*('Base-New'!CG21*'Per Unit Emission'!Q20)*'Efficiency Change'!$G19+Transition!$C19*('Base-New'!CG21*'Per Unit Emission'!Q64)*'Efficiency Change'!$P19)/'Life time change'!$C19</f>
        <v>0</v>
      </c>
      <c r="CG20">
        <f>(Transition!$D19*('Base-New'!CH21*'Per Unit Emission'!R20)*'Efficiency Change'!$G19+Transition!$C19*('Base-New'!CH21*'Per Unit Emission'!R64)*'Efficiency Change'!$P19)/'Life time change'!$C19</f>
        <v>0</v>
      </c>
      <c r="CJ20">
        <v>2027</v>
      </c>
      <c r="CK20">
        <f>(Transition!$D19*('RCP26-NEW'!C21*'Per Unit Emission'!T20)*'Efficiency Change'!$G19+Transition!$C19*('RCP26-NEW'!C21*'Per Unit Emission'!T64)*'Efficiency Change'!$P19)/'Life time change'!$C19</f>
        <v>0</v>
      </c>
      <c r="CL20">
        <f>(Transition!$D19*('RCP26-NEW'!D21*'Per Unit Emission'!U20)*'Efficiency Change'!$G19+Transition!$C19*('RCP26-NEW'!D21*'Per Unit Emission'!U64)*'Efficiency Change'!$P19)/'Life time change'!$C19</f>
        <v>0</v>
      </c>
      <c r="CM20">
        <f>(Transition!$D19*('RCP26-NEW'!E21*'Per Unit Emission'!V20)*'Efficiency Change'!$G19+Transition!$C19*('RCP26-NEW'!E21*'Per Unit Emission'!V64)*'Efficiency Change'!$P19)/'Life time change'!$C19</f>
        <v>0</v>
      </c>
      <c r="CN20">
        <f>(Transition!$D19*('RCP26-NEW'!F21*'Per Unit Emission'!W20)*'Efficiency Change'!$G19+Transition!$C19*('RCP26-NEW'!F21*'Per Unit Emission'!W64)*'Efficiency Change'!$P19)/'Life time change'!$C19</f>
        <v>0</v>
      </c>
      <c r="CO20">
        <f>(Transition!$D19*('RCP26-NEW'!G21*'Per Unit Emission'!X20)*'Efficiency Change'!$G19+Transition!$C19*('RCP26-NEW'!G21*'Per Unit Emission'!X64)*'Efficiency Change'!$P19)/'Life time change'!$C19</f>
        <v>0</v>
      </c>
      <c r="CP20">
        <f>(Transition!$D19*('RCP26-NEW'!H21*'Per Unit Emission'!Y20)*'Efficiency Change'!$G19+Transition!$C19*('RCP26-NEW'!H21*'Per Unit Emission'!Y64)*'Efficiency Change'!$P19)/'Life time change'!$C19</f>
        <v>0</v>
      </c>
      <c r="CQ20">
        <f>(Transition!$D19*('RCP26-NEW'!I21*'Per Unit Emission'!Z20)*'Efficiency Change'!$G19+Transition!$C19*('RCP26-NEW'!I21*'Per Unit Emission'!Z64)*'Efficiency Change'!$P19)/'Life time change'!$C19</f>
        <v>0</v>
      </c>
      <c r="CR20">
        <f>(Transition!$D19*('RCP26-NEW'!J21*'Per Unit Emission'!AA20)*'Efficiency Change'!$G19+Transition!$C19*('RCP26-NEW'!J21*'Per Unit Emission'!AA64)*'Efficiency Change'!$P19)/'Life time change'!$C19</f>
        <v>0</v>
      </c>
      <c r="CS20">
        <f>(Transition!$D19*('RCP26-NEW'!K21*'Per Unit Emission'!AB20)*'Efficiency Change'!$G19+Transition!$C19*('RCP26-NEW'!K21*'Per Unit Emission'!AB64)*'Efficiency Change'!$P19)/'Life time change'!$C19</f>
        <v>0</v>
      </c>
      <c r="CT20">
        <f>(Transition!$D19*('RCP26-NEW'!L21*'Per Unit Emission'!AC20)*'Efficiency Change'!$G19+Transition!$C19*('RCP26-NEW'!L21*'Per Unit Emission'!AC64)*'Efficiency Change'!$P19)/'Life time change'!$C19</f>
        <v>0</v>
      </c>
      <c r="CU20">
        <f>(Transition!$D19*('RCP26-NEW'!M21*'Per Unit Emission'!AD20)*'Efficiency Change'!$G19+Transition!$C19*('RCP26-NEW'!M21*'Per Unit Emission'!AD64)*'Efficiency Change'!$P19)/'Life time change'!$C19</f>
        <v>0</v>
      </c>
      <c r="CV20">
        <f>(Transition!$D19*('RCP26-NEW'!N21*'Per Unit Emission'!AE20)*'Efficiency Change'!$G19+Transition!$C19*('RCP26-NEW'!N21*'Per Unit Emission'!AE64)*'Efficiency Change'!$P19)/'Life time change'!$C19</f>
        <v>0</v>
      </c>
      <c r="CW20">
        <f>(Transition!$D19*('RCP26-NEW'!O21*'Per Unit Emission'!AF20)*'Efficiency Change'!$G19+Transition!$C19*('RCP26-NEW'!O21*'Per Unit Emission'!AF64)*'Efficiency Change'!$P19)/'Life time change'!$C19</f>
        <v>0</v>
      </c>
      <c r="CX20">
        <f>(Transition!$D19*('RCP26-NEW'!P21*'Per Unit Emission'!AG20)*'Efficiency Change'!$G19+Transition!$C19*('RCP26-NEW'!P21*'Per Unit Emission'!AG64)*'Efficiency Change'!$P19)/'Life time change'!$C19</f>
        <v>0</v>
      </c>
      <c r="CY20">
        <f>(Transition!$D19*('RCP26-NEW'!Q21*'Per Unit Emission'!AH20)*'Efficiency Change'!$G19+Transition!$C19*('RCP26-NEW'!Q21*'Per Unit Emission'!AH64)*'Efficiency Change'!$P19)/'Life time change'!$C19</f>
        <v>0</v>
      </c>
      <c r="CZ20">
        <f>(Transition!$D19*('RCP26-NEW'!R21*'Per Unit Emission'!AI20)*'Efficiency Change'!$G19+Transition!$C19*('RCP26-NEW'!R21*'Per Unit Emission'!AI64)*'Efficiency Change'!$P19)/'Life time change'!$C19</f>
        <v>0</v>
      </c>
      <c r="DA20">
        <f>(Transition!$D19*('RCP26-NEW'!S21*'Per Unit Emission'!AJ20)*'Efficiency Change'!$G19+Transition!$C19*('RCP26-NEW'!S21*'Per Unit Emission'!AJ64)*'Efficiency Change'!$P19)/'Life time change'!$C19</f>
        <v>0</v>
      </c>
      <c r="DB20">
        <f>(Transition!$D19*('RCP26-NEW'!T21*'Per Unit Emission'!T20)*'Efficiency Change'!$G19+Transition!$C19*('RCP26-NEW'!T21*'Per Unit Emission'!T64)*'Efficiency Change'!$P19)/'Life time change'!$C19</f>
        <v>0</v>
      </c>
      <c r="DC20">
        <f>(Transition!$D19*('RCP26-NEW'!U21*'Per Unit Emission'!U20)*'Efficiency Change'!$G19+Transition!$C19*('RCP26-NEW'!U21*'Per Unit Emission'!U64)*'Efficiency Change'!$P19)/'Life time change'!$C19</f>
        <v>0</v>
      </c>
      <c r="DD20">
        <f>(Transition!$D19*('RCP26-NEW'!V21*'Per Unit Emission'!V20)*'Efficiency Change'!$G19+Transition!$C19*('RCP26-NEW'!V21*'Per Unit Emission'!V64)*'Efficiency Change'!$P19)/'Life time change'!$C19</f>
        <v>0</v>
      </c>
      <c r="DE20">
        <f>(Transition!$D19*('RCP26-NEW'!W21*'Per Unit Emission'!W20)*'Efficiency Change'!$G19+Transition!$C19*('RCP26-NEW'!W21*'Per Unit Emission'!W64)*'Efficiency Change'!$P19)/'Life time change'!$C19</f>
        <v>0</v>
      </c>
      <c r="DF20">
        <f>(Transition!$D19*('RCP26-NEW'!X21*'Per Unit Emission'!X20)*'Efficiency Change'!$G19+Transition!$C19*('RCP26-NEW'!X21*'Per Unit Emission'!X64)*'Efficiency Change'!$P19)/'Life time change'!$C19</f>
        <v>0</v>
      </c>
      <c r="DG20">
        <f>(Transition!$D19*('RCP26-NEW'!Y21*'Per Unit Emission'!Y20)*'Efficiency Change'!$G19+Transition!$C19*('RCP26-NEW'!Y21*'Per Unit Emission'!Y64)*'Efficiency Change'!$P19)/'Life time change'!$C19</f>
        <v>0</v>
      </c>
      <c r="DH20">
        <f>(Transition!$D19*('RCP26-NEW'!Z21*'Per Unit Emission'!Z20)*'Efficiency Change'!$G19+Transition!$C19*('RCP26-NEW'!Z21*'Per Unit Emission'!Z64)*'Efficiency Change'!$P19)/'Life time change'!$C19</f>
        <v>0</v>
      </c>
      <c r="DI20">
        <f>(Transition!$D19*('RCP26-NEW'!AA21*'Per Unit Emission'!AA20)*'Efficiency Change'!$G19+Transition!$C19*('RCP26-NEW'!AA21*'Per Unit Emission'!AA64)*'Efficiency Change'!$P19)/'Life time change'!$C19</f>
        <v>0</v>
      </c>
      <c r="DJ20">
        <f>(Transition!$D19*('RCP26-NEW'!AB21*'Per Unit Emission'!AB20)*'Efficiency Change'!$G19+Transition!$C19*('RCP26-NEW'!AB21*'Per Unit Emission'!AB64)*'Efficiency Change'!$P19)/'Life time change'!$C19</f>
        <v>0</v>
      </c>
      <c r="DK20">
        <f>(Transition!$D19*('RCP26-NEW'!AC21*'Per Unit Emission'!AC20)*'Efficiency Change'!$G19+Transition!$C19*('RCP26-NEW'!AC21*'Per Unit Emission'!AC64)*'Efficiency Change'!$P19)/'Life time change'!$C19</f>
        <v>0</v>
      </c>
      <c r="DL20">
        <f>(Transition!$D19*('RCP26-NEW'!AD21*'Per Unit Emission'!AD20)*'Efficiency Change'!$G19+Transition!$C19*('RCP26-NEW'!AD21*'Per Unit Emission'!AD64)*'Efficiency Change'!$P19)/'Life time change'!$C19</f>
        <v>0</v>
      </c>
      <c r="DM20">
        <f>(Transition!$D19*('RCP26-NEW'!AE21*'Per Unit Emission'!AE20)*'Efficiency Change'!$G19+Transition!$C19*('RCP26-NEW'!AE21*'Per Unit Emission'!AE64)*'Efficiency Change'!$P19)/'Life time change'!$C19</f>
        <v>0</v>
      </c>
      <c r="DN20">
        <f>(Transition!$D19*('RCP26-NEW'!AF21*'Per Unit Emission'!AF20)*'Efficiency Change'!$G19+Transition!$C19*('RCP26-NEW'!AF21*'Per Unit Emission'!AF64)*'Efficiency Change'!$P19)/'Life time change'!$C19</f>
        <v>0</v>
      </c>
      <c r="DO20">
        <f>(Transition!$D19*('RCP26-NEW'!AG21*'Per Unit Emission'!AG20)*'Efficiency Change'!$G19+Transition!$C19*('RCP26-NEW'!AG21*'Per Unit Emission'!AG64)*'Efficiency Change'!$P19)/'Life time change'!$C19</f>
        <v>0</v>
      </c>
      <c r="DP20">
        <f>(Transition!$D19*('RCP26-NEW'!AH21*'Per Unit Emission'!AH20)*'Efficiency Change'!$G19+Transition!$C19*('RCP26-NEW'!AH21*'Per Unit Emission'!AH64)*'Efficiency Change'!$P19)/'Life time change'!$C19</f>
        <v>0</v>
      </c>
      <c r="DQ20">
        <f>(Transition!$D19*('RCP26-NEW'!AI21*'Per Unit Emission'!AI20)*'Efficiency Change'!$G19+Transition!$C19*('RCP26-NEW'!AI21*'Per Unit Emission'!AI64)*'Efficiency Change'!$P19)/'Life time change'!$C19</f>
        <v>0</v>
      </c>
      <c r="DR20">
        <f>(Transition!$D19*('RCP26-NEW'!AJ21*'Per Unit Emission'!AJ20)*'Efficiency Change'!$G19+Transition!$C19*('RCP26-NEW'!AJ21*'Per Unit Emission'!AJ64)*'Efficiency Change'!$P19)/'Life time change'!$C19</f>
        <v>0</v>
      </c>
      <c r="DS20">
        <f>(Transition!$D19*('RCP26-NEW'!AK21*'Per Unit Emission'!T20)*'Efficiency Change'!$G19+Transition!$C19*('RCP26-NEW'!AK21*'Per Unit Emission'!T64)*'Efficiency Change'!$P19)/'Life time change'!$C19</f>
        <v>0</v>
      </c>
      <c r="DT20">
        <f>(Transition!$D19*('RCP26-NEW'!AL21*'Per Unit Emission'!U20)*'Efficiency Change'!$G19+Transition!$C19*('RCP26-NEW'!AL21*'Per Unit Emission'!U64)*'Efficiency Change'!$P19)/'Life time change'!$C19</f>
        <v>0</v>
      </c>
      <c r="DU20">
        <f>(Transition!$D19*('RCP26-NEW'!AM21*'Per Unit Emission'!V20)*'Efficiency Change'!$G19+Transition!$C19*('RCP26-NEW'!AM21*'Per Unit Emission'!V64)*'Efficiency Change'!$P19)/'Life time change'!$C19</f>
        <v>0</v>
      </c>
      <c r="DV20">
        <f>(Transition!$D19*('RCP26-NEW'!AN21*'Per Unit Emission'!W20)*'Efficiency Change'!$G19+Transition!$C19*('RCP26-NEW'!AN21*'Per Unit Emission'!W64)*'Efficiency Change'!$P19)/'Life time change'!$C19</f>
        <v>0</v>
      </c>
      <c r="DW20">
        <f>(Transition!$D19*('RCP26-NEW'!AO21*'Per Unit Emission'!X20)*'Efficiency Change'!$G19+Transition!$C19*('RCP26-NEW'!AO21*'Per Unit Emission'!X64)*'Efficiency Change'!$P19)/'Life time change'!$C19</f>
        <v>0</v>
      </c>
      <c r="DX20">
        <f>(Transition!$D19*('RCP26-NEW'!AP21*'Per Unit Emission'!Y20)*'Efficiency Change'!$G19+Transition!$C19*('RCP26-NEW'!AP21*'Per Unit Emission'!Y64)*'Efficiency Change'!$P19)/'Life time change'!$C19</f>
        <v>0</v>
      </c>
      <c r="DY20">
        <f>(Transition!$D19*('RCP26-NEW'!AQ21*'Per Unit Emission'!Z20)*'Efficiency Change'!$G19+Transition!$C19*('RCP26-NEW'!AQ21*'Per Unit Emission'!Z64)*'Efficiency Change'!$P19)/'Life time change'!$C19</f>
        <v>0</v>
      </c>
      <c r="DZ20">
        <f>(Transition!$D19*('RCP26-NEW'!AR21*'Per Unit Emission'!AA20)*'Efficiency Change'!$G19+Transition!$C19*('RCP26-NEW'!AR21*'Per Unit Emission'!AA64)*'Efficiency Change'!$P19)/'Life time change'!$C19</f>
        <v>0</v>
      </c>
      <c r="EA20">
        <f>(Transition!$D19*('RCP26-NEW'!AS21*'Per Unit Emission'!AB20)*'Efficiency Change'!$G19+Transition!$C19*('RCP26-NEW'!AS21*'Per Unit Emission'!AB64)*'Efficiency Change'!$P19)/'Life time change'!$C19</f>
        <v>0</v>
      </c>
      <c r="EB20">
        <f>(Transition!$D19*('RCP26-NEW'!AT21*'Per Unit Emission'!AC20)*'Efficiency Change'!$G19+Transition!$C19*('RCP26-NEW'!AT21*'Per Unit Emission'!AC64)*'Efficiency Change'!$P19)/'Life time change'!$C19</f>
        <v>0</v>
      </c>
      <c r="EC20">
        <f>(Transition!$D19*('RCP26-NEW'!AU21*'Per Unit Emission'!AD20)*'Efficiency Change'!$G19+Transition!$C19*('RCP26-NEW'!AU21*'Per Unit Emission'!AD64)*'Efficiency Change'!$P19)/'Life time change'!$C19</f>
        <v>0</v>
      </c>
      <c r="ED20">
        <f>(Transition!$D19*('RCP26-NEW'!AV21*'Per Unit Emission'!AE20)*'Efficiency Change'!$G19+Transition!$C19*('RCP26-NEW'!AV21*'Per Unit Emission'!AE64)*'Efficiency Change'!$P19)/'Life time change'!$C19</f>
        <v>0</v>
      </c>
      <c r="EE20">
        <f>(Transition!$D19*('RCP26-NEW'!AW21*'Per Unit Emission'!AF20)*'Efficiency Change'!$G19+Transition!$C19*('RCP26-NEW'!AW21*'Per Unit Emission'!AF64)*'Efficiency Change'!$P19)/'Life time change'!$C19</f>
        <v>0</v>
      </c>
      <c r="EF20">
        <f>(Transition!$D19*('RCP26-NEW'!AX21*'Per Unit Emission'!AG20)*'Efficiency Change'!$G19+Transition!$C19*('RCP26-NEW'!AX21*'Per Unit Emission'!AG64)*'Efficiency Change'!$P19)/'Life time change'!$C19</f>
        <v>0</v>
      </c>
      <c r="EG20">
        <f>(Transition!$D19*('RCP26-NEW'!AY21*'Per Unit Emission'!AH20)*'Efficiency Change'!$G19+Transition!$C19*('RCP26-NEW'!AY21*'Per Unit Emission'!AH64)*'Efficiency Change'!$P19)/'Life time change'!$C19</f>
        <v>0</v>
      </c>
      <c r="EH20">
        <f>(Transition!$D19*('RCP26-NEW'!AZ21*'Per Unit Emission'!AI20)*'Efficiency Change'!$G19+Transition!$C19*('RCP26-NEW'!AZ21*'Per Unit Emission'!AI64)*'Efficiency Change'!$P19)/'Life time change'!$C19</f>
        <v>0</v>
      </c>
      <c r="EI20">
        <f>(Transition!$D19*('RCP26-NEW'!BA21*'Per Unit Emission'!AJ20)*'Efficiency Change'!$G19+Transition!$C19*('RCP26-NEW'!BA21*'Per Unit Emission'!AJ64)*'Efficiency Change'!$P19)/'Life time change'!$C19</f>
        <v>0</v>
      </c>
      <c r="EJ20">
        <f>(Transition!$D19*('RCP26-NEW'!BB21*'Per Unit Emission'!T20)*'Efficiency Change'!$G19+Transition!$C19*('RCP26-NEW'!BB21*'Per Unit Emission'!T64)*'Efficiency Change'!$P19)/'Life time change'!$C19</f>
        <v>0</v>
      </c>
      <c r="EK20">
        <f>(Transition!$D19*('RCP26-NEW'!BC21*'Per Unit Emission'!U20)*'Efficiency Change'!$G19+Transition!$C19*('RCP26-NEW'!BC21*'Per Unit Emission'!U64)*'Efficiency Change'!$P19)/'Life time change'!$C19</f>
        <v>0</v>
      </c>
      <c r="EL20">
        <f>(Transition!$D19*('RCP26-NEW'!BD21*'Per Unit Emission'!V20)*'Efficiency Change'!$G19+Transition!$C19*('RCP26-NEW'!BD21*'Per Unit Emission'!V64)*'Efficiency Change'!$P19)/'Life time change'!$C19</f>
        <v>0</v>
      </c>
      <c r="EM20">
        <f>(Transition!$D19*('RCP26-NEW'!BE21*'Per Unit Emission'!W20)*'Efficiency Change'!$G19+Transition!$C19*('RCP26-NEW'!BE21*'Per Unit Emission'!W64)*'Efficiency Change'!$P19)/'Life time change'!$C19</f>
        <v>0</v>
      </c>
      <c r="EN20">
        <f>(Transition!$D19*('RCP26-NEW'!BF21*'Per Unit Emission'!X20)*'Efficiency Change'!$G19+Transition!$C19*('RCP26-NEW'!BF21*'Per Unit Emission'!X64)*'Efficiency Change'!$P19)/'Life time change'!$C19</f>
        <v>0</v>
      </c>
      <c r="EO20">
        <f>(Transition!$D19*('RCP26-NEW'!BG21*'Per Unit Emission'!Y20)*'Efficiency Change'!$G19+Transition!$C19*('RCP26-NEW'!BG21*'Per Unit Emission'!Y64)*'Efficiency Change'!$P19)/'Life time change'!$C19</f>
        <v>0</v>
      </c>
      <c r="EP20">
        <f>(Transition!$D19*('RCP26-NEW'!BH21*'Per Unit Emission'!Z20)*'Efficiency Change'!$G19+Transition!$C19*('RCP26-NEW'!BH21*'Per Unit Emission'!Z64)*'Efficiency Change'!$P19)/'Life time change'!$C19</f>
        <v>0</v>
      </c>
      <c r="EQ20">
        <f>(Transition!$D19*('RCP26-NEW'!BI21*'Per Unit Emission'!AA20)*'Efficiency Change'!$G19+Transition!$C19*('RCP26-NEW'!BI21*'Per Unit Emission'!AA64)*'Efficiency Change'!$P19)/'Life time change'!$C19</f>
        <v>0</v>
      </c>
      <c r="ER20">
        <f>(Transition!$D19*('RCP26-NEW'!BJ21*'Per Unit Emission'!AB20)*'Efficiency Change'!$G19+Transition!$C19*('RCP26-NEW'!BJ21*'Per Unit Emission'!AB64)*'Efficiency Change'!$P19)/'Life time change'!$C19</f>
        <v>0</v>
      </c>
      <c r="ES20">
        <f>(Transition!$D19*('RCP26-NEW'!BK21*'Per Unit Emission'!AC20)*'Efficiency Change'!$G19+Transition!$C19*('RCP26-NEW'!BK21*'Per Unit Emission'!AC64)*'Efficiency Change'!$P19)/'Life time change'!$C19</f>
        <v>0</v>
      </c>
      <c r="ET20">
        <f>(Transition!$D19*('RCP26-NEW'!BL21*'Per Unit Emission'!AD20)*'Efficiency Change'!$G19+Transition!$C19*('RCP26-NEW'!BL21*'Per Unit Emission'!AD64)*'Efficiency Change'!$P19)/'Life time change'!$C19</f>
        <v>0</v>
      </c>
      <c r="EU20">
        <f>(Transition!$D19*('RCP26-NEW'!BM21*'Per Unit Emission'!AE20)*'Efficiency Change'!$G19+Transition!$C19*('RCP26-NEW'!BM21*'Per Unit Emission'!AE64)*'Efficiency Change'!$P19)/'Life time change'!$C19</f>
        <v>0</v>
      </c>
      <c r="EV20">
        <f>(Transition!$D19*('RCP26-NEW'!BN21*'Per Unit Emission'!AF20)*'Efficiency Change'!$G19+Transition!$C19*('RCP26-NEW'!BN21*'Per Unit Emission'!AF64)*'Efficiency Change'!$P19)/'Life time change'!$C19</f>
        <v>0</v>
      </c>
      <c r="EW20">
        <f>(Transition!$D19*('RCP26-NEW'!BO21*'Per Unit Emission'!AG20)*'Efficiency Change'!$G19+Transition!$C19*('RCP26-NEW'!BO21*'Per Unit Emission'!AG64)*'Efficiency Change'!$P19)/'Life time change'!$C19</f>
        <v>0</v>
      </c>
      <c r="EX20">
        <f>(Transition!$D19*('RCP26-NEW'!BP21*'Per Unit Emission'!AH20)*'Efficiency Change'!$G19+Transition!$C19*('RCP26-NEW'!BP21*'Per Unit Emission'!AH64)*'Efficiency Change'!$P19)/'Life time change'!$C19</f>
        <v>0</v>
      </c>
      <c r="EY20">
        <f>(Transition!$D19*('RCP26-NEW'!BQ21*'Per Unit Emission'!AI20)*'Efficiency Change'!$G19+Transition!$C19*('RCP26-NEW'!BQ21*'Per Unit Emission'!AI64)*'Efficiency Change'!$P19)/'Life time change'!$C19</f>
        <v>0</v>
      </c>
      <c r="EZ20">
        <f>(Transition!$D19*('RCP26-NEW'!BR21*'Per Unit Emission'!AJ20)*'Efficiency Change'!$G19+Transition!$C19*('RCP26-NEW'!BR21*'Per Unit Emission'!AJ64)*'Efficiency Change'!$P19)/'Life time change'!$C19</f>
        <v>0</v>
      </c>
      <c r="FA20">
        <f>(Transition!$D19*('RCP26-NEW'!BS21*'Per Unit Emission'!T20)*'Efficiency Change'!$G19+Transition!$C19*('RCP26-NEW'!BS21*'Per Unit Emission'!T64)*'Efficiency Change'!$P19)/'Life time change'!$C19</f>
        <v>0</v>
      </c>
      <c r="FB20">
        <f>(Transition!$D19*('RCP26-NEW'!BT21*'Per Unit Emission'!U20)*'Efficiency Change'!$G19+Transition!$C19*('RCP26-NEW'!BT21*'Per Unit Emission'!U64)*'Efficiency Change'!$P19)/'Life time change'!$C19</f>
        <v>0</v>
      </c>
      <c r="FC20">
        <f>(Transition!$D19*('RCP26-NEW'!BU21*'Per Unit Emission'!V20)*'Efficiency Change'!$G19+Transition!$C19*('RCP26-NEW'!BU21*'Per Unit Emission'!V64)*'Efficiency Change'!$P19)/'Life time change'!$C19</f>
        <v>0</v>
      </c>
      <c r="FD20">
        <f>(Transition!$D19*('RCP26-NEW'!BV21*'Per Unit Emission'!W20)*'Efficiency Change'!$G19+Transition!$C19*('RCP26-NEW'!BV21*'Per Unit Emission'!W64)*'Efficiency Change'!$P19)/'Life time change'!$C19</f>
        <v>0</v>
      </c>
      <c r="FE20">
        <f>(Transition!$D19*('RCP26-NEW'!BW21*'Per Unit Emission'!X20)*'Efficiency Change'!$G19+Transition!$C19*('RCP26-NEW'!BW21*'Per Unit Emission'!X64)*'Efficiency Change'!$P19)/'Life time change'!$C19</f>
        <v>0</v>
      </c>
      <c r="FF20">
        <f>(Transition!$D19*('RCP26-NEW'!BX21*'Per Unit Emission'!Y20)*'Efficiency Change'!$G19+Transition!$C19*('RCP26-NEW'!BX21*'Per Unit Emission'!Y64)*'Efficiency Change'!$P19)/'Life time change'!$C19</f>
        <v>0</v>
      </c>
      <c r="FG20">
        <f>(Transition!$D19*('RCP26-NEW'!BY21*'Per Unit Emission'!Z20)*'Efficiency Change'!$G19+Transition!$C19*('RCP26-NEW'!BY21*'Per Unit Emission'!Z64)*'Efficiency Change'!$P19)/'Life time change'!$C19</f>
        <v>0</v>
      </c>
      <c r="FH20">
        <f>(Transition!$D19*('RCP26-NEW'!BZ21*'Per Unit Emission'!AA20)*'Efficiency Change'!$G19+Transition!$C19*('RCP26-NEW'!BZ21*'Per Unit Emission'!AA64)*'Efficiency Change'!$P19)/'Life time change'!$C19</f>
        <v>0</v>
      </c>
      <c r="FI20">
        <f>(Transition!$D19*('RCP26-NEW'!CA21*'Per Unit Emission'!AB20)*'Efficiency Change'!$G19+Transition!$C19*('RCP26-NEW'!CA21*'Per Unit Emission'!AB64)*'Efficiency Change'!$P19)/'Life time change'!$C19</f>
        <v>0</v>
      </c>
      <c r="FJ20">
        <f>(Transition!$D19*('RCP26-NEW'!CB21*'Per Unit Emission'!AC20)*'Efficiency Change'!$G19+Transition!$C19*('RCP26-NEW'!CB21*'Per Unit Emission'!AC64)*'Efficiency Change'!$P19)/'Life time change'!$C19</f>
        <v>0</v>
      </c>
      <c r="FK20">
        <f>(Transition!$D19*('RCP26-NEW'!CC21*'Per Unit Emission'!AD20)*'Efficiency Change'!$G19+Transition!$C19*('RCP26-NEW'!CC21*'Per Unit Emission'!AD64)*'Efficiency Change'!$P19)/'Life time change'!$C19</f>
        <v>0</v>
      </c>
      <c r="FL20">
        <f>(Transition!$D19*('RCP26-NEW'!CD21*'Per Unit Emission'!AE20)*'Efficiency Change'!$G19+Transition!$C19*('RCP26-NEW'!CD21*'Per Unit Emission'!AE64)*'Efficiency Change'!$P19)/'Life time change'!$C19</f>
        <v>0</v>
      </c>
      <c r="FM20">
        <f>(Transition!$D19*('RCP26-NEW'!CE21*'Per Unit Emission'!AF20)*'Efficiency Change'!$G19+Transition!$C19*('RCP26-NEW'!CE21*'Per Unit Emission'!AF64)*'Efficiency Change'!$P19)/'Life time change'!$C19</f>
        <v>0</v>
      </c>
      <c r="FN20">
        <f>(Transition!$D19*('RCP26-NEW'!CF21*'Per Unit Emission'!AG20)*'Efficiency Change'!$G19+Transition!$C19*('RCP26-NEW'!CF21*'Per Unit Emission'!AG64)*'Efficiency Change'!$P19)/'Life time change'!$C19</f>
        <v>0</v>
      </c>
      <c r="FO20">
        <f>(Transition!$D19*('RCP26-NEW'!CG21*'Per Unit Emission'!AH20)*'Efficiency Change'!$G19+Transition!$C19*('RCP26-NEW'!CG21*'Per Unit Emission'!AH64)*'Efficiency Change'!$P19)/'Life time change'!$C19</f>
        <v>0</v>
      </c>
      <c r="FP20">
        <f>(Transition!$D19*('RCP26-NEW'!CH21*'Per Unit Emission'!AI20)*'Efficiency Change'!$G19+Transition!$C19*('RCP26-NEW'!CH21*'Per Unit Emission'!AI64)*'Efficiency Change'!$P19)/'Life time change'!$C19</f>
        <v>0</v>
      </c>
      <c r="FS20">
        <v>2027</v>
      </c>
      <c r="FT20">
        <f>(Transition!$D19*('RCP19-NEW'!C21*'Per Unit Emission'!AK20)*'Efficiency Change'!$G19+Transition!$C19*('RCP19-NEW'!C21*'Per Unit Emission'!AK64)*'Efficiency Change'!$P19)/'Life time change'!$C19</f>
        <v>0</v>
      </c>
      <c r="FU20">
        <f>(Transition!$D19*('RCP19-NEW'!D21*'Per Unit Emission'!AL20)*'Efficiency Change'!$G19+Transition!$C19*('RCP19-NEW'!D21*'Per Unit Emission'!AL64)*'Efficiency Change'!$P19)/'Life time change'!$C19</f>
        <v>0</v>
      </c>
      <c r="FV20">
        <f>(Transition!$D19*('RCP19-NEW'!E21*'Per Unit Emission'!AM20)*'Efficiency Change'!$G19+Transition!$C19*('RCP19-NEW'!E21*'Per Unit Emission'!AM64)*'Efficiency Change'!$P19)/'Life time change'!$C19</f>
        <v>0</v>
      </c>
      <c r="FW20">
        <f>(Transition!$D19*('RCP19-NEW'!F21*'Per Unit Emission'!AN20)*'Efficiency Change'!$G19+Transition!$C19*('RCP19-NEW'!F21*'Per Unit Emission'!AN64)*'Efficiency Change'!$P19)/'Life time change'!$C19</f>
        <v>0</v>
      </c>
      <c r="FX20">
        <f>(Transition!$D19*('RCP19-NEW'!G21*'Per Unit Emission'!AO20)*'Efficiency Change'!$G19+Transition!$C19*('RCP19-NEW'!G21*'Per Unit Emission'!AO64)*'Efficiency Change'!$P19)/'Life time change'!$C19</f>
        <v>0</v>
      </c>
      <c r="FY20">
        <f>(Transition!$D19*('RCP19-NEW'!H21*'Per Unit Emission'!AP20)*'Efficiency Change'!$G19+Transition!$C19*('RCP19-NEW'!H21*'Per Unit Emission'!AP64)*'Efficiency Change'!$P19)/'Life time change'!$C19</f>
        <v>0</v>
      </c>
      <c r="FZ20">
        <f>(Transition!$D19*('RCP19-NEW'!I21*'Per Unit Emission'!AQ20)*'Efficiency Change'!$G19+Transition!$C19*('RCP19-NEW'!I21*'Per Unit Emission'!AQ64)*'Efficiency Change'!$P19)/'Life time change'!$C19</f>
        <v>0</v>
      </c>
      <c r="GA20">
        <f>(Transition!$D19*('RCP19-NEW'!J21*'Per Unit Emission'!AR20)*'Efficiency Change'!$G19+Transition!$C19*('RCP19-NEW'!J21*'Per Unit Emission'!AR64)*'Efficiency Change'!$P19)/'Life time change'!$C19</f>
        <v>0</v>
      </c>
      <c r="GB20">
        <f>(Transition!$D19*('RCP19-NEW'!K21*'Per Unit Emission'!AS20)*'Efficiency Change'!$G19+Transition!$C19*('RCP19-NEW'!K21*'Per Unit Emission'!AS64)*'Efficiency Change'!$P19)/'Life time change'!$C19</f>
        <v>0</v>
      </c>
      <c r="GC20">
        <f>(Transition!$D19*('RCP19-NEW'!L21*'Per Unit Emission'!AT20)*'Efficiency Change'!$G19+Transition!$C19*('RCP19-NEW'!L21*'Per Unit Emission'!AT64)*'Efficiency Change'!$P19)/'Life time change'!$C19</f>
        <v>0</v>
      </c>
      <c r="GD20">
        <f>(Transition!$D19*('RCP19-NEW'!M21*'Per Unit Emission'!AU20)*'Efficiency Change'!$G19+Transition!$C19*('RCP19-NEW'!M21*'Per Unit Emission'!AU64)*'Efficiency Change'!$P19)/'Life time change'!$C19</f>
        <v>0</v>
      </c>
      <c r="GE20">
        <f>(Transition!$D19*('RCP19-NEW'!N21*'Per Unit Emission'!AV20)*'Efficiency Change'!$G19+Transition!$C19*('RCP19-NEW'!N21*'Per Unit Emission'!AV64)*'Efficiency Change'!$P19)/'Life time change'!$C19</f>
        <v>0</v>
      </c>
      <c r="GF20">
        <f>(Transition!$D19*('RCP19-NEW'!O21*'Per Unit Emission'!AW20)*'Efficiency Change'!$G19+Transition!$C19*('RCP19-NEW'!O21*'Per Unit Emission'!AW64)*'Efficiency Change'!$P19)/'Life time change'!$C19</f>
        <v>0</v>
      </c>
      <c r="GG20">
        <f>(Transition!$D19*('RCP19-NEW'!P21*'Per Unit Emission'!AX20)*'Efficiency Change'!$G19+Transition!$C19*('RCP19-NEW'!P21*'Per Unit Emission'!AX64)*'Efficiency Change'!$P19)/'Life time change'!$C19</f>
        <v>0</v>
      </c>
      <c r="GH20">
        <f>(Transition!$D19*('RCP19-NEW'!Q21*'Per Unit Emission'!AY20)*'Efficiency Change'!$G19+Transition!$C19*('RCP19-NEW'!Q21*'Per Unit Emission'!AY64)*'Efficiency Change'!$P19)/'Life time change'!$C19</f>
        <v>0</v>
      </c>
      <c r="GI20">
        <f>(Transition!$D19*('RCP19-NEW'!R21*'Per Unit Emission'!AZ20)*'Efficiency Change'!$G19+Transition!$C19*('RCP19-NEW'!R21*'Per Unit Emission'!AZ64)*'Efficiency Change'!$P19)/'Life time change'!$C19</f>
        <v>0</v>
      </c>
      <c r="GJ20">
        <f>(Transition!$D19*('RCP19-NEW'!S21*'Per Unit Emission'!BA20)*'Efficiency Change'!$G19+Transition!$C19*('RCP19-NEW'!S21*'Per Unit Emission'!BA64)*'Efficiency Change'!$P19)/'Life time change'!$C19</f>
        <v>0</v>
      </c>
      <c r="GK20">
        <f>(Transition!$D19*('RCP19-NEW'!T21*'Per Unit Emission'!AK20)*'Efficiency Change'!$G19+Transition!$C19*('RCP19-NEW'!T21*'Per Unit Emission'!AK64)*'Efficiency Change'!$P19)/'Life time change'!$C19</f>
        <v>0</v>
      </c>
      <c r="GL20">
        <f>(Transition!$D19*('RCP19-NEW'!U21*'Per Unit Emission'!AL20)*'Efficiency Change'!$G19+Transition!$C19*('RCP19-NEW'!U21*'Per Unit Emission'!AL64)*'Efficiency Change'!$P19)/'Life time change'!$C19</f>
        <v>0</v>
      </c>
      <c r="GM20">
        <f>(Transition!$D19*('RCP19-NEW'!V21*'Per Unit Emission'!AM20)*'Efficiency Change'!$G19+Transition!$C19*('RCP19-NEW'!V21*'Per Unit Emission'!AM64)*'Efficiency Change'!$P19)/'Life time change'!$C19</f>
        <v>0</v>
      </c>
      <c r="GN20">
        <f>(Transition!$D19*('RCP19-NEW'!W21*'Per Unit Emission'!AN20)*'Efficiency Change'!$G19+Transition!$C19*('RCP19-NEW'!W21*'Per Unit Emission'!AN64)*'Efficiency Change'!$P19)/'Life time change'!$C19</f>
        <v>0</v>
      </c>
      <c r="GO20">
        <f>(Transition!$D19*('RCP19-NEW'!X21*'Per Unit Emission'!AO20)*'Efficiency Change'!$G19+Transition!$C19*('RCP19-NEW'!X21*'Per Unit Emission'!AO64)*'Efficiency Change'!$P19)/'Life time change'!$C19</f>
        <v>0</v>
      </c>
      <c r="GP20">
        <f>(Transition!$D19*('RCP19-NEW'!Y21*'Per Unit Emission'!AP20)*'Efficiency Change'!$G19+Transition!$C19*('RCP19-NEW'!Y21*'Per Unit Emission'!AP64)*'Efficiency Change'!$P19)/'Life time change'!$C19</f>
        <v>0</v>
      </c>
      <c r="GQ20">
        <f>(Transition!$D19*('RCP19-NEW'!Z21*'Per Unit Emission'!AQ20)*'Efficiency Change'!$G19+Transition!$C19*('RCP19-NEW'!Z21*'Per Unit Emission'!AQ64)*'Efficiency Change'!$P19)/'Life time change'!$C19</f>
        <v>0</v>
      </c>
      <c r="GR20">
        <f>(Transition!$D19*('RCP19-NEW'!AA21*'Per Unit Emission'!AR20)*'Efficiency Change'!$G19+Transition!$C19*('RCP19-NEW'!AA21*'Per Unit Emission'!AR64)*'Efficiency Change'!$P19)/'Life time change'!$C19</f>
        <v>0</v>
      </c>
      <c r="GS20">
        <f>(Transition!$D19*('RCP19-NEW'!AB21*'Per Unit Emission'!AS20)*'Efficiency Change'!$G19+Transition!$C19*('RCP19-NEW'!AB21*'Per Unit Emission'!AS64)*'Efficiency Change'!$P19)/'Life time change'!$C19</f>
        <v>0</v>
      </c>
      <c r="GT20">
        <f>(Transition!$D19*('RCP19-NEW'!AC21*'Per Unit Emission'!AT20)*'Efficiency Change'!$G19+Transition!$C19*('RCP19-NEW'!AC21*'Per Unit Emission'!AT64)*'Efficiency Change'!$P19)/'Life time change'!$C19</f>
        <v>0</v>
      </c>
      <c r="GU20">
        <f>(Transition!$D19*('RCP19-NEW'!AD21*'Per Unit Emission'!AU20)*'Efficiency Change'!$G19+Transition!$C19*('RCP19-NEW'!AD21*'Per Unit Emission'!AU64)*'Efficiency Change'!$P19)/'Life time change'!$C19</f>
        <v>0</v>
      </c>
      <c r="GV20">
        <f>(Transition!$D19*('RCP19-NEW'!AE21*'Per Unit Emission'!AV20)*'Efficiency Change'!$G19+Transition!$C19*('RCP19-NEW'!AE21*'Per Unit Emission'!AV64)*'Efficiency Change'!$P19)/'Life time change'!$C19</f>
        <v>0</v>
      </c>
      <c r="GW20">
        <f>(Transition!$D19*('RCP19-NEW'!AF21*'Per Unit Emission'!AW20)*'Efficiency Change'!$G19+Transition!$C19*('RCP19-NEW'!AF21*'Per Unit Emission'!AW64)*'Efficiency Change'!$P19)/'Life time change'!$C19</f>
        <v>0</v>
      </c>
      <c r="GX20">
        <f>(Transition!$D19*('RCP19-NEW'!AG21*'Per Unit Emission'!AX20)*'Efficiency Change'!$G19+Transition!$C19*('RCP19-NEW'!AG21*'Per Unit Emission'!AX64)*'Efficiency Change'!$P19)/'Life time change'!$C19</f>
        <v>0</v>
      </c>
      <c r="GY20">
        <f>(Transition!$D19*('RCP19-NEW'!AH21*'Per Unit Emission'!AY20)*'Efficiency Change'!$G19+Transition!$C19*('RCP19-NEW'!AH21*'Per Unit Emission'!AY64)*'Efficiency Change'!$P19)/'Life time change'!$C19</f>
        <v>0</v>
      </c>
      <c r="GZ20">
        <f>(Transition!$D19*('RCP19-NEW'!AI21*'Per Unit Emission'!AZ20)*'Efficiency Change'!$G19+Transition!$C19*('RCP19-NEW'!AI21*'Per Unit Emission'!AZ64)*'Efficiency Change'!$P19)/'Life time change'!$C19</f>
        <v>0</v>
      </c>
      <c r="HA20">
        <f>(Transition!$D19*('RCP19-NEW'!AJ21*'Per Unit Emission'!BA20)*'Efficiency Change'!$G19+Transition!$C19*('RCP19-NEW'!AJ21*'Per Unit Emission'!BA64)*'Efficiency Change'!$P19)/'Life time change'!$C19</f>
        <v>0</v>
      </c>
      <c r="HB20">
        <f>(Transition!$D19*('RCP19-NEW'!AK21*'Per Unit Emission'!AK20)*'Efficiency Change'!$G19+Transition!$C19*('RCP19-NEW'!AK21*'Per Unit Emission'!AK64)*'Efficiency Change'!$P19)/'Life time change'!$C19</f>
        <v>0</v>
      </c>
      <c r="HC20">
        <f>(Transition!$D19*('RCP19-NEW'!AL21*'Per Unit Emission'!AL20)*'Efficiency Change'!$G19+Transition!$C19*('RCP19-NEW'!AL21*'Per Unit Emission'!AL64)*'Efficiency Change'!$P19)/'Life time change'!$C19</f>
        <v>0</v>
      </c>
      <c r="HD20">
        <f>(Transition!$D19*('RCP19-NEW'!AM21*'Per Unit Emission'!AM20)*'Efficiency Change'!$G19+Transition!$C19*('RCP19-NEW'!AM21*'Per Unit Emission'!AM64)*'Efficiency Change'!$P19)/'Life time change'!$C19</f>
        <v>0</v>
      </c>
      <c r="HE20">
        <f>(Transition!$D19*('RCP19-NEW'!AN21*'Per Unit Emission'!AN20)*'Efficiency Change'!$G19+Transition!$C19*('RCP19-NEW'!AN21*'Per Unit Emission'!AN64)*'Efficiency Change'!$P19)/'Life time change'!$C19</f>
        <v>0</v>
      </c>
      <c r="HF20">
        <f>(Transition!$D19*('RCP19-NEW'!AO21*'Per Unit Emission'!AO20)*'Efficiency Change'!$G19+Transition!$C19*('RCP19-NEW'!AO21*'Per Unit Emission'!AO64)*'Efficiency Change'!$P19)/'Life time change'!$C19</f>
        <v>0</v>
      </c>
      <c r="HG20">
        <f>(Transition!$D19*('RCP19-NEW'!AP21*'Per Unit Emission'!AP20)*'Efficiency Change'!$G19+Transition!$C19*('RCP19-NEW'!AP21*'Per Unit Emission'!AP64)*'Efficiency Change'!$P19)/'Life time change'!$C19</f>
        <v>0</v>
      </c>
      <c r="HH20">
        <f>(Transition!$D19*('RCP19-NEW'!AQ21*'Per Unit Emission'!AQ20)*'Efficiency Change'!$G19+Transition!$C19*('RCP19-NEW'!AQ21*'Per Unit Emission'!AQ64)*'Efficiency Change'!$P19)/'Life time change'!$C19</f>
        <v>0</v>
      </c>
      <c r="HI20">
        <f>(Transition!$D19*('RCP19-NEW'!AR21*'Per Unit Emission'!AR20)*'Efficiency Change'!$G19+Transition!$C19*('RCP19-NEW'!AR21*'Per Unit Emission'!AR64)*'Efficiency Change'!$P19)/'Life time change'!$C19</f>
        <v>0</v>
      </c>
      <c r="HJ20">
        <f>(Transition!$D19*('RCP19-NEW'!AS21*'Per Unit Emission'!AS20)*'Efficiency Change'!$G19+Transition!$C19*('RCP19-NEW'!AS21*'Per Unit Emission'!AS64)*'Efficiency Change'!$P19)/'Life time change'!$C19</f>
        <v>0</v>
      </c>
      <c r="HK20">
        <f>(Transition!$D19*('RCP19-NEW'!AT21*'Per Unit Emission'!AT20)*'Efficiency Change'!$G19+Transition!$C19*('RCP19-NEW'!AT21*'Per Unit Emission'!AT64)*'Efficiency Change'!$P19)/'Life time change'!$C19</f>
        <v>0</v>
      </c>
      <c r="HL20">
        <f>(Transition!$D19*('RCP19-NEW'!AU21*'Per Unit Emission'!AU20)*'Efficiency Change'!$G19+Transition!$C19*('RCP19-NEW'!AU21*'Per Unit Emission'!AU64)*'Efficiency Change'!$P19)/'Life time change'!$C19</f>
        <v>0</v>
      </c>
      <c r="HM20">
        <f>(Transition!$D19*('RCP19-NEW'!AV21*'Per Unit Emission'!AV20)*'Efficiency Change'!$G19+Transition!$C19*('RCP19-NEW'!AV21*'Per Unit Emission'!AV64)*'Efficiency Change'!$P19)/'Life time change'!$C19</f>
        <v>0</v>
      </c>
      <c r="HN20">
        <f>(Transition!$D19*('RCP19-NEW'!AW21*'Per Unit Emission'!AW20)*'Efficiency Change'!$G19+Transition!$C19*('RCP19-NEW'!AW21*'Per Unit Emission'!AW64)*'Efficiency Change'!$P19)/'Life time change'!$C19</f>
        <v>0</v>
      </c>
      <c r="HO20">
        <f>(Transition!$D19*('RCP19-NEW'!AX21*'Per Unit Emission'!AX20)*'Efficiency Change'!$G19+Transition!$C19*('RCP19-NEW'!AX21*'Per Unit Emission'!AX64)*'Efficiency Change'!$P19)/'Life time change'!$C19</f>
        <v>0</v>
      </c>
      <c r="HP20">
        <f>(Transition!$D19*('RCP19-NEW'!AY21*'Per Unit Emission'!AY20)*'Efficiency Change'!$G19+Transition!$C19*('RCP19-NEW'!AY21*'Per Unit Emission'!AY64)*'Efficiency Change'!$P19)/'Life time change'!$C19</f>
        <v>0</v>
      </c>
      <c r="HQ20">
        <f>(Transition!$D19*('RCP19-NEW'!AZ21*'Per Unit Emission'!AZ20)*'Efficiency Change'!$G19+Transition!$C19*('RCP19-NEW'!AZ21*'Per Unit Emission'!AZ64)*'Efficiency Change'!$P19)/'Life time change'!$C19</f>
        <v>0</v>
      </c>
      <c r="HR20">
        <f>(Transition!$D19*('RCP19-NEW'!BA21*'Per Unit Emission'!BA20)*'Efficiency Change'!$G19+Transition!$C19*('RCP19-NEW'!BA21*'Per Unit Emission'!BA64)*'Efficiency Change'!$P19)/'Life time change'!$C19</f>
        <v>0</v>
      </c>
      <c r="HS20">
        <f>(Transition!$D19*('RCP19-NEW'!BB21*'Per Unit Emission'!AK20)*'Efficiency Change'!$G19+Transition!$C19*('RCP19-NEW'!BB21*'Per Unit Emission'!AK64)*'Efficiency Change'!$P19)/'Life time change'!$C19</f>
        <v>0</v>
      </c>
      <c r="HT20">
        <f>(Transition!$D19*('RCP19-NEW'!BC21*'Per Unit Emission'!AL20)*'Efficiency Change'!$G19+Transition!$C19*('RCP19-NEW'!BC21*'Per Unit Emission'!AL64)*'Efficiency Change'!$P19)/'Life time change'!$C19</f>
        <v>0</v>
      </c>
      <c r="HU20">
        <f>(Transition!$D19*('RCP19-NEW'!BD21*'Per Unit Emission'!AM20)*'Efficiency Change'!$G19+Transition!$C19*('RCP19-NEW'!BD21*'Per Unit Emission'!AM64)*'Efficiency Change'!$P19)/'Life time change'!$C19</f>
        <v>0</v>
      </c>
      <c r="HV20">
        <f>(Transition!$D19*('RCP19-NEW'!BE21*'Per Unit Emission'!AN20)*'Efficiency Change'!$G19+Transition!$C19*('RCP19-NEW'!BE21*'Per Unit Emission'!AN64)*'Efficiency Change'!$P19)/'Life time change'!$C19</f>
        <v>0</v>
      </c>
      <c r="HW20">
        <f>(Transition!$D19*('RCP19-NEW'!BF21*'Per Unit Emission'!AO20)*'Efficiency Change'!$G19+Transition!$C19*('RCP19-NEW'!BF21*'Per Unit Emission'!AO64)*'Efficiency Change'!$P19)/'Life time change'!$C19</f>
        <v>0</v>
      </c>
      <c r="HX20">
        <f>(Transition!$D19*('RCP19-NEW'!BG21*'Per Unit Emission'!AP20)*'Efficiency Change'!$G19+Transition!$C19*('RCP19-NEW'!BG21*'Per Unit Emission'!AP64)*'Efficiency Change'!$P19)/'Life time change'!$C19</f>
        <v>0</v>
      </c>
      <c r="HY20">
        <f>(Transition!$D19*('RCP19-NEW'!BH21*'Per Unit Emission'!AQ20)*'Efficiency Change'!$G19+Transition!$C19*('RCP19-NEW'!BH21*'Per Unit Emission'!AQ64)*'Efficiency Change'!$P19)/'Life time change'!$C19</f>
        <v>0</v>
      </c>
      <c r="HZ20">
        <f>(Transition!$D19*('RCP19-NEW'!BI21*'Per Unit Emission'!AR20)*'Efficiency Change'!$G19+Transition!$C19*('RCP19-NEW'!BI21*'Per Unit Emission'!AR64)*'Efficiency Change'!$P19)/'Life time change'!$C19</f>
        <v>0</v>
      </c>
      <c r="IA20">
        <f>(Transition!$D19*('RCP19-NEW'!BJ21*'Per Unit Emission'!AS20)*'Efficiency Change'!$G19+Transition!$C19*('RCP19-NEW'!BJ21*'Per Unit Emission'!AS64)*'Efficiency Change'!$P19)/'Life time change'!$C19</f>
        <v>0</v>
      </c>
      <c r="IB20">
        <f>(Transition!$D19*('RCP19-NEW'!BK21*'Per Unit Emission'!AT20)*'Efficiency Change'!$G19+Transition!$C19*('RCP19-NEW'!BK21*'Per Unit Emission'!AT64)*'Efficiency Change'!$P19)/'Life time change'!$C19</f>
        <v>0</v>
      </c>
      <c r="IC20">
        <f>(Transition!$D19*('RCP19-NEW'!BL21*'Per Unit Emission'!AU20)*'Efficiency Change'!$G19+Transition!$C19*('RCP19-NEW'!BL21*'Per Unit Emission'!AU64)*'Efficiency Change'!$P19)/'Life time change'!$C19</f>
        <v>0</v>
      </c>
      <c r="ID20">
        <f>(Transition!$D19*('RCP19-NEW'!BM21*'Per Unit Emission'!AV20)*'Efficiency Change'!$G19+Transition!$C19*('RCP19-NEW'!BM21*'Per Unit Emission'!AV64)*'Efficiency Change'!$P19)/'Life time change'!$C19</f>
        <v>0</v>
      </c>
      <c r="IE20">
        <f>(Transition!$D19*('RCP19-NEW'!BN21*'Per Unit Emission'!AW20)*'Efficiency Change'!$G19+Transition!$C19*('RCP19-NEW'!BN21*'Per Unit Emission'!AW64)*'Efficiency Change'!$P19)/'Life time change'!$C19</f>
        <v>0</v>
      </c>
      <c r="IF20">
        <f>(Transition!$D19*('RCP19-NEW'!BO21*'Per Unit Emission'!AX20)*'Efficiency Change'!$G19+Transition!$C19*('RCP19-NEW'!BO21*'Per Unit Emission'!AX64)*'Efficiency Change'!$P19)/'Life time change'!$C19</f>
        <v>0</v>
      </c>
      <c r="IG20">
        <f>(Transition!$D19*('RCP19-NEW'!BP21*'Per Unit Emission'!AY20)*'Efficiency Change'!$G19+Transition!$C19*('RCP19-NEW'!BP21*'Per Unit Emission'!AY64)*'Efficiency Change'!$P19)/'Life time change'!$C19</f>
        <v>0</v>
      </c>
      <c r="IH20">
        <f>(Transition!$D19*('RCP19-NEW'!BQ21*'Per Unit Emission'!AZ20)*'Efficiency Change'!$G19+Transition!$C19*('RCP19-NEW'!BQ21*'Per Unit Emission'!AZ64)*'Efficiency Change'!$P19)/'Life time change'!$C19</f>
        <v>0</v>
      </c>
      <c r="II20">
        <f>(Transition!$D19*('RCP19-NEW'!BR21*'Per Unit Emission'!BA20)*'Efficiency Change'!$G19+Transition!$C19*('RCP19-NEW'!BR21*'Per Unit Emission'!BA64)*'Efficiency Change'!$P19)/'Life time change'!$C19</f>
        <v>0</v>
      </c>
      <c r="IJ20">
        <f>(Transition!$D19*('RCP19-NEW'!BS21*'Per Unit Emission'!AK20)*'Efficiency Change'!$G19+Transition!$C19*('RCP19-NEW'!BS21*'Per Unit Emission'!AK64)*'Efficiency Change'!$P19)/'Life time change'!$C19</f>
        <v>0</v>
      </c>
      <c r="IK20">
        <f>(Transition!$D19*('RCP19-NEW'!BT21*'Per Unit Emission'!AL20)*'Efficiency Change'!$G19+Transition!$C19*('RCP19-NEW'!BT21*'Per Unit Emission'!AL64)*'Efficiency Change'!$P19)/'Life time change'!$C19</f>
        <v>0</v>
      </c>
      <c r="IL20">
        <f>(Transition!$D19*('RCP19-NEW'!BU21*'Per Unit Emission'!AM20)*'Efficiency Change'!$G19+Transition!$C19*('RCP19-NEW'!BU21*'Per Unit Emission'!AM64)*'Efficiency Change'!$P19)/'Life time change'!$C19</f>
        <v>0</v>
      </c>
      <c r="IM20">
        <f>(Transition!$D19*('RCP19-NEW'!BV21*'Per Unit Emission'!AN20)*'Efficiency Change'!$G19+Transition!$C19*('RCP19-NEW'!BV21*'Per Unit Emission'!AN64)*'Efficiency Change'!$P19)/'Life time change'!$C19</f>
        <v>0</v>
      </c>
      <c r="IN20">
        <f>(Transition!$D19*('RCP19-NEW'!BW21*'Per Unit Emission'!AO20)*'Efficiency Change'!$G19+Transition!$C19*('RCP19-NEW'!BW21*'Per Unit Emission'!AO64)*'Efficiency Change'!$P19)/'Life time change'!$C19</f>
        <v>0</v>
      </c>
      <c r="IO20">
        <f>(Transition!$D19*('RCP19-NEW'!BX21*'Per Unit Emission'!AP20)*'Efficiency Change'!$G19+Transition!$C19*('RCP19-NEW'!BX21*'Per Unit Emission'!AP64)*'Efficiency Change'!$P19)/'Life time change'!$C19</f>
        <v>0</v>
      </c>
      <c r="IP20">
        <f>(Transition!$D19*('RCP19-NEW'!BY21*'Per Unit Emission'!AQ20)*'Efficiency Change'!$G19+Transition!$C19*('RCP19-NEW'!BY21*'Per Unit Emission'!AQ64)*'Efficiency Change'!$P19)/'Life time change'!$C19</f>
        <v>0</v>
      </c>
      <c r="IQ20">
        <f>(Transition!$D19*('RCP19-NEW'!BZ21*'Per Unit Emission'!AR20)*'Efficiency Change'!$G19+Transition!$C19*('RCP19-NEW'!BZ21*'Per Unit Emission'!AR64)*'Efficiency Change'!$P19)/'Life time change'!$C19</f>
        <v>0</v>
      </c>
      <c r="IR20">
        <f>(Transition!$D19*('RCP19-NEW'!CA21*'Per Unit Emission'!AS20)*'Efficiency Change'!$G19+Transition!$C19*('RCP19-NEW'!CA21*'Per Unit Emission'!AS64)*'Efficiency Change'!$P19)/'Life time change'!$C19</f>
        <v>0</v>
      </c>
      <c r="IS20">
        <f>(Transition!$D19*('RCP19-NEW'!CB21*'Per Unit Emission'!AT20)*'Efficiency Change'!$G19+Transition!$C19*('RCP19-NEW'!CB21*'Per Unit Emission'!AT64)*'Efficiency Change'!$P19)/'Life time change'!$C19</f>
        <v>0</v>
      </c>
      <c r="IT20">
        <f>(Transition!$D19*('RCP19-NEW'!CC21*'Per Unit Emission'!AU20)*'Efficiency Change'!$G19+Transition!$C19*('RCP19-NEW'!CC21*'Per Unit Emission'!AU64)*'Efficiency Change'!$P19)/'Life time change'!$C19</f>
        <v>0</v>
      </c>
      <c r="IU20">
        <f>(Transition!$D19*('RCP19-NEW'!CD21*'Per Unit Emission'!AV20)*'Efficiency Change'!$G19+Transition!$C19*('RCP19-NEW'!CD21*'Per Unit Emission'!AV64)*'Efficiency Change'!$P19)/'Life time change'!$C19</f>
        <v>0</v>
      </c>
      <c r="IV20">
        <f>(Transition!$D19*('RCP19-NEW'!CE21*'Per Unit Emission'!AW20)*'Efficiency Change'!$G19+Transition!$C19*('RCP19-NEW'!CE21*'Per Unit Emission'!AW64)*'Efficiency Change'!$P19)/'Life time change'!$C19</f>
        <v>0</v>
      </c>
      <c r="IW20">
        <f>(Transition!$D19*('RCP19-NEW'!CF21*'Per Unit Emission'!AX20)*'Efficiency Change'!$G19+Transition!$C19*('RCP19-NEW'!CF21*'Per Unit Emission'!AX64)*'Efficiency Change'!$P19)/'Life time change'!$C19</f>
        <v>0</v>
      </c>
      <c r="IX20">
        <f>(Transition!$D19*('RCP19-NEW'!CG21*'Per Unit Emission'!AY20)*'Efficiency Change'!$G19+Transition!$C19*('RCP19-NEW'!CG21*'Per Unit Emission'!AY64)*'Efficiency Change'!$P19)/'Life time change'!$C19</f>
        <v>0</v>
      </c>
      <c r="IY20">
        <f>(Transition!$D19*('RCP19-NEW'!CH21*'Per Unit Emission'!AZ20)*'Efficiency Change'!$G19+Transition!$C19*('RCP19-NEW'!CH21*'Per Unit Emission'!AZ64)*'Efficiency Change'!$P19)/'Life time change'!$C19</f>
        <v>0</v>
      </c>
    </row>
    <row r="21" spans="1:259" x14ac:dyDescent="0.25">
      <c r="A21">
        <v>2028</v>
      </c>
      <c r="B21">
        <f>(Transition!$D20*('Base-New'!C22*'Per Unit Emission'!C21)*'Efficiency Change'!$G20+Transition!$C20*('Base-New'!C22*'Per Unit Emission'!C65)*'Efficiency Change'!$P20)/'Life time change'!$C20</f>
        <v>0</v>
      </c>
      <c r="C21">
        <f>(Transition!$D20*('Base-New'!D22*'Per Unit Emission'!D21)*'Efficiency Change'!$G20+Transition!$C20*('Base-New'!D22*'Per Unit Emission'!D65)*'Efficiency Change'!$P20)/'Life time change'!$C20</f>
        <v>0</v>
      </c>
      <c r="D21">
        <f>(Transition!$D20*('Base-New'!E22*'Per Unit Emission'!E21)*'Efficiency Change'!$G20+Transition!$C20*('Base-New'!E22*'Per Unit Emission'!E65)*'Efficiency Change'!$P20)/'Life time change'!$C20</f>
        <v>0</v>
      </c>
      <c r="E21">
        <f>(Transition!$D20*('Base-New'!F22*'Per Unit Emission'!F21)*'Efficiency Change'!$G20+Transition!$C20*('Base-New'!F22*'Per Unit Emission'!F65)*'Efficiency Change'!$P20)/'Life time change'!$C20</f>
        <v>0</v>
      </c>
      <c r="F21">
        <f>(Transition!$D20*('Base-New'!G22*'Per Unit Emission'!G21)*'Efficiency Change'!$G20+Transition!$C20*('Base-New'!G22*'Per Unit Emission'!G65)*'Efficiency Change'!$P20)/'Life time change'!$C20</f>
        <v>0</v>
      </c>
      <c r="G21">
        <f>(Transition!$D20*('Base-New'!H22*'Per Unit Emission'!H21)*'Efficiency Change'!$G20+Transition!$C20*('Base-New'!H22*'Per Unit Emission'!H65)*'Efficiency Change'!$P20)/'Life time change'!$C20</f>
        <v>0</v>
      </c>
      <c r="H21">
        <f>(Transition!$D20*('Base-New'!I22*'Per Unit Emission'!I21)*'Efficiency Change'!$G20+Transition!$C20*('Base-New'!I22*'Per Unit Emission'!I65)*'Efficiency Change'!$P20)/'Life time change'!$C20</f>
        <v>0</v>
      </c>
      <c r="I21">
        <f>(Transition!$D20*('Base-New'!J22*'Per Unit Emission'!J21)*'Efficiency Change'!$G20+Transition!$C20*('Base-New'!J22*'Per Unit Emission'!J65)*'Efficiency Change'!$P20)/'Life time change'!$C20</f>
        <v>0</v>
      </c>
      <c r="J21">
        <f>(Transition!$D20*('Base-New'!K22*'Per Unit Emission'!K21)*'Efficiency Change'!$G20+Transition!$C20*('Base-New'!K22*'Per Unit Emission'!K65)*'Efficiency Change'!$P20)/'Life time change'!$C20</f>
        <v>0</v>
      </c>
      <c r="K21">
        <f>(Transition!$D20*('Base-New'!L22*'Per Unit Emission'!L21)*'Efficiency Change'!$G20+Transition!$C20*('Base-New'!L22*'Per Unit Emission'!L65)*'Efficiency Change'!$P20)/'Life time change'!$C20</f>
        <v>0</v>
      </c>
      <c r="L21">
        <f>(Transition!$D20*('Base-New'!M22*'Per Unit Emission'!M21)*'Efficiency Change'!$G20+Transition!$C20*('Base-New'!M22*'Per Unit Emission'!M65)*'Efficiency Change'!$P20)/'Life time change'!$C20</f>
        <v>0</v>
      </c>
      <c r="M21">
        <f>(Transition!$D20*('Base-New'!N22*'Per Unit Emission'!N21)*'Efficiency Change'!$G20+Transition!$C20*('Base-New'!N22*'Per Unit Emission'!N65)*'Efficiency Change'!$P20)/'Life time change'!$C20</f>
        <v>0</v>
      </c>
      <c r="N21">
        <f>(Transition!$D20*('Base-New'!O22*'Per Unit Emission'!O21)*'Efficiency Change'!$G20+Transition!$C20*('Base-New'!O22*'Per Unit Emission'!O65)*'Efficiency Change'!$P20)/'Life time change'!$C20</f>
        <v>0</v>
      </c>
      <c r="O21">
        <f>(Transition!$D20*('Base-New'!P22*'Per Unit Emission'!P21)*'Efficiency Change'!$G20+Transition!$C20*('Base-New'!P22*'Per Unit Emission'!P65)*'Efficiency Change'!$P20)/'Life time change'!$C20</f>
        <v>0</v>
      </c>
      <c r="P21">
        <f>(Transition!$D20*('Base-New'!Q22*'Per Unit Emission'!Q21)*'Efficiency Change'!$G20+Transition!$C20*('Base-New'!Q22*'Per Unit Emission'!Q65)*'Efficiency Change'!$P20)/'Life time change'!$C20</f>
        <v>0</v>
      </c>
      <c r="Q21">
        <f>(Transition!$D20*('Base-New'!R22*'Per Unit Emission'!R21)*'Efficiency Change'!$G20+Transition!$C20*('Base-New'!R22*'Per Unit Emission'!R65)*'Efficiency Change'!$P20)/'Life time change'!$C20</f>
        <v>0</v>
      </c>
      <c r="R21">
        <f>(Transition!$D20*('Base-New'!S22*'Per Unit Emission'!S21)*'Efficiency Change'!$G20+Transition!$C20*('Base-New'!S22*'Per Unit Emission'!S65)*'Efficiency Change'!$P20)/'Life time change'!$C20</f>
        <v>0</v>
      </c>
      <c r="S21">
        <f>(Transition!$D20*('Base-New'!T22*'Per Unit Emission'!C21)*'Efficiency Change'!$G20+Transition!$C20*('Base-New'!T22*'Per Unit Emission'!C65)*'Efficiency Change'!$P20)/'Life time change'!$C20</f>
        <v>0</v>
      </c>
      <c r="T21">
        <f>(Transition!$D20*('Base-New'!U22*'Per Unit Emission'!D21)*'Efficiency Change'!$G20+Transition!$C20*('Base-New'!U22*'Per Unit Emission'!D65)*'Efficiency Change'!$P20)/'Life time change'!$C20</f>
        <v>0</v>
      </c>
      <c r="U21">
        <f>(Transition!$D20*('Base-New'!V22*'Per Unit Emission'!E21)*'Efficiency Change'!$G20+Transition!$C20*('Base-New'!V22*'Per Unit Emission'!E65)*'Efficiency Change'!$P20)/'Life time change'!$C20</f>
        <v>0</v>
      </c>
      <c r="V21">
        <f>(Transition!$D20*('Base-New'!W22*'Per Unit Emission'!F21)*'Efficiency Change'!$G20+Transition!$C20*('Base-New'!W22*'Per Unit Emission'!F65)*'Efficiency Change'!$P20)/'Life time change'!$C20</f>
        <v>0</v>
      </c>
      <c r="W21">
        <f>(Transition!$D20*('Base-New'!X22*'Per Unit Emission'!G21)*'Efficiency Change'!$G20+Transition!$C20*('Base-New'!X22*'Per Unit Emission'!G65)*'Efficiency Change'!$P20)/'Life time change'!$C20</f>
        <v>0</v>
      </c>
      <c r="X21">
        <f>(Transition!$D20*('Base-New'!Y22*'Per Unit Emission'!H21)*'Efficiency Change'!$G20+Transition!$C20*('Base-New'!Y22*'Per Unit Emission'!H65)*'Efficiency Change'!$P20)/'Life time change'!$C20</f>
        <v>0</v>
      </c>
      <c r="Y21">
        <f>(Transition!$D20*('Base-New'!Z22*'Per Unit Emission'!I21)*'Efficiency Change'!$G20+Transition!$C20*('Base-New'!Z22*'Per Unit Emission'!I65)*'Efficiency Change'!$P20)/'Life time change'!$C20</f>
        <v>0</v>
      </c>
      <c r="Z21">
        <f>(Transition!$D20*('Base-New'!AA22*'Per Unit Emission'!J21)*'Efficiency Change'!$G20+Transition!$C20*('Base-New'!AA22*'Per Unit Emission'!J65)*'Efficiency Change'!$P20)/'Life time change'!$C20</f>
        <v>0</v>
      </c>
      <c r="AA21">
        <f>(Transition!$D20*('Base-New'!AB22*'Per Unit Emission'!K21)*'Efficiency Change'!$G20+Transition!$C20*('Base-New'!AB22*'Per Unit Emission'!K65)*'Efficiency Change'!$P20)/'Life time change'!$C20</f>
        <v>0</v>
      </c>
      <c r="AB21">
        <f>(Transition!$D20*('Base-New'!AC22*'Per Unit Emission'!L21)*'Efficiency Change'!$G20+Transition!$C20*('Base-New'!AC22*'Per Unit Emission'!L65)*'Efficiency Change'!$P20)/'Life time change'!$C20</f>
        <v>0</v>
      </c>
      <c r="AC21">
        <f>(Transition!$D20*('Base-New'!AD22*'Per Unit Emission'!M21)*'Efficiency Change'!$G20+Transition!$C20*('Base-New'!AD22*'Per Unit Emission'!M65)*'Efficiency Change'!$P20)/'Life time change'!$C20</f>
        <v>0</v>
      </c>
      <c r="AD21">
        <f>(Transition!$D20*('Base-New'!AE22*'Per Unit Emission'!N21)*'Efficiency Change'!$G20+Transition!$C20*('Base-New'!AE22*'Per Unit Emission'!N65)*'Efficiency Change'!$P20)/'Life time change'!$C20</f>
        <v>0</v>
      </c>
      <c r="AE21">
        <f>(Transition!$D20*('Base-New'!AF22*'Per Unit Emission'!O21)*'Efficiency Change'!$G20+Transition!$C20*('Base-New'!AF22*'Per Unit Emission'!O65)*'Efficiency Change'!$P20)/'Life time change'!$C20</f>
        <v>0</v>
      </c>
      <c r="AF21">
        <f>(Transition!$D20*('Base-New'!AG22*'Per Unit Emission'!P21)*'Efficiency Change'!$G20+Transition!$C20*('Base-New'!AG22*'Per Unit Emission'!P65)*'Efficiency Change'!$P20)/'Life time change'!$C20</f>
        <v>0</v>
      </c>
      <c r="AG21">
        <f>(Transition!$D20*('Base-New'!AH22*'Per Unit Emission'!Q21)*'Efficiency Change'!$G20+Transition!$C20*('Base-New'!AH22*'Per Unit Emission'!Q65)*'Efficiency Change'!$P20)/'Life time change'!$C20</f>
        <v>0</v>
      </c>
      <c r="AH21">
        <f>(Transition!$D20*('Base-New'!AI22*'Per Unit Emission'!R21)*'Efficiency Change'!$G20+Transition!$C20*('Base-New'!AI22*'Per Unit Emission'!R65)*'Efficiency Change'!$P20)/'Life time change'!$C20</f>
        <v>0</v>
      </c>
      <c r="AI21">
        <f>(Transition!$D20*('Base-New'!AJ22*'Per Unit Emission'!S21)*'Efficiency Change'!$G20+Transition!$C20*('Base-New'!AJ22*'Per Unit Emission'!S65)*'Efficiency Change'!$P20)/'Life time change'!$C20</f>
        <v>0</v>
      </c>
      <c r="AJ21">
        <f>(Transition!$D20*('Base-New'!AK22*'Per Unit Emission'!C21)*'Efficiency Change'!$G20+Transition!$C20*('Base-New'!AK22*'Per Unit Emission'!C65)*'Efficiency Change'!$P20)/'Life time change'!$C20</f>
        <v>0</v>
      </c>
      <c r="AK21">
        <f>(Transition!$D20*('Base-New'!AL22*'Per Unit Emission'!D21)*'Efficiency Change'!$G20+Transition!$C20*('Base-New'!AL22*'Per Unit Emission'!D65)*'Efficiency Change'!$P20)/'Life time change'!$C20</f>
        <v>0</v>
      </c>
      <c r="AL21">
        <f>(Transition!$D20*('Base-New'!AM22*'Per Unit Emission'!E21)*'Efficiency Change'!$G20+Transition!$C20*('Base-New'!AM22*'Per Unit Emission'!E65)*'Efficiency Change'!$P20)/'Life time change'!$C20</f>
        <v>0</v>
      </c>
      <c r="AM21">
        <f>(Transition!$D20*('Base-New'!AN22*'Per Unit Emission'!F21)*'Efficiency Change'!$G20+Transition!$C20*('Base-New'!AN22*'Per Unit Emission'!F65)*'Efficiency Change'!$P20)/'Life time change'!$C20</f>
        <v>0</v>
      </c>
      <c r="AN21">
        <f>(Transition!$D20*('Base-New'!AO22*'Per Unit Emission'!G21)*'Efficiency Change'!$G20+Transition!$C20*('Base-New'!AO22*'Per Unit Emission'!G65)*'Efficiency Change'!$P20)/'Life time change'!$C20</f>
        <v>0</v>
      </c>
      <c r="AO21">
        <f>(Transition!$D20*('Base-New'!AP22*'Per Unit Emission'!H21)*'Efficiency Change'!$G20+Transition!$C20*('Base-New'!AP22*'Per Unit Emission'!H65)*'Efficiency Change'!$P20)/'Life time change'!$C20</f>
        <v>0</v>
      </c>
      <c r="AP21">
        <f>(Transition!$D20*('Base-New'!AQ22*'Per Unit Emission'!I21)*'Efficiency Change'!$G20+Transition!$C20*('Base-New'!AQ22*'Per Unit Emission'!I65)*'Efficiency Change'!$P20)/'Life time change'!$C20</f>
        <v>0</v>
      </c>
      <c r="AQ21">
        <f>(Transition!$D20*('Base-New'!AR22*'Per Unit Emission'!J21)*'Efficiency Change'!$G20+Transition!$C20*('Base-New'!AR22*'Per Unit Emission'!J65)*'Efficiency Change'!$P20)/'Life time change'!$C20</f>
        <v>0</v>
      </c>
      <c r="AR21">
        <f>(Transition!$D20*('Base-New'!AS22*'Per Unit Emission'!K21)*'Efficiency Change'!$G20+Transition!$C20*('Base-New'!AS22*'Per Unit Emission'!K65)*'Efficiency Change'!$P20)/'Life time change'!$C20</f>
        <v>0</v>
      </c>
      <c r="AS21">
        <f>(Transition!$D20*('Base-New'!AT22*'Per Unit Emission'!L21)*'Efficiency Change'!$G20+Transition!$C20*('Base-New'!AT22*'Per Unit Emission'!L65)*'Efficiency Change'!$P20)/'Life time change'!$C20</f>
        <v>0</v>
      </c>
      <c r="AT21">
        <f>(Transition!$D20*('Base-New'!AU22*'Per Unit Emission'!M21)*'Efficiency Change'!$G20+Transition!$C20*('Base-New'!AU22*'Per Unit Emission'!M65)*'Efficiency Change'!$P20)/'Life time change'!$C20</f>
        <v>0</v>
      </c>
      <c r="AU21">
        <f>(Transition!$D20*('Base-New'!AV22*'Per Unit Emission'!N21)*'Efficiency Change'!$G20+Transition!$C20*('Base-New'!AV22*'Per Unit Emission'!N65)*'Efficiency Change'!$P20)/'Life time change'!$C20</f>
        <v>0</v>
      </c>
      <c r="AV21">
        <f>(Transition!$D20*('Base-New'!AW22*'Per Unit Emission'!O21)*'Efficiency Change'!$G20+Transition!$C20*('Base-New'!AW22*'Per Unit Emission'!O65)*'Efficiency Change'!$P20)/'Life time change'!$C20</f>
        <v>0</v>
      </c>
      <c r="AW21">
        <f>(Transition!$D20*('Base-New'!AX22*'Per Unit Emission'!P21)*'Efficiency Change'!$G20+Transition!$C20*('Base-New'!AX22*'Per Unit Emission'!P65)*'Efficiency Change'!$P20)/'Life time change'!$C20</f>
        <v>0</v>
      </c>
      <c r="AX21">
        <f>(Transition!$D20*('Base-New'!AY22*'Per Unit Emission'!Q21)*'Efficiency Change'!$G20+Transition!$C20*('Base-New'!AY22*'Per Unit Emission'!Q65)*'Efficiency Change'!$P20)/'Life time change'!$C20</f>
        <v>0</v>
      </c>
      <c r="AY21">
        <f>(Transition!$D20*('Base-New'!AZ22*'Per Unit Emission'!R21)*'Efficiency Change'!$G20+Transition!$C20*('Base-New'!AZ22*'Per Unit Emission'!R65)*'Efficiency Change'!$P20)/'Life time change'!$C20</f>
        <v>0</v>
      </c>
      <c r="AZ21">
        <f>(Transition!$D20*('Base-New'!BA22*'Per Unit Emission'!S21)*'Efficiency Change'!$G20+Transition!$C20*('Base-New'!BA22*'Per Unit Emission'!S65)*'Efficiency Change'!$P20)/'Life time change'!$C20</f>
        <v>0</v>
      </c>
      <c r="BA21">
        <f>(Transition!$D20*('Base-New'!BB22*'Per Unit Emission'!C21)*'Efficiency Change'!$G20+Transition!$C20*('Base-New'!BB22*'Per Unit Emission'!C65)*'Efficiency Change'!$P20)/'Life time change'!$C20</f>
        <v>0</v>
      </c>
      <c r="BB21">
        <f>(Transition!$D20*('Base-New'!BC22*'Per Unit Emission'!D21)*'Efficiency Change'!$G20+Transition!$C20*('Base-New'!BC22*'Per Unit Emission'!D65)*'Efficiency Change'!$P20)/'Life time change'!$C20</f>
        <v>0</v>
      </c>
      <c r="BC21">
        <f>(Transition!$D20*('Base-New'!BD22*'Per Unit Emission'!E21)*'Efficiency Change'!$G20+Transition!$C20*('Base-New'!BD22*'Per Unit Emission'!E65)*'Efficiency Change'!$P20)/'Life time change'!$C20</f>
        <v>0</v>
      </c>
      <c r="BD21">
        <f>(Transition!$D20*('Base-New'!BE22*'Per Unit Emission'!F21)*'Efficiency Change'!$G20+Transition!$C20*('Base-New'!BE22*'Per Unit Emission'!F65)*'Efficiency Change'!$P20)/'Life time change'!$C20</f>
        <v>0</v>
      </c>
      <c r="BE21">
        <f>(Transition!$D20*('Base-New'!BF22*'Per Unit Emission'!G21)*'Efficiency Change'!$G20+Transition!$C20*('Base-New'!BF22*'Per Unit Emission'!G65)*'Efficiency Change'!$P20)/'Life time change'!$C20</f>
        <v>0</v>
      </c>
      <c r="BF21">
        <f>(Transition!$D20*('Base-New'!BG22*'Per Unit Emission'!H21)*'Efficiency Change'!$G20+Transition!$C20*('Base-New'!BG22*'Per Unit Emission'!H65)*'Efficiency Change'!$P20)/'Life time change'!$C20</f>
        <v>0</v>
      </c>
      <c r="BG21">
        <f>(Transition!$D20*('Base-New'!BH22*'Per Unit Emission'!I21)*'Efficiency Change'!$G20+Transition!$C20*('Base-New'!BH22*'Per Unit Emission'!I65)*'Efficiency Change'!$P20)/'Life time change'!$C20</f>
        <v>0</v>
      </c>
      <c r="BH21">
        <f>(Transition!$D20*('Base-New'!BI22*'Per Unit Emission'!J21)*'Efficiency Change'!$G20+Transition!$C20*('Base-New'!BI22*'Per Unit Emission'!J65)*'Efficiency Change'!$P20)/'Life time change'!$C20</f>
        <v>0</v>
      </c>
      <c r="BI21">
        <f>(Transition!$D20*('Base-New'!BJ22*'Per Unit Emission'!K21)*'Efficiency Change'!$G20+Transition!$C20*('Base-New'!BJ22*'Per Unit Emission'!K65)*'Efficiency Change'!$P20)/'Life time change'!$C20</f>
        <v>0</v>
      </c>
      <c r="BJ21">
        <f>(Transition!$D20*('Base-New'!BK22*'Per Unit Emission'!L21)*'Efficiency Change'!$G20+Transition!$C20*('Base-New'!BK22*'Per Unit Emission'!L65)*'Efficiency Change'!$P20)/'Life time change'!$C20</f>
        <v>0</v>
      </c>
      <c r="BK21">
        <f>(Transition!$D20*('Base-New'!BL22*'Per Unit Emission'!M21)*'Efficiency Change'!$G20+Transition!$C20*('Base-New'!BL22*'Per Unit Emission'!M65)*'Efficiency Change'!$P20)/'Life time change'!$C20</f>
        <v>0</v>
      </c>
      <c r="BL21">
        <f>(Transition!$D20*('Base-New'!BM22*'Per Unit Emission'!N21)*'Efficiency Change'!$G20+Transition!$C20*('Base-New'!BM22*'Per Unit Emission'!N65)*'Efficiency Change'!$P20)/'Life time change'!$C20</f>
        <v>0</v>
      </c>
      <c r="BM21">
        <f>(Transition!$D20*('Base-New'!BN22*'Per Unit Emission'!O21)*'Efficiency Change'!$G20+Transition!$C20*('Base-New'!BN22*'Per Unit Emission'!O65)*'Efficiency Change'!$P20)/'Life time change'!$C20</f>
        <v>0</v>
      </c>
      <c r="BN21">
        <f>(Transition!$D20*('Base-New'!BO22*'Per Unit Emission'!P21)*'Efficiency Change'!$G20+Transition!$C20*('Base-New'!BO22*'Per Unit Emission'!P65)*'Efficiency Change'!$P20)/'Life time change'!$C20</f>
        <v>0</v>
      </c>
      <c r="BO21">
        <f>(Transition!$D20*('Base-New'!BP22*'Per Unit Emission'!Q21)*'Efficiency Change'!$G20+Transition!$C20*('Base-New'!BP22*'Per Unit Emission'!Q65)*'Efficiency Change'!$P20)/'Life time change'!$C20</f>
        <v>0</v>
      </c>
      <c r="BP21">
        <f>(Transition!$D20*('Base-New'!BQ22*'Per Unit Emission'!R21)*'Efficiency Change'!$G20+Transition!$C20*('Base-New'!BQ22*'Per Unit Emission'!R65)*'Efficiency Change'!$P20)/'Life time change'!$C20</f>
        <v>0</v>
      </c>
      <c r="BQ21">
        <f>(Transition!$D20*('Base-New'!BR22*'Per Unit Emission'!S21)*'Efficiency Change'!$G20+Transition!$C20*('Base-New'!BR22*'Per Unit Emission'!S65)*'Efficiency Change'!$P20)/'Life time change'!$C20</f>
        <v>0</v>
      </c>
      <c r="BR21">
        <f>(Transition!$D20*('Base-New'!BS22*'Per Unit Emission'!C21)*'Efficiency Change'!$G20+Transition!$C20*('Base-New'!BS22*'Per Unit Emission'!C65)*'Efficiency Change'!$P20)/'Life time change'!$C20</f>
        <v>0</v>
      </c>
      <c r="BS21">
        <f>(Transition!$D20*('Base-New'!BT22*'Per Unit Emission'!D21)*'Efficiency Change'!$G20+Transition!$C20*('Base-New'!BT22*'Per Unit Emission'!D65)*'Efficiency Change'!$P20)/'Life time change'!$C20</f>
        <v>0</v>
      </c>
      <c r="BT21">
        <f>(Transition!$D20*('Base-New'!BU22*'Per Unit Emission'!E21)*'Efficiency Change'!$G20+Transition!$C20*('Base-New'!BU22*'Per Unit Emission'!E65)*'Efficiency Change'!$P20)/'Life time change'!$C20</f>
        <v>0</v>
      </c>
      <c r="BU21">
        <f>(Transition!$D20*('Base-New'!BV22*'Per Unit Emission'!F21)*'Efficiency Change'!$G20+Transition!$C20*('Base-New'!BV22*'Per Unit Emission'!F65)*'Efficiency Change'!$P20)/'Life time change'!$C20</f>
        <v>0</v>
      </c>
      <c r="BV21">
        <f>(Transition!$D20*('Base-New'!BW22*'Per Unit Emission'!G21)*'Efficiency Change'!$G20+Transition!$C20*('Base-New'!BW22*'Per Unit Emission'!G65)*'Efficiency Change'!$P20)/'Life time change'!$C20</f>
        <v>0</v>
      </c>
      <c r="BW21">
        <f>(Transition!$D20*('Base-New'!BX22*'Per Unit Emission'!H21)*'Efficiency Change'!$G20+Transition!$C20*('Base-New'!BX22*'Per Unit Emission'!H65)*'Efficiency Change'!$P20)/'Life time change'!$C20</f>
        <v>0</v>
      </c>
      <c r="BX21">
        <f>(Transition!$D20*('Base-New'!BY22*'Per Unit Emission'!I21)*'Efficiency Change'!$G20+Transition!$C20*('Base-New'!BY22*'Per Unit Emission'!I65)*'Efficiency Change'!$P20)/'Life time change'!$C20</f>
        <v>0</v>
      </c>
      <c r="BY21">
        <f>(Transition!$D20*('Base-New'!BZ22*'Per Unit Emission'!J21)*'Efficiency Change'!$G20+Transition!$C20*('Base-New'!BZ22*'Per Unit Emission'!J65)*'Efficiency Change'!$P20)/'Life time change'!$C20</f>
        <v>0</v>
      </c>
      <c r="BZ21">
        <f>(Transition!$D20*('Base-New'!CA22*'Per Unit Emission'!K21)*'Efficiency Change'!$G20+Transition!$C20*('Base-New'!CA22*'Per Unit Emission'!K65)*'Efficiency Change'!$P20)/'Life time change'!$C20</f>
        <v>0</v>
      </c>
      <c r="CA21">
        <f>(Transition!$D20*('Base-New'!CB22*'Per Unit Emission'!L21)*'Efficiency Change'!$G20+Transition!$C20*('Base-New'!CB22*'Per Unit Emission'!L65)*'Efficiency Change'!$P20)/'Life time change'!$C20</f>
        <v>0</v>
      </c>
      <c r="CB21">
        <f>(Transition!$D20*('Base-New'!CC22*'Per Unit Emission'!M21)*'Efficiency Change'!$G20+Transition!$C20*('Base-New'!CC22*'Per Unit Emission'!M65)*'Efficiency Change'!$P20)/'Life time change'!$C20</f>
        <v>0</v>
      </c>
      <c r="CC21">
        <f>(Transition!$D20*('Base-New'!CD22*'Per Unit Emission'!N21)*'Efficiency Change'!$G20+Transition!$C20*('Base-New'!CD22*'Per Unit Emission'!N65)*'Efficiency Change'!$P20)/'Life time change'!$C20</f>
        <v>0</v>
      </c>
      <c r="CD21">
        <f>(Transition!$D20*('Base-New'!CE22*'Per Unit Emission'!O21)*'Efficiency Change'!$G20+Transition!$C20*('Base-New'!CE22*'Per Unit Emission'!O65)*'Efficiency Change'!$P20)/'Life time change'!$C20</f>
        <v>0</v>
      </c>
      <c r="CE21">
        <f>(Transition!$D20*('Base-New'!CF22*'Per Unit Emission'!P21)*'Efficiency Change'!$G20+Transition!$C20*('Base-New'!CF22*'Per Unit Emission'!P65)*'Efficiency Change'!$P20)/'Life time change'!$C20</f>
        <v>0</v>
      </c>
      <c r="CF21">
        <f>(Transition!$D20*('Base-New'!CG22*'Per Unit Emission'!Q21)*'Efficiency Change'!$G20+Transition!$C20*('Base-New'!CG22*'Per Unit Emission'!Q65)*'Efficiency Change'!$P20)/'Life time change'!$C20</f>
        <v>0</v>
      </c>
      <c r="CG21">
        <f>(Transition!$D20*('Base-New'!CH22*'Per Unit Emission'!R21)*'Efficiency Change'!$G20+Transition!$C20*('Base-New'!CH22*'Per Unit Emission'!R65)*'Efficiency Change'!$P20)/'Life time change'!$C20</f>
        <v>0</v>
      </c>
      <c r="CJ21">
        <v>2028</v>
      </c>
      <c r="CK21">
        <f>(Transition!$D20*('RCP26-NEW'!C22*'Per Unit Emission'!T21)*'Efficiency Change'!$G20+Transition!$C20*('RCP26-NEW'!C22*'Per Unit Emission'!T65)*'Efficiency Change'!$P20)/'Life time change'!$C20</f>
        <v>0</v>
      </c>
      <c r="CL21">
        <f>(Transition!$D20*('RCP26-NEW'!D22*'Per Unit Emission'!U21)*'Efficiency Change'!$G20+Transition!$C20*('RCP26-NEW'!D22*'Per Unit Emission'!U65)*'Efficiency Change'!$P20)/'Life time change'!$C20</f>
        <v>0</v>
      </c>
      <c r="CM21">
        <f>(Transition!$D20*('RCP26-NEW'!E22*'Per Unit Emission'!V21)*'Efficiency Change'!$G20+Transition!$C20*('RCP26-NEW'!E22*'Per Unit Emission'!V65)*'Efficiency Change'!$P20)/'Life time change'!$C20</f>
        <v>0</v>
      </c>
      <c r="CN21">
        <f>(Transition!$D20*('RCP26-NEW'!F22*'Per Unit Emission'!W21)*'Efficiency Change'!$G20+Transition!$C20*('RCP26-NEW'!F22*'Per Unit Emission'!W65)*'Efficiency Change'!$P20)/'Life time change'!$C20</f>
        <v>0</v>
      </c>
      <c r="CO21">
        <f>(Transition!$D20*('RCP26-NEW'!G22*'Per Unit Emission'!X21)*'Efficiency Change'!$G20+Transition!$C20*('RCP26-NEW'!G22*'Per Unit Emission'!X65)*'Efficiency Change'!$P20)/'Life time change'!$C20</f>
        <v>0</v>
      </c>
      <c r="CP21">
        <f>(Transition!$D20*('RCP26-NEW'!H22*'Per Unit Emission'!Y21)*'Efficiency Change'!$G20+Transition!$C20*('RCP26-NEW'!H22*'Per Unit Emission'!Y65)*'Efficiency Change'!$P20)/'Life time change'!$C20</f>
        <v>0</v>
      </c>
      <c r="CQ21">
        <f>(Transition!$D20*('RCP26-NEW'!I22*'Per Unit Emission'!Z21)*'Efficiency Change'!$G20+Transition!$C20*('RCP26-NEW'!I22*'Per Unit Emission'!Z65)*'Efficiency Change'!$P20)/'Life time change'!$C20</f>
        <v>0</v>
      </c>
      <c r="CR21">
        <f>(Transition!$D20*('RCP26-NEW'!J22*'Per Unit Emission'!AA21)*'Efficiency Change'!$G20+Transition!$C20*('RCP26-NEW'!J22*'Per Unit Emission'!AA65)*'Efficiency Change'!$P20)/'Life time change'!$C20</f>
        <v>0</v>
      </c>
      <c r="CS21">
        <f>(Transition!$D20*('RCP26-NEW'!K22*'Per Unit Emission'!AB21)*'Efficiency Change'!$G20+Transition!$C20*('RCP26-NEW'!K22*'Per Unit Emission'!AB65)*'Efficiency Change'!$P20)/'Life time change'!$C20</f>
        <v>0</v>
      </c>
      <c r="CT21">
        <f>(Transition!$D20*('RCP26-NEW'!L22*'Per Unit Emission'!AC21)*'Efficiency Change'!$G20+Transition!$C20*('RCP26-NEW'!L22*'Per Unit Emission'!AC65)*'Efficiency Change'!$P20)/'Life time change'!$C20</f>
        <v>0</v>
      </c>
      <c r="CU21">
        <f>(Transition!$D20*('RCP26-NEW'!M22*'Per Unit Emission'!AD21)*'Efficiency Change'!$G20+Transition!$C20*('RCP26-NEW'!M22*'Per Unit Emission'!AD65)*'Efficiency Change'!$P20)/'Life time change'!$C20</f>
        <v>0</v>
      </c>
      <c r="CV21">
        <f>(Transition!$D20*('RCP26-NEW'!N22*'Per Unit Emission'!AE21)*'Efficiency Change'!$G20+Transition!$C20*('RCP26-NEW'!N22*'Per Unit Emission'!AE65)*'Efficiency Change'!$P20)/'Life time change'!$C20</f>
        <v>0</v>
      </c>
      <c r="CW21">
        <f>(Transition!$D20*('RCP26-NEW'!O22*'Per Unit Emission'!AF21)*'Efficiency Change'!$G20+Transition!$C20*('RCP26-NEW'!O22*'Per Unit Emission'!AF65)*'Efficiency Change'!$P20)/'Life time change'!$C20</f>
        <v>0</v>
      </c>
      <c r="CX21">
        <f>(Transition!$D20*('RCP26-NEW'!P22*'Per Unit Emission'!AG21)*'Efficiency Change'!$G20+Transition!$C20*('RCP26-NEW'!P22*'Per Unit Emission'!AG65)*'Efficiency Change'!$P20)/'Life time change'!$C20</f>
        <v>0</v>
      </c>
      <c r="CY21">
        <f>(Transition!$D20*('RCP26-NEW'!Q22*'Per Unit Emission'!AH21)*'Efficiency Change'!$G20+Transition!$C20*('RCP26-NEW'!Q22*'Per Unit Emission'!AH65)*'Efficiency Change'!$P20)/'Life time change'!$C20</f>
        <v>0</v>
      </c>
      <c r="CZ21">
        <f>(Transition!$D20*('RCP26-NEW'!R22*'Per Unit Emission'!AI21)*'Efficiency Change'!$G20+Transition!$C20*('RCP26-NEW'!R22*'Per Unit Emission'!AI65)*'Efficiency Change'!$P20)/'Life time change'!$C20</f>
        <v>0</v>
      </c>
      <c r="DA21">
        <f>(Transition!$D20*('RCP26-NEW'!S22*'Per Unit Emission'!AJ21)*'Efficiency Change'!$G20+Transition!$C20*('RCP26-NEW'!S22*'Per Unit Emission'!AJ65)*'Efficiency Change'!$P20)/'Life time change'!$C20</f>
        <v>0</v>
      </c>
      <c r="DB21">
        <f>(Transition!$D20*('RCP26-NEW'!T22*'Per Unit Emission'!T21)*'Efficiency Change'!$G20+Transition!$C20*('RCP26-NEW'!T22*'Per Unit Emission'!T65)*'Efficiency Change'!$P20)/'Life time change'!$C20</f>
        <v>0</v>
      </c>
      <c r="DC21">
        <f>(Transition!$D20*('RCP26-NEW'!U22*'Per Unit Emission'!U21)*'Efficiency Change'!$G20+Transition!$C20*('RCP26-NEW'!U22*'Per Unit Emission'!U65)*'Efficiency Change'!$P20)/'Life time change'!$C20</f>
        <v>0</v>
      </c>
      <c r="DD21">
        <f>(Transition!$D20*('RCP26-NEW'!V22*'Per Unit Emission'!V21)*'Efficiency Change'!$G20+Transition!$C20*('RCP26-NEW'!V22*'Per Unit Emission'!V65)*'Efficiency Change'!$P20)/'Life time change'!$C20</f>
        <v>0</v>
      </c>
      <c r="DE21">
        <f>(Transition!$D20*('RCP26-NEW'!W22*'Per Unit Emission'!W21)*'Efficiency Change'!$G20+Transition!$C20*('RCP26-NEW'!W22*'Per Unit Emission'!W65)*'Efficiency Change'!$P20)/'Life time change'!$C20</f>
        <v>0</v>
      </c>
      <c r="DF21">
        <f>(Transition!$D20*('RCP26-NEW'!X22*'Per Unit Emission'!X21)*'Efficiency Change'!$G20+Transition!$C20*('RCP26-NEW'!X22*'Per Unit Emission'!X65)*'Efficiency Change'!$P20)/'Life time change'!$C20</f>
        <v>0</v>
      </c>
      <c r="DG21">
        <f>(Transition!$D20*('RCP26-NEW'!Y22*'Per Unit Emission'!Y21)*'Efficiency Change'!$G20+Transition!$C20*('RCP26-NEW'!Y22*'Per Unit Emission'!Y65)*'Efficiency Change'!$P20)/'Life time change'!$C20</f>
        <v>0</v>
      </c>
      <c r="DH21">
        <f>(Transition!$D20*('RCP26-NEW'!Z22*'Per Unit Emission'!Z21)*'Efficiency Change'!$G20+Transition!$C20*('RCP26-NEW'!Z22*'Per Unit Emission'!Z65)*'Efficiency Change'!$P20)/'Life time change'!$C20</f>
        <v>0</v>
      </c>
      <c r="DI21">
        <f>(Transition!$D20*('RCP26-NEW'!AA22*'Per Unit Emission'!AA21)*'Efficiency Change'!$G20+Transition!$C20*('RCP26-NEW'!AA22*'Per Unit Emission'!AA65)*'Efficiency Change'!$P20)/'Life time change'!$C20</f>
        <v>0</v>
      </c>
      <c r="DJ21">
        <f>(Transition!$D20*('RCP26-NEW'!AB22*'Per Unit Emission'!AB21)*'Efficiency Change'!$G20+Transition!$C20*('RCP26-NEW'!AB22*'Per Unit Emission'!AB65)*'Efficiency Change'!$P20)/'Life time change'!$C20</f>
        <v>0</v>
      </c>
      <c r="DK21">
        <f>(Transition!$D20*('RCP26-NEW'!AC22*'Per Unit Emission'!AC21)*'Efficiency Change'!$G20+Transition!$C20*('RCP26-NEW'!AC22*'Per Unit Emission'!AC65)*'Efficiency Change'!$P20)/'Life time change'!$C20</f>
        <v>0</v>
      </c>
      <c r="DL21">
        <f>(Transition!$D20*('RCP26-NEW'!AD22*'Per Unit Emission'!AD21)*'Efficiency Change'!$G20+Transition!$C20*('RCP26-NEW'!AD22*'Per Unit Emission'!AD65)*'Efficiency Change'!$P20)/'Life time change'!$C20</f>
        <v>0</v>
      </c>
      <c r="DM21">
        <f>(Transition!$D20*('RCP26-NEW'!AE22*'Per Unit Emission'!AE21)*'Efficiency Change'!$G20+Transition!$C20*('RCP26-NEW'!AE22*'Per Unit Emission'!AE65)*'Efficiency Change'!$P20)/'Life time change'!$C20</f>
        <v>0</v>
      </c>
      <c r="DN21">
        <f>(Transition!$D20*('RCP26-NEW'!AF22*'Per Unit Emission'!AF21)*'Efficiency Change'!$G20+Transition!$C20*('RCP26-NEW'!AF22*'Per Unit Emission'!AF65)*'Efficiency Change'!$P20)/'Life time change'!$C20</f>
        <v>0</v>
      </c>
      <c r="DO21">
        <f>(Transition!$D20*('RCP26-NEW'!AG22*'Per Unit Emission'!AG21)*'Efficiency Change'!$G20+Transition!$C20*('RCP26-NEW'!AG22*'Per Unit Emission'!AG65)*'Efficiency Change'!$P20)/'Life time change'!$C20</f>
        <v>0</v>
      </c>
      <c r="DP21">
        <f>(Transition!$D20*('RCP26-NEW'!AH22*'Per Unit Emission'!AH21)*'Efficiency Change'!$G20+Transition!$C20*('RCP26-NEW'!AH22*'Per Unit Emission'!AH65)*'Efficiency Change'!$P20)/'Life time change'!$C20</f>
        <v>0</v>
      </c>
      <c r="DQ21">
        <f>(Transition!$D20*('RCP26-NEW'!AI22*'Per Unit Emission'!AI21)*'Efficiency Change'!$G20+Transition!$C20*('RCP26-NEW'!AI22*'Per Unit Emission'!AI65)*'Efficiency Change'!$P20)/'Life time change'!$C20</f>
        <v>0</v>
      </c>
      <c r="DR21">
        <f>(Transition!$D20*('RCP26-NEW'!AJ22*'Per Unit Emission'!AJ21)*'Efficiency Change'!$G20+Transition!$C20*('RCP26-NEW'!AJ22*'Per Unit Emission'!AJ65)*'Efficiency Change'!$P20)/'Life time change'!$C20</f>
        <v>0</v>
      </c>
      <c r="DS21">
        <f>(Transition!$D20*('RCP26-NEW'!AK22*'Per Unit Emission'!T21)*'Efficiency Change'!$G20+Transition!$C20*('RCP26-NEW'!AK22*'Per Unit Emission'!T65)*'Efficiency Change'!$P20)/'Life time change'!$C20</f>
        <v>0</v>
      </c>
      <c r="DT21">
        <f>(Transition!$D20*('RCP26-NEW'!AL22*'Per Unit Emission'!U21)*'Efficiency Change'!$G20+Transition!$C20*('RCP26-NEW'!AL22*'Per Unit Emission'!U65)*'Efficiency Change'!$P20)/'Life time change'!$C20</f>
        <v>0</v>
      </c>
      <c r="DU21">
        <f>(Transition!$D20*('RCP26-NEW'!AM22*'Per Unit Emission'!V21)*'Efficiency Change'!$G20+Transition!$C20*('RCP26-NEW'!AM22*'Per Unit Emission'!V65)*'Efficiency Change'!$P20)/'Life time change'!$C20</f>
        <v>0</v>
      </c>
      <c r="DV21">
        <f>(Transition!$D20*('RCP26-NEW'!AN22*'Per Unit Emission'!W21)*'Efficiency Change'!$G20+Transition!$C20*('RCP26-NEW'!AN22*'Per Unit Emission'!W65)*'Efficiency Change'!$P20)/'Life time change'!$C20</f>
        <v>0</v>
      </c>
      <c r="DW21">
        <f>(Transition!$D20*('RCP26-NEW'!AO22*'Per Unit Emission'!X21)*'Efficiency Change'!$G20+Transition!$C20*('RCP26-NEW'!AO22*'Per Unit Emission'!X65)*'Efficiency Change'!$P20)/'Life time change'!$C20</f>
        <v>0</v>
      </c>
      <c r="DX21">
        <f>(Transition!$D20*('RCP26-NEW'!AP22*'Per Unit Emission'!Y21)*'Efficiency Change'!$G20+Transition!$C20*('RCP26-NEW'!AP22*'Per Unit Emission'!Y65)*'Efficiency Change'!$P20)/'Life time change'!$C20</f>
        <v>0</v>
      </c>
      <c r="DY21">
        <f>(Transition!$D20*('RCP26-NEW'!AQ22*'Per Unit Emission'!Z21)*'Efficiency Change'!$G20+Transition!$C20*('RCP26-NEW'!AQ22*'Per Unit Emission'!Z65)*'Efficiency Change'!$P20)/'Life time change'!$C20</f>
        <v>0</v>
      </c>
      <c r="DZ21">
        <f>(Transition!$D20*('RCP26-NEW'!AR22*'Per Unit Emission'!AA21)*'Efficiency Change'!$G20+Transition!$C20*('RCP26-NEW'!AR22*'Per Unit Emission'!AA65)*'Efficiency Change'!$P20)/'Life time change'!$C20</f>
        <v>0</v>
      </c>
      <c r="EA21">
        <f>(Transition!$D20*('RCP26-NEW'!AS22*'Per Unit Emission'!AB21)*'Efficiency Change'!$G20+Transition!$C20*('RCP26-NEW'!AS22*'Per Unit Emission'!AB65)*'Efficiency Change'!$P20)/'Life time change'!$C20</f>
        <v>0</v>
      </c>
      <c r="EB21">
        <f>(Transition!$D20*('RCP26-NEW'!AT22*'Per Unit Emission'!AC21)*'Efficiency Change'!$G20+Transition!$C20*('RCP26-NEW'!AT22*'Per Unit Emission'!AC65)*'Efficiency Change'!$P20)/'Life time change'!$C20</f>
        <v>0</v>
      </c>
      <c r="EC21">
        <f>(Transition!$D20*('RCP26-NEW'!AU22*'Per Unit Emission'!AD21)*'Efficiency Change'!$G20+Transition!$C20*('RCP26-NEW'!AU22*'Per Unit Emission'!AD65)*'Efficiency Change'!$P20)/'Life time change'!$C20</f>
        <v>0</v>
      </c>
      <c r="ED21">
        <f>(Transition!$D20*('RCP26-NEW'!AV22*'Per Unit Emission'!AE21)*'Efficiency Change'!$G20+Transition!$C20*('RCP26-NEW'!AV22*'Per Unit Emission'!AE65)*'Efficiency Change'!$P20)/'Life time change'!$C20</f>
        <v>0</v>
      </c>
      <c r="EE21">
        <f>(Transition!$D20*('RCP26-NEW'!AW22*'Per Unit Emission'!AF21)*'Efficiency Change'!$G20+Transition!$C20*('RCP26-NEW'!AW22*'Per Unit Emission'!AF65)*'Efficiency Change'!$P20)/'Life time change'!$C20</f>
        <v>0</v>
      </c>
      <c r="EF21">
        <f>(Transition!$D20*('RCP26-NEW'!AX22*'Per Unit Emission'!AG21)*'Efficiency Change'!$G20+Transition!$C20*('RCP26-NEW'!AX22*'Per Unit Emission'!AG65)*'Efficiency Change'!$P20)/'Life time change'!$C20</f>
        <v>0</v>
      </c>
      <c r="EG21">
        <f>(Transition!$D20*('RCP26-NEW'!AY22*'Per Unit Emission'!AH21)*'Efficiency Change'!$G20+Transition!$C20*('RCP26-NEW'!AY22*'Per Unit Emission'!AH65)*'Efficiency Change'!$P20)/'Life time change'!$C20</f>
        <v>0</v>
      </c>
      <c r="EH21">
        <f>(Transition!$D20*('RCP26-NEW'!AZ22*'Per Unit Emission'!AI21)*'Efficiency Change'!$G20+Transition!$C20*('RCP26-NEW'!AZ22*'Per Unit Emission'!AI65)*'Efficiency Change'!$P20)/'Life time change'!$C20</f>
        <v>0</v>
      </c>
      <c r="EI21">
        <f>(Transition!$D20*('RCP26-NEW'!BA22*'Per Unit Emission'!AJ21)*'Efficiency Change'!$G20+Transition!$C20*('RCP26-NEW'!BA22*'Per Unit Emission'!AJ65)*'Efficiency Change'!$P20)/'Life time change'!$C20</f>
        <v>0</v>
      </c>
      <c r="EJ21">
        <f>(Transition!$D20*('RCP26-NEW'!BB22*'Per Unit Emission'!T21)*'Efficiency Change'!$G20+Transition!$C20*('RCP26-NEW'!BB22*'Per Unit Emission'!T65)*'Efficiency Change'!$P20)/'Life time change'!$C20</f>
        <v>0</v>
      </c>
      <c r="EK21">
        <f>(Transition!$D20*('RCP26-NEW'!BC22*'Per Unit Emission'!U21)*'Efficiency Change'!$G20+Transition!$C20*('RCP26-NEW'!BC22*'Per Unit Emission'!U65)*'Efficiency Change'!$P20)/'Life time change'!$C20</f>
        <v>0</v>
      </c>
      <c r="EL21">
        <f>(Transition!$D20*('RCP26-NEW'!BD22*'Per Unit Emission'!V21)*'Efficiency Change'!$G20+Transition!$C20*('RCP26-NEW'!BD22*'Per Unit Emission'!V65)*'Efficiency Change'!$P20)/'Life time change'!$C20</f>
        <v>0</v>
      </c>
      <c r="EM21">
        <f>(Transition!$D20*('RCP26-NEW'!BE22*'Per Unit Emission'!W21)*'Efficiency Change'!$G20+Transition!$C20*('RCP26-NEW'!BE22*'Per Unit Emission'!W65)*'Efficiency Change'!$P20)/'Life time change'!$C20</f>
        <v>0</v>
      </c>
      <c r="EN21">
        <f>(Transition!$D20*('RCP26-NEW'!BF22*'Per Unit Emission'!X21)*'Efficiency Change'!$G20+Transition!$C20*('RCP26-NEW'!BF22*'Per Unit Emission'!X65)*'Efficiency Change'!$P20)/'Life time change'!$C20</f>
        <v>0</v>
      </c>
      <c r="EO21">
        <f>(Transition!$D20*('RCP26-NEW'!BG22*'Per Unit Emission'!Y21)*'Efficiency Change'!$G20+Transition!$C20*('RCP26-NEW'!BG22*'Per Unit Emission'!Y65)*'Efficiency Change'!$P20)/'Life time change'!$C20</f>
        <v>0</v>
      </c>
      <c r="EP21">
        <f>(Transition!$D20*('RCP26-NEW'!BH22*'Per Unit Emission'!Z21)*'Efficiency Change'!$G20+Transition!$C20*('RCP26-NEW'!BH22*'Per Unit Emission'!Z65)*'Efficiency Change'!$P20)/'Life time change'!$C20</f>
        <v>0</v>
      </c>
      <c r="EQ21">
        <f>(Transition!$D20*('RCP26-NEW'!BI22*'Per Unit Emission'!AA21)*'Efficiency Change'!$G20+Transition!$C20*('RCP26-NEW'!BI22*'Per Unit Emission'!AA65)*'Efficiency Change'!$P20)/'Life time change'!$C20</f>
        <v>0</v>
      </c>
      <c r="ER21">
        <f>(Transition!$D20*('RCP26-NEW'!BJ22*'Per Unit Emission'!AB21)*'Efficiency Change'!$G20+Transition!$C20*('RCP26-NEW'!BJ22*'Per Unit Emission'!AB65)*'Efficiency Change'!$P20)/'Life time change'!$C20</f>
        <v>0</v>
      </c>
      <c r="ES21">
        <f>(Transition!$D20*('RCP26-NEW'!BK22*'Per Unit Emission'!AC21)*'Efficiency Change'!$G20+Transition!$C20*('RCP26-NEW'!BK22*'Per Unit Emission'!AC65)*'Efficiency Change'!$P20)/'Life time change'!$C20</f>
        <v>0</v>
      </c>
      <c r="ET21">
        <f>(Transition!$D20*('RCP26-NEW'!BL22*'Per Unit Emission'!AD21)*'Efficiency Change'!$G20+Transition!$C20*('RCP26-NEW'!BL22*'Per Unit Emission'!AD65)*'Efficiency Change'!$P20)/'Life time change'!$C20</f>
        <v>0</v>
      </c>
      <c r="EU21">
        <f>(Transition!$D20*('RCP26-NEW'!BM22*'Per Unit Emission'!AE21)*'Efficiency Change'!$G20+Transition!$C20*('RCP26-NEW'!BM22*'Per Unit Emission'!AE65)*'Efficiency Change'!$P20)/'Life time change'!$C20</f>
        <v>0</v>
      </c>
      <c r="EV21">
        <f>(Transition!$D20*('RCP26-NEW'!BN22*'Per Unit Emission'!AF21)*'Efficiency Change'!$G20+Transition!$C20*('RCP26-NEW'!BN22*'Per Unit Emission'!AF65)*'Efficiency Change'!$P20)/'Life time change'!$C20</f>
        <v>0</v>
      </c>
      <c r="EW21">
        <f>(Transition!$D20*('RCP26-NEW'!BO22*'Per Unit Emission'!AG21)*'Efficiency Change'!$G20+Transition!$C20*('RCP26-NEW'!BO22*'Per Unit Emission'!AG65)*'Efficiency Change'!$P20)/'Life time change'!$C20</f>
        <v>0</v>
      </c>
      <c r="EX21">
        <f>(Transition!$D20*('RCP26-NEW'!BP22*'Per Unit Emission'!AH21)*'Efficiency Change'!$G20+Transition!$C20*('RCP26-NEW'!BP22*'Per Unit Emission'!AH65)*'Efficiency Change'!$P20)/'Life time change'!$C20</f>
        <v>0</v>
      </c>
      <c r="EY21">
        <f>(Transition!$D20*('RCP26-NEW'!BQ22*'Per Unit Emission'!AI21)*'Efficiency Change'!$G20+Transition!$C20*('RCP26-NEW'!BQ22*'Per Unit Emission'!AI65)*'Efficiency Change'!$P20)/'Life time change'!$C20</f>
        <v>0</v>
      </c>
      <c r="EZ21">
        <f>(Transition!$D20*('RCP26-NEW'!BR22*'Per Unit Emission'!AJ21)*'Efficiency Change'!$G20+Transition!$C20*('RCP26-NEW'!BR22*'Per Unit Emission'!AJ65)*'Efficiency Change'!$P20)/'Life time change'!$C20</f>
        <v>0</v>
      </c>
      <c r="FA21">
        <f>(Transition!$D20*('RCP26-NEW'!BS22*'Per Unit Emission'!T21)*'Efficiency Change'!$G20+Transition!$C20*('RCP26-NEW'!BS22*'Per Unit Emission'!T65)*'Efficiency Change'!$P20)/'Life time change'!$C20</f>
        <v>0</v>
      </c>
      <c r="FB21">
        <f>(Transition!$D20*('RCP26-NEW'!BT22*'Per Unit Emission'!U21)*'Efficiency Change'!$G20+Transition!$C20*('RCP26-NEW'!BT22*'Per Unit Emission'!U65)*'Efficiency Change'!$P20)/'Life time change'!$C20</f>
        <v>0</v>
      </c>
      <c r="FC21">
        <f>(Transition!$D20*('RCP26-NEW'!BU22*'Per Unit Emission'!V21)*'Efficiency Change'!$G20+Transition!$C20*('RCP26-NEW'!BU22*'Per Unit Emission'!V65)*'Efficiency Change'!$P20)/'Life time change'!$C20</f>
        <v>0</v>
      </c>
      <c r="FD21">
        <f>(Transition!$D20*('RCP26-NEW'!BV22*'Per Unit Emission'!W21)*'Efficiency Change'!$G20+Transition!$C20*('RCP26-NEW'!BV22*'Per Unit Emission'!W65)*'Efficiency Change'!$P20)/'Life time change'!$C20</f>
        <v>0</v>
      </c>
      <c r="FE21">
        <f>(Transition!$D20*('RCP26-NEW'!BW22*'Per Unit Emission'!X21)*'Efficiency Change'!$G20+Transition!$C20*('RCP26-NEW'!BW22*'Per Unit Emission'!X65)*'Efficiency Change'!$P20)/'Life time change'!$C20</f>
        <v>0</v>
      </c>
      <c r="FF21">
        <f>(Transition!$D20*('RCP26-NEW'!BX22*'Per Unit Emission'!Y21)*'Efficiency Change'!$G20+Transition!$C20*('RCP26-NEW'!BX22*'Per Unit Emission'!Y65)*'Efficiency Change'!$P20)/'Life time change'!$C20</f>
        <v>0</v>
      </c>
      <c r="FG21">
        <f>(Transition!$D20*('RCP26-NEW'!BY22*'Per Unit Emission'!Z21)*'Efficiency Change'!$G20+Transition!$C20*('RCP26-NEW'!BY22*'Per Unit Emission'!Z65)*'Efficiency Change'!$P20)/'Life time change'!$C20</f>
        <v>0</v>
      </c>
      <c r="FH21">
        <f>(Transition!$D20*('RCP26-NEW'!BZ22*'Per Unit Emission'!AA21)*'Efficiency Change'!$G20+Transition!$C20*('RCP26-NEW'!BZ22*'Per Unit Emission'!AA65)*'Efficiency Change'!$P20)/'Life time change'!$C20</f>
        <v>0</v>
      </c>
      <c r="FI21">
        <f>(Transition!$D20*('RCP26-NEW'!CA22*'Per Unit Emission'!AB21)*'Efficiency Change'!$G20+Transition!$C20*('RCP26-NEW'!CA22*'Per Unit Emission'!AB65)*'Efficiency Change'!$P20)/'Life time change'!$C20</f>
        <v>0</v>
      </c>
      <c r="FJ21">
        <f>(Transition!$D20*('RCP26-NEW'!CB22*'Per Unit Emission'!AC21)*'Efficiency Change'!$G20+Transition!$C20*('RCP26-NEW'!CB22*'Per Unit Emission'!AC65)*'Efficiency Change'!$P20)/'Life time change'!$C20</f>
        <v>0</v>
      </c>
      <c r="FK21">
        <f>(Transition!$D20*('RCP26-NEW'!CC22*'Per Unit Emission'!AD21)*'Efficiency Change'!$G20+Transition!$C20*('RCP26-NEW'!CC22*'Per Unit Emission'!AD65)*'Efficiency Change'!$P20)/'Life time change'!$C20</f>
        <v>0</v>
      </c>
      <c r="FL21">
        <f>(Transition!$D20*('RCP26-NEW'!CD22*'Per Unit Emission'!AE21)*'Efficiency Change'!$G20+Transition!$C20*('RCP26-NEW'!CD22*'Per Unit Emission'!AE65)*'Efficiency Change'!$P20)/'Life time change'!$C20</f>
        <v>0</v>
      </c>
      <c r="FM21">
        <f>(Transition!$D20*('RCP26-NEW'!CE22*'Per Unit Emission'!AF21)*'Efficiency Change'!$G20+Transition!$C20*('RCP26-NEW'!CE22*'Per Unit Emission'!AF65)*'Efficiency Change'!$P20)/'Life time change'!$C20</f>
        <v>0</v>
      </c>
      <c r="FN21">
        <f>(Transition!$D20*('RCP26-NEW'!CF22*'Per Unit Emission'!AG21)*'Efficiency Change'!$G20+Transition!$C20*('RCP26-NEW'!CF22*'Per Unit Emission'!AG65)*'Efficiency Change'!$P20)/'Life time change'!$C20</f>
        <v>0</v>
      </c>
      <c r="FO21">
        <f>(Transition!$D20*('RCP26-NEW'!CG22*'Per Unit Emission'!AH21)*'Efficiency Change'!$G20+Transition!$C20*('RCP26-NEW'!CG22*'Per Unit Emission'!AH65)*'Efficiency Change'!$P20)/'Life time change'!$C20</f>
        <v>0</v>
      </c>
      <c r="FP21">
        <f>(Transition!$D20*('RCP26-NEW'!CH22*'Per Unit Emission'!AI21)*'Efficiency Change'!$G20+Transition!$C20*('RCP26-NEW'!CH22*'Per Unit Emission'!AI65)*'Efficiency Change'!$P20)/'Life time change'!$C20</f>
        <v>0</v>
      </c>
      <c r="FS21">
        <v>2028</v>
      </c>
      <c r="FT21">
        <f>(Transition!$D20*('RCP19-NEW'!C22*'Per Unit Emission'!AK21)*'Efficiency Change'!$G20+Transition!$C20*('RCP19-NEW'!C22*'Per Unit Emission'!AK65)*'Efficiency Change'!$P20)/'Life time change'!$C20</f>
        <v>0</v>
      </c>
      <c r="FU21">
        <f>(Transition!$D20*('RCP19-NEW'!D22*'Per Unit Emission'!AL21)*'Efficiency Change'!$G20+Transition!$C20*('RCP19-NEW'!D22*'Per Unit Emission'!AL65)*'Efficiency Change'!$P20)/'Life time change'!$C20</f>
        <v>0</v>
      </c>
      <c r="FV21">
        <f>(Transition!$D20*('RCP19-NEW'!E22*'Per Unit Emission'!AM21)*'Efficiency Change'!$G20+Transition!$C20*('RCP19-NEW'!E22*'Per Unit Emission'!AM65)*'Efficiency Change'!$P20)/'Life time change'!$C20</f>
        <v>0</v>
      </c>
      <c r="FW21">
        <f>(Transition!$D20*('RCP19-NEW'!F22*'Per Unit Emission'!AN21)*'Efficiency Change'!$G20+Transition!$C20*('RCP19-NEW'!F22*'Per Unit Emission'!AN65)*'Efficiency Change'!$P20)/'Life time change'!$C20</f>
        <v>0</v>
      </c>
      <c r="FX21">
        <f>(Transition!$D20*('RCP19-NEW'!G22*'Per Unit Emission'!AO21)*'Efficiency Change'!$G20+Transition!$C20*('RCP19-NEW'!G22*'Per Unit Emission'!AO65)*'Efficiency Change'!$P20)/'Life time change'!$C20</f>
        <v>0</v>
      </c>
      <c r="FY21">
        <f>(Transition!$D20*('RCP19-NEW'!H22*'Per Unit Emission'!AP21)*'Efficiency Change'!$G20+Transition!$C20*('RCP19-NEW'!H22*'Per Unit Emission'!AP65)*'Efficiency Change'!$P20)/'Life time change'!$C20</f>
        <v>0</v>
      </c>
      <c r="FZ21">
        <f>(Transition!$D20*('RCP19-NEW'!I22*'Per Unit Emission'!AQ21)*'Efficiency Change'!$G20+Transition!$C20*('RCP19-NEW'!I22*'Per Unit Emission'!AQ65)*'Efficiency Change'!$P20)/'Life time change'!$C20</f>
        <v>0</v>
      </c>
      <c r="GA21">
        <f>(Transition!$D20*('RCP19-NEW'!J22*'Per Unit Emission'!AR21)*'Efficiency Change'!$G20+Transition!$C20*('RCP19-NEW'!J22*'Per Unit Emission'!AR65)*'Efficiency Change'!$P20)/'Life time change'!$C20</f>
        <v>0</v>
      </c>
      <c r="GB21">
        <f>(Transition!$D20*('RCP19-NEW'!K22*'Per Unit Emission'!AS21)*'Efficiency Change'!$G20+Transition!$C20*('RCP19-NEW'!K22*'Per Unit Emission'!AS65)*'Efficiency Change'!$P20)/'Life time change'!$C20</f>
        <v>0</v>
      </c>
      <c r="GC21">
        <f>(Transition!$D20*('RCP19-NEW'!L22*'Per Unit Emission'!AT21)*'Efficiency Change'!$G20+Transition!$C20*('RCP19-NEW'!L22*'Per Unit Emission'!AT65)*'Efficiency Change'!$P20)/'Life time change'!$C20</f>
        <v>0</v>
      </c>
      <c r="GD21">
        <f>(Transition!$D20*('RCP19-NEW'!M22*'Per Unit Emission'!AU21)*'Efficiency Change'!$G20+Transition!$C20*('RCP19-NEW'!M22*'Per Unit Emission'!AU65)*'Efficiency Change'!$P20)/'Life time change'!$C20</f>
        <v>0</v>
      </c>
      <c r="GE21">
        <f>(Transition!$D20*('RCP19-NEW'!N22*'Per Unit Emission'!AV21)*'Efficiency Change'!$G20+Transition!$C20*('RCP19-NEW'!N22*'Per Unit Emission'!AV65)*'Efficiency Change'!$P20)/'Life time change'!$C20</f>
        <v>0</v>
      </c>
      <c r="GF21">
        <f>(Transition!$D20*('RCP19-NEW'!O22*'Per Unit Emission'!AW21)*'Efficiency Change'!$G20+Transition!$C20*('RCP19-NEW'!O22*'Per Unit Emission'!AW65)*'Efficiency Change'!$P20)/'Life time change'!$C20</f>
        <v>0</v>
      </c>
      <c r="GG21">
        <f>(Transition!$D20*('RCP19-NEW'!P22*'Per Unit Emission'!AX21)*'Efficiency Change'!$G20+Transition!$C20*('RCP19-NEW'!P22*'Per Unit Emission'!AX65)*'Efficiency Change'!$P20)/'Life time change'!$C20</f>
        <v>0</v>
      </c>
      <c r="GH21">
        <f>(Transition!$D20*('RCP19-NEW'!Q22*'Per Unit Emission'!AY21)*'Efficiency Change'!$G20+Transition!$C20*('RCP19-NEW'!Q22*'Per Unit Emission'!AY65)*'Efficiency Change'!$P20)/'Life time change'!$C20</f>
        <v>0</v>
      </c>
      <c r="GI21">
        <f>(Transition!$D20*('RCP19-NEW'!R22*'Per Unit Emission'!AZ21)*'Efficiency Change'!$G20+Transition!$C20*('RCP19-NEW'!R22*'Per Unit Emission'!AZ65)*'Efficiency Change'!$P20)/'Life time change'!$C20</f>
        <v>0</v>
      </c>
      <c r="GJ21">
        <f>(Transition!$D20*('RCP19-NEW'!S22*'Per Unit Emission'!BA21)*'Efficiency Change'!$G20+Transition!$C20*('RCP19-NEW'!S22*'Per Unit Emission'!BA65)*'Efficiency Change'!$P20)/'Life time change'!$C20</f>
        <v>0</v>
      </c>
      <c r="GK21">
        <f>(Transition!$D20*('RCP19-NEW'!T22*'Per Unit Emission'!AK21)*'Efficiency Change'!$G20+Transition!$C20*('RCP19-NEW'!T22*'Per Unit Emission'!AK65)*'Efficiency Change'!$P20)/'Life time change'!$C20</f>
        <v>0</v>
      </c>
      <c r="GL21">
        <f>(Transition!$D20*('RCP19-NEW'!U22*'Per Unit Emission'!AL21)*'Efficiency Change'!$G20+Transition!$C20*('RCP19-NEW'!U22*'Per Unit Emission'!AL65)*'Efficiency Change'!$P20)/'Life time change'!$C20</f>
        <v>0</v>
      </c>
      <c r="GM21">
        <f>(Transition!$D20*('RCP19-NEW'!V22*'Per Unit Emission'!AM21)*'Efficiency Change'!$G20+Transition!$C20*('RCP19-NEW'!V22*'Per Unit Emission'!AM65)*'Efficiency Change'!$P20)/'Life time change'!$C20</f>
        <v>0</v>
      </c>
      <c r="GN21">
        <f>(Transition!$D20*('RCP19-NEW'!W22*'Per Unit Emission'!AN21)*'Efficiency Change'!$G20+Transition!$C20*('RCP19-NEW'!W22*'Per Unit Emission'!AN65)*'Efficiency Change'!$P20)/'Life time change'!$C20</f>
        <v>0</v>
      </c>
      <c r="GO21">
        <f>(Transition!$D20*('RCP19-NEW'!X22*'Per Unit Emission'!AO21)*'Efficiency Change'!$G20+Transition!$C20*('RCP19-NEW'!X22*'Per Unit Emission'!AO65)*'Efficiency Change'!$P20)/'Life time change'!$C20</f>
        <v>0</v>
      </c>
      <c r="GP21">
        <f>(Transition!$D20*('RCP19-NEW'!Y22*'Per Unit Emission'!AP21)*'Efficiency Change'!$G20+Transition!$C20*('RCP19-NEW'!Y22*'Per Unit Emission'!AP65)*'Efficiency Change'!$P20)/'Life time change'!$C20</f>
        <v>0</v>
      </c>
      <c r="GQ21">
        <f>(Transition!$D20*('RCP19-NEW'!Z22*'Per Unit Emission'!AQ21)*'Efficiency Change'!$G20+Transition!$C20*('RCP19-NEW'!Z22*'Per Unit Emission'!AQ65)*'Efficiency Change'!$P20)/'Life time change'!$C20</f>
        <v>0</v>
      </c>
      <c r="GR21">
        <f>(Transition!$D20*('RCP19-NEW'!AA22*'Per Unit Emission'!AR21)*'Efficiency Change'!$G20+Transition!$C20*('RCP19-NEW'!AA22*'Per Unit Emission'!AR65)*'Efficiency Change'!$P20)/'Life time change'!$C20</f>
        <v>0</v>
      </c>
      <c r="GS21">
        <f>(Transition!$D20*('RCP19-NEW'!AB22*'Per Unit Emission'!AS21)*'Efficiency Change'!$G20+Transition!$C20*('RCP19-NEW'!AB22*'Per Unit Emission'!AS65)*'Efficiency Change'!$P20)/'Life time change'!$C20</f>
        <v>0</v>
      </c>
      <c r="GT21">
        <f>(Transition!$D20*('RCP19-NEW'!AC22*'Per Unit Emission'!AT21)*'Efficiency Change'!$G20+Transition!$C20*('RCP19-NEW'!AC22*'Per Unit Emission'!AT65)*'Efficiency Change'!$P20)/'Life time change'!$C20</f>
        <v>0</v>
      </c>
      <c r="GU21">
        <f>(Transition!$D20*('RCP19-NEW'!AD22*'Per Unit Emission'!AU21)*'Efficiency Change'!$G20+Transition!$C20*('RCP19-NEW'!AD22*'Per Unit Emission'!AU65)*'Efficiency Change'!$P20)/'Life time change'!$C20</f>
        <v>0</v>
      </c>
      <c r="GV21">
        <f>(Transition!$D20*('RCP19-NEW'!AE22*'Per Unit Emission'!AV21)*'Efficiency Change'!$G20+Transition!$C20*('RCP19-NEW'!AE22*'Per Unit Emission'!AV65)*'Efficiency Change'!$P20)/'Life time change'!$C20</f>
        <v>0</v>
      </c>
      <c r="GW21">
        <f>(Transition!$D20*('RCP19-NEW'!AF22*'Per Unit Emission'!AW21)*'Efficiency Change'!$G20+Transition!$C20*('RCP19-NEW'!AF22*'Per Unit Emission'!AW65)*'Efficiency Change'!$P20)/'Life time change'!$C20</f>
        <v>0</v>
      </c>
      <c r="GX21">
        <f>(Transition!$D20*('RCP19-NEW'!AG22*'Per Unit Emission'!AX21)*'Efficiency Change'!$G20+Transition!$C20*('RCP19-NEW'!AG22*'Per Unit Emission'!AX65)*'Efficiency Change'!$P20)/'Life time change'!$C20</f>
        <v>0</v>
      </c>
      <c r="GY21">
        <f>(Transition!$D20*('RCP19-NEW'!AH22*'Per Unit Emission'!AY21)*'Efficiency Change'!$G20+Transition!$C20*('RCP19-NEW'!AH22*'Per Unit Emission'!AY65)*'Efficiency Change'!$P20)/'Life time change'!$C20</f>
        <v>0</v>
      </c>
      <c r="GZ21">
        <f>(Transition!$D20*('RCP19-NEW'!AI22*'Per Unit Emission'!AZ21)*'Efficiency Change'!$G20+Transition!$C20*('RCP19-NEW'!AI22*'Per Unit Emission'!AZ65)*'Efficiency Change'!$P20)/'Life time change'!$C20</f>
        <v>0</v>
      </c>
      <c r="HA21">
        <f>(Transition!$D20*('RCP19-NEW'!AJ22*'Per Unit Emission'!BA21)*'Efficiency Change'!$G20+Transition!$C20*('RCP19-NEW'!AJ22*'Per Unit Emission'!BA65)*'Efficiency Change'!$P20)/'Life time change'!$C20</f>
        <v>0</v>
      </c>
      <c r="HB21">
        <f>(Transition!$D20*('RCP19-NEW'!AK22*'Per Unit Emission'!AK21)*'Efficiency Change'!$G20+Transition!$C20*('RCP19-NEW'!AK22*'Per Unit Emission'!AK65)*'Efficiency Change'!$P20)/'Life time change'!$C20</f>
        <v>0</v>
      </c>
      <c r="HC21">
        <f>(Transition!$D20*('RCP19-NEW'!AL22*'Per Unit Emission'!AL21)*'Efficiency Change'!$G20+Transition!$C20*('RCP19-NEW'!AL22*'Per Unit Emission'!AL65)*'Efficiency Change'!$P20)/'Life time change'!$C20</f>
        <v>0</v>
      </c>
      <c r="HD21">
        <f>(Transition!$D20*('RCP19-NEW'!AM22*'Per Unit Emission'!AM21)*'Efficiency Change'!$G20+Transition!$C20*('RCP19-NEW'!AM22*'Per Unit Emission'!AM65)*'Efficiency Change'!$P20)/'Life time change'!$C20</f>
        <v>0</v>
      </c>
      <c r="HE21">
        <f>(Transition!$D20*('RCP19-NEW'!AN22*'Per Unit Emission'!AN21)*'Efficiency Change'!$G20+Transition!$C20*('RCP19-NEW'!AN22*'Per Unit Emission'!AN65)*'Efficiency Change'!$P20)/'Life time change'!$C20</f>
        <v>0</v>
      </c>
      <c r="HF21">
        <f>(Transition!$D20*('RCP19-NEW'!AO22*'Per Unit Emission'!AO21)*'Efficiency Change'!$G20+Transition!$C20*('RCP19-NEW'!AO22*'Per Unit Emission'!AO65)*'Efficiency Change'!$P20)/'Life time change'!$C20</f>
        <v>0</v>
      </c>
      <c r="HG21">
        <f>(Transition!$D20*('RCP19-NEW'!AP22*'Per Unit Emission'!AP21)*'Efficiency Change'!$G20+Transition!$C20*('RCP19-NEW'!AP22*'Per Unit Emission'!AP65)*'Efficiency Change'!$P20)/'Life time change'!$C20</f>
        <v>0</v>
      </c>
      <c r="HH21">
        <f>(Transition!$D20*('RCP19-NEW'!AQ22*'Per Unit Emission'!AQ21)*'Efficiency Change'!$G20+Transition!$C20*('RCP19-NEW'!AQ22*'Per Unit Emission'!AQ65)*'Efficiency Change'!$P20)/'Life time change'!$C20</f>
        <v>0</v>
      </c>
      <c r="HI21">
        <f>(Transition!$D20*('RCP19-NEW'!AR22*'Per Unit Emission'!AR21)*'Efficiency Change'!$G20+Transition!$C20*('RCP19-NEW'!AR22*'Per Unit Emission'!AR65)*'Efficiency Change'!$P20)/'Life time change'!$C20</f>
        <v>0</v>
      </c>
      <c r="HJ21">
        <f>(Transition!$D20*('RCP19-NEW'!AS22*'Per Unit Emission'!AS21)*'Efficiency Change'!$G20+Transition!$C20*('RCP19-NEW'!AS22*'Per Unit Emission'!AS65)*'Efficiency Change'!$P20)/'Life time change'!$C20</f>
        <v>0</v>
      </c>
      <c r="HK21">
        <f>(Transition!$D20*('RCP19-NEW'!AT22*'Per Unit Emission'!AT21)*'Efficiency Change'!$G20+Transition!$C20*('RCP19-NEW'!AT22*'Per Unit Emission'!AT65)*'Efficiency Change'!$P20)/'Life time change'!$C20</f>
        <v>0</v>
      </c>
      <c r="HL21">
        <f>(Transition!$D20*('RCP19-NEW'!AU22*'Per Unit Emission'!AU21)*'Efficiency Change'!$G20+Transition!$C20*('RCP19-NEW'!AU22*'Per Unit Emission'!AU65)*'Efficiency Change'!$P20)/'Life time change'!$C20</f>
        <v>0</v>
      </c>
      <c r="HM21">
        <f>(Transition!$D20*('RCP19-NEW'!AV22*'Per Unit Emission'!AV21)*'Efficiency Change'!$G20+Transition!$C20*('RCP19-NEW'!AV22*'Per Unit Emission'!AV65)*'Efficiency Change'!$P20)/'Life time change'!$C20</f>
        <v>0</v>
      </c>
      <c r="HN21">
        <f>(Transition!$D20*('RCP19-NEW'!AW22*'Per Unit Emission'!AW21)*'Efficiency Change'!$G20+Transition!$C20*('RCP19-NEW'!AW22*'Per Unit Emission'!AW65)*'Efficiency Change'!$P20)/'Life time change'!$C20</f>
        <v>0</v>
      </c>
      <c r="HO21">
        <f>(Transition!$D20*('RCP19-NEW'!AX22*'Per Unit Emission'!AX21)*'Efficiency Change'!$G20+Transition!$C20*('RCP19-NEW'!AX22*'Per Unit Emission'!AX65)*'Efficiency Change'!$P20)/'Life time change'!$C20</f>
        <v>0</v>
      </c>
      <c r="HP21">
        <f>(Transition!$D20*('RCP19-NEW'!AY22*'Per Unit Emission'!AY21)*'Efficiency Change'!$G20+Transition!$C20*('RCP19-NEW'!AY22*'Per Unit Emission'!AY65)*'Efficiency Change'!$P20)/'Life time change'!$C20</f>
        <v>0</v>
      </c>
      <c r="HQ21">
        <f>(Transition!$D20*('RCP19-NEW'!AZ22*'Per Unit Emission'!AZ21)*'Efficiency Change'!$G20+Transition!$C20*('RCP19-NEW'!AZ22*'Per Unit Emission'!AZ65)*'Efficiency Change'!$P20)/'Life time change'!$C20</f>
        <v>0</v>
      </c>
      <c r="HR21">
        <f>(Transition!$D20*('RCP19-NEW'!BA22*'Per Unit Emission'!BA21)*'Efficiency Change'!$G20+Transition!$C20*('RCP19-NEW'!BA22*'Per Unit Emission'!BA65)*'Efficiency Change'!$P20)/'Life time change'!$C20</f>
        <v>0</v>
      </c>
      <c r="HS21">
        <f>(Transition!$D20*('RCP19-NEW'!BB22*'Per Unit Emission'!AK21)*'Efficiency Change'!$G20+Transition!$C20*('RCP19-NEW'!BB22*'Per Unit Emission'!AK65)*'Efficiency Change'!$P20)/'Life time change'!$C20</f>
        <v>0</v>
      </c>
      <c r="HT21">
        <f>(Transition!$D20*('RCP19-NEW'!BC22*'Per Unit Emission'!AL21)*'Efficiency Change'!$G20+Transition!$C20*('RCP19-NEW'!BC22*'Per Unit Emission'!AL65)*'Efficiency Change'!$P20)/'Life time change'!$C20</f>
        <v>0</v>
      </c>
      <c r="HU21">
        <f>(Transition!$D20*('RCP19-NEW'!BD22*'Per Unit Emission'!AM21)*'Efficiency Change'!$G20+Transition!$C20*('RCP19-NEW'!BD22*'Per Unit Emission'!AM65)*'Efficiency Change'!$P20)/'Life time change'!$C20</f>
        <v>0</v>
      </c>
      <c r="HV21">
        <f>(Transition!$D20*('RCP19-NEW'!BE22*'Per Unit Emission'!AN21)*'Efficiency Change'!$G20+Transition!$C20*('RCP19-NEW'!BE22*'Per Unit Emission'!AN65)*'Efficiency Change'!$P20)/'Life time change'!$C20</f>
        <v>0</v>
      </c>
      <c r="HW21">
        <f>(Transition!$D20*('RCP19-NEW'!BF22*'Per Unit Emission'!AO21)*'Efficiency Change'!$G20+Transition!$C20*('RCP19-NEW'!BF22*'Per Unit Emission'!AO65)*'Efficiency Change'!$P20)/'Life time change'!$C20</f>
        <v>0</v>
      </c>
      <c r="HX21">
        <f>(Transition!$D20*('RCP19-NEW'!BG22*'Per Unit Emission'!AP21)*'Efficiency Change'!$G20+Transition!$C20*('RCP19-NEW'!BG22*'Per Unit Emission'!AP65)*'Efficiency Change'!$P20)/'Life time change'!$C20</f>
        <v>0</v>
      </c>
      <c r="HY21">
        <f>(Transition!$D20*('RCP19-NEW'!BH22*'Per Unit Emission'!AQ21)*'Efficiency Change'!$G20+Transition!$C20*('RCP19-NEW'!BH22*'Per Unit Emission'!AQ65)*'Efficiency Change'!$P20)/'Life time change'!$C20</f>
        <v>0</v>
      </c>
      <c r="HZ21">
        <f>(Transition!$D20*('RCP19-NEW'!BI22*'Per Unit Emission'!AR21)*'Efficiency Change'!$G20+Transition!$C20*('RCP19-NEW'!BI22*'Per Unit Emission'!AR65)*'Efficiency Change'!$P20)/'Life time change'!$C20</f>
        <v>0</v>
      </c>
      <c r="IA21">
        <f>(Transition!$D20*('RCP19-NEW'!BJ22*'Per Unit Emission'!AS21)*'Efficiency Change'!$G20+Transition!$C20*('RCP19-NEW'!BJ22*'Per Unit Emission'!AS65)*'Efficiency Change'!$P20)/'Life time change'!$C20</f>
        <v>0</v>
      </c>
      <c r="IB21">
        <f>(Transition!$D20*('RCP19-NEW'!BK22*'Per Unit Emission'!AT21)*'Efficiency Change'!$G20+Transition!$C20*('RCP19-NEW'!BK22*'Per Unit Emission'!AT65)*'Efficiency Change'!$P20)/'Life time change'!$C20</f>
        <v>0</v>
      </c>
      <c r="IC21">
        <f>(Transition!$D20*('RCP19-NEW'!BL22*'Per Unit Emission'!AU21)*'Efficiency Change'!$G20+Transition!$C20*('RCP19-NEW'!BL22*'Per Unit Emission'!AU65)*'Efficiency Change'!$P20)/'Life time change'!$C20</f>
        <v>0</v>
      </c>
      <c r="ID21">
        <f>(Transition!$D20*('RCP19-NEW'!BM22*'Per Unit Emission'!AV21)*'Efficiency Change'!$G20+Transition!$C20*('RCP19-NEW'!BM22*'Per Unit Emission'!AV65)*'Efficiency Change'!$P20)/'Life time change'!$C20</f>
        <v>0</v>
      </c>
      <c r="IE21">
        <f>(Transition!$D20*('RCP19-NEW'!BN22*'Per Unit Emission'!AW21)*'Efficiency Change'!$G20+Transition!$C20*('RCP19-NEW'!BN22*'Per Unit Emission'!AW65)*'Efficiency Change'!$P20)/'Life time change'!$C20</f>
        <v>0</v>
      </c>
      <c r="IF21">
        <f>(Transition!$D20*('RCP19-NEW'!BO22*'Per Unit Emission'!AX21)*'Efficiency Change'!$G20+Transition!$C20*('RCP19-NEW'!BO22*'Per Unit Emission'!AX65)*'Efficiency Change'!$P20)/'Life time change'!$C20</f>
        <v>0</v>
      </c>
      <c r="IG21">
        <f>(Transition!$D20*('RCP19-NEW'!BP22*'Per Unit Emission'!AY21)*'Efficiency Change'!$G20+Transition!$C20*('RCP19-NEW'!BP22*'Per Unit Emission'!AY65)*'Efficiency Change'!$P20)/'Life time change'!$C20</f>
        <v>0</v>
      </c>
      <c r="IH21">
        <f>(Transition!$D20*('RCP19-NEW'!BQ22*'Per Unit Emission'!AZ21)*'Efficiency Change'!$G20+Transition!$C20*('RCP19-NEW'!BQ22*'Per Unit Emission'!AZ65)*'Efficiency Change'!$P20)/'Life time change'!$C20</f>
        <v>0</v>
      </c>
      <c r="II21">
        <f>(Transition!$D20*('RCP19-NEW'!BR22*'Per Unit Emission'!BA21)*'Efficiency Change'!$G20+Transition!$C20*('RCP19-NEW'!BR22*'Per Unit Emission'!BA65)*'Efficiency Change'!$P20)/'Life time change'!$C20</f>
        <v>0</v>
      </c>
      <c r="IJ21">
        <f>(Transition!$D20*('RCP19-NEW'!BS22*'Per Unit Emission'!AK21)*'Efficiency Change'!$G20+Transition!$C20*('RCP19-NEW'!BS22*'Per Unit Emission'!AK65)*'Efficiency Change'!$P20)/'Life time change'!$C20</f>
        <v>0</v>
      </c>
      <c r="IK21">
        <f>(Transition!$D20*('RCP19-NEW'!BT22*'Per Unit Emission'!AL21)*'Efficiency Change'!$G20+Transition!$C20*('RCP19-NEW'!BT22*'Per Unit Emission'!AL65)*'Efficiency Change'!$P20)/'Life time change'!$C20</f>
        <v>0</v>
      </c>
      <c r="IL21">
        <f>(Transition!$D20*('RCP19-NEW'!BU22*'Per Unit Emission'!AM21)*'Efficiency Change'!$G20+Transition!$C20*('RCP19-NEW'!BU22*'Per Unit Emission'!AM65)*'Efficiency Change'!$P20)/'Life time change'!$C20</f>
        <v>0</v>
      </c>
      <c r="IM21">
        <f>(Transition!$D20*('RCP19-NEW'!BV22*'Per Unit Emission'!AN21)*'Efficiency Change'!$G20+Transition!$C20*('RCP19-NEW'!BV22*'Per Unit Emission'!AN65)*'Efficiency Change'!$P20)/'Life time change'!$C20</f>
        <v>0</v>
      </c>
      <c r="IN21">
        <f>(Transition!$D20*('RCP19-NEW'!BW22*'Per Unit Emission'!AO21)*'Efficiency Change'!$G20+Transition!$C20*('RCP19-NEW'!BW22*'Per Unit Emission'!AO65)*'Efficiency Change'!$P20)/'Life time change'!$C20</f>
        <v>0</v>
      </c>
      <c r="IO21">
        <f>(Transition!$D20*('RCP19-NEW'!BX22*'Per Unit Emission'!AP21)*'Efficiency Change'!$G20+Transition!$C20*('RCP19-NEW'!BX22*'Per Unit Emission'!AP65)*'Efficiency Change'!$P20)/'Life time change'!$C20</f>
        <v>0</v>
      </c>
      <c r="IP21">
        <f>(Transition!$D20*('RCP19-NEW'!BY22*'Per Unit Emission'!AQ21)*'Efficiency Change'!$G20+Transition!$C20*('RCP19-NEW'!BY22*'Per Unit Emission'!AQ65)*'Efficiency Change'!$P20)/'Life time change'!$C20</f>
        <v>0</v>
      </c>
      <c r="IQ21">
        <f>(Transition!$D20*('RCP19-NEW'!BZ22*'Per Unit Emission'!AR21)*'Efficiency Change'!$G20+Transition!$C20*('RCP19-NEW'!BZ22*'Per Unit Emission'!AR65)*'Efficiency Change'!$P20)/'Life time change'!$C20</f>
        <v>0</v>
      </c>
      <c r="IR21">
        <f>(Transition!$D20*('RCP19-NEW'!CA22*'Per Unit Emission'!AS21)*'Efficiency Change'!$G20+Transition!$C20*('RCP19-NEW'!CA22*'Per Unit Emission'!AS65)*'Efficiency Change'!$P20)/'Life time change'!$C20</f>
        <v>0</v>
      </c>
      <c r="IS21">
        <f>(Transition!$D20*('RCP19-NEW'!CB22*'Per Unit Emission'!AT21)*'Efficiency Change'!$G20+Transition!$C20*('RCP19-NEW'!CB22*'Per Unit Emission'!AT65)*'Efficiency Change'!$P20)/'Life time change'!$C20</f>
        <v>0</v>
      </c>
      <c r="IT21">
        <f>(Transition!$D20*('RCP19-NEW'!CC22*'Per Unit Emission'!AU21)*'Efficiency Change'!$G20+Transition!$C20*('RCP19-NEW'!CC22*'Per Unit Emission'!AU65)*'Efficiency Change'!$P20)/'Life time change'!$C20</f>
        <v>0</v>
      </c>
      <c r="IU21">
        <f>(Transition!$D20*('RCP19-NEW'!CD22*'Per Unit Emission'!AV21)*'Efficiency Change'!$G20+Transition!$C20*('RCP19-NEW'!CD22*'Per Unit Emission'!AV65)*'Efficiency Change'!$P20)/'Life time change'!$C20</f>
        <v>0</v>
      </c>
      <c r="IV21">
        <f>(Transition!$D20*('RCP19-NEW'!CE22*'Per Unit Emission'!AW21)*'Efficiency Change'!$G20+Transition!$C20*('RCP19-NEW'!CE22*'Per Unit Emission'!AW65)*'Efficiency Change'!$P20)/'Life time change'!$C20</f>
        <v>0</v>
      </c>
      <c r="IW21">
        <f>(Transition!$D20*('RCP19-NEW'!CF22*'Per Unit Emission'!AX21)*'Efficiency Change'!$G20+Transition!$C20*('RCP19-NEW'!CF22*'Per Unit Emission'!AX65)*'Efficiency Change'!$P20)/'Life time change'!$C20</f>
        <v>0</v>
      </c>
      <c r="IX21">
        <f>(Transition!$D20*('RCP19-NEW'!CG22*'Per Unit Emission'!AY21)*'Efficiency Change'!$G20+Transition!$C20*('RCP19-NEW'!CG22*'Per Unit Emission'!AY65)*'Efficiency Change'!$P20)/'Life time change'!$C20</f>
        <v>0</v>
      </c>
      <c r="IY21">
        <f>(Transition!$D20*('RCP19-NEW'!CH22*'Per Unit Emission'!AZ21)*'Efficiency Change'!$G20+Transition!$C20*('RCP19-NEW'!CH22*'Per Unit Emission'!AZ65)*'Efficiency Change'!$P20)/'Life time change'!$C20</f>
        <v>0</v>
      </c>
    </row>
    <row r="22" spans="1:259" x14ac:dyDescent="0.25">
      <c r="A22">
        <v>2029</v>
      </c>
      <c r="B22">
        <f>(Transition!$D21*('Base-New'!C23*'Per Unit Emission'!C22)*'Efficiency Change'!$G21+Transition!$C21*('Base-New'!C23*'Per Unit Emission'!C66)*'Efficiency Change'!$P21)/'Life time change'!$C21</f>
        <v>0</v>
      </c>
      <c r="C22">
        <f>(Transition!$D21*('Base-New'!D23*'Per Unit Emission'!D22)*'Efficiency Change'!$G21+Transition!$C21*('Base-New'!D23*'Per Unit Emission'!D66)*'Efficiency Change'!$P21)/'Life time change'!$C21</f>
        <v>0</v>
      </c>
      <c r="D22">
        <f>(Transition!$D21*('Base-New'!E23*'Per Unit Emission'!E22)*'Efficiency Change'!$G21+Transition!$C21*('Base-New'!E23*'Per Unit Emission'!E66)*'Efficiency Change'!$P21)/'Life time change'!$C21</f>
        <v>0</v>
      </c>
      <c r="E22">
        <f>(Transition!$D21*('Base-New'!F23*'Per Unit Emission'!F22)*'Efficiency Change'!$G21+Transition!$C21*('Base-New'!F23*'Per Unit Emission'!F66)*'Efficiency Change'!$P21)/'Life time change'!$C21</f>
        <v>0</v>
      </c>
      <c r="F22">
        <f>(Transition!$D21*('Base-New'!G23*'Per Unit Emission'!G22)*'Efficiency Change'!$G21+Transition!$C21*('Base-New'!G23*'Per Unit Emission'!G66)*'Efficiency Change'!$P21)/'Life time change'!$C21</f>
        <v>0</v>
      </c>
      <c r="G22">
        <f>(Transition!$D21*('Base-New'!H23*'Per Unit Emission'!H22)*'Efficiency Change'!$G21+Transition!$C21*('Base-New'!H23*'Per Unit Emission'!H66)*'Efficiency Change'!$P21)/'Life time change'!$C21</f>
        <v>0</v>
      </c>
      <c r="H22">
        <f>(Transition!$D21*('Base-New'!I23*'Per Unit Emission'!I22)*'Efficiency Change'!$G21+Transition!$C21*('Base-New'!I23*'Per Unit Emission'!I66)*'Efficiency Change'!$P21)/'Life time change'!$C21</f>
        <v>0</v>
      </c>
      <c r="I22">
        <f>(Transition!$D21*('Base-New'!J23*'Per Unit Emission'!J22)*'Efficiency Change'!$G21+Transition!$C21*('Base-New'!J23*'Per Unit Emission'!J66)*'Efficiency Change'!$P21)/'Life time change'!$C21</f>
        <v>0</v>
      </c>
      <c r="J22">
        <f>(Transition!$D21*('Base-New'!K23*'Per Unit Emission'!K22)*'Efficiency Change'!$G21+Transition!$C21*('Base-New'!K23*'Per Unit Emission'!K66)*'Efficiency Change'!$P21)/'Life time change'!$C21</f>
        <v>0</v>
      </c>
      <c r="K22">
        <f>(Transition!$D21*('Base-New'!L23*'Per Unit Emission'!L22)*'Efficiency Change'!$G21+Transition!$C21*('Base-New'!L23*'Per Unit Emission'!L66)*'Efficiency Change'!$P21)/'Life time change'!$C21</f>
        <v>0</v>
      </c>
      <c r="L22">
        <f>(Transition!$D21*('Base-New'!M23*'Per Unit Emission'!M22)*'Efficiency Change'!$G21+Transition!$C21*('Base-New'!M23*'Per Unit Emission'!M66)*'Efficiency Change'!$P21)/'Life time change'!$C21</f>
        <v>0</v>
      </c>
      <c r="M22">
        <f>(Transition!$D21*('Base-New'!N23*'Per Unit Emission'!N22)*'Efficiency Change'!$G21+Transition!$C21*('Base-New'!N23*'Per Unit Emission'!N66)*'Efficiency Change'!$P21)/'Life time change'!$C21</f>
        <v>0</v>
      </c>
      <c r="N22">
        <f>(Transition!$D21*('Base-New'!O23*'Per Unit Emission'!O22)*'Efficiency Change'!$G21+Transition!$C21*('Base-New'!O23*'Per Unit Emission'!O66)*'Efficiency Change'!$P21)/'Life time change'!$C21</f>
        <v>0</v>
      </c>
      <c r="O22">
        <f>(Transition!$D21*('Base-New'!P23*'Per Unit Emission'!P22)*'Efficiency Change'!$G21+Transition!$C21*('Base-New'!P23*'Per Unit Emission'!P66)*'Efficiency Change'!$P21)/'Life time change'!$C21</f>
        <v>0</v>
      </c>
      <c r="P22">
        <f>(Transition!$D21*('Base-New'!Q23*'Per Unit Emission'!Q22)*'Efficiency Change'!$G21+Transition!$C21*('Base-New'!Q23*'Per Unit Emission'!Q66)*'Efficiency Change'!$P21)/'Life time change'!$C21</f>
        <v>0</v>
      </c>
      <c r="Q22">
        <f>(Transition!$D21*('Base-New'!R23*'Per Unit Emission'!R22)*'Efficiency Change'!$G21+Transition!$C21*('Base-New'!R23*'Per Unit Emission'!R66)*'Efficiency Change'!$P21)/'Life time change'!$C21</f>
        <v>0</v>
      </c>
      <c r="R22">
        <f>(Transition!$D21*('Base-New'!S23*'Per Unit Emission'!S22)*'Efficiency Change'!$G21+Transition!$C21*('Base-New'!S23*'Per Unit Emission'!S66)*'Efficiency Change'!$P21)/'Life time change'!$C21</f>
        <v>0</v>
      </c>
      <c r="S22">
        <f>(Transition!$D21*('Base-New'!T23*'Per Unit Emission'!C22)*'Efficiency Change'!$G21+Transition!$C21*('Base-New'!T23*'Per Unit Emission'!C66)*'Efficiency Change'!$P21)/'Life time change'!$C21</f>
        <v>0</v>
      </c>
      <c r="T22">
        <f>(Transition!$D21*('Base-New'!U23*'Per Unit Emission'!D22)*'Efficiency Change'!$G21+Transition!$C21*('Base-New'!U23*'Per Unit Emission'!D66)*'Efficiency Change'!$P21)/'Life time change'!$C21</f>
        <v>0</v>
      </c>
      <c r="U22">
        <f>(Transition!$D21*('Base-New'!V23*'Per Unit Emission'!E22)*'Efficiency Change'!$G21+Transition!$C21*('Base-New'!V23*'Per Unit Emission'!E66)*'Efficiency Change'!$P21)/'Life time change'!$C21</f>
        <v>0</v>
      </c>
      <c r="V22">
        <f>(Transition!$D21*('Base-New'!W23*'Per Unit Emission'!F22)*'Efficiency Change'!$G21+Transition!$C21*('Base-New'!W23*'Per Unit Emission'!F66)*'Efficiency Change'!$P21)/'Life time change'!$C21</f>
        <v>0</v>
      </c>
      <c r="W22">
        <f>(Transition!$D21*('Base-New'!X23*'Per Unit Emission'!G22)*'Efficiency Change'!$G21+Transition!$C21*('Base-New'!X23*'Per Unit Emission'!G66)*'Efficiency Change'!$P21)/'Life time change'!$C21</f>
        <v>0</v>
      </c>
      <c r="X22">
        <f>(Transition!$D21*('Base-New'!Y23*'Per Unit Emission'!H22)*'Efficiency Change'!$G21+Transition!$C21*('Base-New'!Y23*'Per Unit Emission'!H66)*'Efficiency Change'!$P21)/'Life time change'!$C21</f>
        <v>0</v>
      </c>
      <c r="Y22">
        <f>(Transition!$D21*('Base-New'!Z23*'Per Unit Emission'!I22)*'Efficiency Change'!$G21+Transition!$C21*('Base-New'!Z23*'Per Unit Emission'!I66)*'Efficiency Change'!$P21)/'Life time change'!$C21</f>
        <v>0</v>
      </c>
      <c r="Z22">
        <f>(Transition!$D21*('Base-New'!AA23*'Per Unit Emission'!J22)*'Efficiency Change'!$G21+Transition!$C21*('Base-New'!AA23*'Per Unit Emission'!J66)*'Efficiency Change'!$P21)/'Life time change'!$C21</f>
        <v>0</v>
      </c>
      <c r="AA22">
        <f>(Transition!$D21*('Base-New'!AB23*'Per Unit Emission'!K22)*'Efficiency Change'!$G21+Transition!$C21*('Base-New'!AB23*'Per Unit Emission'!K66)*'Efficiency Change'!$P21)/'Life time change'!$C21</f>
        <v>0</v>
      </c>
      <c r="AB22">
        <f>(Transition!$D21*('Base-New'!AC23*'Per Unit Emission'!L22)*'Efficiency Change'!$G21+Transition!$C21*('Base-New'!AC23*'Per Unit Emission'!L66)*'Efficiency Change'!$P21)/'Life time change'!$C21</f>
        <v>0</v>
      </c>
      <c r="AC22">
        <f>(Transition!$D21*('Base-New'!AD23*'Per Unit Emission'!M22)*'Efficiency Change'!$G21+Transition!$C21*('Base-New'!AD23*'Per Unit Emission'!M66)*'Efficiency Change'!$P21)/'Life time change'!$C21</f>
        <v>0</v>
      </c>
      <c r="AD22">
        <f>(Transition!$D21*('Base-New'!AE23*'Per Unit Emission'!N22)*'Efficiency Change'!$G21+Transition!$C21*('Base-New'!AE23*'Per Unit Emission'!N66)*'Efficiency Change'!$P21)/'Life time change'!$C21</f>
        <v>0</v>
      </c>
      <c r="AE22">
        <f>(Transition!$D21*('Base-New'!AF23*'Per Unit Emission'!O22)*'Efficiency Change'!$G21+Transition!$C21*('Base-New'!AF23*'Per Unit Emission'!O66)*'Efficiency Change'!$P21)/'Life time change'!$C21</f>
        <v>0</v>
      </c>
      <c r="AF22">
        <f>(Transition!$D21*('Base-New'!AG23*'Per Unit Emission'!P22)*'Efficiency Change'!$G21+Transition!$C21*('Base-New'!AG23*'Per Unit Emission'!P66)*'Efficiency Change'!$P21)/'Life time change'!$C21</f>
        <v>0</v>
      </c>
      <c r="AG22">
        <f>(Transition!$D21*('Base-New'!AH23*'Per Unit Emission'!Q22)*'Efficiency Change'!$G21+Transition!$C21*('Base-New'!AH23*'Per Unit Emission'!Q66)*'Efficiency Change'!$P21)/'Life time change'!$C21</f>
        <v>0</v>
      </c>
      <c r="AH22">
        <f>(Transition!$D21*('Base-New'!AI23*'Per Unit Emission'!R22)*'Efficiency Change'!$G21+Transition!$C21*('Base-New'!AI23*'Per Unit Emission'!R66)*'Efficiency Change'!$P21)/'Life time change'!$C21</f>
        <v>0</v>
      </c>
      <c r="AI22">
        <f>(Transition!$D21*('Base-New'!AJ23*'Per Unit Emission'!S22)*'Efficiency Change'!$G21+Transition!$C21*('Base-New'!AJ23*'Per Unit Emission'!S66)*'Efficiency Change'!$P21)/'Life time change'!$C21</f>
        <v>0</v>
      </c>
      <c r="AJ22">
        <f>(Transition!$D21*('Base-New'!AK23*'Per Unit Emission'!C22)*'Efficiency Change'!$G21+Transition!$C21*('Base-New'!AK23*'Per Unit Emission'!C66)*'Efficiency Change'!$P21)/'Life time change'!$C21</f>
        <v>0</v>
      </c>
      <c r="AK22">
        <f>(Transition!$D21*('Base-New'!AL23*'Per Unit Emission'!D22)*'Efficiency Change'!$G21+Transition!$C21*('Base-New'!AL23*'Per Unit Emission'!D66)*'Efficiency Change'!$P21)/'Life time change'!$C21</f>
        <v>0</v>
      </c>
      <c r="AL22">
        <f>(Transition!$D21*('Base-New'!AM23*'Per Unit Emission'!E22)*'Efficiency Change'!$G21+Transition!$C21*('Base-New'!AM23*'Per Unit Emission'!E66)*'Efficiency Change'!$P21)/'Life time change'!$C21</f>
        <v>0</v>
      </c>
      <c r="AM22">
        <f>(Transition!$D21*('Base-New'!AN23*'Per Unit Emission'!F22)*'Efficiency Change'!$G21+Transition!$C21*('Base-New'!AN23*'Per Unit Emission'!F66)*'Efficiency Change'!$P21)/'Life time change'!$C21</f>
        <v>0</v>
      </c>
      <c r="AN22">
        <f>(Transition!$D21*('Base-New'!AO23*'Per Unit Emission'!G22)*'Efficiency Change'!$G21+Transition!$C21*('Base-New'!AO23*'Per Unit Emission'!G66)*'Efficiency Change'!$P21)/'Life time change'!$C21</f>
        <v>0</v>
      </c>
      <c r="AO22">
        <f>(Transition!$D21*('Base-New'!AP23*'Per Unit Emission'!H22)*'Efficiency Change'!$G21+Transition!$C21*('Base-New'!AP23*'Per Unit Emission'!H66)*'Efficiency Change'!$P21)/'Life time change'!$C21</f>
        <v>0</v>
      </c>
      <c r="AP22">
        <f>(Transition!$D21*('Base-New'!AQ23*'Per Unit Emission'!I22)*'Efficiency Change'!$G21+Transition!$C21*('Base-New'!AQ23*'Per Unit Emission'!I66)*'Efficiency Change'!$P21)/'Life time change'!$C21</f>
        <v>0</v>
      </c>
      <c r="AQ22">
        <f>(Transition!$D21*('Base-New'!AR23*'Per Unit Emission'!J22)*'Efficiency Change'!$G21+Transition!$C21*('Base-New'!AR23*'Per Unit Emission'!J66)*'Efficiency Change'!$P21)/'Life time change'!$C21</f>
        <v>0</v>
      </c>
      <c r="AR22">
        <f>(Transition!$D21*('Base-New'!AS23*'Per Unit Emission'!K22)*'Efficiency Change'!$G21+Transition!$C21*('Base-New'!AS23*'Per Unit Emission'!K66)*'Efficiency Change'!$P21)/'Life time change'!$C21</f>
        <v>0</v>
      </c>
      <c r="AS22">
        <f>(Transition!$D21*('Base-New'!AT23*'Per Unit Emission'!L22)*'Efficiency Change'!$G21+Transition!$C21*('Base-New'!AT23*'Per Unit Emission'!L66)*'Efficiency Change'!$P21)/'Life time change'!$C21</f>
        <v>0</v>
      </c>
      <c r="AT22">
        <f>(Transition!$D21*('Base-New'!AU23*'Per Unit Emission'!M22)*'Efficiency Change'!$G21+Transition!$C21*('Base-New'!AU23*'Per Unit Emission'!M66)*'Efficiency Change'!$P21)/'Life time change'!$C21</f>
        <v>0</v>
      </c>
      <c r="AU22">
        <f>(Transition!$D21*('Base-New'!AV23*'Per Unit Emission'!N22)*'Efficiency Change'!$G21+Transition!$C21*('Base-New'!AV23*'Per Unit Emission'!N66)*'Efficiency Change'!$P21)/'Life time change'!$C21</f>
        <v>0</v>
      </c>
      <c r="AV22">
        <f>(Transition!$D21*('Base-New'!AW23*'Per Unit Emission'!O22)*'Efficiency Change'!$G21+Transition!$C21*('Base-New'!AW23*'Per Unit Emission'!O66)*'Efficiency Change'!$P21)/'Life time change'!$C21</f>
        <v>0</v>
      </c>
      <c r="AW22">
        <f>(Transition!$D21*('Base-New'!AX23*'Per Unit Emission'!P22)*'Efficiency Change'!$G21+Transition!$C21*('Base-New'!AX23*'Per Unit Emission'!P66)*'Efficiency Change'!$P21)/'Life time change'!$C21</f>
        <v>0</v>
      </c>
      <c r="AX22">
        <f>(Transition!$D21*('Base-New'!AY23*'Per Unit Emission'!Q22)*'Efficiency Change'!$G21+Transition!$C21*('Base-New'!AY23*'Per Unit Emission'!Q66)*'Efficiency Change'!$P21)/'Life time change'!$C21</f>
        <v>0</v>
      </c>
      <c r="AY22">
        <f>(Transition!$D21*('Base-New'!AZ23*'Per Unit Emission'!R22)*'Efficiency Change'!$G21+Transition!$C21*('Base-New'!AZ23*'Per Unit Emission'!R66)*'Efficiency Change'!$P21)/'Life time change'!$C21</f>
        <v>0</v>
      </c>
      <c r="AZ22">
        <f>(Transition!$D21*('Base-New'!BA23*'Per Unit Emission'!S22)*'Efficiency Change'!$G21+Transition!$C21*('Base-New'!BA23*'Per Unit Emission'!S66)*'Efficiency Change'!$P21)/'Life time change'!$C21</f>
        <v>0</v>
      </c>
      <c r="BA22">
        <f>(Transition!$D21*('Base-New'!BB23*'Per Unit Emission'!C22)*'Efficiency Change'!$G21+Transition!$C21*('Base-New'!BB23*'Per Unit Emission'!C66)*'Efficiency Change'!$P21)/'Life time change'!$C21</f>
        <v>0</v>
      </c>
      <c r="BB22">
        <f>(Transition!$D21*('Base-New'!BC23*'Per Unit Emission'!D22)*'Efficiency Change'!$G21+Transition!$C21*('Base-New'!BC23*'Per Unit Emission'!D66)*'Efficiency Change'!$P21)/'Life time change'!$C21</f>
        <v>0</v>
      </c>
      <c r="BC22">
        <f>(Transition!$D21*('Base-New'!BD23*'Per Unit Emission'!E22)*'Efficiency Change'!$G21+Transition!$C21*('Base-New'!BD23*'Per Unit Emission'!E66)*'Efficiency Change'!$P21)/'Life time change'!$C21</f>
        <v>0</v>
      </c>
      <c r="BD22">
        <f>(Transition!$D21*('Base-New'!BE23*'Per Unit Emission'!F22)*'Efficiency Change'!$G21+Transition!$C21*('Base-New'!BE23*'Per Unit Emission'!F66)*'Efficiency Change'!$P21)/'Life time change'!$C21</f>
        <v>0</v>
      </c>
      <c r="BE22">
        <f>(Transition!$D21*('Base-New'!BF23*'Per Unit Emission'!G22)*'Efficiency Change'!$G21+Transition!$C21*('Base-New'!BF23*'Per Unit Emission'!G66)*'Efficiency Change'!$P21)/'Life time change'!$C21</f>
        <v>0</v>
      </c>
      <c r="BF22">
        <f>(Transition!$D21*('Base-New'!BG23*'Per Unit Emission'!H22)*'Efficiency Change'!$G21+Transition!$C21*('Base-New'!BG23*'Per Unit Emission'!H66)*'Efficiency Change'!$P21)/'Life time change'!$C21</f>
        <v>0</v>
      </c>
      <c r="BG22">
        <f>(Transition!$D21*('Base-New'!BH23*'Per Unit Emission'!I22)*'Efficiency Change'!$G21+Transition!$C21*('Base-New'!BH23*'Per Unit Emission'!I66)*'Efficiency Change'!$P21)/'Life time change'!$C21</f>
        <v>0</v>
      </c>
      <c r="BH22">
        <f>(Transition!$D21*('Base-New'!BI23*'Per Unit Emission'!J22)*'Efficiency Change'!$G21+Transition!$C21*('Base-New'!BI23*'Per Unit Emission'!J66)*'Efficiency Change'!$P21)/'Life time change'!$C21</f>
        <v>0</v>
      </c>
      <c r="BI22">
        <f>(Transition!$D21*('Base-New'!BJ23*'Per Unit Emission'!K22)*'Efficiency Change'!$G21+Transition!$C21*('Base-New'!BJ23*'Per Unit Emission'!K66)*'Efficiency Change'!$P21)/'Life time change'!$C21</f>
        <v>0</v>
      </c>
      <c r="BJ22">
        <f>(Transition!$D21*('Base-New'!BK23*'Per Unit Emission'!L22)*'Efficiency Change'!$G21+Transition!$C21*('Base-New'!BK23*'Per Unit Emission'!L66)*'Efficiency Change'!$P21)/'Life time change'!$C21</f>
        <v>0</v>
      </c>
      <c r="BK22">
        <f>(Transition!$D21*('Base-New'!BL23*'Per Unit Emission'!M22)*'Efficiency Change'!$G21+Transition!$C21*('Base-New'!BL23*'Per Unit Emission'!M66)*'Efficiency Change'!$P21)/'Life time change'!$C21</f>
        <v>0</v>
      </c>
      <c r="BL22">
        <f>(Transition!$D21*('Base-New'!BM23*'Per Unit Emission'!N22)*'Efficiency Change'!$G21+Transition!$C21*('Base-New'!BM23*'Per Unit Emission'!N66)*'Efficiency Change'!$P21)/'Life time change'!$C21</f>
        <v>0</v>
      </c>
      <c r="BM22">
        <f>(Transition!$D21*('Base-New'!BN23*'Per Unit Emission'!O22)*'Efficiency Change'!$G21+Transition!$C21*('Base-New'!BN23*'Per Unit Emission'!O66)*'Efficiency Change'!$P21)/'Life time change'!$C21</f>
        <v>0</v>
      </c>
      <c r="BN22">
        <f>(Transition!$D21*('Base-New'!BO23*'Per Unit Emission'!P22)*'Efficiency Change'!$G21+Transition!$C21*('Base-New'!BO23*'Per Unit Emission'!P66)*'Efficiency Change'!$P21)/'Life time change'!$C21</f>
        <v>0</v>
      </c>
      <c r="BO22">
        <f>(Transition!$D21*('Base-New'!BP23*'Per Unit Emission'!Q22)*'Efficiency Change'!$G21+Transition!$C21*('Base-New'!BP23*'Per Unit Emission'!Q66)*'Efficiency Change'!$P21)/'Life time change'!$C21</f>
        <v>0</v>
      </c>
      <c r="BP22">
        <f>(Transition!$D21*('Base-New'!BQ23*'Per Unit Emission'!R22)*'Efficiency Change'!$G21+Transition!$C21*('Base-New'!BQ23*'Per Unit Emission'!R66)*'Efficiency Change'!$P21)/'Life time change'!$C21</f>
        <v>0</v>
      </c>
      <c r="BQ22">
        <f>(Transition!$D21*('Base-New'!BR23*'Per Unit Emission'!S22)*'Efficiency Change'!$G21+Transition!$C21*('Base-New'!BR23*'Per Unit Emission'!S66)*'Efficiency Change'!$P21)/'Life time change'!$C21</f>
        <v>0</v>
      </c>
      <c r="BR22">
        <f>(Transition!$D21*('Base-New'!BS23*'Per Unit Emission'!C22)*'Efficiency Change'!$G21+Transition!$C21*('Base-New'!BS23*'Per Unit Emission'!C66)*'Efficiency Change'!$P21)/'Life time change'!$C21</f>
        <v>0</v>
      </c>
      <c r="BS22">
        <f>(Transition!$D21*('Base-New'!BT23*'Per Unit Emission'!D22)*'Efficiency Change'!$G21+Transition!$C21*('Base-New'!BT23*'Per Unit Emission'!D66)*'Efficiency Change'!$P21)/'Life time change'!$C21</f>
        <v>0</v>
      </c>
      <c r="BT22">
        <f>(Transition!$D21*('Base-New'!BU23*'Per Unit Emission'!E22)*'Efficiency Change'!$G21+Transition!$C21*('Base-New'!BU23*'Per Unit Emission'!E66)*'Efficiency Change'!$P21)/'Life time change'!$C21</f>
        <v>0</v>
      </c>
      <c r="BU22">
        <f>(Transition!$D21*('Base-New'!BV23*'Per Unit Emission'!F22)*'Efficiency Change'!$G21+Transition!$C21*('Base-New'!BV23*'Per Unit Emission'!F66)*'Efficiency Change'!$P21)/'Life time change'!$C21</f>
        <v>0</v>
      </c>
      <c r="BV22">
        <f>(Transition!$D21*('Base-New'!BW23*'Per Unit Emission'!G22)*'Efficiency Change'!$G21+Transition!$C21*('Base-New'!BW23*'Per Unit Emission'!G66)*'Efficiency Change'!$P21)/'Life time change'!$C21</f>
        <v>0</v>
      </c>
      <c r="BW22">
        <f>(Transition!$D21*('Base-New'!BX23*'Per Unit Emission'!H22)*'Efficiency Change'!$G21+Transition!$C21*('Base-New'!BX23*'Per Unit Emission'!H66)*'Efficiency Change'!$P21)/'Life time change'!$C21</f>
        <v>0</v>
      </c>
      <c r="BX22">
        <f>(Transition!$D21*('Base-New'!BY23*'Per Unit Emission'!I22)*'Efficiency Change'!$G21+Transition!$C21*('Base-New'!BY23*'Per Unit Emission'!I66)*'Efficiency Change'!$P21)/'Life time change'!$C21</f>
        <v>0</v>
      </c>
      <c r="BY22">
        <f>(Transition!$D21*('Base-New'!BZ23*'Per Unit Emission'!J22)*'Efficiency Change'!$G21+Transition!$C21*('Base-New'!BZ23*'Per Unit Emission'!J66)*'Efficiency Change'!$P21)/'Life time change'!$C21</f>
        <v>0</v>
      </c>
      <c r="BZ22">
        <f>(Transition!$D21*('Base-New'!CA23*'Per Unit Emission'!K22)*'Efficiency Change'!$G21+Transition!$C21*('Base-New'!CA23*'Per Unit Emission'!K66)*'Efficiency Change'!$P21)/'Life time change'!$C21</f>
        <v>0</v>
      </c>
      <c r="CA22">
        <f>(Transition!$D21*('Base-New'!CB23*'Per Unit Emission'!L22)*'Efficiency Change'!$G21+Transition!$C21*('Base-New'!CB23*'Per Unit Emission'!L66)*'Efficiency Change'!$P21)/'Life time change'!$C21</f>
        <v>0</v>
      </c>
      <c r="CB22">
        <f>(Transition!$D21*('Base-New'!CC23*'Per Unit Emission'!M22)*'Efficiency Change'!$G21+Transition!$C21*('Base-New'!CC23*'Per Unit Emission'!M66)*'Efficiency Change'!$P21)/'Life time change'!$C21</f>
        <v>0</v>
      </c>
      <c r="CC22">
        <f>(Transition!$D21*('Base-New'!CD23*'Per Unit Emission'!N22)*'Efficiency Change'!$G21+Transition!$C21*('Base-New'!CD23*'Per Unit Emission'!N66)*'Efficiency Change'!$P21)/'Life time change'!$C21</f>
        <v>0</v>
      </c>
      <c r="CD22">
        <f>(Transition!$D21*('Base-New'!CE23*'Per Unit Emission'!O22)*'Efficiency Change'!$G21+Transition!$C21*('Base-New'!CE23*'Per Unit Emission'!O66)*'Efficiency Change'!$P21)/'Life time change'!$C21</f>
        <v>0</v>
      </c>
      <c r="CE22">
        <f>(Transition!$D21*('Base-New'!CF23*'Per Unit Emission'!P22)*'Efficiency Change'!$G21+Transition!$C21*('Base-New'!CF23*'Per Unit Emission'!P66)*'Efficiency Change'!$P21)/'Life time change'!$C21</f>
        <v>0</v>
      </c>
      <c r="CF22">
        <f>(Transition!$D21*('Base-New'!CG23*'Per Unit Emission'!Q22)*'Efficiency Change'!$G21+Transition!$C21*('Base-New'!CG23*'Per Unit Emission'!Q66)*'Efficiency Change'!$P21)/'Life time change'!$C21</f>
        <v>0</v>
      </c>
      <c r="CG22">
        <f>(Transition!$D21*('Base-New'!CH23*'Per Unit Emission'!R22)*'Efficiency Change'!$G21+Transition!$C21*('Base-New'!CH23*'Per Unit Emission'!R66)*'Efficiency Change'!$P21)/'Life time change'!$C21</f>
        <v>0</v>
      </c>
      <c r="CJ22">
        <v>2029</v>
      </c>
      <c r="CK22">
        <f>(Transition!$D21*('RCP26-NEW'!C23*'Per Unit Emission'!T22)*'Efficiency Change'!$G21+Transition!$C21*('RCP26-NEW'!C23*'Per Unit Emission'!T66)*'Efficiency Change'!$P21)/'Life time change'!$C21</f>
        <v>0</v>
      </c>
      <c r="CL22">
        <f>(Transition!$D21*('RCP26-NEW'!D23*'Per Unit Emission'!U22)*'Efficiency Change'!$G21+Transition!$C21*('RCP26-NEW'!D23*'Per Unit Emission'!U66)*'Efficiency Change'!$P21)/'Life time change'!$C21</f>
        <v>0</v>
      </c>
      <c r="CM22">
        <f>(Transition!$D21*('RCP26-NEW'!E23*'Per Unit Emission'!V22)*'Efficiency Change'!$G21+Transition!$C21*('RCP26-NEW'!E23*'Per Unit Emission'!V66)*'Efficiency Change'!$P21)/'Life time change'!$C21</f>
        <v>0</v>
      </c>
      <c r="CN22">
        <f>(Transition!$D21*('RCP26-NEW'!F23*'Per Unit Emission'!W22)*'Efficiency Change'!$G21+Transition!$C21*('RCP26-NEW'!F23*'Per Unit Emission'!W66)*'Efficiency Change'!$P21)/'Life time change'!$C21</f>
        <v>0</v>
      </c>
      <c r="CO22">
        <f>(Transition!$D21*('RCP26-NEW'!G23*'Per Unit Emission'!X22)*'Efficiency Change'!$G21+Transition!$C21*('RCP26-NEW'!G23*'Per Unit Emission'!X66)*'Efficiency Change'!$P21)/'Life time change'!$C21</f>
        <v>0</v>
      </c>
      <c r="CP22">
        <f>(Transition!$D21*('RCP26-NEW'!H23*'Per Unit Emission'!Y22)*'Efficiency Change'!$G21+Transition!$C21*('RCP26-NEW'!H23*'Per Unit Emission'!Y66)*'Efficiency Change'!$P21)/'Life time change'!$C21</f>
        <v>0</v>
      </c>
      <c r="CQ22">
        <f>(Transition!$D21*('RCP26-NEW'!I23*'Per Unit Emission'!Z22)*'Efficiency Change'!$G21+Transition!$C21*('RCP26-NEW'!I23*'Per Unit Emission'!Z66)*'Efficiency Change'!$P21)/'Life time change'!$C21</f>
        <v>0</v>
      </c>
      <c r="CR22">
        <f>(Transition!$D21*('RCP26-NEW'!J23*'Per Unit Emission'!AA22)*'Efficiency Change'!$G21+Transition!$C21*('RCP26-NEW'!J23*'Per Unit Emission'!AA66)*'Efficiency Change'!$P21)/'Life time change'!$C21</f>
        <v>0</v>
      </c>
      <c r="CS22">
        <f>(Transition!$D21*('RCP26-NEW'!K23*'Per Unit Emission'!AB22)*'Efficiency Change'!$G21+Transition!$C21*('RCP26-NEW'!K23*'Per Unit Emission'!AB66)*'Efficiency Change'!$P21)/'Life time change'!$C21</f>
        <v>0</v>
      </c>
      <c r="CT22">
        <f>(Transition!$D21*('RCP26-NEW'!L23*'Per Unit Emission'!AC22)*'Efficiency Change'!$G21+Transition!$C21*('RCP26-NEW'!L23*'Per Unit Emission'!AC66)*'Efficiency Change'!$P21)/'Life time change'!$C21</f>
        <v>0</v>
      </c>
      <c r="CU22">
        <f>(Transition!$D21*('RCP26-NEW'!M23*'Per Unit Emission'!AD22)*'Efficiency Change'!$G21+Transition!$C21*('RCP26-NEW'!M23*'Per Unit Emission'!AD66)*'Efficiency Change'!$P21)/'Life time change'!$C21</f>
        <v>0</v>
      </c>
      <c r="CV22">
        <f>(Transition!$D21*('RCP26-NEW'!N23*'Per Unit Emission'!AE22)*'Efficiency Change'!$G21+Transition!$C21*('RCP26-NEW'!N23*'Per Unit Emission'!AE66)*'Efficiency Change'!$P21)/'Life time change'!$C21</f>
        <v>0</v>
      </c>
      <c r="CW22">
        <f>(Transition!$D21*('RCP26-NEW'!O23*'Per Unit Emission'!AF22)*'Efficiency Change'!$G21+Transition!$C21*('RCP26-NEW'!O23*'Per Unit Emission'!AF66)*'Efficiency Change'!$P21)/'Life time change'!$C21</f>
        <v>0</v>
      </c>
      <c r="CX22">
        <f>(Transition!$D21*('RCP26-NEW'!P23*'Per Unit Emission'!AG22)*'Efficiency Change'!$G21+Transition!$C21*('RCP26-NEW'!P23*'Per Unit Emission'!AG66)*'Efficiency Change'!$P21)/'Life time change'!$C21</f>
        <v>0</v>
      </c>
      <c r="CY22">
        <f>(Transition!$D21*('RCP26-NEW'!Q23*'Per Unit Emission'!AH22)*'Efficiency Change'!$G21+Transition!$C21*('RCP26-NEW'!Q23*'Per Unit Emission'!AH66)*'Efficiency Change'!$P21)/'Life time change'!$C21</f>
        <v>0</v>
      </c>
      <c r="CZ22">
        <f>(Transition!$D21*('RCP26-NEW'!R23*'Per Unit Emission'!AI22)*'Efficiency Change'!$G21+Transition!$C21*('RCP26-NEW'!R23*'Per Unit Emission'!AI66)*'Efficiency Change'!$P21)/'Life time change'!$C21</f>
        <v>0</v>
      </c>
      <c r="DA22">
        <f>(Transition!$D21*('RCP26-NEW'!S23*'Per Unit Emission'!AJ22)*'Efficiency Change'!$G21+Transition!$C21*('RCP26-NEW'!S23*'Per Unit Emission'!AJ66)*'Efficiency Change'!$P21)/'Life time change'!$C21</f>
        <v>0</v>
      </c>
      <c r="DB22">
        <f>(Transition!$D21*('RCP26-NEW'!T23*'Per Unit Emission'!T22)*'Efficiency Change'!$G21+Transition!$C21*('RCP26-NEW'!T23*'Per Unit Emission'!T66)*'Efficiency Change'!$P21)/'Life time change'!$C21</f>
        <v>0</v>
      </c>
      <c r="DC22">
        <f>(Transition!$D21*('RCP26-NEW'!U23*'Per Unit Emission'!U22)*'Efficiency Change'!$G21+Transition!$C21*('RCP26-NEW'!U23*'Per Unit Emission'!U66)*'Efficiency Change'!$P21)/'Life time change'!$C21</f>
        <v>0</v>
      </c>
      <c r="DD22">
        <f>(Transition!$D21*('RCP26-NEW'!V23*'Per Unit Emission'!V22)*'Efficiency Change'!$G21+Transition!$C21*('RCP26-NEW'!V23*'Per Unit Emission'!V66)*'Efficiency Change'!$P21)/'Life time change'!$C21</f>
        <v>0</v>
      </c>
      <c r="DE22">
        <f>(Transition!$D21*('RCP26-NEW'!W23*'Per Unit Emission'!W22)*'Efficiency Change'!$G21+Transition!$C21*('RCP26-NEW'!W23*'Per Unit Emission'!W66)*'Efficiency Change'!$P21)/'Life time change'!$C21</f>
        <v>0</v>
      </c>
      <c r="DF22">
        <f>(Transition!$D21*('RCP26-NEW'!X23*'Per Unit Emission'!X22)*'Efficiency Change'!$G21+Transition!$C21*('RCP26-NEW'!X23*'Per Unit Emission'!X66)*'Efficiency Change'!$P21)/'Life time change'!$C21</f>
        <v>0</v>
      </c>
      <c r="DG22">
        <f>(Transition!$D21*('RCP26-NEW'!Y23*'Per Unit Emission'!Y22)*'Efficiency Change'!$G21+Transition!$C21*('RCP26-NEW'!Y23*'Per Unit Emission'!Y66)*'Efficiency Change'!$P21)/'Life time change'!$C21</f>
        <v>0</v>
      </c>
      <c r="DH22">
        <f>(Transition!$D21*('RCP26-NEW'!Z23*'Per Unit Emission'!Z22)*'Efficiency Change'!$G21+Transition!$C21*('RCP26-NEW'!Z23*'Per Unit Emission'!Z66)*'Efficiency Change'!$P21)/'Life time change'!$C21</f>
        <v>0</v>
      </c>
      <c r="DI22">
        <f>(Transition!$D21*('RCP26-NEW'!AA23*'Per Unit Emission'!AA22)*'Efficiency Change'!$G21+Transition!$C21*('RCP26-NEW'!AA23*'Per Unit Emission'!AA66)*'Efficiency Change'!$P21)/'Life time change'!$C21</f>
        <v>0</v>
      </c>
      <c r="DJ22">
        <f>(Transition!$D21*('RCP26-NEW'!AB23*'Per Unit Emission'!AB22)*'Efficiency Change'!$G21+Transition!$C21*('RCP26-NEW'!AB23*'Per Unit Emission'!AB66)*'Efficiency Change'!$P21)/'Life time change'!$C21</f>
        <v>0</v>
      </c>
      <c r="DK22">
        <f>(Transition!$D21*('RCP26-NEW'!AC23*'Per Unit Emission'!AC22)*'Efficiency Change'!$G21+Transition!$C21*('RCP26-NEW'!AC23*'Per Unit Emission'!AC66)*'Efficiency Change'!$P21)/'Life time change'!$C21</f>
        <v>0</v>
      </c>
      <c r="DL22">
        <f>(Transition!$D21*('RCP26-NEW'!AD23*'Per Unit Emission'!AD22)*'Efficiency Change'!$G21+Transition!$C21*('RCP26-NEW'!AD23*'Per Unit Emission'!AD66)*'Efficiency Change'!$P21)/'Life time change'!$C21</f>
        <v>0</v>
      </c>
      <c r="DM22">
        <f>(Transition!$D21*('RCP26-NEW'!AE23*'Per Unit Emission'!AE22)*'Efficiency Change'!$G21+Transition!$C21*('RCP26-NEW'!AE23*'Per Unit Emission'!AE66)*'Efficiency Change'!$P21)/'Life time change'!$C21</f>
        <v>0</v>
      </c>
      <c r="DN22">
        <f>(Transition!$D21*('RCP26-NEW'!AF23*'Per Unit Emission'!AF22)*'Efficiency Change'!$G21+Transition!$C21*('RCP26-NEW'!AF23*'Per Unit Emission'!AF66)*'Efficiency Change'!$P21)/'Life time change'!$C21</f>
        <v>0</v>
      </c>
      <c r="DO22">
        <f>(Transition!$D21*('RCP26-NEW'!AG23*'Per Unit Emission'!AG22)*'Efficiency Change'!$G21+Transition!$C21*('RCP26-NEW'!AG23*'Per Unit Emission'!AG66)*'Efficiency Change'!$P21)/'Life time change'!$C21</f>
        <v>0</v>
      </c>
      <c r="DP22">
        <f>(Transition!$D21*('RCP26-NEW'!AH23*'Per Unit Emission'!AH22)*'Efficiency Change'!$G21+Transition!$C21*('RCP26-NEW'!AH23*'Per Unit Emission'!AH66)*'Efficiency Change'!$P21)/'Life time change'!$C21</f>
        <v>0</v>
      </c>
      <c r="DQ22">
        <f>(Transition!$D21*('RCP26-NEW'!AI23*'Per Unit Emission'!AI22)*'Efficiency Change'!$G21+Transition!$C21*('RCP26-NEW'!AI23*'Per Unit Emission'!AI66)*'Efficiency Change'!$P21)/'Life time change'!$C21</f>
        <v>0</v>
      </c>
      <c r="DR22">
        <f>(Transition!$D21*('RCP26-NEW'!AJ23*'Per Unit Emission'!AJ22)*'Efficiency Change'!$G21+Transition!$C21*('RCP26-NEW'!AJ23*'Per Unit Emission'!AJ66)*'Efficiency Change'!$P21)/'Life time change'!$C21</f>
        <v>0</v>
      </c>
      <c r="DS22">
        <f>(Transition!$D21*('RCP26-NEW'!AK23*'Per Unit Emission'!T22)*'Efficiency Change'!$G21+Transition!$C21*('RCP26-NEW'!AK23*'Per Unit Emission'!T66)*'Efficiency Change'!$P21)/'Life time change'!$C21</f>
        <v>0</v>
      </c>
      <c r="DT22">
        <f>(Transition!$D21*('RCP26-NEW'!AL23*'Per Unit Emission'!U22)*'Efficiency Change'!$G21+Transition!$C21*('RCP26-NEW'!AL23*'Per Unit Emission'!U66)*'Efficiency Change'!$P21)/'Life time change'!$C21</f>
        <v>0</v>
      </c>
      <c r="DU22">
        <f>(Transition!$D21*('RCP26-NEW'!AM23*'Per Unit Emission'!V22)*'Efficiency Change'!$G21+Transition!$C21*('RCP26-NEW'!AM23*'Per Unit Emission'!V66)*'Efficiency Change'!$P21)/'Life time change'!$C21</f>
        <v>0</v>
      </c>
      <c r="DV22">
        <f>(Transition!$D21*('RCP26-NEW'!AN23*'Per Unit Emission'!W22)*'Efficiency Change'!$G21+Transition!$C21*('RCP26-NEW'!AN23*'Per Unit Emission'!W66)*'Efficiency Change'!$P21)/'Life time change'!$C21</f>
        <v>0</v>
      </c>
      <c r="DW22">
        <f>(Transition!$D21*('RCP26-NEW'!AO23*'Per Unit Emission'!X22)*'Efficiency Change'!$G21+Transition!$C21*('RCP26-NEW'!AO23*'Per Unit Emission'!X66)*'Efficiency Change'!$P21)/'Life time change'!$C21</f>
        <v>0</v>
      </c>
      <c r="DX22">
        <f>(Transition!$D21*('RCP26-NEW'!AP23*'Per Unit Emission'!Y22)*'Efficiency Change'!$G21+Transition!$C21*('RCP26-NEW'!AP23*'Per Unit Emission'!Y66)*'Efficiency Change'!$P21)/'Life time change'!$C21</f>
        <v>0</v>
      </c>
      <c r="DY22">
        <f>(Transition!$D21*('RCP26-NEW'!AQ23*'Per Unit Emission'!Z22)*'Efficiency Change'!$G21+Transition!$C21*('RCP26-NEW'!AQ23*'Per Unit Emission'!Z66)*'Efficiency Change'!$P21)/'Life time change'!$C21</f>
        <v>0</v>
      </c>
      <c r="DZ22">
        <f>(Transition!$D21*('RCP26-NEW'!AR23*'Per Unit Emission'!AA22)*'Efficiency Change'!$G21+Transition!$C21*('RCP26-NEW'!AR23*'Per Unit Emission'!AA66)*'Efficiency Change'!$P21)/'Life time change'!$C21</f>
        <v>0</v>
      </c>
      <c r="EA22">
        <f>(Transition!$D21*('RCP26-NEW'!AS23*'Per Unit Emission'!AB22)*'Efficiency Change'!$G21+Transition!$C21*('RCP26-NEW'!AS23*'Per Unit Emission'!AB66)*'Efficiency Change'!$P21)/'Life time change'!$C21</f>
        <v>0</v>
      </c>
      <c r="EB22">
        <f>(Transition!$D21*('RCP26-NEW'!AT23*'Per Unit Emission'!AC22)*'Efficiency Change'!$G21+Transition!$C21*('RCP26-NEW'!AT23*'Per Unit Emission'!AC66)*'Efficiency Change'!$P21)/'Life time change'!$C21</f>
        <v>0</v>
      </c>
      <c r="EC22">
        <f>(Transition!$D21*('RCP26-NEW'!AU23*'Per Unit Emission'!AD22)*'Efficiency Change'!$G21+Transition!$C21*('RCP26-NEW'!AU23*'Per Unit Emission'!AD66)*'Efficiency Change'!$P21)/'Life time change'!$C21</f>
        <v>0</v>
      </c>
      <c r="ED22">
        <f>(Transition!$D21*('RCP26-NEW'!AV23*'Per Unit Emission'!AE22)*'Efficiency Change'!$G21+Transition!$C21*('RCP26-NEW'!AV23*'Per Unit Emission'!AE66)*'Efficiency Change'!$P21)/'Life time change'!$C21</f>
        <v>0</v>
      </c>
      <c r="EE22">
        <f>(Transition!$D21*('RCP26-NEW'!AW23*'Per Unit Emission'!AF22)*'Efficiency Change'!$G21+Transition!$C21*('RCP26-NEW'!AW23*'Per Unit Emission'!AF66)*'Efficiency Change'!$P21)/'Life time change'!$C21</f>
        <v>0</v>
      </c>
      <c r="EF22">
        <f>(Transition!$D21*('RCP26-NEW'!AX23*'Per Unit Emission'!AG22)*'Efficiency Change'!$G21+Transition!$C21*('RCP26-NEW'!AX23*'Per Unit Emission'!AG66)*'Efficiency Change'!$P21)/'Life time change'!$C21</f>
        <v>0</v>
      </c>
      <c r="EG22">
        <f>(Transition!$D21*('RCP26-NEW'!AY23*'Per Unit Emission'!AH22)*'Efficiency Change'!$G21+Transition!$C21*('RCP26-NEW'!AY23*'Per Unit Emission'!AH66)*'Efficiency Change'!$P21)/'Life time change'!$C21</f>
        <v>0</v>
      </c>
      <c r="EH22">
        <f>(Transition!$D21*('RCP26-NEW'!AZ23*'Per Unit Emission'!AI22)*'Efficiency Change'!$G21+Transition!$C21*('RCP26-NEW'!AZ23*'Per Unit Emission'!AI66)*'Efficiency Change'!$P21)/'Life time change'!$C21</f>
        <v>0</v>
      </c>
      <c r="EI22">
        <f>(Transition!$D21*('RCP26-NEW'!BA23*'Per Unit Emission'!AJ22)*'Efficiency Change'!$G21+Transition!$C21*('RCP26-NEW'!BA23*'Per Unit Emission'!AJ66)*'Efficiency Change'!$P21)/'Life time change'!$C21</f>
        <v>0</v>
      </c>
      <c r="EJ22">
        <f>(Transition!$D21*('RCP26-NEW'!BB23*'Per Unit Emission'!T22)*'Efficiency Change'!$G21+Transition!$C21*('RCP26-NEW'!BB23*'Per Unit Emission'!T66)*'Efficiency Change'!$P21)/'Life time change'!$C21</f>
        <v>0</v>
      </c>
      <c r="EK22">
        <f>(Transition!$D21*('RCP26-NEW'!BC23*'Per Unit Emission'!U22)*'Efficiency Change'!$G21+Transition!$C21*('RCP26-NEW'!BC23*'Per Unit Emission'!U66)*'Efficiency Change'!$P21)/'Life time change'!$C21</f>
        <v>0</v>
      </c>
      <c r="EL22">
        <f>(Transition!$D21*('RCP26-NEW'!BD23*'Per Unit Emission'!V22)*'Efficiency Change'!$G21+Transition!$C21*('RCP26-NEW'!BD23*'Per Unit Emission'!V66)*'Efficiency Change'!$P21)/'Life time change'!$C21</f>
        <v>0</v>
      </c>
      <c r="EM22">
        <f>(Transition!$D21*('RCP26-NEW'!BE23*'Per Unit Emission'!W22)*'Efficiency Change'!$G21+Transition!$C21*('RCP26-NEW'!BE23*'Per Unit Emission'!W66)*'Efficiency Change'!$P21)/'Life time change'!$C21</f>
        <v>0</v>
      </c>
      <c r="EN22">
        <f>(Transition!$D21*('RCP26-NEW'!BF23*'Per Unit Emission'!X22)*'Efficiency Change'!$G21+Transition!$C21*('RCP26-NEW'!BF23*'Per Unit Emission'!X66)*'Efficiency Change'!$P21)/'Life time change'!$C21</f>
        <v>0</v>
      </c>
      <c r="EO22">
        <f>(Transition!$D21*('RCP26-NEW'!BG23*'Per Unit Emission'!Y22)*'Efficiency Change'!$G21+Transition!$C21*('RCP26-NEW'!BG23*'Per Unit Emission'!Y66)*'Efficiency Change'!$P21)/'Life time change'!$C21</f>
        <v>0</v>
      </c>
      <c r="EP22">
        <f>(Transition!$D21*('RCP26-NEW'!BH23*'Per Unit Emission'!Z22)*'Efficiency Change'!$G21+Transition!$C21*('RCP26-NEW'!BH23*'Per Unit Emission'!Z66)*'Efficiency Change'!$P21)/'Life time change'!$C21</f>
        <v>0</v>
      </c>
      <c r="EQ22">
        <f>(Transition!$D21*('RCP26-NEW'!BI23*'Per Unit Emission'!AA22)*'Efficiency Change'!$G21+Transition!$C21*('RCP26-NEW'!BI23*'Per Unit Emission'!AA66)*'Efficiency Change'!$P21)/'Life time change'!$C21</f>
        <v>0</v>
      </c>
      <c r="ER22">
        <f>(Transition!$D21*('RCP26-NEW'!BJ23*'Per Unit Emission'!AB22)*'Efficiency Change'!$G21+Transition!$C21*('RCP26-NEW'!BJ23*'Per Unit Emission'!AB66)*'Efficiency Change'!$P21)/'Life time change'!$C21</f>
        <v>0</v>
      </c>
      <c r="ES22">
        <f>(Transition!$D21*('RCP26-NEW'!BK23*'Per Unit Emission'!AC22)*'Efficiency Change'!$G21+Transition!$C21*('RCP26-NEW'!BK23*'Per Unit Emission'!AC66)*'Efficiency Change'!$P21)/'Life time change'!$C21</f>
        <v>0</v>
      </c>
      <c r="ET22">
        <f>(Transition!$D21*('RCP26-NEW'!BL23*'Per Unit Emission'!AD22)*'Efficiency Change'!$G21+Transition!$C21*('RCP26-NEW'!BL23*'Per Unit Emission'!AD66)*'Efficiency Change'!$P21)/'Life time change'!$C21</f>
        <v>0</v>
      </c>
      <c r="EU22">
        <f>(Transition!$D21*('RCP26-NEW'!BM23*'Per Unit Emission'!AE22)*'Efficiency Change'!$G21+Transition!$C21*('RCP26-NEW'!BM23*'Per Unit Emission'!AE66)*'Efficiency Change'!$P21)/'Life time change'!$C21</f>
        <v>0</v>
      </c>
      <c r="EV22">
        <f>(Transition!$D21*('RCP26-NEW'!BN23*'Per Unit Emission'!AF22)*'Efficiency Change'!$G21+Transition!$C21*('RCP26-NEW'!BN23*'Per Unit Emission'!AF66)*'Efficiency Change'!$P21)/'Life time change'!$C21</f>
        <v>0</v>
      </c>
      <c r="EW22">
        <f>(Transition!$D21*('RCP26-NEW'!BO23*'Per Unit Emission'!AG22)*'Efficiency Change'!$G21+Transition!$C21*('RCP26-NEW'!BO23*'Per Unit Emission'!AG66)*'Efficiency Change'!$P21)/'Life time change'!$C21</f>
        <v>0</v>
      </c>
      <c r="EX22">
        <f>(Transition!$D21*('RCP26-NEW'!BP23*'Per Unit Emission'!AH22)*'Efficiency Change'!$G21+Transition!$C21*('RCP26-NEW'!BP23*'Per Unit Emission'!AH66)*'Efficiency Change'!$P21)/'Life time change'!$C21</f>
        <v>0</v>
      </c>
      <c r="EY22">
        <f>(Transition!$D21*('RCP26-NEW'!BQ23*'Per Unit Emission'!AI22)*'Efficiency Change'!$G21+Transition!$C21*('RCP26-NEW'!BQ23*'Per Unit Emission'!AI66)*'Efficiency Change'!$P21)/'Life time change'!$C21</f>
        <v>0</v>
      </c>
      <c r="EZ22">
        <f>(Transition!$D21*('RCP26-NEW'!BR23*'Per Unit Emission'!AJ22)*'Efficiency Change'!$G21+Transition!$C21*('RCP26-NEW'!BR23*'Per Unit Emission'!AJ66)*'Efficiency Change'!$P21)/'Life time change'!$C21</f>
        <v>0</v>
      </c>
      <c r="FA22">
        <f>(Transition!$D21*('RCP26-NEW'!BS23*'Per Unit Emission'!T22)*'Efficiency Change'!$G21+Transition!$C21*('RCP26-NEW'!BS23*'Per Unit Emission'!T66)*'Efficiency Change'!$P21)/'Life time change'!$C21</f>
        <v>0</v>
      </c>
      <c r="FB22">
        <f>(Transition!$D21*('RCP26-NEW'!BT23*'Per Unit Emission'!U22)*'Efficiency Change'!$G21+Transition!$C21*('RCP26-NEW'!BT23*'Per Unit Emission'!U66)*'Efficiency Change'!$P21)/'Life time change'!$C21</f>
        <v>0</v>
      </c>
      <c r="FC22">
        <f>(Transition!$D21*('RCP26-NEW'!BU23*'Per Unit Emission'!V22)*'Efficiency Change'!$G21+Transition!$C21*('RCP26-NEW'!BU23*'Per Unit Emission'!V66)*'Efficiency Change'!$P21)/'Life time change'!$C21</f>
        <v>0</v>
      </c>
      <c r="FD22">
        <f>(Transition!$D21*('RCP26-NEW'!BV23*'Per Unit Emission'!W22)*'Efficiency Change'!$G21+Transition!$C21*('RCP26-NEW'!BV23*'Per Unit Emission'!W66)*'Efficiency Change'!$P21)/'Life time change'!$C21</f>
        <v>0</v>
      </c>
      <c r="FE22">
        <f>(Transition!$D21*('RCP26-NEW'!BW23*'Per Unit Emission'!X22)*'Efficiency Change'!$G21+Transition!$C21*('RCP26-NEW'!BW23*'Per Unit Emission'!X66)*'Efficiency Change'!$P21)/'Life time change'!$C21</f>
        <v>0</v>
      </c>
      <c r="FF22">
        <f>(Transition!$D21*('RCP26-NEW'!BX23*'Per Unit Emission'!Y22)*'Efficiency Change'!$G21+Transition!$C21*('RCP26-NEW'!BX23*'Per Unit Emission'!Y66)*'Efficiency Change'!$P21)/'Life time change'!$C21</f>
        <v>0</v>
      </c>
      <c r="FG22">
        <f>(Transition!$D21*('RCP26-NEW'!BY23*'Per Unit Emission'!Z22)*'Efficiency Change'!$G21+Transition!$C21*('RCP26-NEW'!BY23*'Per Unit Emission'!Z66)*'Efficiency Change'!$P21)/'Life time change'!$C21</f>
        <v>0</v>
      </c>
      <c r="FH22">
        <f>(Transition!$D21*('RCP26-NEW'!BZ23*'Per Unit Emission'!AA22)*'Efficiency Change'!$G21+Transition!$C21*('RCP26-NEW'!BZ23*'Per Unit Emission'!AA66)*'Efficiency Change'!$P21)/'Life time change'!$C21</f>
        <v>0</v>
      </c>
      <c r="FI22">
        <f>(Transition!$D21*('RCP26-NEW'!CA23*'Per Unit Emission'!AB22)*'Efficiency Change'!$G21+Transition!$C21*('RCP26-NEW'!CA23*'Per Unit Emission'!AB66)*'Efficiency Change'!$P21)/'Life time change'!$C21</f>
        <v>0</v>
      </c>
      <c r="FJ22">
        <f>(Transition!$D21*('RCP26-NEW'!CB23*'Per Unit Emission'!AC22)*'Efficiency Change'!$G21+Transition!$C21*('RCP26-NEW'!CB23*'Per Unit Emission'!AC66)*'Efficiency Change'!$P21)/'Life time change'!$C21</f>
        <v>0</v>
      </c>
      <c r="FK22">
        <f>(Transition!$D21*('RCP26-NEW'!CC23*'Per Unit Emission'!AD22)*'Efficiency Change'!$G21+Transition!$C21*('RCP26-NEW'!CC23*'Per Unit Emission'!AD66)*'Efficiency Change'!$P21)/'Life time change'!$C21</f>
        <v>0</v>
      </c>
      <c r="FL22">
        <f>(Transition!$D21*('RCP26-NEW'!CD23*'Per Unit Emission'!AE22)*'Efficiency Change'!$G21+Transition!$C21*('RCP26-NEW'!CD23*'Per Unit Emission'!AE66)*'Efficiency Change'!$P21)/'Life time change'!$C21</f>
        <v>0</v>
      </c>
      <c r="FM22">
        <f>(Transition!$D21*('RCP26-NEW'!CE23*'Per Unit Emission'!AF22)*'Efficiency Change'!$G21+Transition!$C21*('RCP26-NEW'!CE23*'Per Unit Emission'!AF66)*'Efficiency Change'!$P21)/'Life time change'!$C21</f>
        <v>0</v>
      </c>
      <c r="FN22">
        <f>(Transition!$D21*('RCP26-NEW'!CF23*'Per Unit Emission'!AG22)*'Efficiency Change'!$G21+Transition!$C21*('RCP26-NEW'!CF23*'Per Unit Emission'!AG66)*'Efficiency Change'!$P21)/'Life time change'!$C21</f>
        <v>0</v>
      </c>
      <c r="FO22">
        <f>(Transition!$D21*('RCP26-NEW'!CG23*'Per Unit Emission'!AH22)*'Efficiency Change'!$G21+Transition!$C21*('RCP26-NEW'!CG23*'Per Unit Emission'!AH66)*'Efficiency Change'!$P21)/'Life time change'!$C21</f>
        <v>0</v>
      </c>
      <c r="FP22">
        <f>(Transition!$D21*('RCP26-NEW'!CH23*'Per Unit Emission'!AI22)*'Efficiency Change'!$G21+Transition!$C21*('RCP26-NEW'!CH23*'Per Unit Emission'!AI66)*'Efficiency Change'!$P21)/'Life time change'!$C21</f>
        <v>0</v>
      </c>
      <c r="FS22">
        <v>2029</v>
      </c>
      <c r="FT22">
        <f>(Transition!$D21*('RCP19-NEW'!C23*'Per Unit Emission'!AK22)*'Efficiency Change'!$G21+Transition!$C21*('RCP19-NEW'!C23*'Per Unit Emission'!AK66)*'Efficiency Change'!$P21)/'Life time change'!$C21</f>
        <v>0</v>
      </c>
      <c r="FU22">
        <f>(Transition!$D21*('RCP19-NEW'!D23*'Per Unit Emission'!AL22)*'Efficiency Change'!$G21+Transition!$C21*('RCP19-NEW'!D23*'Per Unit Emission'!AL66)*'Efficiency Change'!$P21)/'Life time change'!$C21</f>
        <v>0</v>
      </c>
      <c r="FV22">
        <f>(Transition!$D21*('RCP19-NEW'!E23*'Per Unit Emission'!AM22)*'Efficiency Change'!$G21+Transition!$C21*('RCP19-NEW'!E23*'Per Unit Emission'!AM66)*'Efficiency Change'!$P21)/'Life time change'!$C21</f>
        <v>0</v>
      </c>
      <c r="FW22">
        <f>(Transition!$D21*('RCP19-NEW'!F23*'Per Unit Emission'!AN22)*'Efficiency Change'!$G21+Transition!$C21*('RCP19-NEW'!F23*'Per Unit Emission'!AN66)*'Efficiency Change'!$P21)/'Life time change'!$C21</f>
        <v>0</v>
      </c>
      <c r="FX22">
        <f>(Transition!$D21*('RCP19-NEW'!G23*'Per Unit Emission'!AO22)*'Efficiency Change'!$G21+Transition!$C21*('RCP19-NEW'!G23*'Per Unit Emission'!AO66)*'Efficiency Change'!$P21)/'Life time change'!$C21</f>
        <v>0</v>
      </c>
      <c r="FY22">
        <f>(Transition!$D21*('RCP19-NEW'!H23*'Per Unit Emission'!AP22)*'Efficiency Change'!$G21+Transition!$C21*('RCP19-NEW'!H23*'Per Unit Emission'!AP66)*'Efficiency Change'!$P21)/'Life time change'!$C21</f>
        <v>0</v>
      </c>
      <c r="FZ22">
        <f>(Transition!$D21*('RCP19-NEW'!I23*'Per Unit Emission'!AQ22)*'Efficiency Change'!$G21+Transition!$C21*('RCP19-NEW'!I23*'Per Unit Emission'!AQ66)*'Efficiency Change'!$P21)/'Life time change'!$C21</f>
        <v>0</v>
      </c>
      <c r="GA22">
        <f>(Transition!$D21*('RCP19-NEW'!J23*'Per Unit Emission'!AR22)*'Efficiency Change'!$G21+Transition!$C21*('RCP19-NEW'!J23*'Per Unit Emission'!AR66)*'Efficiency Change'!$P21)/'Life time change'!$C21</f>
        <v>0</v>
      </c>
      <c r="GB22">
        <f>(Transition!$D21*('RCP19-NEW'!K23*'Per Unit Emission'!AS22)*'Efficiency Change'!$G21+Transition!$C21*('RCP19-NEW'!K23*'Per Unit Emission'!AS66)*'Efficiency Change'!$P21)/'Life time change'!$C21</f>
        <v>0</v>
      </c>
      <c r="GC22">
        <f>(Transition!$D21*('RCP19-NEW'!L23*'Per Unit Emission'!AT22)*'Efficiency Change'!$G21+Transition!$C21*('RCP19-NEW'!L23*'Per Unit Emission'!AT66)*'Efficiency Change'!$P21)/'Life time change'!$C21</f>
        <v>0</v>
      </c>
      <c r="GD22">
        <f>(Transition!$D21*('RCP19-NEW'!M23*'Per Unit Emission'!AU22)*'Efficiency Change'!$G21+Transition!$C21*('RCP19-NEW'!M23*'Per Unit Emission'!AU66)*'Efficiency Change'!$P21)/'Life time change'!$C21</f>
        <v>0</v>
      </c>
      <c r="GE22">
        <f>(Transition!$D21*('RCP19-NEW'!N23*'Per Unit Emission'!AV22)*'Efficiency Change'!$G21+Transition!$C21*('RCP19-NEW'!N23*'Per Unit Emission'!AV66)*'Efficiency Change'!$P21)/'Life time change'!$C21</f>
        <v>0</v>
      </c>
      <c r="GF22">
        <f>(Transition!$D21*('RCP19-NEW'!O23*'Per Unit Emission'!AW22)*'Efficiency Change'!$G21+Transition!$C21*('RCP19-NEW'!O23*'Per Unit Emission'!AW66)*'Efficiency Change'!$P21)/'Life time change'!$C21</f>
        <v>0</v>
      </c>
      <c r="GG22">
        <f>(Transition!$D21*('RCP19-NEW'!P23*'Per Unit Emission'!AX22)*'Efficiency Change'!$G21+Transition!$C21*('RCP19-NEW'!P23*'Per Unit Emission'!AX66)*'Efficiency Change'!$P21)/'Life time change'!$C21</f>
        <v>0</v>
      </c>
      <c r="GH22">
        <f>(Transition!$D21*('RCP19-NEW'!Q23*'Per Unit Emission'!AY22)*'Efficiency Change'!$G21+Transition!$C21*('RCP19-NEW'!Q23*'Per Unit Emission'!AY66)*'Efficiency Change'!$P21)/'Life time change'!$C21</f>
        <v>0</v>
      </c>
      <c r="GI22">
        <f>(Transition!$D21*('RCP19-NEW'!R23*'Per Unit Emission'!AZ22)*'Efficiency Change'!$G21+Transition!$C21*('RCP19-NEW'!R23*'Per Unit Emission'!AZ66)*'Efficiency Change'!$P21)/'Life time change'!$C21</f>
        <v>0</v>
      </c>
      <c r="GJ22">
        <f>(Transition!$D21*('RCP19-NEW'!S23*'Per Unit Emission'!BA22)*'Efficiency Change'!$G21+Transition!$C21*('RCP19-NEW'!S23*'Per Unit Emission'!BA66)*'Efficiency Change'!$P21)/'Life time change'!$C21</f>
        <v>0</v>
      </c>
      <c r="GK22">
        <f>(Transition!$D21*('RCP19-NEW'!T23*'Per Unit Emission'!AK22)*'Efficiency Change'!$G21+Transition!$C21*('RCP19-NEW'!T23*'Per Unit Emission'!AK66)*'Efficiency Change'!$P21)/'Life time change'!$C21</f>
        <v>0</v>
      </c>
      <c r="GL22">
        <f>(Transition!$D21*('RCP19-NEW'!U23*'Per Unit Emission'!AL22)*'Efficiency Change'!$G21+Transition!$C21*('RCP19-NEW'!U23*'Per Unit Emission'!AL66)*'Efficiency Change'!$P21)/'Life time change'!$C21</f>
        <v>0</v>
      </c>
      <c r="GM22">
        <f>(Transition!$D21*('RCP19-NEW'!V23*'Per Unit Emission'!AM22)*'Efficiency Change'!$G21+Transition!$C21*('RCP19-NEW'!V23*'Per Unit Emission'!AM66)*'Efficiency Change'!$P21)/'Life time change'!$C21</f>
        <v>0</v>
      </c>
      <c r="GN22">
        <f>(Transition!$D21*('RCP19-NEW'!W23*'Per Unit Emission'!AN22)*'Efficiency Change'!$G21+Transition!$C21*('RCP19-NEW'!W23*'Per Unit Emission'!AN66)*'Efficiency Change'!$P21)/'Life time change'!$C21</f>
        <v>0</v>
      </c>
      <c r="GO22">
        <f>(Transition!$D21*('RCP19-NEW'!X23*'Per Unit Emission'!AO22)*'Efficiency Change'!$G21+Transition!$C21*('RCP19-NEW'!X23*'Per Unit Emission'!AO66)*'Efficiency Change'!$P21)/'Life time change'!$C21</f>
        <v>0</v>
      </c>
      <c r="GP22">
        <f>(Transition!$D21*('RCP19-NEW'!Y23*'Per Unit Emission'!AP22)*'Efficiency Change'!$G21+Transition!$C21*('RCP19-NEW'!Y23*'Per Unit Emission'!AP66)*'Efficiency Change'!$P21)/'Life time change'!$C21</f>
        <v>0</v>
      </c>
      <c r="GQ22">
        <f>(Transition!$D21*('RCP19-NEW'!Z23*'Per Unit Emission'!AQ22)*'Efficiency Change'!$G21+Transition!$C21*('RCP19-NEW'!Z23*'Per Unit Emission'!AQ66)*'Efficiency Change'!$P21)/'Life time change'!$C21</f>
        <v>0</v>
      </c>
      <c r="GR22">
        <f>(Transition!$D21*('RCP19-NEW'!AA23*'Per Unit Emission'!AR22)*'Efficiency Change'!$G21+Transition!$C21*('RCP19-NEW'!AA23*'Per Unit Emission'!AR66)*'Efficiency Change'!$P21)/'Life time change'!$C21</f>
        <v>0</v>
      </c>
      <c r="GS22">
        <f>(Transition!$D21*('RCP19-NEW'!AB23*'Per Unit Emission'!AS22)*'Efficiency Change'!$G21+Transition!$C21*('RCP19-NEW'!AB23*'Per Unit Emission'!AS66)*'Efficiency Change'!$P21)/'Life time change'!$C21</f>
        <v>0</v>
      </c>
      <c r="GT22">
        <f>(Transition!$D21*('RCP19-NEW'!AC23*'Per Unit Emission'!AT22)*'Efficiency Change'!$G21+Transition!$C21*('RCP19-NEW'!AC23*'Per Unit Emission'!AT66)*'Efficiency Change'!$P21)/'Life time change'!$C21</f>
        <v>0</v>
      </c>
      <c r="GU22">
        <f>(Transition!$D21*('RCP19-NEW'!AD23*'Per Unit Emission'!AU22)*'Efficiency Change'!$G21+Transition!$C21*('RCP19-NEW'!AD23*'Per Unit Emission'!AU66)*'Efficiency Change'!$P21)/'Life time change'!$C21</f>
        <v>0</v>
      </c>
      <c r="GV22">
        <f>(Transition!$D21*('RCP19-NEW'!AE23*'Per Unit Emission'!AV22)*'Efficiency Change'!$G21+Transition!$C21*('RCP19-NEW'!AE23*'Per Unit Emission'!AV66)*'Efficiency Change'!$P21)/'Life time change'!$C21</f>
        <v>0</v>
      </c>
      <c r="GW22">
        <f>(Transition!$D21*('RCP19-NEW'!AF23*'Per Unit Emission'!AW22)*'Efficiency Change'!$G21+Transition!$C21*('RCP19-NEW'!AF23*'Per Unit Emission'!AW66)*'Efficiency Change'!$P21)/'Life time change'!$C21</f>
        <v>0</v>
      </c>
      <c r="GX22">
        <f>(Transition!$D21*('RCP19-NEW'!AG23*'Per Unit Emission'!AX22)*'Efficiency Change'!$G21+Transition!$C21*('RCP19-NEW'!AG23*'Per Unit Emission'!AX66)*'Efficiency Change'!$P21)/'Life time change'!$C21</f>
        <v>0</v>
      </c>
      <c r="GY22">
        <f>(Transition!$D21*('RCP19-NEW'!AH23*'Per Unit Emission'!AY22)*'Efficiency Change'!$G21+Transition!$C21*('RCP19-NEW'!AH23*'Per Unit Emission'!AY66)*'Efficiency Change'!$P21)/'Life time change'!$C21</f>
        <v>0</v>
      </c>
      <c r="GZ22">
        <f>(Transition!$D21*('RCP19-NEW'!AI23*'Per Unit Emission'!AZ22)*'Efficiency Change'!$G21+Transition!$C21*('RCP19-NEW'!AI23*'Per Unit Emission'!AZ66)*'Efficiency Change'!$P21)/'Life time change'!$C21</f>
        <v>0</v>
      </c>
      <c r="HA22">
        <f>(Transition!$D21*('RCP19-NEW'!AJ23*'Per Unit Emission'!BA22)*'Efficiency Change'!$G21+Transition!$C21*('RCP19-NEW'!AJ23*'Per Unit Emission'!BA66)*'Efficiency Change'!$P21)/'Life time change'!$C21</f>
        <v>0</v>
      </c>
      <c r="HB22">
        <f>(Transition!$D21*('RCP19-NEW'!AK23*'Per Unit Emission'!AK22)*'Efficiency Change'!$G21+Transition!$C21*('RCP19-NEW'!AK23*'Per Unit Emission'!AK66)*'Efficiency Change'!$P21)/'Life time change'!$C21</f>
        <v>0</v>
      </c>
      <c r="HC22">
        <f>(Transition!$D21*('RCP19-NEW'!AL23*'Per Unit Emission'!AL22)*'Efficiency Change'!$G21+Transition!$C21*('RCP19-NEW'!AL23*'Per Unit Emission'!AL66)*'Efficiency Change'!$P21)/'Life time change'!$C21</f>
        <v>0</v>
      </c>
      <c r="HD22">
        <f>(Transition!$D21*('RCP19-NEW'!AM23*'Per Unit Emission'!AM22)*'Efficiency Change'!$G21+Transition!$C21*('RCP19-NEW'!AM23*'Per Unit Emission'!AM66)*'Efficiency Change'!$P21)/'Life time change'!$C21</f>
        <v>0</v>
      </c>
      <c r="HE22">
        <f>(Transition!$D21*('RCP19-NEW'!AN23*'Per Unit Emission'!AN22)*'Efficiency Change'!$G21+Transition!$C21*('RCP19-NEW'!AN23*'Per Unit Emission'!AN66)*'Efficiency Change'!$P21)/'Life time change'!$C21</f>
        <v>0</v>
      </c>
      <c r="HF22">
        <f>(Transition!$D21*('RCP19-NEW'!AO23*'Per Unit Emission'!AO22)*'Efficiency Change'!$G21+Transition!$C21*('RCP19-NEW'!AO23*'Per Unit Emission'!AO66)*'Efficiency Change'!$P21)/'Life time change'!$C21</f>
        <v>0</v>
      </c>
      <c r="HG22">
        <f>(Transition!$D21*('RCP19-NEW'!AP23*'Per Unit Emission'!AP22)*'Efficiency Change'!$G21+Transition!$C21*('RCP19-NEW'!AP23*'Per Unit Emission'!AP66)*'Efficiency Change'!$P21)/'Life time change'!$C21</f>
        <v>0</v>
      </c>
      <c r="HH22">
        <f>(Transition!$D21*('RCP19-NEW'!AQ23*'Per Unit Emission'!AQ22)*'Efficiency Change'!$G21+Transition!$C21*('RCP19-NEW'!AQ23*'Per Unit Emission'!AQ66)*'Efficiency Change'!$P21)/'Life time change'!$C21</f>
        <v>0</v>
      </c>
      <c r="HI22">
        <f>(Transition!$D21*('RCP19-NEW'!AR23*'Per Unit Emission'!AR22)*'Efficiency Change'!$G21+Transition!$C21*('RCP19-NEW'!AR23*'Per Unit Emission'!AR66)*'Efficiency Change'!$P21)/'Life time change'!$C21</f>
        <v>0</v>
      </c>
      <c r="HJ22">
        <f>(Transition!$D21*('RCP19-NEW'!AS23*'Per Unit Emission'!AS22)*'Efficiency Change'!$G21+Transition!$C21*('RCP19-NEW'!AS23*'Per Unit Emission'!AS66)*'Efficiency Change'!$P21)/'Life time change'!$C21</f>
        <v>0</v>
      </c>
      <c r="HK22">
        <f>(Transition!$D21*('RCP19-NEW'!AT23*'Per Unit Emission'!AT22)*'Efficiency Change'!$G21+Transition!$C21*('RCP19-NEW'!AT23*'Per Unit Emission'!AT66)*'Efficiency Change'!$P21)/'Life time change'!$C21</f>
        <v>0</v>
      </c>
      <c r="HL22">
        <f>(Transition!$D21*('RCP19-NEW'!AU23*'Per Unit Emission'!AU22)*'Efficiency Change'!$G21+Transition!$C21*('RCP19-NEW'!AU23*'Per Unit Emission'!AU66)*'Efficiency Change'!$P21)/'Life time change'!$C21</f>
        <v>0</v>
      </c>
      <c r="HM22">
        <f>(Transition!$D21*('RCP19-NEW'!AV23*'Per Unit Emission'!AV22)*'Efficiency Change'!$G21+Transition!$C21*('RCP19-NEW'!AV23*'Per Unit Emission'!AV66)*'Efficiency Change'!$P21)/'Life time change'!$C21</f>
        <v>0</v>
      </c>
      <c r="HN22">
        <f>(Transition!$D21*('RCP19-NEW'!AW23*'Per Unit Emission'!AW22)*'Efficiency Change'!$G21+Transition!$C21*('RCP19-NEW'!AW23*'Per Unit Emission'!AW66)*'Efficiency Change'!$P21)/'Life time change'!$C21</f>
        <v>0</v>
      </c>
      <c r="HO22">
        <f>(Transition!$D21*('RCP19-NEW'!AX23*'Per Unit Emission'!AX22)*'Efficiency Change'!$G21+Transition!$C21*('RCP19-NEW'!AX23*'Per Unit Emission'!AX66)*'Efficiency Change'!$P21)/'Life time change'!$C21</f>
        <v>0</v>
      </c>
      <c r="HP22">
        <f>(Transition!$D21*('RCP19-NEW'!AY23*'Per Unit Emission'!AY22)*'Efficiency Change'!$G21+Transition!$C21*('RCP19-NEW'!AY23*'Per Unit Emission'!AY66)*'Efficiency Change'!$P21)/'Life time change'!$C21</f>
        <v>0</v>
      </c>
      <c r="HQ22">
        <f>(Transition!$D21*('RCP19-NEW'!AZ23*'Per Unit Emission'!AZ22)*'Efficiency Change'!$G21+Transition!$C21*('RCP19-NEW'!AZ23*'Per Unit Emission'!AZ66)*'Efficiency Change'!$P21)/'Life time change'!$C21</f>
        <v>0</v>
      </c>
      <c r="HR22">
        <f>(Transition!$D21*('RCP19-NEW'!BA23*'Per Unit Emission'!BA22)*'Efficiency Change'!$G21+Transition!$C21*('RCP19-NEW'!BA23*'Per Unit Emission'!BA66)*'Efficiency Change'!$P21)/'Life time change'!$C21</f>
        <v>0</v>
      </c>
      <c r="HS22">
        <f>(Transition!$D21*('RCP19-NEW'!BB23*'Per Unit Emission'!AK22)*'Efficiency Change'!$G21+Transition!$C21*('RCP19-NEW'!BB23*'Per Unit Emission'!AK66)*'Efficiency Change'!$P21)/'Life time change'!$C21</f>
        <v>0</v>
      </c>
      <c r="HT22">
        <f>(Transition!$D21*('RCP19-NEW'!BC23*'Per Unit Emission'!AL22)*'Efficiency Change'!$G21+Transition!$C21*('RCP19-NEW'!BC23*'Per Unit Emission'!AL66)*'Efficiency Change'!$P21)/'Life time change'!$C21</f>
        <v>0</v>
      </c>
      <c r="HU22">
        <f>(Transition!$D21*('RCP19-NEW'!BD23*'Per Unit Emission'!AM22)*'Efficiency Change'!$G21+Transition!$C21*('RCP19-NEW'!BD23*'Per Unit Emission'!AM66)*'Efficiency Change'!$P21)/'Life time change'!$C21</f>
        <v>0</v>
      </c>
      <c r="HV22">
        <f>(Transition!$D21*('RCP19-NEW'!BE23*'Per Unit Emission'!AN22)*'Efficiency Change'!$G21+Transition!$C21*('RCP19-NEW'!BE23*'Per Unit Emission'!AN66)*'Efficiency Change'!$P21)/'Life time change'!$C21</f>
        <v>0</v>
      </c>
      <c r="HW22">
        <f>(Transition!$D21*('RCP19-NEW'!BF23*'Per Unit Emission'!AO22)*'Efficiency Change'!$G21+Transition!$C21*('RCP19-NEW'!BF23*'Per Unit Emission'!AO66)*'Efficiency Change'!$P21)/'Life time change'!$C21</f>
        <v>0</v>
      </c>
      <c r="HX22">
        <f>(Transition!$D21*('RCP19-NEW'!BG23*'Per Unit Emission'!AP22)*'Efficiency Change'!$G21+Transition!$C21*('RCP19-NEW'!BG23*'Per Unit Emission'!AP66)*'Efficiency Change'!$P21)/'Life time change'!$C21</f>
        <v>0</v>
      </c>
      <c r="HY22">
        <f>(Transition!$D21*('RCP19-NEW'!BH23*'Per Unit Emission'!AQ22)*'Efficiency Change'!$G21+Transition!$C21*('RCP19-NEW'!BH23*'Per Unit Emission'!AQ66)*'Efficiency Change'!$P21)/'Life time change'!$C21</f>
        <v>0</v>
      </c>
      <c r="HZ22">
        <f>(Transition!$D21*('RCP19-NEW'!BI23*'Per Unit Emission'!AR22)*'Efficiency Change'!$G21+Transition!$C21*('RCP19-NEW'!BI23*'Per Unit Emission'!AR66)*'Efficiency Change'!$P21)/'Life time change'!$C21</f>
        <v>0</v>
      </c>
      <c r="IA22">
        <f>(Transition!$D21*('RCP19-NEW'!BJ23*'Per Unit Emission'!AS22)*'Efficiency Change'!$G21+Transition!$C21*('RCP19-NEW'!BJ23*'Per Unit Emission'!AS66)*'Efficiency Change'!$P21)/'Life time change'!$C21</f>
        <v>0</v>
      </c>
      <c r="IB22">
        <f>(Transition!$D21*('RCP19-NEW'!BK23*'Per Unit Emission'!AT22)*'Efficiency Change'!$G21+Transition!$C21*('RCP19-NEW'!BK23*'Per Unit Emission'!AT66)*'Efficiency Change'!$P21)/'Life time change'!$C21</f>
        <v>0</v>
      </c>
      <c r="IC22">
        <f>(Transition!$D21*('RCP19-NEW'!BL23*'Per Unit Emission'!AU22)*'Efficiency Change'!$G21+Transition!$C21*('RCP19-NEW'!BL23*'Per Unit Emission'!AU66)*'Efficiency Change'!$P21)/'Life time change'!$C21</f>
        <v>0</v>
      </c>
      <c r="ID22">
        <f>(Transition!$D21*('RCP19-NEW'!BM23*'Per Unit Emission'!AV22)*'Efficiency Change'!$G21+Transition!$C21*('RCP19-NEW'!BM23*'Per Unit Emission'!AV66)*'Efficiency Change'!$P21)/'Life time change'!$C21</f>
        <v>0</v>
      </c>
      <c r="IE22">
        <f>(Transition!$D21*('RCP19-NEW'!BN23*'Per Unit Emission'!AW22)*'Efficiency Change'!$G21+Transition!$C21*('RCP19-NEW'!BN23*'Per Unit Emission'!AW66)*'Efficiency Change'!$P21)/'Life time change'!$C21</f>
        <v>0</v>
      </c>
      <c r="IF22">
        <f>(Transition!$D21*('RCP19-NEW'!BO23*'Per Unit Emission'!AX22)*'Efficiency Change'!$G21+Transition!$C21*('RCP19-NEW'!BO23*'Per Unit Emission'!AX66)*'Efficiency Change'!$P21)/'Life time change'!$C21</f>
        <v>0</v>
      </c>
      <c r="IG22">
        <f>(Transition!$D21*('RCP19-NEW'!BP23*'Per Unit Emission'!AY22)*'Efficiency Change'!$G21+Transition!$C21*('RCP19-NEW'!BP23*'Per Unit Emission'!AY66)*'Efficiency Change'!$P21)/'Life time change'!$C21</f>
        <v>0</v>
      </c>
      <c r="IH22">
        <f>(Transition!$D21*('RCP19-NEW'!BQ23*'Per Unit Emission'!AZ22)*'Efficiency Change'!$G21+Transition!$C21*('RCP19-NEW'!BQ23*'Per Unit Emission'!AZ66)*'Efficiency Change'!$P21)/'Life time change'!$C21</f>
        <v>0</v>
      </c>
      <c r="II22">
        <f>(Transition!$D21*('RCP19-NEW'!BR23*'Per Unit Emission'!BA22)*'Efficiency Change'!$G21+Transition!$C21*('RCP19-NEW'!BR23*'Per Unit Emission'!BA66)*'Efficiency Change'!$P21)/'Life time change'!$C21</f>
        <v>0</v>
      </c>
      <c r="IJ22">
        <f>(Transition!$D21*('RCP19-NEW'!BS23*'Per Unit Emission'!AK22)*'Efficiency Change'!$G21+Transition!$C21*('RCP19-NEW'!BS23*'Per Unit Emission'!AK66)*'Efficiency Change'!$P21)/'Life time change'!$C21</f>
        <v>0</v>
      </c>
      <c r="IK22">
        <f>(Transition!$D21*('RCP19-NEW'!BT23*'Per Unit Emission'!AL22)*'Efficiency Change'!$G21+Transition!$C21*('RCP19-NEW'!BT23*'Per Unit Emission'!AL66)*'Efficiency Change'!$P21)/'Life time change'!$C21</f>
        <v>0</v>
      </c>
      <c r="IL22">
        <f>(Transition!$D21*('RCP19-NEW'!BU23*'Per Unit Emission'!AM22)*'Efficiency Change'!$G21+Transition!$C21*('RCP19-NEW'!BU23*'Per Unit Emission'!AM66)*'Efficiency Change'!$P21)/'Life time change'!$C21</f>
        <v>0</v>
      </c>
      <c r="IM22">
        <f>(Transition!$D21*('RCP19-NEW'!BV23*'Per Unit Emission'!AN22)*'Efficiency Change'!$G21+Transition!$C21*('RCP19-NEW'!BV23*'Per Unit Emission'!AN66)*'Efficiency Change'!$P21)/'Life time change'!$C21</f>
        <v>0</v>
      </c>
      <c r="IN22">
        <f>(Transition!$D21*('RCP19-NEW'!BW23*'Per Unit Emission'!AO22)*'Efficiency Change'!$G21+Transition!$C21*('RCP19-NEW'!BW23*'Per Unit Emission'!AO66)*'Efficiency Change'!$P21)/'Life time change'!$C21</f>
        <v>0</v>
      </c>
      <c r="IO22">
        <f>(Transition!$D21*('RCP19-NEW'!BX23*'Per Unit Emission'!AP22)*'Efficiency Change'!$G21+Transition!$C21*('RCP19-NEW'!BX23*'Per Unit Emission'!AP66)*'Efficiency Change'!$P21)/'Life time change'!$C21</f>
        <v>0</v>
      </c>
      <c r="IP22">
        <f>(Transition!$D21*('RCP19-NEW'!BY23*'Per Unit Emission'!AQ22)*'Efficiency Change'!$G21+Transition!$C21*('RCP19-NEW'!BY23*'Per Unit Emission'!AQ66)*'Efficiency Change'!$P21)/'Life time change'!$C21</f>
        <v>0</v>
      </c>
      <c r="IQ22">
        <f>(Transition!$D21*('RCP19-NEW'!BZ23*'Per Unit Emission'!AR22)*'Efficiency Change'!$G21+Transition!$C21*('RCP19-NEW'!BZ23*'Per Unit Emission'!AR66)*'Efficiency Change'!$P21)/'Life time change'!$C21</f>
        <v>0</v>
      </c>
      <c r="IR22">
        <f>(Transition!$D21*('RCP19-NEW'!CA23*'Per Unit Emission'!AS22)*'Efficiency Change'!$G21+Transition!$C21*('RCP19-NEW'!CA23*'Per Unit Emission'!AS66)*'Efficiency Change'!$P21)/'Life time change'!$C21</f>
        <v>0</v>
      </c>
      <c r="IS22">
        <f>(Transition!$D21*('RCP19-NEW'!CB23*'Per Unit Emission'!AT22)*'Efficiency Change'!$G21+Transition!$C21*('RCP19-NEW'!CB23*'Per Unit Emission'!AT66)*'Efficiency Change'!$P21)/'Life time change'!$C21</f>
        <v>0</v>
      </c>
      <c r="IT22">
        <f>(Transition!$D21*('RCP19-NEW'!CC23*'Per Unit Emission'!AU22)*'Efficiency Change'!$G21+Transition!$C21*('RCP19-NEW'!CC23*'Per Unit Emission'!AU66)*'Efficiency Change'!$P21)/'Life time change'!$C21</f>
        <v>0</v>
      </c>
      <c r="IU22">
        <f>(Transition!$D21*('RCP19-NEW'!CD23*'Per Unit Emission'!AV22)*'Efficiency Change'!$G21+Transition!$C21*('RCP19-NEW'!CD23*'Per Unit Emission'!AV66)*'Efficiency Change'!$P21)/'Life time change'!$C21</f>
        <v>0</v>
      </c>
      <c r="IV22">
        <f>(Transition!$D21*('RCP19-NEW'!CE23*'Per Unit Emission'!AW22)*'Efficiency Change'!$G21+Transition!$C21*('RCP19-NEW'!CE23*'Per Unit Emission'!AW66)*'Efficiency Change'!$P21)/'Life time change'!$C21</f>
        <v>0</v>
      </c>
      <c r="IW22">
        <f>(Transition!$D21*('RCP19-NEW'!CF23*'Per Unit Emission'!AX22)*'Efficiency Change'!$G21+Transition!$C21*('RCP19-NEW'!CF23*'Per Unit Emission'!AX66)*'Efficiency Change'!$P21)/'Life time change'!$C21</f>
        <v>0</v>
      </c>
      <c r="IX22">
        <f>(Transition!$D21*('RCP19-NEW'!CG23*'Per Unit Emission'!AY22)*'Efficiency Change'!$G21+Transition!$C21*('RCP19-NEW'!CG23*'Per Unit Emission'!AY66)*'Efficiency Change'!$P21)/'Life time change'!$C21</f>
        <v>0</v>
      </c>
      <c r="IY22">
        <f>(Transition!$D21*('RCP19-NEW'!CH23*'Per Unit Emission'!AZ22)*'Efficiency Change'!$G21+Transition!$C21*('RCP19-NEW'!CH23*'Per Unit Emission'!AZ66)*'Efficiency Change'!$P21)/'Life time change'!$C21</f>
        <v>0</v>
      </c>
    </row>
    <row r="23" spans="1:259" x14ac:dyDescent="0.25">
      <c r="A23">
        <v>2030</v>
      </c>
      <c r="B23">
        <f>(Transition!$D22*('Base-New'!C24*'Per Unit Emission'!C23)*'Efficiency Change'!$G22+Transition!$C22*('Base-New'!C24*'Per Unit Emission'!C67)*'Efficiency Change'!$P22)/'Life time change'!$C22</f>
        <v>0</v>
      </c>
      <c r="C23">
        <f>(Transition!$D22*('Base-New'!D24*'Per Unit Emission'!D23)*'Efficiency Change'!$G22+Transition!$C22*('Base-New'!D24*'Per Unit Emission'!D67)*'Efficiency Change'!$P22)/'Life time change'!$C22</f>
        <v>0</v>
      </c>
      <c r="D23">
        <f>(Transition!$D22*('Base-New'!E24*'Per Unit Emission'!E23)*'Efficiency Change'!$G22+Transition!$C22*('Base-New'!E24*'Per Unit Emission'!E67)*'Efficiency Change'!$P22)/'Life time change'!$C22</f>
        <v>0</v>
      </c>
      <c r="E23">
        <f>(Transition!$D22*('Base-New'!F24*'Per Unit Emission'!F23)*'Efficiency Change'!$G22+Transition!$C22*('Base-New'!F24*'Per Unit Emission'!F67)*'Efficiency Change'!$P22)/'Life time change'!$C22</f>
        <v>0</v>
      </c>
      <c r="F23">
        <f>(Transition!$D22*('Base-New'!G24*'Per Unit Emission'!G23)*'Efficiency Change'!$G22+Transition!$C22*('Base-New'!G24*'Per Unit Emission'!G67)*'Efficiency Change'!$P22)/'Life time change'!$C22</f>
        <v>0</v>
      </c>
      <c r="G23">
        <f>(Transition!$D22*('Base-New'!H24*'Per Unit Emission'!H23)*'Efficiency Change'!$G22+Transition!$C22*('Base-New'!H24*'Per Unit Emission'!H67)*'Efficiency Change'!$P22)/'Life time change'!$C22</f>
        <v>0</v>
      </c>
      <c r="H23">
        <f>(Transition!$D22*('Base-New'!I24*'Per Unit Emission'!I23)*'Efficiency Change'!$G22+Transition!$C22*('Base-New'!I24*'Per Unit Emission'!I67)*'Efficiency Change'!$P22)/'Life time change'!$C22</f>
        <v>0</v>
      </c>
      <c r="I23">
        <f>(Transition!$D22*('Base-New'!J24*'Per Unit Emission'!J23)*'Efficiency Change'!$G22+Transition!$C22*('Base-New'!J24*'Per Unit Emission'!J67)*'Efficiency Change'!$P22)/'Life time change'!$C22</f>
        <v>0</v>
      </c>
      <c r="J23">
        <f>(Transition!$D22*('Base-New'!K24*'Per Unit Emission'!K23)*'Efficiency Change'!$G22+Transition!$C22*('Base-New'!K24*'Per Unit Emission'!K67)*'Efficiency Change'!$P22)/'Life time change'!$C22</f>
        <v>0</v>
      </c>
      <c r="K23">
        <f>(Transition!$D22*('Base-New'!L24*'Per Unit Emission'!L23)*'Efficiency Change'!$G22+Transition!$C22*('Base-New'!L24*'Per Unit Emission'!L67)*'Efficiency Change'!$P22)/'Life time change'!$C22</f>
        <v>0</v>
      </c>
      <c r="L23">
        <f>(Transition!$D22*('Base-New'!M24*'Per Unit Emission'!M23)*'Efficiency Change'!$G22+Transition!$C22*('Base-New'!M24*'Per Unit Emission'!M67)*'Efficiency Change'!$P22)/'Life time change'!$C22</f>
        <v>0</v>
      </c>
      <c r="M23">
        <f>(Transition!$D22*('Base-New'!N24*'Per Unit Emission'!N23)*'Efficiency Change'!$G22+Transition!$C22*('Base-New'!N24*'Per Unit Emission'!N67)*'Efficiency Change'!$P22)/'Life time change'!$C22</f>
        <v>0</v>
      </c>
      <c r="N23">
        <f>(Transition!$D22*('Base-New'!O24*'Per Unit Emission'!O23)*'Efficiency Change'!$G22+Transition!$C22*('Base-New'!O24*'Per Unit Emission'!O67)*'Efficiency Change'!$P22)/'Life time change'!$C22</f>
        <v>0</v>
      </c>
      <c r="O23">
        <f>(Transition!$D22*('Base-New'!P24*'Per Unit Emission'!P23)*'Efficiency Change'!$G22+Transition!$C22*('Base-New'!P24*'Per Unit Emission'!P67)*'Efficiency Change'!$P22)/'Life time change'!$C22</f>
        <v>0</v>
      </c>
      <c r="P23">
        <f>(Transition!$D22*('Base-New'!Q24*'Per Unit Emission'!Q23)*'Efficiency Change'!$G22+Transition!$C22*('Base-New'!Q24*'Per Unit Emission'!Q67)*'Efficiency Change'!$P22)/'Life time change'!$C22</f>
        <v>0</v>
      </c>
      <c r="Q23">
        <f>(Transition!$D22*('Base-New'!R24*'Per Unit Emission'!R23)*'Efficiency Change'!$G22+Transition!$C22*('Base-New'!R24*'Per Unit Emission'!R67)*'Efficiency Change'!$P22)/'Life time change'!$C22</f>
        <v>0</v>
      </c>
      <c r="R23">
        <f>(Transition!$D22*('Base-New'!S24*'Per Unit Emission'!S23)*'Efficiency Change'!$G22+Transition!$C22*('Base-New'!S24*'Per Unit Emission'!S67)*'Efficiency Change'!$P22)/'Life time change'!$C22</f>
        <v>0</v>
      </c>
      <c r="S23">
        <f>(Transition!$D22*('Base-New'!T24*'Per Unit Emission'!C23)*'Efficiency Change'!$G22+Transition!$C22*('Base-New'!T24*'Per Unit Emission'!C67)*'Efficiency Change'!$P22)/'Life time change'!$C22</f>
        <v>75462462.326322749</v>
      </c>
      <c r="T23">
        <f>(Transition!$D22*('Base-New'!U24*'Per Unit Emission'!D23)*'Efficiency Change'!$G22+Transition!$C22*('Base-New'!U24*'Per Unit Emission'!D67)*'Efficiency Change'!$P22)/'Life time change'!$C22</f>
        <v>29916076.165596768</v>
      </c>
      <c r="U23">
        <f>(Transition!$D22*('Base-New'!V24*'Per Unit Emission'!E23)*'Efficiency Change'!$G22+Transition!$C22*('Base-New'!V24*'Per Unit Emission'!E67)*'Efficiency Change'!$P22)/'Life time change'!$C22</f>
        <v>12144497.566895338</v>
      </c>
      <c r="V23">
        <f>(Transition!$D22*('Base-New'!W24*'Per Unit Emission'!F23)*'Efficiency Change'!$G22+Transition!$C22*('Base-New'!W24*'Per Unit Emission'!F67)*'Efficiency Change'!$P22)/'Life time change'!$C22</f>
        <v>3719602.9224049612</v>
      </c>
      <c r="W23">
        <f>(Transition!$D22*('Base-New'!X24*'Per Unit Emission'!G23)*'Efficiency Change'!$G22+Transition!$C22*('Base-New'!X24*'Per Unit Emission'!G67)*'Efficiency Change'!$P22)/'Life time change'!$C22</f>
        <v>40049817.56966579</v>
      </c>
      <c r="X23">
        <f>(Transition!$D22*('Base-New'!Y24*'Per Unit Emission'!H23)*'Efficiency Change'!$G22+Transition!$C22*('Base-New'!Y24*'Per Unit Emission'!H67)*'Efficiency Change'!$P22)/'Life time change'!$C22</f>
        <v>756471.10797945247</v>
      </c>
      <c r="Y23">
        <f>(Transition!$D22*('Base-New'!Z24*'Per Unit Emission'!I23)*'Efficiency Change'!$G22+Transition!$C22*('Base-New'!Z24*'Per Unit Emission'!I67)*'Efficiency Change'!$P22)/'Life time change'!$C22</f>
        <v>3345453.2679174244</v>
      </c>
      <c r="Z23">
        <f>(Transition!$D22*('Base-New'!AA24*'Per Unit Emission'!J23)*'Efficiency Change'!$G22+Transition!$C22*('Base-New'!AA24*'Per Unit Emission'!J67)*'Efficiency Change'!$P22)/'Life time change'!$C22</f>
        <v>8544972.3825421818</v>
      </c>
      <c r="AA23">
        <f>(Transition!$D22*('Base-New'!AB24*'Per Unit Emission'!K23)*'Efficiency Change'!$G22+Transition!$C22*('Base-New'!AB24*'Per Unit Emission'!K67)*'Efficiency Change'!$P22)/'Life time change'!$C22</f>
        <v>44131361.583554737</v>
      </c>
      <c r="AB23">
        <f>(Transition!$D22*('Base-New'!AC24*'Per Unit Emission'!L23)*'Efficiency Change'!$G22+Transition!$C22*('Base-New'!AC24*'Per Unit Emission'!L67)*'Efficiency Change'!$P22)/'Life time change'!$C22</f>
        <v>4289579.451324298</v>
      </c>
      <c r="AC23">
        <f>(Transition!$D22*('Base-New'!AD24*'Per Unit Emission'!M23)*'Efficiency Change'!$G22+Transition!$C22*('Base-New'!AD24*'Per Unit Emission'!M67)*'Efficiency Change'!$P22)/'Life time change'!$C22</f>
        <v>4794307.5572145926</v>
      </c>
      <c r="AD23">
        <f>(Transition!$D22*('Base-New'!AE24*'Per Unit Emission'!N23)*'Efficiency Change'!$G22+Transition!$C22*('Base-New'!AE24*'Per Unit Emission'!N67)*'Efficiency Change'!$P22)/'Life time change'!$C22</f>
        <v>1036170.7601957123</v>
      </c>
      <c r="AE23">
        <f>(Transition!$D22*('Base-New'!AF24*'Per Unit Emission'!O23)*'Efficiency Change'!$G22+Transition!$C22*('Base-New'!AF24*'Per Unit Emission'!O67)*'Efficiency Change'!$P22)/'Life time change'!$C22</f>
        <v>3140328.7556563863</v>
      </c>
      <c r="AF23">
        <f>(Transition!$D22*('Base-New'!AG24*'Per Unit Emission'!P23)*'Efficiency Change'!$G22+Transition!$C22*('Base-New'!AG24*'Per Unit Emission'!P67)*'Efficiency Change'!$P22)/'Life time change'!$C22</f>
        <v>1048080.7283409913</v>
      </c>
      <c r="AG23">
        <f>(Transition!$D22*('Base-New'!AH24*'Per Unit Emission'!Q23)*'Efficiency Change'!$G22+Transition!$C22*('Base-New'!AH24*'Per Unit Emission'!Q67)*'Efficiency Change'!$P22)/'Life time change'!$C22</f>
        <v>1551779.0253781311</v>
      </c>
      <c r="AH23">
        <f>(Transition!$D22*('Base-New'!AI24*'Per Unit Emission'!R23)*'Efficiency Change'!$G22+Transition!$C22*('Base-New'!AI24*'Per Unit Emission'!R67)*'Efficiency Change'!$P22)/'Life time change'!$C22</f>
        <v>11570466.457551651</v>
      </c>
      <c r="AI23">
        <f>(Transition!$D22*('Base-New'!AJ24*'Per Unit Emission'!S23)*'Efficiency Change'!$G22+Transition!$C22*('Base-New'!AJ24*'Per Unit Emission'!S67)*'Efficiency Change'!$P22)/'Life time change'!$C22</f>
        <v>0</v>
      </c>
      <c r="AJ23">
        <f>(Transition!$D22*('Base-New'!AK24*'Per Unit Emission'!C23)*'Efficiency Change'!$G22+Transition!$C22*('Base-New'!AK24*'Per Unit Emission'!C67)*'Efficiency Change'!$P22)/'Life time change'!$C22</f>
        <v>150924924.6526455</v>
      </c>
      <c r="AK23">
        <f>(Transition!$D22*('Base-New'!AL24*'Per Unit Emission'!D23)*'Efficiency Change'!$G22+Transition!$C22*('Base-New'!AL24*'Per Unit Emission'!D67)*'Efficiency Change'!$P22)/'Life time change'!$C22</f>
        <v>59832152.331193559</v>
      </c>
      <c r="AL23">
        <f>(Transition!$D22*('Base-New'!AM24*'Per Unit Emission'!E23)*'Efficiency Change'!$G22+Transition!$C22*('Base-New'!AM24*'Per Unit Emission'!E67)*'Efficiency Change'!$P22)/'Life time change'!$C22</f>
        <v>24288995.133790534</v>
      </c>
      <c r="AM23">
        <f>(Transition!$D22*('Base-New'!AN24*'Per Unit Emission'!F23)*'Efficiency Change'!$G22+Transition!$C22*('Base-New'!AN24*'Per Unit Emission'!F67)*'Efficiency Change'!$P22)/'Life time change'!$C22</f>
        <v>7439205.8448099513</v>
      </c>
      <c r="AN23">
        <f>(Transition!$D22*('Base-New'!AO24*'Per Unit Emission'!G23)*'Efficiency Change'!$G22+Transition!$C22*('Base-New'!AO24*'Per Unit Emission'!G67)*'Efficiency Change'!$P22)/'Life time change'!$C22</f>
        <v>80099635.139331952</v>
      </c>
      <c r="AO23">
        <f>(Transition!$D22*('Base-New'!AP24*'Per Unit Emission'!H23)*'Efficiency Change'!$G22+Transition!$C22*('Base-New'!AP24*'Per Unit Emission'!H67)*'Efficiency Change'!$P22)/'Life time change'!$C22</f>
        <v>1512942.2159589049</v>
      </c>
      <c r="AP23">
        <f>(Transition!$D22*('Base-New'!AQ24*'Per Unit Emission'!I23)*'Efficiency Change'!$G22+Transition!$C22*('Base-New'!AQ24*'Per Unit Emission'!I67)*'Efficiency Change'!$P22)/'Life time change'!$C22</f>
        <v>6690906.535834874</v>
      </c>
      <c r="AQ23">
        <f>(Transition!$D22*('Base-New'!AR24*'Per Unit Emission'!J23)*'Efficiency Change'!$G22+Transition!$C22*('Base-New'!AR24*'Per Unit Emission'!J67)*'Efficiency Change'!$P22)/'Life time change'!$C22</f>
        <v>17089944.76508439</v>
      </c>
      <c r="AR23">
        <f>(Transition!$D22*('Base-New'!AS24*'Per Unit Emission'!K23)*'Efficiency Change'!$G22+Transition!$C22*('Base-New'!AS24*'Per Unit Emission'!K67)*'Efficiency Change'!$P22)/'Life time change'!$C22</f>
        <v>88262723.167109475</v>
      </c>
      <c r="AS23">
        <f>(Transition!$D22*('Base-New'!AT24*'Per Unit Emission'!L23)*'Efficiency Change'!$G22+Transition!$C22*('Base-New'!AT24*'Per Unit Emission'!L67)*'Efficiency Change'!$P22)/'Life time change'!$C22</f>
        <v>8579158.9026486222</v>
      </c>
      <c r="AT23">
        <f>(Transition!$D22*('Base-New'!AU24*'Per Unit Emission'!M23)*'Efficiency Change'!$G22+Transition!$C22*('Base-New'!AU24*'Per Unit Emission'!M67)*'Efficiency Change'!$P22)/'Life time change'!$C22</f>
        <v>9588615.1144291852</v>
      </c>
      <c r="AU23">
        <f>(Transition!$D22*('Base-New'!AV24*'Per Unit Emission'!N23)*'Efficiency Change'!$G22+Transition!$C22*('Base-New'!AV24*'Per Unit Emission'!N67)*'Efficiency Change'!$P22)/'Life time change'!$C22</f>
        <v>2072341.5203914274</v>
      </c>
      <c r="AV23">
        <f>(Transition!$D22*('Base-New'!AW24*'Per Unit Emission'!O23)*'Efficiency Change'!$G22+Transition!$C22*('Base-New'!AW24*'Per Unit Emission'!O67)*'Efficiency Change'!$P22)/'Life time change'!$C22</f>
        <v>6280657.5113127967</v>
      </c>
      <c r="AW23">
        <f>(Transition!$D22*('Base-New'!AX24*'Per Unit Emission'!P23)*'Efficiency Change'!$G22+Transition!$C22*('Base-New'!AX24*'Per Unit Emission'!P67)*'Efficiency Change'!$P22)/'Life time change'!$C22</f>
        <v>2096161.4566819859</v>
      </c>
      <c r="AX23">
        <f>(Transition!$D22*('Base-New'!AY24*'Per Unit Emission'!Q23)*'Efficiency Change'!$G22+Transition!$C22*('Base-New'!AY24*'Per Unit Emission'!Q67)*'Efficiency Change'!$P22)/'Life time change'!$C22</f>
        <v>3103558.0507562519</v>
      </c>
      <c r="AY23">
        <f>(Transition!$D22*('Base-New'!AZ24*'Per Unit Emission'!R23)*'Efficiency Change'!$G22+Transition!$C22*('Base-New'!AZ24*'Per Unit Emission'!R67)*'Efficiency Change'!$P22)/'Life time change'!$C22</f>
        <v>23140932.915103327</v>
      </c>
      <c r="AZ23">
        <f>(Transition!$D22*('Base-New'!BA24*'Per Unit Emission'!S23)*'Efficiency Change'!$G22+Transition!$C22*('Base-New'!BA24*'Per Unit Emission'!S67)*'Efficiency Change'!$P22)/'Life time change'!$C22</f>
        <v>0</v>
      </c>
      <c r="BA23">
        <f>(Transition!$D22*('Base-New'!BB24*'Per Unit Emission'!C23)*'Efficiency Change'!$G22+Transition!$C22*('Base-New'!BB24*'Per Unit Emission'!C67)*'Efficiency Change'!$P22)/'Life time change'!$C22</f>
        <v>226387386.97896853</v>
      </c>
      <c r="BB23">
        <f>(Transition!$D22*('Base-New'!BC24*'Per Unit Emission'!D23)*'Efficiency Change'!$G22+Transition!$C22*('Base-New'!BC24*'Per Unit Emission'!D67)*'Efficiency Change'!$P22)/'Life time change'!$C22</f>
        <v>89748228.496790573</v>
      </c>
      <c r="BC23">
        <f>(Transition!$D22*('Base-New'!BD24*'Per Unit Emission'!E23)*'Efficiency Change'!$G22+Transition!$C22*('Base-New'!BD24*'Per Unit Emission'!E67)*'Efficiency Change'!$P22)/'Life time change'!$C22</f>
        <v>36433492.700685926</v>
      </c>
      <c r="BD23">
        <f>(Transition!$D22*('Base-New'!BE24*'Per Unit Emission'!F23)*'Efficiency Change'!$G22+Transition!$C22*('Base-New'!BE24*'Per Unit Emission'!F67)*'Efficiency Change'!$P22)/'Life time change'!$C22</f>
        <v>11158808.767214937</v>
      </c>
      <c r="BE23">
        <f>(Transition!$D22*('Base-New'!BF24*'Per Unit Emission'!G23)*'Efficiency Change'!$G22+Transition!$C22*('Base-New'!BF24*'Per Unit Emission'!G67)*'Efficiency Change'!$P22)/'Life time change'!$C22</f>
        <v>120149452.70899811</v>
      </c>
      <c r="BF23">
        <f>(Transition!$D22*('Base-New'!BG24*'Per Unit Emission'!H23)*'Efficiency Change'!$G22+Transition!$C22*('Base-New'!BG24*'Per Unit Emission'!H67)*'Efficiency Change'!$P22)/'Life time change'!$C22</f>
        <v>2269413.32393836</v>
      </c>
      <c r="BG23">
        <f>(Transition!$D22*('Base-New'!BH24*'Per Unit Emission'!I23)*'Efficiency Change'!$G22+Transition!$C22*('Base-New'!BH24*'Per Unit Emission'!I67)*'Efficiency Change'!$P22)/'Life time change'!$C22</f>
        <v>10036359.803752325</v>
      </c>
      <c r="BH23">
        <f>(Transition!$D22*('Base-New'!BI24*'Per Unit Emission'!J23)*'Efficiency Change'!$G22+Transition!$C22*('Base-New'!BI24*'Per Unit Emission'!J67)*'Efficiency Change'!$P22)/'Life time change'!$C22</f>
        <v>25634917.147626568</v>
      </c>
      <c r="BI23">
        <f>(Transition!$D22*('Base-New'!BJ24*'Per Unit Emission'!K23)*'Efficiency Change'!$G22+Transition!$C22*('Base-New'!BJ24*'Per Unit Emission'!K67)*'Efficiency Change'!$P22)/'Life time change'!$C22</f>
        <v>132394084.75066449</v>
      </c>
      <c r="BJ23">
        <f>(Transition!$D22*('Base-New'!BK24*'Per Unit Emission'!L23)*'Efficiency Change'!$G22+Transition!$C22*('Base-New'!BK24*'Per Unit Emission'!L67)*'Efficiency Change'!$P22)/'Life time change'!$C22</f>
        <v>12868738.353972947</v>
      </c>
      <c r="BK23">
        <f>(Transition!$D22*('Base-New'!BL24*'Per Unit Emission'!M23)*'Efficiency Change'!$G22+Transition!$C22*('Base-New'!BL24*'Per Unit Emission'!M67)*'Efficiency Change'!$P22)/'Life time change'!$C22</f>
        <v>14382922.671643775</v>
      </c>
      <c r="BL23">
        <f>(Transition!$D22*('Base-New'!BM24*'Per Unit Emission'!N23)*'Efficiency Change'!$G22+Transition!$C22*('Base-New'!BM24*'Per Unit Emission'!N67)*'Efficiency Change'!$P22)/'Life time change'!$C22</f>
        <v>3108512.2805871428</v>
      </c>
      <c r="BM23">
        <f>(Transition!$D22*('Base-New'!BN24*'Per Unit Emission'!O23)*'Efficiency Change'!$G22+Transition!$C22*('Base-New'!BN24*'Per Unit Emission'!O67)*'Efficiency Change'!$P22)/'Life time change'!$C22</f>
        <v>9420986.2669692077</v>
      </c>
      <c r="BN23">
        <f>(Transition!$D22*('Base-New'!BO24*'Per Unit Emission'!P23)*'Efficiency Change'!$G22+Transition!$C22*('Base-New'!BO24*'Per Unit Emission'!P67)*'Efficiency Change'!$P22)/'Life time change'!$C22</f>
        <v>3144242.1850229525</v>
      </c>
      <c r="BO23">
        <f>(Transition!$D22*('Base-New'!BP24*'Per Unit Emission'!Q23)*'Efficiency Change'!$G22+Transition!$C22*('Base-New'!BP24*'Per Unit Emission'!Q67)*'Efficiency Change'!$P22)/'Life time change'!$C22</f>
        <v>4655337.0761343781</v>
      </c>
      <c r="BP23">
        <f>(Transition!$D22*('Base-New'!BQ24*'Per Unit Emission'!R23)*'Efficiency Change'!$G22+Transition!$C22*('Base-New'!BQ24*'Per Unit Emission'!R67)*'Efficiency Change'!$P22)/'Life time change'!$C22</f>
        <v>34711399.3726549</v>
      </c>
      <c r="BQ23">
        <f>(Transition!$D22*('Base-New'!BR24*'Per Unit Emission'!S23)*'Efficiency Change'!$G22+Transition!$C22*('Base-New'!BR24*'Per Unit Emission'!S67)*'Efficiency Change'!$P22)/'Life time change'!$C22</f>
        <v>0</v>
      </c>
      <c r="BR23">
        <f>(Transition!$D22*('Base-New'!BS24*'Per Unit Emission'!C23)*'Efficiency Change'!$G22+Transition!$C22*('Base-New'!BS24*'Per Unit Emission'!C67)*'Efficiency Change'!$P22)/'Life time change'!$C22</f>
        <v>301849849.30529124</v>
      </c>
      <c r="BS23">
        <f>(Transition!$D22*('Base-New'!BT24*'Per Unit Emission'!D23)*'Efficiency Change'!$G22+Transition!$C22*('Base-New'!BT24*'Per Unit Emission'!D67)*'Efficiency Change'!$P22)/'Life time change'!$C22</f>
        <v>119664304.66238736</v>
      </c>
      <c r="BT23">
        <f>(Transition!$D22*('Base-New'!BU24*'Per Unit Emission'!E23)*'Efficiency Change'!$G22+Transition!$C22*('Base-New'!BU24*'Per Unit Emission'!E67)*'Efficiency Change'!$P22)/'Life time change'!$C22</f>
        <v>48577990.267581314</v>
      </c>
      <c r="BU23">
        <f>(Transition!$D22*('Base-New'!BV24*'Per Unit Emission'!F23)*'Efficiency Change'!$G22+Transition!$C22*('Base-New'!BV24*'Per Unit Emission'!F67)*'Efficiency Change'!$P22)/'Life time change'!$C22</f>
        <v>14878411.689619927</v>
      </c>
      <c r="BV23">
        <f>(Transition!$D22*('Base-New'!BW24*'Per Unit Emission'!G23)*'Efficiency Change'!$G22+Transition!$C22*('Base-New'!BW24*'Per Unit Emission'!G67)*'Efficiency Change'!$P22)/'Life time change'!$C22</f>
        <v>160199270.27866426</v>
      </c>
      <c r="BW23">
        <f>(Transition!$D22*('Base-New'!BX24*'Per Unit Emission'!H23)*'Efficiency Change'!$G22+Transition!$C22*('Base-New'!BX24*'Per Unit Emission'!H67)*'Efficiency Change'!$P22)/'Life time change'!$C22</f>
        <v>3025884.4319178048</v>
      </c>
      <c r="BX23">
        <f>(Transition!$D22*('Base-New'!BY24*'Per Unit Emission'!I23)*'Efficiency Change'!$G22+Transition!$C22*('Base-New'!BY24*'Per Unit Emission'!I67)*'Efficiency Change'!$P22)/'Life time change'!$C22</f>
        <v>13381813.071669774</v>
      </c>
      <c r="BY23">
        <f>(Transition!$D22*('Base-New'!BZ24*'Per Unit Emission'!J23)*'Efficiency Change'!$G22+Transition!$C22*('Base-New'!BZ24*'Per Unit Emission'!J67)*'Efficiency Change'!$P22)/'Life time change'!$C22</f>
        <v>34179889.530168667</v>
      </c>
      <c r="BZ23">
        <f>(Transition!$D22*('Base-New'!CA24*'Per Unit Emission'!K23)*'Efficiency Change'!$G22+Transition!$C22*('Base-New'!CA24*'Per Unit Emission'!K67)*'Efficiency Change'!$P22)/'Life time change'!$C22</f>
        <v>176525446.33421919</v>
      </c>
      <c r="CA23">
        <f>(Transition!$D22*('Base-New'!CB24*'Per Unit Emission'!L23)*'Efficiency Change'!$G22+Transition!$C22*('Base-New'!CB24*'Per Unit Emission'!L67)*'Efficiency Change'!$P22)/'Life time change'!$C22</f>
        <v>17158317.805297274</v>
      </c>
      <c r="CB23">
        <f>(Transition!$D22*('Base-New'!CC24*'Per Unit Emission'!M23)*'Efficiency Change'!$G22+Transition!$C22*('Base-New'!CC24*'Per Unit Emission'!M67)*'Efficiency Change'!$P22)/'Life time change'!$C22</f>
        <v>19177230.22885837</v>
      </c>
      <c r="CC23">
        <f>(Transition!$D22*('Base-New'!CD24*'Per Unit Emission'!N23)*'Efficiency Change'!$G22+Transition!$C22*('Base-New'!CD24*'Per Unit Emission'!N67)*'Efficiency Change'!$P22)/'Life time change'!$C22</f>
        <v>4144683.0407828386</v>
      </c>
      <c r="CD23">
        <f>(Transition!$D22*('Base-New'!CE24*'Per Unit Emission'!O23)*'Efficiency Change'!$G22+Transition!$C22*('Base-New'!CE24*'Per Unit Emission'!O67)*'Efficiency Change'!$P22)/'Life time change'!$C22</f>
        <v>12561315.022625618</v>
      </c>
      <c r="CE23">
        <f>(Transition!$D22*('Base-New'!CF24*'Per Unit Emission'!P23)*'Efficiency Change'!$G22+Transition!$C22*('Base-New'!CF24*'Per Unit Emission'!P67)*'Efficiency Change'!$P22)/'Life time change'!$C22</f>
        <v>4192322.9133639475</v>
      </c>
      <c r="CF23">
        <f>(Transition!$D22*('Base-New'!CG24*'Per Unit Emission'!Q23)*'Efficiency Change'!$G22+Transition!$C22*('Base-New'!CG24*'Per Unit Emission'!Q67)*'Efficiency Change'!$P22)/'Life time change'!$C22</f>
        <v>6207116.1015125038</v>
      </c>
      <c r="CG23">
        <f>(Transition!$D22*('Base-New'!CH24*'Per Unit Emission'!R23)*'Efficiency Change'!$G22+Transition!$C22*('Base-New'!CH24*'Per Unit Emission'!R67)*'Efficiency Change'!$P22)/'Life time change'!$C22</f>
        <v>46281865.830206431</v>
      </c>
      <c r="CJ23">
        <v>2030</v>
      </c>
      <c r="CK23">
        <f>(Transition!$D22*('RCP26-NEW'!C24*'Per Unit Emission'!T23)*'Efficiency Change'!$G22+Transition!$C22*('RCP26-NEW'!C24*'Per Unit Emission'!T67)*'Efficiency Change'!$P22)/'Life time change'!$C22</f>
        <v>0</v>
      </c>
      <c r="CL23">
        <f>(Transition!$D22*('RCP26-NEW'!D24*'Per Unit Emission'!U23)*'Efficiency Change'!$G22+Transition!$C22*('RCP26-NEW'!D24*'Per Unit Emission'!U67)*'Efficiency Change'!$P22)/'Life time change'!$C22</f>
        <v>0</v>
      </c>
      <c r="CM23">
        <f>(Transition!$D22*('RCP26-NEW'!E24*'Per Unit Emission'!V23)*'Efficiency Change'!$G22+Transition!$C22*('RCP26-NEW'!E24*'Per Unit Emission'!V67)*'Efficiency Change'!$P22)/'Life time change'!$C22</f>
        <v>0</v>
      </c>
      <c r="CN23">
        <f>(Transition!$D22*('RCP26-NEW'!F24*'Per Unit Emission'!W23)*'Efficiency Change'!$G22+Transition!$C22*('RCP26-NEW'!F24*'Per Unit Emission'!W67)*'Efficiency Change'!$P22)/'Life time change'!$C22</f>
        <v>0</v>
      </c>
      <c r="CO23">
        <f>(Transition!$D22*('RCP26-NEW'!G24*'Per Unit Emission'!X23)*'Efficiency Change'!$G22+Transition!$C22*('RCP26-NEW'!G24*'Per Unit Emission'!X67)*'Efficiency Change'!$P22)/'Life time change'!$C22</f>
        <v>0</v>
      </c>
      <c r="CP23">
        <f>(Transition!$D22*('RCP26-NEW'!H24*'Per Unit Emission'!Y23)*'Efficiency Change'!$G22+Transition!$C22*('RCP26-NEW'!H24*'Per Unit Emission'!Y67)*'Efficiency Change'!$P22)/'Life time change'!$C22</f>
        <v>0</v>
      </c>
      <c r="CQ23">
        <f>(Transition!$D22*('RCP26-NEW'!I24*'Per Unit Emission'!Z23)*'Efficiency Change'!$G22+Transition!$C22*('RCP26-NEW'!I24*'Per Unit Emission'!Z67)*'Efficiency Change'!$P22)/'Life time change'!$C22</f>
        <v>0</v>
      </c>
      <c r="CR23">
        <f>(Transition!$D22*('RCP26-NEW'!J24*'Per Unit Emission'!AA23)*'Efficiency Change'!$G22+Transition!$C22*('RCP26-NEW'!J24*'Per Unit Emission'!AA67)*'Efficiency Change'!$P22)/'Life time change'!$C22</f>
        <v>0</v>
      </c>
      <c r="CS23">
        <f>(Transition!$D22*('RCP26-NEW'!K24*'Per Unit Emission'!AB23)*'Efficiency Change'!$G22+Transition!$C22*('RCP26-NEW'!K24*'Per Unit Emission'!AB67)*'Efficiency Change'!$P22)/'Life time change'!$C22</f>
        <v>0</v>
      </c>
      <c r="CT23">
        <f>(Transition!$D22*('RCP26-NEW'!L24*'Per Unit Emission'!AC23)*'Efficiency Change'!$G22+Transition!$C22*('RCP26-NEW'!L24*'Per Unit Emission'!AC67)*'Efficiency Change'!$P22)/'Life time change'!$C22</f>
        <v>0</v>
      </c>
      <c r="CU23">
        <f>(Transition!$D22*('RCP26-NEW'!M24*'Per Unit Emission'!AD23)*'Efficiency Change'!$G22+Transition!$C22*('RCP26-NEW'!M24*'Per Unit Emission'!AD67)*'Efficiency Change'!$P22)/'Life time change'!$C22</f>
        <v>0</v>
      </c>
      <c r="CV23">
        <f>(Transition!$D22*('RCP26-NEW'!N24*'Per Unit Emission'!AE23)*'Efficiency Change'!$G22+Transition!$C22*('RCP26-NEW'!N24*'Per Unit Emission'!AE67)*'Efficiency Change'!$P22)/'Life time change'!$C22</f>
        <v>0</v>
      </c>
      <c r="CW23">
        <f>(Transition!$D22*('RCP26-NEW'!O24*'Per Unit Emission'!AF23)*'Efficiency Change'!$G22+Transition!$C22*('RCP26-NEW'!O24*'Per Unit Emission'!AF67)*'Efficiency Change'!$P22)/'Life time change'!$C22</f>
        <v>0</v>
      </c>
      <c r="CX23">
        <f>(Transition!$D22*('RCP26-NEW'!P24*'Per Unit Emission'!AG23)*'Efficiency Change'!$G22+Transition!$C22*('RCP26-NEW'!P24*'Per Unit Emission'!AG67)*'Efficiency Change'!$P22)/'Life time change'!$C22</f>
        <v>0</v>
      </c>
      <c r="CY23">
        <f>(Transition!$D22*('RCP26-NEW'!Q24*'Per Unit Emission'!AH23)*'Efficiency Change'!$G22+Transition!$C22*('RCP26-NEW'!Q24*'Per Unit Emission'!AH67)*'Efficiency Change'!$P22)/'Life time change'!$C22</f>
        <v>0</v>
      </c>
      <c r="CZ23">
        <f>(Transition!$D22*('RCP26-NEW'!R24*'Per Unit Emission'!AI23)*'Efficiency Change'!$G22+Transition!$C22*('RCP26-NEW'!R24*'Per Unit Emission'!AI67)*'Efficiency Change'!$P22)/'Life time change'!$C22</f>
        <v>0</v>
      </c>
      <c r="DA23">
        <f>(Transition!$D22*('RCP26-NEW'!S24*'Per Unit Emission'!AJ23)*'Efficiency Change'!$G22+Transition!$C22*('RCP26-NEW'!S24*'Per Unit Emission'!AJ67)*'Efficiency Change'!$P22)/'Life time change'!$C22</f>
        <v>0</v>
      </c>
      <c r="DB23">
        <f>(Transition!$D22*('RCP26-NEW'!T24*'Per Unit Emission'!T23)*'Efficiency Change'!$G22+Transition!$C22*('RCP26-NEW'!T24*'Per Unit Emission'!T67)*'Efficiency Change'!$P22)/'Life time change'!$C22</f>
        <v>89822201.701046228</v>
      </c>
      <c r="DC23">
        <f>(Transition!$D22*('RCP26-NEW'!U24*'Per Unit Emission'!U23)*'Efficiency Change'!$G22+Transition!$C22*('RCP26-NEW'!U24*'Per Unit Emission'!U67)*'Efficiency Change'!$P22)/'Life time change'!$C22</f>
        <v>39128081.040522426</v>
      </c>
      <c r="DD23">
        <f>(Transition!$D22*('RCP26-NEW'!V24*'Per Unit Emission'!V23)*'Efficiency Change'!$G22+Transition!$C22*('RCP26-NEW'!V24*'Per Unit Emission'!V67)*'Efficiency Change'!$P22)/'Life time change'!$C22</f>
        <v>14471134.915781705</v>
      </c>
      <c r="DE23">
        <f>(Transition!$D22*('RCP26-NEW'!W24*'Per Unit Emission'!W23)*'Efficiency Change'!$G22+Transition!$C22*('RCP26-NEW'!W24*'Per Unit Emission'!W67)*'Efficiency Change'!$P22)/'Life time change'!$C22</f>
        <v>3862880.9685329339</v>
      </c>
      <c r="DF23">
        <f>(Transition!$D22*('RCP26-NEW'!X24*'Per Unit Emission'!X23)*'Efficiency Change'!$G22+Transition!$C22*('RCP26-NEW'!X24*'Per Unit Emission'!X67)*'Efficiency Change'!$P22)/'Life time change'!$C22</f>
        <v>46083289.226875097</v>
      </c>
      <c r="DG23">
        <f>(Transition!$D22*('RCP26-NEW'!Y24*'Per Unit Emission'!Y23)*'Efficiency Change'!$G22+Transition!$C22*('RCP26-NEW'!Y24*'Per Unit Emission'!Y67)*'Efficiency Change'!$P22)/'Life time change'!$C22</f>
        <v>948012.11296779837</v>
      </c>
      <c r="DH23">
        <f>(Transition!$D22*('RCP26-NEW'!Z24*'Per Unit Emission'!Z23)*'Efficiency Change'!$G22+Transition!$C22*('RCP26-NEW'!Z24*'Per Unit Emission'!Z67)*'Efficiency Change'!$P22)/'Life time change'!$C22</f>
        <v>4031948.4873324516</v>
      </c>
      <c r="DI23">
        <f>(Transition!$D22*('RCP26-NEW'!AA24*'Per Unit Emission'!AA23)*'Efficiency Change'!$G22+Transition!$C22*('RCP26-NEW'!AA24*'Per Unit Emission'!AA67)*'Efficiency Change'!$P22)/'Life time change'!$C22</f>
        <v>11390156.234301586</v>
      </c>
      <c r="DJ23">
        <f>(Transition!$D22*('RCP26-NEW'!AB24*'Per Unit Emission'!AB23)*'Efficiency Change'!$G22+Transition!$C22*('RCP26-NEW'!AB24*'Per Unit Emission'!AB67)*'Efficiency Change'!$P22)/'Life time change'!$C22</f>
        <v>30738771.555844605</v>
      </c>
      <c r="DK23">
        <f>(Transition!$D22*('RCP26-NEW'!AC24*'Per Unit Emission'!AC23)*'Efficiency Change'!$G22+Transition!$C22*('RCP26-NEW'!AC24*'Per Unit Emission'!AC67)*'Efficiency Change'!$P22)/'Life time change'!$C22</f>
        <v>5702582.5410997868</v>
      </c>
      <c r="DL23">
        <f>(Transition!$D22*('RCP26-NEW'!AD24*'Per Unit Emission'!AD23)*'Efficiency Change'!$G22+Transition!$C22*('RCP26-NEW'!AD24*'Per Unit Emission'!AD67)*'Efficiency Change'!$P22)/'Life time change'!$C22</f>
        <v>7881930.2374753589</v>
      </c>
      <c r="DM23">
        <f>(Transition!$D22*('RCP26-NEW'!AE24*'Per Unit Emission'!AE23)*'Efficiency Change'!$G22+Transition!$C22*('RCP26-NEW'!AE24*'Per Unit Emission'!AE67)*'Efficiency Change'!$P22)/'Life time change'!$C22</f>
        <v>1432800.3135175589</v>
      </c>
      <c r="DN23">
        <f>(Transition!$D22*('RCP26-NEW'!AF24*'Per Unit Emission'!AF23)*'Efficiency Change'!$G22+Transition!$C22*('RCP26-NEW'!AF24*'Per Unit Emission'!AF67)*'Efficiency Change'!$P22)/'Life time change'!$C22</f>
        <v>4562883.31234839</v>
      </c>
      <c r="DO23">
        <f>(Transition!$D22*('RCP26-NEW'!AG24*'Per Unit Emission'!AG23)*'Efficiency Change'!$G22+Transition!$C22*('RCP26-NEW'!AG24*'Per Unit Emission'!AG67)*'Efficiency Change'!$P22)/'Life time change'!$C22</f>
        <v>3854099.9992381693</v>
      </c>
      <c r="DP23">
        <f>(Transition!$D22*('RCP26-NEW'!AH24*'Per Unit Emission'!AH23)*'Efficiency Change'!$G22+Transition!$C22*('RCP26-NEW'!AH24*'Per Unit Emission'!AH67)*'Efficiency Change'!$P22)/'Life time change'!$C22</f>
        <v>2322344.8082568599</v>
      </c>
      <c r="DQ23">
        <f>(Transition!$D22*('RCP26-NEW'!AI24*'Per Unit Emission'!AI23)*'Efficiency Change'!$G22+Transition!$C22*('RCP26-NEW'!AI24*'Per Unit Emission'!AI67)*'Efficiency Change'!$P22)/'Life time change'!$C22</f>
        <v>15561611.630665708</v>
      </c>
      <c r="DR23">
        <f>(Transition!$D22*('RCP26-NEW'!AJ24*'Per Unit Emission'!AJ23)*'Efficiency Change'!$G22+Transition!$C22*('RCP26-NEW'!AJ24*'Per Unit Emission'!AJ67)*'Efficiency Change'!$P22)/'Life time change'!$C22</f>
        <v>0</v>
      </c>
      <c r="DS23">
        <f>(Transition!$D22*('RCP26-NEW'!AK24*'Per Unit Emission'!T23)*'Efficiency Change'!$G22+Transition!$C22*('RCP26-NEW'!AK24*'Per Unit Emission'!T67)*'Efficiency Change'!$P22)/'Life time change'!$C22</f>
        <v>179644403.40209246</v>
      </c>
      <c r="DT23">
        <f>(Transition!$D22*('RCP26-NEW'!AL24*'Per Unit Emission'!U23)*'Efficiency Change'!$G22+Transition!$C22*('RCP26-NEW'!AL24*'Per Unit Emission'!U67)*'Efficiency Change'!$P22)/'Life time change'!$C22</f>
        <v>78256162.081045076</v>
      </c>
      <c r="DU23">
        <f>(Transition!$D22*('RCP26-NEW'!AM24*'Per Unit Emission'!V23)*'Efficiency Change'!$G22+Transition!$C22*('RCP26-NEW'!AM24*'Per Unit Emission'!V67)*'Efficiency Change'!$P22)/'Life time change'!$C22</f>
        <v>28942269.83156329</v>
      </c>
      <c r="DV23">
        <f>(Transition!$D22*('RCP26-NEW'!AN24*'Per Unit Emission'!W23)*'Efficiency Change'!$G22+Transition!$C22*('RCP26-NEW'!AN24*'Per Unit Emission'!W67)*'Efficiency Change'!$P22)/'Life time change'!$C22</f>
        <v>7725761.9370658938</v>
      </c>
      <c r="DW23">
        <f>(Transition!$D22*('RCP26-NEW'!AO24*'Per Unit Emission'!X23)*'Efficiency Change'!$G22+Transition!$C22*('RCP26-NEW'!AO24*'Per Unit Emission'!X67)*'Efficiency Change'!$P22)/'Life time change'!$C22</f>
        <v>92166578.453750566</v>
      </c>
      <c r="DX23">
        <f>(Transition!$D22*('RCP26-NEW'!AP24*'Per Unit Emission'!Y23)*'Efficiency Change'!$G22+Transition!$C22*('RCP26-NEW'!AP24*'Per Unit Emission'!Y67)*'Efficiency Change'!$P22)/'Life time change'!$C22</f>
        <v>1896024.2259355967</v>
      </c>
      <c r="DY23">
        <f>(Transition!$D22*('RCP26-NEW'!AQ24*'Per Unit Emission'!Z23)*'Efficiency Change'!$G22+Transition!$C22*('RCP26-NEW'!AQ24*'Per Unit Emission'!Z67)*'Efficiency Change'!$P22)/'Life time change'!$C22</f>
        <v>8063896.9746649247</v>
      </c>
      <c r="DZ23">
        <f>(Transition!$D22*('RCP26-NEW'!AR24*'Per Unit Emission'!AA23)*'Efficiency Change'!$G22+Transition!$C22*('RCP26-NEW'!AR24*'Per Unit Emission'!AA67)*'Efficiency Change'!$P22)/'Life time change'!$C22</f>
        <v>22780312.468603194</v>
      </c>
      <c r="EA23">
        <f>(Transition!$D22*('RCP26-NEW'!AS24*'Per Unit Emission'!AB23)*'Efficiency Change'!$G22+Transition!$C22*('RCP26-NEW'!AS24*'Per Unit Emission'!AB67)*'Efficiency Change'!$P22)/'Life time change'!$C22</f>
        <v>61477543.11168921</v>
      </c>
      <c r="EB23">
        <f>(Transition!$D22*('RCP26-NEW'!AT24*'Per Unit Emission'!AC23)*'Efficiency Change'!$G22+Transition!$C22*('RCP26-NEW'!AT24*'Per Unit Emission'!AC67)*'Efficiency Change'!$P22)/'Life time change'!$C22</f>
        <v>11405165.0821996</v>
      </c>
      <c r="EC23">
        <f>(Transition!$D22*('RCP26-NEW'!AU24*'Per Unit Emission'!AD23)*'Efficiency Change'!$G22+Transition!$C22*('RCP26-NEW'!AU24*'Per Unit Emission'!AD67)*'Efficiency Change'!$P22)/'Life time change'!$C22</f>
        <v>15763860.474950718</v>
      </c>
      <c r="ED23">
        <f>(Transition!$D22*('RCP26-NEW'!AV24*'Per Unit Emission'!AE23)*'Efficiency Change'!$G22+Transition!$C22*('RCP26-NEW'!AV24*'Per Unit Emission'!AE67)*'Efficiency Change'!$P22)/'Life time change'!$C22</f>
        <v>2865600.6270351014</v>
      </c>
      <c r="EE23">
        <f>(Transition!$D22*('RCP26-NEW'!AW24*'Per Unit Emission'!AF23)*'Efficiency Change'!$G22+Transition!$C22*('RCP26-NEW'!AW24*'Per Unit Emission'!AF67)*'Efficiency Change'!$P22)/'Life time change'!$C22</f>
        <v>9125766.62469678</v>
      </c>
      <c r="EF23">
        <f>(Transition!$D22*('RCP26-NEW'!AX24*'Per Unit Emission'!AG23)*'Efficiency Change'!$G22+Transition!$C22*('RCP26-NEW'!AX24*'Per Unit Emission'!AG67)*'Efficiency Change'!$P22)/'Life time change'!$C22</f>
        <v>7708199.9984763656</v>
      </c>
      <c r="EG23">
        <f>(Transition!$D22*('RCP26-NEW'!AY24*'Per Unit Emission'!AH23)*'Efficiency Change'!$G22+Transition!$C22*('RCP26-NEW'!AY24*'Per Unit Emission'!AH67)*'Efficiency Change'!$P22)/'Life time change'!$C22</f>
        <v>4644689.6165137105</v>
      </c>
      <c r="EH23">
        <f>(Transition!$D22*('RCP26-NEW'!AZ24*'Per Unit Emission'!AI23)*'Efficiency Change'!$G22+Transition!$C22*('RCP26-NEW'!AZ24*'Per Unit Emission'!AI67)*'Efficiency Change'!$P22)/'Life time change'!$C22</f>
        <v>31123223.261331357</v>
      </c>
      <c r="EI23">
        <f>(Transition!$D22*('RCP26-NEW'!BA24*'Per Unit Emission'!AJ23)*'Efficiency Change'!$G22+Transition!$C22*('RCP26-NEW'!BA24*'Per Unit Emission'!AJ67)*'Efficiency Change'!$P22)/'Life time change'!$C22</f>
        <v>0</v>
      </c>
      <c r="EJ23">
        <f>(Transition!$D22*('RCP26-NEW'!BB24*'Per Unit Emission'!T23)*'Efficiency Change'!$G22+Transition!$C22*('RCP26-NEW'!BB24*'Per Unit Emission'!T67)*'Efficiency Change'!$P22)/'Life time change'!$C22</f>
        <v>269466605.10313869</v>
      </c>
      <c r="EK23">
        <f>(Transition!$D22*('RCP26-NEW'!BC24*'Per Unit Emission'!U23)*'Efficiency Change'!$G22+Transition!$C22*('RCP26-NEW'!BC24*'Per Unit Emission'!U67)*'Efficiency Change'!$P22)/'Life time change'!$C22</f>
        <v>117384243.1215677</v>
      </c>
      <c r="EL23">
        <f>(Transition!$D22*('RCP26-NEW'!BD24*'Per Unit Emission'!V23)*'Efficiency Change'!$G22+Transition!$C22*('RCP26-NEW'!BD24*'Per Unit Emission'!V67)*'Efficiency Change'!$P22)/'Life time change'!$C22</f>
        <v>43413404.747345038</v>
      </c>
      <c r="EM23">
        <f>(Transition!$D22*('RCP26-NEW'!BE24*'Per Unit Emission'!W23)*'Efficiency Change'!$G22+Transition!$C22*('RCP26-NEW'!BE24*'Per Unit Emission'!W67)*'Efficiency Change'!$P22)/'Life time change'!$C22</f>
        <v>11588642.905598827</v>
      </c>
      <c r="EN23">
        <f>(Transition!$D22*('RCP26-NEW'!BF24*'Per Unit Emission'!X23)*'Efficiency Change'!$G22+Transition!$C22*('RCP26-NEW'!BF24*'Per Unit Emission'!X67)*'Efficiency Change'!$P22)/'Life time change'!$C22</f>
        <v>138249867.68062603</v>
      </c>
      <c r="EO23">
        <f>(Transition!$D22*('RCP26-NEW'!BG24*'Per Unit Emission'!Y23)*'Efficiency Change'!$G22+Transition!$C22*('RCP26-NEW'!BG24*'Per Unit Emission'!Y67)*'Efficiency Change'!$P22)/'Life time change'!$C22</f>
        <v>2844036.3389033857</v>
      </c>
      <c r="EP23">
        <f>(Transition!$D22*('RCP26-NEW'!BH24*'Per Unit Emission'!Z23)*'Efficiency Change'!$G22+Transition!$C22*('RCP26-NEW'!BH24*'Per Unit Emission'!Z67)*'Efficiency Change'!$P22)/'Life time change'!$C22</f>
        <v>12095845.461997399</v>
      </c>
      <c r="EQ23">
        <f>(Transition!$D22*('RCP26-NEW'!BI24*'Per Unit Emission'!AA23)*'Efficiency Change'!$G22+Transition!$C22*('RCP26-NEW'!BI24*'Per Unit Emission'!AA67)*'Efficiency Change'!$P22)/'Life time change'!$C22</f>
        <v>34170468.702904753</v>
      </c>
      <c r="ER23">
        <f>(Transition!$D22*('RCP26-NEW'!BJ24*'Per Unit Emission'!AB23)*'Efficiency Change'!$G22+Transition!$C22*('RCP26-NEW'!BJ24*'Per Unit Emission'!AB67)*'Efficiency Change'!$P22)/'Life time change'!$C22</f>
        <v>92216314.66753383</v>
      </c>
      <c r="ES23">
        <f>(Transition!$D22*('RCP26-NEW'!BK24*'Per Unit Emission'!AC23)*'Efficiency Change'!$G22+Transition!$C22*('RCP26-NEW'!BK24*'Per Unit Emission'!AC67)*'Efficiency Change'!$P22)/'Life time change'!$C22</f>
        <v>17107747.623299412</v>
      </c>
      <c r="ET23">
        <f>(Transition!$D22*('RCP26-NEW'!BL24*'Per Unit Emission'!AD23)*'Efficiency Change'!$G22+Transition!$C22*('RCP26-NEW'!BL24*'Per Unit Emission'!AD67)*'Efficiency Change'!$P22)/'Life time change'!$C22</f>
        <v>23645790.712426104</v>
      </c>
      <c r="EU23">
        <f>(Transition!$D22*('RCP26-NEW'!BM24*'Per Unit Emission'!AE23)*'Efficiency Change'!$G22+Transition!$C22*('RCP26-NEW'!BM24*'Per Unit Emission'!AE67)*'Efficiency Change'!$P22)/'Life time change'!$C22</f>
        <v>4298400.940552651</v>
      </c>
      <c r="EV23">
        <f>(Transition!$D22*('RCP26-NEW'!BN24*'Per Unit Emission'!AF23)*'Efficiency Change'!$G22+Transition!$C22*('RCP26-NEW'!BN24*'Per Unit Emission'!AF67)*'Efficiency Change'!$P22)/'Life time change'!$C22</f>
        <v>13688649.937045168</v>
      </c>
      <c r="EW23">
        <f>(Transition!$D22*('RCP26-NEW'!BO24*'Per Unit Emission'!AG23)*'Efficiency Change'!$G22+Transition!$C22*('RCP26-NEW'!BO24*'Per Unit Emission'!AG67)*'Efficiency Change'!$P22)/'Life time change'!$C22</f>
        <v>11562299.99771456</v>
      </c>
      <c r="EX23">
        <f>(Transition!$D22*('RCP26-NEW'!BP24*'Per Unit Emission'!AH23)*'Efficiency Change'!$G22+Transition!$C22*('RCP26-NEW'!BP24*'Per Unit Emission'!AH67)*'Efficiency Change'!$P22)/'Life time change'!$C22</f>
        <v>6967034.4247705769</v>
      </c>
      <c r="EY23">
        <f>(Transition!$D22*('RCP26-NEW'!BQ24*'Per Unit Emission'!AI23)*'Efficiency Change'!$G22+Transition!$C22*('RCP26-NEW'!BQ24*'Per Unit Emission'!AI67)*'Efficiency Change'!$P22)/'Life time change'!$C22</f>
        <v>46684834.891997173</v>
      </c>
      <c r="EZ23">
        <f>(Transition!$D22*('RCP26-NEW'!BR24*'Per Unit Emission'!AJ23)*'Efficiency Change'!$G22+Transition!$C22*('RCP26-NEW'!BR24*'Per Unit Emission'!AJ67)*'Efficiency Change'!$P22)/'Life time change'!$C22</f>
        <v>0</v>
      </c>
      <c r="FA23">
        <f>(Transition!$D22*('RCP26-NEW'!BS24*'Per Unit Emission'!T23)*'Efficiency Change'!$G22+Transition!$C22*('RCP26-NEW'!BS24*'Per Unit Emission'!T67)*'Efficiency Change'!$P22)/'Life time change'!$C22</f>
        <v>359288806.80418378</v>
      </c>
      <c r="FB23">
        <f>(Transition!$D22*('RCP26-NEW'!BT24*'Per Unit Emission'!U23)*'Efficiency Change'!$G22+Transition!$C22*('RCP26-NEW'!BT24*'Per Unit Emission'!U67)*'Efficiency Change'!$P22)/'Life time change'!$C22</f>
        <v>156512324.16209036</v>
      </c>
      <c r="FC23">
        <f>(Transition!$D22*('RCP26-NEW'!BU24*'Per Unit Emission'!V23)*'Efficiency Change'!$G22+Transition!$C22*('RCP26-NEW'!BU24*'Per Unit Emission'!V67)*'Efficiency Change'!$P22)/'Life time change'!$C22</f>
        <v>57884539.663126774</v>
      </c>
      <c r="FD23">
        <f>(Transition!$D22*('RCP26-NEW'!BV24*'Per Unit Emission'!W23)*'Efficiency Change'!$G22+Transition!$C22*('RCP26-NEW'!BV24*'Per Unit Emission'!W67)*'Efficiency Change'!$P22)/'Life time change'!$C22</f>
        <v>15451523.874131788</v>
      </c>
      <c r="FE23">
        <f>(Transition!$D22*('RCP26-NEW'!BW24*'Per Unit Emission'!X23)*'Efficiency Change'!$G22+Transition!$C22*('RCP26-NEW'!BW24*'Per Unit Emission'!X67)*'Efficiency Change'!$P22)/'Life time change'!$C22</f>
        <v>184333156.90750149</v>
      </c>
      <c r="FF23">
        <f>(Transition!$D22*('RCP26-NEW'!BX24*'Per Unit Emission'!Y23)*'Efficiency Change'!$G22+Transition!$C22*('RCP26-NEW'!BX24*'Per Unit Emission'!Y67)*'Efficiency Change'!$P22)/'Life time change'!$C22</f>
        <v>3792048.4518711884</v>
      </c>
      <c r="FG23">
        <f>(Transition!$D22*('RCP26-NEW'!BY24*'Per Unit Emission'!Z23)*'Efficiency Change'!$G22+Transition!$C22*('RCP26-NEW'!BY24*'Per Unit Emission'!Z67)*'Efficiency Change'!$P22)/'Life time change'!$C22</f>
        <v>16127793.949329872</v>
      </c>
      <c r="FH23">
        <f>(Transition!$D22*('RCP26-NEW'!BZ24*'Per Unit Emission'!AA23)*'Efficiency Change'!$G22+Transition!$C22*('RCP26-NEW'!BZ24*'Per Unit Emission'!AA67)*'Efficiency Change'!$P22)/'Life time change'!$C22</f>
        <v>45560624.937206343</v>
      </c>
      <c r="FI23">
        <f>(Transition!$D22*('RCP26-NEW'!CA24*'Per Unit Emission'!AB23)*'Efficiency Change'!$G22+Transition!$C22*('RCP26-NEW'!CA24*'Per Unit Emission'!AB67)*'Efficiency Change'!$P22)/'Life time change'!$C22</f>
        <v>122955086.22337842</v>
      </c>
      <c r="FJ23">
        <f>(Transition!$D22*('RCP26-NEW'!CB24*'Per Unit Emission'!AC23)*'Efficiency Change'!$G22+Transition!$C22*('RCP26-NEW'!CB24*'Per Unit Emission'!AC67)*'Efficiency Change'!$P22)/'Life time change'!$C22</f>
        <v>22810330.164399222</v>
      </c>
      <c r="FK23">
        <f>(Transition!$D22*('RCP26-NEW'!CC24*'Per Unit Emission'!AD23)*'Efficiency Change'!$G22+Transition!$C22*('RCP26-NEW'!CC24*'Per Unit Emission'!AD67)*'Efficiency Change'!$P22)/'Life time change'!$C22</f>
        <v>31527720.949901387</v>
      </c>
      <c r="FL23">
        <f>(Transition!$D22*('RCP26-NEW'!CD24*'Per Unit Emission'!AE23)*'Efficiency Change'!$G22+Transition!$C22*('RCP26-NEW'!CD24*'Per Unit Emission'!AE67)*'Efficiency Change'!$P22)/'Life time change'!$C22</f>
        <v>5731201.2540702308</v>
      </c>
      <c r="FM23">
        <f>(Transition!$D22*('RCP26-NEW'!CE24*'Per Unit Emission'!AF23)*'Efficiency Change'!$G22+Transition!$C22*('RCP26-NEW'!CE24*'Per Unit Emission'!AF67)*'Efficiency Change'!$P22)/'Life time change'!$C22</f>
        <v>18251533.24939356</v>
      </c>
      <c r="FN23">
        <f>(Transition!$D22*('RCP26-NEW'!CF24*'Per Unit Emission'!AG23)*'Efficiency Change'!$G22+Transition!$C22*('RCP26-NEW'!CF24*'Per Unit Emission'!AG67)*'Efficiency Change'!$P22)/'Life time change'!$C22</f>
        <v>15416399.996952755</v>
      </c>
      <c r="FO23">
        <f>(Transition!$D22*('RCP26-NEW'!CG24*'Per Unit Emission'!AH23)*'Efficiency Change'!$G22+Transition!$C22*('RCP26-NEW'!CG24*'Per Unit Emission'!AH67)*'Efficiency Change'!$P22)/'Life time change'!$C22</f>
        <v>9289379.2330274452</v>
      </c>
      <c r="FP23">
        <f>(Transition!$D22*('RCP26-NEW'!CH24*'Per Unit Emission'!AI23)*'Efficiency Change'!$G22+Transition!$C22*('RCP26-NEW'!CH24*'Per Unit Emission'!AI67)*'Efficiency Change'!$P22)/'Life time change'!$C22</f>
        <v>62246446.522662714</v>
      </c>
      <c r="FS23">
        <v>2030</v>
      </c>
      <c r="FT23">
        <f>(Transition!$D22*('RCP19-NEW'!C24*'Per Unit Emission'!AK23)*'Efficiency Change'!$G22+Transition!$C22*('RCP19-NEW'!C24*'Per Unit Emission'!AK67)*'Efficiency Change'!$P22)/'Life time change'!$C22</f>
        <v>0</v>
      </c>
      <c r="FU23">
        <f>(Transition!$D22*('RCP19-NEW'!D24*'Per Unit Emission'!AL23)*'Efficiency Change'!$G22+Transition!$C22*('RCP19-NEW'!D24*'Per Unit Emission'!AL67)*'Efficiency Change'!$P22)/'Life time change'!$C22</f>
        <v>0</v>
      </c>
      <c r="FV23">
        <f>(Transition!$D22*('RCP19-NEW'!E24*'Per Unit Emission'!AM23)*'Efficiency Change'!$G22+Transition!$C22*('RCP19-NEW'!E24*'Per Unit Emission'!AM67)*'Efficiency Change'!$P22)/'Life time change'!$C22</f>
        <v>0</v>
      </c>
      <c r="FW23">
        <f>(Transition!$D22*('RCP19-NEW'!F24*'Per Unit Emission'!AN23)*'Efficiency Change'!$G22+Transition!$C22*('RCP19-NEW'!F24*'Per Unit Emission'!AN67)*'Efficiency Change'!$P22)/'Life time change'!$C22</f>
        <v>0</v>
      </c>
      <c r="FX23">
        <f>(Transition!$D22*('RCP19-NEW'!G24*'Per Unit Emission'!AO23)*'Efficiency Change'!$G22+Transition!$C22*('RCP19-NEW'!G24*'Per Unit Emission'!AO67)*'Efficiency Change'!$P22)/'Life time change'!$C22</f>
        <v>0</v>
      </c>
      <c r="FY23">
        <f>(Transition!$D22*('RCP19-NEW'!H24*'Per Unit Emission'!AP23)*'Efficiency Change'!$G22+Transition!$C22*('RCP19-NEW'!H24*'Per Unit Emission'!AP67)*'Efficiency Change'!$P22)/'Life time change'!$C22</f>
        <v>0</v>
      </c>
      <c r="FZ23">
        <f>(Transition!$D22*('RCP19-NEW'!I24*'Per Unit Emission'!AQ23)*'Efficiency Change'!$G22+Transition!$C22*('RCP19-NEW'!I24*'Per Unit Emission'!AQ67)*'Efficiency Change'!$P22)/'Life time change'!$C22</f>
        <v>0</v>
      </c>
      <c r="GA23">
        <f>(Transition!$D22*('RCP19-NEW'!J24*'Per Unit Emission'!AR23)*'Efficiency Change'!$G22+Transition!$C22*('RCP19-NEW'!J24*'Per Unit Emission'!AR67)*'Efficiency Change'!$P22)/'Life time change'!$C22</f>
        <v>0</v>
      </c>
      <c r="GB23">
        <f>(Transition!$D22*('RCP19-NEW'!K24*'Per Unit Emission'!AS23)*'Efficiency Change'!$G22+Transition!$C22*('RCP19-NEW'!K24*'Per Unit Emission'!AS67)*'Efficiency Change'!$P22)/'Life time change'!$C22</f>
        <v>0</v>
      </c>
      <c r="GC23">
        <f>(Transition!$D22*('RCP19-NEW'!L24*'Per Unit Emission'!AT23)*'Efficiency Change'!$G22+Transition!$C22*('RCP19-NEW'!L24*'Per Unit Emission'!AT67)*'Efficiency Change'!$P22)/'Life time change'!$C22</f>
        <v>0</v>
      </c>
      <c r="GD23">
        <f>(Transition!$D22*('RCP19-NEW'!M24*'Per Unit Emission'!AU23)*'Efficiency Change'!$G22+Transition!$C22*('RCP19-NEW'!M24*'Per Unit Emission'!AU67)*'Efficiency Change'!$P22)/'Life time change'!$C22</f>
        <v>0</v>
      </c>
      <c r="GE23">
        <f>(Transition!$D22*('RCP19-NEW'!N24*'Per Unit Emission'!AV23)*'Efficiency Change'!$G22+Transition!$C22*('RCP19-NEW'!N24*'Per Unit Emission'!AV67)*'Efficiency Change'!$P22)/'Life time change'!$C22</f>
        <v>0</v>
      </c>
      <c r="GF23">
        <f>(Transition!$D22*('RCP19-NEW'!O24*'Per Unit Emission'!AW23)*'Efficiency Change'!$G22+Transition!$C22*('RCP19-NEW'!O24*'Per Unit Emission'!AW67)*'Efficiency Change'!$P22)/'Life time change'!$C22</f>
        <v>0</v>
      </c>
      <c r="GG23">
        <f>(Transition!$D22*('RCP19-NEW'!P24*'Per Unit Emission'!AX23)*'Efficiency Change'!$G22+Transition!$C22*('RCP19-NEW'!P24*'Per Unit Emission'!AX67)*'Efficiency Change'!$P22)/'Life time change'!$C22</f>
        <v>0</v>
      </c>
      <c r="GH23">
        <f>(Transition!$D22*('RCP19-NEW'!Q24*'Per Unit Emission'!AY23)*'Efficiency Change'!$G22+Transition!$C22*('RCP19-NEW'!Q24*'Per Unit Emission'!AY67)*'Efficiency Change'!$P22)/'Life time change'!$C22</f>
        <v>0</v>
      </c>
      <c r="GI23">
        <f>(Transition!$D22*('RCP19-NEW'!R24*'Per Unit Emission'!AZ23)*'Efficiency Change'!$G22+Transition!$C22*('RCP19-NEW'!R24*'Per Unit Emission'!AZ67)*'Efficiency Change'!$P22)/'Life time change'!$C22</f>
        <v>0</v>
      </c>
      <c r="GJ23">
        <f>(Transition!$D22*('RCP19-NEW'!S24*'Per Unit Emission'!BA23)*'Efficiency Change'!$G22+Transition!$C22*('RCP19-NEW'!S24*'Per Unit Emission'!BA67)*'Efficiency Change'!$P22)/'Life time change'!$C22</f>
        <v>0</v>
      </c>
      <c r="GK23">
        <f>(Transition!$D22*('RCP19-NEW'!T24*'Per Unit Emission'!AK23)*'Efficiency Change'!$G22+Transition!$C22*('RCP19-NEW'!T24*'Per Unit Emission'!AK67)*'Efficiency Change'!$P22)/'Life time change'!$C22</f>
        <v>66435052.916352168</v>
      </c>
      <c r="GL23">
        <f>(Transition!$D22*('RCP19-NEW'!U24*'Per Unit Emission'!AL23)*'Efficiency Change'!$G22+Transition!$C22*('RCP19-NEW'!U24*'Per Unit Emission'!AL67)*'Efficiency Change'!$P22)/'Life time change'!$C22</f>
        <v>3018343.6860442427</v>
      </c>
      <c r="GM23">
        <f>(Transition!$D22*('RCP19-NEW'!V24*'Per Unit Emission'!AM23)*'Efficiency Change'!$G22+Transition!$C22*('RCP19-NEW'!V24*'Per Unit Emission'!AM67)*'Efficiency Change'!$P22)/'Life time change'!$C22</f>
        <v>11563156.850236204</v>
      </c>
      <c r="GN23">
        <f>(Transition!$D22*('RCP19-NEW'!W24*'Per Unit Emission'!AN23)*'Efficiency Change'!$G22+Transition!$C22*('RCP19-NEW'!W24*'Per Unit Emission'!AN67)*'Efficiency Change'!$P22)/'Life time change'!$C22</f>
        <v>4685428.4151053838</v>
      </c>
      <c r="GO23">
        <f>(Transition!$D22*('RCP19-NEW'!X24*'Per Unit Emission'!AO23)*'Efficiency Change'!$G22+Transition!$C22*('RCP19-NEW'!X24*'Per Unit Emission'!AO67)*'Efficiency Change'!$P22)/'Life time change'!$C22</f>
        <v>28994320.085356161</v>
      </c>
      <c r="GP23">
        <f>(Transition!$D22*('RCP19-NEW'!Y24*'Per Unit Emission'!AP23)*'Efficiency Change'!$G22+Transition!$C22*('RCP19-NEW'!Y24*'Per Unit Emission'!AP67)*'Efficiency Change'!$P22)/'Life time change'!$C22</f>
        <v>809274.42884262849</v>
      </c>
      <c r="GQ23">
        <f>(Transition!$D22*('RCP19-NEW'!Z24*'Per Unit Emission'!AQ23)*'Efficiency Change'!$G22+Transition!$C22*('RCP19-NEW'!Z24*'Per Unit Emission'!AQ67)*'Efficiency Change'!$P22)/'Life time change'!$C22</f>
        <v>2837606.5102473288</v>
      </c>
      <c r="GR23">
        <f>(Transition!$D22*('RCP19-NEW'!AA24*'Per Unit Emission'!AR23)*'Efficiency Change'!$G22+Transition!$C22*('RCP19-NEW'!AA24*'Per Unit Emission'!AR67)*'Efficiency Change'!$P22)/'Life time change'!$C22</f>
        <v>21764875.308433965</v>
      </c>
      <c r="GS23">
        <f>(Transition!$D22*('RCP19-NEW'!AB24*'Per Unit Emission'!AS23)*'Efficiency Change'!$G22+Transition!$C22*('RCP19-NEW'!AB24*'Per Unit Emission'!AS67)*'Efficiency Change'!$P22)/'Life time change'!$C22</f>
        <v>50190967.166126765</v>
      </c>
      <c r="GT23">
        <f>(Transition!$D22*('RCP19-NEW'!AC24*'Per Unit Emission'!AT23)*'Efficiency Change'!$G22+Transition!$C22*('RCP19-NEW'!AC24*'Per Unit Emission'!AT67)*'Efficiency Change'!$P22)/'Life time change'!$C22</f>
        <v>5988579.4307056088</v>
      </c>
      <c r="GU23">
        <f>(Transition!$D22*('RCP19-NEW'!AD24*'Per Unit Emission'!AU23)*'Efficiency Change'!$G22+Transition!$C22*('RCP19-NEW'!AD24*'Per Unit Emission'!AU67)*'Efficiency Change'!$P22)/'Life time change'!$C22</f>
        <v>12900361.978560565</v>
      </c>
      <c r="GV23">
        <f>(Transition!$D22*('RCP19-NEW'!AE24*'Per Unit Emission'!AV23)*'Efficiency Change'!$G22+Transition!$C22*('RCP19-NEW'!AE24*'Per Unit Emission'!AV67)*'Efficiency Change'!$P22)/'Life time change'!$C22</f>
        <v>1335129.213516074</v>
      </c>
      <c r="GW23">
        <f>(Transition!$D22*('RCP19-NEW'!AF24*'Per Unit Emission'!AW23)*'Efficiency Change'!$G22+Transition!$C22*('RCP19-NEW'!AF24*'Per Unit Emission'!AW67)*'Efficiency Change'!$P22)/'Life time change'!$C22</f>
        <v>3170283.7696337337</v>
      </c>
      <c r="GX23">
        <f>(Transition!$D22*('RCP19-NEW'!AG24*'Per Unit Emission'!AX23)*'Efficiency Change'!$G22+Transition!$C22*('RCP19-NEW'!AG24*'Per Unit Emission'!AX67)*'Efficiency Change'!$P22)/'Life time change'!$C22</f>
        <v>4653381.8872449389</v>
      </c>
      <c r="GY23">
        <f>(Transition!$D22*('RCP19-NEW'!AH24*'Per Unit Emission'!AY23)*'Efficiency Change'!$G22+Transition!$C22*('RCP19-NEW'!AH24*'Per Unit Emission'!AY67)*'Efficiency Change'!$P22)/'Life time change'!$C22</f>
        <v>3187079.2484435337</v>
      </c>
      <c r="GZ23">
        <f>(Transition!$D22*('RCP19-NEW'!AI24*'Per Unit Emission'!AZ23)*'Efficiency Change'!$G22+Transition!$C22*('RCP19-NEW'!AI24*'Per Unit Emission'!AZ67)*'Efficiency Change'!$P22)/'Life time change'!$C22</f>
        <v>17592797.518447593</v>
      </c>
      <c r="HA23">
        <f>(Transition!$D22*('RCP19-NEW'!AJ24*'Per Unit Emission'!BA23)*'Efficiency Change'!$G22+Transition!$C22*('RCP19-NEW'!AJ24*'Per Unit Emission'!BA67)*'Efficiency Change'!$P22)/'Life time change'!$C22</f>
        <v>0</v>
      </c>
      <c r="HB23">
        <f>(Transition!$D22*('RCP19-NEW'!AK24*'Per Unit Emission'!AK23)*'Efficiency Change'!$G22+Transition!$C22*('RCP19-NEW'!AK24*'Per Unit Emission'!AK67)*'Efficiency Change'!$P22)/'Life time change'!$C22</f>
        <v>132870105.8327045</v>
      </c>
      <c r="HC23">
        <f>(Transition!$D22*('RCP19-NEW'!AL24*'Per Unit Emission'!AL23)*'Efficiency Change'!$G22+Transition!$C22*('RCP19-NEW'!AL24*'Per Unit Emission'!AL67)*'Efficiency Change'!$P22)/'Life time change'!$C22</f>
        <v>6036687.3720884854</v>
      </c>
      <c r="HD23">
        <f>(Transition!$D22*('RCP19-NEW'!AM24*'Per Unit Emission'!AM23)*'Efficiency Change'!$G22+Transition!$C22*('RCP19-NEW'!AM24*'Per Unit Emission'!AM67)*'Efficiency Change'!$P22)/'Life time change'!$C22</f>
        <v>23126313.700472351</v>
      </c>
      <c r="HE23">
        <f>(Transition!$D22*('RCP19-NEW'!AN24*'Per Unit Emission'!AN23)*'Efficiency Change'!$G22+Transition!$C22*('RCP19-NEW'!AN24*'Per Unit Emission'!AN67)*'Efficiency Change'!$P22)/'Life time change'!$C22</f>
        <v>9370856.8302107677</v>
      </c>
      <c r="HF23">
        <f>(Transition!$D22*('RCP19-NEW'!AO24*'Per Unit Emission'!AO23)*'Efficiency Change'!$G22+Transition!$C22*('RCP19-NEW'!AO24*'Per Unit Emission'!AO67)*'Efficiency Change'!$P22)/'Life time change'!$C22</f>
        <v>57988640.170712508</v>
      </c>
      <c r="HG23">
        <f>(Transition!$D22*('RCP19-NEW'!AP24*'Per Unit Emission'!AP23)*'Efficiency Change'!$G22+Transition!$C22*('RCP19-NEW'!AP24*'Per Unit Emission'!AP67)*'Efficiency Change'!$P22)/'Life time change'!$C22</f>
        <v>1618548.8576852507</v>
      </c>
      <c r="HH23">
        <f>(Transition!$D22*('RCP19-NEW'!AQ24*'Per Unit Emission'!AQ23)*'Efficiency Change'!$G22+Transition!$C22*('RCP19-NEW'!AQ24*'Per Unit Emission'!AQ67)*'Efficiency Change'!$P22)/'Life time change'!$C22</f>
        <v>5675213.0204946576</v>
      </c>
      <c r="HI23">
        <f>(Transition!$D22*('RCP19-NEW'!AR24*'Per Unit Emission'!AR23)*'Efficiency Change'!$G22+Transition!$C22*('RCP19-NEW'!AR24*'Per Unit Emission'!AR67)*'Efficiency Change'!$P22)/'Life time change'!$C22</f>
        <v>43529750.61686793</v>
      </c>
      <c r="HJ23">
        <f>(Transition!$D22*('RCP19-NEW'!AS24*'Per Unit Emission'!AS23)*'Efficiency Change'!$G22+Transition!$C22*('RCP19-NEW'!AS24*'Per Unit Emission'!AS67)*'Efficiency Change'!$P22)/'Life time change'!$C22</f>
        <v>100381934.33225369</v>
      </c>
      <c r="HK23">
        <f>(Transition!$D22*('RCP19-NEW'!AT24*'Per Unit Emission'!AT23)*'Efficiency Change'!$G22+Transition!$C22*('RCP19-NEW'!AT24*'Per Unit Emission'!AT67)*'Efficiency Change'!$P22)/'Life time change'!$C22</f>
        <v>11977158.861411234</v>
      </c>
      <c r="HL23">
        <f>(Transition!$D22*('RCP19-NEW'!AU24*'Per Unit Emission'!AU23)*'Efficiency Change'!$G22+Transition!$C22*('RCP19-NEW'!AU24*'Per Unit Emission'!AU67)*'Efficiency Change'!$P22)/'Life time change'!$C22</f>
        <v>25800723.95712113</v>
      </c>
      <c r="HM23">
        <f>(Transition!$D22*('RCP19-NEW'!AV24*'Per Unit Emission'!AV23)*'Efficiency Change'!$G22+Transition!$C22*('RCP19-NEW'!AV24*'Per Unit Emission'!AV67)*'Efficiency Change'!$P22)/'Life time change'!$C22</f>
        <v>2670258.427032135</v>
      </c>
      <c r="HN23">
        <f>(Transition!$D22*('RCP19-NEW'!AW24*'Per Unit Emission'!AW23)*'Efficiency Change'!$G22+Transition!$C22*('RCP19-NEW'!AW24*'Per Unit Emission'!AW67)*'Efficiency Change'!$P22)/'Life time change'!$C22</f>
        <v>6340567.5392674673</v>
      </c>
      <c r="HO23">
        <f>(Transition!$D22*('RCP19-NEW'!AX24*'Per Unit Emission'!AX23)*'Efficiency Change'!$G22+Transition!$C22*('RCP19-NEW'!AX24*'Per Unit Emission'!AX67)*'Efficiency Change'!$P22)/'Life time change'!$C22</f>
        <v>9306763.7744898777</v>
      </c>
      <c r="HP23">
        <f>(Transition!$D22*('RCP19-NEW'!AY24*'Per Unit Emission'!AY23)*'Efficiency Change'!$G22+Transition!$C22*('RCP19-NEW'!AY24*'Per Unit Emission'!AY67)*'Efficiency Change'!$P22)/'Life time change'!$C22</f>
        <v>6374158.4968870673</v>
      </c>
      <c r="HQ23">
        <f>(Transition!$D22*('RCP19-NEW'!AZ24*'Per Unit Emission'!AZ23)*'Efficiency Change'!$G22+Transition!$C22*('RCP19-NEW'!AZ24*'Per Unit Emission'!AZ67)*'Efficiency Change'!$P22)/'Life time change'!$C22</f>
        <v>35185595.036895186</v>
      </c>
      <c r="HR23">
        <f>(Transition!$D22*('RCP19-NEW'!BA24*'Per Unit Emission'!BA23)*'Efficiency Change'!$G22+Transition!$C22*('RCP19-NEW'!BA24*'Per Unit Emission'!BA67)*'Efficiency Change'!$P22)/'Life time change'!$C22</f>
        <v>0</v>
      </c>
      <c r="HS23">
        <f>(Transition!$D22*('RCP19-NEW'!BB24*'Per Unit Emission'!AK23)*'Efficiency Change'!$G22+Transition!$C22*('RCP19-NEW'!BB24*'Per Unit Emission'!AK67)*'Efficiency Change'!$P22)/'Life time change'!$C22</f>
        <v>199305158.74905568</v>
      </c>
      <c r="HT23">
        <f>(Transition!$D22*('RCP19-NEW'!BC24*'Per Unit Emission'!AL23)*'Efficiency Change'!$G22+Transition!$C22*('RCP19-NEW'!BC24*'Per Unit Emission'!AL67)*'Efficiency Change'!$P22)/'Life time change'!$C22</f>
        <v>9055031.0581327435</v>
      </c>
      <c r="HU23">
        <f>(Transition!$D22*('RCP19-NEW'!BD24*'Per Unit Emission'!AM23)*'Efficiency Change'!$G22+Transition!$C22*('RCP19-NEW'!BD24*'Per Unit Emission'!AM67)*'Efficiency Change'!$P22)/'Life time change'!$C22</f>
        <v>34689470.550708599</v>
      </c>
      <c r="HV23">
        <f>(Transition!$D22*('RCP19-NEW'!BE24*'Per Unit Emission'!AN23)*'Efficiency Change'!$G22+Transition!$C22*('RCP19-NEW'!BE24*'Per Unit Emission'!AN67)*'Efficiency Change'!$P22)/'Life time change'!$C22</f>
        <v>14056285.245316166</v>
      </c>
      <c r="HW23">
        <f>(Transition!$D22*('RCP19-NEW'!BF24*'Per Unit Emission'!AO23)*'Efficiency Change'!$G22+Transition!$C22*('RCP19-NEW'!BF24*'Per Unit Emission'!AO67)*'Efficiency Change'!$P22)/'Life time change'!$C22</f>
        <v>86982960.256068856</v>
      </c>
      <c r="HX23">
        <f>(Transition!$D22*('RCP19-NEW'!BG24*'Per Unit Emission'!AP23)*'Efficiency Change'!$G22+Transition!$C22*('RCP19-NEW'!BG24*'Per Unit Emission'!AP67)*'Efficiency Change'!$P22)/'Life time change'!$C22</f>
        <v>2427823.2865278763</v>
      </c>
      <c r="HY23">
        <f>(Transition!$D22*('RCP19-NEW'!BH24*'Per Unit Emission'!AQ23)*'Efficiency Change'!$G22+Transition!$C22*('RCP19-NEW'!BH24*'Per Unit Emission'!AQ67)*'Efficiency Change'!$P22)/'Life time change'!$C22</f>
        <v>8512819.5307420008</v>
      </c>
      <c r="HZ23">
        <f>(Transition!$D22*('RCP19-NEW'!BI24*'Per Unit Emission'!AR23)*'Efficiency Change'!$G22+Transition!$C22*('RCP19-NEW'!BI24*'Per Unit Emission'!AR67)*'Efficiency Change'!$P22)/'Life time change'!$C22</f>
        <v>65294625.925301902</v>
      </c>
      <c r="IA23">
        <f>(Transition!$D22*('RCP19-NEW'!BJ24*'Per Unit Emission'!AS23)*'Efficiency Change'!$G22+Transition!$C22*('RCP19-NEW'!BJ24*'Per Unit Emission'!AS67)*'Efficiency Change'!$P22)/'Life time change'!$C22</f>
        <v>150572901.49838048</v>
      </c>
      <c r="IB23">
        <f>(Transition!$D22*('RCP19-NEW'!BK24*'Per Unit Emission'!AT23)*'Efficiency Change'!$G22+Transition!$C22*('RCP19-NEW'!BK24*'Per Unit Emission'!AT67)*'Efficiency Change'!$P22)/'Life time change'!$C22</f>
        <v>17965738.292116862</v>
      </c>
      <c r="IC23">
        <f>(Transition!$D22*('RCP19-NEW'!BL24*'Per Unit Emission'!AU23)*'Efficiency Change'!$G22+Transition!$C22*('RCP19-NEW'!BL24*'Per Unit Emission'!AU67)*'Efficiency Change'!$P22)/'Life time change'!$C22</f>
        <v>38701085.935681693</v>
      </c>
      <c r="ID23">
        <f>(Transition!$D22*('RCP19-NEW'!BM24*'Per Unit Emission'!AV23)*'Efficiency Change'!$G22+Transition!$C22*('RCP19-NEW'!BM24*'Per Unit Emission'!AV67)*'Efficiency Change'!$P22)/'Life time change'!$C22</f>
        <v>4005387.6405482101</v>
      </c>
      <c r="IE23">
        <f>(Transition!$D22*('RCP19-NEW'!BN24*'Per Unit Emission'!AW23)*'Efficiency Change'!$G22+Transition!$C22*('RCP19-NEW'!BN24*'Per Unit Emission'!AW67)*'Efficiency Change'!$P22)/'Life time change'!$C22</f>
        <v>9510851.3089012001</v>
      </c>
      <c r="IF23">
        <f>(Transition!$D22*('RCP19-NEW'!BO24*'Per Unit Emission'!AX23)*'Efficiency Change'!$G22+Transition!$C22*('RCP19-NEW'!BO24*'Per Unit Emission'!AX67)*'Efficiency Change'!$P22)/'Life time change'!$C22</f>
        <v>13960145.661734818</v>
      </c>
      <c r="IG23">
        <f>(Transition!$D22*('RCP19-NEW'!BP24*'Per Unit Emission'!AY23)*'Efficiency Change'!$G22+Transition!$C22*('RCP19-NEW'!BP24*'Per Unit Emission'!AY67)*'Efficiency Change'!$P22)/'Life time change'!$C22</f>
        <v>9561237.7453305852</v>
      </c>
      <c r="IH23">
        <f>(Transition!$D22*('RCP19-NEW'!BQ24*'Per Unit Emission'!AZ23)*'Efficiency Change'!$G22+Transition!$C22*('RCP19-NEW'!BQ24*'Per Unit Emission'!AZ67)*'Efficiency Change'!$P22)/'Life time change'!$C22</f>
        <v>52778392.555342779</v>
      </c>
      <c r="II23">
        <f>(Transition!$D22*('RCP19-NEW'!BR24*'Per Unit Emission'!BA23)*'Efficiency Change'!$G22+Transition!$C22*('RCP19-NEW'!BR24*'Per Unit Emission'!BA67)*'Efficiency Change'!$P22)/'Life time change'!$C22</f>
        <v>0</v>
      </c>
      <c r="IJ23">
        <f>(Transition!$D22*('RCP19-NEW'!BS24*'Per Unit Emission'!AK23)*'Efficiency Change'!$G22+Transition!$C22*('RCP19-NEW'!BS24*'Per Unit Emission'!AK67)*'Efficiency Change'!$P22)/'Life time change'!$C22</f>
        <v>265740211.66540867</v>
      </c>
      <c r="IK23">
        <f>(Transition!$D22*('RCP19-NEW'!BT24*'Per Unit Emission'!AL23)*'Efficiency Change'!$G22+Transition!$C22*('RCP19-NEW'!BT24*'Per Unit Emission'!AL67)*'Efficiency Change'!$P22)/'Life time change'!$C22</f>
        <v>12073374.744176986</v>
      </c>
      <c r="IL23">
        <f>(Transition!$D22*('RCP19-NEW'!BU24*'Per Unit Emission'!AM23)*'Efficiency Change'!$G22+Transition!$C22*('RCP19-NEW'!BU24*'Per Unit Emission'!AM67)*'Efficiency Change'!$P22)/'Life time change'!$C22</f>
        <v>46252627.400944836</v>
      </c>
      <c r="IM23">
        <f>(Transition!$D22*('RCP19-NEW'!BV24*'Per Unit Emission'!AN23)*'Efficiency Change'!$G22+Transition!$C22*('RCP19-NEW'!BV24*'Per Unit Emission'!AN67)*'Efficiency Change'!$P22)/'Life time change'!$C22</f>
        <v>18741713.660421472</v>
      </c>
      <c r="IN23">
        <f>(Transition!$D22*('RCP19-NEW'!BW24*'Per Unit Emission'!AO23)*'Efficiency Change'!$G22+Transition!$C22*('RCP19-NEW'!BW24*'Per Unit Emission'!AO67)*'Efficiency Change'!$P22)/'Life time change'!$C22</f>
        <v>115977280.34142523</v>
      </c>
      <c r="IO23">
        <f>(Transition!$D22*('RCP19-NEW'!BX24*'Per Unit Emission'!AP23)*'Efficiency Change'!$G22+Transition!$C22*('RCP19-NEW'!BX24*'Per Unit Emission'!AP67)*'Efficiency Change'!$P22)/'Life time change'!$C22</f>
        <v>3237097.7153705168</v>
      </c>
      <c r="IP23">
        <f>(Transition!$D22*('RCP19-NEW'!BY24*'Per Unit Emission'!AQ23)*'Efficiency Change'!$G22+Transition!$C22*('RCP19-NEW'!BY24*'Per Unit Emission'!AQ67)*'Efficiency Change'!$P22)/'Life time change'!$C22</f>
        <v>11350426.04098933</v>
      </c>
      <c r="IQ23">
        <f>(Transition!$D22*('RCP19-NEW'!BZ24*'Per Unit Emission'!AR23)*'Efficiency Change'!$G22+Transition!$C22*('RCP19-NEW'!BZ24*'Per Unit Emission'!AR67)*'Efficiency Change'!$P22)/'Life time change'!$C22</f>
        <v>87059501.233735859</v>
      </c>
      <c r="IR23">
        <f>(Transition!$D22*('RCP19-NEW'!CA24*'Per Unit Emission'!AS23)*'Efficiency Change'!$G22+Transition!$C22*('RCP19-NEW'!CA24*'Per Unit Emission'!AS67)*'Efficiency Change'!$P22)/'Life time change'!$C22</f>
        <v>200763868.66450706</v>
      </c>
      <c r="IS23">
        <f>(Transition!$D22*('RCP19-NEW'!CB24*'Per Unit Emission'!AT23)*'Efficiency Change'!$G22+Transition!$C22*('RCP19-NEW'!CB24*'Per Unit Emission'!AT67)*'Efficiency Change'!$P22)/'Life time change'!$C22</f>
        <v>23954317.722822372</v>
      </c>
      <c r="IT23">
        <f>(Transition!$D22*('RCP19-NEW'!CC24*'Per Unit Emission'!AU23)*'Efficiency Change'!$G22+Transition!$C22*('RCP19-NEW'!CC24*'Per Unit Emission'!AU67)*'Efficiency Change'!$P22)/'Life time change'!$C22</f>
        <v>51601447.91424226</v>
      </c>
      <c r="IU23">
        <f>(Transition!$D22*('RCP19-NEW'!CD24*'Per Unit Emission'!AV23)*'Efficiency Change'!$G22+Transition!$C22*('RCP19-NEW'!CD24*'Per Unit Emission'!AV67)*'Efficiency Change'!$P22)/'Life time change'!$C22</f>
        <v>5340516.8540642867</v>
      </c>
      <c r="IV23">
        <f>(Transition!$D22*('RCP19-NEW'!CE24*'Per Unit Emission'!AW23)*'Efficiency Change'!$G22+Transition!$C22*('RCP19-NEW'!CE24*'Per Unit Emission'!AW67)*'Efficiency Change'!$P22)/'Life time change'!$C22</f>
        <v>12681135.078534935</v>
      </c>
      <c r="IW23">
        <f>(Transition!$D22*('RCP19-NEW'!CF24*'Per Unit Emission'!AX23)*'Efficiency Change'!$G22+Transition!$C22*('RCP19-NEW'!CF24*'Per Unit Emission'!AX67)*'Efficiency Change'!$P22)/'Life time change'!$C22</f>
        <v>18613527.548979755</v>
      </c>
      <c r="IX23">
        <f>(Transition!$D22*('RCP19-NEW'!CG24*'Per Unit Emission'!AY23)*'Efficiency Change'!$G22+Transition!$C22*('RCP19-NEW'!CG24*'Per Unit Emission'!AY67)*'Efficiency Change'!$P22)/'Life time change'!$C22</f>
        <v>12748316.993774135</v>
      </c>
      <c r="IY23">
        <f>(Transition!$D22*('RCP19-NEW'!CH24*'Per Unit Emission'!AZ23)*'Efficiency Change'!$G22+Transition!$C22*('RCP19-NEW'!CH24*'Per Unit Emission'!AZ67)*'Efficiency Change'!$P22)/'Life time change'!$C22</f>
        <v>70371190.073790371</v>
      </c>
    </row>
    <row r="24" spans="1:259" x14ac:dyDescent="0.25">
      <c r="A24">
        <v>2031</v>
      </c>
      <c r="B24">
        <f>(Transition!$D23*('Base-New'!C25*'Per Unit Emission'!C24)*'Efficiency Change'!$G23+Transition!$C23*('Base-New'!C25*'Per Unit Emission'!C68)*'Efficiency Change'!$P23)/'Life time change'!$C23</f>
        <v>0</v>
      </c>
      <c r="C24">
        <f>(Transition!$D23*('Base-New'!D25*'Per Unit Emission'!D24)*'Efficiency Change'!$G23+Transition!$C23*('Base-New'!D25*'Per Unit Emission'!D68)*'Efficiency Change'!$P23)/'Life time change'!$C23</f>
        <v>0</v>
      </c>
      <c r="D24">
        <f>(Transition!$D23*('Base-New'!E25*'Per Unit Emission'!E24)*'Efficiency Change'!$G23+Transition!$C23*('Base-New'!E25*'Per Unit Emission'!E68)*'Efficiency Change'!$P23)/'Life time change'!$C23</f>
        <v>0</v>
      </c>
      <c r="E24">
        <f>(Transition!$D23*('Base-New'!F25*'Per Unit Emission'!F24)*'Efficiency Change'!$G23+Transition!$C23*('Base-New'!F25*'Per Unit Emission'!F68)*'Efficiency Change'!$P23)/'Life time change'!$C23</f>
        <v>0</v>
      </c>
      <c r="F24">
        <f>(Transition!$D23*('Base-New'!G25*'Per Unit Emission'!G24)*'Efficiency Change'!$G23+Transition!$C23*('Base-New'!G25*'Per Unit Emission'!G68)*'Efficiency Change'!$P23)/'Life time change'!$C23</f>
        <v>0</v>
      </c>
      <c r="G24">
        <f>(Transition!$D23*('Base-New'!H25*'Per Unit Emission'!H24)*'Efficiency Change'!$G23+Transition!$C23*('Base-New'!H25*'Per Unit Emission'!H68)*'Efficiency Change'!$P23)/'Life time change'!$C23</f>
        <v>0</v>
      </c>
      <c r="H24">
        <f>(Transition!$D23*('Base-New'!I25*'Per Unit Emission'!I24)*'Efficiency Change'!$G23+Transition!$C23*('Base-New'!I25*'Per Unit Emission'!I68)*'Efficiency Change'!$P23)/'Life time change'!$C23</f>
        <v>0</v>
      </c>
      <c r="I24">
        <f>(Transition!$D23*('Base-New'!J25*'Per Unit Emission'!J24)*'Efficiency Change'!$G23+Transition!$C23*('Base-New'!J25*'Per Unit Emission'!J68)*'Efficiency Change'!$P23)/'Life time change'!$C23</f>
        <v>0</v>
      </c>
      <c r="J24">
        <f>(Transition!$D23*('Base-New'!K25*'Per Unit Emission'!K24)*'Efficiency Change'!$G23+Transition!$C23*('Base-New'!K25*'Per Unit Emission'!K68)*'Efficiency Change'!$P23)/'Life time change'!$C23</f>
        <v>0</v>
      </c>
      <c r="K24">
        <f>(Transition!$D23*('Base-New'!L25*'Per Unit Emission'!L24)*'Efficiency Change'!$G23+Transition!$C23*('Base-New'!L25*'Per Unit Emission'!L68)*'Efficiency Change'!$P23)/'Life time change'!$C23</f>
        <v>0</v>
      </c>
      <c r="L24">
        <f>(Transition!$D23*('Base-New'!M25*'Per Unit Emission'!M24)*'Efficiency Change'!$G23+Transition!$C23*('Base-New'!M25*'Per Unit Emission'!M68)*'Efficiency Change'!$P23)/'Life time change'!$C23</f>
        <v>0</v>
      </c>
      <c r="M24">
        <f>(Transition!$D23*('Base-New'!N25*'Per Unit Emission'!N24)*'Efficiency Change'!$G23+Transition!$C23*('Base-New'!N25*'Per Unit Emission'!N68)*'Efficiency Change'!$P23)/'Life time change'!$C23</f>
        <v>0</v>
      </c>
      <c r="N24">
        <f>(Transition!$D23*('Base-New'!O25*'Per Unit Emission'!O24)*'Efficiency Change'!$G23+Transition!$C23*('Base-New'!O25*'Per Unit Emission'!O68)*'Efficiency Change'!$P23)/'Life time change'!$C23</f>
        <v>0</v>
      </c>
      <c r="O24">
        <f>(Transition!$D23*('Base-New'!P25*'Per Unit Emission'!P24)*'Efficiency Change'!$G23+Transition!$C23*('Base-New'!P25*'Per Unit Emission'!P68)*'Efficiency Change'!$P23)/'Life time change'!$C23</f>
        <v>0</v>
      </c>
      <c r="P24">
        <f>(Transition!$D23*('Base-New'!Q25*'Per Unit Emission'!Q24)*'Efficiency Change'!$G23+Transition!$C23*('Base-New'!Q25*'Per Unit Emission'!Q68)*'Efficiency Change'!$P23)/'Life time change'!$C23</f>
        <v>0</v>
      </c>
      <c r="Q24">
        <f>(Transition!$D23*('Base-New'!R25*'Per Unit Emission'!R24)*'Efficiency Change'!$G23+Transition!$C23*('Base-New'!R25*'Per Unit Emission'!R68)*'Efficiency Change'!$P23)/'Life time change'!$C23</f>
        <v>0</v>
      </c>
      <c r="R24">
        <f>(Transition!$D23*('Base-New'!S25*'Per Unit Emission'!S24)*'Efficiency Change'!$G23+Transition!$C23*('Base-New'!S25*'Per Unit Emission'!S68)*'Efficiency Change'!$P23)/'Life time change'!$C23</f>
        <v>0</v>
      </c>
      <c r="S24">
        <f>(Transition!$D23*('Base-New'!T25*'Per Unit Emission'!C24)*'Efficiency Change'!$G23+Transition!$C23*('Base-New'!T25*'Per Unit Emission'!C68)*'Efficiency Change'!$P23)/'Life time change'!$C23</f>
        <v>86219370.417647734</v>
      </c>
      <c r="T24">
        <f>(Transition!$D23*('Base-New'!U25*'Per Unit Emission'!D24)*'Efficiency Change'!$G23+Transition!$C23*('Base-New'!U25*'Per Unit Emission'!D68)*'Efficiency Change'!$P23)/'Life time change'!$C23</f>
        <v>32129967.940167446</v>
      </c>
      <c r="U24">
        <f>(Transition!$D23*('Base-New'!V25*'Per Unit Emission'!E24)*'Efficiency Change'!$G23+Transition!$C23*('Base-New'!V25*'Per Unit Emission'!E68)*'Efficiency Change'!$P23)/'Life time change'!$C23</f>
        <v>13368110.282418506</v>
      </c>
      <c r="V24">
        <f>(Transition!$D23*('Base-New'!W25*'Per Unit Emission'!F24)*'Efficiency Change'!$G23+Transition!$C23*('Base-New'!W25*'Per Unit Emission'!F68)*'Efficiency Change'!$P23)/'Life time change'!$C23</f>
        <v>4555222.6131846542</v>
      </c>
      <c r="W24">
        <f>(Transition!$D23*('Base-New'!X25*'Per Unit Emission'!G24)*'Efficiency Change'!$G23+Transition!$C23*('Base-New'!X25*'Per Unit Emission'!G68)*'Efficiency Change'!$P23)/'Life time change'!$C23</f>
        <v>48234228.18998038</v>
      </c>
      <c r="X24">
        <f>(Transition!$D23*('Base-New'!Y25*'Per Unit Emission'!H24)*'Efficiency Change'!$G23+Transition!$C23*('Base-New'!Y25*'Per Unit Emission'!H68)*'Efficiency Change'!$P23)/'Life time change'!$C23</f>
        <v>1043936.0959137933</v>
      </c>
      <c r="Y24">
        <f>(Transition!$D23*('Base-New'!Z25*'Per Unit Emission'!I24)*'Efficiency Change'!$G23+Transition!$C23*('Base-New'!Z25*'Per Unit Emission'!I68)*'Efficiency Change'!$P23)/'Life time change'!$C23</f>
        <v>3731011.8991767811</v>
      </c>
      <c r="Z24">
        <f>(Transition!$D23*('Base-New'!AA25*'Per Unit Emission'!J24)*'Efficiency Change'!$G23+Transition!$C23*('Base-New'!AA25*'Per Unit Emission'!J68)*'Efficiency Change'!$P23)/'Life time change'!$C23</f>
        <v>10087957.549803313</v>
      </c>
      <c r="AA24">
        <f>(Transition!$D23*('Base-New'!AB25*'Per Unit Emission'!K24)*'Efficiency Change'!$G23+Transition!$C23*('Base-New'!AB25*'Per Unit Emission'!K68)*'Efficiency Change'!$P23)/'Life time change'!$C23</f>
        <v>52154571.851124071</v>
      </c>
      <c r="AB24">
        <f>(Transition!$D23*('Base-New'!AC25*'Per Unit Emission'!L24)*'Efficiency Change'!$G23+Transition!$C23*('Base-New'!AC25*'Per Unit Emission'!L68)*'Efficiency Change'!$P23)/'Life time change'!$C23</f>
        <v>5615622.9156088885</v>
      </c>
      <c r="AC24">
        <f>(Transition!$D23*('Base-New'!AD25*'Per Unit Emission'!M24)*'Efficiency Change'!$G23+Transition!$C23*('Base-New'!AD25*'Per Unit Emission'!M68)*'Efficiency Change'!$P23)/'Life time change'!$C23</f>
        <v>6439184.6697255326</v>
      </c>
      <c r="AD24">
        <f>(Transition!$D23*('Base-New'!AE25*'Per Unit Emission'!N24)*'Efficiency Change'!$G23+Transition!$C23*('Base-New'!AE25*'Per Unit Emission'!N68)*'Efficiency Change'!$P23)/'Life time change'!$C23</f>
        <v>1255943.2758559668</v>
      </c>
      <c r="AE24">
        <f>(Transition!$D23*('Base-New'!AF25*'Per Unit Emission'!O24)*'Efficiency Change'!$G23+Transition!$C23*('Base-New'!AF25*'Per Unit Emission'!O68)*'Efficiency Change'!$P23)/'Life time change'!$C23</f>
        <v>3789509.9469423899</v>
      </c>
      <c r="AF24">
        <f>(Transition!$D23*('Base-New'!AG25*'Per Unit Emission'!P24)*'Efficiency Change'!$G23+Transition!$C23*('Base-New'!AG25*'Per Unit Emission'!P68)*'Efficiency Change'!$P23)/'Life time change'!$C23</f>
        <v>1727535.4980568853</v>
      </c>
      <c r="AG24">
        <f>(Transition!$D23*('Base-New'!AH25*'Per Unit Emission'!Q24)*'Efficiency Change'!$G23+Transition!$C23*('Base-New'!AH25*'Per Unit Emission'!Q68)*'Efficiency Change'!$P23)/'Life time change'!$C23</f>
        <v>2039631.5174232158</v>
      </c>
      <c r="AH24">
        <f>(Transition!$D23*('Base-New'!AI25*'Per Unit Emission'!R24)*'Efficiency Change'!$G23+Transition!$C23*('Base-New'!AI25*'Per Unit Emission'!R68)*'Efficiency Change'!$P23)/'Life time change'!$C23</f>
        <v>13730371.172631403</v>
      </c>
      <c r="AI24">
        <f>(Transition!$D23*('Base-New'!AJ25*'Per Unit Emission'!S24)*'Efficiency Change'!$G23+Transition!$C23*('Base-New'!AJ25*'Per Unit Emission'!S68)*'Efficiency Change'!$P23)/'Life time change'!$C23</f>
        <v>0</v>
      </c>
      <c r="AJ24">
        <f>(Transition!$D23*('Base-New'!AK25*'Per Unit Emission'!C24)*'Efficiency Change'!$G23+Transition!$C23*('Base-New'!AK25*'Per Unit Emission'!C68)*'Efficiency Change'!$P23)/'Life time change'!$C23</f>
        <v>172438740.83529571</v>
      </c>
      <c r="AK24">
        <f>(Transition!$D23*('Base-New'!AL25*'Per Unit Emission'!D24)*'Efficiency Change'!$G23+Transition!$C23*('Base-New'!AL25*'Per Unit Emission'!D68)*'Efficiency Change'!$P23)/'Life time change'!$C23</f>
        <v>64259935.880334891</v>
      </c>
      <c r="AL24">
        <f>(Transition!$D23*('Base-New'!AM25*'Per Unit Emission'!E24)*'Efficiency Change'!$G23+Transition!$C23*('Base-New'!AM25*'Per Unit Emission'!E68)*'Efficiency Change'!$P23)/'Life time change'!$C23</f>
        <v>26736220.564836971</v>
      </c>
      <c r="AM24">
        <f>(Transition!$D23*('Base-New'!AN25*'Per Unit Emission'!F24)*'Efficiency Change'!$G23+Transition!$C23*('Base-New'!AN25*'Per Unit Emission'!F68)*'Efficiency Change'!$P23)/'Life time change'!$C23</f>
        <v>9110445.2263693083</v>
      </c>
      <c r="AN24">
        <f>(Transition!$D23*('Base-New'!AO25*'Per Unit Emission'!G24)*'Efficiency Change'!$G23+Transition!$C23*('Base-New'!AO25*'Per Unit Emission'!G68)*'Efficiency Change'!$P23)/'Life time change'!$C23</f>
        <v>96468456.37996076</v>
      </c>
      <c r="AO24">
        <f>(Transition!$D23*('Base-New'!AP25*'Per Unit Emission'!H24)*'Efficiency Change'!$G23+Transition!$C23*('Base-New'!AP25*'Per Unit Emission'!H68)*'Efficiency Change'!$P23)/'Life time change'!$C23</f>
        <v>2087872.1918275792</v>
      </c>
      <c r="AP24">
        <f>(Transition!$D23*('Base-New'!AQ25*'Per Unit Emission'!I24)*'Efficiency Change'!$G23+Transition!$C23*('Base-New'!AQ25*'Per Unit Emission'!I68)*'Efficiency Change'!$P23)/'Life time change'!$C23</f>
        <v>7462023.7983535798</v>
      </c>
      <c r="AQ24">
        <f>(Transition!$D23*('Base-New'!AR25*'Per Unit Emission'!J24)*'Efficiency Change'!$G23+Transition!$C23*('Base-New'!AR25*'Per Unit Emission'!J68)*'Efficiency Change'!$P23)/'Life time change'!$C23</f>
        <v>20175915.099606626</v>
      </c>
      <c r="AR24">
        <f>(Transition!$D23*('Base-New'!AS25*'Per Unit Emission'!K24)*'Efficiency Change'!$G23+Transition!$C23*('Base-New'!AS25*'Per Unit Emission'!K68)*'Efficiency Change'!$P23)/'Life time change'!$C23</f>
        <v>104309143.70224814</v>
      </c>
      <c r="AS24">
        <f>(Transition!$D23*('Base-New'!AT25*'Per Unit Emission'!L24)*'Efficiency Change'!$G23+Transition!$C23*('Base-New'!AT25*'Per Unit Emission'!L68)*'Efficiency Change'!$P23)/'Life time change'!$C23</f>
        <v>11231245.831217799</v>
      </c>
      <c r="AT24">
        <f>(Transition!$D23*('Base-New'!AU25*'Per Unit Emission'!M24)*'Efficiency Change'!$G23+Transition!$C23*('Base-New'!AU25*'Per Unit Emission'!M68)*'Efficiency Change'!$P23)/'Life time change'!$C23</f>
        <v>12878369.339451065</v>
      </c>
      <c r="AU24">
        <f>(Transition!$D23*('Base-New'!AV25*'Per Unit Emission'!N24)*'Efficiency Change'!$G23+Transition!$C23*('Base-New'!AV25*'Per Unit Emission'!N68)*'Efficiency Change'!$P23)/'Life time change'!$C23</f>
        <v>2511886.5517119169</v>
      </c>
      <c r="AV24">
        <f>(Transition!$D23*('Base-New'!AW25*'Per Unit Emission'!O24)*'Efficiency Change'!$G23+Transition!$C23*('Base-New'!AW25*'Per Unit Emission'!O68)*'Efficiency Change'!$P23)/'Life time change'!$C23</f>
        <v>7579019.8938847799</v>
      </c>
      <c r="AW24">
        <f>(Transition!$D23*('Base-New'!AX25*'Per Unit Emission'!P24)*'Efficiency Change'!$G23+Transition!$C23*('Base-New'!AX25*'Per Unit Emission'!P68)*'Efficiency Change'!$P23)/'Life time change'!$C23</f>
        <v>3455070.996113766</v>
      </c>
      <c r="AX24">
        <f>(Transition!$D23*('Base-New'!AY25*'Per Unit Emission'!Q24)*'Efficiency Change'!$G23+Transition!$C23*('Base-New'!AY25*'Per Unit Emission'!Q68)*'Efficiency Change'!$P23)/'Life time change'!$C23</f>
        <v>4079263.0348464316</v>
      </c>
      <c r="AY24">
        <f>(Transition!$D23*('Base-New'!AZ25*'Per Unit Emission'!R24)*'Efficiency Change'!$G23+Transition!$C23*('Base-New'!AZ25*'Per Unit Emission'!R68)*'Efficiency Change'!$P23)/'Life time change'!$C23</f>
        <v>27460742.345262725</v>
      </c>
      <c r="AZ24">
        <f>(Transition!$D23*('Base-New'!BA25*'Per Unit Emission'!S24)*'Efficiency Change'!$G23+Transition!$C23*('Base-New'!BA25*'Per Unit Emission'!S68)*'Efficiency Change'!$P23)/'Life time change'!$C23</f>
        <v>0</v>
      </c>
      <c r="BA24">
        <f>(Transition!$D23*('Base-New'!BB25*'Per Unit Emission'!C24)*'Efficiency Change'!$G23+Transition!$C23*('Base-New'!BB25*'Per Unit Emission'!C68)*'Efficiency Change'!$P23)/'Life time change'!$C23</f>
        <v>258658111.25294322</v>
      </c>
      <c r="BB24">
        <f>(Transition!$D23*('Base-New'!BC25*'Per Unit Emission'!D24)*'Efficiency Change'!$G23+Transition!$C23*('Base-New'!BC25*'Per Unit Emission'!D68)*'Efficiency Change'!$P23)/'Life time change'!$C23</f>
        <v>96389903.820502326</v>
      </c>
      <c r="BC24">
        <f>(Transition!$D23*('Base-New'!BD25*'Per Unit Emission'!E24)*'Efficiency Change'!$G23+Transition!$C23*('Base-New'!BD25*'Per Unit Emission'!E68)*'Efficiency Change'!$P23)/'Life time change'!$C23</f>
        <v>40104330.847255461</v>
      </c>
      <c r="BD24">
        <f>(Transition!$D23*('Base-New'!BE25*'Per Unit Emission'!F24)*'Efficiency Change'!$G23+Transition!$C23*('Base-New'!BE25*'Per Unit Emission'!F68)*'Efficiency Change'!$P23)/'Life time change'!$C23</f>
        <v>13665667.839553962</v>
      </c>
      <c r="BE24">
        <f>(Transition!$D23*('Base-New'!BF25*'Per Unit Emission'!G24)*'Efficiency Change'!$G23+Transition!$C23*('Base-New'!BF25*'Per Unit Emission'!G68)*'Efficiency Change'!$P23)/'Life time change'!$C23</f>
        <v>144702684.56994113</v>
      </c>
      <c r="BF24">
        <f>(Transition!$D23*('Base-New'!BG25*'Per Unit Emission'!H24)*'Efficiency Change'!$G23+Transition!$C23*('Base-New'!BG25*'Per Unit Emission'!H68)*'Efficiency Change'!$P23)/'Life time change'!$C23</f>
        <v>3131808.2877413775</v>
      </c>
      <c r="BG24">
        <f>(Transition!$D23*('Base-New'!BH25*'Per Unit Emission'!I24)*'Efficiency Change'!$G23+Transition!$C23*('Base-New'!BH25*'Per Unit Emission'!I68)*'Efficiency Change'!$P23)/'Life time change'!$C23</f>
        <v>11193035.69753038</v>
      </c>
      <c r="BH24">
        <f>(Transition!$D23*('Base-New'!BI25*'Per Unit Emission'!J24)*'Efficiency Change'!$G23+Transition!$C23*('Base-New'!BI25*'Per Unit Emission'!J68)*'Efficiency Change'!$P23)/'Life time change'!$C23</f>
        <v>30263872.649409879</v>
      </c>
      <c r="BI24">
        <f>(Transition!$D23*('Base-New'!BJ25*'Per Unit Emission'!K24)*'Efficiency Change'!$G23+Transition!$C23*('Base-New'!BJ25*'Per Unit Emission'!K68)*'Efficiency Change'!$P23)/'Life time change'!$C23</f>
        <v>156463715.55337241</v>
      </c>
      <c r="BJ24">
        <f>(Transition!$D23*('Base-New'!BK25*'Per Unit Emission'!L24)*'Efficiency Change'!$G23+Transition!$C23*('Base-New'!BK25*'Per Unit Emission'!L68)*'Efficiency Change'!$P23)/'Life time change'!$C23</f>
        <v>16846868.746826686</v>
      </c>
      <c r="BK24">
        <f>(Transition!$D23*('Base-New'!BL25*'Per Unit Emission'!M24)*'Efficiency Change'!$G23+Transition!$C23*('Base-New'!BL25*'Per Unit Emission'!M68)*'Efficiency Change'!$P23)/'Life time change'!$C23</f>
        <v>19317554.009176619</v>
      </c>
      <c r="BL24">
        <f>(Transition!$D23*('Base-New'!BM25*'Per Unit Emission'!N24)*'Efficiency Change'!$G23+Transition!$C23*('Base-New'!BM25*'Per Unit Emission'!N68)*'Efficiency Change'!$P23)/'Life time change'!$C23</f>
        <v>3767829.8275678968</v>
      </c>
      <c r="BM24">
        <f>(Transition!$D23*('Base-New'!BN25*'Per Unit Emission'!O24)*'Efficiency Change'!$G23+Transition!$C23*('Base-New'!BN25*'Per Unit Emission'!O68)*'Efficiency Change'!$P23)/'Life time change'!$C23</f>
        <v>11368529.840827186</v>
      </c>
      <c r="BN24">
        <f>(Transition!$D23*('Base-New'!BO25*'Per Unit Emission'!P24)*'Efficiency Change'!$G23+Transition!$C23*('Base-New'!BO25*'Per Unit Emission'!P68)*'Efficiency Change'!$P23)/'Life time change'!$C23</f>
        <v>5182606.4941706378</v>
      </c>
      <c r="BO24">
        <f>(Transition!$D23*('Base-New'!BP25*'Per Unit Emission'!Q24)*'Efficiency Change'!$G23+Transition!$C23*('Base-New'!BP25*'Per Unit Emission'!Q68)*'Efficiency Change'!$P23)/'Life time change'!$C23</f>
        <v>6118894.5522696683</v>
      </c>
      <c r="BP24">
        <f>(Transition!$D23*('Base-New'!BQ25*'Per Unit Emission'!R24)*'Efficiency Change'!$G23+Transition!$C23*('Base-New'!BQ25*'Per Unit Emission'!R68)*'Efficiency Change'!$P23)/'Life time change'!$C23</f>
        <v>41191113.517894082</v>
      </c>
      <c r="BQ24">
        <f>(Transition!$D23*('Base-New'!BR25*'Per Unit Emission'!S24)*'Efficiency Change'!$G23+Transition!$C23*('Base-New'!BR25*'Per Unit Emission'!S68)*'Efficiency Change'!$P23)/'Life time change'!$C23</f>
        <v>0</v>
      </c>
      <c r="BR24">
        <f>(Transition!$D23*('Base-New'!BS25*'Per Unit Emission'!C24)*'Efficiency Change'!$G23+Transition!$C23*('Base-New'!BS25*'Per Unit Emission'!C68)*'Efficiency Change'!$P23)/'Life time change'!$C23</f>
        <v>344877481.67059094</v>
      </c>
      <c r="BS24">
        <f>(Transition!$D23*('Base-New'!BT25*'Per Unit Emission'!D24)*'Efficiency Change'!$G23+Transition!$C23*('Base-New'!BT25*'Per Unit Emission'!D68)*'Efficiency Change'!$P23)/'Life time change'!$C23</f>
        <v>128519871.76066978</v>
      </c>
      <c r="BT24">
        <f>(Transition!$D23*('Base-New'!BU25*'Per Unit Emission'!E24)*'Efficiency Change'!$G23+Transition!$C23*('Base-New'!BU25*'Per Unit Emission'!E68)*'Efficiency Change'!$P23)/'Life time change'!$C23</f>
        <v>53472441.129673943</v>
      </c>
      <c r="BU24">
        <f>(Transition!$D23*('Base-New'!BV25*'Per Unit Emission'!F24)*'Efficiency Change'!$G23+Transition!$C23*('Base-New'!BV25*'Per Unit Emission'!F68)*'Efficiency Change'!$P23)/'Life time change'!$C23</f>
        <v>18220890.452738617</v>
      </c>
      <c r="BV24">
        <f>(Transition!$D23*('Base-New'!BW25*'Per Unit Emission'!G24)*'Efficiency Change'!$G23+Transition!$C23*('Base-New'!BW25*'Per Unit Emission'!G68)*'Efficiency Change'!$P23)/'Life time change'!$C23</f>
        <v>192936912.75992152</v>
      </c>
      <c r="BW24">
        <f>(Transition!$D23*('Base-New'!BX25*'Per Unit Emission'!H24)*'Efficiency Change'!$G23+Transition!$C23*('Base-New'!BX25*'Per Unit Emission'!H68)*'Efficiency Change'!$P23)/'Life time change'!$C23</f>
        <v>4175744.383655177</v>
      </c>
      <c r="BX24">
        <f>(Transition!$D23*('Base-New'!BY25*'Per Unit Emission'!I24)*'Efficiency Change'!$G23+Transition!$C23*('Base-New'!BY25*'Per Unit Emission'!I68)*'Efficiency Change'!$P23)/'Life time change'!$C23</f>
        <v>14924047.59670718</v>
      </c>
      <c r="BY24">
        <f>(Transition!$D23*('Base-New'!BZ25*'Per Unit Emission'!J24)*'Efficiency Change'!$G23+Transition!$C23*('Base-New'!BZ25*'Per Unit Emission'!J68)*'Efficiency Change'!$P23)/'Life time change'!$C23</f>
        <v>40351830.19921317</v>
      </c>
      <c r="BZ24">
        <f>(Transition!$D23*('Base-New'!CA25*'Per Unit Emission'!K24)*'Efficiency Change'!$G23+Transition!$C23*('Base-New'!CA25*'Per Unit Emission'!K68)*'Efficiency Change'!$P23)/'Life time change'!$C23</f>
        <v>208618287.4044956</v>
      </c>
      <c r="CA24">
        <f>(Transition!$D23*('Base-New'!CB25*'Per Unit Emission'!L24)*'Efficiency Change'!$G23+Transition!$C23*('Base-New'!CB25*'Per Unit Emission'!L68)*'Efficiency Change'!$P23)/'Life time change'!$C23</f>
        <v>22462491.662435476</v>
      </c>
      <c r="CB24">
        <f>(Transition!$D23*('Base-New'!CC25*'Per Unit Emission'!M24)*'Efficiency Change'!$G23+Transition!$C23*('Base-New'!CC25*'Per Unit Emission'!M68)*'Efficiency Change'!$P23)/'Life time change'!$C23</f>
        <v>25756738.678901967</v>
      </c>
      <c r="CC24">
        <f>(Transition!$D23*('Base-New'!CD25*'Per Unit Emission'!N24)*'Efficiency Change'!$G23+Transition!$C23*('Base-New'!CD25*'Per Unit Emission'!N68)*'Efficiency Change'!$P23)/'Life time change'!$C23</f>
        <v>5023773.1034238543</v>
      </c>
      <c r="CD24">
        <f>(Transition!$D23*('Base-New'!CE25*'Per Unit Emission'!O24)*'Efficiency Change'!$G23+Transition!$C23*('Base-New'!CE25*'Per Unit Emission'!O68)*'Efficiency Change'!$P23)/'Life time change'!$C23</f>
        <v>15158039.787769577</v>
      </c>
      <c r="CE24">
        <f>(Transition!$D23*('Base-New'!CF25*'Per Unit Emission'!P24)*'Efficiency Change'!$G23+Transition!$C23*('Base-New'!CF25*'Per Unit Emission'!P68)*'Efficiency Change'!$P23)/'Life time change'!$C23</f>
        <v>6910141.992227532</v>
      </c>
      <c r="CF24">
        <f>(Transition!$D23*('Base-New'!CG25*'Per Unit Emission'!Q24)*'Efficiency Change'!$G23+Transition!$C23*('Base-New'!CG25*'Per Unit Emission'!Q68)*'Efficiency Change'!$P23)/'Life time change'!$C23</f>
        <v>8158526.0696928827</v>
      </c>
      <c r="CG24">
        <f>(Transition!$D23*('Base-New'!CH25*'Per Unit Emission'!R24)*'Efficiency Change'!$G23+Transition!$C23*('Base-New'!CH25*'Per Unit Emission'!R68)*'Efficiency Change'!$P23)/'Life time change'!$C23</f>
        <v>54921484.69052545</v>
      </c>
      <c r="CJ24">
        <v>2031</v>
      </c>
      <c r="CK24">
        <f>(Transition!$D23*('RCP26-NEW'!C25*'Per Unit Emission'!T24)*'Efficiency Change'!$G23+Transition!$C23*('RCP26-NEW'!C25*'Per Unit Emission'!T68)*'Efficiency Change'!$P23)/'Life time change'!$C23</f>
        <v>0</v>
      </c>
      <c r="CL24">
        <f>(Transition!$D23*('RCP26-NEW'!D25*'Per Unit Emission'!U24)*'Efficiency Change'!$G23+Transition!$C23*('RCP26-NEW'!D25*'Per Unit Emission'!U68)*'Efficiency Change'!$P23)/'Life time change'!$C23</f>
        <v>0</v>
      </c>
      <c r="CM24">
        <f>(Transition!$D23*('RCP26-NEW'!E25*'Per Unit Emission'!V24)*'Efficiency Change'!$G23+Transition!$C23*('RCP26-NEW'!E25*'Per Unit Emission'!V68)*'Efficiency Change'!$P23)/'Life time change'!$C23</f>
        <v>0</v>
      </c>
      <c r="CN24">
        <f>(Transition!$D23*('RCP26-NEW'!F25*'Per Unit Emission'!W24)*'Efficiency Change'!$G23+Transition!$C23*('RCP26-NEW'!F25*'Per Unit Emission'!W68)*'Efficiency Change'!$P23)/'Life time change'!$C23</f>
        <v>0</v>
      </c>
      <c r="CO24">
        <f>(Transition!$D23*('RCP26-NEW'!G25*'Per Unit Emission'!X24)*'Efficiency Change'!$G23+Transition!$C23*('RCP26-NEW'!G25*'Per Unit Emission'!X68)*'Efficiency Change'!$P23)/'Life time change'!$C23</f>
        <v>0</v>
      </c>
      <c r="CP24">
        <f>(Transition!$D23*('RCP26-NEW'!H25*'Per Unit Emission'!Y24)*'Efficiency Change'!$G23+Transition!$C23*('RCP26-NEW'!H25*'Per Unit Emission'!Y68)*'Efficiency Change'!$P23)/'Life time change'!$C23</f>
        <v>0</v>
      </c>
      <c r="CQ24">
        <f>(Transition!$D23*('RCP26-NEW'!I25*'Per Unit Emission'!Z24)*'Efficiency Change'!$G23+Transition!$C23*('RCP26-NEW'!I25*'Per Unit Emission'!Z68)*'Efficiency Change'!$P23)/'Life time change'!$C23</f>
        <v>0</v>
      </c>
      <c r="CR24">
        <f>(Transition!$D23*('RCP26-NEW'!J25*'Per Unit Emission'!AA24)*'Efficiency Change'!$G23+Transition!$C23*('RCP26-NEW'!J25*'Per Unit Emission'!AA68)*'Efficiency Change'!$P23)/'Life time change'!$C23</f>
        <v>0</v>
      </c>
      <c r="CS24">
        <f>(Transition!$D23*('RCP26-NEW'!K25*'Per Unit Emission'!AB24)*'Efficiency Change'!$G23+Transition!$C23*('RCP26-NEW'!K25*'Per Unit Emission'!AB68)*'Efficiency Change'!$P23)/'Life time change'!$C23</f>
        <v>0</v>
      </c>
      <c r="CT24">
        <f>(Transition!$D23*('RCP26-NEW'!L25*'Per Unit Emission'!AC24)*'Efficiency Change'!$G23+Transition!$C23*('RCP26-NEW'!L25*'Per Unit Emission'!AC68)*'Efficiency Change'!$P23)/'Life time change'!$C23</f>
        <v>0</v>
      </c>
      <c r="CU24">
        <f>(Transition!$D23*('RCP26-NEW'!M25*'Per Unit Emission'!AD24)*'Efficiency Change'!$G23+Transition!$C23*('RCP26-NEW'!M25*'Per Unit Emission'!AD68)*'Efficiency Change'!$P23)/'Life time change'!$C23</f>
        <v>0</v>
      </c>
      <c r="CV24">
        <f>(Transition!$D23*('RCP26-NEW'!N25*'Per Unit Emission'!AE24)*'Efficiency Change'!$G23+Transition!$C23*('RCP26-NEW'!N25*'Per Unit Emission'!AE68)*'Efficiency Change'!$P23)/'Life time change'!$C23</f>
        <v>0</v>
      </c>
      <c r="CW24">
        <f>(Transition!$D23*('RCP26-NEW'!O25*'Per Unit Emission'!AF24)*'Efficiency Change'!$G23+Transition!$C23*('RCP26-NEW'!O25*'Per Unit Emission'!AF68)*'Efficiency Change'!$P23)/'Life time change'!$C23</f>
        <v>0</v>
      </c>
      <c r="CX24">
        <f>(Transition!$D23*('RCP26-NEW'!P25*'Per Unit Emission'!AG24)*'Efficiency Change'!$G23+Transition!$C23*('RCP26-NEW'!P25*'Per Unit Emission'!AG68)*'Efficiency Change'!$P23)/'Life time change'!$C23</f>
        <v>0</v>
      </c>
      <c r="CY24">
        <f>(Transition!$D23*('RCP26-NEW'!Q25*'Per Unit Emission'!AH24)*'Efficiency Change'!$G23+Transition!$C23*('RCP26-NEW'!Q25*'Per Unit Emission'!AH68)*'Efficiency Change'!$P23)/'Life time change'!$C23</f>
        <v>0</v>
      </c>
      <c r="CZ24">
        <f>(Transition!$D23*('RCP26-NEW'!R25*'Per Unit Emission'!AI24)*'Efficiency Change'!$G23+Transition!$C23*('RCP26-NEW'!R25*'Per Unit Emission'!AI68)*'Efficiency Change'!$P23)/'Life time change'!$C23</f>
        <v>0</v>
      </c>
      <c r="DA24">
        <f>(Transition!$D23*('RCP26-NEW'!S25*'Per Unit Emission'!AJ24)*'Efficiency Change'!$G23+Transition!$C23*('RCP26-NEW'!S25*'Per Unit Emission'!AJ68)*'Efficiency Change'!$P23)/'Life time change'!$C23</f>
        <v>0</v>
      </c>
      <c r="DB24">
        <f>(Transition!$D23*('RCP26-NEW'!T25*'Per Unit Emission'!T24)*'Efficiency Change'!$G23+Transition!$C23*('RCP26-NEW'!T25*'Per Unit Emission'!T68)*'Efficiency Change'!$P23)/'Life time change'!$C23</f>
        <v>111145884.49089043</v>
      </c>
      <c r="DC24">
        <f>(Transition!$D23*('RCP26-NEW'!U25*'Per Unit Emission'!U24)*'Efficiency Change'!$G23+Transition!$C23*('RCP26-NEW'!U25*'Per Unit Emission'!U68)*'Efficiency Change'!$P23)/'Life time change'!$C23</f>
        <v>45084428.161696196</v>
      </c>
      <c r="DD24">
        <f>(Transition!$D23*('RCP26-NEW'!V25*'Per Unit Emission'!V24)*'Efficiency Change'!$G23+Transition!$C23*('RCP26-NEW'!V25*'Per Unit Emission'!V68)*'Efficiency Change'!$P23)/'Life time change'!$C23</f>
        <v>17112614.884045135</v>
      </c>
      <c r="DE24">
        <f>(Transition!$D23*('RCP26-NEW'!W25*'Per Unit Emission'!W24)*'Efficiency Change'!$G23+Transition!$C23*('RCP26-NEW'!W25*'Per Unit Emission'!W68)*'Efficiency Change'!$P23)/'Life time change'!$C23</f>
        <v>4926180.3019175781</v>
      </c>
      <c r="DF24">
        <f>(Transition!$D23*('RCP26-NEW'!X25*'Per Unit Emission'!X24)*'Efficiency Change'!$G23+Transition!$C23*('RCP26-NEW'!X25*'Per Unit Emission'!X68)*'Efficiency Change'!$P23)/'Life time change'!$C23</f>
        <v>56255588.36204128</v>
      </c>
      <c r="DG24">
        <f>(Transition!$D23*('RCP26-NEW'!Y25*'Per Unit Emission'!Y24)*'Efficiency Change'!$G23+Transition!$C23*('RCP26-NEW'!Y25*'Per Unit Emission'!Y68)*'Efficiency Change'!$P23)/'Life time change'!$C23</f>
        <v>1537158.9146577758</v>
      </c>
      <c r="DH24">
        <f>(Transition!$D23*('RCP26-NEW'!Z25*'Per Unit Emission'!Z24)*'Efficiency Change'!$G23+Transition!$C23*('RCP26-NEW'!Z25*'Per Unit Emission'!Z68)*'Efficiency Change'!$P23)/'Life time change'!$C23</f>
        <v>4827652.5875575729</v>
      </c>
      <c r="DI24">
        <f>(Transition!$D23*('RCP26-NEW'!AA25*'Per Unit Emission'!AA24)*'Efficiency Change'!$G23+Transition!$C23*('RCP26-NEW'!AA25*'Per Unit Emission'!AA68)*'Efficiency Change'!$P23)/'Life time change'!$C23</f>
        <v>14569019.188049275</v>
      </c>
      <c r="DJ24">
        <f>(Transition!$D23*('RCP26-NEW'!AB25*'Per Unit Emission'!AB24)*'Efficiency Change'!$G23+Transition!$C23*('RCP26-NEW'!AB25*'Per Unit Emission'!AB68)*'Efficiency Change'!$P23)/'Life time change'!$C23</f>
        <v>44518720.560041025</v>
      </c>
      <c r="DK24">
        <f>(Transition!$D23*('RCP26-NEW'!AC25*'Per Unit Emission'!AC24)*'Efficiency Change'!$G23+Transition!$C23*('RCP26-NEW'!AC25*'Per Unit Emission'!AC68)*'Efficiency Change'!$P23)/'Life time change'!$C23</f>
        <v>7970682.0904798117</v>
      </c>
      <c r="DL24">
        <f>(Transition!$D23*('RCP26-NEW'!AD25*'Per Unit Emission'!AD24)*'Efficiency Change'!$G23+Transition!$C23*('RCP26-NEW'!AD25*'Per Unit Emission'!AD68)*'Efficiency Change'!$P23)/'Life time change'!$C23</f>
        <v>13199594.453757187</v>
      </c>
      <c r="DM24">
        <f>(Transition!$D23*('RCP26-NEW'!AE25*'Per Unit Emission'!AE24)*'Efficiency Change'!$G23+Transition!$C23*('RCP26-NEW'!AE25*'Per Unit Emission'!AE68)*'Efficiency Change'!$P23)/'Life time change'!$C23</f>
        <v>1869624.1970822434</v>
      </c>
      <c r="DN24">
        <f>(Transition!$D23*('RCP26-NEW'!AF25*'Per Unit Emission'!AF24)*'Efficiency Change'!$G23+Transition!$C23*('RCP26-NEW'!AF25*'Per Unit Emission'!AF68)*'Efficiency Change'!$P23)/'Life time change'!$C23</f>
        <v>5811897.4306121301</v>
      </c>
      <c r="DO24">
        <f>(Transition!$D23*('RCP26-NEW'!AG25*'Per Unit Emission'!AG24)*'Efficiency Change'!$G23+Transition!$C23*('RCP26-NEW'!AG25*'Per Unit Emission'!AG68)*'Efficiency Change'!$P23)/'Life time change'!$C23</f>
        <v>7592221.6363134757</v>
      </c>
      <c r="DP24">
        <f>(Transition!$D23*('RCP26-NEW'!AH25*'Per Unit Emission'!AH24)*'Efficiency Change'!$G23+Transition!$C23*('RCP26-NEW'!AH25*'Per Unit Emission'!AH68)*'Efficiency Change'!$P23)/'Life time change'!$C23</f>
        <v>3492818.1487759748</v>
      </c>
      <c r="DQ24">
        <f>(Transition!$D23*('RCP26-NEW'!AI25*'Per Unit Emission'!AI24)*'Efficiency Change'!$G23+Transition!$C23*('RCP26-NEW'!AI25*'Per Unit Emission'!AI68)*'Efficiency Change'!$P23)/'Life time change'!$C23</f>
        <v>19727067.287146058</v>
      </c>
      <c r="DR24">
        <f>(Transition!$D23*('RCP26-NEW'!AJ25*'Per Unit Emission'!AJ24)*'Efficiency Change'!$G23+Transition!$C23*('RCP26-NEW'!AJ25*'Per Unit Emission'!AJ68)*'Efficiency Change'!$P23)/'Life time change'!$C23</f>
        <v>0</v>
      </c>
      <c r="DS24">
        <f>(Transition!$D23*('RCP26-NEW'!AK25*'Per Unit Emission'!T24)*'Efficiency Change'!$G23+Transition!$C23*('RCP26-NEW'!AK25*'Per Unit Emission'!T68)*'Efficiency Change'!$P23)/'Life time change'!$C23</f>
        <v>222291768.98177952</v>
      </c>
      <c r="DT24">
        <f>(Transition!$D23*('RCP26-NEW'!AL25*'Per Unit Emission'!U24)*'Efficiency Change'!$G23+Transition!$C23*('RCP26-NEW'!AL25*'Per Unit Emission'!U68)*'Efficiency Change'!$P23)/'Life time change'!$C23</f>
        <v>90168856.323392391</v>
      </c>
      <c r="DU24">
        <f>(Transition!$D23*('RCP26-NEW'!AM25*'Per Unit Emission'!V24)*'Efficiency Change'!$G23+Transition!$C23*('RCP26-NEW'!AM25*'Per Unit Emission'!V68)*'Efficiency Change'!$P23)/'Life time change'!$C23</f>
        <v>34225229.76809027</v>
      </c>
      <c r="DV24">
        <f>(Transition!$D23*('RCP26-NEW'!AN25*'Per Unit Emission'!W24)*'Efficiency Change'!$G23+Transition!$C23*('RCP26-NEW'!AN25*'Per Unit Emission'!W68)*'Efficiency Change'!$P23)/'Life time change'!$C23</f>
        <v>9852360.6038351767</v>
      </c>
      <c r="DW24">
        <f>(Transition!$D23*('RCP26-NEW'!AO25*'Per Unit Emission'!X24)*'Efficiency Change'!$G23+Transition!$C23*('RCP26-NEW'!AO25*'Per Unit Emission'!X68)*'Efficiency Change'!$P23)/'Life time change'!$C23</f>
        <v>112511176.72408256</v>
      </c>
      <c r="DX24">
        <f>(Transition!$D23*('RCP26-NEW'!AP25*'Per Unit Emission'!Y24)*'Efficiency Change'!$G23+Transition!$C23*('RCP26-NEW'!AP25*'Per Unit Emission'!Y68)*'Efficiency Change'!$P23)/'Life time change'!$C23</f>
        <v>3074317.8293155371</v>
      </c>
      <c r="DY24">
        <f>(Transition!$D23*('RCP26-NEW'!AQ25*'Per Unit Emission'!Z24)*'Efficiency Change'!$G23+Transition!$C23*('RCP26-NEW'!AQ25*'Per Unit Emission'!Z68)*'Efficiency Change'!$P23)/'Life time change'!$C23</f>
        <v>9655305.1751151644</v>
      </c>
      <c r="DZ24">
        <f>(Transition!$D23*('RCP26-NEW'!AR25*'Per Unit Emission'!AA24)*'Efficiency Change'!$G23+Transition!$C23*('RCP26-NEW'!AR25*'Per Unit Emission'!AA68)*'Efficiency Change'!$P23)/'Life time change'!$C23</f>
        <v>29138038.376098506</v>
      </c>
      <c r="EA24">
        <f>(Transition!$D23*('RCP26-NEW'!AS25*'Per Unit Emission'!AB24)*'Efficiency Change'!$G23+Transition!$C23*('RCP26-NEW'!AS25*'Per Unit Emission'!AB68)*'Efficiency Change'!$P23)/'Life time change'!$C23</f>
        <v>89037441.120082051</v>
      </c>
      <c r="EB24">
        <f>(Transition!$D23*('RCP26-NEW'!AT25*'Per Unit Emission'!AC24)*'Efficiency Change'!$G23+Transition!$C23*('RCP26-NEW'!AT25*'Per Unit Emission'!AC68)*'Efficiency Change'!$P23)/'Life time change'!$C23</f>
        <v>15941364.180959638</v>
      </c>
      <c r="EC24">
        <f>(Transition!$D23*('RCP26-NEW'!AU25*'Per Unit Emission'!AD24)*'Efficiency Change'!$G23+Transition!$C23*('RCP26-NEW'!AU25*'Per Unit Emission'!AD68)*'Efficiency Change'!$P23)/'Life time change'!$C23</f>
        <v>26399188.907514222</v>
      </c>
      <c r="ED24">
        <f>(Transition!$D23*('RCP26-NEW'!AV25*'Per Unit Emission'!AE24)*'Efficiency Change'!$G23+Transition!$C23*('RCP26-NEW'!AV25*'Per Unit Emission'!AE68)*'Efficiency Change'!$P23)/'Life time change'!$C23</f>
        <v>3739248.3941644868</v>
      </c>
      <c r="EE24">
        <f>(Transition!$D23*('RCP26-NEW'!AW25*'Per Unit Emission'!AF24)*'Efficiency Change'!$G23+Transition!$C23*('RCP26-NEW'!AW25*'Per Unit Emission'!AF68)*'Efficiency Change'!$P23)/'Life time change'!$C23</f>
        <v>11623794.861224277</v>
      </c>
      <c r="EF24">
        <f>(Transition!$D23*('RCP26-NEW'!AX25*'Per Unit Emission'!AG24)*'Efficiency Change'!$G23+Transition!$C23*('RCP26-NEW'!AX25*'Per Unit Emission'!AG68)*'Efficiency Change'!$P23)/'Life time change'!$C23</f>
        <v>15184443.272626951</v>
      </c>
      <c r="EG24">
        <f>(Transition!$D23*('RCP26-NEW'!AY25*'Per Unit Emission'!AH24)*'Efficiency Change'!$G23+Transition!$C23*('RCP26-NEW'!AY25*'Per Unit Emission'!AH68)*'Efficiency Change'!$P23)/'Life time change'!$C23</f>
        <v>6985636.2975519495</v>
      </c>
      <c r="EH24">
        <f>(Transition!$D23*('RCP26-NEW'!AZ25*'Per Unit Emission'!AI24)*'Efficiency Change'!$G23+Transition!$C23*('RCP26-NEW'!AZ25*'Per Unit Emission'!AI68)*'Efficiency Change'!$P23)/'Life time change'!$C23</f>
        <v>39454134.574292116</v>
      </c>
      <c r="EI24">
        <f>(Transition!$D23*('RCP26-NEW'!BA25*'Per Unit Emission'!AJ24)*'Efficiency Change'!$G23+Transition!$C23*('RCP26-NEW'!BA25*'Per Unit Emission'!AJ68)*'Efficiency Change'!$P23)/'Life time change'!$C23</f>
        <v>0</v>
      </c>
      <c r="EJ24">
        <f>(Transition!$D23*('RCP26-NEW'!BB25*'Per Unit Emission'!T24)*'Efficiency Change'!$G23+Transition!$C23*('RCP26-NEW'!BB25*'Per Unit Emission'!T68)*'Efficiency Change'!$P23)/'Life time change'!$C23</f>
        <v>333437653.47267044</v>
      </c>
      <c r="EK24">
        <f>(Transition!$D23*('RCP26-NEW'!BC25*'Per Unit Emission'!U24)*'Efficiency Change'!$G23+Transition!$C23*('RCP26-NEW'!BC25*'Per Unit Emission'!U68)*'Efficiency Change'!$P23)/'Life time change'!$C23</f>
        <v>135253284.48508862</v>
      </c>
      <c r="EL24">
        <f>(Transition!$D23*('RCP26-NEW'!BD25*'Per Unit Emission'!V24)*'Efficiency Change'!$G23+Transition!$C23*('RCP26-NEW'!BD25*'Per Unit Emission'!V68)*'Efficiency Change'!$P23)/'Life time change'!$C23</f>
        <v>51337844.652135409</v>
      </c>
      <c r="EM24">
        <f>(Transition!$D23*('RCP26-NEW'!BE25*'Per Unit Emission'!W24)*'Efficiency Change'!$G23+Transition!$C23*('RCP26-NEW'!BE25*'Per Unit Emission'!W68)*'Efficiency Change'!$P23)/'Life time change'!$C23</f>
        <v>14778540.905752758</v>
      </c>
      <c r="EN24">
        <f>(Transition!$D23*('RCP26-NEW'!BF25*'Per Unit Emission'!X24)*'Efficiency Change'!$G23+Transition!$C23*('RCP26-NEW'!BF25*'Per Unit Emission'!X68)*'Efficiency Change'!$P23)/'Life time change'!$C23</f>
        <v>168766765.08612382</v>
      </c>
      <c r="EO24">
        <f>(Transition!$D23*('RCP26-NEW'!BG25*'Per Unit Emission'!Y24)*'Efficiency Change'!$G23+Transition!$C23*('RCP26-NEW'!BG25*'Per Unit Emission'!Y68)*'Efficiency Change'!$P23)/'Life time change'!$C23</f>
        <v>4611476.7439733148</v>
      </c>
      <c r="EP24">
        <f>(Transition!$D23*('RCP26-NEW'!BH25*'Per Unit Emission'!Z24)*'Efficiency Change'!$G23+Transition!$C23*('RCP26-NEW'!BH25*'Per Unit Emission'!Z68)*'Efficiency Change'!$P23)/'Life time change'!$C23</f>
        <v>14482957.762672734</v>
      </c>
      <c r="EQ24">
        <f>(Transition!$D23*('RCP26-NEW'!BI25*'Per Unit Emission'!AA24)*'Efficiency Change'!$G23+Transition!$C23*('RCP26-NEW'!BI25*'Per Unit Emission'!AA68)*'Efficiency Change'!$P23)/'Life time change'!$C23</f>
        <v>43707057.564147666</v>
      </c>
      <c r="ER24">
        <f>(Transition!$D23*('RCP26-NEW'!BJ25*'Per Unit Emission'!AB24)*'Efficiency Change'!$G23+Transition!$C23*('RCP26-NEW'!BJ25*'Per Unit Emission'!AB68)*'Efficiency Change'!$P23)/'Life time change'!$C23</f>
        <v>133556161.68012306</v>
      </c>
      <c r="ES24">
        <f>(Transition!$D23*('RCP26-NEW'!BK25*'Per Unit Emission'!AC24)*'Efficiency Change'!$G23+Transition!$C23*('RCP26-NEW'!BK25*'Per Unit Emission'!AC68)*'Efficiency Change'!$P23)/'Life time change'!$C23</f>
        <v>23912046.271439437</v>
      </c>
      <c r="ET24">
        <f>(Transition!$D23*('RCP26-NEW'!BL25*'Per Unit Emission'!AD24)*'Efficiency Change'!$G23+Transition!$C23*('RCP26-NEW'!BL25*'Per Unit Emission'!AD68)*'Efficiency Change'!$P23)/'Life time change'!$C23</f>
        <v>39598783.361271426</v>
      </c>
      <c r="EU24">
        <f>(Transition!$D23*('RCP26-NEW'!BM25*'Per Unit Emission'!AE24)*'Efficiency Change'!$G23+Transition!$C23*('RCP26-NEW'!BM25*'Per Unit Emission'!AE68)*'Efficiency Change'!$P23)/'Life time change'!$C23</f>
        <v>5608872.5912467213</v>
      </c>
      <c r="EV24">
        <f>(Transition!$D23*('RCP26-NEW'!BN25*'Per Unit Emission'!AF24)*'Efficiency Change'!$G23+Transition!$C23*('RCP26-NEW'!BN25*'Per Unit Emission'!AF68)*'Efficiency Change'!$P23)/'Life time change'!$C23</f>
        <v>17435692.291836374</v>
      </c>
      <c r="EW24">
        <f>(Transition!$D23*('RCP26-NEW'!BO25*'Per Unit Emission'!AG24)*'Efficiency Change'!$G23+Transition!$C23*('RCP26-NEW'!BO25*'Per Unit Emission'!AG68)*'Efficiency Change'!$P23)/'Life time change'!$C23</f>
        <v>22776664.908940334</v>
      </c>
      <c r="EX24">
        <f>(Transition!$D23*('RCP26-NEW'!BP25*'Per Unit Emission'!AH24)*'Efficiency Change'!$G23+Transition!$C23*('RCP26-NEW'!BP25*'Per Unit Emission'!AH68)*'Efficiency Change'!$P23)/'Life time change'!$C23</f>
        <v>10478454.446327921</v>
      </c>
      <c r="EY24">
        <f>(Transition!$D23*('RCP26-NEW'!BQ25*'Per Unit Emission'!AI24)*'Efficiency Change'!$G23+Transition!$C23*('RCP26-NEW'!BQ25*'Per Unit Emission'!AI68)*'Efficiency Change'!$P23)/'Life time change'!$C23</f>
        <v>59181201.861438371</v>
      </c>
      <c r="EZ24">
        <f>(Transition!$D23*('RCP26-NEW'!BR25*'Per Unit Emission'!AJ24)*'Efficiency Change'!$G23+Transition!$C23*('RCP26-NEW'!BR25*'Per Unit Emission'!AJ68)*'Efficiency Change'!$P23)/'Life time change'!$C23</f>
        <v>0</v>
      </c>
      <c r="FA24">
        <f>(Transition!$D23*('RCP26-NEW'!BS25*'Per Unit Emission'!T24)*'Efficiency Change'!$G23+Transition!$C23*('RCP26-NEW'!BS25*'Per Unit Emission'!T68)*'Efficiency Change'!$P23)/'Life time change'!$C23</f>
        <v>444583537.96356136</v>
      </c>
      <c r="FB24">
        <f>(Transition!$D23*('RCP26-NEW'!BT25*'Per Unit Emission'!U24)*'Efficiency Change'!$G23+Transition!$C23*('RCP26-NEW'!BT25*'Per Unit Emission'!U68)*'Efficiency Change'!$P23)/'Life time change'!$C23</f>
        <v>180337712.64678472</v>
      </c>
      <c r="FC24">
        <f>(Transition!$D23*('RCP26-NEW'!BU25*'Per Unit Emission'!V24)*'Efficiency Change'!$G23+Transition!$C23*('RCP26-NEW'!BU25*'Per Unit Emission'!V68)*'Efficiency Change'!$P23)/'Life time change'!$C23</f>
        <v>68450459.536180541</v>
      </c>
      <c r="FD24">
        <f>(Transition!$D23*('RCP26-NEW'!BV25*'Per Unit Emission'!W24)*'Efficiency Change'!$G23+Transition!$C23*('RCP26-NEW'!BV25*'Per Unit Emission'!W68)*'Efficiency Change'!$P23)/'Life time change'!$C23</f>
        <v>19704721.207670279</v>
      </c>
      <c r="FE24">
        <f>(Transition!$D23*('RCP26-NEW'!BW25*'Per Unit Emission'!X24)*'Efficiency Change'!$G23+Transition!$C23*('RCP26-NEW'!BW25*'Per Unit Emission'!X68)*'Efficiency Change'!$P23)/'Life time change'!$C23</f>
        <v>225022353.44816512</v>
      </c>
      <c r="FF24">
        <f>(Transition!$D23*('RCP26-NEW'!BX25*'Per Unit Emission'!Y24)*'Efficiency Change'!$G23+Transition!$C23*('RCP26-NEW'!BX25*'Per Unit Emission'!Y68)*'Efficiency Change'!$P23)/'Life time change'!$C23</f>
        <v>6148635.6586310919</v>
      </c>
      <c r="FG24">
        <f>(Transition!$D23*('RCP26-NEW'!BY25*'Per Unit Emission'!Z24)*'Efficiency Change'!$G23+Transition!$C23*('RCP26-NEW'!BY25*'Per Unit Emission'!Z68)*'Efficiency Change'!$P23)/'Life time change'!$C23</f>
        <v>19310610.350230228</v>
      </c>
      <c r="FH24">
        <f>(Transition!$D23*('RCP26-NEW'!BZ25*'Per Unit Emission'!AA24)*'Efficiency Change'!$G23+Transition!$C23*('RCP26-NEW'!BZ25*'Per Unit Emission'!AA68)*'Efficiency Change'!$P23)/'Life time change'!$C23</f>
        <v>58276076.752197012</v>
      </c>
      <c r="FI24">
        <f>(Transition!$D23*('RCP26-NEW'!CA25*'Per Unit Emission'!AB24)*'Efficiency Change'!$G23+Transition!$C23*('RCP26-NEW'!CA25*'Per Unit Emission'!AB68)*'Efficiency Change'!$P23)/'Life time change'!$C23</f>
        <v>178074882.24016345</v>
      </c>
      <c r="FJ24">
        <f>(Transition!$D23*('RCP26-NEW'!CB25*'Per Unit Emission'!AC24)*'Efficiency Change'!$G23+Transition!$C23*('RCP26-NEW'!CB25*'Per Unit Emission'!AC68)*'Efficiency Change'!$P23)/'Life time change'!$C23</f>
        <v>31882728.361919247</v>
      </c>
      <c r="FK24">
        <f>(Transition!$D23*('RCP26-NEW'!CC25*'Per Unit Emission'!AD24)*'Efficiency Change'!$G23+Transition!$C23*('RCP26-NEW'!CC25*'Per Unit Emission'!AD68)*'Efficiency Change'!$P23)/'Life time change'!$C23</f>
        <v>52798377.815028638</v>
      </c>
      <c r="FL24">
        <f>(Transition!$D23*('RCP26-NEW'!CD25*'Per Unit Emission'!AE24)*'Efficiency Change'!$G23+Transition!$C23*('RCP26-NEW'!CD25*'Per Unit Emission'!AE68)*'Efficiency Change'!$P23)/'Life time change'!$C23</f>
        <v>7478496.7883289736</v>
      </c>
      <c r="FM24">
        <f>(Transition!$D23*('RCP26-NEW'!CE25*'Per Unit Emission'!AF24)*'Efficiency Change'!$G23+Transition!$C23*('RCP26-NEW'!CE25*'Per Unit Emission'!AF68)*'Efficiency Change'!$P23)/'Life time change'!$C23</f>
        <v>23247589.722448554</v>
      </c>
      <c r="FN24">
        <f>(Transition!$D23*('RCP26-NEW'!CF25*'Per Unit Emission'!AG24)*'Efficiency Change'!$G23+Transition!$C23*('RCP26-NEW'!CF25*'Per Unit Emission'!AG68)*'Efficiency Change'!$P23)/'Life time change'!$C23</f>
        <v>30368886.545253903</v>
      </c>
      <c r="FO24">
        <f>(Transition!$D23*('RCP26-NEW'!CG25*'Per Unit Emission'!AH24)*'Efficiency Change'!$G23+Transition!$C23*('RCP26-NEW'!CG25*'Per Unit Emission'!AH68)*'Efficiency Change'!$P23)/'Life time change'!$C23</f>
        <v>13971272.595103916</v>
      </c>
      <c r="FP24">
        <f>(Transition!$D23*('RCP26-NEW'!CH25*'Per Unit Emission'!AI24)*'Efficiency Change'!$G23+Transition!$C23*('RCP26-NEW'!CH25*'Per Unit Emission'!AI68)*'Efficiency Change'!$P23)/'Life time change'!$C23</f>
        <v>78908269.14858444</v>
      </c>
      <c r="FS24">
        <v>2031</v>
      </c>
      <c r="FT24">
        <f>(Transition!$D23*('RCP19-NEW'!C25*'Per Unit Emission'!AK24)*'Efficiency Change'!$G23+Transition!$C23*('RCP19-NEW'!C25*'Per Unit Emission'!AK68)*'Efficiency Change'!$P23)/'Life time change'!$C23</f>
        <v>0</v>
      </c>
      <c r="FU24">
        <f>(Transition!$D23*('RCP19-NEW'!D25*'Per Unit Emission'!AL24)*'Efficiency Change'!$G23+Transition!$C23*('RCP19-NEW'!D25*'Per Unit Emission'!AL68)*'Efficiency Change'!$P23)/'Life time change'!$C23</f>
        <v>0</v>
      </c>
      <c r="FV24">
        <f>(Transition!$D23*('RCP19-NEW'!E25*'Per Unit Emission'!AM24)*'Efficiency Change'!$G23+Transition!$C23*('RCP19-NEW'!E25*'Per Unit Emission'!AM68)*'Efficiency Change'!$P23)/'Life time change'!$C23</f>
        <v>0</v>
      </c>
      <c r="FW24">
        <f>(Transition!$D23*('RCP19-NEW'!F25*'Per Unit Emission'!AN24)*'Efficiency Change'!$G23+Transition!$C23*('RCP19-NEW'!F25*'Per Unit Emission'!AN68)*'Efficiency Change'!$P23)/'Life time change'!$C23</f>
        <v>0</v>
      </c>
      <c r="FX24">
        <f>(Transition!$D23*('RCP19-NEW'!G25*'Per Unit Emission'!AO24)*'Efficiency Change'!$G23+Transition!$C23*('RCP19-NEW'!G25*'Per Unit Emission'!AO68)*'Efficiency Change'!$P23)/'Life time change'!$C23</f>
        <v>0</v>
      </c>
      <c r="FY24">
        <f>(Transition!$D23*('RCP19-NEW'!H25*'Per Unit Emission'!AP24)*'Efficiency Change'!$G23+Transition!$C23*('RCP19-NEW'!H25*'Per Unit Emission'!AP68)*'Efficiency Change'!$P23)/'Life time change'!$C23</f>
        <v>0</v>
      </c>
      <c r="FZ24">
        <f>(Transition!$D23*('RCP19-NEW'!I25*'Per Unit Emission'!AQ24)*'Efficiency Change'!$G23+Transition!$C23*('RCP19-NEW'!I25*'Per Unit Emission'!AQ68)*'Efficiency Change'!$P23)/'Life time change'!$C23</f>
        <v>0</v>
      </c>
      <c r="GA24">
        <f>(Transition!$D23*('RCP19-NEW'!J25*'Per Unit Emission'!AR24)*'Efficiency Change'!$G23+Transition!$C23*('RCP19-NEW'!J25*'Per Unit Emission'!AR68)*'Efficiency Change'!$P23)/'Life time change'!$C23</f>
        <v>0</v>
      </c>
      <c r="GB24">
        <f>(Transition!$D23*('RCP19-NEW'!K25*'Per Unit Emission'!AS24)*'Efficiency Change'!$G23+Transition!$C23*('RCP19-NEW'!K25*'Per Unit Emission'!AS68)*'Efficiency Change'!$P23)/'Life time change'!$C23</f>
        <v>0</v>
      </c>
      <c r="GC24">
        <f>(Transition!$D23*('RCP19-NEW'!L25*'Per Unit Emission'!AT24)*'Efficiency Change'!$G23+Transition!$C23*('RCP19-NEW'!L25*'Per Unit Emission'!AT68)*'Efficiency Change'!$P23)/'Life time change'!$C23</f>
        <v>0</v>
      </c>
      <c r="GD24">
        <f>(Transition!$D23*('RCP19-NEW'!M25*'Per Unit Emission'!AU24)*'Efficiency Change'!$G23+Transition!$C23*('RCP19-NEW'!M25*'Per Unit Emission'!AU68)*'Efficiency Change'!$P23)/'Life time change'!$C23</f>
        <v>0</v>
      </c>
      <c r="GE24">
        <f>(Transition!$D23*('RCP19-NEW'!N25*'Per Unit Emission'!AV24)*'Efficiency Change'!$G23+Transition!$C23*('RCP19-NEW'!N25*'Per Unit Emission'!AV68)*'Efficiency Change'!$P23)/'Life time change'!$C23</f>
        <v>0</v>
      </c>
      <c r="GF24">
        <f>(Transition!$D23*('RCP19-NEW'!O25*'Per Unit Emission'!AW24)*'Efficiency Change'!$G23+Transition!$C23*('RCP19-NEW'!O25*'Per Unit Emission'!AW68)*'Efficiency Change'!$P23)/'Life time change'!$C23</f>
        <v>0</v>
      </c>
      <c r="GG24">
        <f>(Transition!$D23*('RCP19-NEW'!P25*'Per Unit Emission'!AX24)*'Efficiency Change'!$G23+Transition!$C23*('RCP19-NEW'!P25*'Per Unit Emission'!AX68)*'Efficiency Change'!$P23)/'Life time change'!$C23</f>
        <v>0</v>
      </c>
      <c r="GH24">
        <f>(Transition!$D23*('RCP19-NEW'!Q25*'Per Unit Emission'!AY24)*'Efficiency Change'!$G23+Transition!$C23*('RCP19-NEW'!Q25*'Per Unit Emission'!AY68)*'Efficiency Change'!$P23)/'Life time change'!$C23</f>
        <v>0</v>
      </c>
      <c r="GI24">
        <f>(Transition!$D23*('RCP19-NEW'!R25*'Per Unit Emission'!AZ24)*'Efficiency Change'!$G23+Transition!$C23*('RCP19-NEW'!R25*'Per Unit Emission'!AZ68)*'Efficiency Change'!$P23)/'Life time change'!$C23</f>
        <v>0</v>
      </c>
      <c r="GJ24">
        <f>(Transition!$D23*('RCP19-NEW'!S25*'Per Unit Emission'!BA24)*'Efficiency Change'!$G23+Transition!$C23*('RCP19-NEW'!S25*'Per Unit Emission'!BA68)*'Efficiency Change'!$P23)/'Life time change'!$C23</f>
        <v>0</v>
      </c>
      <c r="GK24">
        <f>(Transition!$D23*('RCP19-NEW'!T25*'Per Unit Emission'!AK24)*'Efficiency Change'!$G23+Transition!$C23*('RCP19-NEW'!T25*'Per Unit Emission'!AK68)*'Efficiency Change'!$P23)/'Life time change'!$C23</f>
        <v>88967907.456703812</v>
      </c>
      <c r="GL24">
        <f>(Transition!$D23*('RCP19-NEW'!U25*'Per Unit Emission'!AL24)*'Efficiency Change'!$G23+Transition!$C23*('RCP19-NEW'!U25*'Per Unit Emission'!AL68)*'Efficiency Change'!$P23)/'Life time change'!$C23</f>
        <v>52526915.213877544</v>
      </c>
      <c r="GM24">
        <f>(Transition!$D23*('RCP19-NEW'!V25*'Per Unit Emission'!AM24)*'Efficiency Change'!$G23+Transition!$C23*('RCP19-NEW'!V25*'Per Unit Emission'!AM68)*'Efficiency Change'!$P23)/'Life time change'!$C23</f>
        <v>15436573.139950175</v>
      </c>
      <c r="GN24">
        <f>(Transition!$D23*('RCP19-NEW'!W25*'Per Unit Emission'!AN24)*'Efficiency Change'!$G23+Transition!$C23*('RCP19-NEW'!W25*'Per Unit Emission'!AN68)*'Efficiency Change'!$P23)/'Life time change'!$C23</f>
        <v>6227245.2720062295</v>
      </c>
      <c r="GO24">
        <f>(Transition!$D23*('RCP19-NEW'!X25*'Per Unit Emission'!AO24)*'Efficiency Change'!$G23+Transition!$C23*('RCP19-NEW'!X25*'Per Unit Emission'!AO68)*'Efficiency Change'!$P23)/'Life time change'!$C23</f>
        <v>39265919.57472571</v>
      </c>
      <c r="GP24">
        <f>(Transition!$D23*('RCP19-NEW'!Y25*'Per Unit Emission'!AP24)*'Efficiency Change'!$G23+Transition!$C23*('RCP19-NEW'!Y25*'Per Unit Emission'!AP68)*'Efficiency Change'!$P23)/'Life time change'!$C23</f>
        <v>1203590.9113508826</v>
      </c>
      <c r="GQ24">
        <f>(Transition!$D23*('RCP19-NEW'!Z25*'Per Unit Emission'!AQ24)*'Efficiency Change'!$G23+Transition!$C23*('RCP19-NEW'!Z25*'Per Unit Emission'!AQ68)*'Efficiency Change'!$P23)/'Life time change'!$C23</f>
        <v>3815469.0559966145</v>
      </c>
      <c r="GR24">
        <f>(Transition!$D23*('RCP19-NEW'!AA25*'Per Unit Emission'!AR24)*'Efficiency Change'!$G23+Transition!$C23*('RCP19-NEW'!AA25*'Per Unit Emission'!AR68)*'Efficiency Change'!$P23)/'Life time change'!$C23</f>
        <v>27973328.158787839</v>
      </c>
      <c r="GS24">
        <f>(Transition!$D23*('RCP19-NEW'!AB25*'Per Unit Emission'!AS24)*'Efficiency Change'!$G23+Transition!$C23*('RCP19-NEW'!AB25*'Per Unit Emission'!AS68)*'Efficiency Change'!$P23)/'Life time change'!$C23</f>
        <v>78835720.042867452</v>
      </c>
      <c r="GT24">
        <f>(Transition!$D23*('RCP19-NEW'!AC25*'Per Unit Emission'!AT24)*'Efficiency Change'!$G23+Transition!$C23*('RCP19-NEW'!AC25*'Per Unit Emission'!AT68)*'Efficiency Change'!$P23)/'Life time change'!$C23</f>
        <v>9380930.83551622</v>
      </c>
      <c r="GU24">
        <f>(Transition!$D23*('RCP19-NEW'!AD25*'Per Unit Emission'!AU24)*'Efficiency Change'!$G23+Transition!$C23*('RCP19-NEW'!AD25*'Per Unit Emission'!AU68)*'Efficiency Change'!$P23)/'Life time change'!$C23</f>
        <v>20022966.661533829</v>
      </c>
      <c r="GV24">
        <f>(Transition!$D23*('RCP19-NEW'!AE25*'Per Unit Emission'!AV24)*'Efficiency Change'!$G23+Transition!$C23*('RCP19-NEW'!AE25*'Per Unit Emission'!AV68)*'Efficiency Change'!$P23)/'Life time change'!$C23</f>
        <v>1879353.9994710628</v>
      </c>
      <c r="GW24">
        <f>(Transition!$D23*('RCP19-NEW'!AF25*'Per Unit Emission'!AW24)*'Efficiency Change'!$G23+Transition!$C23*('RCP19-NEW'!AF25*'Per Unit Emission'!AW68)*'Efficiency Change'!$P23)/'Life time change'!$C23</f>
        <v>3784409.9182515563</v>
      </c>
      <c r="GX24">
        <f>(Transition!$D23*('RCP19-NEW'!AG25*'Per Unit Emission'!AX24)*'Efficiency Change'!$G23+Transition!$C23*('RCP19-NEW'!AG25*'Per Unit Emission'!AX68)*'Efficiency Change'!$P23)/'Life time change'!$C23</f>
        <v>7580466.1083843904</v>
      </c>
      <c r="GY24">
        <f>(Transition!$D23*('RCP19-NEW'!AH25*'Per Unit Emission'!AY24)*'Efficiency Change'!$G23+Transition!$C23*('RCP19-NEW'!AH25*'Per Unit Emission'!AY68)*'Efficiency Change'!$P23)/'Life time change'!$C23</f>
        <v>4039107.1954393387</v>
      </c>
      <c r="GZ24">
        <f>(Transition!$D23*('RCP19-NEW'!AI25*'Per Unit Emission'!AZ24)*'Efficiency Change'!$G23+Transition!$C23*('RCP19-NEW'!AI25*'Per Unit Emission'!AZ68)*'Efficiency Change'!$P23)/'Life time change'!$C23</f>
        <v>25415783.136852521</v>
      </c>
      <c r="HA24">
        <f>(Transition!$D23*('RCP19-NEW'!AJ25*'Per Unit Emission'!BA24)*'Efficiency Change'!$G23+Transition!$C23*('RCP19-NEW'!AJ25*'Per Unit Emission'!BA68)*'Efficiency Change'!$P23)/'Life time change'!$C23</f>
        <v>0</v>
      </c>
      <c r="HB24">
        <f>(Transition!$D23*('RCP19-NEW'!AK25*'Per Unit Emission'!AK24)*'Efficiency Change'!$G23+Transition!$C23*('RCP19-NEW'!AK25*'Per Unit Emission'!AK68)*'Efficiency Change'!$P23)/'Life time change'!$C23</f>
        <v>177935814.91340667</v>
      </c>
      <c r="HC24">
        <f>(Transition!$D23*('RCP19-NEW'!AL25*'Per Unit Emission'!AL24)*'Efficiency Change'!$G23+Transition!$C23*('RCP19-NEW'!AL25*'Per Unit Emission'!AL68)*'Efficiency Change'!$P23)/'Life time change'!$C23</f>
        <v>105053830.42775509</v>
      </c>
      <c r="HD24">
        <f>(Transition!$D23*('RCP19-NEW'!AM25*'Per Unit Emission'!AM24)*'Efficiency Change'!$G23+Transition!$C23*('RCP19-NEW'!AM25*'Per Unit Emission'!AM68)*'Efficiency Change'!$P23)/'Life time change'!$C23</f>
        <v>30873146.27990035</v>
      </c>
      <c r="HE24">
        <f>(Transition!$D23*('RCP19-NEW'!AN25*'Per Unit Emission'!AN24)*'Efficiency Change'!$G23+Transition!$C23*('RCP19-NEW'!AN25*'Per Unit Emission'!AN68)*'Efficiency Change'!$P23)/'Life time change'!$C23</f>
        <v>12454490.544012435</v>
      </c>
      <c r="HF24">
        <f>(Transition!$D23*('RCP19-NEW'!AO25*'Per Unit Emission'!AO24)*'Efficiency Change'!$G23+Transition!$C23*('RCP19-NEW'!AO25*'Per Unit Emission'!AO68)*'Efficiency Change'!$P23)/'Life time change'!$C23</f>
        <v>78531839.149451554</v>
      </c>
      <c r="HG24">
        <f>(Transition!$D23*('RCP19-NEW'!AP25*'Per Unit Emission'!AP24)*'Efficiency Change'!$G23+Transition!$C23*('RCP19-NEW'!AP25*'Per Unit Emission'!AP68)*'Efficiency Change'!$P23)/'Life time change'!$C23</f>
        <v>2407181.8227017652</v>
      </c>
      <c r="HH24">
        <f>(Transition!$D23*('RCP19-NEW'!AQ25*'Per Unit Emission'!AQ24)*'Efficiency Change'!$G23+Transition!$C23*('RCP19-NEW'!AQ25*'Per Unit Emission'!AQ68)*'Efficiency Change'!$P23)/'Life time change'!$C23</f>
        <v>7630938.1119932411</v>
      </c>
      <c r="HI24">
        <f>(Transition!$D23*('RCP19-NEW'!AR25*'Per Unit Emission'!AR24)*'Efficiency Change'!$G23+Transition!$C23*('RCP19-NEW'!AR25*'Per Unit Emission'!AR68)*'Efficiency Change'!$P23)/'Life time change'!$C23</f>
        <v>55946656.317575678</v>
      </c>
      <c r="HJ24">
        <f>(Transition!$D23*('RCP19-NEW'!AS25*'Per Unit Emission'!AS24)*'Efficiency Change'!$G23+Transition!$C23*('RCP19-NEW'!AS25*'Per Unit Emission'!AS68)*'Efficiency Change'!$P23)/'Life time change'!$C23</f>
        <v>157671440.08573467</v>
      </c>
      <c r="HK24">
        <f>(Transition!$D23*('RCP19-NEW'!AT25*'Per Unit Emission'!AT24)*'Efficiency Change'!$G23+Transition!$C23*('RCP19-NEW'!AT25*'Per Unit Emission'!AT68)*'Efficiency Change'!$P23)/'Life time change'!$C23</f>
        <v>18761861.671032351</v>
      </c>
      <c r="HL24">
        <f>(Transition!$D23*('RCP19-NEW'!AU25*'Per Unit Emission'!AU24)*'Efficiency Change'!$G23+Transition!$C23*('RCP19-NEW'!AU25*'Per Unit Emission'!AU68)*'Efficiency Change'!$P23)/'Life time change'!$C23</f>
        <v>40045933.323067769</v>
      </c>
      <c r="HM24">
        <f>(Transition!$D23*('RCP19-NEW'!AV25*'Per Unit Emission'!AV24)*'Efficiency Change'!$G23+Transition!$C23*('RCP19-NEW'!AV25*'Per Unit Emission'!AV68)*'Efficiency Change'!$P23)/'Life time change'!$C23</f>
        <v>3758707.9989421256</v>
      </c>
      <c r="HN24">
        <f>(Transition!$D23*('RCP19-NEW'!AW25*'Per Unit Emission'!AW24)*'Efficiency Change'!$G23+Transition!$C23*('RCP19-NEW'!AW25*'Per Unit Emission'!AW68)*'Efficiency Change'!$P23)/'Life time change'!$C23</f>
        <v>7568819.8365031229</v>
      </c>
      <c r="HO24">
        <f>(Transition!$D23*('RCP19-NEW'!AX25*'Per Unit Emission'!AX24)*'Efficiency Change'!$G23+Transition!$C23*('RCP19-NEW'!AX25*'Per Unit Emission'!AX68)*'Efficiency Change'!$P23)/'Life time change'!$C23</f>
        <v>15160932.216768727</v>
      </c>
      <c r="HP24">
        <f>(Transition!$D23*('RCP19-NEW'!AY25*'Per Unit Emission'!AY24)*'Efficiency Change'!$G23+Transition!$C23*('RCP19-NEW'!AY25*'Per Unit Emission'!AY68)*'Efficiency Change'!$P23)/'Life time change'!$C23</f>
        <v>8078214.3908786876</v>
      </c>
      <c r="HQ24">
        <f>(Transition!$D23*('RCP19-NEW'!AZ25*'Per Unit Emission'!AZ24)*'Efficiency Change'!$G23+Transition!$C23*('RCP19-NEW'!AZ25*'Per Unit Emission'!AZ68)*'Efficiency Change'!$P23)/'Life time change'!$C23</f>
        <v>50831566.273705043</v>
      </c>
      <c r="HR24">
        <f>(Transition!$D23*('RCP19-NEW'!BA25*'Per Unit Emission'!BA24)*'Efficiency Change'!$G23+Transition!$C23*('RCP19-NEW'!BA25*'Per Unit Emission'!BA68)*'Efficiency Change'!$P23)/'Life time change'!$C23</f>
        <v>0</v>
      </c>
      <c r="HS24">
        <f>(Transition!$D23*('RCP19-NEW'!BB25*'Per Unit Emission'!AK24)*'Efficiency Change'!$G23+Transition!$C23*('RCP19-NEW'!BB25*'Per Unit Emission'!AK68)*'Efficiency Change'!$P23)/'Life time change'!$C23</f>
        <v>266903722.3701106</v>
      </c>
      <c r="HT24">
        <f>(Transition!$D23*('RCP19-NEW'!BC25*'Per Unit Emission'!AL24)*'Efficiency Change'!$G23+Transition!$C23*('RCP19-NEW'!BC25*'Per Unit Emission'!AL68)*'Efficiency Change'!$P23)/'Life time change'!$C23</f>
        <v>157580745.64163202</v>
      </c>
      <c r="HU24">
        <f>(Transition!$D23*('RCP19-NEW'!BD25*'Per Unit Emission'!AM24)*'Efficiency Change'!$G23+Transition!$C23*('RCP19-NEW'!BD25*'Per Unit Emission'!AM68)*'Efficiency Change'!$P23)/'Life time change'!$C23</f>
        <v>46309719.419850521</v>
      </c>
      <c r="HV24">
        <f>(Transition!$D23*('RCP19-NEW'!BE25*'Per Unit Emission'!AN24)*'Efficiency Change'!$G23+Transition!$C23*('RCP19-NEW'!BE25*'Per Unit Emission'!AN68)*'Efficiency Change'!$P23)/'Life time change'!$C23</f>
        <v>18681735.816018708</v>
      </c>
      <c r="HW24">
        <f>(Transition!$D23*('RCP19-NEW'!BF25*'Per Unit Emission'!AO24)*'Efficiency Change'!$G23+Transition!$C23*('RCP19-NEW'!BF25*'Per Unit Emission'!AO68)*'Efficiency Change'!$P23)/'Life time change'!$C23</f>
        <v>117797758.72417741</v>
      </c>
      <c r="HX24">
        <f>(Transition!$D23*('RCP19-NEW'!BG25*'Per Unit Emission'!AP24)*'Efficiency Change'!$G23+Transition!$C23*('RCP19-NEW'!BG25*'Per Unit Emission'!AP68)*'Efficiency Change'!$P23)/'Life time change'!$C23</f>
        <v>3610772.7340526478</v>
      </c>
      <c r="HY24">
        <f>(Transition!$D23*('RCP19-NEW'!BH25*'Per Unit Emission'!AQ24)*'Efficiency Change'!$G23+Transition!$C23*('RCP19-NEW'!BH25*'Per Unit Emission'!AQ68)*'Efficiency Change'!$P23)/'Life time change'!$C23</f>
        <v>11446407.167989794</v>
      </c>
      <c r="HZ24">
        <f>(Transition!$D23*('RCP19-NEW'!BI25*'Per Unit Emission'!AR24)*'Efficiency Change'!$G23+Transition!$C23*('RCP19-NEW'!BI25*'Per Unit Emission'!AR68)*'Efficiency Change'!$P23)/'Life time change'!$C23</f>
        <v>83919984.476363525</v>
      </c>
      <c r="IA24">
        <f>(Transition!$D23*('RCP19-NEW'!BJ25*'Per Unit Emission'!AS24)*'Efficiency Change'!$G23+Transition!$C23*('RCP19-NEW'!BJ25*'Per Unit Emission'!AS68)*'Efficiency Change'!$P23)/'Life time change'!$C23</f>
        <v>236507160.12860203</v>
      </c>
      <c r="IB24">
        <f>(Transition!$D23*('RCP19-NEW'!BK25*'Per Unit Emission'!AT24)*'Efficiency Change'!$G23+Transition!$C23*('RCP19-NEW'!BK25*'Per Unit Emission'!AT68)*'Efficiency Change'!$P23)/'Life time change'!$C23</f>
        <v>28142792.506548576</v>
      </c>
      <c r="IC24">
        <f>(Transition!$D23*('RCP19-NEW'!BL25*'Per Unit Emission'!AU24)*'Efficiency Change'!$G23+Transition!$C23*('RCP19-NEW'!BL25*'Per Unit Emission'!AU68)*'Efficiency Change'!$P23)/'Life time change'!$C23</f>
        <v>60068899.984601617</v>
      </c>
      <c r="ID24">
        <f>(Transition!$D23*('RCP19-NEW'!BM25*'Per Unit Emission'!AV24)*'Efficiency Change'!$G23+Transition!$C23*('RCP19-NEW'!BM25*'Per Unit Emission'!AV68)*'Efficiency Change'!$P23)/'Life time change'!$C23</f>
        <v>5638061.9984131884</v>
      </c>
      <c r="IE24">
        <f>(Transition!$D23*('RCP19-NEW'!BN25*'Per Unit Emission'!AW24)*'Efficiency Change'!$G23+Transition!$C23*('RCP19-NEW'!BN25*'Per Unit Emission'!AW68)*'Efficiency Change'!$P23)/'Life time change'!$C23</f>
        <v>11353229.754754636</v>
      </c>
      <c r="IF24">
        <f>(Transition!$D23*('RCP19-NEW'!BO25*'Per Unit Emission'!AX24)*'Efficiency Change'!$G23+Transition!$C23*('RCP19-NEW'!BO25*'Per Unit Emission'!AX68)*'Efficiency Change'!$P23)/'Life time change'!$C23</f>
        <v>22741398.325153157</v>
      </c>
      <c r="IG24">
        <f>(Transition!$D23*('RCP19-NEW'!BP25*'Per Unit Emission'!AY24)*'Efficiency Change'!$G23+Transition!$C23*('RCP19-NEW'!BP25*'Per Unit Emission'!AY68)*'Efficiency Change'!$P23)/'Life time change'!$C23</f>
        <v>12117321.586318027</v>
      </c>
      <c r="IH24">
        <f>(Transition!$D23*('RCP19-NEW'!BQ25*'Per Unit Emission'!AZ24)*'Efficiency Change'!$G23+Transition!$C23*('RCP19-NEW'!BQ25*'Per Unit Emission'!AZ68)*'Efficiency Change'!$P23)/'Life time change'!$C23</f>
        <v>76247349.410557553</v>
      </c>
      <c r="II24">
        <f>(Transition!$D23*('RCP19-NEW'!BR25*'Per Unit Emission'!BA24)*'Efficiency Change'!$G23+Transition!$C23*('RCP19-NEW'!BR25*'Per Unit Emission'!BA68)*'Efficiency Change'!$P23)/'Life time change'!$C23</f>
        <v>0</v>
      </c>
      <c r="IJ24">
        <f>(Transition!$D23*('RCP19-NEW'!BS25*'Per Unit Emission'!AK24)*'Efficiency Change'!$G23+Transition!$C23*('RCP19-NEW'!BS25*'Per Unit Emission'!AK68)*'Efficiency Change'!$P23)/'Life time change'!$C23</f>
        <v>355871629.82681453</v>
      </c>
      <c r="IK24">
        <f>(Transition!$D23*('RCP19-NEW'!BT25*'Per Unit Emission'!AL24)*'Efficiency Change'!$G23+Transition!$C23*('RCP19-NEW'!BT25*'Per Unit Emission'!AL68)*'Efficiency Change'!$P23)/'Life time change'!$C23</f>
        <v>210107660.85550931</v>
      </c>
      <c r="IL24">
        <f>(Transition!$D23*('RCP19-NEW'!BU25*'Per Unit Emission'!AM24)*'Efficiency Change'!$G23+Transition!$C23*('RCP19-NEW'!BU25*'Per Unit Emission'!AM68)*'Efficiency Change'!$P23)/'Life time change'!$C23</f>
        <v>61746292.559800699</v>
      </c>
      <c r="IM24">
        <f>(Transition!$D23*('RCP19-NEW'!BV25*'Per Unit Emission'!AN24)*'Efficiency Change'!$G23+Transition!$C23*('RCP19-NEW'!BV25*'Per Unit Emission'!AN68)*'Efficiency Change'!$P23)/'Life time change'!$C23</f>
        <v>24908981.08802487</v>
      </c>
      <c r="IN24">
        <f>(Transition!$D23*('RCP19-NEW'!BW25*'Per Unit Emission'!AO24)*'Efficiency Change'!$G23+Transition!$C23*('RCP19-NEW'!BW25*'Per Unit Emission'!AO68)*'Efficiency Change'!$P23)/'Life time change'!$C23</f>
        <v>157063678.29890257</v>
      </c>
      <c r="IO24">
        <f>(Transition!$D23*('RCP19-NEW'!BX25*'Per Unit Emission'!AP24)*'Efficiency Change'!$G23+Transition!$C23*('RCP19-NEW'!BX25*'Per Unit Emission'!AP68)*'Efficiency Change'!$P23)/'Life time change'!$C23</f>
        <v>4814363.6454035407</v>
      </c>
      <c r="IP24">
        <f>(Transition!$D23*('RCP19-NEW'!BY25*'Per Unit Emission'!AQ24)*'Efficiency Change'!$G23+Transition!$C23*('RCP19-NEW'!BY25*'Per Unit Emission'!AQ68)*'Efficiency Change'!$P23)/'Life time change'!$C23</f>
        <v>15261876.223986458</v>
      </c>
      <c r="IQ24">
        <f>(Transition!$D23*('RCP19-NEW'!BZ25*'Per Unit Emission'!AR24)*'Efficiency Change'!$G23+Transition!$C23*('RCP19-NEW'!BZ25*'Per Unit Emission'!AR68)*'Efficiency Change'!$P23)/'Life time change'!$C23</f>
        <v>111893312.63515136</v>
      </c>
      <c r="IR24">
        <f>(Transition!$D23*('RCP19-NEW'!CA25*'Per Unit Emission'!AS24)*'Efficiency Change'!$G23+Transition!$C23*('RCP19-NEW'!CA25*'Per Unit Emission'!AS68)*'Efficiency Change'!$P23)/'Life time change'!$C23</f>
        <v>315342880.17146933</v>
      </c>
      <c r="IS24">
        <f>(Transition!$D23*('RCP19-NEW'!CB25*'Per Unit Emission'!AT24)*'Efficiency Change'!$G23+Transition!$C23*('RCP19-NEW'!CB25*'Per Unit Emission'!AT68)*'Efficiency Change'!$P23)/'Life time change'!$C23</f>
        <v>37523723.342064813</v>
      </c>
      <c r="IT24">
        <f>(Transition!$D23*('RCP19-NEW'!CC25*'Per Unit Emission'!AU24)*'Efficiency Change'!$G23+Transition!$C23*('RCP19-NEW'!CC25*'Per Unit Emission'!AU68)*'Efficiency Change'!$P23)/'Life time change'!$C23</f>
        <v>80091866.646135539</v>
      </c>
      <c r="IU24">
        <f>(Transition!$D23*('RCP19-NEW'!CD25*'Per Unit Emission'!AV24)*'Efficiency Change'!$G23+Transition!$C23*('RCP19-NEW'!CD25*'Per Unit Emission'!AV68)*'Efficiency Change'!$P23)/'Life time change'!$C23</f>
        <v>7517415.9978842512</v>
      </c>
      <c r="IV24">
        <f>(Transition!$D23*('RCP19-NEW'!CE25*'Per Unit Emission'!AW24)*'Efficiency Change'!$G23+Transition!$C23*('RCP19-NEW'!CE25*'Per Unit Emission'!AW68)*'Efficiency Change'!$P23)/'Life time change'!$C23</f>
        <v>14624519.954205692</v>
      </c>
      <c r="IW24">
        <f>(Transition!$D23*('RCP19-NEW'!CF25*'Per Unit Emission'!AX24)*'Efficiency Change'!$G23+Transition!$C23*('RCP19-NEW'!CF25*'Per Unit Emission'!AX68)*'Efficiency Change'!$P23)/'Life time change'!$C23</f>
        <v>30321864.433537584</v>
      </c>
      <c r="IX24">
        <f>(Transition!$D23*('RCP19-NEW'!CG25*'Per Unit Emission'!AY24)*'Efficiency Change'!$G23+Transition!$C23*('RCP19-NEW'!CG25*'Per Unit Emission'!AY68)*'Efficiency Change'!$P23)/'Life time change'!$C23</f>
        <v>16156428.781757331</v>
      </c>
      <c r="IY24">
        <f>(Transition!$D23*('RCP19-NEW'!CH25*'Per Unit Emission'!AZ24)*'Efficiency Change'!$G23+Transition!$C23*('RCP19-NEW'!CH25*'Per Unit Emission'!AZ68)*'Efficiency Change'!$P23)/'Life time change'!$C23</f>
        <v>101663132.54741009</v>
      </c>
    </row>
    <row r="25" spans="1:259" x14ac:dyDescent="0.25">
      <c r="A25">
        <v>2032</v>
      </c>
      <c r="B25">
        <f>(Transition!$D24*('Base-New'!C26*'Per Unit Emission'!C25)*'Efficiency Change'!$G24+Transition!$C24*('Base-New'!C26*'Per Unit Emission'!C69)*'Efficiency Change'!$P24)/'Life time change'!$C24</f>
        <v>0</v>
      </c>
      <c r="C25">
        <f>(Transition!$D24*('Base-New'!D26*'Per Unit Emission'!D25)*'Efficiency Change'!$G24+Transition!$C24*('Base-New'!D26*'Per Unit Emission'!D69)*'Efficiency Change'!$P24)/'Life time change'!$C24</f>
        <v>0</v>
      </c>
      <c r="D25">
        <f>(Transition!$D24*('Base-New'!E26*'Per Unit Emission'!E25)*'Efficiency Change'!$G24+Transition!$C24*('Base-New'!E26*'Per Unit Emission'!E69)*'Efficiency Change'!$P24)/'Life time change'!$C24</f>
        <v>0</v>
      </c>
      <c r="E25">
        <f>(Transition!$D24*('Base-New'!F26*'Per Unit Emission'!F25)*'Efficiency Change'!$G24+Transition!$C24*('Base-New'!F26*'Per Unit Emission'!F69)*'Efficiency Change'!$P24)/'Life time change'!$C24</f>
        <v>0</v>
      </c>
      <c r="F25">
        <f>(Transition!$D24*('Base-New'!G26*'Per Unit Emission'!G25)*'Efficiency Change'!$G24+Transition!$C24*('Base-New'!G26*'Per Unit Emission'!G69)*'Efficiency Change'!$P24)/'Life time change'!$C24</f>
        <v>0</v>
      </c>
      <c r="G25">
        <f>(Transition!$D24*('Base-New'!H26*'Per Unit Emission'!H25)*'Efficiency Change'!$G24+Transition!$C24*('Base-New'!H26*'Per Unit Emission'!H69)*'Efficiency Change'!$P24)/'Life time change'!$C24</f>
        <v>0</v>
      </c>
      <c r="H25">
        <f>(Transition!$D24*('Base-New'!I26*'Per Unit Emission'!I25)*'Efficiency Change'!$G24+Transition!$C24*('Base-New'!I26*'Per Unit Emission'!I69)*'Efficiency Change'!$P24)/'Life time change'!$C24</f>
        <v>0</v>
      </c>
      <c r="I25">
        <f>(Transition!$D24*('Base-New'!J26*'Per Unit Emission'!J25)*'Efficiency Change'!$G24+Transition!$C24*('Base-New'!J26*'Per Unit Emission'!J69)*'Efficiency Change'!$P24)/'Life time change'!$C24</f>
        <v>0</v>
      </c>
      <c r="J25">
        <f>(Transition!$D24*('Base-New'!K26*'Per Unit Emission'!K25)*'Efficiency Change'!$G24+Transition!$C24*('Base-New'!K26*'Per Unit Emission'!K69)*'Efficiency Change'!$P24)/'Life time change'!$C24</f>
        <v>0</v>
      </c>
      <c r="K25">
        <f>(Transition!$D24*('Base-New'!L26*'Per Unit Emission'!L25)*'Efficiency Change'!$G24+Transition!$C24*('Base-New'!L26*'Per Unit Emission'!L69)*'Efficiency Change'!$P24)/'Life time change'!$C24</f>
        <v>0</v>
      </c>
      <c r="L25">
        <f>(Transition!$D24*('Base-New'!M26*'Per Unit Emission'!M25)*'Efficiency Change'!$G24+Transition!$C24*('Base-New'!M26*'Per Unit Emission'!M69)*'Efficiency Change'!$P24)/'Life time change'!$C24</f>
        <v>0</v>
      </c>
      <c r="M25">
        <f>(Transition!$D24*('Base-New'!N26*'Per Unit Emission'!N25)*'Efficiency Change'!$G24+Transition!$C24*('Base-New'!N26*'Per Unit Emission'!N69)*'Efficiency Change'!$P24)/'Life time change'!$C24</f>
        <v>0</v>
      </c>
      <c r="N25">
        <f>(Transition!$D24*('Base-New'!O26*'Per Unit Emission'!O25)*'Efficiency Change'!$G24+Transition!$C24*('Base-New'!O26*'Per Unit Emission'!O69)*'Efficiency Change'!$P24)/'Life time change'!$C24</f>
        <v>0</v>
      </c>
      <c r="O25">
        <f>(Transition!$D24*('Base-New'!P26*'Per Unit Emission'!P25)*'Efficiency Change'!$G24+Transition!$C24*('Base-New'!P26*'Per Unit Emission'!P69)*'Efficiency Change'!$P24)/'Life time change'!$C24</f>
        <v>0</v>
      </c>
      <c r="P25">
        <f>(Transition!$D24*('Base-New'!Q26*'Per Unit Emission'!Q25)*'Efficiency Change'!$G24+Transition!$C24*('Base-New'!Q26*'Per Unit Emission'!Q69)*'Efficiency Change'!$P24)/'Life time change'!$C24</f>
        <v>0</v>
      </c>
      <c r="Q25">
        <f>(Transition!$D24*('Base-New'!R26*'Per Unit Emission'!R25)*'Efficiency Change'!$G24+Transition!$C24*('Base-New'!R26*'Per Unit Emission'!R69)*'Efficiency Change'!$P24)/'Life time change'!$C24</f>
        <v>0</v>
      </c>
      <c r="R25">
        <f>(Transition!$D24*('Base-New'!S26*'Per Unit Emission'!S25)*'Efficiency Change'!$G24+Transition!$C24*('Base-New'!S26*'Per Unit Emission'!S69)*'Efficiency Change'!$P24)/'Life time change'!$C24</f>
        <v>0</v>
      </c>
      <c r="S25">
        <f>(Transition!$D24*('Base-New'!T26*'Per Unit Emission'!C25)*'Efficiency Change'!$G24+Transition!$C24*('Base-New'!T26*'Per Unit Emission'!C69)*'Efficiency Change'!$P24)/'Life time change'!$C24</f>
        <v>102161082.88439615</v>
      </c>
      <c r="T25">
        <f>(Transition!$D24*('Base-New'!U26*'Per Unit Emission'!D25)*'Efficiency Change'!$G24+Transition!$C24*('Base-New'!U26*'Per Unit Emission'!D69)*'Efficiency Change'!$P24)/'Life time change'!$C24</f>
        <v>35770917.273592092</v>
      </c>
      <c r="U25">
        <f>(Transition!$D24*('Base-New'!V26*'Per Unit Emission'!E25)*'Efficiency Change'!$G24+Transition!$C24*('Base-New'!V26*'Per Unit Emission'!E69)*'Efficiency Change'!$P24)/'Life time change'!$C24</f>
        <v>15340100.434395285</v>
      </c>
      <c r="V25">
        <f>(Transition!$D24*('Base-New'!W26*'Per Unit Emission'!F25)*'Efficiency Change'!$G24+Transition!$C24*('Base-New'!W26*'Per Unit Emission'!F69)*'Efficiency Change'!$P24)/'Life time change'!$C24</f>
        <v>5703328.7975763148</v>
      </c>
      <c r="W25">
        <f>(Transition!$D24*('Base-New'!X26*'Per Unit Emission'!G25)*'Efficiency Change'!$G24+Transition!$C24*('Base-New'!X26*'Per Unit Emission'!G69)*'Efficiency Change'!$P24)/'Life time change'!$C24</f>
        <v>59940805.133510828</v>
      </c>
      <c r="X25">
        <f>(Transition!$D24*('Base-New'!Y26*'Per Unit Emission'!H25)*'Efficiency Change'!$G24+Transition!$C24*('Base-New'!Y26*'Per Unit Emission'!H69)*'Efficiency Change'!$P24)/'Life time change'!$C24</f>
        <v>1480044.0371184153</v>
      </c>
      <c r="Y25">
        <f>(Transition!$D24*('Base-New'!Z26*'Per Unit Emission'!I25)*'Efficiency Change'!$G24+Transition!$C24*('Base-New'!Z26*'Per Unit Emission'!I69)*'Efficiency Change'!$P24)/'Life time change'!$C24</f>
        <v>4331468.6152930772</v>
      </c>
      <c r="Z25">
        <f>(Transition!$D24*('Base-New'!AA26*'Per Unit Emission'!J25)*'Efficiency Change'!$G24+Transition!$C24*('Base-New'!AA26*'Per Unit Emission'!J69)*'Efficiency Change'!$P24)/'Life time change'!$C24</f>
        <v>12377983.535635918</v>
      </c>
      <c r="AA25">
        <f>(Transition!$D24*('Base-New'!AB26*'Per Unit Emission'!K25)*'Efficiency Change'!$G24+Transition!$C24*('Base-New'!AB26*'Per Unit Emission'!K69)*'Efficiency Change'!$P24)/'Life time change'!$C24</f>
        <v>65420068.618494481</v>
      </c>
      <c r="AB25">
        <f>(Transition!$D24*('Base-New'!AC26*'Per Unit Emission'!L25)*'Efficiency Change'!$G24+Transition!$C24*('Base-New'!AC26*'Per Unit Emission'!L69)*'Efficiency Change'!$P24)/'Life time change'!$C24</f>
        <v>7459984.4579743482</v>
      </c>
      <c r="AC25">
        <f>(Transition!$D24*('Base-New'!AD26*'Per Unit Emission'!M25)*'Efficiency Change'!$G24+Transition!$C24*('Base-New'!AD26*'Per Unit Emission'!M69)*'Efficiency Change'!$P24)/'Life time change'!$C24</f>
        <v>8821669.6483283583</v>
      </c>
      <c r="AD25">
        <f>(Transition!$D24*('Base-New'!AE26*'Per Unit Emission'!N25)*'Efficiency Change'!$G24+Transition!$C24*('Base-New'!AE26*'Per Unit Emission'!N69)*'Efficiency Change'!$P24)/'Life time change'!$C24</f>
        <v>1588779.3676899595</v>
      </c>
      <c r="AE25">
        <f>(Transition!$D24*('Base-New'!AF26*'Per Unit Emission'!O25)*'Efficiency Change'!$G24+Transition!$C24*('Base-New'!AF26*'Per Unit Emission'!O69)*'Efficiency Change'!$P24)/'Life time change'!$C24</f>
        <v>4761681.4328056695</v>
      </c>
      <c r="AF25">
        <f>(Transition!$D24*('Base-New'!AG26*'Per Unit Emission'!P25)*'Efficiency Change'!$G24+Transition!$C24*('Base-New'!AG26*'Per Unit Emission'!P69)*'Efficiency Change'!$P24)/'Life time change'!$C24</f>
        <v>2726198.1583107491</v>
      </c>
      <c r="AG25">
        <f>(Transition!$D24*('Base-New'!AH26*'Per Unit Emission'!Q25)*'Efficiency Change'!$G24+Transition!$C24*('Base-New'!AH26*'Per Unit Emission'!Q69)*'Efficiency Change'!$P24)/'Life time change'!$C24</f>
        <v>2742124.3137424686</v>
      </c>
      <c r="AH25">
        <f>(Transition!$D24*('Base-New'!AI26*'Per Unit Emission'!R25)*'Efficiency Change'!$G24+Transition!$C24*('Base-New'!AI26*'Per Unit Emission'!R69)*'Efficiency Change'!$P24)/'Life time change'!$C24</f>
        <v>17371226.17899837</v>
      </c>
      <c r="AI25">
        <f>(Transition!$D24*('Base-New'!AJ26*'Per Unit Emission'!S25)*'Efficiency Change'!$G24+Transition!$C24*('Base-New'!AJ26*'Per Unit Emission'!S69)*'Efficiency Change'!$P24)/'Life time change'!$C24</f>
        <v>0</v>
      </c>
      <c r="AJ25">
        <f>(Transition!$D24*('Base-New'!AK26*'Per Unit Emission'!C25)*'Efficiency Change'!$G24+Transition!$C24*('Base-New'!AK26*'Per Unit Emission'!C69)*'Efficiency Change'!$P24)/'Life time change'!$C24</f>
        <v>204322165.76879084</v>
      </c>
      <c r="AK25">
        <f>(Transition!$D24*('Base-New'!AL26*'Per Unit Emission'!D25)*'Efficiency Change'!$G24+Transition!$C24*('Base-New'!AL26*'Per Unit Emission'!D69)*'Efficiency Change'!$P24)/'Life time change'!$C24</f>
        <v>71541834.547184318</v>
      </c>
      <c r="AL25">
        <f>(Transition!$D24*('Base-New'!AM26*'Per Unit Emission'!E25)*'Efficiency Change'!$G24+Transition!$C24*('Base-New'!AM26*'Per Unit Emission'!E69)*'Efficiency Change'!$P24)/'Life time change'!$C24</f>
        <v>30680200.868790571</v>
      </c>
      <c r="AM25">
        <f>(Transition!$D24*('Base-New'!AN26*'Per Unit Emission'!F25)*'Efficiency Change'!$G24+Transition!$C24*('Base-New'!AN26*'Per Unit Emission'!F69)*'Efficiency Change'!$P24)/'Life time change'!$C24</f>
        <v>11406657.59515263</v>
      </c>
      <c r="AN25">
        <f>(Transition!$D24*('Base-New'!AO26*'Per Unit Emission'!G25)*'Efficiency Change'!$G24+Transition!$C24*('Base-New'!AO26*'Per Unit Emission'!G69)*'Efficiency Change'!$P24)/'Life time change'!$C24</f>
        <v>119881610.26702166</v>
      </c>
      <c r="AO25">
        <f>(Transition!$D24*('Base-New'!AP26*'Per Unit Emission'!H25)*'Efficiency Change'!$G24+Transition!$C24*('Base-New'!AP26*'Per Unit Emission'!H69)*'Efficiency Change'!$P24)/'Life time change'!$C24</f>
        <v>2960088.0742368307</v>
      </c>
      <c r="AP25">
        <f>(Transition!$D24*('Base-New'!AQ26*'Per Unit Emission'!I25)*'Efficiency Change'!$G24+Transition!$C24*('Base-New'!AQ26*'Per Unit Emission'!I69)*'Efficiency Change'!$P24)/'Life time change'!$C24</f>
        <v>8662937.2305861693</v>
      </c>
      <c r="AQ25">
        <f>(Transition!$D24*('Base-New'!AR26*'Per Unit Emission'!J25)*'Efficiency Change'!$G24+Transition!$C24*('Base-New'!AR26*'Per Unit Emission'!J69)*'Efficiency Change'!$P24)/'Life time change'!$C24</f>
        <v>24755967.071271729</v>
      </c>
      <c r="AR25">
        <f>(Transition!$D24*('Base-New'!AS26*'Per Unit Emission'!K25)*'Efficiency Change'!$G24+Transition!$C24*('Base-New'!AS26*'Per Unit Emission'!K69)*'Efficiency Change'!$P24)/'Life time change'!$C24</f>
        <v>130840137.2369891</v>
      </c>
      <c r="AS25">
        <f>(Transition!$D24*('Base-New'!AT26*'Per Unit Emission'!L25)*'Efficiency Change'!$G24+Transition!$C24*('Base-New'!AT26*'Per Unit Emission'!L69)*'Efficiency Change'!$P24)/'Life time change'!$C24</f>
        <v>14919968.915948696</v>
      </c>
      <c r="AT25">
        <f>(Transition!$D24*('Base-New'!AU26*'Per Unit Emission'!M25)*'Efficiency Change'!$G24+Transition!$C24*('Base-New'!AU26*'Per Unit Emission'!M69)*'Efficiency Change'!$P24)/'Life time change'!$C24</f>
        <v>17643339.296656717</v>
      </c>
      <c r="AU25">
        <f>(Transition!$D24*('Base-New'!AV26*'Per Unit Emission'!N25)*'Efficiency Change'!$G24+Transition!$C24*('Base-New'!AV26*'Per Unit Emission'!N69)*'Efficiency Change'!$P24)/'Life time change'!$C24</f>
        <v>3177558.7353799115</v>
      </c>
      <c r="AV25">
        <f>(Transition!$D24*('Base-New'!AW26*'Per Unit Emission'!O25)*'Efficiency Change'!$G24+Transition!$C24*('Base-New'!AW26*'Per Unit Emission'!O69)*'Efficiency Change'!$P24)/'Life time change'!$C24</f>
        <v>9523362.865611352</v>
      </c>
      <c r="AW25">
        <f>(Transition!$D24*('Base-New'!AX26*'Per Unit Emission'!P25)*'Efficiency Change'!$G24+Transition!$C24*('Base-New'!AX26*'Per Unit Emission'!P69)*'Efficiency Change'!$P24)/'Life time change'!$C24</f>
        <v>5452396.3166215168</v>
      </c>
      <c r="AX25">
        <f>(Transition!$D24*('Base-New'!AY26*'Per Unit Emission'!Q25)*'Efficiency Change'!$G24+Transition!$C24*('Base-New'!AY26*'Per Unit Emission'!Q69)*'Efficiency Change'!$P24)/'Life time change'!$C24</f>
        <v>5484248.627484953</v>
      </c>
      <c r="AY25">
        <f>(Transition!$D24*('Base-New'!AZ26*'Per Unit Emission'!R25)*'Efficiency Change'!$G24+Transition!$C24*('Base-New'!AZ26*'Per Unit Emission'!R69)*'Efficiency Change'!$P24)/'Life time change'!$C24</f>
        <v>34742452.357996635</v>
      </c>
      <c r="AZ25">
        <f>(Transition!$D24*('Base-New'!BA26*'Per Unit Emission'!S25)*'Efficiency Change'!$G24+Transition!$C24*('Base-New'!BA26*'Per Unit Emission'!S69)*'Efficiency Change'!$P24)/'Life time change'!$C24</f>
        <v>0</v>
      </c>
      <c r="BA25">
        <f>(Transition!$D24*('Base-New'!BB26*'Per Unit Emission'!C25)*'Efficiency Change'!$G24+Transition!$C24*('Base-New'!BB26*'Per Unit Emission'!C69)*'Efficiency Change'!$P24)/'Life time change'!$C24</f>
        <v>306483248.65318805</v>
      </c>
      <c r="BB25">
        <f>(Transition!$D24*('Base-New'!BC26*'Per Unit Emission'!D25)*'Efficiency Change'!$G24+Transition!$C24*('Base-New'!BC26*'Per Unit Emission'!D69)*'Efficiency Change'!$P24)/'Life time change'!$C24</f>
        <v>107312751.82077654</v>
      </c>
      <c r="BC25">
        <f>(Transition!$D24*('Base-New'!BD26*'Per Unit Emission'!E25)*'Efficiency Change'!$G24+Transition!$C24*('Base-New'!BD26*'Per Unit Emission'!E69)*'Efficiency Change'!$P24)/'Life time change'!$C24</f>
        <v>46020301.303186022</v>
      </c>
      <c r="BD25">
        <f>(Transition!$D24*('Base-New'!BE26*'Per Unit Emission'!F25)*'Efficiency Change'!$G24+Transition!$C24*('Base-New'!BE26*'Per Unit Emission'!F69)*'Efficiency Change'!$P24)/'Life time change'!$C24</f>
        <v>17109986.392728914</v>
      </c>
      <c r="BE25">
        <f>(Transition!$D24*('Base-New'!BF26*'Per Unit Emission'!G25)*'Efficiency Change'!$G24+Transition!$C24*('Base-New'!BF26*'Per Unit Emission'!G69)*'Efficiency Change'!$P24)/'Life time change'!$C24</f>
        <v>179822415.40053248</v>
      </c>
      <c r="BF25">
        <f>(Transition!$D24*('Base-New'!BG26*'Per Unit Emission'!H25)*'Efficiency Change'!$G24+Transition!$C24*('Base-New'!BG26*'Per Unit Emission'!H69)*'Efficiency Change'!$P24)/'Life time change'!$C24</f>
        <v>4440132.1113552386</v>
      </c>
      <c r="BG25">
        <f>(Transition!$D24*('Base-New'!BH26*'Per Unit Emission'!I25)*'Efficiency Change'!$G24+Transition!$C24*('Base-New'!BH26*'Per Unit Emission'!I69)*'Efficiency Change'!$P24)/'Life time change'!$C24</f>
        <v>12994405.845879264</v>
      </c>
      <c r="BH25">
        <f>(Transition!$D24*('Base-New'!BI26*'Per Unit Emission'!J25)*'Efficiency Change'!$G24+Transition!$C24*('Base-New'!BI26*'Per Unit Emission'!J69)*'Efficiency Change'!$P24)/'Life time change'!$C24</f>
        <v>37133950.60690777</v>
      </c>
      <c r="BI25">
        <f>(Transition!$D24*('Base-New'!BJ26*'Per Unit Emission'!K25)*'Efficiency Change'!$G24+Transition!$C24*('Base-New'!BJ26*'Per Unit Emission'!K69)*'Efficiency Change'!$P24)/'Life time change'!$C24</f>
        <v>196260205.85548303</v>
      </c>
      <c r="BJ25">
        <f>(Transition!$D24*('Base-New'!BK26*'Per Unit Emission'!L25)*'Efficiency Change'!$G24+Transition!$C24*('Base-New'!BK26*'Per Unit Emission'!L69)*'Efficiency Change'!$P24)/'Life time change'!$C24</f>
        <v>22379953.373922911</v>
      </c>
      <c r="BK25">
        <f>(Transition!$D24*('Base-New'!BL26*'Per Unit Emission'!M25)*'Efficiency Change'!$G24+Transition!$C24*('Base-New'!BL26*'Per Unit Emission'!M69)*'Efficiency Change'!$P24)/'Life time change'!$C24</f>
        <v>26465008.944985077</v>
      </c>
      <c r="BL25">
        <f>(Transition!$D24*('Base-New'!BM26*'Per Unit Emission'!N25)*'Efficiency Change'!$G24+Transition!$C24*('Base-New'!BM26*'Per Unit Emission'!N69)*'Efficiency Change'!$P24)/'Life time change'!$C24</f>
        <v>4766338.1030698763</v>
      </c>
      <c r="BM25">
        <f>(Transition!$D24*('Base-New'!BN26*'Per Unit Emission'!O25)*'Efficiency Change'!$G24+Transition!$C24*('Base-New'!BN26*'Per Unit Emission'!O69)*'Efficiency Change'!$P24)/'Life time change'!$C24</f>
        <v>14285044.298417022</v>
      </c>
      <c r="BN25">
        <f>(Transition!$D24*('Base-New'!BO26*'Per Unit Emission'!P25)*'Efficiency Change'!$G24+Transition!$C24*('Base-New'!BO26*'Per Unit Emission'!P69)*'Efficiency Change'!$P24)/'Life time change'!$C24</f>
        <v>8178594.4749322832</v>
      </c>
      <c r="BO25">
        <f>(Transition!$D24*('Base-New'!BP26*'Per Unit Emission'!Q25)*'Efficiency Change'!$G24+Transition!$C24*('Base-New'!BP26*'Per Unit Emission'!Q69)*'Efficiency Change'!$P24)/'Life time change'!$C24</f>
        <v>8226372.941227437</v>
      </c>
      <c r="BP25">
        <f>(Transition!$D24*('Base-New'!BQ26*'Per Unit Emission'!R25)*'Efficiency Change'!$G24+Transition!$C24*('Base-New'!BQ26*'Per Unit Emission'!R69)*'Efficiency Change'!$P24)/'Life time change'!$C24</f>
        <v>52113678.536995046</v>
      </c>
      <c r="BQ25">
        <f>(Transition!$D24*('Base-New'!BR26*'Per Unit Emission'!S25)*'Efficiency Change'!$G24+Transition!$C24*('Base-New'!BR26*'Per Unit Emission'!S69)*'Efficiency Change'!$P24)/'Life time change'!$C24</f>
        <v>0</v>
      </c>
      <c r="BR25">
        <f>(Transition!$D24*('Base-New'!BS26*'Per Unit Emission'!C25)*'Efficiency Change'!$G24+Transition!$C24*('Base-New'!BS26*'Per Unit Emission'!C69)*'Efficiency Change'!$P24)/'Life time change'!$C24</f>
        <v>408644331.53758353</v>
      </c>
      <c r="BS25">
        <f>(Transition!$D24*('Base-New'!BT26*'Per Unit Emission'!D25)*'Efficiency Change'!$G24+Transition!$C24*('Base-New'!BT26*'Per Unit Emission'!D69)*'Efficiency Change'!$P24)/'Life time change'!$C24</f>
        <v>143083669.09436873</v>
      </c>
      <c r="BT25">
        <f>(Transition!$D24*('Base-New'!BU26*'Per Unit Emission'!E25)*'Efficiency Change'!$G24+Transition!$C24*('Base-New'!BU26*'Per Unit Emission'!E69)*'Efficiency Change'!$P24)/'Life time change'!$C24</f>
        <v>61360401.737581305</v>
      </c>
      <c r="BU25">
        <f>(Transition!$D24*('Base-New'!BV26*'Per Unit Emission'!F25)*'Efficiency Change'!$G24+Transition!$C24*('Base-New'!BV26*'Per Unit Emission'!F69)*'Efficiency Change'!$P24)/'Life time change'!$C24</f>
        <v>22813315.190305158</v>
      </c>
      <c r="BV25">
        <f>(Transition!$D24*('Base-New'!BW26*'Per Unit Emission'!G25)*'Efficiency Change'!$G24+Transition!$C24*('Base-New'!BW26*'Per Unit Emission'!G69)*'Efficiency Change'!$P24)/'Life time change'!$C24</f>
        <v>239763220.53404245</v>
      </c>
      <c r="BW25">
        <f>(Transition!$D24*('Base-New'!BX26*'Per Unit Emission'!H25)*'Efficiency Change'!$G24+Transition!$C24*('Base-New'!BX26*'Per Unit Emission'!H69)*'Efficiency Change'!$P24)/'Life time change'!$C24</f>
        <v>5920176.1484736614</v>
      </c>
      <c r="BX25">
        <f>(Transition!$D24*('Base-New'!BY26*'Per Unit Emission'!I25)*'Efficiency Change'!$G24+Transition!$C24*('Base-New'!BY26*'Per Unit Emission'!I69)*'Efficiency Change'!$P24)/'Life time change'!$C24</f>
        <v>17325874.461172242</v>
      </c>
      <c r="BY25">
        <f>(Transition!$D24*('Base-New'!BZ26*'Per Unit Emission'!J25)*'Efficiency Change'!$G24+Transition!$C24*('Base-New'!BZ26*'Per Unit Emission'!J69)*'Efficiency Change'!$P24)/'Life time change'!$C24</f>
        <v>49511934.142543644</v>
      </c>
      <c r="BZ25">
        <f>(Transition!$D24*('Base-New'!CA26*'Per Unit Emission'!K25)*'Efficiency Change'!$G24+Transition!$C24*('Base-New'!CA26*'Per Unit Emission'!K69)*'Efficiency Change'!$P24)/'Life time change'!$C24</f>
        <v>261680274.47397736</v>
      </c>
      <c r="CA25">
        <f>(Transition!$D24*('Base-New'!CB26*'Per Unit Emission'!L25)*'Efficiency Change'!$G24+Transition!$C24*('Base-New'!CB26*'Per Unit Emission'!L69)*'Efficiency Change'!$P24)/'Life time change'!$C24</f>
        <v>29839937.83189733</v>
      </c>
      <c r="CB25">
        <f>(Transition!$D24*('Base-New'!CC26*'Per Unit Emission'!M25)*'Efficiency Change'!$G24+Transition!$C24*('Base-New'!CC26*'Per Unit Emission'!M69)*'Efficiency Change'!$P24)/'Life time change'!$C24</f>
        <v>35286678.593313433</v>
      </c>
      <c r="CC25">
        <f>(Transition!$D24*('Base-New'!CD26*'Per Unit Emission'!N25)*'Efficiency Change'!$G24+Transition!$C24*('Base-New'!CD26*'Per Unit Emission'!N69)*'Efficiency Change'!$P24)/'Life time change'!$C24</f>
        <v>6355117.4707598398</v>
      </c>
      <c r="CD25">
        <f>(Transition!$D24*('Base-New'!CE26*'Per Unit Emission'!O25)*'Efficiency Change'!$G24+Transition!$C24*('Base-New'!CE26*'Per Unit Emission'!O69)*'Efficiency Change'!$P24)/'Life time change'!$C24</f>
        <v>19046725.731222678</v>
      </c>
      <c r="CE25">
        <f>(Transition!$D24*('Base-New'!CF26*'Per Unit Emission'!P25)*'Efficiency Change'!$G24+Transition!$C24*('Base-New'!CF26*'Per Unit Emission'!P69)*'Efficiency Change'!$P24)/'Life time change'!$C24</f>
        <v>10904792.633243034</v>
      </c>
      <c r="CF25">
        <f>(Transition!$D24*('Base-New'!CG26*'Per Unit Emission'!Q25)*'Efficiency Change'!$G24+Transition!$C24*('Base-New'!CG26*'Per Unit Emission'!Q69)*'Efficiency Change'!$P24)/'Life time change'!$C24</f>
        <v>10968497.254969906</v>
      </c>
      <c r="CG25">
        <f>(Transition!$D24*('Base-New'!CH26*'Per Unit Emission'!R25)*'Efficiency Change'!$G24+Transition!$C24*('Base-New'!CH26*'Per Unit Emission'!R69)*'Efficiency Change'!$P24)/'Life time change'!$C24</f>
        <v>69484904.715993434</v>
      </c>
      <c r="CJ25">
        <v>2032</v>
      </c>
      <c r="CK25">
        <f>(Transition!$D24*('RCP26-NEW'!C26*'Per Unit Emission'!T25)*'Efficiency Change'!$G24+Transition!$C24*('RCP26-NEW'!C26*'Per Unit Emission'!T69)*'Efficiency Change'!$P24)/'Life time change'!$C24</f>
        <v>0</v>
      </c>
      <c r="CL25">
        <f>(Transition!$D24*('RCP26-NEW'!D26*'Per Unit Emission'!U25)*'Efficiency Change'!$G24+Transition!$C24*('RCP26-NEW'!D26*'Per Unit Emission'!U69)*'Efficiency Change'!$P24)/'Life time change'!$C24</f>
        <v>0</v>
      </c>
      <c r="CM25">
        <f>(Transition!$D24*('RCP26-NEW'!E26*'Per Unit Emission'!V25)*'Efficiency Change'!$G24+Transition!$C24*('RCP26-NEW'!E26*'Per Unit Emission'!V69)*'Efficiency Change'!$P24)/'Life time change'!$C24</f>
        <v>0</v>
      </c>
      <c r="CN25">
        <f>(Transition!$D24*('RCP26-NEW'!F26*'Per Unit Emission'!W25)*'Efficiency Change'!$G24+Transition!$C24*('RCP26-NEW'!F26*'Per Unit Emission'!W69)*'Efficiency Change'!$P24)/'Life time change'!$C24</f>
        <v>0</v>
      </c>
      <c r="CO25">
        <f>(Transition!$D24*('RCP26-NEW'!G26*'Per Unit Emission'!X25)*'Efficiency Change'!$G24+Transition!$C24*('RCP26-NEW'!G26*'Per Unit Emission'!X69)*'Efficiency Change'!$P24)/'Life time change'!$C24</f>
        <v>0</v>
      </c>
      <c r="CP25">
        <f>(Transition!$D24*('RCP26-NEW'!H26*'Per Unit Emission'!Y25)*'Efficiency Change'!$G24+Transition!$C24*('RCP26-NEW'!H26*'Per Unit Emission'!Y69)*'Efficiency Change'!$P24)/'Life time change'!$C24</f>
        <v>0</v>
      </c>
      <c r="CQ25">
        <f>(Transition!$D24*('RCP26-NEW'!I26*'Per Unit Emission'!Z25)*'Efficiency Change'!$G24+Transition!$C24*('RCP26-NEW'!I26*'Per Unit Emission'!Z69)*'Efficiency Change'!$P24)/'Life time change'!$C24</f>
        <v>0</v>
      </c>
      <c r="CR25">
        <f>(Transition!$D24*('RCP26-NEW'!J26*'Per Unit Emission'!AA25)*'Efficiency Change'!$G24+Transition!$C24*('RCP26-NEW'!J26*'Per Unit Emission'!AA69)*'Efficiency Change'!$P24)/'Life time change'!$C24</f>
        <v>0</v>
      </c>
      <c r="CS25">
        <f>(Transition!$D24*('RCP26-NEW'!K26*'Per Unit Emission'!AB25)*'Efficiency Change'!$G24+Transition!$C24*('RCP26-NEW'!K26*'Per Unit Emission'!AB69)*'Efficiency Change'!$P24)/'Life time change'!$C24</f>
        <v>0</v>
      </c>
      <c r="CT25">
        <f>(Transition!$D24*('RCP26-NEW'!L26*'Per Unit Emission'!AC25)*'Efficiency Change'!$G24+Transition!$C24*('RCP26-NEW'!L26*'Per Unit Emission'!AC69)*'Efficiency Change'!$P24)/'Life time change'!$C24</f>
        <v>0</v>
      </c>
      <c r="CU25">
        <f>(Transition!$D24*('RCP26-NEW'!M26*'Per Unit Emission'!AD25)*'Efficiency Change'!$G24+Transition!$C24*('RCP26-NEW'!M26*'Per Unit Emission'!AD69)*'Efficiency Change'!$P24)/'Life time change'!$C24</f>
        <v>0</v>
      </c>
      <c r="CV25">
        <f>(Transition!$D24*('RCP26-NEW'!N26*'Per Unit Emission'!AE25)*'Efficiency Change'!$G24+Transition!$C24*('RCP26-NEW'!N26*'Per Unit Emission'!AE69)*'Efficiency Change'!$P24)/'Life time change'!$C24</f>
        <v>0</v>
      </c>
      <c r="CW25">
        <f>(Transition!$D24*('RCP26-NEW'!O26*'Per Unit Emission'!AF25)*'Efficiency Change'!$G24+Transition!$C24*('RCP26-NEW'!O26*'Per Unit Emission'!AF69)*'Efficiency Change'!$P24)/'Life time change'!$C24</f>
        <v>0</v>
      </c>
      <c r="CX25">
        <f>(Transition!$D24*('RCP26-NEW'!P26*'Per Unit Emission'!AG25)*'Efficiency Change'!$G24+Transition!$C24*('RCP26-NEW'!P26*'Per Unit Emission'!AG69)*'Efficiency Change'!$P24)/'Life time change'!$C24</f>
        <v>0</v>
      </c>
      <c r="CY25">
        <f>(Transition!$D24*('RCP26-NEW'!Q26*'Per Unit Emission'!AH25)*'Efficiency Change'!$G24+Transition!$C24*('RCP26-NEW'!Q26*'Per Unit Emission'!AH69)*'Efficiency Change'!$P24)/'Life time change'!$C24</f>
        <v>0</v>
      </c>
      <c r="CZ25">
        <f>(Transition!$D24*('RCP26-NEW'!R26*'Per Unit Emission'!AI25)*'Efficiency Change'!$G24+Transition!$C24*('RCP26-NEW'!R26*'Per Unit Emission'!AI69)*'Efficiency Change'!$P24)/'Life time change'!$C24</f>
        <v>0</v>
      </c>
      <c r="DA25">
        <f>(Transition!$D24*('RCP26-NEW'!S26*'Per Unit Emission'!AJ25)*'Efficiency Change'!$G24+Transition!$C24*('RCP26-NEW'!S26*'Per Unit Emission'!AJ69)*'Efficiency Change'!$P24)/'Life time change'!$C24</f>
        <v>0</v>
      </c>
      <c r="DB25">
        <f>(Transition!$D24*('RCP26-NEW'!T26*'Per Unit Emission'!T25)*'Efficiency Change'!$G24+Transition!$C24*('RCP26-NEW'!T26*'Per Unit Emission'!T69)*'Efficiency Change'!$P24)/'Life time change'!$C24</f>
        <v>140065664.69554618</v>
      </c>
      <c r="DC25">
        <f>(Transition!$D24*('RCP26-NEW'!U26*'Per Unit Emission'!U25)*'Efficiency Change'!$G24+Transition!$C24*('RCP26-NEW'!U26*'Per Unit Emission'!U69)*'Efficiency Change'!$P24)/'Life time change'!$C24</f>
        <v>53168168.465538345</v>
      </c>
      <c r="DD25">
        <f>(Transition!$D24*('RCP26-NEW'!V26*'Per Unit Emission'!V25)*'Efficiency Change'!$G24+Transition!$C24*('RCP26-NEW'!V26*'Per Unit Emission'!V69)*'Efficiency Change'!$P24)/'Life time change'!$C24</f>
        <v>21541943.009033021</v>
      </c>
      <c r="DE25">
        <f>(Transition!$D24*('RCP26-NEW'!W26*'Per Unit Emission'!W25)*'Efficiency Change'!$G24+Transition!$C24*('RCP26-NEW'!W26*'Per Unit Emission'!W69)*'Efficiency Change'!$P24)/'Life time change'!$C24</f>
        <v>6717698.2459267871</v>
      </c>
      <c r="DF25">
        <f>(Transition!$D24*('RCP26-NEW'!X26*'Per Unit Emission'!X25)*'Efficiency Change'!$G24+Transition!$C24*('RCP26-NEW'!X26*'Per Unit Emission'!X69)*'Efficiency Change'!$P24)/'Life time change'!$C24</f>
        <v>70173007.586999491</v>
      </c>
      <c r="DG25">
        <f>(Transition!$D24*('RCP26-NEW'!Y26*'Per Unit Emission'!Y25)*'Efficiency Change'!$G24+Transition!$C24*('RCP26-NEW'!Y26*'Per Unit Emission'!Y69)*'Efficiency Change'!$P24)/'Life time change'!$C24</f>
        <v>2308154.829150192</v>
      </c>
      <c r="DH25">
        <f>(Transition!$D24*('RCP26-NEW'!Z26*'Per Unit Emission'!Z25)*'Efficiency Change'!$G24+Transition!$C24*('RCP26-NEW'!Z26*'Per Unit Emission'!Z69)*'Efficiency Change'!$P24)/'Life time change'!$C24</f>
        <v>6062940.20670518</v>
      </c>
      <c r="DI25">
        <f>(Transition!$D24*('RCP26-NEW'!AA26*'Per Unit Emission'!AA25)*'Efficiency Change'!$G24+Transition!$C24*('RCP26-NEW'!AA26*'Per Unit Emission'!AA69)*'Efficiency Change'!$P24)/'Life time change'!$C24</f>
        <v>19425027.036126796</v>
      </c>
      <c r="DJ25">
        <f>(Transition!$D24*('RCP26-NEW'!AB26*'Per Unit Emission'!AB25)*'Efficiency Change'!$G24+Transition!$C24*('RCP26-NEW'!AB26*'Per Unit Emission'!AB69)*'Efficiency Change'!$P24)/'Life time change'!$C24</f>
        <v>70039404.519113675</v>
      </c>
      <c r="DK25">
        <f>(Transition!$D24*('RCP26-NEW'!AC26*'Per Unit Emission'!AC25)*'Efficiency Change'!$G24+Transition!$C24*('RCP26-NEW'!AC26*'Per Unit Emission'!AC69)*'Efficiency Change'!$P24)/'Life time change'!$C24</f>
        <v>11298952.736385047</v>
      </c>
      <c r="DL25">
        <f>(Transition!$D24*('RCP26-NEW'!AD26*'Per Unit Emission'!AD25)*'Efficiency Change'!$G24+Transition!$C24*('RCP26-NEW'!AD26*'Per Unit Emission'!AD69)*'Efficiency Change'!$P24)/'Life time change'!$C24</f>
        <v>21478733.324337956</v>
      </c>
      <c r="DM25">
        <f>(Transition!$D24*('RCP26-NEW'!AE26*'Per Unit Emission'!AE25)*'Efficiency Change'!$G24+Transition!$C24*('RCP26-NEW'!AE26*'Per Unit Emission'!AE69)*'Efficiency Change'!$P24)/'Life time change'!$C24</f>
        <v>2559385.5265063616</v>
      </c>
      <c r="DN25">
        <f>(Transition!$D24*('RCP26-NEW'!AF26*'Per Unit Emission'!AF25)*'Efficiency Change'!$G24+Transition!$C24*('RCP26-NEW'!AF26*'Per Unit Emission'!AF69)*'Efficiency Change'!$P24)/'Life time change'!$C24</f>
        <v>7678636.6595009165</v>
      </c>
      <c r="DO25">
        <f>(Transition!$D24*('RCP26-NEW'!AG26*'Per Unit Emission'!AG25)*'Efficiency Change'!$G24+Transition!$C24*('RCP26-NEW'!AG26*'Per Unit Emission'!AG69)*'Efficiency Change'!$P24)/'Life time change'!$C24</f>
        <v>12233547.186347974</v>
      </c>
      <c r="DP25">
        <f>(Transition!$D24*('RCP26-NEW'!AH26*'Per Unit Emission'!AH25)*'Efficiency Change'!$G24+Transition!$C24*('RCP26-NEW'!AH26*'Per Unit Emission'!AH69)*'Efficiency Change'!$P24)/'Life time change'!$C24</f>
        <v>5239832.5712010553</v>
      </c>
      <c r="DQ25">
        <f>(Transition!$D24*('RCP26-NEW'!AI26*'Per Unit Emission'!AI25)*'Efficiency Change'!$G24+Transition!$C24*('RCP26-NEW'!AI26*'Per Unit Emission'!AI69)*'Efficiency Change'!$P24)/'Life time change'!$C24</f>
        <v>26212008.070960503</v>
      </c>
      <c r="DR25">
        <f>(Transition!$D24*('RCP26-NEW'!AJ26*'Per Unit Emission'!AJ25)*'Efficiency Change'!$G24+Transition!$C24*('RCP26-NEW'!AJ26*'Per Unit Emission'!AJ69)*'Efficiency Change'!$P24)/'Life time change'!$C24</f>
        <v>0</v>
      </c>
      <c r="DS25">
        <f>(Transition!$D24*('RCP26-NEW'!AK26*'Per Unit Emission'!T25)*'Efficiency Change'!$G24+Transition!$C24*('RCP26-NEW'!AK26*'Per Unit Emission'!T69)*'Efficiency Change'!$P24)/'Life time change'!$C24</f>
        <v>280131329.39109129</v>
      </c>
      <c r="DT25">
        <f>(Transition!$D24*('RCP26-NEW'!AL26*'Per Unit Emission'!U25)*'Efficiency Change'!$G24+Transition!$C24*('RCP26-NEW'!AL26*'Per Unit Emission'!U69)*'Efficiency Change'!$P24)/'Life time change'!$C24</f>
        <v>103483020.70348521</v>
      </c>
      <c r="DU25">
        <f>(Transition!$D24*('RCP26-NEW'!AM26*'Per Unit Emission'!V25)*'Efficiency Change'!$G24+Transition!$C24*('RCP26-NEW'!AM26*'Per Unit Emission'!V69)*'Efficiency Change'!$P24)/'Life time change'!$C24</f>
        <v>43083886.018066041</v>
      </c>
      <c r="DV25">
        <f>(Transition!$D24*('RCP26-NEW'!AN26*'Per Unit Emission'!W25)*'Efficiency Change'!$G24+Transition!$C24*('RCP26-NEW'!AN26*'Per Unit Emission'!W69)*'Efficiency Change'!$P24)/'Life time change'!$C24</f>
        <v>13435396.491853587</v>
      </c>
      <c r="DW25">
        <f>(Transition!$D24*('RCP26-NEW'!AO26*'Per Unit Emission'!X25)*'Efficiency Change'!$G24+Transition!$C24*('RCP26-NEW'!AO26*'Per Unit Emission'!X69)*'Efficiency Change'!$P24)/'Life time change'!$C24</f>
        <v>140346015.17399916</v>
      </c>
      <c r="DX25">
        <f>(Transition!$D24*('RCP26-NEW'!AP26*'Per Unit Emission'!Y25)*'Efficiency Change'!$G24+Transition!$C24*('RCP26-NEW'!AP26*'Per Unit Emission'!Y69)*'Efficiency Change'!$P24)/'Life time change'!$C24</f>
        <v>4616309.6583003988</v>
      </c>
      <c r="DY25">
        <f>(Transition!$D24*('RCP26-NEW'!AQ26*'Per Unit Emission'!Z25)*'Efficiency Change'!$G24+Transition!$C24*('RCP26-NEW'!AQ26*'Per Unit Emission'!Z69)*'Efficiency Change'!$P24)/'Life time change'!$C24</f>
        <v>12125880.413410375</v>
      </c>
      <c r="DZ25">
        <f>(Transition!$D24*('RCP26-NEW'!AR26*'Per Unit Emission'!AA25)*'Efficiency Change'!$G24+Transition!$C24*('RCP26-NEW'!AR26*'Per Unit Emission'!AA69)*'Efficiency Change'!$P24)/'Life time change'!$C24</f>
        <v>38850054.072253592</v>
      </c>
      <c r="EA25">
        <f>(Transition!$D24*('RCP26-NEW'!AS26*'Per Unit Emission'!AB25)*'Efficiency Change'!$G24+Transition!$C24*('RCP26-NEW'!AS26*'Per Unit Emission'!AB69)*'Efficiency Change'!$P24)/'Life time change'!$C24</f>
        <v>140078809.03822708</v>
      </c>
      <c r="EB25">
        <f>(Transition!$D24*('RCP26-NEW'!AT26*'Per Unit Emission'!AC25)*'Efficiency Change'!$G24+Transition!$C24*('RCP26-NEW'!AT26*'Per Unit Emission'!AC69)*'Efficiency Change'!$P24)/'Life time change'!$C24</f>
        <v>22597905.472769976</v>
      </c>
      <c r="EC25">
        <f>(Transition!$D24*('RCP26-NEW'!AU26*'Per Unit Emission'!AD25)*'Efficiency Change'!$G24+Transition!$C24*('RCP26-NEW'!AU26*'Per Unit Emission'!AD69)*'Efficiency Change'!$P24)/'Life time change'!$C24</f>
        <v>42957466.648675911</v>
      </c>
      <c r="ED25">
        <f>(Transition!$D24*('RCP26-NEW'!AV26*'Per Unit Emission'!AE25)*'Efficiency Change'!$G24+Transition!$C24*('RCP26-NEW'!AV26*'Per Unit Emission'!AE69)*'Efficiency Change'!$P24)/'Life time change'!$C24</f>
        <v>5118771.0530127399</v>
      </c>
      <c r="EE25">
        <f>(Transition!$D24*('RCP26-NEW'!AW26*'Per Unit Emission'!AF25)*'Efficiency Change'!$G24+Transition!$C24*('RCP26-NEW'!AW26*'Per Unit Emission'!AF69)*'Efficiency Change'!$P24)/'Life time change'!$C24</f>
        <v>15357273.319001833</v>
      </c>
      <c r="EF25">
        <f>(Transition!$D24*('RCP26-NEW'!AX26*'Per Unit Emission'!AG25)*'Efficiency Change'!$G24+Transition!$C24*('RCP26-NEW'!AX26*'Per Unit Emission'!AG69)*'Efficiency Change'!$P24)/'Life time change'!$C24</f>
        <v>24467094.372695949</v>
      </c>
      <c r="EG25">
        <f>(Transition!$D24*('RCP26-NEW'!AY26*'Per Unit Emission'!AH25)*'Efficiency Change'!$G24+Transition!$C24*('RCP26-NEW'!AY26*'Per Unit Emission'!AH69)*'Efficiency Change'!$P24)/'Life time change'!$C24</f>
        <v>10479665.142402111</v>
      </c>
      <c r="EH25">
        <f>(Transition!$D24*('RCP26-NEW'!AZ26*'Per Unit Emission'!AI25)*'Efficiency Change'!$G24+Transition!$C24*('RCP26-NEW'!AZ26*'Per Unit Emission'!AI69)*'Efficiency Change'!$P24)/'Life time change'!$C24</f>
        <v>52424016.141921006</v>
      </c>
      <c r="EI25">
        <f>(Transition!$D24*('RCP26-NEW'!BA26*'Per Unit Emission'!AJ25)*'Efficiency Change'!$G24+Transition!$C24*('RCP26-NEW'!BA26*'Per Unit Emission'!AJ69)*'Efficiency Change'!$P24)/'Life time change'!$C24</f>
        <v>0</v>
      </c>
      <c r="EJ25">
        <f>(Transition!$D24*('RCP26-NEW'!BB26*'Per Unit Emission'!T25)*'Efficiency Change'!$G24+Transition!$C24*('RCP26-NEW'!BB26*'Per Unit Emission'!T69)*'Efficiency Change'!$P24)/'Life time change'!$C24</f>
        <v>420196994.08663875</v>
      </c>
      <c r="EK25">
        <f>(Transition!$D24*('RCP26-NEW'!BC26*'Per Unit Emission'!U25)*'Efficiency Change'!$G24+Transition!$C24*('RCP26-NEW'!BC26*'Per Unit Emission'!U69)*'Efficiency Change'!$P24)/'Life time change'!$C24</f>
        <v>109795719.93596305</v>
      </c>
      <c r="EL25">
        <f>(Transition!$D24*('RCP26-NEW'!BD26*'Per Unit Emission'!V25)*'Efficiency Change'!$G24+Transition!$C24*('RCP26-NEW'!BD26*'Per Unit Emission'!V69)*'Efficiency Change'!$P24)/'Life time change'!$C24</f>
        <v>64625829.027099073</v>
      </c>
      <c r="EM25">
        <f>(Transition!$D24*('RCP26-NEW'!BE26*'Per Unit Emission'!W25)*'Efficiency Change'!$G24+Transition!$C24*('RCP26-NEW'!BE26*'Per Unit Emission'!W69)*'Efficiency Change'!$P24)/'Life time change'!$C24</f>
        <v>20153094.737780258</v>
      </c>
      <c r="EN25">
        <f>(Transition!$D24*('RCP26-NEW'!BF26*'Per Unit Emission'!X25)*'Efficiency Change'!$G24+Transition!$C24*('RCP26-NEW'!BF26*'Per Unit Emission'!X69)*'Efficiency Change'!$P24)/'Life time change'!$C24</f>
        <v>210519022.76099706</v>
      </c>
      <c r="EO25">
        <f>(Transition!$D24*('RCP26-NEW'!BG26*'Per Unit Emission'!Y25)*'Efficiency Change'!$G24+Transition!$C24*('RCP26-NEW'!BG26*'Per Unit Emission'!Y69)*'Efficiency Change'!$P24)/'Life time change'!$C24</f>
        <v>6924464.4874506043</v>
      </c>
      <c r="EP25">
        <f>(Transition!$D24*('RCP26-NEW'!BH26*'Per Unit Emission'!Z25)*'Efficiency Change'!$G24+Transition!$C24*('RCP26-NEW'!BH26*'Per Unit Emission'!Z69)*'Efficiency Change'!$P24)/'Life time change'!$C24</f>
        <v>18188820.620115552</v>
      </c>
      <c r="EQ25">
        <f>(Transition!$D24*('RCP26-NEW'!BI26*'Per Unit Emission'!AA25)*'Efficiency Change'!$G24+Transition!$C24*('RCP26-NEW'!BI26*'Per Unit Emission'!AA69)*'Efficiency Change'!$P24)/'Life time change'!$C24</f>
        <v>58275081.108380534</v>
      </c>
      <c r="ER25">
        <f>(Transition!$D24*('RCP26-NEW'!BJ26*'Per Unit Emission'!AB25)*'Efficiency Change'!$G24+Transition!$C24*('RCP26-NEW'!BJ26*'Per Unit Emission'!AB69)*'Efficiency Change'!$P24)/'Life time change'!$C24</f>
        <v>210118213.55734062</v>
      </c>
      <c r="ES25">
        <f>(Transition!$D24*('RCP26-NEW'!BK26*'Per Unit Emission'!AC25)*'Efficiency Change'!$G24+Transition!$C24*('RCP26-NEW'!BK26*'Per Unit Emission'!AC69)*'Efficiency Change'!$P24)/'Life time change'!$C24</f>
        <v>33896858.209155038</v>
      </c>
      <c r="ET25">
        <f>(Transition!$D24*('RCP26-NEW'!BL26*'Per Unit Emission'!AD25)*'Efficiency Change'!$G24+Transition!$C24*('RCP26-NEW'!BL26*'Per Unit Emission'!AD69)*'Efficiency Change'!$P24)/'Life time change'!$C24</f>
        <v>64436199.973013856</v>
      </c>
      <c r="EU25">
        <f>(Transition!$D24*('RCP26-NEW'!BM26*'Per Unit Emission'!AE25)*'Efficiency Change'!$G24+Transition!$C24*('RCP26-NEW'!BM26*'Per Unit Emission'!AE69)*'Efficiency Change'!$P24)/'Life time change'!$C24</f>
        <v>7678156.5795191182</v>
      </c>
      <c r="EV25">
        <f>(Transition!$D24*('RCP26-NEW'!BN26*'Per Unit Emission'!AF25)*'Efficiency Change'!$G24+Transition!$C24*('RCP26-NEW'!BN26*'Per Unit Emission'!AF69)*'Efficiency Change'!$P24)/'Life time change'!$C24</f>
        <v>23035909.97850268</v>
      </c>
      <c r="EW25">
        <f>(Transition!$D24*('RCP26-NEW'!BO26*'Per Unit Emission'!AG25)*'Efficiency Change'!$G24+Transition!$C24*('RCP26-NEW'!BO26*'Per Unit Emission'!AG69)*'Efficiency Change'!$P24)/'Life time change'!$C24</f>
        <v>36700641.559043922</v>
      </c>
      <c r="EX25">
        <f>(Transition!$D24*('RCP26-NEW'!BP26*'Per Unit Emission'!AH25)*'Efficiency Change'!$G24+Transition!$C24*('RCP26-NEW'!BP26*'Per Unit Emission'!AH69)*'Efficiency Change'!$P24)/'Life time change'!$C24</f>
        <v>15719497.713603148</v>
      </c>
      <c r="EY25">
        <f>(Transition!$D24*('RCP26-NEW'!BQ26*'Per Unit Emission'!AI25)*'Efficiency Change'!$G24+Transition!$C24*('RCP26-NEW'!BQ26*'Per Unit Emission'!AI69)*'Efficiency Change'!$P24)/'Life time change'!$C24</f>
        <v>78636024.21288152</v>
      </c>
      <c r="EZ25">
        <f>(Transition!$D24*('RCP26-NEW'!BR26*'Per Unit Emission'!AJ25)*'Efficiency Change'!$G24+Transition!$C24*('RCP26-NEW'!BR26*'Per Unit Emission'!AJ69)*'Efficiency Change'!$P24)/'Life time change'!$C24</f>
        <v>0</v>
      </c>
      <c r="FA25">
        <f>(Transition!$D24*('RCP26-NEW'!BS26*'Per Unit Emission'!T25)*'Efficiency Change'!$G24+Transition!$C24*('RCP26-NEW'!BS26*'Per Unit Emission'!T69)*'Efficiency Change'!$P24)/'Life time change'!$C24</f>
        <v>560262658.78218424</v>
      </c>
      <c r="FB25">
        <f>(Transition!$D24*('RCP26-NEW'!BT26*'Per Unit Emission'!U25)*'Efficiency Change'!$G24+Transition!$C24*('RCP26-NEW'!BT26*'Per Unit Emission'!U69)*'Efficiency Change'!$P24)/'Life time change'!$C24</f>
        <v>116108419.16843933</v>
      </c>
      <c r="FC25">
        <f>(Transition!$D24*('RCP26-NEW'!BU26*'Per Unit Emission'!V25)*'Efficiency Change'!$G24+Transition!$C24*('RCP26-NEW'!BU26*'Per Unit Emission'!V69)*'Efficiency Change'!$P24)/'Life time change'!$C24</f>
        <v>86167772.036132082</v>
      </c>
      <c r="FD25">
        <f>(Transition!$D24*('RCP26-NEW'!BV26*'Per Unit Emission'!W25)*'Efficiency Change'!$G24+Transition!$C24*('RCP26-NEW'!BV26*'Per Unit Emission'!W69)*'Efficiency Change'!$P24)/'Life time change'!$C24</f>
        <v>26870792.983707055</v>
      </c>
      <c r="FE25">
        <f>(Transition!$D24*('RCP26-NEW'!BW26*'Per Unit Emission'!X25)*'Efficiency Change'!$G24+Transition!$C24*('RCP26-NEW'!BW26*'Per Unit Emission'!X69)*'Efficiency Change'!$P24)/'Life time change'!$C24</f>
        <v>280692030.34799677</v>
      </c>
      <c r="FF25">
        <f>(Transition!$D24*('RCP26-NEW'!BX26*'Per Unit Emission'!Y25)*'Efficiency Change'!$G24+Transition!$C24*('RCP26-NEW'!BX26*'Per Unit Emission'!Y69)*'Efficiency Change'!$P24)/'Life time change'!$C24</f>
        <v>9232619.3166008126</v>
      </c>
      <c r="FG25">
        <f>(Transition!$D24*('RCP26-NEW'!BY26*'Per Unit Emission'!Z25)*'Efficiency Change'!$G24+Transition!$C24*('RCP26-NEW'!BY26*'Per Unit Emission'!Z69)*'Efficiency Change'!$P24)/'Life time change'!$C24</f>
        <v>24251760.826820698</v>
      </c>
      <c r="FH25">
        <f>(Transition!$D24*('RCP26-NEW'!BZ26*'Per Unit Emission'!AA25)*'Efficiency Change'!$G24+Transition!$C24*('RCP26-NEW'!BZ26*'Per Unit Emission'!AA69)*'Efficiency Change'!$P24)/'Life time change'!$C24</f>
        <v>77700108.144507334</v>
      </c>
      <c r="FI25">
        <f>(Transition!$D24*('RCP26-NEW'!CA26*'Per Unit Emission'!AB25)*'Efficiency Change'!$G24+Transition!$C24*('RCP26-NEW'!CA26*'Per Unit Emission'!AB69)*'Efficiency Change'!$P24)/'Life time change'!$C24</f>
        <v>280157618.07645416</v>
      </c>
      <c r="FJ25">
        <f>(Transition!$D24*('RCP26-NEW'!CB26*'Per Unit Emission'!AC25)*'Efficiency Change'!$G24+Transition!$C24*('RCP26-NEW'!CB26*'Per Unit Emission'!AC69)*'Efficiency Change'!$P24)/'Life time change'!$C24</f>
        <v>45195810.945540093</v>
      </c>
      <c r="FK25">
        <f>(Transition!$D24*('RCP26-NEW'!CC26*'Per Unit Emission'!AD25)*'Efficiency Change'!$G24+Transition!$C24*('RCP26-NEW'!CC26*'Per Unit Emission'!AD69)*'Efficiency Change'!$P24)/'Life time change'!$C24</f>
        <v>85914933.297351822</v>
      </c>
      <c r="FL25">
        <f>(Transition!$D24*('RCP26-NEW'!CD26*'Per Unit Emission'!AE25)*'Efficiency Change'!$G24+Transition!$C24*('RCP26-NEW'!CD26*'Per Unit Emission'!AE69)*'Efficiency Change'!$P24)/'Life time change'!$C24</f>
        <v>10237542.10602548</v>
      </c>
      <c r="FM25">
        <f>(Transition!$D24*('RCP26-NEW'!CE26*'Per Unit Emission'!AF25)*'Efficiency Change'!$G24+Transition!$C24*('RCP26-NEW'!CE26*'Per Unit Emission'!AF69)*'Efficiency Change'!$P24)/'Life time change'!$C24</f>
        <v>30714546.638003666</v>
      </c>
      <c r="FN25">
        <f>(Transition!$D24*('RCP26-NEW'!CF26*'Per Unit Emission'!AG25)*'Efficiency Change'!$G24+Transition!$C24*('RCP26-NEW'!CF26*'Per Unit Emission'!AG69)*'Efficiency Change'!$P24)/'Life time change'!$C24</f>
        <v>48934188.745391898</v>
      </c>
      <c r="FO25">
        <f>(Transition!$D24*('RCP26-NEW'!CG26*'Per Unit Emission'!AH25)*'Efficiency Change'!$G24+Transition!$C24*('RCP26-NEW'!CG26*'Per Unit Emission'!AH69)*'Efficiency Change'!$P24)/'Life time change'!$C24</f>
        <v>20959330.284804102</v>
      </c>
      <c r="FP25">
        <f>(Transition!$D24*('RCP26-NEW'!CH26*'Per Unit Emission'!AI25)*'Efficiency Change'!$G24+Transition!$C24*('RCP26-NEW'!CH26*'Per Unit Emission'!AI69)*'Efficiency Change'!$P24)/'Life time change'!$C24</f>
        <v>104848032.28384219</v>
      </c>
      <c r="FS25">
        <v>2032</v>
      </c>
      <c r="FT25">
        <f>(Transition!$D24*('RCP19-NEW'!C26*'Per Unit Emission'!AK25)*'Efficiency Change'!$G24+Transition!$C24*('RCP19-NEW'!C26*'Per Unit Emission'!AK69)*'Efficiency Change'!$P24)/'Life time change'!$C24</f>
        <v>0</v>
      </c>
      <c r="FU25">
        <f>(Transition!$D24*('RCP19-NEW'!D26*'Per Unit Emission'!AL25)*'Efficiency Change'!$G24+Transition!$C24*('RCP19-NEW'!D26*'Per Unit Emission'!AL69)*'Efficiency Change'!$P24)/'Life time change'!$C24</f>
        <v>0</v>
      </c>
      <c r="FV25">
        <f>(Transition!$D24*('RCP19-NEW'!E26*'Per Unit Emission'!AM25)*'Efficiency Change'!$G24+Transition!$C24*('RCP19-NEW'!E26*'Per Unit Emission'!AM69)*'Efficiency Change'!$P24)/'Life time change'!$C24</f>
        <v>0</v>
      </c>
      <c r="FW25">
        <f>(Transition!$D24*('RCP19-NEW'!F26*'Per Unit Emission'!AN25)*'Efficiency Change'!$G24+Transition!$C24*('RCP19-NEW'!F26*'Per Unit Emission'!AN69)*'Efficiency Change'!$P24)/'Life time change'!$C24</f>
        <v>0</v>
      </c>
      <c r="FX25">
        <f>(Transition!$D24*('RCP19-NEW'!G26*'Per Unit Emission'!AO25)*'Efficiency Change'!$G24+Transition!$C24*('RCP19-NEW'!G26*'Per Unit Emission'!AO69)*'Efficiency Change'!$P24)/'Life time change'!$C24</f>
        <v>0</v>
      </c>
      <c r="FY25">
        <f>(Transition!$D24*('RCP19-NEW'!H26*'Per Unit Emission'!AP25)*'Efficiency Change'!$G24+Transition!$C24*('RCP19-NEW'!H26*'Per Unit Emission'!AP69)*'Efficiency Change'!$P24)/'Life time change'!$C24</f>
        <v>0</v>
      </c>
      <c r="FZ25">
        <f>(Transition!$D24*('RCP19-NEW'!I26*'Per Unit Emission'!AQ25)*'Efficiency Change'!$G24+Transition!$C24*('RCP19-NEW'!I26*'Per Unit Emission'!AQ69)*'Efficiency Change'!$P24)/'Life time change'!$C24</f>
        <v>0</v>
      </c>
      <c r="GA25">
        <f>(Transition!$D24*('RCP19-NEW'!J26*'Per Unit Emission'!AR25)*'Efficiency Change'!$G24+Transition!$C24*('RCP19-NEW'!J26*'Per Unit Emission'!AR69)*'Efficiency Change'!$P24)/'Life time change'!$C24</f>
        <v>0</v>
      </c>
      <c r="GB25">
        <f>(Transition!$D24*('RCP19-NEW'!K26*'Per Unit Emission'!AS25)*'Efficiency Change'!$G24+Transition!$C24*('RCP19-NEW'!K26*'Per Unit Emission'!AS69)*'Efficiency Change'!$P24)/'Life time change'!$C24</f>
        <v>0</v>
      </c>
      <c r="GC25">
        <f>(Transition!$D24*('RCP19-NEW'!L26*'Per Unit Emission'!AT25)*'Efficiency Change'!$G24+Transition!$C24*('RCP19-NEW'!L26*'Per Unit Emission'!AT69)*'Efficiency Change'!$P24)/'Life time change'!$C24</f>
        <v>0</v>
      </c>
      <c r="GD25">
        <f>(Transition!$D24*('RCP19-NEW'!M26*'Per Unit Emission'!AU25)*'Efficiency Change'!$G24+Transition!$C24*('RCP19-NEW'!M26*'Per Unit Emission'!AU69)*'Efficiency Change'!$P24)/'Life time change'!$C24</f>
        <v>0</v>
      </c>
      <c r="GE25">
        <f>(Transition!$D24*('RCP19-NEW'!N26*'Per Unit Emission'!AV25)*'Efficiency Change'!$G24+Transition!$C24*('RCP19-NEW'!N26*'Per Unit Emission'!AV69)*'Efficiency Change'!$P24)/'Life time change'!$C24</f>
        <v>0</v>
      </c>
      <c r="GF25">
        <f>(Transition!$D24*('RCP19-NEW'!O26*'Per Unit Emission'!AW25)*'Efficiency Change'!$G24+Transition!$C24*('RCP19-NEW'!O26*'Per Unit Emission'!AW69)*'Efficiency Change'!$P24)/'Life time change'!$C24</f>
        <v>0</v>
      </c>
      <c r="GG25">
        <f>(Transition!$D24*('RCP19-NEW'!P26*'Per Unit Emission'!AX25)*'Efficiency Change'!$G24+Transition!$C24*('RCP19-NEW'!P26*'Per Unit Emission'!AX69)*'Efficiency Change'!$P24)/'Life time change'!$C24</f>
        <v>0</v>
      </c>
      <c r="GH25">
        <f>(Transition!$D24*('RCP19-NEW'!Q26*'Per Unit Emission'!AY25)*'Efficiency Change'!$G24+Transition!$C24*('RCP19-NEW'!Q26*'Per Unit Emission'!AY69)*'Efficiency Change'!$P24)/'Life time change'!$C24</f>
        <v>0</v>
      </c>
      <c r="GI25">
        <f>(Transition!$D24*('RCP19-NEW'!R26*'Per Unit Emission'!AZ25)*'Efficiency Change'!$G24+Transition!$C24*('RCP19-NEW'!R26*'Per Unit Emission'!AZ69)*'Efficiency Change'!$P24)/'Life time change'!$C24</f>
        <v>0</v>
      </c>
      <c r="GJ25">
        <f>(Transition!$D24*('RCP19-NEW'!S26*'Per Unit Emission'!BA25)*'Efficiency Change'!$G24+Transition!$C24*('RCP19-NEW'!S26*'Per Unit Emission'!BA69)*'Efficiency Change'!$P24)/'Life time change'!$C24</f>
        <v>0</v>
      </c>
      <c r="GK25">
        <f>(Transition!$D24*('RCP19-NEW'!T26*'Per Unit Emission'!AK25)*'Efficiency Change'!$G24+Transition!$C24*('RCP19-NEW'!T26*'Per Unit Emission'!AK69)*'Efficiency Change'!$P24)/'Life time change'!$C24</f>
        <v>133278934.44861518</v>
      </c>
      <c r="GL25">
        <f>(Transition!$D24*('RCP19-NEW'!U26*'Per Unit Emission'!AL25)*'Efficiency Change'!$G24+Transition!$C24*('RCP19-NEW'!U26*'Per Unit Emission'!AL69)*'Efficiency Change'!$P24)/'Life time change'!$C24</f>
        <v>46150603.013120823</v>
      </c>
      <c r="GM25">
        <f>(Transition!$D24*('RCP19-NEW'!V26*'Per Unit Emission'!AM25)*'Efficiency Change'!$G24+Transition!$C24*('RCP19-NEW'!V26*'Per Unit Emission'!AM69)*'Efficiency Change'!$P24)/'Life time change'!$C24</f>
        <v>21040430.998724591</v>
      </c>
      <c r="GN25">
        <f>(Transition!$D24*('RCP19-NEW'!W26*'Per Unit Emission'!AN25)*'Efficiency Change'!$G24+Transition!$C24*('RCP19-NEW'!W26*'Per Unit Emission'!AN69)*'Efficiency Change'!$P24)/'Life time change'!$C24</f>
        <v>8525362.4225379582</v>
      </c>
      <c r="GO25">
        <f>(Transition!$D24*('RCP19-NEW'!X26*'Per Unit Emission'!AO25)*'Efficiency Change'!$G24+Transition!$C24*('RCP19-NEW'!X26*'Per Unit Emission'!AO69)*'Efficiency Change'!$P24)/'Life time change'!$C24</f>
        <v>54531436.135478176</v>
      </c>
      <c r="GP25">
        <f>(Transition!$D24*('RCP19-NEW'!Y26*'Per Unit Emission'!AP25)*'Efficiency Change'!$G24+Transition!$C24*('RCP19-NEW'!Y26*'Per Unit Emission'!AP69)*'Efficiency Change'!$P24)/'Life time change'!$C24</f>
        <v>1664227.9676239023</v>
      </c>
      <c r="GQ25">
        <f>(Transition!$D24*('RCP19-NEW'!Z26*'Per Unit Emission'!AQ25)*'Efficiency Change'!$G24+Transition!$C24*('RCP19-NEW'!Z26*'Per Unit Emission'!AQ69)*'Efficiency Change'!$P24)/'Life time change'!$C24</f>
        <v>5355115.7498462237</v>
      </c>
      <c r="GR25">
        <f>(Transition!$D24*('RCP19-NEW'!AA26*'Per Unit Emission'!AR25)*'Efficiency Change'!$G24+Transition!$C24*('RCP19-NEW'!AA26*'Per Unit Emission'!AR69)*'Efficiency Change'!$P24)/'Life time change'!$C24</f>
        <v>38116136.604269691</v>
      </c>
      <c r="GS25">
        <f>(Transition!$D24*('RCP19-NEW'!AB26*'Per Unit Emission'!AS25)*'Efficiency Change'!$G24+Transition!$C24*('RCP19-NEW'!AB26*'Per Unit Emission'!AS69)*'Efficiency Change'!$P24)/'Life time change'!$C24</f>
        <v>116705158.58705908</v>
      </c>
      <c r="GT25">
        <f>(Transition!$D24*('RCP19-NEW'!AC26*'Per Unit Emission'!AT25)*'Efficiency Change'!$G24+Transition!$C24*('RCP19-NEW'!AC26*'Per Unit Emission'!AT69)*'Efficiency Change'!$P24)/'Life time change'!$C24</f>
        <v>13912416.989822621</v>
      </c>
      <c r="GU25">
        <f>(Transition!$D24*('RCP19-NEW'!AD26*'Per Unit Emission'!AU25)*'Efficiency Change'!$G24+Transition!$C24*('RCP19-NEW'!AD26*'Per Unit Emission'!AU69)*'Efficiency Change'!$P24)/'Life time change'!$C24</f>
        <v>28002626.436285723</v>
      </c>
      <c r="GV25">
        <f>(Transition!$D24*('RCP19-NEW'!AE26*'Per Unit Emission'!AV25)*'Efficiency Change'!$G24+Transition!$C24*('RCP19-NEW'!AE26*'Per Unit Emission'!AV69)*'Efficiency Change'!$P24)/'Life time change'!$C24</f>
        <v>2928165.7570483275</v>
      </c>
      <c r="GW25">
        <f>(Transition!$D24*('RCP19-NEW'!AF26*'Per Unit Emission'!AW25)*'Efficiency Change'!$G24+Transition!$C24*('RCP19-NEW'!AF26*'Per Unit Emission'!AW69)*'Efficiency Change'!$P24)/'Life time change'!$C24</f>
        <v>5453025.1875997009</v>
      </c>
      <c r="GX25">
        <f>(Transition!$D24*('RCP19-NEW'!AG26*'Per Unit Emission'!AX25)*'Efficiency Change'!$G24+Transition!$C24*('RCP19-NEW'!AG26*'Per Unit Emission'!AX69)*'Efficiency Change'!$P24)/'Life time change'!$C24</f>
        <v>12393772.378621213</v>
      </c>
      <c r="GY25">
        <f>(Transition!$D24*('RCP19-NEW'!AH26*'Per Unit Emission'!AY25)*'Efficiency Change'!$G24+Transition!$C24*('RCP19-NEW'!AH26*'Per Unit Emission'!AY69)*'Efficiency Change'!$P24)/'Life time change'!$C24</f>
        <v>5618778.0923376344</v>
      </c>
      <c r="GZ25">
        <f>(Transition!$D24*('RCP19-NEW'!AI26*'Per Unit Emission'!AZ25)*'Efficiency Change'!$G24+Transition!$C24*('RCP19-NEW'!AI26*'Per Unit Emission'!AZ69)*'Efficiency Change'!$P24)/'Life time change'!$C24</f>
        <v>35842570.83619868</v>
      </c>
      <c r="HA25">
        <f>(Transition!$D24*('RCP19-NEW'!AJ26*'Per Unit Emission'!BA25)*'Efficiency Change'!$G24+Transition!$C24*('RCP19-NEW'!AJ26*'Per Unit Emission'!BA69)*'Efficiency Change'!$P24)/'Life time change'!$C24</f>
        <v>0</v>
      </c>
      <c r="HB25">
        <f>(Transition!$D24*('RCP19-NEW'!AK26*'Per Unit Emission'!AK25)*'Efficiency Change'!$G24+Transition!$C24*('RCP19-NEW'!AK26*'Per Unit Emission'!AK69)*'Efficiency Change'!$P24)/'Life time change'!$C24</f>
        <v>266557868.89723125</v>
      </c>
      <c r="HC25">
        <f>(Transition!$D24*('RCP19-NEW'!AL26*'Per Unit Emission'!AL25)*'Efficiency Change'!$G24+Transition!$C24*('RCP19-NEW'!AL26*'Per Unit Emission'!AL69)*'Efficiency Change'!$P24)/'Life time change'!$C24</f>
        <v>92301206.026241705</v>
      </c>
      <c r="HD25">
        <f>(Transition!$D24*('RCP19-NEW'!AM26*'Per Unit Emission'!AM25)*'Efficiency Change'!$G24+Transition!$C24*('RCP19-NEW'!AM26*'Per Unit Emission'!AM69)*'Efficiency Change'!$P24)/'Life time change'!$C24</f>
        <v>42080861.997449256</v>
      </c>
      <c r="HE25">
        <f>(Transition!$D24*('RCP19-NEW'!AN26*'Per Unit Emission'!AN25)*'Efficiency Change'!$G24+Transition!$C24*('RCP19-NEW'!AN26*'Per Unit Emission'!AN69)*'Efficiency Change'!$P24)/'Life time change'!$C24</f>
        <v>17050724.845075916</v>
      </c>
      <c r="HF25">
        <f>(Transition!$D24*('RCP19-NEW'!AO26*'Per Unit Emission'!AO25)*'Efficiency Change'!$G24+Transition!$C24*('RCP19-NEW'!AO26*'Per Unit Emission'!AO69)*'Efficiency Change'!$P24)/'Life time change'!$C24</f>
        <v>109062872.27095574</v>
      </c>
      <c r="HG25">
        <f>(Transition!$D24*('RCP19-NEW'!AP26*'Per Unit Emission'!AP25)*'Efficiency Change'!$G24+Transition!$C24*('RCP19-NEW'!AP26*'Per Unit Emission'!AP69)*'Efficiency Change'!$P24)/'Life time change'!$C24</f>
        <v>3328455.9352478045</v>
      </c>
      <c r="HH25">
        <f>(Transition!$D24*('RCP19-NEW'!AQ26*'Per Unit Emission'!AQ25)*'Efficiency Change'!$G24+Transition!$C24*('RCP19-NEW'!AQ26*'Per Unit Emission'!AQ69)*'Efficiency Change'!$P24)/'Life time change'!$C24</f>
        <v>10710231.499692431</v>
      </c>
      <c r="HI25">
        <f>(Transition!$D24*('RCP19-NEW'!AR26*'Per Unit Emission'!AR25)*'Efficiency Change'!$G24+Transition!$C24*('RCP19-NEW'!AR26*'Per Unit Emission'!AR69)*'Efficiency Change'!$P24)/'Life time change'!$C24</f>
        <v>76232273.208539382</v>
      </c>
      <c r="HJ25">
        <f>(Transition!$D24*('RCP19-NEW'!AS26*'Per Unit Emission'!AS25)*'Efficiency Change'!$G24+Transition!$C24*('RCP19-NEW'!AS26*'Per Unit Emission'!AS69)*'Efficiency Change'!$P24)/'Life time change'!$C24</f>
        <v>233410317.17411816</v>
      </c>
      <c r="HK25">
        <f>(Transition!$D24*('RCP19-NEW'!AT26*'Per Unit Emission'!AT25)*'Efficiency Change'!$G24+Transition!$C24*('RCP19-NEW'!AT26*'Per Unit Emission'!AT69)*'Efficiency Change'!$P24)/'Life time change'!$C24</f>
        <v>27824833.979645241</v>
      </c>
      <c r="HL25">
        <f>(Transition!$D24*('RCP19-NEW'!AU26*'Per Unit Emission'!AU25)*'Efficiency Change'!$G24+Transition!$C24*('RCP19-NEW'!AU26*'Per Unit Emission'!AU69)*'Efficiency Change'!$P24)/'Life time change'!$C24</f>
        <v>56005252.872571446</v>
      </c>
      <c r="HM25">
        <f>(Transition!$D24*('RCP19-NEW'!AV26*'Per Unit Emission'!AV25)*'Efficiency Change'!$G24+Transition!$C24*('RCP19-NEW'!AV26*'Per Unit Emission'!AV69)*'Efficiency Change'!$P24)/'Life time change'!$C24</f>
        <v>5856331.514096655</v>
      </c>
      <c r="HN25">
        <f>(Transition!$D24*('RCP19-NEW'!AW26*'Per Unit Emission'!AW25)*'Efficiency Change'!$G24+Transition!$C24*('RCP19-NEW'!AW26*'Per Unit Emission'!AW69)*'Efficiency Change'!$P24)/'Life time change'!$C24</f>
        <v>10906050.375199402</v>
      </c>
      <c r="HO25">
        <f>(Transition!$D24*('RCP19-NEW'!AX26*'Per Unit Emission'!AX25)*'Efficiency Change'!$G24+Transition!$C24*('RCP19-NEW'!AX26*'Per Unit Emission'!AX69)*'Efficiency Change'!$P24)/'Life time change'!$C24</f>
        <v>24787544.757242426</v>
      </c>
      <c r="HP25">
        <f>(Transition!$D24*('RCP19-NEW'!AY26*'Per Unit Emission'!AY25)*'Efficiency Change'!$G24+Transition!$C24*('RCP19-NEW'!AY26*'Per Unit Emission'!AY69)*'Efficiency Change'!$P24)/'Life time change'!$C24</f>
        <v>11237556.184675252</v>
      </c>
      <c r="HQ25">
        <f>(Transition!$D24*('RCP19-NEW'!AZ26*'Per Unit Emission'!AZ25)*'Efficiency Change'!$G24+Transition!$C24*('RCP19-NEW'!AZ26*'Per Unit Emission'!AZ69)*'Efficiency Change'!$P24)/'Life time change'!$C24</f>
        <v>71685141.67239736</v>
      </c>
      <c r="HR25">
        <f>(Transition!$D24*('RCP19-NEW'!BA26*'Per Unit Emission'!BA25)*'Efficiency Change'!$G24+Transition!$C24*('RCP19-NEW'!BA26*'Per Unit Emission'!BA69)*'Efficiency Change'!$P24)/'Life time change'!$C24</f>
        <v>0</v>
      </c>
      <c r="HS25">
        <f>(Transition!$D24*('RCP19-NEW'!BB26*'Per Unit Emission'!AK25)*'Efficiency Change'!$G24+Transition!$C24*('RCP19-NEW'!BB26*'Per Unit Emission'!AK69)*'Efficiency Change'!$P24)/'Life time change'!$C24</f>
        <v>399836803.34584737</v>
      </c>
      <c r="HT25">
        <f>(Transition!$D24*('RCP19-NEW'!BC26*'Per Unit Emission'!AL25)*'Efficiency Change'!$G24+Transition!$C24*('RCP19-NEW'!BC26*'Per Unit Emission'!AL69)*'Efficiency Change'!$P24)/'Life time change'!$C24</f>
        <v>138451809.03936219</v>
      </c>
      <c r="HU25">
        <f>(Transition!$D24*('RCP19-NEW'!BD26*'Per Unit Emission'!AM25)*'Efficiency Change'!$G24+Transition!$C24*('RCP19-NEW'!BD26*'Per Unit Emission'!AM69)*'Efficiency Change'!$P24)/'Life time change'!$C24</f>
        <v>63121292.996173926</v>
      </c>
      <c r="HV25">
        <f>(Transition!$D24*('RCP19-NEW'!BE26*'Per Unit Emission'!AN25)*'Efficiency Change'!$G24+Transition!$C24*('RCP19-NEW'!BE26*'Per Unit Emission'!AN69)*'Efficiency Change'!$P24)/'Life time change'!$C24</f>
        <v>25576087.267613832</v>
      </c>
      <c r="HW25">
        <f>(Transition!$D24*('RCP19-NEW'!BF26*'Per Unit Emission'!AO25)*'Efficiency Change'!$G24+Transition!$C24*('RCP19-NEW'!BF26*'Per Unit Emission'!AO69)*'Efficiency Change'!$P24)/'Life time change'!$C24</f>
        <v>163594308.40643415</v>
      </c>
      <c r="HX25">
        <f>(Transition!$D24*('RCP19-NEW'!BG26*'Per Unit Emission'!AP25)*'Efficiency Change'!$G24+Transition!$C24*('RCP19-NEW'!BG26*'Per Unit Emission'!AP69)*'Efficiency Change'!$P24)/'Life time change'!$C24</f>
        <v>4992683.9028717149</v>
      </c>
      <c r="HY25">
        <f>(Transition!$D24*('RCP19-NEW'!BH26*'Per Unit Emission'!AQ25)*'Efficiency Change'!$G24+Transition!$C24*('RCP19-NEW'!BH26*'Per Unit Emission'!AQ69)*'Efficiency Change'!$P24)/'Life time change'!$C24</f>
        <v>16065347.249538645</v>
      </c>
      <c r="HZ25">
        <f>(Transition!$D24*('RCP19-NEW'!BI26*'Per Unit Emission'!AR25)*'Efficiency Change'!$G24+Transition!$C24*('RCP19-NEW'!BI26*'Per Unit Emission'!AR69)*'Efficiency Change'!$P24)/'Life time change'!$C24</f>
        <v>114348409.81280915</v>
      </c>
      <c r="IA25">
        <f>(Transition!$D24*('RCP19-NEW'!BJ26*'Per Unit Emission'!AS25)*'Efficiency Change'!$G24+Transition!$C24*('RCP19-NEW'!BJ26*'Per Unit Emission'!AS69)*'Efficiency Change'!$P24)/'Life time change'!$C24</f>
        <v>350115475.76117814</v>
      </c>
      <c r="IB25">
        <f>(Transition!$D24*('RCP19-NEW'!BK26*'Per Unit Emission'!AT25)*'Efficiency Change'!$G24+Transition!$C24*('RCP19-NEW'!BK26*'Per Unit Emission'!AT69)*'Efficiency Change'!$P24)/'Life time change'!$C24</f>
        <v>41737250.969467953</v>
      </c>
      <c r="IC25">
        <f>(Transition!$D24*('RCP19-NEW'!BL26*'Per Unit Emission'!AU25)*'Efficiency Change'!$G24+Transition!$C24*('RCP19-NEW'!BL26*'Per Unit Emission'!AU69)*'Efficiency Change'!$P24)/'Life time change'!$C24</f>
        <v>84007879.308857158</v>
      </c>
      <c r="ID25">
        <f>(Transition!$D24*('RCP19-NEW'!BM26*'Per Unit Emission'!AV25)*'Efficiency Change'!$G24+Transition!$C24*('RCP19-NEW'!BM26*'Per Unit Emission'!AV69)*'Efficiency Change'!$P24)/'Life time change'!$C24</f>
        <v>8784497.2711449917</v>
      </c>
      <c r="IE25">
        <f>(Transition!$D24*('RCP19-NEW'!BN26*'Per Unit Emission'!AW25)*'Efficiency Change'!$G24+Transition!$C24*('RCP19-NEW'!BN26*'Per Unit Emission'!AW69)*'Efficiency Change'!$P24)/'Life time change'!$C24</f>
        <v>16359075.562799057</v>
      </c>
      <c r="IF25">
        <f>(Transition!$D24*('RCP19-NEW'!BO26*'Per Unit Emission'!AX25)*'Efficiency Change'!$G24+Transition!$C24*('RCP19-NEW'!BO26*'Per Unit Emission'!AX69)*'Efficiency Change'!$P24)/'Life time change'!$C24</f>
        <v>37181317.135863543</v>
      </c>
      <c r="IG25">
        <f>(Transition!$D24*('RCP19-NEW'!BP26*'Per Unit Emission'!AY25)*'Efficiency Change'!$G24+Transition!$C24*('RCP19-NEW'!BP26*'Per Unit Emission'!AY69)*'Efficiency Change'!$P24)/'Life time change'!$C24</f>
        <v>16856334.277012832</v>
      </c>
      <c r="IH25">
        <f>(Transition!$D24*('RCP19-NEW'!BQ26*'Per Unit Emission'!AZ25)*'Efficiency Change'!$G24+Transition!$C24*('RCP19-NEW'!BQ26*'Per Unit Emission'!AZ69)*'Efficiency Change'!$P24)/'Life time change'!$C24</f>
        <v>107527712.50859605</v>
      </c>
      <c r="II25">
        <f>(Transition!$D24*('RCP19-NEW'!BR26*'Per Unit Emission'!BA25)*'Efficiency Change'!$G24+Transition!$C24*('RCP19-NEW'!BR26*'Per Unit Emission'!BA69)*'Efficiency Change'!$P24)/'Life time change'!$C24</f>
        <v>0</v>
      </c>
      <c r="IJ25">
        <f>(Transition!$D24*('RCP19-NEW'!BS26*'Per Unit Emission'!AK25)*'Efficiency Change'!$G24+Transition!$C24*('RCP19-NEW'!BS26*'Per Unit Emission'!AK69)*'Efficiency Change'!$P24)/'Life time change'!$C24</f>
        <v>533115737.7944634</v>
      </c>
      <c r="IK25">
        <f>(Transition!$D24*('RCP19-NEW'!BT26*'Per Unit Emission'!AL25)*'Efficiency Change'!$G24+Transition!$C24*('RCP19-NEW'!BT26*'Per Unit Emission'!AL69)*'Efficiency Change'!$P24)/'Life time change'!$C24</f>
        <v>181555791.60483959</v>
      </c>
      <c r="IL25">
        <f>(Transition!$D24*('RCP19-NEW'!BU26*'Per Unit Emission'!AM25)*'Efficiency Change'!$G24+Transition!$C24*('RCP19-NEW'!BU26*'Per Unit Emission'!AM69)*'Efficiency Change'!$P24)/'Life time change'!$C24</f>
        <v>84161723.994898513</v>
      </c>
      <c r="IM25">
        <f>(Transition!$D24*('RCP19-NEW'!BV26*'Per Unit Emission'!AN25)*'Efficiency Change'!$G24+Transition!$C24*('RCP19-NEW'!BV26*'Per Unit Emission'!AN69)*'Efficiency Change'!$P24)/'Life time change'!$C24</f>
        <v>34101449.690151833</v>
      </c>
      <c r="IN25">
        <f>(Transition!$D24*('RCP19-NEW'!BW26*'Per Unit Emission'!AO25)*'Efficiency Change'!$G24+Transition!$C24*('RCP19-NEW'!BW26*'Per Unit Emission'!AO69)*'Efficiency Change'!$P24)/'Life time change'!$C24</f>
        <v>218125744.54191253</v>
      </c>
      <c r="IO25">
        <f>(Transition!$D24*('RCP19-NEW'!BX26*'Per Unit Emission'!AP25)*'Efficiency Change'!$G24+Transition!$C24*('RCP19-NEW'!BX26*'Per Unit Emission'!AP69)*'Efficiency Change'!$P24)/'Life time change'!$C24</f>
        <v>6656911.8704956174</v>
      </c>
      <c r="IP25">
        <f>(Transition!$D24*('RCP19-NEW'!BY26*'Per Unit Emission'!AQ25)*'Efficiency Change'!$G24+Transition!$C24*('RCP19-NEW'!BY26*'Per Unit Emission'!AQ69)*'Efficiency Change'!$P24)/'Life time change'!$C24</f>
        <v>21420462.999384861</v>
      </c>
      <c r="IQ25">
        <f>(Transition!$D24*('RCP19-NEW'!BZ26*'Per Unit Emission'!AR25)*'Efficiency Change'!$G24+Transition!$C24*('RCP19-NEW'!BZ26*'Per Unit Emission'!AR69)*'Efficiency Change'!$P24)/'Life time change'!$C24</f>
        <v>152464546.41707855</v>
      </c>
      <c r="IR25">
        <f>(Transition!$D24*('RCP19-NEW'!CA26*'Per Unit Emission'!AS25)*'Efficiency Change'!$G24+Transition!$C24*('RCP19-NEW'!CA26*'Per Unit Emission'!AS69)*'Efficiency Change'!$P24)/'Life time change'!$C24</f>
        <v>466820634.34823722</v>
      </c>
      <c r="IS25">
        <f>(Transition!$D24*('RCP19-NEW'!CB26*'Per Unit Emission'!AT25)*'Efficiency Change'!$G24+Transition!$C24*('RCP19-NEW'!CB26*'Per Unit Emission'!AT69)*'Efficiency Change'!$P24)/'Life time change'!$C24</f>
        <v>55649667.959290564</v>
      </c>
      <c r="IT25">
        <f>(Transition!$D24*('RCP19-NEW'!CC26*'Per Unit Emission'!AU25)*'Efficiency Change'!$G24+Transition!$C24*('RCP19-NEW'!CC26*'Per Unit Emission'!AU69)*'Efficiency Change'!$P24)/'Life time change'!$C24</f>
        <v>112010505.74514252</v>
      </c>
      <c r="IU25">
        <f>(Transition!$D24*('RCP19-NEW'!CD26*'Per Unit Emission'!AV25)*'Efficiency Change'!$G24+Transition!$C24*('RCP19-NEW'!CD26*'Per Unit Emission'!AV69)*'Efficiency Change'!$P24)/'Life time change'!$C24</f>
        <v>11712663.02819331</v>
      </c>
      <c r="IV25">
        <f>(Transition!$D24*('RCP19-NEW'!CE26*'Per Unit Emission'!AW25)*'Efficiency Change'!$G24+Transition!$C24*('RCP19-NEW'!CE26*'Per Unit Emission'!AW69)*'Efficiency Change'!$P24)/'Life time change'!$C24</f>
        <v>22217304.891056482</v>
      </c>
      <c r="IW25">
        <f>(Transition!$D24*('RCP19-NEW'!CF26*'Per Unit Emission'!AX25)*'Efficiency Change'!$G24+Transition!$C24*('RCP19-NEW'!CF26*'Per Unit Emission'!AX69)*'Efficiency Change'!$P24)/'Life time change'!$C24</f>
        <v>49575089.514484853</v>
      </c>
      <c r="IX25">
        <f>(Transition!$D24*('RCP19-NEW'!CG26*'Per Unit Emission'!AY25)*'Efficiency Change'!$G24+Transition!$C24*('RCP19-NEW'!CG26*'Per Unit Emission'!AY69)*'Efficiency Change'!$P24)/'Life time change'!$C24</f>
        <v>22475112.369350504</v>
      </c>
      <c r="IY25">
        <f>(Transition!$D24*('RCP19-NEW'!CH26*'Per Unit Emission'!AZ25)*'Efficiency Change'!$G24+Transition!$C24*('RCP19-NEW'!CH26*'Per Unit Emission'!AZ69)*'Efficiency Change'!$P24)/'Life time change'!$C24</f>
        <v>143370283.34479472</v>
      </c>
    </row>
    <row r="26" spans="1:259" x14ac:dyDescent="0.25">
      <c r="A26">
        <v>2033</v>
      </c>
      <c r="B26">
        <f>(Transition!$D25*('Base-New'!C27*'Per Unit Emission'!C26)*'Efficiency Change'!$G25+Transition!$C25*('Base-New'!C27*'Per Unit Emission'!C70)*'Efficiency Change'!$P25)/'Life time change'!$C25</f>
        <v>0</v>
      </c>
      <c r="C26">
        <f>(Transition!$D25*('Base-New'!D27*'Per Unit Emission'!D26)*'Efficiency Change'!$G25+Transition!$C25*('Base-New'!D27*'Per Unit Emission'!D70)*'Efficiency Change'!$P25)/'Life time change'!$C25</f>
        <v>0</v>
      </c>
      <c r="D26">
        <f>(Transition!$D25*('Base-New'!E27*'Per Unit Emission'!E26)*'Efficiency Change'!$G25+Transition!$C25*('Base-New'!E27*'Per Unit Emission'!E70)*'Efficiency Change'!$P25)/'Life time change'!$C25</f>
        <v>0</v>
      </c>
      <c r="E26">
        <f>(Transition!$D25*('Base-New'!F27*'Per Unit Emission'!F26)*'Efficiency Change'!$G25+Transition!$C25*('Base-New'!F27*'Per Unit Emission'!F70)*'Efficiency Change'!$P25)/'Life time change'!$C25</f>
        <v>0</v>
      </c>
      <c r="F26">
        <f>(Transition!$D25*('Base-New'!G27*'Per Unit Emission'!G26)*'Efficiency Change'!$G25+Transition!$C25*('Base-New'!G27*'Per Unit Emission'!G70)*'Efficiency Change'!$P25)/'Life time change'!$C25</f>
        <v>0</v>
      </c>
      <c r="G26">
        <f>(Transition!$D25*('Base-New'!H27*'Per Unit Emission'!H26)*'Efficiency Change'!$G25+Transition!$C25*('Base-New'!H27*'Per Unit Emission'!H70)*'Efficiency Change'!$P25)/'Life time change'!$C25</f>
        <v>0</v>
      </c>
      <c r="H26">
        <f>(Transition!$D25*('Base-New'!I27*'Per Unit Emission'!I26)*'Efficiency Change'!$G25+Transition!$C25*('Base-New'!I27*'Per Unit Emission'!I70)*'Efficiency Change'!$P25)/'Life time change'!$C25</f>
        <v>0</v>
      </c>
      <c r="I26">
        <f>(Transition!$D25*('Base-New'!J27*'Per Unit Emission'!J26)*'Efficiency Change'!$G25+Transition!$C25*('Base-New'!J27*'Per Unit Emission'!J70)*'Efficiency Change'!$P25)/'Life time change'!$C25</f>
        <v>0</v>
      </c>
      <c r="J26">
        <f>(Transition!$D25*('Base-New'!K27*'Per Unit Emission'!K26)*'Efficiency Change'!$G25+Transition!$C25*('Base-New'!K27*'Per Unit Emission'!K70)*'Efficiency Change'!$P25)/'Life time change'!$C25</f>
        <v>0</v>
      </c>
      <c r="K26">
        <f>(Transition!$D25*('Base-New'!L27*'Per Unit Emission'!L26)*'Efficiency Change'!$G25+Transition!$C25*('Base-New'!L27*'Per Unit Emission'!L70)*'Efficiency Change'!$P25)/'Life time change'!$C25</f>
        <v>0</v>
      </c>
      <c r="L26">
        <f>(Transition!$D25*('Base-New'!M27*'Per Unit Emission'!M26)*'Efficiency Change'!$G25+Transition!$C25*('Base-New'!M27*'Per Unit Emission'!M70)*'Efficiency Change'!$P25)/'Life time change'!$C25</f>
        <v>0</v>
      </c>
      <c r="M26">
        <f>(Transition!$D25*('Base-New'!N27*'Per Unit Emission'!N26)*'Efficiency Change'!$G25+Transition!$C25*('Base-New'!N27*'Per Unit Emission'!N70)*'Efficiency Change'!$P25)/'Life time change'!$C25</f>
        <v>0</v>
      </c>
      <c r="N26">
        <f>(Transition!$D25*('Base-New'!O27*'Per Unit Emission'!O26)*'Efficiency Change'!$G25+Transition!$C25*('Base-New'!O27*'Per Unit Emission'!O70)*'Efficiency Change'!$P25)/'Life time change'!$C25</f>
        <v>0</v>
      </c>
      <c r="O26">
        <f>(Transition!$D25*('Base-New'!P27*'Per Unit Emission'!P26)*'Efficiency Change'!$G25+Transition!$C25*('Base-New'!P27*'Per Unit Emission'!P70)*'Efficiency Change'!$P25)/'Life time change'!$C25</f>
        <v>0</v>
      </c>
      <c r="P26">
        <f>(Transition!$D25*('Base-New'!Q27*'Per Unit Emission'!Q26)*'Efficiency Change'!$G25+Transition!$C25*('Base-New'!Q27*'Per Unit Emission'!Q70)*'Efficiency Change'!$P25)/'Life time change'!$C25</f>
        <v>0</v>
      </c>
      <c r="Q26">
        <f>(Transition!$D25*('Base-New'!R27*'Per Unit Emission'!R26)*'Efficiency Change'!$G25+Transition!$C25*('Base-New'!R27*'Per Unit Emission'!R70)*'Efficiency Change'!$P25)/'Life time change'!$C25</f>
        <v>0</v>
      </c>
      <c r="R26">
        <f>(Transition!$D25*('Base-New'!S27*'Per Unit Emission'!S26)*'Efficiency Change'!$G25+Transition!$C25*('Base-New'!S27*'Per Unit Emission'!S70)*'Efficiency Change'!$P25)/'Life time change'!$C25</f>
        <v>0</v>
      </c>
      <c r="S26">
        <f>(Transition!$D25*('Base-New'!T27*'Per Unit Emission'!C26)*'Efficiency Change'!$G25+Transition!$C25*('Base-New'!T27*'Per Unit Emission'!C70)*'Efficiency Change'!$P25)/'Life time change'!$C25</f>
        <v>125691158.04442596</v>
      </c>
      <c r="T26">
        <f>(Transition!$D25*('Base-New'!U27*'Per Unit Emission'!D26)*'Efficiency Change'!$G25+Transition!$C25*('Base-New'!U27*'Per Unit Emission'!D70)*'Efficiency Change'!$P25)/'Life time change'!$C25</f>
        <v>42429943.717951804</v>
      </c>
      <c r="U26">
        <f>(Transition!$D25*('Base-New'!V27*'Per Unit Emission'!E26)*'Efficiency Change'!$G25+Transition!$C25*('Base-New'!V27*'Per Unit Emission'!E70)*'Efficiency Change'!$P25)/'Life time change'!$C25</f>
        <v>18142244.661975842</v>
      </c>
      <c r="V26">
        <f>(Transition!$D25*('Base-New'!W27*'Per Unit Emission'!F26)*'Efficiency Change'!$G25+Transition!$C25*('Base-New'!W27*'Per Unit Emission'!F70)*'Efficiency Change'!$P25)/'Life time change'!$C25</f>
        <v>7213442.6482613133</v>
      </c>
      <c r="W26">
        <f>(Transition!$D25*('Base-New'!X27*'Per Unit Emission'!G26)*'Efficiency Change'!$G25+Transition!$C25*('Base-New'!X27*'Per Unit Emission'!G70)*'Efficiency Change'!$P25)/'Life time change'!$C25</f>
        <v>76216356.180401027</v>
      </c>
      <c r="X26">
        <f>(Transition!$D25*('Base-New'!Y27*'Per Unit Emission'!H26)*'Efficiency Change'!$G25+Transition!$C25*('Base-New'!Y27*'Per Unit Emission'!H70)*'Efficiency Change'!$P25)/'Life time change'!$C25</f>
        <v>2151458.8882550178</v>
      </c>
      <c r="Y26">
        <f>(Transition!$D25*('Base-New'!Z27*'Per Unit Emission'!I26)*'Efficiency Change'!$G25+Transition!$C25*('Base-New'!Z27*'Per Unit Emission'!I70)*'Efficiency Change'!$P25)/'Life time change'!$C25</f>
        <v>5235466.9231761135</v>
      </c>
      <c r="Z26">
        <f>(Transition!$D25*('Base-New'!AA27*'Per Unit Emission'!J26)*'Efficiency Change'!$G25+Transition!$C25*('Base-New'!AA27*'Per Unit Emission'!J70)*'Efficiency Change'!$P25)/'Life time change'!$C25</f>
        <v>15614820.755834378</v>
      </c>
      <c r="AA26">
        <f>(Transition!$D25*('Base-New'!AB27*'Per Unit Emission'!K26)*'Efficiency Change'!$G25+Transition!$C25*('Base-New'!AB27*'Per Unit Emission'!K70)*'Efficiency Change'!$P25)/'Life time change'!$C25</f>
        <v>85280216.167249188</v>
      </c>
      <c r="AB26">
        <f>(Transition!$D25*('Base-New'!AC27*'Per Unit Emission'!L26)*'Efficiency Change'!$G25+Transition!$C25*('Base-New'!AC27*'Per Unit Emission'!L70)*'Efficiency Change'!$P25)/'Life time change'!$C25</f>
        <v>10137283.020334519</v>
      </c>
      <c r="AC26">
        <f>(Transition!$D25*('Base-New'!AD27*'Per Unit Emission'!M26)*'Efficiency Change'!$G25+Transition!$C25*('Base-New'!AD27*'Per Unit Emission'!M70)*'Efficiency Change'!$P25)/'Life time change'!$C25</f>
        <v>12199516.620652847</v>
      </c>
      <c r="AD26">
        <f>(Transition!$D25*('Base-New'!AE27*'Per Unit Emission'!N26)*'Efficiency Change'!$G25+Transition!$C25*('Base-New'!AE27*'Per Unit Emission'!N70)*'Efficiency Change'!$P25)/'Life time change'!$C25</f>
        <v>2112082.2678845371</v>
      </c>
      <c r="AE26">
        <f>(Transition!$D25*('Base-New'!AF27*'Per Unit Emission'!O26)*'Efficiency Change'!$G25+Transition!$C25*('Base-New'!AF27*'Per Unit Emission'!O70)*'Efficiency Change'!$P25)/'Life time change'!$C25</f>
        <v>6050282.6844144175</v>
      </c>
      <c r="AF26">
        <f>(Transition!$D25*('Base-New'!AG27*'Per Unit Emission'!P26)*'Efficiency Change'!$G25+Transition!$C25*('Base-New'!AG27*'Per Unit Emission'!P70)*'Efficiency Change'!$P25)/'Life time change'!$C25</f>
        <v>4311052.5303806886</v>
      </c>
      <c r="AG26">
        <f>(Transition!$D25*('Base-New'!AH27*'Per Unit Emission'!Q26)*'Efficiency Change'!$G25+Transition!$C25*('Base-New'!AH27*'Per Unit Emission'!Q70)*'Efficiency Change'!$P25)/'Life time change'!$C25</f>
        <v>3805829.8259308334</v>
      </c>
      <c r="AH26">
        <f>(Transition!$D25*('Base-New'!AI27*'Per Unit Emission'!R26)*'Efficiency Change'!$G25+Transition!$C25*('Base-New'!AI27*'Per Unit Emission'!R70)*'Efficiency Change'!$P25)/'Life time change'!$C25</f>
        <v>22979739.218645576</v>
      </c>
      <c r="AI26">
        <f>(Transition!$D25*('Base-New'!AJ27*'Per Unit Emission'!S26)*'Efficiency Change'!$G25+Transition!$C25*('Base-New'!AJ27*'Per Unit Emission'!S70)*'Efficiency Change'!$P25)/'Life time change'!$C25</f>
        <v>0</v>
      </c>
      <c r="AJ26">
        <f>(Transition!$D25*('Base-New'!AK27*'Per Unit Emission'!C26)*'Efficiency Change'!$G25+Transition!$C25*('Base-New'!AK27*'Per Unit Emission'!C70)*'Efficiency Change'!$P25)/'Life time change'!$C25</f>
        <v>251382316.0888516</v>
      </c>
      <c r="AK26">
        <f>(Transition!$D25*('Base-New'!AL27*'Per Unit Emission'!D26)*'Efficiency Change'!$G25+Transition!$C25*('Base-New'!AL27*'Per Unit Emission'!D70)*'Efficiency Change'!$P25)/'Life time change'!$C25</f>
        <v>84859887.435903728</v>
      </c>
      <c r="AL26">
        <f>(Transition!$D25*('Base-New'!AM27*'Per Unit Emission'!E26)*'Efficiency Change'!$G25+Transition!$C25*('Base-New'!AM27*'Per Unit Emission'!E70)*'Efficiency Change'!$P25)/'Life time change'!$C25</f>
        <v>36284489.323951684</v>
      </c>
      <c r="AM26">
        <f>(Transition!$D25*('Base-New'!AN27*'Per Unit Emission'!F26)*'Efficiency Change'!$G25+Transition!$C25*('Base-New'!AN27*'Per Unit Emission'!F70)*'Efficiency Change'!$P25)/'Life time change'!$C25</f>
        <v>14426885.296522642</v>
      </c>
      <c r="AN26">
        <f>(Transition!$D25*('Base-New'!AO27*'Per Unit Emission'!G26)*'Efficiency Change'!$G25+Transition!$C25*('Base-New'!AO27*'Per Unit Emission'!G70)*'Efficiency Change'!$P25)/'Life time change'!$C25</f>
        <v>152432712.36080223</v>
      </c>
      <c r="AO26">
        <f>(Transition!$D25*('Base-New'!AP27*'Per Unit Emission'!H26)*'Efficiency Change'!$G25+Transition!$C25*('Base-New'!AP27*'Per Unit Emission'!H70)*'Efficiency Change'!$P25)/'Life time change'!$C25</f>
        <v>4302917.7765100487</v>
      </c>
      <c r="AP26">
        <f>(Transition!$D25*('Base-New'!AQ27*'Per Unit Emission'!I26)*'Efficiency Change'!$G25+Transition!$C25*('Base-New'!AQ27*'Per Unit Emission'!I70)*'Efficiency Change'!$P25)/'Life time change'!$C25</f>
        <v>10470933.84635224</v>
      </c>
      <c r="AQ26">
        <f>(Transition!$D25*('Base-New'!AR27*'Per Unit Emission'!J26)*'Efficiency Change'!$G25+Transition!$C25*('Base-New'!AR27*'Per Unit Emission'!J70)*'Efficiency Change'!$P25)/'Life time change'!$C25</f>
        <v>31229641.511668727</v>
      </c>
      <c r="AR26">
        <f>(Transition!$D25*('Base-New'!AS27*'Per Unit Emission'!K26)*'Efficiency Change'!$G25+Transition!$C25*('Base-New'!AS27*'Per Unit Emission'!K70)*'Efficiency Change'!$P25)/'Life time change'!$C25</f>
        <v>170560432.33449808</v>
      </c>
      <c r="AS26">
        <f>(Transition!$D25*('Base-New'!AT27*'Per Unit Emission'!L26)*'Efficiency Change'!$G25+Transition!$C25*('Base-New'!AT27*'Per Unit Emission'!L70)*'Efficiency Change'!$P25)/'Life time change'!$C25</f>
        <v>20274566.040668946</v>
      </c>
      <c r="AT26">
        <f>(Transition!$D25*('Base-New'!AU27*'Per Unit Emission'!M26)*'Efficiency Change'!$G25+Transition!$C25*('Base-New'!AU27*'Per Unit Emission'!M70)*'Efficiency Change'!$P25)/'Life time change'!$C25</f>
        <v>24399033.241305631</v>
      </c>
      <c r="AU26">
        <f>(Transition!$D25*('Base-New'!AV27*'Per Unit Emission'!N26)*'Efficiency Change'!$G25+Transition!$C25*('Base-New'!AV27*'Per Unit Emission'!N70)*'Efficiency Change'!$P25)/'Life time change'!$C25</f>
        <v>4224164.5357690742</v>
      </c>
      <c r="AV26">
        <f>(Transition!$D25*('Base-New'!AW27*'Per Unit Emission'!O26)*'Efficiency Change'!$G25+Transition!$C25*('Base-New'!AW27*'Per Unit Emission'!O70)*'Efficiency Change'!$P25)/'Life time change'!$C25</f>
        <v>12100565.368828835</v>
      </c>
      <c r="AW26">
        <f>(Transition!$D25*('Base-New'!AX27*'Per Unit Emission'!P26)*'Efficiency Change'!$G25+Transition!$C25*('Base-New'!AX27*'Per Unit Emission'!P70)*'Efficiency Change'!$P25)/'Life time change'!$C25</f>
        <v>8622105.0607613772</v>
      </c>
      <c r="AX26">
        <f>(Transition!$D25*('Base-New'!AY27*'Per Unit Emission'!Q26)*'Efficiency Change'!$G25+Transition!$C25*('Base-New'!AY27*'Per Unit Emission'!Q70)*'Efficiency Change'!$P25)/'Life time change'!$C25</f>
        <v>7611659.6518616667</v>
      </c>
      <c r="AY26">
        <f>(Transition!$D25*('Base-New'!AZ27*'Per Unit Emission'!R26)*'Efficiency Change'!$G25+Transition!$C25*('Base-New'!AZ27*'Per Unit Emission'!R70)*'Efficiency Change'!$P25)/'Life time change'!$C25</f>
        <v>45959478.437291153</v>
      </c>
      <c r="AZ26">
        <f>(Transition!$D25*('Base-New'!BA27*'Per Unit Emission'!S26)*'Efficiency Change'!$G25+Transition!$C25*('Base-New'!BA27*'Per Unit Emission'!S70)*'Efficiency Change'!$P25)/'Life time change'!$C25</f>
        <v>0</v>
      </c>
      <c r="BA26">
        <f>(Transition!$D25*('Base-New'!BB27*'Per Unit Emission'!C26)*'Efficiency Change'!$G25+Transition!$C25*('Base-New'!BB27*'Per Unit Emission'!C70)*'Efficiency Change'!$P25)/'Life time change'!$C25</f>
        <v>377073474.13327825</v>
      </c>
      <c r="BB26">
        <f>(Transition!$D25*('Base-New'!BC27*'Per Unit Emission'!D26)*'Efficiency Change'!$G25+Transition!$C25*('Base-New'!BC27*'Per Unit Emission'!D70)*'Efficiency Change'!$P25)/'Life time change'!$C25</f>
        <v>127289831.15385549</v>
      </c>
      <c r="BC26">
        <f>(Transition!$D25*('Base-New'!BD27*'Per Unit Emission'!E26)*'Efficiency Change'!$G25+Transition!$C25*('Base-New'!BD27*'Per Unit Emission'!E70)*'Efficiency Change'!$P25)/'Life time change'!$C25</f>
        <v>54426733.985927522</v>
      </c>
      <c r="BD26">
        <f>(Transition!$D25*('Base-New'!BE27*'Per Unit Emission'!F26)*'Efficiency Change'!$G25+Transition!$C25*('Base-New'!BE27*'Per Unit Emission'!F70)*'Efficiency Change'!$P25)/'Life time change'!$C25</f>
        <v>21640327.944783833</v>
      </c>
      <c r="BE26">
        <f>(Transition!$D25*('Base-New'!BF27*'Per Unit Emission'!G26)*'Efficiency Change'!$G25+Transition!$C25*('Base-New'!BF27*'Per Unit Emission'!G70)*'Efficiency Change'!$P25)/'Life time change'!$C25</f>
        <v>228649068.54120228</v>
      </c>
      <c r="BF26">
        <f>(Transition!$D25*('Base-New'!BG27*'Per Unit Emission'!H26)*'Efficiency Change'!$G25+Transition!$C25*('Base-New'!BG27*'Per Unit Emission'!H70)*'Efficiency Change'!$P25)/'Life time change'!$C25</f>
        <v>6454376.6647650665</v>
      </c>
      <c r="BG26">
        <f>(Transition!$D25*('Base-New'!BH27*'Per Unit Emission'!I26)*'Efficiency Change'!$G25+Transition!$C25*('Base-New'!BH27*'Per Unit Emission'!I70)*'Efficiency Change'!$P25)/'Life time change'!$C25</f>
        <v>15706400.769528268</v>
      </c>
      <c r="BH26">
        <f>(Transition!$D25*('Base-New'!BI27*'Per Unit Emission'!J26)*'Efficiency Change'!$G25+Transition!$C25*('Base-New'!BI27*'Per Unit Emission'!J70)*'Efficiency Change'!$P25)/'Life time change'!$C25</f>
        <v>46844462.267503083</v>
      </c>
      <c r="BI26">
        <f>(Transition!$D25*('Base-New'!BJ27*'Per Unit Emission'!K26)*'Efficiency Change'!$G25+Transition!$C25*('Base-New'!BJ27*'Per Unit Emission'!K70)*'Efficiency Change'!$P25)/'Life time change'!$C25</f>
        <v>255840648.50174713</v>
      </c>
      <c r="BJ26">
        <f>(Transition!$D25*('Base-New'!BK27*'Per Unit Emission'!L26)*'Efficiency Change'!$G25+Transition!$C25*('Base-New'!BK27*'Per Unit Emission'!L70)*'Efficiency Change'!$P25)/'Life time change'!$C25</f>
        <v>30411849.061003491</v>
      </c>
      <c r="BK26">
        <f>(Transition!$D25*('Base-New'!BL27*'Per Unit Emission'!M26)*'Efficiency Change'!$G25+Transition!$C25*('Base-New'!BL27*'Per Unit Emission'!M70)*'Efficiency Change'!$P25)/'Life time change'!$C25</f>
        <v>36598549.861958526</v>
      </c>
      <c r="BL26">
        <f>(Transition!$D25*('Base-New'!BM27*'Per Unit Emission'!N26)*'Efficiency Change'!$G25+Transition!$C25*('Base-New'!BM27*'Per Unit Emission'!N70)*'Efficiency Change'!$P25)/'Life time change'!$C25</f>
        <v>6336246.8036536267</v>
      </c>
      <c r="BM26">
        <f>(Transition!$D25*('Base-New'!BN27*'Per Unit Emission'!O26)*'Efficiency Change'!$G25+Transition!$C25*('Base-New'!BN27*'Per Unit Emission'!O70)*'Efficiency Change'!$P25)/'Life time change'!$C25</f>
        <v>18150848.053243265</v>
      </c>
      <c r="BN26">
        <f>(Transition!$D25*('Base-New'!BO27*'Per Unit Emission'!P26)*'Efficiency Change'!$G25+Transition!$C25*('Base-New'!BO27*'Per Unit Emission'!P70)*'Efficiency Change'!$P25)/'Life time change'!$C25</f>
        <v>12933157.591142066</v>
      </c>
      <c r="BO26">
        <f>(Transition!$D25*('Base-New'!BP27*'Per Unit Emission'!Q26)*'Efficiency Change'!$G25+Transition!$C25*('Base-New'!BP27*'Per Unit Emission'!Q70)*'Efficiency Change'!$P25)/'Life time change'!$C25</f>
        <v>11417489.477792501</v>
      </c>
      <c r="BP26">
        <f>(Transition!$D25*('Base-New'!BQ27*'Per Unit Emission'!R26)*'Efficiency Change'!$G25+Transition!$C25*('Base-New'!BQ27*'Per Unit Emission'!R70)*'Efficiency Change'!$P25)/'Life time change'!$C25</f>
        <v>68939217.655936733</v>
      </c>
      <c r="BQ26">
        <f>(Transition!$D25*('Base-New'!BR27*'Per Unit Emission'!S26)*'Efficiency Change'!$G25+Transition!$C25*('Base-New'!BR27*'Per Unit Emission'!S70)*'Efficiency Change'!$P25)/'Life time change'!$C25</f>
        <v>0</v>
      </c>
      <c r="BR26">
        <f>(Transition!$D25*('Base-New'!BS27*'Per Unit Emission'!C26)*'Efficiency Change'!$G25+Transition!$C25*('Base-New'!BS27*'Per Unit Emission'!C70)*'Efficiency Change'!$P25)/'Life time change'!$C25</f>
        <v>502764632.1777032</v>
      </c>
      <c r="BS26">
        <f>(Transition!$D25*('Base-New'!BT27*'Per Unit Emission'!D26)*'Efficiency Change'!$G25+Transition!$C25*('Base-New'!BT27*'Per Unit Emission'!D70)*'Efficiency Change'!$P25)/'Life time change'!$C25</f>
        <v>153653162.62167871</v>
      </c>
      <c r="BT26">
        <f>(Transition!$D25*('Base-New'!BU27*'Per Unit Emission'!E26)*'Efficiency Change'!$G25+Transition!$C25*('Base-New'!BU27*'Per Unit Emission'!E70)*'Efficiency Change'!$P25)/'Life time change'!$C25</f>
        <v>72568978.647903368</v>
      </c>
      <c r="BU26">
        <f>(Transition!$D25*('Base-New'!BV27*'Per Unit Emission'!F26)*'Efficiency Change'!$G25+Transition!$C25*('Base-New'!BV27*'Per Unit Emission'!F70)*'Efficiency Change'!$P25)/'Life time change'!$C25</f>
        <v>28853770.593045164</v>
      </c>
      <c r="BV26">
        <f>(Transition!$D25*('Base-New'!BW27*'Per Unit Emission'!G26)*'Efficiency Change'!$G25+Transition!$C25*('Base-New'!BW27*'Per Unit Emission'!G70)*'Efficiency Change'!$P25)/'Life time change'!$C25</f>
        <v>304865424.72160363</v>
      </c>
      <c r="BW26">
        <f>(Transition!$D25*('Base-New'!BX27*'Per Unit Emission'!H26)*'Efficiency Change'!$G25+Transition!$C25*('Base-New'!BX27*'Per Unit Emission'!H70)*'Efficiency Change'!$P25)/'Life time change'!$C25</f>
        <v>8605835.5530200973</v>
      </c>
      <c r="BX26">
        <f>(Transition!$D25*('Base-New'!BY27*'Per Unit Emission'!I26)*'Efficiency Change'!$G25+Transition!$C25*('Base-New'!BY27*'Per Unit Emission'!I70)*'Efficiency Change'!$P25)/'Life time change'!$C25</f>
        <v>20941867.692704454</v>
      </c>
      <c r="BY26">
        <f>(Transition!$D25*('Base-New'!BZ27*'Per Unit Emission'!J26)*'Efficiency Change'!$G25+Transition!$C25*('Base-New'!BZ27*'Per Unit Emission'!J70)*'Efficiency Change'!$P25)/'Life time change'!$C25</f>
        <v>62459283.023337454</v>
      </c>
      <c r="BZ26">
        <f>(Transition!$D25*('Base-New'!CA27*'Per Unit Emission'!K26)*'Efficiency Change'!$G25+Transition!$C25*('Base-New'!CA27*'Per Unit Emission'!K70)*'Efficiency Change'!$P25)/'Life time change'!$C25</f>
        <v>341120864.66899616</v>
      </c>
      <c r="CA26">
        <f>(Transition!$D25*('Base-New'!CB27*'Per Unit Emission'!L26)*'Efficiency Change'!$G25+Transition!$C25*('Base-New'!CB27*'Per Unit Emission'!L70)*'Efficiency Change'!$P25)/'Life time change'!$C25</f>
        <v>40549132.081338033</v>
      </c>
      <c r="CB26">
        <f>(Transition!$D25*('Base-New'!CC27*'Per Unit Emission'!M26)*'Efficiency Change'!$G25+Transition!$C25*('Base-New'!CC27*'Per Unit Emission'!M70)*'Efficiency Change'!$P25)/'Life time change'!$C25</f>
        <v>48798066.48261141</v>
      </c>
      <c r="CC26">
        <f>(Transition!$D25*('Base-New'!CD27*'Per Unit Emission'!N26)*'Efficiency Change'!$G25+Transition!$C25*('Base-New'!CD27*'Per Unit Emission'!N70)*'Efficiency Change'!$P25)/'Life time change'!$C25</f>
        <v>8448329.0715381633</v>
      </c>
      <c r="CD26">
        <f>(Transition!$D25*('Base-New'!CE27*'Per Unit Emission'!O26)*'Efficiency Change'!$G25+Transition!$C25*('Base-New'!CE27*'Per Unit Emission'!O70)*'Efficiency Change'!$P25)/'Life time change'!$C25</f>
        <v>24201130.737657644</v>
      </c>
      <c r="CE26">
        <f>(Transition!$D25*('Base-New'!CF27*'Per Unit Emission'!P26)*'Efficiency Change'!$G25+Transition!$C25*('Base-New'!CF27*'Per Unit Emission'!P70)*'Efficiency Change'!$P25)/'Life time change'!$C25</f>
        <v>17244210.121522754</v>
      </c>
      <c r="CF26">
        <f>(Transition!$D25*('Base-New'!CG27*'Per Unit Emission'!Q26)*'Efficiency Change'!$G25+Transition!$C25*('Base-New'!CG27*'Per Unit Emission'!Q70)*'Efficiency Change'!$P25)/'Life time change'!$C25</f>
        <v>15223319.30372322</v>
      </c>
      <c r="CG26">
        <f>(Transition!$D25*('Base-New'!CH27*'Per Unit Emission'!R26)*'Efficiency Change'!$G25+Transition!$C25*('Base-New'!CH27*'Per Unit Emission'!R70)*'Efficiency Change'!$P25)/'Life time change'!$C25</f>
        <v>91918956.874582306</v>
      </c>
      <c r="CJ26">
        <v>2033</v>
      </c>
      <c r="CK26">
        <f>(Transition!$D25*('RCP26-NEW'!C27*'Per Unit Emission'!T26)*'Efficiency Change'!$G25+Transition!$C25*('RCP26-NEW'!C27*'Per Unit Emission'!T70)*'Efficiency Change'!$P25)/'Life time change'!$C25</f>
        <v>0</v>
      </c>
      <c r="CL26">
        <f>(Transition!$D25*('RCP26-NEW'!D27*'Per Unit Emission'!U26)*'Efficiency Change'!$G25+Transition!$C25*('RCP26-NEW'!D27*'Per Unit Emission'!U70)*'Efficiency Change'!$P25)/'Life time change'!$C25</f>
        <v>0</v>
      </c>
      <c r="CM26">
        <f>(Transition!$D25*('RCP26-NEW'!E27*'Per Unit Emission'!V26)*'Efficiency Change'!$G25+Transition!$C25*('RCP26-NEW'!E27*'Per Unit Emission'!V70)*'Efficiency Change'!$P25)/'Life time change'!$C25</f>
        <v>0</v>
      </c>
      <c r="CN26">
        <f>(Transition!$D25*('RCP26-NEW'!F27*'Per Unit Emission'!W26)*'Efficiency Change'!$G25+Transition!$C25*('RCP26-NEW'!F27*'Per Unit Emission'!W70)*'Efficiency Change'!$P25)/'Life time change'!$C25</f>
        <v>0</v>
      </c>
      <c r="CO26">
        <f>(Transition!$D25*('RCP26-NEW'!G27*'Per Unit Emission'!X26)*'Efficiency Change'!$G25+Transition!$C25*('RCP26-NEW'!G27*'Per Unit Emission'!X70)*'Efficiency Change'!$P25)/'Life time change'!$C25</f>
        <v>0</v>
      </c>
      <c r="CP26">
        <f>(Transition!$D25*('RCP26-NEW'!H27*'Per Unit Emission'!Y26)*'Efficiency Change'!$G25+Transition!$C25*('RCP26-NEW'!H27*'Per Unit Emission'!Y70)*'Efficiency Change'!$P25)/'Life time change'!$C25</f>
        <v>0</v>
      </c>
      <c r="CQ26">
        <f>(Transition!$D25*('RCP26-NEW'!I27*'Per Unit Emission'!Z26)*'Efficiency Change'!$G25+Transition!$C25*('RCP26-NEW'!I27*'Per Unit Emission'!Z70)*'Efficiency Change'!$P25)/'Life time change'!$C25</f>
        <v>0</v>
      </c>
      <c r="CR26">
        <f>(Transition!$D25*('RCP26-NEW'!J27*'Per Unit Emission'!AA26)*'Efficiency Change'!$G25+Transition!$C25*('RCP26-NEW'!J27*'Per Unit Emission'!AA70)*'Efficiency Change'!$P25)/'Life time change'!$C25</f>
        <v>0</v>
      </c>
      <c r="CS26">
        <f>(Transition!$D25*('RCP26-NEW'!K27*'Per Unit Emission'!AB26)*'Efficiency Change'!$G25+Transition!$C25*('RCP26-NEW'!K27*'Per Unit Emission'!AB70)*'Efficiency Change'!$P25)/'Life time change'!$C25</f>
        <v>0</v>
      </c>
      <c r="CT26">
        <f>(Transition!$D25*('RCP26-NEW'!L27*'Per Unit Emission'!AC26)*'Efficiency Change'!$G25+Transition!$C25*('RCP26-NEW'!L27*'Per Unit Emission'!AC70)*'Efficiency Change'!$P25)/'Life time change'!$C25</f>
        <v>0</v>
      </c>
      <c r="CU26">
        <f>(Transition!$D25*('RCP26-NEW'!M27*'Per Unit Emission'!AD26)*'Efficiency Change'!$G25+Transition!$C25*('RCP26-NEW'!M27*'Per Unit Emission'!AD70)*'Efficiency Change'!$P25)/'Life time change'!$C25</f>
        <v>0</v>
      </c>
      <c r="CV26">
        <f>(Transition!$D25*('RCP26-NEW'!N27*'Per Unit Emission'!AE26)*'Efficiency Change'!$G25+Transition!$C25*('RCP26-NEW'!N27*'Per Unit Emission'!AE70)*'Efficiency Change'!$P25)/'Life time change'!$C25</f>
        <v>0</v>
      </c>
      <c r="CW26">
        <f>(Transition!$D25*('RCP26-NEW'!O27*'Per Unit Emission'!AF26)*'Efficiency Change'!$G25+Transition!$C25*('RCP26-NEW'!O27*'Per Unit Emission'!AF70)*'Efficiency Change'!$P25)/'Life time change'!$C25</f>
        <v>0</v>
      </c>
      <c r="CX26">
        <f>(Transition!$D25*('RCP26-NEW'!P27*'Per Unit Emission'!AG26)*'Efficiency Change'!$G25+Transition!$C25*('RCP26-NEW'!P27*'Per Unit Emission'!AG70)*'Efficiency Change'!$P25)/'Life time change'!$C25</f>
        <v>0</v>
      </c>
      <c r="CY26">
        <f>(Transition!$D25*('RCP26-NEW'!Q27*'Per Unit Emission'!AH26)*'Efficiency Change'!$G25+Transition!$C25*('RCP26-NEW'!Q27*'Per Unit Emission'!AH70)*'Efficiency Change'!$P25)/'Life time change'!$C25</f>
        <v>0</v>
      </c>
      <c r="CZ26">
        <f>(Transition!$D25*('RCP26-NEW'!R27*'Per Unit Emission'!AI26)*'Efficiency Change'!$G25+Transition!$C25*('RCP26-NEW'!R27*'Per Unit Emission'!AI70)*'Efficiency Change'!$P25)/'Life time change'!$C25</f>
        <v>0</v>
      </c>
      <c r="DA26">
        <f>(Transition!$D25*('RCP26-NEW'!S27*'Per Unit Emission'!AJ26)*'Efficiency Change'!$G25+Transition!$C25*('RCP26-NEW'!S27*'Per Unit Emission'!AJ70)*'Efficiency Change'!$P25)/'Life time change'!$C25</f>
        <v>0</v>
      </c>
      <c r="DB26">
        <f>(Transition!$D25*('RCP26-NEW'!T27*'Per Unit Emission'!T26)*'Efficiency Change'!$G25+Transition!$C25*('RCP26-NEW'!T27*'Per Unit Emission'!T70)*'Efficiency Change'!$P25)/'Life time change'!$C25</f>
        <v>183407796.05927911</v>
      </c>
      <c r="DC26">
        <f>(Transition!$D25*('RCP26-NEW'!U27*'Per Unit Emission'!U26)*'Efficiency Change'!$G25+Transition!$C25*('RCP26-NEW'!U27*'Per Unit Emission'!U70)*'Efficiency Change'!$P25)/'Life time change'!$C25</f>
        <v>66014038.339087658</v>
      </c>
      <c r="DD26">
        <f>(Transition!$D25*('RCP26-NEW'!V27*'Per Unit Emission'!V26)*'Efficiency Change'!$G25+Transition!$C25*('RCP26-NEW'!V27*'Per Unit Emission'!V70)*'Efficiency Change'!$P25)/'Life time change'!$C25</f>
        <v>27662609.342020746</v>
      </c>
      <c r="DE26">
        <f>(Transition!$D25*('RCP26-NEW'!W27*'Per Unit Emission'!W26)*'Efficiency Change'!$G25+Transition!$C25*('RCP26-NEW'!W27*'Per Unit Emission'!W70)*'Efficiency Change'!$P25)/'Life time change'!$C25</f>
        <v>9468943.3752691466</v>
      </c>
      <c r="DF26">
        <f>(Transition!$D25*('RCP26-NEW'!X27*'Per Unit Emission'!X26)*'Efficiency Change'!$G25+Transition!$C25*('RCP26-NEW'!X27*'Per Unit Emission'!X70)*'Efficiency Change'!$P25)/'Life time change'!$C25</f>
        <v>94225542.119524613</v>
      </c>
      <c r="DG26">
        <f>(Transition!$D25*('RCP26-NEW'!Y27*'Per Unit Emission'!Y26)*'Efficiency Change'!$G25+Transition!$C25*('RCP26-NEW'!Y27*'Per Unit Emission'!Y70)*'Efficiency Change'!$P25)/'Life time change'!$C25</f>
        <v>3638306.6342661618</v>
      </c>
      <c r="DH26">
        <f>(Transition!$D25*('RCP26-NEW'!Z27*'Per Unit Emission'!Z26)*'Efficiency Change'!$G25+Transition!$C25*('RCP26-NEW'!Z27*'Per Unit Emission'!Z70)*'Efficiency Change'!$P25)/'Life time change'!$C25</f>
        <v>7949736.500804591</v>
      </c>
      <c r="DI26">
        <f>(Transition!$D25*('RCP26-NEW'!AA27*'Per Unit Emission'!AA26)*'Efficiency Change'!$G25+Transition!$C25*('RCP26-NEW'!AA27*'Per Unit Emission'!AA70)*'Efficiency Change'!$P25)/'Life time change'!$C25</f>
        <v>26046278.644342497</v>
      </c>
      <c r="DJ26">
        <f>(Transition!$D25*('RCP26-NEW'!AB27*'Per Unit Emission'!AB26)*'Efficiency Change'!$G25+Transition!$C25*('RCP26-NEW'!AB27*'Per Unit Emission'!AB70)*'Efficiency Change'!$P25)/'Life time change'!$C25</f>
        <v>111232324.96968068</v>
      </c>
      <c r="DK26">
        <f>(Transition!$D25*('RCP26-NEW'!AC27*'Per Unit Emission'!AC26)*'Efficiency Change'!$G25+Transition!$C25*('RCP26-NEW'!AC27*'Per Unit Emission'!AC70)*'Efficiency Change'!$P25)/'Life time change'!$C25</f>
        <v>15858470.764886102</v>
      </c>
      <c r="DL26">
        <f>(Transition!$D25*('RCP26-NEW'!AD27*'Per Unit Emission'!AD26)*'Efficiency Change'!$G25+Transition!$C25*('RCP26-NEW'!AD27*'Per Unit Emission'!AD70)*'Efficiency Change'!$P25)/'Life time change'!$C25</f>
        <v>31937975.525363874</v>
      </c>
      <c r="DM26">
        <f>(Transition!$D25*('RCP26-NEW'!AE27*'Per Unit Emission'!AE26)*'Efficiency Change'!$G25+Transition!$C25*('RCP26-NEW'!AE27*'Per Unit Emission'!AE70)*'Efficiency Change'!$P25)/'Life time change'!$C25</f>
        <v>3535976.0417229864</v>
      </c>
      <c r="DN26">
        <f>(Transition!$D25*('RCP26-NEW'!AF27*'Per Unit Emission'!AF26)*'Efficiency Change'!$G25+Transition!$C25*('RCP26-NEW'!AF27*'Per Unit Emission'!AF70)*'Efficiency Change'!$P25)/'Life time change'!$C25</f>
        <v>10106445.678434648</v>
      </c>
      <c r="DO26">
        <f>(Transition!$D25*('RCP26-NEW'!AG27*'Per Unit Emission'!AG26)*'Efficiency Change'!$G25+Transition!$C25*('RCP26-NEW'!AG27*'Per Unit Emission'!AG70)*'Efficiency Change'!$P25)/'Life time change'!$C25</f>
        <v>17011123.099667635</v>
      </c>
      <c r="DP26">
        <f>(Transition!$D25*('RCP26-NEW'!AH27*'Per Unit Emission'!AH26)*'Efficiency Change'!$G25+Transition!$C25*('RCP26-NEW'!AH27*'Per Unit Emission'!AH70)*'Efficiency Change'!$P25)/'Life time change'!$C25</f>
        <v>8014890.5035239169</v>
      </c>
      <c r="DQ26">
        <f>(Transition!$D25*('RCP26-NEW'!AI27*'Per Unit Emission'!AI26)*'Efficiency Change'!$G25+Transition!$C25*('RCP26-NEW'!AI27*'Per Unit Emission'!AI70)*'Efficiency Change'!$P25)/'Life time change'!$C25</f>
        <v>36232814.382850304</v>
      </c>
      <c r="DR26">
        <f>(Transition!$D25*('RCP26-NEW'!AJ27*'Per Unit Emission'!AJ26)*'Efficiency Change'!$G25+Transition!$C25*('RCP26-NEW'!AJ27*'Per Unit Emission'!AJ70)*'Efficiency Change'!$P25)/'Life time change'!$C25</f>
        <v>0</v>
      </c>
      <c r="DS26">
        <f>(Transition!$D25*('RCP26-NEW'!AK27*'Per Unit Emission'!T26)*'Efficiency Change'!$G25+Transition!$C25*('RCP26-NEW'!AK27*'Per Unit Emission'!T70)*'Efficiency Change'!$P25)/'Life time change'!$C25</f>
        <v>366815592.1185599</v>
      </c>
      <c r="DT26">
        <f>(Transition!$D25*('RCP26-NEW'!AL27*'Per Unit Emission'!U26)*'Efficiency Change'!$G25+Transition!$C25*('RCP26-NEW'!AL27*'Per Unit Emission'!U70)*'Efficiency Change'!$P25)/'Life time change'!$C25</f>
        <v>84935459.068579182</v>
      </c>
      <c r="DU26">
        <f>(Transition!$D25*('RCP26-NEW'!AM27*'Per Unit Emission'!V26)*'Efficiency Change'!$G25+Transition!$C25*('RCP26-NEW'!AM27*'Per Unit Emission'!V70)*'Efficiency Change'!$P25)/'Life time change'!$C25</f>
        <v>55325218.684041597</v>
      </c>
      <c r="DV26">
        <f>(Transition!$D25*('RCP26-NEW'!AN27*'Per Unit Emission'!W26)*'Efficiency Change'!$G25+Transition!$C25*('RCP26-NEW'!AN27*'Per Unit Emission'!W70)*'Efficiency Change'!$P25)/'Life time change'!$C25</f>
        <v>18937886.750538189</v>
      </c>
      <c r="DW26">
        <f>(Transition!$D25*('RCP26-NEW'!AO27*'Per Unit Emission'!X26)*'Efficiency Change'!$G25+Transition!$C25*('RCP26-NEW'!AO27*'Per Unit Emission'!X70)*'Efficiency Change'!$P25)/'Life time change'!$C25</f>
        <v>188451084.23904794</v>
      </c>
      <c r="DX26">
        <f>(Transition!$D25*('RCP26-NEW'!AP27*'Per Unit Emission'!Y26)*'Efficiency Change'!$G25+Transition!$C25*('RCP26-NEW'!AP27*'Per Unit Emission'!Y70)*'Efficiency Change'!$P25)/'Life time change'!$C25</f>
        <v>7276613.2685323358</v>
      </c>
      <c r="DY26">
        <f>(Transition!$D25*('RCP26-NEW'!AQ27*'Per Unit Emission'!Z26)*'Efficiency Change'!$G25+Transition!$C25*('RCP26-NEW'!AQ27*'Per Unit Emission'!Z70)*'Efficiency Change'!$P25)/'Life time change'!$C25</f>
        <v>15899473.001609156</v>
      </c>
      <c r="DZ26">
        <f>(Transition!$D25*('RCP26-NEW'!AR27*'Per Unit Emission'!AA26)*'Efficiency Change'!$G25+Transition!$C25*('RCP26-NEW'!AR27*'Per Unit Emission'!AA70)*'Efficiency Change'!$P25)/'Life time change'!$C25</f>
        <v>52092557.288685128</v>
      </c>
      <c r="EA26">
        <f>(Transition!$D25*('RCP26-NEW'!AS27*'Per Unit Emission'!AB26)*'Efficiency Change'!$G25+Transition!$C25*('RCP26-NEW'!AS27*'Per Unit Emission'!AB70)*'Efficiency Change'!$P25)/'Life time change'!$C25</f>
        <v>222464649.93936136</v>
      </c>
      <c r="EB26">
        <f>(Transition!$D25*('RCP26-NEW'!AT27*'Per Unit Emission'!AC26)*'Efficiency Change'!$G25+Transition!$C25*('RCP26-NEW'!AT27*'Per Unit Emission'!AC70)*'Efficiency Change'!$P25)/'Life time change'!$C25</f>
        <v>31716941.529772203</v>
      </c>
      <c r="EC26">
        <f>(Transition!$D25*('RCP26-NEW'!AU27*'Per Unit Emission'!AD26)*'Efficiency Change'!$G25+Transition!$C25*('RCP26-NEW'!AU27*'Per Unit Emission'!AD70)*'Efficiency Change'!$P25)/'Life time change'!$C25</f>
        <v>63875951.050727747</v>
      </c>
      <c r="ED26">
        <f>(Transition!$D25*('RCP26-NEW'!AV27*'Per Unit Emission'!AE26)*'Efficiency Change'!$G25+Transition!$C25*('RCP26-NEW'!AV27*'Per Unit Emission'!AE70)*'Efficiency Change'!$P25)/'Life time change'!$C25</f>
        <v>7071952.0834459886</v>
      </c>
      <c r="EE26">
        <f>(Transition!$D25*('RCP26-NEW'!AW27*'Per Unit Emission'!AF26)*'Efficiency Change'!$G25+Transition!$C25*('RCP26-NEW'!AW27*'Per Unit Emission'!AF70)*'Efficiency Change'!$P25)/'Life time change'!$C25</f>
        <v>20212891.356869265</v>
      </c>
      <c r="EF26">
        <f>(Transition!$D25*('RCP26-NEW'!AX27*'Per Unit Emission'!AG26)*'Efficiency Change'!$G25+Transition!$C25*('RCP26-NEW'!AX27*'Per Unit Emission'!AG70)*'Efficiency Change'!$P25)/'Life time change'!$C25</f>
        <v>34022246.199335396</v>
      </c>
      <c r="EG26">
        <f>(Transition!$D25*('RCP26-NEW'!AY27*'Per Unit Emission'!AH26)*'Efficiency Change'!$G25+Transition!$C25*('RCP26-NEW'!AY27*'Per Unit Emission'!AH70)*'Efficiency Change'!$P25)/'Life time change'!$C25</f>
        <v>16029781.007047733</v>
      </c>
      <c r="EH26">
        <f>(Transition!$D25*('RCP26-NEW'!AZ27*'Per Unit Emission'!AI26)*'Efficiency Change'!$G25+Transition!$C25*('RCP26-NEW'!AZ27*'Per Unit Emission'!AI70)*'Efficiency Change'!$P25)/'Life time change'!$C25</f>
        <v>72465628.765700608</v>
      </c>
      <c r="EI26">
        <f>(Transition!$D25*('RCP26-NEW'!BA27*'Per Unit Emission'!AJ26)*'Efficiency Change'!$G25+Transition!$C25*('RCP26-NEW'!BA27*'Per Unit Emission'!AJ70)*'Efficiency Change'!$P25)/'Life time change'!$C25</f>
        <v>0</v>
      </c>
      <c r="EJ26">
        <f>(Transition!$D25*('RCP26-NEW'!BB27*'Per Unit Emission'!T26)*'Efficiency Change'!$G25+Transition!$C25*('RCP26-NEW'!BB27*'Per Unit Emission'!T70)*'Efficiency Change'!$P25)/'Life time change'!$C25</f>
        <v>550223388.17784035</v>
      </c>
      <c r="EK26">
        <f>(Transition!$D25*('RCP26-NEW'!BC27*'Per Unit Emission'!U26)*'Efficiency Change'!$G25+Transition!$C25*('RCP26-NEW'!BC27*'Per Unit Emission'!U70)*'Efficiency Change'!$P25)/'Life time change'!$C25</f>
        <v>89910923.464528114</v>
      </c>
      <c r="EL26">
        <f>(Transition!$D25*('RCP26-NEW'!BD27*'Per Unit Emission'!V26)*'Efficiency Change'!$G25+Transition!$C25*('RCP26-NEW'!BD27*'Per Unit Emission'!V70)*'Efficiency Change'!$P25)/'Life time change'!$C25</f>
        <v>82987828.026062354</v>
      </c>
      <c r="EM26">
        <f>(Transition!$D25*('RCP26-NEW'!BE27*'Per Unit Emission'!W26)*'Efficiency Change'!$G25+Transition!$C25*('RCP26-NEW'!BE27*'Per Unit Emission'!W70)*'Efficiency Change'!$P25)/'Life time change'!$C25</f>
        <v>28406830.125807352</v>
      </c>
      <c r="EN26">
        <f>(Transition!$D25*('RCP26-NEW'!BF27*'Per Unit Emission'!X26)*'Efficiency Change'!$G25+Transition!$C25*('RCP26-NEW'!BF27*'Per Unit Emission'!X70)*'Efficiency Change'!$P25)/'Life time change'!$C25</f>
        <v>282676626.35857272</v>
      </c>
      <c r="EO26">
        <f>(Transition!$D25*('RCP26-NEW'!BG27*'Per Unit Emission'!Y26)*'Efficiency Change'!$G25+Transition!$C25*('RCP26-NEW'!BG27*'Per Unit Emission'!Y70)*'Efficiency Change'!$P25)/'Life time change'!$C25</f>
        <v>10914919.902798498</v>
      </c>
      <c r="EP26">
        <f>(Transition!$D25*('RCP26-NEW'!BH27*'Per Unit Emission'!Z26)*'Efficiency Change'!$G25+Transition!$C25*('RCP26-NEW'!BH27*'Per Unit Emission'!Z70)*'Efficiency Change'!$P25)/'Life time change'!$C25</f>
        <v>23849209.502413735</v>
      </c>
      <c r="EQ26">
        <f>(Transition!$D25*('RCP26-NEW'!BI27*'Per Unit Emission'!AA26)*'Efficiency Change'!$G25+Transition!$C25*('RCP26-NEW'!BI27*'Per Unit Emission'!AA70)*'Efficiency Change'!$P25)/'Life time change'!$C25</f>
        <v>78138835.933027774</v>
      </c>
      <c r="ER26">
        <f>(Transition!$D25*('RCP26-NEW'!BJ27*'Per Unit Emission'!AB26)*'Efficiency Change'!$G25+Transition!$C25*('RCP26-NEW'!BJ27*'Per Unit Emission'!AB70)*'Efficiency Change'!$P25)/'Life time change'!$C25</f>
        <v>333696974.909042</v>
      </c>
      <c r="ES26">
        <f>(Transition!$D25*('RCP26-NEW'!BK27*'Per Unit Emission'!AC26)*'Efficiency Change'!$G25+Transition!$C25*('RCP26-NEW'!BK27*'Per Unit Emission'!AC70)*'Efficiency Change'!$P25)/'Life time change'!$C25</f>
        <v>47575412.294658437</v>
      </c>
      <c r="ET26">
        <f>(Transition!$D25*('RCP26-NEW'!BL27*'Per Unit Emission'!AD26)*'Efficiency Change'!$G25+Transition!$C25*('RCP26-NEW'!BL27*'Per Unit Emission'!AD70)*'Efficiency Change'!$P25)/'Life time change'!$C25</f>
        <v>95813926.576091602</v>
      </c>
      <c r="EU26">
        <f>(Transition!$D25*('RCP26-NEW'!BM27*'Per Unit Emission'!AE26)*'Efficiency Change'!$G25+Transition!$C25*('RCP26-NEW'!BM27*'Per Unit Emission'!AE70)*'Efficiency Change'!$P25)/'Life time change'!$C25</f>
        <v>10607928.125168975</v>
      </c>
      <c r="EV26">
        <f>(Transition!$D25*('RCP26-NEW'!BN27*'Per Unit Emission'!AF26)*'Efficiency Change'!$G25+Transition!$C25*('RCP26-NEW'!BN27*'Per Unit Emission'!AF70)*'Efficiency Change'!$P25)/'Life time change'!$C25</f>
        <v>30319337.035303846</v>
      </c>
      <c r="EW26">
        <f>(Transition!$D25*('RCP26-NEW'!BO27*'Per Unit Emission'!AG26)*'Efficiency Change'!$G25+Transition!$C25*('RCP26-NEW'!BO27*'Per Unit Emission'!AG70)*'Efficiency Change'!$P25)/'Life time change'!$C25</f>
        <v>51033369.299003027</v>
      </c>
      <c r="EX26">
        <f>(Transition!$D25*('RCP26-NEW'!BP27*'Per Unit Emission'!AH26)*'Efficiency Change'!$G25+Transition!$C25*('RCP26-NEW'!BP27*'Per Unit Emission'!AH70)*'Efficiency Change'!$P25)/'Life time change'!$C25</f>
        <v>24044671.510571722</v>
      </c>
      <c r="EY26">
        <f>(Transition!$D25*('RCP26-NEW'!BQ27*'Per Unit Emission'!AI26)*'Efficiency Change'!$G25+Transition!$C25*('RCP26-NEW'!BQ27*'Per Unit Emission'!AI70)*'Efficiency Change'!$P25)/'Life time change'!$C25</f>
        <v>108698443.1485509</v>
      </c>
      <c r="EZ26">
        <f>(Transition!$D25*('RCP26-NEW'!BR27*'Per Unit Emission'!AJ26)*'Efficiency Change'!$G25+Transition!$C25*('RCP26-NEW'!BR27*'Per Unit Emission'!AJ70)*'Efficiency Change'!$P25)/'Life time change'!$C25</f>
        <v>0</v>
      </c>
      <c r="FA26">
        <f>(Transition!$D25*('RCP26-NEW'!BS27*'Per Unit Emission'!T26)*'Efficiency Change'!$G25+Transition!$C25*('RCP26-NEW'!BS27*'Per Unit Emission'!T70)*'Efficiency Change'!$P25)/'Life time change'!$C25</f>
        <v>733631184.23712134</v>
      </c>
      <c r="FB26">
        <f>(Transition!$D25*('RCP26-NEW'!BT27*'Per Unit Emission'!U26)*'Efficiency Change'!$G25+Transition!$C25*('RCP26-NEW'!BT27*'Per Unit Emission'!U70)*'Efficiency Change'!$P25)/'Life time change'!$C25</f>
        <v>90190285.364810467</v>
      </c>
      <c r="FC26">
        <f>(Transition!$D25*('RCP26-NEW'!BU27*'Per Unit Emission'!V26)*'Efficiency Change'!$G25+Transition!$C25*('RCP26-NEW'!BU27*'Per Unit Emission'!V70)*'Efficiency Change'!$P25)/'Life time change'!$C25</f>
        <v>110650437.36808279</v>
      </c>
      <c r="FD26">
        <f>(Transition!$D25*('RCP26-NEW'!BV27*'Per Unit Emission'!W26)*'Efficiency Change'!$G25+Transition!$C25*('RCP26-NEW'!BV27*'Per Unit Emission'!W70)*'Efficiency Change'!$P25)/'Life time change'!$C25</f>
        <v>37875773.501076512</v>
      </c>
      <c r="FE26">
        <f>(Transition!$D25*('RCP26-NEW'!BW27*'Per Unit Emission'!X26)*'Efficiency Change'!$G25+Transition!$C25*('RCP26-NEW'!BW27*'Per Unit Emission'!X70)*'Efficiency Change'!$P25)/'Life time change'!$C25</f>
        <v>376902168.4780975</v>
      </c>
      <c r="FF26">
        <f>(Transition!$D25*('RCP26-NEW'!BX27*'Per Unit Emission'!Y26)*'Efficiency Change'!$G25+Transition!$C25*('RCP26-NEW'!BX27*'Per Unit Emission'!Y70)*'Efficiency Change'!$P25)/'Life time change'!$C25</f>
        <v>14553226.537064647</v>
      </c>
      <c r="FG26">
        <f>(Transition!$D25*('RCP26-NEW'!BY27*'Per Unit Emission'!Z26)*'Efficiency Change'!$G25+Transition!$C25*('RCP26-NEW'!BY27*'Per Unit Emission'!Z70)*'Efficiency Change'!$P25)/'Life time change'!$C25</f>
        <v>31798946.003218312</v>
      </c>
      <c r="FH26">
        <f>(Transition!$D25*('RCP26-NEW'!BZ27*'Per Unit Emission'!AA26)*'Efficiency Change'!$G25+Transition!$C25*('RCP26-NEW'!BZ27*'Per Unit Emission'!AA70)*'Efficiency Change'!$P25)/'Life time change'!$C25</f>
        <v>104185114.57737026</v>
      </c>
      <c r="FI26">
        <f>(Transition!$D25*('RCP26-NEW'!CA27*'Per Unit Emission'!AB26)*'Efficiency Change'!$G25+Transition!$C25*('RCP26-NEW'!CA27*'Per Unit Emission'!AB70)*'Efficiency Change'!$P25)/'Life time change'!$C25</f>
        <v>444929299.87872273</v>
      </c>
      <c r="FJ26">
        <f>(Transition!$D25*('RCP26-NEW'!CB27*'Per Unit Emission'!AC26)*'Efficiency Change'!$G25+Transition!$C25*('RCP26-NEW'!CB27*'Per Unit Emission'!AC70)*'Efficiency Change'!$P25)/'Life time change'!$C25</f>
        <v>63433883.059544548</v>
      </c>
      <c r="FK26">
        <f>(Transition!$D25*('RCP26-NEW'!CC27*'Per Unit Emission'!AD26)*'Efficiency Change'!$G25+Transition!$C25*('RCP26-NEW'!CC27*'Per Unit Emission'!AD70)*'Efficiency Change'!$P25)/'Life time change'!$C25</f>
        <v>127751902.10145549</v>
      </c>
      <c r="FL26">
        <f>(Transition!$D25*('RCP26-NEW'!CD27*'Per Unit Emission'!AE26)*'Efficiency Change'!$G25+Transition!$C25*('RCP26-NEW'!CD27*'Per Unit Emission'!AE70)*'Efficiency Change'!$P25)/'Life time change'!$C25</f>
        <v>14143904.166891977</v>
      </c>
      <c r="FM26">
        <f>(Transition!$D25*('RCP26-NEW'!CE27*'Per Unit Emission'!AF26)*'Efficiency Change'!$G25+Transition!$C25*('RCP26-NEW'!CE27*'Per Unit Emission'!AF70)*'Efficiency Change'!$P25)/'Life time change'!$C25</f>
        <v>40425782.713738531</v>
      </c>
      <c r="FN26">
        <f>(Transition!$D25*('RCP26-NEW'!CF27*'Per Unit Emission'!AG26)*'Efficiency Change'!$G25+Transition!$C25*('RCP26-NEW'!CF27*'Per Unit Emission'!AG70)*'Efficiency Change'!$P25)/'Life time change'!$C25</f>
        <v>68044492.398670793</v>
      </c>
      <c r="FO26">
        <f>(Transition!$D25*('RCP26-NEW'!CG27*'Per Unit Emission'!AH26)*'Efficiency Change'!$G25+Transition!$C25*('RCP26-NEW'!CG27*'Per Unit Emission'!AH70)*'Efficiency Change'!$P25)/'Life time change'!$C25</f>
        <v>32059562.01409559</v>
      </c>
      <c r="FP26">
        <f>(Transition!$D25*('RCP26-NEW'!CH27*'Per Unit Emission'!AI26)*'Efficiency Change'!$G25+Transition!$C25*('RCP26-NEW'!CH27*'Per Unit Emission'!AI70)*'Efficiency Change'!$P25)/'Life time change'!$C25</f>
        <v>144931257.53140065</v>
      </c>
      <c r="FS26">
        <v>2033</v>
      </c>
      <c r="FT26">
        <f>(Transition!$D25*('RCP19-NEW'!C27*'Per Unit Emission'!AK26)*'Efficiency Change'!$G25+Transition!$C25*('RCP19-NEW'!C27*'Per Unit Emission'!AK70)*'Efficiency Change'!$P25)/'Life time change'!$C25</f>
        <v>0</v>
      </c>
      <c r="FU26">
        <f>(Transition!$D25*('RCP19-NEW'!D27*'Per Unit Emission'!AL26)*'Efficiency Change'!$G25+Transition!$C25*('RCP19-NEW'!D27*'Per Unit Emission'!AL70)*'Efficiency Change'!$P25)/'Life time change'!$C25</f>
        <v>0</v>
      </c>
      <c r="FV26">
        <f>(Transition!$D25*('RCP19-NEW'!E27*'Per Unit Emission'!AM26)*'Efficiency Change'!$G25+Transition!$C25*('RCP19-NEW'!E27*'Per Unit Emission'!AM70)*'Efficiency Change'!$P25)/'Life time change'!$C25</f>
        <v>0</v>
      </c>
      <c r="FW26">
        <f>(Transition!$D25*('RCP19-NEW'!F27*'Per Unit Emission'!AN26)*'Efficiency Change'!$G25+Transition!$C25*('RCP19-NEW'!F27*'Per Unit Emission'!AN70)*'Efficiency Change'!$P25)/'Life time change'!$C25</f>
        <v>0</v>
      </c>
      <c r="FX26">
        <f>(Transition!$D25*('RCP19-NEW'!G27*'Per Unit Emission'!AO26)*'Efficiency Change'!$G25+Transition!$C25*('RCP19-NEW'!G27*'Per Unit Emission'!AO70)*'Efficiency Change'!$P25)/'Life time change'!$C25</f>
        <v>0</v>
      </c>
      <c r="FY26">
        <f>(Transition!$D25*('RCP19-NEW'!H27*'Per Unit Emission'!AP26)*'Efficiency Change'!$G25+Transition!$C25*('RCP19-NEW'!H27*'Per Unit Emission'!AP70)*'Efficiency Change'!$P25)/'Life time change'!$C25</f>
        <v>0</v>
      </c>
      <c r="FZ26">
        <f>(Transition!$D25*('RCP19-NEW'!I27*'Per Unit Emission'!AQ26)*'Efficiency Change'!$G25+Transition!$C25*('RCP19-NEW'!I27*'Per Unit Emission'!AQ70)*'Efficiency Change'!$P25)/'Life time change'!$C25</f>
        <v>0</v>
      </c>
      <c r="GA26">
        <f>(Transition!$D25*('RCP19-NEW'!J27*'Per Unit Emission'!AR26)*'Efficiency Change'!$G25+Transition!$C25*('RCP19-NEW'!J27*'Per Unit Emission'!AR70)*'Efficiency Change'!$P25)/'Life time change'!$C25</f>
        <v>0</v>
      </c>
      <c r="GB26">
        <f>(Transition!$D25*('RCP19-NEW'!K27*'Per Unit Emission'!AS26)*'Efficiency Change'!$G25+Transition!$C25*('RCP19-NEW'!K27*'Per Unit Emission'!AS70)*'Efficiency Change'!$P25)/'Life time change'!$C25</f>
        <v>0</v>
      </c>
      <c r="GC26">
        <f>(Transition!$D25*('RCP19-NEW'!L27*'Per Unit Emission'!AT26)*'Efficiency Change'!$G25+Transition!$C25*('RCP19-NEW'!L27*'Per Unit Emission'!AT70)*'Efficiency Change'!$P25)/'Life time change'!$C25</f>
        <v>0</v>
      </c>
      <c r="GD26">
        <f>(Transition!$D25*('RCP19-NEW'!M27*'Per Unit Emission'!AU26)*'Efficiency Change'!$G25+Transition!$C25*('RCP19-NEW'!M27*'Per Unit Emission'!AU70)*'Efficiency Change'!$P25)/'Life time change'!$C25</f>
        <v>0</v>
      </c>
      <c r="GE26">
        <f>(Transition!$D25*('RCP19-NEW'!N27*'Per Unit Emission'!AV26)*'Efficiency Change'!$G25+Transition!$C25*('RCP19-NEW'!N27*'Per Unit Emission'!AV70)*'Efficiency Change'!$P25)/'Life time change'!$C25</f>
        <v>0</v>
      </c>
      <c r="GF26">
        <f>(Transition!$D25*('RCP19-NEW'!O27*'Per Unit Emission'!AW26)*'Efficiency Change'!$G25+Transition!$C25*('RCP19-NEW'!O27*'Per Unit Emission'!AW70)*'Efficiency Change'!$P25)/'Life time change'!$C25</f>
        <v>0</v>
      </c>
      <c r="GG26">
        <f>(Transition!$D25*('RCP19-NEW'!P27*'Per Unit Emission'!AX26)*'Efficiency Change'!$G25+Transition!$C25*('RCP19-NEW'!P27*'Per Unit Emission'!AX70)*'Efficiency Change'!$P25)/'Life time change'!$C25</f>
        <v>0</v>
      </c>
      <c r="GH26">
        <f>(Transition!$D25*('RCP19-NEW'!Q27*'Per Unit Emission'!AY26)*'Efficiency Change'!$G25+Transition!$C25*('RCP19-NEW'!Q27*'Per Unit Emission'!AY70)*'Efficiency Change'!$P25)/'Life time change'!$C25</f>
        <v>0</v>
      </c>
      <c r="GI26">
        <f>(Transition!$D25*('RCP19-NEW'!R27*'Per Unit Emission'!AZ26)*'Efficiency Change'!$G25+Transition!$C25*('RCP19-NEW'!R27*'Per Unit Emission'!AZ70)*'Efficiency Change'!$P25)/'Life time change'!$C25</f>
        <v>0</v>
      </c>
      <c r="GJ26">
        <f>(Transition!$D25*('RCP19-NEW'!S27*'Per Unit Emission'!BA26)*'Efficiency Change'!$G25+Transition!$C25*('RCP19-NEW'!S27*'Per Unit Emission'!BA70)*'Efficiency Change'!$P25)/'Life time change'!$C25</f>
        <v>0</v>
      </c>
      <c r="GK26">
        <f>(Transition!$D25*('RCP19-NEW'!T27*'Per Unit Emission'!AK26)*'Efficiency Change'!$G25+Transition!$C25*('RCP19-NEW'!T27*'Per Unit Emission'!AK70)*'Efficiency Change'!$P25)/'Life time change'!$C25</f>
        <v>189581563.58675322</v>
      </c>
      <c r="GL26">
        <f>(Transition!$D25*('RCP19-NEW'!U27*'Per Unit Emission'!AL26)*'Efficiency Change'!$G25+Transition!$C25*('RCP19-NEW'!U27*'Per Unit Emission'!AL70)*'Efficiency Change'!$P25)/'Life time change'!$C25</f>
        <v>64223584.611946426</v>
      </c>
      <c r="GM26">
        <f>(Transition!$D25*('RCP19-NEW'!V27*'Per Unit Emission'!AM26)*'Efficiency Change'!$G25+Transition!$C25*('RCP19-NEW'!V27*'Per Unit Emission'!AM70)*'Efficiency Change'!$P25)/'Life time change'!$C25</f>
        <v>28919234.686368208</v>
      </c>
      <c r="GN26">
        <f>(Transition!$D25*('RCP19-NEW'!W27*'Per Unit Emission'!AN26)*'Efficiency Change'!$G25+Transition!$C25*('RCP19-NEW'!W27*'Per Unit Emission'!AN70)*'Efficiency Change'!$P25)/'Life time change'!$C25</f>
        <v>12091171.15298344</v>
      </c>
      <c r="GO26">
        <f>(Transition!$D25*('RCP19-NEW'!X27*'Per Unit Emission'!AO26)*'Efficiency Change'!$G25+Transition!$C25*('RCP19-NEW'!X27*'Per Unit Emission'!AO70)*'Efficiency Change'!$P25)/'Life time change'!$C25</f>
        <v>76725269.253428966</v>
      </c>
      <c r="GP26">
        <f>(Transition!$D25*('RCP19-NEW'!Y27*'Per Unit Emission'!AP26)*'Efficiency Change'!$G25+Transition!$C25*('RCP19-NEW'!Y27*'Per Unit Emission'!AP70)*'Efficiency Change'!$P25)/'Life time change'!$C25</f>
        <v>2334645.7306069564</v>
      </c>
      <c r="GQ26">
        <f>(Transition!$D25*('RCP19-NEW'!Z27*'Per Unit Emission'!AQ26)*'Efficiency Change'!$G25+Transition!$C25*('RCP19-NEW'!Z27*'Per Unit Emission'!AQ70)*'Efficiency Change'!$P25)/'Life time change'!$C25</f>
        <v>7399501.0575160701</v>
      </c>
      <c r="GR26">
        <f>(Transition!$D25*('RCP19-NEW'!AA27*'Per Unit Emission'!AR26)*'Efficiency Change'!$G25+Transition!$C25*('RCP19-NEW'!AA27*'Per Unit Emission'!AR70)*'Efficiency Change'!$P25)/'Life time change'!$C25</f>
        <v>55136295.682490766</v>
      </c>
      <c r="GS26">
        <f>(Transition!$D25*('RCP19-NEW'!AB27*'Per Unit Emission'!AS26)*'Efficiency Change'!$G25+Transition!$C25*('RCP19-NEW'!AB27*'Per Unit Emission'!AS70)*'Efficiency Change'!$P25)/'Life time change'!$C25</f>
        <v>171099603.47862756</v>
      </c>
      <c r="GT26">
        <f>(Transition!$D25*('RCP19-NEW'!AC27*'Per Unit Emission'!AT26)*'Efficiency Change'!$G25+Transition!$C25*('RCP19-NEW'!AC27*'Per Unit Emission'!AT70)*'Efficiency Change'!$P25)/'Life time change'!$C25</f>
        <v>20965204.564664751</v>
      </c>
      <c r="GU26">
        <f>(Transition!$D25*('RCP19-NEW'!AD27*'Per Unit Emission'!AU26)*'Efficiency Change'!$G25+Transition!$C25*('RCP19-NEW'!AD27*'Per Unit Emission'!AU70)*'Efficiency Change'!$P25)/'Life time change'!$C25</f>
        <v>40314309.40955881</v>
      </c>
      <c r="GV26">
        <f>(Transition!$D25*('RCP19-NEW'!AE27*'Per Unit Emission'!AV26)*'Efficiency Change'!$G25+Transition!$C25*('RCP19-NEW'!AE27*'Per Unit Emission'!AV70)*'Efficiency Change'!$P25)/'Life time change'!$C25</f>
        <v>4462941.2217900259</v>
      </c>
      <c r="GW26">
        <f>(Transition!$D25*('RCP19-NEW'!AF27*'Per Unit Emission'!AW26)*'Efficiency Change'!$G25+Transition!$C25*('RCP19-NEW'!AF27*'Per Unit Emission'!AW70)*'Efficiency Change'!$P25)/'Life time change'!$C25</f>
        <v>7707510.1241945624</v>
      </c>
      <c r="GX26">
        <f>(Transition!$D25*('RCP19-NEW'!AG27*'Per Unit Emission'!AX26)*'Efficiency Change'!$G25+Transition!$C25*('RCP19-NEW'!AG27*'Per Unit Emission'!AX70)*'Efficiency Change'!$P25)/'Life time change'!$C25</f>
        <v>17290011.227581739</v>
      </c>
      <c r="GY26">
        <f>(Transition!$D25*('RCP19-NEW'!AH27*'Per Unit Emission'!AY26)*'Efficiency Change'!$G25+Transition!$C25*('RCP19-NEW'!AH27*'Per Unit Emission'!AY70)*'Efficiency Change'!$P25)/'Life time change'!$C25</f>
        <v>9078776.8318799641</v>
      </c>
      <c r="GZ26">
        <f>(Transition!$D25*('RCP19-NEW'!AI27*'Per Unit Emission'!AZ26)*'Efficiency Change'!$G25+Transition!$C25*('RCP19-NEW'!AI27*'Per Unit Emission'!AZ70)*'Efficiency Change'!$P25)/'Life time change'!$C25</f>
        <v>52284967.053265728</v>
      </c>
      <c r="HA26">
        <f>(Transition!$D25*('RCP19-NEW'!AJ27*'Per Unit Emission'!BA26)*'Efficiency Change'!$G25+Transition!$C25*('RCP19-NEW'!AJ27*'Per Unit Emission'!BA70)*'Efficiency Change'!$P25)/'Life time change'!$C25</f>
        <v>0</v>
      </c>
      <c r="HB26">
        <f>(Transition!$D25*('RCP19-NEW'!AK27*'Per Unit Emission'!AK26)*'Efficiency Change'!$G25+Transition!$C25*('RCP19-NEW'!AK27*'Per Unit Emission'!AK70)*'Efficiency Change'!$P25)/'Life time change'!$C25</f>
        <v>379163127.17350727</v>
      </c>
      <c r="HC26">
        <f>(Transition!$D25*('RCP19-NEW'!AL27*'Per Unit Emission'!AL26)*'Efficiency Change'!$G25+Transition!$C25*('RCP19-NEW'!AL27*'Per Unit Emission'!AL70)*'Efficiency Change'!$P25)/'Life time change'!$C25</f>
        <v>128447169.22389242</v>
      </c>
      <c r="HD26">
        <f>(Transition!$D25*('RCP19-NEW'!AM27*'Per Unit Emission'!AM26)*'Efficiency Change'!$G25+Transition!$C25*('RCP19-NEW'!AM27*'Per Unit Emission'!AM70)*'Efficiency Change'!$P25)/'Life time change'!$C25</f>
        <v>57838469.372736417</v>
      </c>
      <c r="HE26">
        <f>(Transition!$D25*('RCP19-NEW'!AN27*'Per Unit Emission'!AN26)*'Efficiency Change'!$G25+Transition!$C25*('RCP19-NEW'!AN27*'Per Unit Emission'!AN70)*'Efficiency Change'!$P25)/'Life time change'!$C25</f>
        <v>24182342.305966955</v>
      </c>
      <c r="HF26">
        <f>(Transition!$D25*('RCP19-NEW'!AO27*'Per Unit Emission'!AO26)*'Efficiency Change'!$G25+Transition!$C25*('RCP19-NEW'!AO27*'Per Unit Emission'!AO70)*'Efficiency Change'!$P25)/'Life time change'!$C25</f>
        <v>153450538.50685775</v>
      </c>
      <c r="HG26">
        <f>(Transition!$D25*('RCP19-NEW'!AP27*'Per Unit Emission'!AP26)*'Efficiency Change'!$G25+Transition!$C25*('RCP19-NEW'!AP27*'Per Unit Emission'!AP70)*'Efficiency Change'!$P25)/'Life time change'!$C25</f>
        <v>4669291.4612139212</v>
      </c>
      <c r="HH26">
        <f>(Transition!$D25*('RCP19-NEW'!AQ27*'Per Unit Emission'!AQ26)*'Efficiency Change'!$G25+Transition!$C25*('RCP19-NEW'!AQ27*'Per Unit Emission'!AQ70)*'Efficiency Change'!$P25)/'Life time change'!$C25</f>
        <v>14799002.11503214</v>
      </c>
      <c r="HI26">
        <f>(Transition!$D25*('RCP19-NEW'!AR27*'Per Unit Emission'!AR26)*'Efficiency Change'!$G25+Transition!$C25*('RCP19-NEW'!AR27*'Per Unit Emission'!AR70)*'Efficiency Change'!$P25)/'Life time change'!$C25</f>
        <v>110272591.3649812</v>
      </c>
      <c r="HJ26">
        <f>(Transition!$D25*('RCP19-NEW'!AS27*'Per Unit Emission'!AS26)*'Efficiency Change'!$G25+Transition!$C25*('RCP19-NEW'!AS27*'Per Unit Emission'!AS70)*'Efficiency Change'!$P25)/'Life time change'!$C25</f>
        <v>342199206.95725513</v>
      </c>
      <c r="HK26">
        <f>(Transition!$D25*('RCP19-NEW'!AT27*'Per Unit Emission'!AT26)*'Efficiency Change'!$G25+Transition!$C25*('RCP19-NEW'!AT27*'Per Unit Emission'!AT70)*'Efficiency Change'!$P25)/'Life time change'!$C25</f>
        <v>41930409.129329577</v>
      </c>
      <c r="HL26">
        <f>(Transition!$D25*('RCP19-NEW'!AU27*'Per Unit Emission'!AU26)*'Efficiency Change'!$G25+Transition!$C25*('RCP19-NEW'!AU27*'Per Unit Emission'!AU70)*'Efficiency Change'!$P25)/'Life time change'!$C25</f>
        <v>80628618.819117472</v>
      </c>
      <c r="HM26">
        <f>(Transition!$D25*('RCP19-NEW'!AV27*'Per Unit Emission'!AV26)*'Efficiency Change'!$G25+Transition!$C25*('RCP19-NEW'!AV27*'Per Unit Emission'!AV70)*'Efficiency Change'!$P25)/'Life time change'!$C25</f>
        <v>8925882.4435800351</v>
      </c>
      <c r="HN26">
        <f>(Transition!$D25*('RCP19-NEW'!AW27*'Per Unit Emission'!AW26)*'Efficiency Change'!$G25+Transition!$C25*('RCP19-NEW'!AW27*'Per Unit Emission'!AW70)*'Efficiency Change'!$P25)/'Life time change'!$C25</f>
        <v>15415020.248389125</v>
      </c>
      <c r="HO26">
        <f>(Transition!$D25*('RCP19-NEW'!AX27*'Per Unit Emission'!AX26)*'Efficiency Change'!$G25+Transition!$C25*('RCP19-NEW'!AX27*'Per Unit Emission'!AX70)*'Efficiency Change'!$P25)/'Life time change'!$C25</f>
        <v>34580022.455163479</v>
      </c>
      <c r="HP26">
        <f>(Transition!$D25*('RCP19-NEW'!AY27*'Per Unit Emission'!AY26)*'Efficiency Change'!$G25+Transition!$C25*('RCP19-NEW'!AY27*'Per Unit Emission'!AY70)*'Efficiency Change'!$P25)/'Life time change'!$C25</f>
        <v>18157553.663760003</v>
      </c>
      <c r="HQ26">
        <f>(Transition!$D25*('RCP19-NEW'!AZ27*'Per Unit Emission'!AZ26)*'Efficiency Change'!$G25+Transition!$C25*('RCP19-NEW'!AZ27*'Per Unit Emission'!AZ70)*'Efficiency Change'!$P25)/'Life time change'!$C25</f>
        <v>104569934.10653132</v>
      </c>
      <c r="HR26">
        <f>(Transition!$D25*('RCP19-NEW'!BA27*'Per Unit Emission'!BA26)*'Efficiency Change'!$G25+Transition!$C25*('RCP19-NEW'!BA27*'Per Unit Emission'!BA70)*'Efficiency Change'!$P25)/'Life time change'!$C25</f>
        <v>0</v>
      </c>
      <c r="HS26">
        <f>(Transition!$D25*('RCP19-NEW'!BB27*'Per Unit Emission'!AK26)*'Efficiency Change'!$G25+Transition!$C25*('RCP19-NEW'!BB27*'Per Unit Emission'!AK70)*'Efficiency Change'!$P25)/'Life time change'!$C25</f>
        <v>568744690.7602613</v>
      </c>
      <c r="HT26">
        <f>(Transition!$D25*('RCP19-NEW'!BC27*'Per Unit Emission'!AL26)*'Efficiency Change'!$G25+Transition!$C25*('RCP19-NEW'!BC27*'Per Unit Emission'!AL70)*'Efficiency Change'!$P25)/'Life time change'!$C25</f>
        <v>192670753.83583933</v>
      </c>
      <c r="HU26">
        <f>(Transition!$D25*('RCP19-NEW'!BD27*'Per Unit Emission'!AM26)*'Efficiency Change'!$G25+Transition!$C25*('RCP19-NEW'!BD27*'Per Unit Emission'!AM70)*'Efficiency Change'!$P25)/'Life time change'!$C25</f>
        <v>86757704.059104338</v>
      </c>
      <c r="HV26">
        <f>(Transition!$D25*('RCP19-NEW'!BE27*'Per Unit Emission'!AN26)*'Efficiency Change'!$G25+Transition!$C25*('RCP19-NEW'!BE27*'Per Unit Emission'!AN70)*'Efficiency Change'!$P25)/'Life time change'!$C25</f>
        <v>36273513.458950393</v>
      </c>
      <c r="HW26">
        <f>(Transition!$D25*('RCP19-NEW'!BF27*'Per Unit Emission'!AO26)*'Efficiency Change'!$G25+Transition!$C25*('RCP19-NEW'!BF27*'Per Unit Emission'!AO70)*'Efficiency Change'!$P25)/'Life time change'!$C25</f>
        <v>230175807.76028669</v>
      </c>
      <c r="HX26">
        <f>(Transition!$D25*('RCP19-NEW'!BG27*'Per Unit Emission'!AP26)*'Efficiency Change'!$G25+Transition!$C25*('RCP19-NEW'!BG27*'Per Unit Emission'!AP70)*'Efficiency Change'!$P25)/'Life time change'!$C25</f>
        <v>7003937.1918208841</v>
      </c>
      <c r="HY26">
        <f>(Transition!$D25*('RCP19-NEW'!BH27*'Per Unit Emission'!AQ26)*'Efficiency Change'!$G25+Transition!$C25*('RCP19-NEW'!BH27*'Per Unit Emission'!AQ70)*'Efficiency Change'!$P25)/'Life time change'!$C25</f>
        <v>22198503.172548279</v>
      </c>
      <c r="HZ26">
        <f>(Transition!$D25*('RCP19-NEW'!BI27*'Per Unit Emission'!AR26)*'Efficiency Change'!$G25+Transition!$C25*('RCP19-NEW'!BI27*'Per Unit Emission'!AR70)*'Efficiency Change'!$P25)/'Life time change'!$C25</f>
        <v>165408887.04747221</v>
      </c>
      <c r="IA26">
        <f>(Transition!$D25*('RCP19-NEW'!BJ27*'Per Unit Emission'!AS26)*'Efficiency Change'!$G25+Transition!$C25*('RCP19-NEW'!BJ27*'Per Unit Emission'!AS70)*'Efficiency Change'!$P25)/'Life time change'!$C25</f>
        <v>513298810.43588269</v>
      </c>
      <c r="IB26">
        <f>(Transition!$D25*('RCP19-NEW'!BK27*'Per Unit Emission'!AT26)*'Efficiency Change'!$G25+Transition!$C25*('RCP19-NEW'!BK27*'Per Unit Emission'!AT70)*'Efficiency Change'!$P25)/'Life time change'!$C25</f>
        <v>62895613.693994328</v>
      </c>
      <c r="IC26">
        <f>(Transition!$D25*('RCP19-NEW'!BL27*'Per Unit Emission'!AU26)*'Efficiency Change'!$G25+Transition!$C25*('RCP19-NEW'!BL27*'Per Unit Emission'!AU70)*'Efficiency Change'!$P25)/'Life time change'!$C25</f>
        <v>120942928.22867621</v>
      </c>
      <c r="ID26">
        <f>(Transition!$D25*('RCP19-NEW'!BM27*'Per Unit Emission'!AV26)*'Efficiency Change'!$G25+Transition!$C25*('RCP19-NEW'!BM27*'Per Unit Emission'!AV70)*'Efficiency Change'!$P25)/'Life time change'!$C25</f>
        <v>13388823.665370055</v>
      </c>
      <c r="IE26">
        <f>(Transition!$D25*('RCP19-NEW'!BN27*'Per Unit Emission'!AW26)*'Efficiency Change'!$G25+Transition!$C25*('RCP19-NEW'!BN27*'Per Unit Emission'!AW70)*'Efficiency Change'!$P25)/'Life time change'!$C25</f>
        <v>23122530.372583691</v>
      </c>
      <c r="IF26">
        <f>(Transition!$D25*('RCP19-NEW'!BO27*'Per Unit Emission'!AX26)*'Efficiency Change'!$G25+Transition!$C25*('RCP19-NEW'!BO27*'Per Unit Emission'!AX70)*'Efficiency Change'!$P25)/'Life time change'!$C25</f>
        <v>51870033.682745218</v>
      </c>
      <c r="IG26">
        <f>(Transition!$D25*('RCP19-NEW'!BP27*'Per Unit Emission'!AY26)*'Efficiency Change'!$G25+Transition!$C25*('RCP19-NEW'!BP27*'Per Unit Emission'!AY70)*'Efficiency Change'!$P25)/'Life time change'!$C25</f>
        <v>27236330.495639969</v>
      </c>
      <c r="IH26">
        <f>(Transition!$D25*('RCP19-NEW'!BQ27*'Per Unit Emission'!AZ26)*'Efficiency Change'!$G25+Transition!$C25*('RCP19-NEW'!BQ27*'Per Unit Emission'!AZ70)*'Efficiency Change'!$P25)/'Life time change'!$C25</f>
        <v>156854901.1597966</v>
      </c>
      <c r="II26">
        <f>(Transition!$D25*('RCP19-NEW'!BR27*'Per Unit Emission'!BA26)*'Efficiency Change'!$G25+Transition!$C25*('RCP19-NEW'!BR27*'Per Unit Emission'!BA70)*'Efficiency Change'!$P25)/'Life time change'!$C25</f>
        <v>0</v>
      </c>
      <c r="IJ26">
        <f>(Transition!$D25*('RCP19-NEW'!BS27*'Per Unit Emission'!AK26)*'Efficiency Change'!$G25+Transition!$C25*('RCP19-NEW'!BS27*'Per Unit Emission'!AK70)*'Efficiency Change'!$P25)/'Life time change'!$C25</f>
        <v>758326254.34701455</v>
      </c>
      <c r="IK26">
        <f>(Transition!$D25*('RCP19-NEW'!BT27*'Per Unit Emission'!AL26)*'Efficiency Change'!$G25+Transition!$C25*('RCP19-NEW'!BT27*'Per Unit Emission'!AL70)*'Efficiency Change'!$P25)/'Life time change'!$C25</f>
        <v>252411586.9336783</v>
      </c>
      <c r="IL26">
        <f>(Transition!$D25*('RCP19-NEW'!BU27*'Per Unit Emission'!AM26)*'Efficiency Change'!$G25+Transition!$C25*('RCP19-NEW'!BU27*'Per Unit Emission'!AM70)*'Efficiency Change'!$P25)/'Life time change'!$C25</f>
        <v>112934849.89598866</v>
      </c>
      <c r="IM26">
        <f>(Transition!$D25*('RCP19-NEW'!BV27*'Per Unit Emission'!AN26)*'Efficiency Change'!$G25+Transition!$C25*('RCP19-NEW'!BV27*'Per Unit Emission'!AN70)*'Efficiency Change'!$P25)/'Life time change'!$C25</f>
        <v>48364684.611933909</v>
      </c>
      <c r="IN26">
        <f>(Transition!$D25*('RCP19-NEW'!BW27*'Per Unit Emission'!AO26)*'Efficiency Change'!$G25+Transition!$C25*('RCP19-NEW'!BW27*'Per Unit Emission'!AO70)*'Efficiency Change'!$P25)/'Life time change'!$C25</f>
        <v>306901077.01371551</v>
      </c>
      <c r="IO26">
        <f>(Transition!$D25*('RCP19-NEW'!BX27*'Per Unit Emission'!AP26)*'Efficiency Change'!$G25+Transition!$C25*('RCP19-NEW'!BX27*'Per Unit Emission'!AP70)*'Efficiency Change'!$P25)/'Life time change'!$C25</f>
        <v>9338582.9224278424</v>
      </c>
      <c r="IP26">
        <f>(Transition!$D25*('RCP19-NEW'!BY27*'Per Unit Emission'!AQ26)*'Efficiency Change'!$G25+Transition!$C25*('RCP19-NEW'!BY27*'Per Unit Emission'!AQ70)*'Efficiency Change'!$P25)/'Life time change'!$C25</f>
        <v>29598004.230064347</v>
      </c>
      <c r="IQ26">
        <f>(Transition!$D25*('RCP19-NEW'!BZ27*'Per Unit Emission'!AR26)*'Efficiency Change'!$G25+Transition!$C25*('RCP19-NEW'!BZ27*'Per Unit Emission'!AR70)*'Efficiency Change'!$P25)/'Life time change'!$C25</f>
        <v>220545182.72996241</v>
      </c>
      <c r="IR26">
        <f>(Transition!$D25*('RCP19-NEW'!CA27*'Per Unit Emission'!AS26)*'Efficiency Change'!$G25+Transition!$C25*('RCP19-NEW'!CA27*'Per Unit Emission'!AS70)*'Efficiency Change'!$P25)/'Life time change'!$C25</f>
        <v>684398413.91451025</v>
      </c>
      <c r="IS26">
        <f>(Transition!$D25*('RCP19-NEW'!CB27*'Per Unit Emission'!AT26)*'Efficiency Change'!$G25+Transition!$C25*('RCP19-NEW'!CB27*'Per Unit Emission'!AT70)*'Efficiency Change'!$P25)/'Life time change'!$C25</f>
        <v>83860818.258658707</v>
      </c>
      <c r="IT26">
        <f>(Transition!$D25*('RCP19-NEW'!CC27*'Per Unit Emission'!AU26)*'Efficiency Change'!$G25+Transition!$C25*('RCP19-NEW'!CC27*'Per Unit Emission'!AU70)*'Efficiency Change'!$P25)/'Life time change'!$C25</f>
        <v>161257237.63823494</v>
      </c>
      <c r="IU26">
        <f>(Transition!$D25*('RCP19-NEW'!CD27*'Per Unit Emission'!AV26)*'Efficiency Change'!$G25+Transition!$C25*('RCP19-NEW'!CD27*'Per Unit Emission'!AV70)*'Efficiency Change'!$P25)/'Life time change'!$C25</f>
        <v>17851764.88716007</v>
      </c>
      <c r="IV26">
        <f>(Transition!$D25*('RCP19-NEW'!CE27*'Per Unit Emission'!AW26)*'Efficiency Change'!$G25+Transition!$C25*('RCP19-NEW'!CE27*'Per Unit Emission'!AW70)*'Efficiency Change'!$P25)/'Life time change'!$C25</f>
        <v>30829344.146112159</v>
      </c>
      <c r="IW26">
        <f>(Transition!$D25*('RCP19-NEW'!CF27*'Per Unit Emission'!AX26)*'Efficiency Change'!$G25+Transition!$C25*('RCP19-NEW'!CF27*'Per Unit Emission'!AX70)*'Efficiency Change'!$P25)/'Life time change'!$C25</f>
        <v>69160044.910326958</v>
      </c>
      <c r="IX26">
        <f>(Transition!$D25*('RCP19-NEW'!CG27*'Per Unit Emission'!AY26)*'Efficiency Change'!$G25+Transition!$C25*('RCP19-NEW'!CG27*'Per Unit Emission'!AY70)*'Efficiency Change'!$P25)/'Life time change'!$C25</f>
        <v>36315107.327520005</v>
      </c>
      <c r="IY26">
        <f>(Transition!$D25*('RCP19-NEW'!CH27*'Per Unit Emission'!AZ26)*'Efficiency Change'!$G25+Transition!$C25*('RCP19-NEW'!CH27*'Per Unit Emission'!AZ70)*'Efficiency Change'!$P25)/'Life time change'!$C25</f>
        <v>209139868.21306264</v>
      </c>
    </row>
    <row r="27" spans="1:259" x14ac:dyDescent="0.25">
      <c r="A27">
        <v>2034</v>
      </c>
      <c r="B27">
        <f>(Transition!$D26*('Base-New'!C28*'Per Unit Emission'!C27)*'Efficiency Change'!$G26+Transition!$C26*('Base-New'!C28*'Per Unit Emission'!C71)*'Efficiency Change'!$P26)/'Life time change'!$C26</f>
        <v>0</v>
      </c>
      <c r="C27">
        <f>(Transition!$D26*('Base-New'!D28*'Per Unit Emission'!D27)*'Efficiency Change'!$G26+Transition!$C26*('Base-New'!D28*'Per Unit Emission'!D71)*'Efficiency Change'!$P26)/'Life time change'!$C26</f>
        <v>0</v>
      </c>
      <c r="D27">
        <f>(Transition!$D26*('Base-New'!E28*'Per Unit Emission'!E27)*'Efficiency Change'!$G26+Transition!$C26*('Base-New'!E28*'Per Unit Emission'!E71)*'Efficiency Change'!$P26)/'Life time change'!$C26</f>
        <v>0</v>
      </c>
      <c r="E27">
        <f>(Transition!$D26*('Base-New'!F28*'Per Unit Emission'!F27)*'Efficiency Change'!$G26+Transition!$C26*('Base-New'!F28*'Per Unit Emission'!F71)*'Efficiency Change'!$P26)/'Life time change'!$C26</f>
        <v>0</v>
      </c>
      <c r="F27">
        <f>(Transition!$D26*('Base-New'!G28*'Per Unit Emission'!G27)*'Efficiency Change'!$G26+Transition!$C26*('Base-New'!G28*'Per Unit Emission'!G71)*'Efficiency Change'!$P26)/'Life time change'!$C26</f>
        <v>0</v>
      </c>
      <c r="G27">
        <f>(Transition!$D26*('Base-New'!H28*'Per Unit Emission'!H27)*'Efficiency Change'!$G26+Transition!$C26*('Base-New'!H28*'Per Unit Emission'!H71)*'Efficiency Change'!$P26)/'Life time change'!$C26</f>
        <v>0</v>
      </c>
      <c r="H27">
        <f>(Transition!$D26*('Base-New'!I28*'Per Unit Emission'!I27)*'Efficiency Change'!$G26+Transition!$C26*('Base-New'!I28*'Per Unit Emission'!I71)*'Efficiency Change'!$P26)/'Life time change'!$C26</f>
        <v>0</v>
      </c>
      <c r="I27">
        <f>(Transition!$D26*('Base-New'!J28*'Per Unit Emission'!J27)*'Efficiency Change'!$G26+Transition!$C26*('Base-New'!J28*'Per Unit Emission'!J71)*'Efficiency Change'!$P26)/'Life time change'!$C26</f>
        <v>0</v>
      </c>
      <c r="J27">
        <f>(Transition!$D26*('Base-New'!K28*'Per Unit Emission'!K27)*'Efficiency Change'!$G26+Transition!$C26*('Base-New'!K28*'Per Unit Emission'!K71)*'Efficiency Change'!$P26)/'Life time change'!$C26</f>
        <v>0</v>
      </c>
      <c r="K27">
        <f>(Transition!$D26*('Base-New'!L28*'Per Unit Emission'!L27)*'Efficiency Change'!$G26+Transition!$C26*('Base-New'!L28*'Per Unit Emission'!L71)*'Efficiency Change'!$P26)/'Life time change'!$C26</f>
        <v>0</v>
      </c>
      <c r="L27">
        <f>(Transition!$D26*('Base-New'!M28*'Per Unit Emission'!M27)*'Efficiency Change'!$G26+Transition!$C26*('Base-New'!M28*'Per Unit Emission'!M71)*'Efficiency Change'!$P26)/'Life time change'!$C26</f>
        <v>0</v>
      </c>
      <c r="M27">
        <f>(Transition!$D26*('Base-New'!N28*'Per Unit Emission'!N27)*'Efficiency Change'!$G26+Transition!$C26*('Base-New'!N28*'Per Unit Emission'!N71)*'Efficiency Change'!$P26)/'Life time change'!$C26</f>
        <v>0</v>
      </c>
      <c r="N27">
        <f>(Transition!$D26*('Base-New'!O28*'Per Unit Emission'!O27)*'Efficiency Change'!$G26+Transition!$C26*('Base-New'!O28*'Per Unit Emission'!O71)*'Efficiency Change'!$P26)/'Life time change'!$C26</f>
        <v>0</v>
      </c>
      <c r="O27">
        <f>(Transition!$D26*('Base-New'!P28*'Per Unit Emission'!P27)*'Efficiency Change'!$G26+Transition!$C26*('Base-New'!P28*'Per Unit Emission'!P71)*'Efficiency Change'!$P26)/'Life time change'!$C26</f>
        <v>0</v>
      </c>
      <c r="P27">
        <f>(Transition!$D26*('Base-New'!Q28*'Per Unit Emission'!Q27)*'Efficiency Change'!$G26+Transition!$C26*('Base-New'!Q28*'Per Unit Emission'!Q71)*'Efficiency Change'!$P26)/'Life time change'!$C26</f>
        <v>0</v>
      </c>
      <c r="Q27">
        <f>(Transition!$D26*('Base-New'!R28*'Per Unit Emission'!R27)*'Efficiency Change'!$G26+Transition!$C26*('Base-New'!R28*'Per Unit Emission'!R71)*'Efficiency Change'!$P26)/'Life time change'!$C26</f>
        <v>0</v>
      </c>
      <c r="R27">
        <f>(Transition!$D26*('Base-New'!S28*'Per Unit Emission'!S27)*'Efficiency Change'!$G26+Transition!$C26*('Base-New'!S28*'Per Unit Emission'!S71)*'Efficiency Change'!$P26)/'Life time change'!$C26</f>
        <v>0</v>
      </c>
      <c r="S27">
        <f>(Transition!$D26*('Base-New'!T28*'Per Unit Emission'!C27)*'Efficiency Change'!$G26+Transition!$C26*('Base-New'!T28*'Per Unit Emission'!C71)*'Efficiency Change'!$P26)/'Life time change'!$C26</f>
        <v>155845132.09730861</v>
      </c>
      <c r="T27">
        <f>(Transition!$D26*('Base-New'!U28*'Per Unit Emission'!D27)*'Efficiency Change'!$G26+Transition!$C26*('Base-New'!U28*'Per Unit Emission'!D71)*'Efficiency Change'!$P26)/'Life time change'!$C26</f>
        <v>51183911.013170488</v>
      </c>
      <c r="U27">
        <f>(Transition!$D26*('Base-New'!V28*'Per Unit Emission'!E27)*'Efficiency Change'!$G26+Transition!$C26*('Base-New'!V28*'Per Unit Emission'!E71)*'Efficiency Change'!$P26)/'Life time change'!$C26</f>
        <v>21615480.276964638</v>
      </c>
      <c r="V27">
        <f>(Transition!$D26*('Base-New'!W28*'Per Unit Emission'!F27)*'Efficiency Change'!$G26+Transition!$C26*('Base-New'!W28*'Per Unit Emission'!F71)*'Efficiency Change'!$P26)/'Life time change'!$C26</f>
        <v>8971014.8879935406</v>
      </c>
      <c r="W27">
        <f>(Transition!$D26*('Base-New'!X28*'Per Unit Emission'!G27)*'Efficiency Change'!$G26+Transition!$C26*('Base-New'!X28*'Per Unit Emission'!G71)*'Efficiency Change'!$P26)/'Life time change'!$C26</f>
        <v>99532110.420318395</v>
      </c>
      <c r="X27">
        <f>(Transition!$D26*('Base-New'!Y28*'Per Unit Emission'!H27)*'Efficiency Change'!$G26+Transition!$C26*('Base-New'!Y28*'Per Unit Emission'!H71)*'Efficiency Change'!$P26)/'Life time change'!$C26</f>
        <v>3010853.5982343811</v>
      </c>
      <c r="Y27">
        <f>(Transition!$D26*('Base-New'!Z28*'Per Unit Emission'!I27)*'Efficiency Change'!$G26+Transition!$C26*('Base-New'!Z28*'Per Unit Emission'!I71)*'Efficiency Change'!$P26)/'Life time change'!$C26</f>
        <v>6376408.462552608</v>
      </c>
      <c r="Z27">
        <f>(Transition!$D26*('Base-New'!AA28*'Per Unit Emission'!J27)*'Efficiency Change'!$G26+Transition!$C26*('Base-New'!AA28*'Per Unit Emission'!J71)*'Efficiency Change'!$P26)/'Life time change'!$C26</f>
        <v>20078958.370202947</v>
      </c>
      <c r="AA27">
        <f>(Transition!$D26*('Base-New'!AB28*'Per Unit Emission'!K27)*'Efficiency Change'!$G26+Transition!$C26*('Base-New'!AB28*'Per Unit Emission'!K71)*'Efficiency Change'!$P26)/'Life time change'!$C26</f>
        <v>113444274.42101562</v>
      </c>
      <c r="AB27">
        <f>(Transition!$D26*('Base-New'!AC28*'Per Unit Emission'!L27)*'Efficiency Change'!$G26+Transition!$C26*('Base-New'!AC28*'Per Unit Emission'!L71)*'Efficiency Change'!$P26)/'Life time change'!$C26</f>
        <v>13710459.860825835</v>
      </c>
      <c r="AC27">
        <f>(Transition!$D26*('Base-New'!AD28*'Per Unit Emission'!M27)*'Efficiency Change'!$G26+Transition!$C26*('Base-New'!AD28*'Per Unit Emission'!M71)*'Efficiency Change'!$P26)/'Life time change'!$C26</f>
        <v>16832049.843297705</v>
      </c>
      <c r="AD27">
        <f>(Transition!$D26*('Base-New'!AE28*'Per Unit Emission'!N27)*'Efficiency Change'!$G26+Transition!$C26*('Base-New'!AE28*'Per Unit Emission'!N71)*'Efficiency Change'!$P26)/'Life time change'!$C26</f>
        <v>2816979.1884353408</v>
      </c>
      <c r="AE27">
        <f>(Transition!$D26*('Base-New'!AF28*'Per Unit Emission'!O27)*'Efficiency Change'!$G26+Transition!$C26*('Base-New'!AF28*'Per Unit Emission'!O71)*'Efficiency Change'!$P26)/'Life time change'!$C26</f>
        <v>7885537.1891522883</v>
      </c>
      <c r="AF27">
        <f>(Transition!$D26*('Base-New'!AG28*'Per Unit Emission'!P27)*'Efficiency Change'!$G26+Transition!$C26*('Base-New'!AG28*'Per Unit Emission'!P71)*'Efficiency Change'!$P26)/'Life time change'!$C26</f>
        <v>6664195.8685839493</v>
      </c>
      <c r="AG27">
        <f>(Transition!$D26*('Base-New'!AH28*'Per Unit Emission'!Q27)*'Efficiency Change'!$G26+Transition!$C26*('Base-New'!AH28*'Per Unit Emission'!Q71)*'Efficiency Change'!$P26)/'Life time change'!$C26</f>
        <v>5221602.2300105579</v>
      </c>
      <c r="AH27">
        <f>(Transition!$D26*('Base-New'!AI28*'Per Unit Emission'!R27)*'Efficiency Change'!$G26+Transition!$C26*('Base-New'!AI28*'Per Unit Emission'!R71)*'Efficiency Change'!$P26)/'Life time change'!$C26</f>
        <v>30888085.973835539</v>
      </c>
      <c r="AI27">
        <f>(Transition!$D26*('Base-New'!AJ28*'Per Unit Emission'!S27)*'Efficiency Change'!$G26+Transition!$C26*('Base-New'!AJ28*'Per Unit Emission'!S71)*'Efficiency Change'!$P26)/'Life time change'!$C26</f>
        <v>0</v>
      </c>
      <c r="AJ27">
        <f>(Transition!$D26*('Base-New'!AK28*'Per Unit Emission'!C27)*'Efficiency Change'!$G26+Transition!$C26*('Base-New'!AK28*'Per Unit Emission'!C71)*'Efficiency Change'!$P26)/'Life time change'!$C26</f>
        <v>311690264.19461876</v>
      </c>
      <c r="AK27">
        <f>(Transition!$D26*('Base-New'!AL28*'Per Unit Emission'!D27)*'Efficiency Change'!$G26+Transition!$C26*('Base-New'!AL28*'Per Unit Emission'!D71)*'Efficiency Change'!$P26)/'Life time change'!$C26</f>
        <v>102367822.02634099</v>
      </c>
      <c r="AL27">
        <f>(Transition!$D26*('Base-New'!AM28*'Per Unit Emission'!E27)*'Efficiency Change'!$G26+Transition!$C26*('Base-New'!AM28*'Per Unit Emission'!E71)*'Efficiency Change'!$P26)/'Life time change'!$C26</f>
        <v>43230960.553929277</v>
      </c>
      <c r="AM27">
        <f>(Transition!$D26*('Base-New'!AN28*'Per Unit Emission'!F27)*'Efficiency Change'!$G26+Transition!$C26*('Base-New'!AN28*'Per Unit Emission'!F71)*'Efficiency Change'!$P26)/'Life time change'!$C26</f>
        <v>17942029.775987025</v>
      </c>
      <c r="AN27">
        <f>(Transition!$D26*('Base-New'!AO28*'Per Unit Emission'!G27)*'Efficiency Change'!$G26+Transition!$C26*('Base-New'!AO28*'Per Unit Emission'!G71)*'Efficiency Change'!$P26)/'Life time change'!$C26</f>
        <v>199064220.84063679</v>
      </c>
      <c r="AO27">
        <f>(Transition!$D26*('Base-New'!AP28*'Per Unit Emission'!H27)*'Efficiency Change'!$G26+Transition!$C26*('Base-New'!AP28*'Per Unit Emission'!H71)*'Efficiency Change'!$P26)/'Life time change'!$C26</f>
        <v>6021707.1964687621</v>
      </c>
      <c r="AP27">
        <f>(Transition!$D26*('Base-New'!AQ28*'Per Unit Emission'!I27)*'Efficiency Change'!$G26+Transition!$C26*('Base-New'!AQ28*'Per Unit Emission'!I71)*'Efficiency Change'!$P26)/'Life time change'!$C26</f>
        <v>12752816.925105229</v>
      </c>
      <c r="AQ27">
        <f>(Transition!$D26*('Base-New'!AR28*'Per Unit Emission'!J27)*'Efficiency Change'!$G26+Transition!$C26*('Base-New'!AR28*'Per Unit Emission'!J71)*'Efficiency Change'!$P26)/'Life time change'!$C26</f>
        <v>40157916.740405895</v>
      </c>
      <c r="AR27">
        <f>(Transition!$D26*('Base-New'!AS28*'Per Unit Emission'!K27)*'Efficiency Change'!$G26+Transition!$C26*('Base-New'!AS28*'Per Unit Emission'!K71)*'Efficiency Change'!$P26)/'Life time change'!$C26</f>
        <v>226888548.8420305</v>
      </c>
      <c r="AS27">
        <f>(Transition!$D26*('Base-New'!AT28*'Per Unit Emission'!L27)*'Efficiency Change'!$G26+Transition!$C26*('Base-New'!AT28*'Per Unit Emission'!L71)*'Efficiency Change'!$P26)/'Life time change'!$C26</f>
        <v>27420919.72165167</v>
      </c>
      <c r="AT27">
        <f>(Transition!$D26*('Base-New'!AU28*'Per Unit Emission'!M27)*'Efficiency Change'!$G26+Transition!$C26*('Base-New'!AU28*'Per Unit Emission'!M71)*'Efficiency Change'!$P26)/'Life time change'!$C26</f>
        <v>33664099.68659541</v>
      </c>
      <c r="AU27">
        <f>(Transition!$D26*('Base-New'!AV28*'Per Unit Emission'!N27)*'Efficiency Change'!$G26+Transition!$C26*('Base-New'!AV28*'Per Unit Emission'!N71)*'Efficiency Change'!$P26)/'Life time change'!$C26</f>
        <v>5633958.3768706815</v>
      </c>
      <c r="AV27">
        <f>(Transition!$D26*('Base-New'!AW28*'Per Unit Emission'!O27)*'Efficiency Change'!$G26+Transition!$C26*('Base-New'!AW28*'Per Unit Emission'!O71)*'Efficiency Change'!$P26)/'Life time change'!$C26</f>
        <v>15771074.378304526</v>
      </c>
      <c r="AW27">
        <f>(Transition!$D26*('Base-New'!AX28*'Per Unit Emission'!P27)*'Efficiency Change'!$G26+Transition!$C26*('Base-New'!AX28*'Per Unit Emission'!P71)*'Efficiency Change'!$P26)/'Life time change'!$C26</f>
        <v>13328391.737167899</v>
      </c>
      <c r="AX27">
        <f>(Transition!$D26*('Base-New'!AY28*'Per Unit Emission'!Q27)*'Efficiency Change'!$G26+Transition!$C26*('Base-New'!AY28*'Per Unit Emission'!Q71)*'Efficiency Change'!$P26)/'Life time change'!$C26</f>
        <v>10443204.460021127</v>
      </c>
      <c r="AY27">
        <f>(Transition!$D26*('Base-New'!AZ28*'Per Unit Emission'!R27)*'Efficiency Change'!$G26+Transition!$C26*('Base-New'!AZ28*'Per Unit Emission'!R71)*'Efficiency Change'!$P26)/'Life time change'!$C26</f>
        <v>61776171.947671078</v>
      </c>
      <c r="AZ27">
        <f>(Transition!$D26*('Base-New'!BA28*'Per Unit Emission'!S27)*'Efficiency Change'!$G26+Transition!$C26*('Base-New'!BA28*'Per Unit Emission'!S71)*'Efficiency Change'!$P26)/'Life time change'!$C26</f>
        <v>0</v>
      </c>
      <c r="BA27">
        <f>(Transition!$D26*('Base-New'!BB28*'Per Unit Emission'!C27)*'Efficiency Change'!$G26+Transition!$C26*('Base-New'!BB28*'Per Unit Emission'!C71)*'Efficiency Change'!$P26)/'Life time change'!$C26</f>
        <v>467535396.29192734</v>
      </c>
      <c r="BB27">
        <f>(Transition!$D26*('Base-New'!BC28*'Per Unit Emission'!D27)*'Efficiency Change'!$G26+Transition!$C26*('Base-New'!BC28*'Per Unit Emission'!D71)*'Efficiency Change'!$P26)/'Life time change'!$C26</f>
        <v>130815819.90576853</v>
      </c>
      <c r="BC27">
        <f>(Transition!$D26*('Base-New'!BD28*'Per Unit Emission'!E27)*'Efficiency Change'!$G26+Transition!$C26*('Base-New'!BD28*'Per Unit Emission'!E71)*'Efficiency Change'!$P26)/'Life time change'!$C26</f>
        <v>58077124.580311947</v>
      </c>
      <c r="BD27">
        <f>(Transition!$D26*('Base-New'!BE28*'Per Unit Emission'!F27)*'Efficiency Change'!$G26+Transition!$C26*('Base-New'!BE28*'Per Unit Emission'!F71)*'Efficiency Change'!$P26)/'Life time change'!$C26</f>
        <v>26913044.663980536</v>
      </c>
      <c r="BE27">
        <f>(Transition!$D26*('Base-New'!BF28*'Per Unit Emission'!G27)*'Efficiency Change'!$G26+Transition!$C26*('Base-New'!BF28*'Per Unit Emission'!G71)*'Efficiency Change'!$P26)/'Life time change'!$C26</f>
        <v>298596331.26095432</v>
      </c>
      <c r="BF27">
        <f>(Transition!$D26*('Base-New'!BG28*'Per Unit Emission'!H27)*'Efficiency Change'!$G26+Transition!$C26*('Base-New'!BG28*'Per Unit Emission'!H71)*'Efficiency Change'!$P26)/'Life time change'!$C26</f>
        <v>9032560.7947031446</v>
      </c>
      <c r="BG27">
        <f>(Transition!$D26*('Base-New'!BH28*'Per Unit Emission'!I27)*'Efficiency Change'!$G26+Transition!$C26*('Base-New'!BH28*'Per Unit Emission'!I71)*'Efficiency Change'!$P26)/'Life time change'!$C26</f>
        <v>19129225.387657825</v>
      </c>
      <c r="BH27">
        <f>(Transition!$D26*('Base-New'!BI28*'Per Unit Emission'!J27)*'Efficiency Change'!$G26+Transition!$C26*('Base-New'!BI28*'Per Unit Emission'!J71)*'Efficiency Change'!$P26)/'Life time change'!$C26</f>
        <v>60236875.11060898</v>
      </c>
      <c r="BI27">
        <f>(Transition!$D26*('Base-New'!BJ28*'Per Unit Emission'!K27)*'Efficiency Change'!$G26+Transition!$C26*('Base-New'!BJ28*'Per Unit Emission'!K71)*'Efficiency Change'!$P26)/'Life time change'!$C26</f>
        <v>340332823.26304692</v>
      </c>
      <c r="BJ27">
        <f>(Transition!$D26*('Base-New'!BK28*'Per Unit Emission'!L27)*'Efficiency Change'!$G26+Transition!$C26*('Base-New'!BK28*'Per Unit Emission'!L71)*'Efficiency Change'!$P26)/'Life time change'!$C26</f>
        <v>41131379.582477428</v>
      </c>
      <c r="BK27">
        <f>(Transition!$D26*('Base-New'!BL28*'Per Unit Emission'!M27)*'Efficiency Change'!$G26+Transition!$C26*('Base-New'!BL28*'Per Unit Emission'!M71)*'Efficiency Change'!$P26)/'Life time change'!$C26</f>
        <v>50496149.529893115</v>
      </c>
      <c r="BL27">
        <f>(Transition!$D26*('Base-New'!BM28*'Per Unit Emission'!N27)*'Efficiency Change'!$G26+Transition!$C26*('Base-New'!BM28*'Per Unit Emission'!N71)*'Efficiency Change'!$P26)/'Life time change'!$C26</f>
        <v>8450937.5653060209</v>
      </c>
      <c r="BM27">
        <f>(Transition!$D26*('Base-New'!BN28*'Per Unit Emission'!O27)*'Efficiency Change'!$G26+Transition!$C26*('Base-New'!BN28*'Per Unit Emission'!O71)*'Efficiency Change'!$P26)/'Life time change'!$C26</f>
        <v>23656611.567456853</v>
      </c>
      <c r="BN27">
        <f>(Transition!$D26*('Base-New'!BO28*'Per Unit Emission'!P27)*'Efficiency Change'!$G26+Transition!$C26*('Base-New'!BO28*'Per Unit Emission'!P71)*'Efficiency Change'!$P26)/'Life time change'!$C26</f>
        <v>19992587.605751846</v>
      </c>
      <c r="BO27">
        <f>(Transition!$D26*('Base-New'!BP28*'Per Unit Emission'!Q27)*'Efficiency Change'!$G26+Transition!$C26*('Base-New'!BP28*'Per Unit Emission'!Q71)*'Efficiency Change'!$P26)/'Life time change'!$C26</f>
        <v>15664806.690031644</v>
      </c>
      <c r="BP27">
        <f>(Transition!$D26*('Base-New'!BQ28*'Per Unit Emission'!R27)*'Efficiency Change'!$G26+Transition!$C26*('Base-New'!BQ28*'Per Unit Emission'!R71)*'Efficiency Change'!$P26)/'Life time change'!$C26</f>
        <v>92664257.921506748</v>
      </c>
      <c r="BQ27">
        <f>(Transition!$D26*('Base-New'!BR28*'Per Unit Emission'!S27)*'Efficiency Change'!$G26+Transition!$C26*('Base-New'!BR28*'Per Unit Emission'!S71)*'Efficiency Change'!$P26)/'Life time change'!$C26</f>
        <v>0</v>
      </c>
      <c r="BR27">
        <f>(Transition!$D26*('Base-New'!BS28*'Per Unit Emission'!C27)*'Efficiency Change'!$G26+Transition!$C26*('Base-New'!BS28*'Per Unit Emission'!C71)*'Efficiency Change'!$P26)/'Life time change'!$C26</f>
        <v>623380528.38923752</v>
      </c>
      <c r="BS27">
        <f>(Transition!$D26*('Base-New'!BT28*'Per Unit Emission'!D27)*'Efficiency Change'!$G26+Transition!$C26*('Base-New'!BT28*'Per Unit Emission'!D71)*'Efficiency Change'!$P26)/'Life time change'!$C26</f>
        <v>135253916.90135342</v>
      </c>
      <c r="BT27">
        <f>(Transition!$D26*('Base-New'!BU28*'Per Unit Emission'!E27)*'Efficiency Change'!$G26+Transition!$C26*('Base-New'!BU28*'Per Unit Emission'!E71)*'Efficiency Change'!$P26)/'Life time change'!$C26</f>
        <v>58194033.728111394</v>
      </c>
      <c r="BU27">
        <f>(Transition!$D26*('Base-New'!BV28*'Per Unit Emission'!F27)*'Efficiency Change'!$G26+Transition!$C26*('Base-New'!BV28*'Per Unit Emission'!F71)*'Efficiency Change'!$P26)/'Life time change'!$C26</f>
        <v>35884059.551974192</v>
      </c>
      <c r="BV27">
        <f>(Transition!$D26*('Base-New'!BW28*'Per Unit Emission'!G27)*'Efficiency Change'!$G26+Transition!$C26*('Base-New'!BW28*'Per Unit Emission'!G71)*'Efficiency Change'!$P26)/'Life time change'!$C26</f>
        <v>398128441.68127358</v>
      </c>
      <c r="BW27">
        <f>(Transition!$D26*('Base-New'!BX28*'Per Unit Emission'!H27)*'Efficiency Change'!$G26+Transition!$C26*('Base-New'!BX28*'Per Unit Emission'!H71)*'Efficiency Change'!$P26)/'Life time change'!$C26</f>
        <v>12043414.392937539</v>
      </c>
      <c r="BX27">
        <f>(Transition!$D26*('Base-New'!BY28*'Per Unit Emission'!I27)*'Efficiency Change'!$G26+Transition!$C26*('Base-New'!BY28*'Per Unit Emission'!I71)*'Efficiency Change'!$P26)/'Life time change'!$C26</f>
        <v>23804638.6104405</v>
      </c>
      <c r="BY27">
        <f>(Transition!$D26*('Base-New'!BZ28*'Per Unit Emission'!J27)*'Efficiency Change'!$G26+Transition!$C26*('Base-New'!BZ28*'Per Unit Emission'!J71)*'Efficiency Change'!$P26)/'Life time change'!$C26</f>
        <v>80315833.480811924</v>
      </c>
      <c r="BZ27">
        <f>(Transition!$D26*('Base-New'!CA28*'Per Unit Emission'!K27)*'Efficiency Change'!$G26+Transition!$C26*('Base-New'!CA28*'Per Unit Emission'!K71)*'Efficiency Change'!$P26)/'Life time change'!$C26</f>
        <v>453777097.68406218</v>
      </c>
      <c r="CA27">
        <f>(Transition!$D26*('Base-New'!CB28*'Per Unit Emission'!L27)*'Efficiency Change'!$G26+Transition!$C26*('Base-New'!CB28*'Per Unit Emission'!L71)*'Efficiency Change'!$P26)/'Life time change'!$C26</f>
        <v>54841839.443303339</v>
      </c>
      <c r="CB27">
        <f>(Transition!$D26*('Base-New'!CC28*'Per Unit Emission'!M27)*'Efficiency Change'!$G26+Transition!$C26*('Base-New'!CC28*'Per Unit Emission'!M71)*'Efficiency Change'!$P26)/'Life time change'!$C26</f>
        <v>67328199.37319082</v>
      </c>
      <c r="CC27">
        <f>(Transition!$D26*('Base-New'!CD28*'Per Unit Emission'!N27)*'Efficiency Change'!$G26+Transition!$C26*('Base-New'!CD28*'Per Unit Emission'!N71)*'Efficiency Change'!$P26)/'Life time change'!$C26</f>
        <v>11267916.753741363</v>
      </c>
      <c r="CD27">
        <f>(Transition!$D26*('Base-New'!CE28*'Per Unit Emission'!O27)*'Efficiency Change'!$G26+Transition!$C26*('Base-New'!CE28*'Per Unit Emission'!O71)*'Efficiency Change'!$P26)/'Life time change'!$C26</f>
        <v>31542148.756609052</v>
      </c>
      <c r="CE27">
        <f>(Transition!$D26*('Base-New'!CF28*'Per Unit Emission'!P27)*'Efficiency Change'!$G26+Transition!$C26*('Base-New'!CF28*'Per Unit Emission'!P71)*'Efficiency Change'!$P26)/'Life time change'!$C26</f>
        <v>26656783.474335797</v>
      </c>
      <c r="CF27">
        <f>(Transition!$D26*('Base-New'!CG28*'Per Unit Emission'!Q27)*'Efficiency Change'!$G26+Transition!$C26*('Base-New'!CG28*'Per Unit Emission'!Q71)*'Efficiency Change'!$P26)/'Life time change'!$C26</f>
        <v>20886408.920042153</v>
      </c>
      <c r="CG27">
        <f>(Transition!$D26*('Base-New'!CH28*'Per Unit Emission'!R27)*'Efficiency Change'!$G26+Transition!$C26*('Base-New'!CH28*'Per Unit Emission'!R71)*'Efficiency Change'!$P26)/'Life time change'!$C26</f>
        <v>123552343.89534231</v>
      </c>
      <c r="CJ27">
        <v>2034</v>
      </c>
      <c r="CK27">
        <f>(Transition!$D26*('RCP26-NEW'!C28*'Per Unit Emission'!T27)*'Efficiency Change'!$G26+Transition!$C26*('RCP26-NEW'!C28*'Per Unit Emission'!T71)*'Efficiency Change'!$P26)/'Life time change'!$C26</f>
        <v>0</v>
      </c>
      <c r="CL27">
        <f>(Transition!$D26*('RCP26-NEW'!D28*'Per Unit Emission'!U27)*'Efficiency Change'!$G26+Transition!$C26*('RCP26-NEW'!D28*'Per Unit Emission'!U71)*'Efficiency Change'!$P26)/'Life time change'!$C26</f>
        <v>0</v>
      </c>
      <c r="CM27">
        <f>(Transition!$D26*('RCP26-NEW'!E28*'Per Unit Emission'!V27)*'Efficiency Change'!$G26+Transition!$C26*('RCP26-NEW'!E28*'Per Unit Emission'!V71)*'Efficiency Change'!$P26)/'Life time change'!$C26</f>
        <v>0</v>
      </c>
      <c r="CN27">
        <f>(Transition!$D26*('RCP26-NEW'!F28*'Per Unit Emission'!W27)*'Efficiency Change'!$G26+Transition!$C26*('RCP26-NEW'!F28*'Per Unit Emission'!W71)*'Efficiency Change'!$P26)/'Life time change'!$C26</f>
        <v>0</v>
      </c>
      <c r="CO27">
        <f>(Transition!$D26*('RCP26-NEW'!G28*'Per Unit Emission'!X27)*'Efficiency Change'!$G26+Transition!$C26*('RCP26-NEW'!G28*'Per Unit Emission'!X71)*'Efficiency Change'!$P26)/'Life time change'!$C26</f>
        <v>0</v>
      </c>
      <c r="CP27">
        <f>(Transition!$D26*('RCP26-NEW'!H28*'Per Unit Emission'!Y27)*'Efficiency Change'!$G26+Transition!$C26*('RCP26-NEW'!H28*'Per Unit Emission'!Y71)*'Efficiency Change'!$P26)/'Life time change'!$C26</f>
        <v>0</v>
      </c>
      <c r="CQ27">
        <f>(Transition!$D26*('RCP26-NEW'!I28*'Per Unit Emission'!Z27)*'Efficiency Change'!$G26+Transition!$C26*('RCP26-NEW'!I28*'Per Unit Emission'!Z71)*'Efficiency Change'!$P26)/'Life time change'!$C26</f>
        <v>0</v>
      </c>
      <c r="CR27">
        <f>(Transition!$D26*('RCP26-NEW'!J28*'Per Unit Emission'!AA27)*'Efficiency Change'!$G26+Transition!$C26*('RCP26-NEW'!J28*'Per Unit Emission'!AA71)*'Efficiency Change'!$P26)/'Life time change'!$C26</f>
        <v>0</v>
      </c>
      <c r="CS27">
        <f>(Transition!$D26*('RCP26-NEW'!K28*'Per Unit Emission'!AB27)*'Efficiency Change'!$G26+Transition!$C26*('RCP26-NEW'!K28*'Per Unit Emission'!AB71)*'Efficiency Change'!$P26)/'Life time change'!$C26</f>
        <v>0</v>
      </c>
      <c r="CT27">
        <f>(Transition!$D26*('RCP26-NEW'!L28*'Per Unit Emission'!AC27)*'Efficiency Change'!$G26+Transition!$C26*('RCP26-NEW'!L28*'Per Unit Emission'!AC71)*'Efficiency Change'!$P26)/'Life time change'!$C26</f>
        <v>0</v>
      </c>
      <c r="CU27">
        <f>(Transition!$D26*('RCP26-NEW'!M28*'Per Unit Emission'!AD27)*'Efficiency Change'!$G26+Transition!$C26*('RCP26-NEW'!M28*'Per Unit Emission'!AD71)*'Efficiency Change'!$P26)/'Life time change'!$C26</f>
        <v>0</v>
      </c>
      <c r="CV27">
        <f>(Transition!$D26*('RCP26-NEW'!N28*'Per Unit Emission'!AE27)*'Efficiency Change'!$G26+Transition!$C26*('RCP26-NEW'!N28*'Per Unit Emission'!AE71)*'Efficiency Change'!$P26)/'Life time change'!$C26</f>
        <v>0</v>
      </c>
      <c r="CW27">
        <f>(Transition!$D26*('RCP26-NEW'!O28*'Per Unit Emission'!AF27)*'Efficiency Change'!$G26+Transition!$C26*('RCP26-NEW'!O28*'Per Unit Emission'!AF71)*'Efficiency Change'!$P26)/'Life time change'!$C26</f>
        <v>0</v>
      </c>
      <c r="CX27">
        <f>(Transition!$D26*('RCP26-NEW'!P28*'Per Unit Emission'!AG27)*'Efficiency Change'!$G26+Transition!$C26*('RCP26-NEW'!P28*'Per Unit Emission'!AG71)*'Efficiency Change'!$P26)/'Life time change'!$C26</f>
        <v>0</v>
      </c>
      <c r="CY27">
        <f>(Transition!$D26*('RCP26-NEW'!Q28*'Per Unit Emission'!AH27)*'Efficiency Change'!$G26+Transition!$C26*('RCP26-NEW'!Q28*'Per Unit Emission'!AH71)*'Efficiency Change'!$P26)/'Life time change'!$C26</f>
        <v>0</v>
      </c>
      <c r="CZ27">
        <f>(Transition!$D26*('RCP26-NEW'!R28*'Per Unit Emission'!AI27)*'Efficiency Change'!$G26+Transition!$C26*('RCP26-NEW'!R28*'Per Unit Emission'!AI71)*'Efficiency Change'!$P26)/'Life time change'!$C26</f>
        <v>0</v>
      </c>
      <c r="DA27">
        <f>(Transition!$D26*('RCP26-NEW'!S28*'Per Unit Emission'!AJ27)*'Efficiency Change'!$G26+Transition!$C26*('RCP26-NEW'!S28*'Per Unit Emission'!AJ71)*'Efficiency Change'!$P26)/'Life time change'!$C26</f>
        <v>0</v>
      </c>
      <c r="DB27">
        <f>(Transition!$D26*('RCP26-NEW'!T28*'Per Unit Emission'!T27)*'Efficiency Change'!$G26+Transition!$C26*('RCP26-NEW'!T28*'Per Unit Emission'!T71)*'Efficiency Change'!$P26)/'Life time change'!$C26</f>
        <v>240555120.89328828</v>
      </c>
      <c r="DC27">
        <f>(Transition!$D26*('RCP26-NEW'!U28*'Per Unit Emission'!U27)*'Efficiency Change'!$G26+Transition!$C26*('RCP26-NEW'!U28*'Per Unit Emission'!U71)*'Efficiency Change'!$P26)/'Life time change'!$C26</f>
        <v>75154339.52854301</v>
      </c>
      <c r="DD27">
        <f>(Transition!$D26*('RCP26-NEW'!V28*'Per Unit Emission'!V27)*'Efficiency Change'!$G26+Transition!$C26*('RCP26-NEW'!V28*'Per Unit Emission'!V71)*'Efficiency Change'!$P26)/'Life time change'!$C26</f>
        <v>35924513.861613438</v>
      </c>
      <c r="DE27">
        <f>(Transition!$D26*('RCP26-NEW'!W28*'Per Unit Emission'!W27)*'Efficiency Change'!$G26+Transition!$C26*('RCP26-NEW'!W28*'Per Unit Emission'!W71)*'Efficiency Change'!$P26)/'Life time change'!$C26</f>
        <v>12354610.430426193</v>
      </c>
      <c r="DF27">
        <f>(Transition!$D26*('RCP26-NEW'!X28*'Per Unit Emission'!X27)*'Efficiency Change'!$G26+Transition!$C26*('RCP26-NEW'!X28*'Per Unit Emission'!X71)*'Efficiency Change'!$P26)/'Life time change'!$C26</f>
        <v>130777121.0914644</v>
      </c>
      <c r="DG27">
        <f>(Transition!$D26*('RCP26-NEW'!Y28*'Per Unit Emission'!Y27)*'Efficiency Change'!$G26+Transition!$C26*('RCP26-NEW'!Y28*'Per Unit Emission'!Y71)*'Efficiency Change'!$P26)/'Life time change'!$C26</f>
        <v>5548018.8960916689</v>
      </c>
      <c r="DH27">
        <f>(Transition!$D26*('RCP26-NEW'!Z28*'Per Unit Emission'!Z27)*'Efficiency Change'!$G26+Transition!$C26*('RCP26-NEW'!Z28*'Per Unit Emission'!Z71)*'Efficiency Change'!$P26)/'Life time change'!$C26</f>
        <v>10300999.053539706</v>
      </c>
      <c r="DI27">
        <f>(Transition!$D26*('RCP26-NEW'!AA28*'Per Unit Emission'!AA27)*'Efficiency Change'!$G26+Transition!$C26*('RCP26-NEW'!AA28*'Per Unit Emission'!AA71)*'Efficiency Change'!$P26)/'Life time change'!$C26</f>
        <v>35064686.460481003</v>
      </c>
      <c r="DJ27">
        <f>(Transition!$D26*('RCP26-NEW'!AB28*'Per Unit Emission'!AB27)*'Efficiency Change'!$G26+Transition!$C26*('RCP26-NEW'!AB28*'Per Unit Emission'!AB71)*'Efficiency Change'!$P26)/'Life time change'!$C26</f>
        <v>164795807.28636944</v>
      </c>
      <c r="DK27">
        <f>(Transition!$D26*('RCP26-NEW'!AC28*'Per Unit Emission'!AC27)*'Efficiency Change'!$G26+Transition!$C26*('RCP26-NEW'!AC28*'Per Unit Emission'!AC71)*'Efficiency Change'!$P26)/'Life time change'!$C26</f>
        <v>21387050.261014786</v>
      </c>
      <c r="DL27">
        <f>(Transition!$D26*('RCP26-NEW'!AD28*'Per Unit Emission'!AD27)*'Efficiency Change'!$G26+Transition!$C26*('RCP26-NEW'!AD28*'Per Unit Emission'!AD71)*'Efficiency Change'!$P26)/'Life time change'!$C26</f>
        <v>45878992.179790415</v>
      </c>
      <c r="DM27">
        <f>(Transition!$D26*('RCP26-NEW'!AE28*'Per Unit Emission'!AE27)*'Efficiency Change'!$G26+Transition!$C26*('RCP26-NEW'!AE28*'Per Unit Emission'!AE71)*'Efficiency Change'!$P26)/'Life time change'!$C26</f>
        <v>4853114.8203717452</v>
      </c>
      <c r="DN27">
        <f>(Transition!$D26*('RCP26-NEW'!AF28*'Per Unit Emission'!AF27)*'Efficiency Change'!$G26+Transition!$C26*('RCP26-NEW'!AF28*'Per Unit Emission'!AF71)*'Efficiency Change'!$P26)/'Life time change'!$C26</f>
        <v>13245139.368461892</v>
      </c>
      <c r="DO27">
        <f>(Transition!$D26*('RCP26-NEW'!AG28*'Per Unit Emission'!AG27)*'Efficiency Change'!$G26+Transition!$C26*('RCP26-NEW'!AG28*'Per Unit Emission'!AG71)*'Efficiency Change'!$P26)/'Life time change'!$C26</f>
        <v>24234288.351025458</v>
      </c>
      <c r="DP27">
        <f>(Transition!$D26*('RCP26-NEW'!AH28*'Per Unit Emission'!AH27)*'Efficiency Change'!$G26+Transition!$C26*('RCP26-NEW'!AH28*'Per Unit Emission'!AH71)*'Efficiency Change'!$P26)/'Life time change'!$C26</f>
        <v>10768112.403839873</v>
      </c>
      <c r="DQ27">
        <f>(Transition!$D26*('RCP26-NEW'!AI28*'Per Unit Emission'!AI27)*'Efficiency Change'!$G26+Transition!$C26*('RCP26-NEW'!AI28*'Per Unit Emission'!AI71)*'Efficiency Change'!$P26)/'Life time change'!$C26</f>
        <v>50681741.071656726</v>
      </c>
      <c r="DR27">
        <f>(Transition!$D26*('RCP26-NEW'!AJ28*'Per Unit Emission'!AJ27)*'Efficiency Change'!$G26+Transition!$C26*('RCP26-NEW'!AJ28*'Per Unit Emission'!AJ71)*'Efficiency Change'!$P26)/'Life time change'!$C26</f>
        <v>0</v>
      </c>
      <c r="DS27">
        <f>(Transition!$D26*('RCP26-NEW'!AK28*'Per Unit Emission'!T27)*'Efficiency Change'!$G26+Transition!$C26*('RCP26-NEW'!AK28*'Per Unit Emission'!T71)*'Efficiency Change'!$P26)/'Life time change'!$C26</f>
        <v>481110241.78657794</v>
      </c>
      <c r="DT27">
        <f>(Transition!$D26*('RCP26-NEW'!AL28*'Per Unit Emission'!U27)*'Efficiency Change'!$G26+Transition!$C26*('RCP26-NEW'!AL28*'Per Unit Emission'!U71)*'Efficiency Change'!$P26)/'Life time change'!$C26</f>
        <v>75496541.642917946</v>
      </c>
      <c r="DU27">
        <f>(Transition!$D26*('RCP26-NEW'!AM28*'Per Unit Emission'!V27)*'Efficiency Change'!$G26+Transition!$C26*('RCP26-NEW'!AM28*'Per Unit Emission'!V71)*'Efficiency Change'!$P26)/'Life time change'!$C26</f>
        <v>71849027.723226875</v>
      </c>
      <c r="DV27">
        <f>(Transition!$D26*('RCP26-NEW'!AN28*'Per Unit Emission'!W27)*'Efficiency Change'!$G26+Transition!$C26*('RCP26-NEW'!AN28*'Per Unit Emission'!W71)*'Efficiency Change'!$P26)/'Life time change'!$C26</f>
        <v>24709220.860852387</v>
      </c>
      <c r="DW27">
        <f>(Transition!$D26*('RCP26-NEW'!AO28*'Per Unit Emission'!X27)*'Efficiency Change'!$G26+Transition!$C26*('RCP26-NEW'!AO28*'Per Unit Emission'!X71)*'Efficiency Change'!$P26)/'Life time change'!$C26</f>
        <v>261554242.182928</v>
      </c>
      <c r="DX27">
        <f>(Transition!$D26*('RCP26-NEW'!AP28*'Per Unit Emission'!Y27)*'Efficiency Change'!$G26+Transition!$C26*('RCP26-NEW'!AP28*'Per Unit Emission'!Y71)*'Efficiency Change'!$P26)/'Life time change'!$C26</f>
        <v>11096037.792183338</v>
      </c>
      <c r="DY27">
        <f>(Transition!$D26*('RCP26-NEW'!AQ28*'Per Unit Emission'!Z27)*'Efficiency Change'!$G26+Transition!$C26*('RCP26-NEW'!AQ28*'Per Unit Emission'!Z71)*'Efficiency Change'!$P26)/'Life time change'!$C26</f>
        <v>20601998.107079364</v>
      </c>
      <c r="DZ27">
        <f>(Transition!$D26*('RCP26-NEW'!AR28*'Per Unit Emission'!AA27)*'Efficiency Change'!$G26+Transition!$C26*('RCP26-NEW'!AR28*'Per Unit Emission'!AA71)*'Efficiency Change'!$P26)/'Life time change'!$C26</f>
        <v>70129372.920962006</v>
      </c>
      <c r="EA27">
        <f>(Transition!$D26*('RCP26-NEW'!AS28*'Per Unit Emission'!AB27)*'Efficiency Change'!$G26+Transition!$C26*('RCP26-NEW'!AS28*'Per Unit Emission'!AB71)*'Efficiency Change'!$P26)/'Life time change'!$C26</f>
        <v>329591614.57273889</v>
      </c>
      <c r="EB27">
        <f>(Transition!$D26*('RCP26-NEW'!AT28*'Per Unit Emission'!AC27)*'Efficiency Change'!$G26+Transition!$C26*('RCP26-NEW'!AT28*'Per Unit Emission'!AC71)*'Efficiency Change'!$P26)/'Life time change'!$C26</f>
        <v>42774100.522029571</v>
      </c>
      <c r="EC27">
        <f>(Transition!$D26*('RCP26-NEW'!AU28*'Per Unit Emission'!AD27)*'Efficiency Change'!$G26+Transition!$C26*('RCP26-NEW'!AU28*'Per Unit Emission'!AD71)*'Efficiency Change'!$P26)/'Life time change'!$C26</f>
        <v>91757984.359580964</v>
      </c>
      <c r="ED27">
        <f>(Transition!$D26*('RCP26-NEW'!AV28*'Per Unit Emission'!AE27)*'Efficiency Change'!$G26+Transition!$C26*('RCP26-NEW'!AV28*'Per Unit Emission'!AE71)*'Efficiency Change'!$P26)/'Life time change'!$C26</f>
        <v>9706229.6407435015</v>
      </c>
      <c r="EE27">
        <f>(Transition!$D26*('RCP26-NEW'!AW28*'Per Unit Emission'!AF27)*'Efficiency Change'!$G26+Transition!$C26*('RCP26-NEW'!AW28*'Per Unit Emission'!AF71)*'Efficiency Change'!$P26)/'Life time change'!$C26</f>
        <v>26490278.736923892</v>
      </c>
      <c r="EF27">
        <f>(Transition!$D26*('RCP26-NEW'!AX28*'Per Unit Emission'!AG27)*'Efficiency Change'!$G26+Transition!$C26*('RCP26-NEW'!AX28*'Per Unit Emission'!AG71)*'Efficiency Change'!$P26)/'Life time change'!$C26</f>
        <v>48468576.702051021</v>
      </c>
      <c r="EG27">
        <f>(Transition!$D26*('RCP26-NEW'!AY28*'Per Unit Emission'!AH27)*'Efficiency Change'!$G26+Transition!$C26*('RCP26-NEW'!AY28*'Per Unit Emission'!AH71)*'Efficiency Change'!$P26)/'Life time change'!$C26</f>
        <v>21536224.807679653</v>
      </c>
      <c r="EH27">
        <f>(Transition!$D26*('RCP26-NEW'!AZ28*'Per Unit Emission'!AI27)*'Efficiency Change'!$G26+Transition!$C26*('RCP26-NEW'!AZ28*'Per Unit Emission'!AI71)*'Efficiency Change'!$P26)/'Life time change'!$C26</f>
        <v>101363482.14331359</v>
      </c>
      <c r="EI27">
        <f>(Transition!$D26*('RCP26-NEW'!BA28*'Per Unit Emission'!AJ27)*'Efficiency Change'!$G26+Transition!$C26*('RCP26-NEW'!BA28*'Per Unit Emission'!AJ71)*'Efficiency Change'!$P26)/'Life time change'!$C26</f>
        <v>0</v>
      </c>
      <c r="EJ27">
        <f>(Transition!$D26*('RCP26-NEW'!BB28*'Per Unit Emission'!T27)*'Efficiency Change'!$G26+Transition!$C26*('RCP26-NEW'!BB28*'Per Unit Emission'!T71)*'Efficiency Change'!$P26)/'Life time change'!$C26</f>
        <v>721665362.67986774</v>
      </c>
      <c r="EK27">
        <f>(Transition!$D26*('RCP26-NEW'!BC28*'Per Unit Emission'!U27)*'Efficiency Change'!$G26+Transition!$C26*('RCP26-NEW'!BC28*'Per Unit Emission'!U71)*'Efficiency Change'!$P26)/'Life time change'!$C26</f>
        <v>75759764.413502544</v>
      </c>
      <c r="EL27">
        <f>(Transition!$D26*('RCP26-NEW'!BD28*'Per Unit Emission'!V27)*'Efficiency Change'!$G26+Transition!$C26*('RCP26-NEW'!BD28*'Per Unit Emission'!V71)*'Efficiency Change'!$P26)/'Life time change'!$C26</f>
        <v>107773541.58483984</v>
      </c>
      <c r="EM27">
        <f>(Transition!$D26*('RCP26-NEW'!BE28*'Per Unit Emission'!W27)*'Efficiency Change'!$G26+Transition!$C26*('RCP26-NEW'!BE28*'Per Unit Emission'!W71)*'Efficiency Change'!$P26)/'Life time change'!$C26</f>
        <v>37063831.291278578</v>
      </c>
      <c r="EN27">
        <f>(Transition!$D26*('RCP26-NEW'!BF28*'Per Unit Emission'!X27)*'Efficiency Change'!$G26+Transition!$C26*('RCP26-NEW'!BF28*'Per Unit Emission'!X71)*'Efficiency Change'!$P26)/'Life time change'!$C26</f>
        <v>392331363.27439266</v>
      </c>
      <c r="EO27">
        <f>(Transition!$D26*('RCP26-NEW'!BG28*'Per Unit Emission'!Y27)*'Efficiency Change'!$G26+Transition!$C26*('RCP26-NEW'!BG28*'Per Unit Emission'!Y71)*'Efficiency Change'!$P26)/'Life time change'!$C26</f>
        <v>16644056.688274937</v>
      </c>
      <c r="EP27">
        <f>(Transition!$D26*('RCP26-NEW'!BH28*'Per Unit Emission'!Z27)*'Efficiency Change'!$G26+Transition!$C26*('RCP26-NEW'!BH28*'Per Unit Emission'!Z71)*'Efficiency Change'!$P26)/'Life time change'!$C26</f>
        <v>30902997.160619102</v>
      </c>
      <c r="EQ27">
        <f>(Transition!$D26*('RCP26-NEW'!BI28*'Per Unit Emission'!AA27)*'Efficiency Change'!$G26+Transition!$C26*('RCP26-NEW'!BI28*'Per Unit Emission'!AA71)*'Efficiency Change'!$P26)/'Life time change'!$C26</f>
        <v>105194059.38144301</v>
      </c>
      <c r="ER27">
        <f>(Transition!$D26*('RCP26-NEW'!BJ28*'Per Unit Emission'!AB27)*'Efficiency Change'!$G26+Transition!$C26*('RCP26-NEW'!BJ28*'Per Unit Emission'!AB71)*'Efficiency Change'!$P26)/'Life time change'!$C26</f>
        <v>494387421.85910928</v>
      </c>
      <c r="ES27">
        <f>(Transition!$D26*('RCP26-NEW'!BK28*'Per Unit Emission'!AC27)*'Efficiency Change'!$G26+Transition!$C26*('RCP26-NEW'!BK28*'Per Unit Emission'!AC71)*'Efficiency Change'!$P26)/'Life time change'!$C26</f>
        <v>64161150.783044361</v>
      </c>
      <c r="ET27">
        <f>(Transition!$D26*('RCP26-NEW'!BL28*'Per Unit Emission'!AD27)*'Efficiency Change'!$G26+Transition!$C26*('RCP26-NEW'!BL28*'Per Unit Emission'!AD71)*'Efficiency Change'!$P26)/'Life time change'!$C26</f>
        <v>137636976.53937063</v>
      </c>
      <c r="EU27">
        <f>(Transition!$D26*('RCP26-NEW'!BM28*'Per Unit Emission'!AE27)*'Efficiency Change'!$G26+Transition!$C26*('RCP26-NEW'!BM28*'Per Unit Emission'!AE71)*'Efficiency Change'!$P26)/'Life time change'!$C26</f>
        <v>14559344.461115194</v>
      </c>
      <c r="EV27">
        <f>(Transition!$D26*('RCP26-NEW'!BN28*'Per Unit Emission'!AF27)*'Efficiency Change'!$G26+Transition!$C26*('RCP26-NEW'!BN28*'Per Unit Emission'!AF71)*'Efficiency Change'!$P26)/'Life time change'!$C26</f>
        <v>39735418.105385907</v>
      </c>
      <c r="EW27">
        <f>(Transition!$D26*('RCP26-NEW'!BO28*'Per Unit Emission'!AG27)*'Efficiency Change'!$G26+Transition!$C26*('RCP26-NEW'!BO28*'Per Unit Emission'!AG71)*'Efficiency Change'!$P26)/'Life time change'!$C26</f>
        <v>72702865.053076595</v>
      </c>
      <c r="EX27">
        <f>(Transition!$D26*('RCP26-NEW'!BP28*'Per Unit Emission'!AH27)*'Efficiency Change'!$G26+Transition!$C26*('RCP26-NEW'!BP28*'Per Unit Emission'!AH71)*'Efficiency Change'!$P26)/'Life time change'!$C26</f>
        <v>32304337.211519595</v>
      </c>
      <c r="EY27">
        <f>(Transition!$D26*('RCP26-NEW'!BQ28*'Per Unit Emission'!AI27)*'Efficiency Change'!$G26+Transition!$C26*('RCP26-NEW'!BQ28*'Per Unit Emission'!AI71)*'Efficiency Change'!$P26)/'Life time change'!$C26</f>
        <v>152045223.2149694</v>
      </c>
      <c r="EZ27">
        <f>(Transition!$D26*('RCP26-NEW'!BR28*'Per Unit Emission'!AJ27)*'Efficiency Change'!$G26+Transition!$C26*('RCP26-NEW'!BR28*'Per Unit Emission'!AJ71)*'Efficiency Change'!$P26)/'Life time change'!$C26</f>
        <v>0</v>
      </c>
      <c r="FA27">
        <f>(Transition!$D26*('RCP26-NEW'!BS28*'Per Unit Emission'!T27)*'Efficiency Change'!$G26+Transition!$C26*('RCP26-NEW'!BS28*'Per Unit Emission'!T71)*'Efficiency Change'!$P26)/'Life time change'!$C26</f>
        <v>751253534.47564113</v>
      </c>
      <c r="FB27">
        <f>(Transition!$D26*('RCP26-NEW'!BT28*'Per Unit Emission'!U27)*'Efficiency Change'!$G26+Transition!$C26*('RCP26-NEW'!BT28*'Per Unit Emission'!U71)*'Efficiency Change'!$P26)/'Life time change'!$C26</f>
        <v>76019569.602380455</v>
      </c>
      <c r="FC27">
        <f>(Transition!$D26*('RCP26-NEW'!BU28*'Per Unit Emission'!V27)*'Efficiency Change'!$G26+Transition!$C26*('RCP26-NEW'!BU28*'Per Unit Emission'!V71)*'Efficiency Change'!$P26)/'Life time change'!$C26</f>
        <v>118583453.65965794</v>
      </c>
      <c r="FD27">
        <f>(Transition!$D26*('RCP26-NEW'!BV28*'Per Unit Emission'!W27)*'Efficiency Change'!$G26+Transition!$C26*('RCP26-NEW'!BV28*'Per Unit Emission'!W71)*'Efficiency Change'!$P26)/'Life time change'!$C26</f>
        <v>49418441.721704774</v>
      </c>
      <c r="FE27">
        <f>(Transition!$D26*('RCP26-NEW'!BW28*'Per Unit Emission'!X27)*'Efficiency Change'!$G26+Transition!$C26*('RCP26-NEW'!BW28*'Per Unit Emission'!X71)*'Efficiency Change'!$P26)/'Life time change'!$C26</f>
        <v>523108484.36585736</v>
      </c>
      <c r="FF27">
        <f>(Transition!$D26*('RCP26-NEW'!BX28*'Per Unit Emission'!Y27)*'Efficiency Change'!$G26+Transition!$C26*('RCP26-NEW'!BX28*'Per Unit Emission'!Y71)*'Efficiency Change'!$P26)/'Life time change'!$C26</f>
        <v>22192075.584366586</v>
      </c>
      <c r="FG27">
        <f>(Transition!$D26*('RCP26-NEW'!BY28*'Per Unit Emission'!Z27)*'Efficiency Change'!$G26+Transition!$C26*('RCP26-NEW'!BY28*'Per Unit Emission'!Z71)*'Efficiency Change'!$P26)/'Life time change'!$C26</f>
        <v>32528238.011938207</v>
      </c>
      <c r="FH27">
        <f>(Transition!$D26*('RCP26-NEW'!BZ28*'Per Unit Emission'!AA27)*'Efficiency Change'!$G26+Transition!$C26*('RCP26-NEW'!BZ28*'Per Unit Emission'!AA71)*'Efficiency Change'!$P26)/'Life time change'!$C26</f>
        <v>140258745.8419233</v>
      </c>
      <c r="FI27">
        <f>(Transition!$D26*('RCP26-NEW'!CA28*'Per Unit Emission'!AB27)*'Efficiency Change'!$G26+Transition!$C26*('RCP26-NEW'!CA28*'Per Unit Emission'!AB71)*'Efficiency Change'!$P26)/'Life time change'!$C26</f>
        <v>659183229.14547884</v>
      </c>
      <c r="FJ27">
        <f>(Transition!$D26*('RCP26-NEW'!CB28*'Per Unit Emission'!AC27)*'Efficiency Change'!$G26+Transition!$C26*('RCP26-NEW'!CB28*'Per Unit Emission'!AC71)*'Efficiency Change'!$P26)/'Life time change'!$C26</f>
        <v>85548201.044059142</v>
      </c>
      <c r="FK27">
        <f>(Transition!$D26*('RCP26-NEW'!CC28*'Per Unit Emission'!AD27)*'Efficiency Change'!$G26+Transition!$C26*('RCP26-NEW'!CC28*'Per Unit Emission'!AD71)*'Efficiency Change'!$P26)/'Life time change'!$C26</f>
        <v>183515968.71916166</v>
      </c>
      <c r="FL27">
        <f>(Transition!$D26*('RCP26-NEW'!CD28*'Per Unit Emission'!AE27)*'Efficiency Change'!$G26+Transition!$C26*('RCP26-NEW'!CD28*'Per Unit Emission'!AE71)*'Efficiency Change'!$P26)/'Life time change'!$C26</f>
        <v>19412459.281486925</v>
      </c>
      <c r="FM27">
        <f>(Transition!$D26*('RCP26-NEW'!CE28*'Per Unit Emission'!AF27)*'Efficiency Change'!$G26+Transition!$C26*('RCP26-NEW'!CE28*'Per Unit Emission'!AF71)*'Efficiency Change'!$P26)/'Life time change'!$C26</f>
        <v>47725227.327425845</v>
      </c>
      <c r="FN27">
        <f>(Transition!$D26*('RCP26-NEW'!CF28*'Per Unit Emission'!AG27)*'Efficiency Change'!$G26+Transition!$C26*('RCP26-NEW'!CF28*'Per Unit Emission'!AG71)*'Efficiency Change'!$P26)/'Life time change'!$C26</f>
        <v>96937153.404102176</v>
      </c>
      <c r="FO27">
        <f>(Transition!$D26*('RCP26-NEW'!CG28*'Per Unit Emission'!AH27)*'Efficiency Change'!$G26+Transition!$C26*('RCP26-NEW'!CG28*'Per Unit Emission'!AH71)*'Efficiency Change'!$P26)/'Life time change'!$C26</f>
        <v>43072449.615359418</v>
      </c>
      <c r="FP27">
        <f>(Transition!$D26*('RCP26-NEW'!CH28*'Per Unit Emission'!AI27)*'Efficiency Change'!$G26+Transition!$C26*('RCP26-NEW'!CH28*'Per Unit Emission'!AI71)*'Efficiency Change'!$P26)/'Life time change'!$C26</f>
        <v>202726964.28662717</v>
      </c>
      <c r="FS27">
        <v>2034</v>
      </c>
      <c r="FT27">
        <f>(Transition!$D26*('RCP19-NEW'!C28*'Per Unit Emission'!AK27)*'Efficiency Change'!$G26+Transition!$C26*('RCP19-NEW'!C28*'Per Unit Emission'!AK71)*'Efficiency Change'!$P26)/'Life time change'!$C26</f>
        <v>0</v>
      </c>
      <c r="FU27">
        <f>(Transition!$D26*('RCP19-NEW'!D28*'Per Unit Emission'!AL27)*'Efficiency Change'!$G26+Transition!$C26*('RCP19-NEW'!D28*'Per Unit Emission'!AL71)*'Efficiency Change'!$P26)/'Life time change'!$C26</f>
        <v>0</v>
      </c>
      <c r="FV27">
        <f>(Transition!$D26*('RCP19-NEW'!E28*'Per Unit Emission'!AM27)*'Efficiency Change'!$G26+Transition!$C26*('RCP19-NEW'!E28*'Per Unit Emission'!AM71)*'Efficiency Change'!$P26)/'Life time change'!$C26</f>
        <v>0</v>
      </c>
      <c r="FW27">
        <f>(Transition!$D26*('RCP19-NEW'!F28*'Per Unit Emission'!AN27)*'Efficiency Change'!$G26+Transition!$C26*('RCP19-NEW'!F28*'Per Unit Emission'!AN71)*'Efficiency Change'!$P26)/'Life time change'!$C26</f>
        <v>0</v>
      </c>
      <c r="FX27">
        <f>(Transition!$D26*('RCP19-NEW'!G28*'Per Unit Emission'!AO27)*'Efficiency Change'!$G26+Transition!$C26*('RCP19-NEW'!G28*'Per Unit Emission'!AO71)*'Efficiency Change'!$P26)/'Life time change'!$C26</f>
        <v>0</v>
      </c>
      <c r="FY27">
        <f>(Transition!$D26*('RCP19-NEW'!H28*'Per Unit Emission'!AP27)*'Efficiency Change'!$G26+Transition!$C26*('RCP19-NEW'!H28*'Per Unit Emission'!AP71)*'Efficiency Change'!$P26)/'Life time change'!$C26</f>
        <v>0</v>
      </c>
      <c r="FZ27">
        <f>(Transition!$D26*('RCP19-NEW'!I28*'Per Unit Emission'!AQ27)*'Efficiency Change'!$G26+Transition!$C26*('RCP19-NEW'!I28*'Per Unit Emission'!AQ71)*'Efficiency Change'!$P26)/'Life time change'!$C26</f>
        <v>0</v>
      </c>
      <c r="GA27">
        <f>(Transition!$D26*('RCP19-NEW'!J28*'Per Unit Emission'!AR27)*'Efficiency Change'!$G26+Transition!$C26*('RCP19-NEW'!J28*'Per Unit Emission'!AR71)*'Efficiency Change'!$P26)/'Life time change'!$C26</f>
        <v>0</v>
      </c>
      <c r="GB27">
        <f>(Transition!$D26*('RCP19-NEW'!K28*'Per Unit Emission'!AS27)*'Efficiency Change'!$G26+Transition!$C26*('RCP19-NEW'!K28*'Per Unit Emission'!AS71)*'Efficiency Change'!$P26)/'Life time change'!$C26</f>
        <v>0</v>
      </c>
      <c r="GC27">
        <f>(Transition!$D26*('RCP19-NEW'!L28*'Per Unit Emission'!AT27)*'Efficiency Change'!$G26+Transition!$C26*('RCP19-NEW'!L28*'Per Unit Emission'!AT71)*'Efficiency Change'!$P26)/'Life time change'!$C26</f>
        <v>0</v>
      </c>
      <c r="GD27">
        <f>(Transition!$D26*('RCP19-NEW'!M28*'Per Unit Emission'!AU27)*'Efficiency Change'!$G26+Transition!$C26*('RCP19-NEW'!M28*'Per Unit Emission'!AU71)*'Efficiency Change'!$P26)/'Life time change'!$C26</f>
        <v>0</v>
      </c>
      <c r="GE27">
        <f>(Transition!$D26*('RCP19-NEW'!N28*'Per Unit Emission'!AV27)*'Efficiency Change'!$G26+Transition!$C26*('RCP19-NEW'!N28*'Per Unit Emission'!AV71)*'Efficiency Change'!$P26)/'Life time change'!$C26</f>
        <v>0</v>
      </c>
      <c r="GF27">
        <f>(Transition!$D26*('RCP19-NEW'!O28*'Per Unit Emission'!AW27)*'Efficiency Change'!$G26+Transition!$C26*('RCP19-NEW'!O28*'Per Unit Emission'!AW71)*'Efficiency Change'!$P26)/'Life time change'!$C26</f>
        <v>0</v>
      </c>
      <c r="GG27">
        <f>(Transition!$D26*('RCP19-NEW'!P28*'Per Unit Emission'!AX27)*'Efficiency Change'!$G26+Transition!$C26*('RCP19-NEW'!P28*'Per Unit Emission'!AX71)*'Efficiency Change'!$P26)/'Life time change'!$C26</f>
        <v>0</v>
      </c>
      <c r="GH27">
        <f>(Transition!$D26*('RCP19-NEW'!Q28*'Per Unit Emission'!AY27)*'Efficiency Change'!$G26+Transition!$C26*('RCP19-NEW'!Q28*'Per Unit Emission'!AY71)*'Efficiency Change'!$P26)/'Life time change'!$C26</f>
        <v>0</v>
      </c>
      <c r="GI27">
        <f>(Transition!$D26*('RCP19-NEW'!R28*'Per Unit Emission'!AZ27)*'Efficiency Change'!$G26+Transition!$C26*('RCP19-NEW'!R28*'Per Unit Emission'!AZ71)*'Efficiency Change'!$P26)/'Life time change'!$C26</f>
        <v>0</v>
      </c>
      <c r="GJ27">
        <f>(Transition!$D26*('RCP19-NEW'!S28*'Per Unit Emission'!BA27)*'Efficiency Change'!$G26+Transition!$C26*('RCP19-NEW'!S28*'Per Unit Emission'!BA71)*'Efficiency Change'!$P26)/'Life time change'!$C26</f>
        <v>0</v>
      </c>
      <c r="GK27">
        <f>(Transition!$D26*('RCP19-NEW'!T28*'Per Unit Emission'!AK27)*'Efficiency Change'!$G26+Transition!$C26*('RCP19-NEW'!T28*'Per Unit Emission'!AK71)*'Efficiency Change'!$P26)/'Life time change'!$C26</f>
        <v>263669531.30179945</v>
      </c>
      <c r="GL27">
        <f>(Transition!$D26*('RCP19-NEW'!U28*'Per Unit Emission'!AL27)*'Efficiency Change'!$G26+Transition!$C26*('RCP19-NEW'!U28*'Per Unit Emission'!AL71)*'Efficiency Change'!$P26)/'Life time change'!$C26</f>
        <v>92685426.845924795</v>
      </c>
      <c r="GM27">
        <f>(Transition!$D26*('RCP19-NEW'!V28*'Per Unit Emission'!AM27)*'Efficiency Change'!$G26+Transition!$C26*('RCP19-NEW'!V28*'Per Unit Emission'!AM71)*'Efficiency Change'!$P26)/'Life time change'!$C26</f>
        <v>37646287.063446693</v>
      </c>
      <c r="GN27">
        <f>(Transition!$D26*('RCP19-NEW'!W28*'Per Unit Emission'!AN27)*'Efficiency Change'!$G26+Transition!$C26*('RCP19-NEW'!W28*'Per Unit Emission'!AN71)*'Efficiency Change'!$P26)/'Life time change'!$C26</f>
        <v>16146163.613735657</v>
      </c>
      <c r="GO27">
        <f>(Transition!$D26*('RCP19-NEW'!X28*'Per Unit Emission'!AO27)*'Efficiency Change'!$G26+Transition!$C26*('RCP19-NEW'!X28*'Per Unit Emission'!AO71)*'Efficiency Change'!$P26)/'Life time change'!$C26</f>
        <v>106579431.13827494</v>
      </c>
      <c r="GP27">
        <f>(Transition!$D26*('RCP19-NEW'!Y28*'Per Unit Emission'!AP27)*'Efficiency Change'!$G26+Transition!$C26*('RCP19-NEW'!Y28*'Per Unit Emission'!AP71)*'Efficiency Change'!$P26)/'Life time change'!$C26</f>
        <v>3282216.7543979096</v>
      </c>
      <c r="GQ27">
        <f>(Transition!$D26*('RCP19-NEW'!Z28*'Per Unit Emission'!AQ27)*'Efficiency Change'!$G26+Transition!$C26*('RCP19-NEW'!Z28*'Per Unit Emission'!AQ71)*'Efficiency Change'!$P26)/'Life time change'!$C26</f>
        <v>9905477.058032196</v>
      </c>
      <c r="GR27">
        <f>(Transition!$D26*('RCP19-NEW'!AA28*'Per Unit Emission'!AR27)*'Efficiency Change'!$G26+Transition!$C26*('RCP19-NEW'!AA28*'Per Unit Emission'!AR71)*'Efficiency Change'!$P26)/'Life time change'!$C26</f>
        <v>75547241.587167561</v>
      </c>
      <c r="GS27">
        <f>(Transition!$D26*('RCP19-NEW'!AB28*'Per Unit Emission'!AS27)*'Efficiency Change'!$G26+Transition!$C26*('RCP19-NEW'!AB28*'Per Unit Emission'!AS71)*'Efficiency Change'!$P26)/'Life time change'!$C26</f>
        <v>244194484.86392167</v>
      </c>
      <c r="GT27">
        <f>(Transition!$D26*('RCP19-NEW'!AC28*'Per Unit Emission'!AT27)*'Efficiency Change'!$G26+Transition!$C26*('RCP19-NEW'!AC28*'Per Unit Emission'!AT71)*'Efficiency Change'!$P26)/'Life time change'!$C26</f>
        <v>30625665.992327593</v>
      </c>
      <c r="GU27">
        <f>(Transition!$D26*('RCP19-NEW'!AD28*'Per Unit Emission'!AU27)*'Efficiency Change'!$G26+Transition!$C26*('RCP19-NEW'!AD28*'Per Unit Emission'!AU71)*'Efficiency Change'!$P26)/'Life time change'!$C26</f>
        <v>51944029.620680392</v>
      </c>
      <c r="GV27">
        <f>(Transition!$D26*('RCP19-NEW'!AE28*'Per Unit Emission'!AV27)*'Efficiency Change'!$G26+Transition!$C26*('RCP19-NEW'!AE28*'Per Unit Emission'!AV71)*'Efficiency Change'!$P26)/'Life time change'!$C26</f>
        <v>6439127.8149280632</v>
      </c>
      <c r="GW27">
        <f>(Transition!$D26*('RCP19-NEW'!AF28*'Per Unit Emission'!AW27)*'Efficiency Change'!$G26+Transition!$C26*('RCP19-NEW'!AF28*'Per Unit Emission'!AW71)*'Efficiency Change'!$P26)/'Life time change'!$C26</f>
        <v>10568989.234635783</v>
      </c>
      <c r="GX27">
        <f>(Transition!$D26*('RCP19-NEW'!AG28*'Per Unit Emission'!AX27)*'Efficiency Change'!$G26+Transition!$C26*('RCP19-NEW'!AG28*'Per Unit Emission'!AX71)*'Efficiency Change'!$P26)/'Life time change'!$C26</f>
        <v>25171032.442236431</v>
      </c>
      <c r="GY27">
        <f>(Transition!$D26*('RCP19-NEW'!AH28*'Per Unit Emission'!AY27)*'Efficiency Change'!$G26+Transition!$C26*('RCP19-NEW'!AH28*'Per Unit Emission'!AY71)*'Efficiency Change'!$P26)/'Life time change'!$C26</f>
        <v>14622086.836717352</v>
      </c>
      <c r="GZ27">
        <f>(Transition!$D26*('RCP19-NEW'!AI28*'Per Unit Emission'!AZ27)*'Efficiency Change'!$G26+Transition!$C26*('RCP19-NEW'!AI28*'Per Unit Emission'!AZ71)*'Efficiency Change'!$P26)/'Life time change'!$C26</f>
        <v>76486410.526947498</v>
      </c>
      <c r="HA27">
        <f>(Transition!$D26*('RCP19-NEW'!AJ28*'Per Unit Emission'!BA27)*'Efficiency Change'!$G26+Transition!$C26*('RCP19-NEW'!AJ28*'Per Unit Emission'!BA71)*'Efficiency Change'!$P26)/'Life time change'!$C26</f>
        <v>0</v>
      </c>
      <c r="HB27">
        <f>(Transition!$D26*('RCP19-NEW'!AK28*'Per Unit Emission'!AK27)*'Efficiency Change'!$G26+Transition!$C26*('RCP19-NEW'!AK28*'Per Unit Emission'!AK71)*'Efficiency Change'!$P26)/'Life time change'!$C26</f>
        <v>527339062.60359955</v>
      </c>
      <c r="HC27">
        <f>(Transition!$D26*('RCP19-NEW'!AL28*'Per Unit Emission'!AL27)*'Efficiency Change'!$G26+Transition!$C26*('RCP19-NEW'!AL28*'Per Unit Emission'!AL71)*'Efficiency Change'!$P26)/'Life time change'!$C26</f>
        <v>184630937.61652642</v>
      </c>
      <c r="HD27">
        <f>(Transition!$D26*('RCP19-NEW'!AM28*'Per Unit Emission'!AM27)*'Efficiency Change'!$G26+Transition!$C26*('RCP19-NEW'!AM28*'Per Unit Emission'!AM71)*'Efficiency Change'!$P26)/'Life time change'!$C26</f>
        <v>58423515.061754256</v>
      </c>
      <c r="HE27">
        <f>(Transition!$D26*('RCP19-NEW'!AN28*'Per Unit Emission'!AN27)*'Efficiency Change'!$G26+Transition!$C26*('RCP19-NEW'!AN28*'Per Unit Emission'!AN71)*'Efficiency Change'!$P26)/'Life time change'!$C26</f>
        <v>32292327.227471381</v>
      </c>
      <c r="HF27">
        <f>(Transition!$D26*('RCP19-NEW'!AO28*'Per Unit Emission'!AO27)*'Efficiency Change'!$G26+Transition!$C26*('RCP19-NEW'!AO28*'Per Unit Emission'!AO71)*'Efficiency Change'!$P26)/'Life time change'!$C26</f>
        <v>213158862.27654988</v>
      </c>
      <c r="HG27">
        <f>(Transition!$D26*('RCP19-NEW'!AP28*'Per Unit Emission'!AP27)*'Efficiency Change'!$G26+Transition!$C26*('RCP19-NEW'!AP28*'Per Unit Emission'!AP71)*'Efficiency Change'!$P26)/'Life time change'!$C26</f>
        <v>6564433.5087958062</v>
      </c>
      <c r="HH27">
        <f>(Transition!$D26*('RCP19-NEW'!AQ28*'Per Unit Emission'!AQ27)*'Efficiency Change'!$G26+Transition!$C26*('RCP19-NEW'!AQ28*'Per Unit Emission'!AQ71)*'Efficiency Change'!$P26)/'Life time change'!$C26</f>
        <v>19810954.116064459</v>
      </c>
      <c r="HI27">
        <f>(Transition!$D26*('RCP19-NEW'!AR28*'Per Unit Emission'!AR27)*'Efficiency Change'!$G26+Transition!$C26*('RCP19-NEW'!AR28*'Per Unit Emission'!AR71)*'Efficiency Change'!$P26)/'Life time change'!$C26</f>
        <v>151094483.17433581</v>
      </c>
      <c r="HJ27">
        <f>(Transition!$D26*('RCP19-NEW'!AS28*'Per Unit Emission'!AS27)*'Efficiency Change'!$G26+Transition!$C26*('RCP19-NEW'!AS28*'Per Unit Emission'!AS71)*'Efficiency Change'!$P26)/'Life time change'!$C26</f>
        <v>488388969.727844</v>
      </c>
      <c r="HK27">
        <f>(Transition!$D26*('RCP19-NEW'!AT28*'Per Unit Emission'!AT27)*'Efficiency Change'!$G26+Transition!$C26*('RCP19-NEW'!AT28*'Per Unit Emission'!AT71)*'Efficiency Change'!$P26)/'Life time change'!$C26</f>
        <v>61251331.984655187</v>
      </c>
      <c r="HL27">
        <f>(Transition!$D26*('RCP19-NEW'!AU28*'Per Unit Emission'!AU27)*'Efficiency Change'!$G26+Transition!$C26*('RCP19-NEW'!AU28*'Per Unit Emission'!AU71)*'Efficiency Change'!$P26)/'Life time change'!$C26</f>
        <v>103888059.24136025</v>
      </c>
      <c r="HM27">
        <f>(Transition!$D26*('RCP19-NEW'!AV28*'Per Unit Emission'!AV27)*'Efficiency Change'!$G26+Transition!$C26*('RCP19-NEW'!AV28*'Per Unit Emission'!AV71)*'Efficiency Change'!$P26)/'Life time change'!$C26</f>
        <v>12878255.629856126</v>
      </c>
      <c r="HN27">
        <f>(Transition!$D26*('RCP19-NEW'!AW28*'Per Unit Emission'!AW27)*'Efficiency Change'!$G26+Transition!$C26*('RCP19-NEW'!AW28*'Per Unit Emission'!AW71)*'Efficiency Change'!$P26)/'Life time change'!$C26</f>
        <v>21137978.469271567</v>
      </c>
      <c r="HO27">
        <f>(Transition!$D26*('RCP19-NEW'!AX28*'Per Unit Emission'!AX27)*'Efficiency Change'!$G26+Transition!$C26*('RCP19-NEW'!AX28*'Per Unit Emission'!AX71)*'Efficiency Change'!$P26)/'Life time change'!$C26</f>
        <v>50342064.884472936</v>
      </c>
      <c r="HP27">
        <f>(Transition!$D26*('RCP19-NEW'!AY28*'Per Unit Emission'!AY27)*'Efficiency Change'!$G26+Transition!$C26*('RCP19-NEW'!AY28*'Per Unit Emission'!AY71)*'Efficiency Change'!$P26)/'Life time change'!$C26</f>
        <v>29244173.673434768</v>
      </c>
      <c r="HQ27">
        <f>(Transition!$D26*('RCP19-NEW'!AZ28*'Per Unit Emission'!AZ27)*'Efficiency Change'!$G26+Transition!$C26*('RCP19-NEW'!AZ28*'Per Unit Emission'!AZ71)*'Efficiency Change'!$P26)/'Life time change'!$C26</f>
        <v>152972821.05389565</v>
      </c>
      <c r="HR27">
        <f>(Transition!$D26*('RCP19-NEW'!BA28*'Per Unit Emission'!BA27)*'Efficiency Change'!$G26+Transition!$C26*('RCP19-NEW'!BA28*'Per Unit Emission'!BA71)*'Efficiency Change'!$P26)/'Life time change'!$C26</f>
        <v>0</v>
      </c>
      <c r="HS27">
        <f>(Transition!$D26*('RCP19-NEW'!BB28*'Per Unit Emission'!AK27)*'Efficiency Change'!$G26+Transition!$C26*('RCP19-NEW'!BB28*'Per Unit Emission'!AK71)*'Efficiency Change'!$P26)/'Life time change'!$C26</f>
        <v>791008593.90539896</v>
      </c>
      <c r="HT27">
        <f>(Transition!$D26*('RCP19-NEW'!BC28*'Per Unit Emission'!AL27)*'Efficiency Change'!$G26+Transition!$C26*('RCP19-NEW'!BC28*'Per Unit Emission'!AL71)*'Efficiency Change'!$P26)/'Life time change'!$C26</f>
        <v>268372690.77762038</v>
      </c>
      <c r="HU27">
        <f>(Transition!$D26*('RCP19-NEW'!BD28*'Per Unit Emission'!AM27)*'Efficiency Change'!$G26+Transition!$C26*('RCP19-NEW'!BD28*'Per Unit Emission'!AM71)*'Efficiency Change'!$P26)/'Life time change'!$C26</f>
        <v>58550378.288986228</v>
      </c>
      <c r="HV27">
        <f>(Transition!$D26*('RCP19-NEW'!BE28*'Per Unit Emission'!AN27)*'Efficiency Change'!$G26+Transition!$C26*('RCP19-NEW'!BE28*'Per Unit Emission'!AN71)*'Efficiency Change'!$P26)/'Life time change'!$C26</f>
        <v>48438490.841207102</v>
      </c>
      <c r="HW27">
        <f>(Transition!$D26*('RCP19-NEW'!BF28*'Per Unit Emission'!AO27)*'Efficiency Change'!$G26+Transition!$C26*('RCP19-NEW'!BF28*'Per Unit Emission'!AO71)*'Efficiency Change'!$P26)/'Life time change'!$C26</f>
        <v>319738293.41482478</v>
      </c>
      <c r="HX27">
        <f>(Transition!$D26*('RCP19-NEW'!BG28*'Per Unit Emission'!AP27)*'Efficiency Change'!$G26+Transition!$C26*('RCP19-NEW'!BG28*'Per Unit Emission'!AP71)*'Efficiency Change'!$P26)/'Life time change'!$C26</f>
        <v>9846650.2631936781</v>
      </c>
      <c r="HY27">
        <f>(Transition!$D26*('RCP19-NEW'!BH28*'Per Unit Emission'!AQ27)*'Efficiency Change'!$G26+Transition!$C26*('RCP19-NEW'!BH28*'Per Unit Emission'!AQ71)*'Efficiency Change'!$P26)/'Life time change'!$C26</f>
        <v>27417156.180762075</v>
      </c>
      <c r="HZ27">
        <f>(Transition!$D26*('RCP19-NEW'!BI28*'Per Unit Emission'!AR27)*'Efficiency Change'!$G26+Transition!$C26*('RCP19-NEW'!BI28*'Per Unit Emission'!AR71)*'Efficiency Change'!$P26)/'Life time change'!$C26</f>
        <v>226641724.76150408</v>
      </c>
      <c r="IA27">
        <f>(Transition!$D26*('RCP19-NEW'!BJ28*'Per Unit Emission'!AS27)*'Efficiency Change'!$G26+Transition!$C26*('RCP19-NEW'!BJ28*'Per Unit Emission'!AS71)*'Efficiency Change'!$P26)/'Life time change'!$C26</f>
        <v>732583454.59176004</v>
      </c>
      <c r="IB27">
        <f>(Transition!$D26*('RCP19-NEW'!BK28*'Per Unit Emission'!AT27)*'Efficiency Change'!$G26+Transition!$C26*('RCP19-NEW'!BK28*'Per Unit Emission'!AT71)*'Efficiency Change'!$P26)/'Life time change'!$C26</f>
        <v>91876997.97698231</v>
      </c>
      <c r="IC27">
        <f>(Transition!$D26*('RCP19-NEW'!BL28*'Per Unit Emission'!AU27)*'Efficiency Change'!$G26+Transition!$C26*('RCP19-NEW'!BL28*'Per Unit Emission'!AU71)*'Efficiency Change'!$P26)/'Life time change'!$C26</f>
        <v>153373379.8425706</v>
      </c>
      <c r="ID27">
        <f>(Transition!$D26*('RCP19-NEW'!BM28*'Per Unit Emission'!AV27)*'Efficiency Change'!$G26+Transition!$C26*('RCP19-NEW'!BM28*'Per Unit Emission'!AV71)*'Efficiency Change'!$P26)/'Life time change'!$C26</f>
        <v>19317383.444784157</v>
      </c>
      <c r="IE27">
        <f>(Transition!$D26*('RCP19-NEW'!BN28*'Per Unit Emission'!AW27)*'Efficiency Change'!$G26+Transition!$C26*('RCP19-NEW'!BN28*'Per Unit Emission'!AW71)*'Efficiency Change'!$P26)/'Life time change'!$C26</f>
        <v>31706967.703907348</v>
      </c>
      <c r="IF27">
        <f>(Transition!$D26*('RCP19-NEW'!BO28*'Per Unit Emission'!AX27)*'Efficiency Change'!$G26+Transition!$C26*('RCP19-NEW'!BO28*'Per Unit Emission'!AX71)*'Efficiency Change'!$P26)/'Life time change'!$C26</f>
        <v>75513097.326708853</v>
      </c>
      <c r="IG27">
        <f>(Transition!$D26*('RCP19-NEW'!BP28*'Per Unit Emission'!AY27)*'Efficiency Change'!$G26+Transition!$C26*('RCP19-NEW'!BP28*'Per Unit Emission'!AY71)*'Efficiency Change'!$P26)/'Life time change'!$C26</f>
        <v>43866260.510152116</v>
      </c>
      <c r="IH27">
        <f>(Transition!$D26*('RCP19-NEW'!BQ28*'Per Unit Emission'!AZ27)*'Efficiency Change'!$G26+Transition!$C26*('RCP19-NEW'!BQ28*'Per Unit Emission'!AZ71)*'Efficiency Change'!$P26)/'Life time change'!$C26</f>
        <v>229459231.58084315</v>
      </c>
      <c r="II27">
        <f>(Transition!$D26*('RCP19-NEW'!BR28*'Per Unit Emission'!BA27)*'Efficiency Change'!$G26+Transition!$C26*('RCP19-NEW'!BR28*'Per Unit Emission'!BA71)*'Efficiency Change'!$P26)/'Life time change'!$C26</f>
        <v>0</v>
      </c>
      <c r="IJ27">
        <f>(Transition!$D26*('RCP19-NEW'!BS28*'Per Unit Emission'!AK27)*'Efficiency Change'!$G26+Transition!$C26*('RCP19-NEW'!BS28*'Per Unit Emission'!AK71)*'Efficiency Change'!$P26)/'Life time change'!$C26</f>
        <v>1054678125.2071965</v>
      </c>
      <c r="IK27">
        <f>(Transition!$D26*('RCP19-NEW'!BT28*'Per Unit Emission'!AL27)*'Efficiency Change'!$G26+Transition!$C26*('RCP19-NEW'!BT28*'Per Unit Emission'!AL71)*'Efficiency Change'!$P26)/'Life time change'!$C26</f>
        <v>338923189.62414753</v>
      </c>
      <c r="IL27">
        <f>(Transition!$D26*('RCP19-NEW'!BU28*'Per Unit Emission'!AM27)*'Efficiency Change'!$G26+Transition!$C26*('RCP19-NEW'!BU28*'Per Unit Emission'!AM71)*'Efficiency Change'!$P26)/'Life time change'!$C26</f>
        <v>58675283.486601561</v>
      </c>
      <c r="IM27">
        <f>(Transition!$D26*('RCP19-NEW'!BV28*'Per Unit Emission'!AN27)*'Efficiency Change'!$G26+Transition!$C26*('RCP19-NEW'!BV28*'Per Unit Emission'!AN71)*'Efficiency Change'!$P26)/'Life time change'!$C26</f>
        <v>49023448.529324129</v>
      </c>
      <c r="IN27">
        <f>(Transition!$D26*('RCP19-NEW'!BW28*'Per Unit Emission'!AO27)*'Efficiency Change'!$G26+Transition!$C26*('RCP19-NEW'!BW28*'Per Unit Emission'!AO71)*'Efficiency Change'!$P26)/'Life time change'!$C26</f>
        <v>426317724.55309975</v>
      </c>
      <c r="IO27">
        <f>(Transition!$D26*('RCP19-NEW'!BX28*'Per Unit Emission'!AP27)*'Efficiency Change'!$G26+Transition!$C26*('RCP19-NEW'!BX28*'Per Unit Emission'!AP71)*'Efficiency Change'!$P26)/'Life time change'!$C26</f>
        <v>13126267.514528524</v>
      </c>
      <c r="IP27">
        <f>(Transition!$D26*('RCP19-NEW'!BY28*'Per Unit Emission'!AQ27)*'Efficiency Change'!$G26+Transition!$C26*('RCP19-NEW'!BY28*'Per Unit Emission'!AQ71)*'Efficiency Change'!$P26)/'Life time change'!$C26</f>
        <v>27447786.253606163</v>
      </c>
      <c r="IQ27">
        <f>(Transition!$D26*('RCP19-NEW'!BZ28*'Per Unit Emission'!AR27)*'Efficiency Change'!$G26+Transition!$C26*('RCP19-NEW'!BZ28*'Per Unit Emission'!AR71)*'Efficiency Change'!$P26)/'Life time change'!$C26</f>
        <v>268341026.69586444</v>
      </c>
      <c r="IR27">
        <f>(Transition!$D26*('RCP19-NEW'!CA28*'Per Unit Emission'!AS27)*'Efficiency Change'!$G26+Transition!$C26*('RCP19-NEW'!CA28*'Per Unit Emission'!AS71)*'Efficiency Change'!$P26)/'Life time change'!$C26</f>
        <v>976777939.45568252</v>
      </c>
      <c r="IS27">
        <f>(Transition!$D26*('RCP19-NEW'!CB28*'Per Unit Emission'!AT27)*'Efficiency Change'!$G26+Transition!$C26*('RCP19-NEW'!CB28*'Per Unit Emission'!AT71)*'Efficiency Change'!$P26)/'Life time change'!$C26</f>
        <v>122502663.96930997</v>
      </c>
      <c r="IT27">
        <f>(Transition!$D26*('RCP19-NEW'!CC28*'Per Unit Emission'!AU27)*'Efficiency Change'!$G26+Transition!$C26*('RCP19-NEW'!CC28*'Per Unit Emission'!AU71)*'Efficiency Change'!$P26)/'Life time change'!$C26</f>
        <v>153525511.08943751</v>
      </c>
      <c r="IU27">
        <f>(Transition!$D26*('RCP19-NEW'!CD28*'Per Unit Emission'!AV27)*'Efficiency Change'!$G26+Transition!$C26*('RCP19-NEW'!CD28*'Per Unit Emission'!AV71)*'Efficiency Change'!$P26)/'Life time change'!$C26</f>
        <v>25756511.259712253</v>
      </c>
      <c r="IV27">
        <f>(Transition!$D26*('RCP19-NEW'!CE28*'Per Unit Emission'!AW27)*'Efficiency Change'!$G26+Transition!$C26*('RCP19-NEW'!CE28*'Per Unit Emission'!AW71)*'Efficiency Change'!$P26)/'Life time change'!$C26</f>
        <v>34397319.24784527</v>
      </c>
      <c r="IW27">
        <f>(Transition!$D26*('RCP19-NEW'!CF28*'Per Unit Emission'!AX27)*'Efficiency Change'!$G26+Transition!$C26*('RCP19-NEW'!CF28*'Per Unit Emission'!AX71)*'Efficiency Change'!$P26)/'Life time change'!$C26</f>
        <v>100684129.76894587</v>
      </c>
      <c r="IX27">
        <f>(Transition!$D26*('RCP19-NEW'!CG28*'Per Unit Emission'!AY27)*'Efficiency Change'!$G26+Transition!$C26*('RCP19-NEW'!CG28*'Per Unit Emission'!AY71)*'Efficiency Change'!$P26)/'Life time change'!$C26</f>
        <v>58488347.346869536</v>
      </c>
      <c r="IY27">
        <f>(Transition!$D26*('RCP19-NEW'!CH28*'Per Unit Emission'!AZ27)*'Efficiency Change'!$G26+Transition!$C26*('RCP19-NEW'!CH28*'Per Unit Emission'!AZ71)*'Efficiency Change'!$P26)/'Life time change'!$C26</f>
        <v>305945642.1077913</v>
      </c>
    </row>
    <row r="28" spans="1:259" x14ac:dyDescent="0.25">
      <c r="A28">
        <v>2035</v>
      </c>
      <c r="B28">
        <f>(Transition!$D27*('Base-New'!C29*'Per Unit Emission'!C28)*'Efficiency Change'!$G27+Transition!$C27*('Base-New'!C29*'Per Unit Emission'!C72)*'Efficiency Change'!$P27)/'Life time change'!$C27</f>
        <v>0</v>
      </c>
      <c r="C28">
        <f>(Transition!$D27*('Base-New'!D29*'Per Unit Emission'!D28)*'Efficiency Change'!$G27+Transition!$C27*('Base-New'!D29*'Per Unit Emission'!D72)*'Efficiency Change'!$P27)/'Life time change'!$C27</f>
        <v>0</v>
      </c>
      <c r="D28">
        <f>(Transition!$D27*('Base-New'!E29*'Per Unit Emission'!E28)*'Efficiency Change'!$G27+Transition!$C27*('Base-New'!E29*'Per Unit Emission'!E72)*'Efficiency Change'!$P27)/'Life time change'!$C27</f>
        <v>0</v>
      </c>
      <c r="E28">
        <f>(Transition!$D27*('Base-New'!F29*'Per Unit Emission'!F28)*'Efficiency Change'!$G27+Transition!$C27*('Base-New'!F29*'Per Unit Emission'!F72)*'Efficiency Change'!$P27)/'Life time change'!$C27</f>
        <v>0</v>
      </c>
      <c r="F28">
        <f>(Transition!$D27*('Base-New'!G29*'Per Unit Emission'!G28)*'Efficiency Change'!$G27+Transition!$C27*('Base-New'!G29*'Per Unit Emission'!G72)*'Efficiency Change'!$P27)/'Life time change'!$C27</f>
        <v>0</v>
      </c>
      <c r="G28">
        <f>(Transition!$D27*('Base-New'!H29*'Per Unit Emission'!H28)*'Efficiency Change'!$G27+Transition!$C27*('Base-New'!H29*'Per Unit Emission'!H72)*'Efficiency Change'!$P27)/'Life time change'!$C27</f>
        <v>0</v>
      </c>
      <c r="H28">
        <f>(Transition!$D27*('Base-New'!I29*'Per Unit Emission'!I28)*'Efficiency Change'!$G27+Transition!$C27*('Base-New'!I29*'Per Unit Emission'!I72)*'Efficiency Change'!$P27)/'Life time change'!$C27</f>
        <v>0</v>
      </c>
      <c r="I28">
        <f>(Transition!$D27*('Base-New'!J29*'Per Unit Emission'!J28)*'Efficiency Change'!$G27+Transition!$C27*('Base-New'!J29*'Per Unit Emission'!J72)*'Efficiency Change'!$P27)/'Life time change'!$C27</f>
        <v>0</v>
      </c>
      <c r="J28">
        <f>(Transition!$D27*('Base-New'!K29*'Per Unit Emission'!K28)*'Efficiency Change'!$G27+Transition!$C27*('Base-New'!K29*'Per Unit Emission'!K72)*'Efficiency Change'!$P27)/'Life time change'!$C27</f>
        <v>0</v>
      </c>
      <c r="K28">
        <f>(Transition!$D27*('Base-New'!L29*'Per Unit Emission'!L28)*'Efficiency Change'!$G27+Transition!$C27*('Base-New'!L29*'Per Unit Emission'!L72)*'Efficiency Change'!$P27)/'Life time change'!$C27</f>
        <v>0</v>
      </c>
      <c r="L28">
        <f>(Transition!$D27*('Base-New'!M29*'Per Unit Emission'!M28)*'Efficiency Change'!$G27+Transition!$C27*('Base-New'!M29*'Per Unit Emission'!M72)*'Efficiency Change'!$P27)/'Life time change'!$C27</f>
        <v>0</v>
      </c>
      <c r="M28">
        <f>(Transition!$D27*('Base-New'!N29*'Per Unit Emission'!N28)*'Efficiency Change'!$G27+Transition!$C27*('Base-New'!N29*'Per Unit Emission'!N72)*'Efficiency Change'!$P27)/'Life time change'!$C27</f>
        <v>0</v>
      </c>
      <c r="N28">
        <f>(Transition!$D27*('Base-New'!O29*'Per Unit Emission'!O28)*'Efficiency Change'!$G27+Transition!$C27*('Base-New'!O29*'Per Unit Emission'!O72)*'Efficiency Change'!$P27)/'Life time change'!$C27</f>
        <v>0</v>
      </c>
      <c r="O28">
        <f>(Transition!$D27*('Base-New'!P29*'Per Unit Emission'!P28)*'Efficiency Change'!$G27+Transition!$C27*('Base-New'!P29*'Per Unit Emission'!P72)*'Efficiency Change'!$P27)/'Life time change'!$C27</f>
        <v>0</v>
      </c>
      <c r="P28">
        <f>(Transition!$D27*('Base-New'!Q29*'Per Unit Emission'!Q28)*'Efficiency Change'!$G27+Transition!$C27*('Base-New'!Q29*'Per Unit Emission'!Q72)*'Efficiency Change'!$P27)/'Life time change'!$C27</f>
        <v>0</v>
      </c>
      <c r="Q28">
        <f>(Transition!$D27*('Base-New'!R29*'Per Unit Emission'!R28)*'Efficiency Change'!$G27+Transition!$C27*('Base-New'!R29*'Per Unit Emission'!R72)*'Efficiency Change'!$P27)/'Life time change'!$C27</f>
        <v>0</v>
      </c>
      <c r="R28">
        <f>(Transition!$D27*('Base-New'!S29*'Per Unit Emission'!S28)*'Efficiency Change'!$G27+Transition!$C27*('Base-New'!S29*'Per Unit Emission'!S72)*'Efficiency Change'!$P27)/'Life time change'!$C27</f>
        <v>0</v>
      </c>
      <c r="S28">
        <f>(Transition!$D27*('Base-New'!T29*'Per Unit Emission'!C28)*'Efficiency Change'!$G27+Transition!$C27*('Base-New'!T29*'Per Unit Emission'!C72)*'Efficiency Change'!$P27)/'Life time change'!$C27</f>
        <v>192284074.00940609</v>
      </c>
      <c r="T28">
        <f>(Transition!$D27*('Base-New'!U29*'Per Unit Emission'!D28)*'Efficiency Change'!$G27+Transition!$C27*('Base-New'!U29*'Per Unit Emission'!D72)*'Efficiency Change'!$P27)/'Life time change'!$C27</f>
        <v>69337867.562254399</v>
      </c>
      <c r="U28">
        <f>(Transition!$D27*('Base-New'!V29*'Per Unit Emission'!E28)*'Efficiency Change'!$G27+Transition!$C27*('Base-New'!V29*'Per Unit Emission'!E72)*'Efficiency Change'!$P27)/'Life time change'!$C27</f>
        <v>16384959.830598064</v>
      </c>
      <c r="V28">
        <f>(Transition!$D27*('Base-New'!W29*'Per Unit Emission'!F28)*'Efficiency Change'!$G27+Transition!$C27*('Base-New'!W29*'Per Unit Emission'!F72)*'Efficiency Change'!$P27)/'Life time change'!$C27</f>
        <v>10877382.907482628</v>
      </c>
      <c r="W28">
        <f>(Transition!$D27*('Base-New'!X29*'Per Unit Emission'!G28)*'Efficiency Change'!$G27+Transition!$C27*('Base-New'!X29*'Per Unit Emission'!G72)*'Efficiency Change'!$P27)/'Life time change'!$C27</f>
        <v>128379600.47220874</v>
      </c>
      <c r="X28">
        <f>(Transition!$D27*('Base-New'!Y29*'Per Unit Emission'!H28)*'Efficiency Change'!$G27+Transition!$C27*('Base-New'!Y29*'Per Unit Emission'!H72)*'Efficiency Change'!$P27)/'Life time change'!$C27</f>
        <v>3923459.964763266</v>
      </c>
      <c r="Y28">
        <f>(Transition!$D27*('Base-New'!Z29*'Per Unit Emission'!I28)*'Efficiency Change'!$G27+Transition!$C27*('Base-New'!Z29*'Per Unit Emission'!I72)*'Efficiency Change'!$P27)/'Life time change'!$C27</f>
        <v>7681064.7621620037</v>
      </c>
      <c r="Z28">
        <f>(Transition!$D27*('Base-New'!AA29*'Per Unit Emission'!J28)*'Efficiency Change'!$G27+Transition!$C27*('Base-New'!AA29*'Per Unit Emission'!J72)*'Efficiency Change'!$P27)/'Life time change'!$C27</f>
        <v>26005982.177156374</v>
      </c>
      <c r="AA28">
        <f>(Transition!$D27*('Base-New'!AB29*'Per Unit Emission'!K28)*'Efficiency Change'!$G27+Transition!$C27*('Base-New'!AB29*'Per Unit Emission'!K72)*'Efficiency Change'!$P27)/'Life time change'!$C27</f>
        <v>152305188.98541373</v>
      </c>
      <c r="AB28">
        <f>(Transition!$D27*('Base-New'!AC29*'Per Unit Emission'!L28)*'Efficiency Change'!$G27+Transition!$C27*('Base-New'!AC29*'Per Unit Emission'!L72)*'Efficiency Change'!$P27)/'Life time change'!$C27</f>
        <v>18379795.498648513</v>
      </c>
      <c r="AC28">
        <f>(Transition!$D27*('Base-New'!AD29*'Per Unit Emission'!M28)*'Efficiency Change'!$G27+Transition!$C27*('Base-New'!AD29*'Per Unit Emission'!M72)*'Efficiency Change'!$P27)/'Life time change'!$C27</f>
        <v>22988792.803415556</v>
      </c>
      <c r="AD28">
        <f>(Transition!$D27*('Base-New'!AE29*'Per Unit Emission'!N28)*'Efficiency Change'!$G27+Transition!$C27*('Base-New'!AE29*'Per Unit Emission'!N72)*'Efficiency Change'!$P27)/'Life time change'!$C27</f>
        <v>3746658.9045076575</v>
      </c>
      <c r="AE28">
        <f>(Transition!$D27*('Base-New'!AF29*'Per Unit Emission'!O28)*'Efficiency Change'!$G27+Transition!$C27*('Base-New'!AF29*'Per Unit Emission'!O72)*'Efficiency Change'!$P27)/'Life time change'!$C27</f>
        <v>9996715.7309744675</v>
      </c>
      <c r="AF28">
        <f>(Transition!$D27*('Base-New'!AG29*'Per Unit Emission'!P28)*'Efficiency Change'!$G27+Transition!$C27*('Base-New'!AG29*'Per Unit Emission'!P72)*'Efficiency Change'!$P27)/'Life time change'!$C27</f>
        <v>10006730.864970488</v>
      </c>
      <c r="AG28">
        <f>(Transition!$D27*('Base-New'!AH29*'Per Unit Emission'!Q28)*'Efficiency Change'!$G27+Transition!$C27*('Base-New'!AH29*'Per Unit Emission'!Q72)*'Efficiency Change'!$P27)/'Life time change'!$C27</f>
        <v>7130471.3031745581</v>
      </c>
      <c r="AH28">
        <f>(Transition!$D27*('Base-New'!AI29*'Per Unit Emission'!R28)*'Efficiency Change'!$G27+Transition!$C27*('Base-New'!AI29*'Per Unit Emission'!R72)*'Efficiency Change'!$P27)/'Life time change'!$C27</f>
        <v>43919919.620399579</v>
      </c>
      <c r="AI28">
        <f>(Transition!$D27*('Base-New'!AJ29*'Per Unit Emission'!S28)*'Efficiency Change'!$G27+Transition!$C27*('Base-New'!AJ29*'Per Unit Emission'!S72)*'Efficiency Change'!$P27)/'Life time change'!$C27</f>
        <v>0</v>
      </c>
      <c r="AJ28">
        <f>(Transition!$D27*('Base-New'!AK29*'Per Unit Emission'!C28)*'Efficiency Change'!$G27+Transition!$C27*('Base-New'!AK29*'Per Unit Emission'!C72)*'Efficiency Change'!$P27)/'Life time change'!$C27</f>
        <v>384568148.01881373</v>
      </c>
      <c r="AK28">
        <f>(Transition!$D27*('Base-New'!AL29*'Per Unit Emission'!D28)*'Efficiency Change'!$G27+Transition!$C27*('Base-New'!AL29*'Per Unit Emission'!D72)*'Efficiency Change'!$P27)/'Life time change'!$C27</f>
        <v>138675735.12450874</v>
      </c>
      <c r="AL28">
        <f>(Transition!$D27*('Base-New'!AM29*'Per Unit Emission'!E28)*'Efficiency Change'!$G27+Transition!$C27*('Base-New'!AM29*'Per Unit Emission'!E72)*'Efficiency Change'!$P27)/'Life time change'!$C27</f>
        <v>16505154.776030818</v>
      </c>
      <c r="AM28">
        <f>(Transition!$D27*('Base-New'!AN29*'Per Unit Emission'!F28)*'Efficiency Change'!$G27+Transition!$C27*('Base-New'!AN29*'Per Unit Emission'!F72)*'Efficiency Change'!$P27)/'Life time change'!$C27</f>
        <v>21754765.814965144</v>
      </c>
      <c r="AN28">
        <f>(Transition!$D27*('Base-New'!AO29*'Per Unit Emission'!G28)*'Efficiency Change'!$G27+Transition!$C27*('Base-New'!AO29*'Per Unit Emission'!G72)*'Efficiency Change'!$P27)/'Life time change'!$C27</f>
        <v>256759200.94441611</v>
      </c>
      <c r="AO28">
        <f>(Transition!$D27*('Base-New'!AP29*'Per Unit Emission'!H28)*'Efficiency Change'!$G27+Transition!$C27*('Base-New'!AP29*'Per Unit Emission'!H72)*'Efficiency Change'!$P27)/'Life time change'!$C27</f>
        <v>7846919.9295265321</v>
      </c>
      <c r="AP28">
        <f>(Transition!$D27*('Base-New'!AQ29*'Per Unit Emission'!I28)*'Efficiency Change'!$G27+Transition!$C27*('Base-New'!AQ29*'Per Unit Emission'!I72)*'Efficiency Change'!$P27)/'Life time change'!$C27</f>
        <v>14892458.965889193</v>
      </c>
      <c r="AQ28">
        <f>(Transition!$D27*('Base-New'!AR29*'Per Unit Emission'!J28)*'Efficiency Change'!$G27+Transition!$C27*('Base-New'!AR29*'Per Unit Emission'!J72)*'Efficiency Change'!$P27)/'Life time change'!$C27</f>
        <v>52011964.354312748</v>
      </c>
      <c r="AR28">
        <f>(Transition!$D27*('Base-New'!AS29*'Per Unit Emission'!K28)*'Efficiency Change'!$G27+Transition!$C27*('Base-New'!AS29*'Per Unit Emission'!K72)*'Efficiency Change'!$P27)/'Life time change'!$C27</f>
        <v>304610377.97082746</v>
      </c>
      <c r="AS28">
        <f>(Transition!$D27*('Base-New'!AT29*'Per Unit Emission'!L28)*'Efficiency Change'!$G27+Transition!$C27*('Base-New'!AT29*'Per Unit Emission'!L72)*'Efficiency Change'!$P27)/'Life time change'!$C27</f>
        <v>36759590.99729716</v>
      </c>
      <c r="AT28">
        <f>(Transition!$D27*('Base-New'!AU29*'Per Unit Emission'!M28)*'Efficiency Change'!$G27+Transition!$C27*('Base-New'!AU29*'Per Unit Emission'!M72)*'Efficiency Change'!$P27)/'Life time change'!$C27</f>
        <v>45977585.606831111</v>
      </c>
      <c r="AU28">
        <f>(Transition!$D27*('Base-New'!AV29*'Per Unit Emission'!N28)*'Efficiency Change'!$G27+Transition!$C27*('Base-New'!AV29*'Per Unit Emission'!N72)*'Efficiency Change'!$P27)/'Life time change'!$C27</f>
        <v>7493317.809015315</v>
      </c>
      <c r="AV28">
        <f>(Transition!$D27*('Base-New'!AW29*'Per Unit Emission'!O28)*'Efficiency Change'!$G27+Transition!$C27*('Base-New'!AW29*'Per Unit Emission'!O72)*'Efficiency Change'!$P27)/'Life time change'!$C27</f>
        <v>19993431.461948887</v>
      </c>
      <c r="AW28">
        <f>(Transition!$D27*('Base-New'!AX29*'Per Unit Emission'!P28)*'Efficiency Change'!$G27+Transition!$C27*('Base-New'!AX29*'Per Unit Emission'!P72)*'Efficiency Change'!$P27)/'Life time change'!$C27</f>
        <v>20013461.729940925</v>
      </c>
      <c r="AX28">
        <f>(Transition!$D27*('Base-New'!AY29*'Per Unit Emission'!Q28)*'Efficiency Change'!$G27+Transition!$C27*('Base-New'!AY29*'Per Unit Emission'!Q72)*'Efficiency Change'!$P27)/'Life time change'!$C27</f>
        <v>14260942.60634904</v>
      </c>
      <c r="AY28">
        <f>(Transition!$D27*('Base-New'!AZ29*'Per Unit Emission'!R28)*'Efficiency Change'!$G27+Transition!$C27*('Base-New'!AZ29*'Per Unit Emission'!R72)*'Efficiency Change'!$P27)/'Life time change'!$C27</f>
        <v>87839839.240799159</v>
      </c>
      <c r="AZ28">
        <f>(Transition!$D27*('Base-New'!BA29*'Per Unit Emission'!S28)*'Efficiency Change'!$G27+Transition!$C27*('Base-New'!BA29*'Per Unit Emission'!S72)*'Efficiency Change'!$P27)/'Life time change'!$C27</f>
        <v>0</v>
      </c>
      <c r="BA28">
        <f>(Transition!$D27*('Base-New'!BB29*'Per Unit Emission'!C28)*'Efficiency Change'!$G27+Transition!$C27*('Base-New'!BB29*'Per Unit Emission'!C72)*'Efficiency Change'!$P27)/'Life time change'!$C27</f>
        <v>576852222.0282197</v>
      </c>
      <c r="BB28">
        <f>(Transition!$D27*('Base-New'!BC29*'Per Unit Emission'!D28)*'Efficiency Change'!$G27+Transition!$C27*('Base-New'!BC29*'Per Unit Emission'!D72)*'Efficiency Change'!$P27)/'Life time change'!$C27</f>
        <v>223403106.3316814</v>
      </c>
      <c r="BC28">
        <f>(Transition!$D27*('Base-New'!BD29*'Per Unit Emission'!E28)*'Efficiency Change'!$G27+Transition!$C27*('Base-New'!BD29*'Per Unit Emission'!E72)*'Efficiency Change'!$P27)/'Life time change'!$C27</f>
        <v>16623687.404179532</v>
      </c>
      <c r="BD28">
        <f>(Transition!$D27*('Base-New'!BE29*'Per Unit Emission'!F28)*'Efficiency Change'!$G27+Transition!$C27*('Base-New'!BE29*'Per Unit Emission'!F72)*'Efficiency Change'!$P27)/'Life time change'!$C27</f>
        <v>32632148.722447786</v>
      </c>
      <c r="BE28">
        <f>(Transition!$D27*('Base-New'!BF29*'Per Unit Emission'!G28)*'Efficiency Change'!$G27+Transition!$C27*('Base-New'!BF29*'Per Unit Emission'!G72)*'Efficiency Change'!$P27)/'Life time change'!$C27</f>
        <v>385138801.41662502</v>
      </c>
      <c r="BF28">
        <f>(Transition!$D27*('Base-New'!BG29*'Per Unit Emission'!H28)*'Efficiency Change'!$G27+Transition!$C27*('Base-New'!BG29*'Per Unit Emission'!H72)*'Efficiency Change'!$P27)/'Life time change'!$C27</f>
        <v>11770379.894289797</v>
      </c>
      <c r="BG28">
        <f>(Transition!$D27*('Base-New'!BH29*'Per Unit Emission'!I28)*'Efficiency Change'!$G27+Transition!$C27*('Base-New'!BH29*'Per Unit Emission'!I72)*'Efficiency Change'!$P27)/'Life time change'!$C27</f>
        <v>14926800.566017132</v>
      </c>
      <c r="BH28">
        <f>(Transition!$D27*('Base-New'!BI29*'Per Unit Emission'!J28)*'Efficiency Change'!$G27+Transition!$C27*('Base-New'!BI29*'Per Unit Emission'!J72)*'Efficiency Change'!$P27)/'Life time change'!$C27</f>
        <v>78017946.531469271</v>
      </c>
      <c r="BI28">
        <f>(Transition!$D27*('Base-New'!BJ29*'Per Unit Emission'!K28)*'Efficiency Change'!$G27+Transition!$C27*('Base-New'!BJ29*'Per Unit Emission'!K72)*'Efficiency Change'!$P27)/'Life time change'!$C27</f>
        <v>456915566.95624244</v>
      </c>
      <c r="BJ28">
        <f>(Transition!$D27*('Base-New'!BK29*'Per Unit Emission'!L28)*'Efficiency Change'!$G27+Transition!$C27*('Base-New'!BK29*'Per Unit Emission'!L72)*'Efficiency Change'!$P27)/'Life time change'!$C27</f>
        <v>55139386.495945662</v>
      </c>
      <c r="BK28">
        <f>(Transition!$D27*('Base-New'!BL29*'Per Unit Emission'!M28)*'Efficiency Change'!$G27+Transition!$C27*('Base-New'!BL29*'Per Unit Emission'!M72)*'Efficiency Change'!$P27)/'Life time change'!$C27</f>
        <v>68966378.41024667</v>
      </c>
      <c r="BL28">
        <f>(Transition!$D27*('Base-New'!BM29*'Per Unit Emission'!N28)*'Efficiency Change'!$G27+Transition!$C27*('Base-New'!BM29*'Per Unit Emission'!N72)*'Efficiency Change'!$P27)/'Life time change'!$C27</f>
        <v>11239976.713522971</v>
      </c>
      <c r="BM28">
        <f>(Transition!$D27*('Base-New'!BN29*'Per Unit Emission'!O28)*'Efficiency Change'!$G27+Transition!$C27*('Base-New'!BN29*'Per Unit Emission'!O72)*'Efficiency Change'!$P27)/'Life time change'!$C27</f>
        <v>29990147.192923386</v>
      </c>
      <c r="BN28">
        <f>(Transition!$D27*('Base-New'!BO29*'Per Unit Emission'!P28)*'Efficiency Change'!$G27+Transition!$C27*('Base-New'!BO29*'Per Unit Emission'!P72)*'Efficiency Change'!$P27)/'Life time change'!$C27</f>
        <v>30020192.594911452</v>
      </c>
      <c r="BO28">
        <f>(Transition!$D27*('Base-New'!BP29*'Per Unit Emission'!Q28)*'Efficiency Change'!$G27+Transition!$C27*('Base-New'!BP29*'Per Unit Emission'!Q72)*'Efficiency Change'!$P27)/'Life time change'!$C27</f>
        <v>21391413.909523625</v>
      </c>
      <c r="BP28">
        <f>(Transition!$D27*('Base-New'!BQ29*'Per Unit Emission'!R28)*'Efficiency Change'!$G27+Transition!$C27*('Base-New'!BQ29*'Per Unit Emission'!R72)*'Efficiency Change'!$P27)/'Life time change'!$C27</f>
        <v>131759758.8611989</v>
      </c>
      <c r="BQ28">
        <f>(Transition!$D27*('Base-New'!BR29*'Per Unit Emission'!S28)*'Efficiency Change'!$G27+Transition!$C27*('Base-New'!BR29*'Per Unit Emission'!S72)*'Efficiency Change'!$P27)/'Life time change'!$C27</f>
        <v>0</v>
      </c>
      <c r="BR28">
        <f>(Transition!$D27*('Base-New'!BS29*'Per Unit Emission'!C28)*'Efficiency Change'!$G27+Transition!$C27*('Base-New'!BS29*'Per Unit Emission'!C72)*'Efficiency Change'!$P27)/'Life time change'!$C27</f>
        <v>660694213.49622011</v>
      </c>
      <c r="BS28">
        <f>(Transition!$D27*('Base-New'!BT29*'Per Unit Emission'!D28)*'Efficiency Change'!$G27+Transition!$C27*('Base-New'!BT29*'Per Unit Emission'!D72)*'Efficiency Change'!$P27)/'Life time change'!$C27</f>
        <v>300187743.24339294</v>
      </c>
      <c r="BT28">
        <f>(Transition!$D27*('Base-New'!BU29*'Per Unit Emission'!E28)*'Efficiency Change'!$G27+Transition!$C27*('Base-New'!BU29*'Per Unit Emission'!E72)*'Efficiency Change'!$P27)/'Life time change'!$C27</f>
        <v>16738603.020790245</v>
      </c>
      <c r="BU28">
        <f>(Transition!$D27*('Base-New'!BV29*'Per Unit Emission'!F28)*'Efficiency Change'!$G27+Transition!$C27*('Base-New'!BV29*'Per Unit Emission'!F72)*'Efficiency Change'!$P27)/'Life time change'!$C27</f>
        <v>41002516.179288633</v>
      </c>
      <c r="BV28">
        <f>(Transition!$D27*('Base-New'!BW29*'Per Unit Emission'!G28)*'Efficiency Change'!$G27+Transition!$C27*('Base-New'!BW29*'Per Unit Emission'!G72)*'Efficiency Change'!$P27)/'Life time change'!$C27</f>
        <v>513518401.888834</v>
      </c>
      <c r="BW28">
        <f>(Transition!$D27*('Base-New'!BX29*'Per Unit Emission'!H28)*'Efficiency Change'!$G27+Transition!$C27*('Base-New'!BX29*'Per Unit Emission'!H72)*'Efficiency Change'!$P27)/'Life time change'!$C27</f>
        <v>15693839.859053016</v>
      </c>
      <c r="BX28">
        <f>(Transition!$D27*('Base-New'!BY29*'Per Unit Emission'!I28)*'Efficiency Change'!$G27+Transition!$C27*('Base-New'!BY29*'Per Unit Emission'!I72)*'Efficiency Change'!$P27)/'Life time change'!$C27</f>
        <v>14960722.290375171</v>
      </c>
      <c r="BY28">
        <f>(Transition!$D27*('Base-New'!BZ29*'Per Unit Emission'!J28)*'Efficiency Change'!$G27+Transition!$C27*('Base-New'!BZ29*'Per Unit Emission'!J72)*'Efficiency Change'!$P27)/'Life time change'!$C27</f>
        <v>104023928.70862561</v>
      </c>
      <c r="BZ28">
        <f>(Transition!$D27*('Base-New'!CA29*'Per Unit Emission'!K28)*'Efficiency Change'!$G27+Transition!$C27*('Base-New'!CA29*'Per Unit Emission'!K72)*'Efficiency Change'!$P27)/'Life time change'!$C27</f>
        <v>609220755.94165623</v>
      </c>
      <c r="CA28">
        <f>(Transition!$D27*('Base-New'!CB29*'Per Unit Emission'!L28)*'Efficiency Change'!$G27+Transition!$C27*('Base-New'!CB29*'Per Unit Emission'!L72)*'Efficiency Change'!$P27)/'Life time change'!$C27</f>
        <v>73519181.994594321</v>
      </c>
      <c r="CB28">
        <f>(Transition!$D27*('Base-New'!CC29*'Per Unit Emission'!M28)*'Efficiency Change'!$G27+Transition!$C27*('Base-New'!CC29*'Per Unit Emission'!M72)*'Efficiency Change'!$P27)/'Life time change'!$C27</f>
        <v>91955171.213662222</v>
      </c>
      <c r="CC28">
        <f>(Transition!$D27*('Base-New'!CD29*'Per Unit Emission'!N28)*'Efficiency Change'!$G27+Transition!$C27*('Base-New'!CD29*'Per Unit Emission'!N72)*'Efficiency Change'!$P27)/'Life time change'!$C27</f>
        <v>14986635.618030516</v>
      </c>
      <c r="CD28">
        <f>(Transition!$D27*('Base-New'!CE29*'Per Unit Emission'!O28)*'Efficiency Change'!$G27+Transition!$C27*('Base-New'!CE29*'Per Unit Emission'!O72)*'Efficiency Change'!$P27)/'Life time change'!$C27</f>
        <v>39986862.923897885</v>
      </c>
      <c r="CE28">
        <f>(Transition!$D27*('Base-New'!CF29*'Per Unit Emission'!P28)*'Efficiency Change'!$G27+Transition!$C27*('Base-New'!CF29*'Per Unit Emission'!P72)*'Efficiency Change'!$P27)/'Life time change'!$C27</f>
        <v>40026923.45988185</v>
      </c>
      <c r="CF28">
        <f>(Transition!$D27*('Base-New'!CG29*'Per Unit Emission'!Q28)*'Efficiency Change'!$G27+Transition!$C27*('Base-New'!CG29*'Per Unit Emission'!Q72)*'Efficiency Change'!$P27)/'Life time change'!$C27</f>
        <v>28521885.21269821</v>
      </c>
      <c r="CG28">
        <f>(Transition!$D27*('Base-New'!CH29*'Per Unit Emission'!R28)*'Efficiency Change'!$G27+Transition!$C27*('Base-New'!CH29*'Per Unit Emission'!R72)*'Efficiency Change'!$P27)/'Life time change'!$C27</f>
        <v>175679678.48159832</v>
      </c>
      <c r="CJ28">
        <v>2035</v>
      </c>
      <c r="CK28">
        <f>(Transition!$D27*('RCP26-NEW'!C29*'Per Unit Emission'!T28)*'Efficiency Change'!$G27+Transition!$C27*('RCP26-NEW'!C29*'Per Unit Emission'!T72)*'Efficiency Change'!$P27)/'Life time change'!$C27</f>
        <v>0</v>
      </c>
      <c r="CL28">
        <f>(Transition!$D27*('RCP26-NEW'!D29*'Per Unit Emission'!U28)*'Efficiency Change'!$G27+Transition!$C27*('RCP26-NEW'!D29*'Per Unit Emission'!U72)*'Efficiency Change'!$P27)/'Life time change'!$C27</f>
        <v>0</v>
      </c>
      <c r="CM28">
        <f>(Transition!$D27*('RCP26-NEW'!E29*'Per Unit Emission'!V28)*'Efficiency Change'!$G27+Transition!$C27*('RCP26-NEW'!E29*'Per Unit Emission'!V72)*'Efficiency Change'!$P27)/'Life time change'!$C27</f>
        <v>0</v>
      </c>
      <c r="CN28">
        <f>(Transition!$D27*('RCP26-NEW'!F29*'Per Unit Emission'!W28)*'Efficiency Change'!$G27+Transition!$C27*('RCP26-NEW'!F29*'Per Unit Emission'!W72)*'Efficiency Change'!$P27)/'Life time change'!$C27</f>
        <v>0</v>
      </c>
      <c r="CO28">
        <f>(Transition!$D27*('RCP26-NEW'!G29*'Per Unit Emission'!X28)*'Efficiency Change'!$G27+Transition!$C27*('RCP26-NEW'!G29*'Per Unit Emission'!X72)*'Efficiency Change'!$P27)/'Life time change'!$C27</f>
        <v>0</v>
      </c>
      <c r="CP28">
        <f>(Transition!$D27*('RCP26-NEW'!H29*'Per Unit Emission'!Y28)*'Efficiency Change'!$G27+Transition!$C27*('RCP26-NEW'!H29*'Per Unit Emission'!Y72)*'Efficiency Change'!$P27)/'Life time change'!$C27</f>
        <v>0</v>
      </c>
      <c r="CQ28">
        <f>(Transition!$D27*('RCP26-NEW'!I29*'Per Unit Emission'!Z28)*'Efficiency Change'!$G27+Transition!$C27*('RCP26-NEW'!I29*'Per Unit Emission'!Z72)*'Efficiency Change'!$P27)/'Life time change'!$C27</f>
        <v>0</v>
      </c>
      <c r="CR28">
        <f>(Transition!$D27*('RCP26-NEW'!J29*'Per Unit Emission'!AA28)*'Efficiency Change'!$G27+Transition!$C27*('RCP26-NEW'!J29*'Per Unit Emission'!AA72)*'Efficiency Change'!$P27)/'Life time change'!$C27</f>
        <v>0</v>
      </c>
      <c r="CS28">
        <f>(Transition!$D27*('RCP26-NEW'!K29*'Per Unit Emission'!AB28)*'Efficiency Change'!$G27+Transition!$C27*('RCP26-NEW'!K29*'Per Unit Emission'!AB72)*'Efficiency Change'!$P27)/'Life time change'!$C27</f>
        <v>0</v>
      </c>
      <c r="CT28">
        <f>(Transition!$D27*('RCP26-NEW'!L29*'Per Unit Emission'!AC28)*'Efficiency Change'!$G27+Transition!$C27*('RCP26-NEW'!L29*'Per Unit Emission'!AC72)*'Efficiency Change'!$P27)/'Life time change'!$C27</f>
        <v>0</v>
      </c>
      <c r="CU28">
        <f>(Transition!$D27*('RCP26-NEW'!M29*'Per Unit Emission'!AD28)*'Efficiency Change'!$G27+Transition!$C27*('RCP26-NEW'!M29*'Per Unit Emission'!AD72)*'Efficiency Change'!$P27)/'Life time change'!$C27</f>
        <v>0</v>
      </c>
      <c r="CV28">
        <f>(Transition!$D27*('RCP26-NEW'!N29*'Per Unit Emission'!AE28)*'Efficiency Change'!$G27+Transition!$C27*('RCP26-NEW'!N29*'Per Unit Emission'!AE72)*'Efficiency Change'!$P27)/'Life time change'!$C27</f>
        <v>0</v>
      </c>
      <c r="CW28">
        <f>(Transition!$D27*('RCP26-NEW'!O29*'Per Unit Emission'!AF28)*'Efficiency Change'!$G27+Transition!$C27*('RCP26-NEW'!O29*'Per Unit Emission'!AF72)*'Efficiency Change'!$P27)/'Life time change'!$C27</f>
        <v>0</v>
      </c>
      <c r="CX28">
        <f>(Transition!$D27*('RCP26-NEW'!P29*'Per Unit Emission'!AG28)*'Efficiency Change'!$G27+Transition!$C27*('RCP26-NEW'!P29*'Per Unit Emission'!AG72)*'Efficiency Change'!$P27)/'Life time change'!$C27</f>
        <v>0</v>
      </c>
      <c r="CY28">
        <f>(Transition!$D27*('RCP26-NEW'!Q29*'Per Unit Emission'!AH28)*'Efficiency Change'!$G27+Transition!$C27*('RCP26-NEW'!Q29*'Per Unit Emission'!AH72)*'Efficiency Change'!$P27)/'Life time change'!$C27</f>
        <v>0</v>
      </c>
      <c r="CZ28">
        <f>(Transition!$D27*('RCP26-NEW'!R29*'Per Unit Emission'!AI28)*'Efficiency Change'!$G27+Transition!$C27*('RCP26-NEW'!R29*'Per Unit Emission'!AI72)*'Efficiency Change'!$P27)/'Life time change'!$C27</f>
        <v>0</v>
      </c>
      <c r="DA28">
        <f>(Transition!$D27*('RCP26-NEW'!S29*'Per Unit Emission'!AJ28)*'Efficiency Change'!$G27+Transition!$C27*('RCP26-NEW'!S29*'Per Unit Emission'!AJ72)*'Efficiency Change'!$P27)/'Life time change'!$C27</f>
        <v>0</v>
      </c>
      <c r="DB28">
        <f>(Transition!$D27*('RCP26-NEW'!T29*'Per Unit Emission'!T28)*'Efficiency Change'!$G27+Transition!$C27*('RCP26-NEW'!T29*'Per Unit Emission'!T72)*'Efficiency Change'!$P27)/'Life time change'!$C27</f>
        <v>312138595.98730266</v>
      </c>
      <c r="DC28">
        <f>(Transition!$D27*('RCP26-NEW'!U29*'Per Unit Emission'!U28)*'Efficiency Change'!$G27+Transition!$C27*('RCP26-NEW'!U29*'Per Unit Emission'!U72)*'Efficiency Change'!$P27)/'Life time change'!$C27</f>
        <v>103044762.19962892</v>
      </c>
      <c r="DD28">
        <f>(Transition!$D27*('RCP26-NEW'!V29*'Per Unit Emission'!V28)*'Efficiency Change'!$G27+Transition!$C27*('RCP26-NEW'!V29*'Per Unit Emission'!V72)*'Efficiency Change'!$P27)/'Life time change'!$C27</f>
        <v>40941007.501695119</v>
      </c>
      <c r="DE28">
        <f>(Transition!$D27*('RCP26-NEW'!W29*'Per Unit Emission'!W28)*'Efficiency Change'!$G27+Transition!$C27*('RCP26-NEW'!W29*'Per Unit Emission'!W72)*'Efficiency Change'!$P27)/'Life time change'!$C27</f>
        <v>15494316.374971651</v>
      </c>
      <c r="DF28">
        <f>(Transition!$D27*('RCP26-NEW'!X29*'Per Unit Emission'!X28)*'Efficiency Change'!$G27+Transition!$C27*('RCP26-NEW'!X29*'Per Unit Emission'!X72)*'Efficiency Change'!$P27)/'Life time change'!$C27</f>
        <v>165570743.54718149</v>
      </c>
      <c r="DG28">
        <f>(Transition!$D27*('RCP26-NEW'!Y29*'Per Unit Emission'!Y28)*'Efficiency Change'!$G27+Transition!$C27*('RCP26-NEW'!Y29*'Per Unit Emission'!Y72)*'Efficiency Change'!$P27)/'Life time change'!$C27</f>
        <v>7248585.8138772668</v>
      </c>
      <c r="DH28">
        <f>(Transition!$D27*('RCP26-NEW'!Z29*'Per Unit Emission'!Z28)*'Efficiency Change'!$G27+Transition!$C27*('RCP26-NEW'!Z29*'Per Unit Emission'!Z72)*'Efficiency Change'!$P27)/'Life time change'!$C27</f>
        <v>12928932.793725025</v>
      </c>
      <c r="DI28">
        <f>(Transition!$D27*('RCP26-NEW'!AA29*'Per Unit Emission'!AA28)*'Efficiency Change'!$G27+Transition!$C27*('RCP26-NEW'!AA29*'Per Unit Emission'!AA72)*'Efficiency Change'!$P27)/'Life time change'!$C27</f>
        <v>45328061.233185694</v>
      </c>
      <c r="DJ28">
        <f>(Transition!$D27*('RCP26-NEW'!AB29*'Per Unit Emission'!AB28)*'Efficiency Change'!$G27+Transition!$C27*('RCP26-NEW'!AB29*'Per Unit Emission'!AB72)*'Efficiency Change'!$P27)/'Life time change'!$C27</f>
        <v>239946538.26739061</v>
      </c>
      <c r="DK28">
        <f>(Transition!$D27*('RCP26-NEW'!AC29*'Per Unit Emission'!AC28)*'Efficiency Change'!$G27+Transition!$C27*('RCP26-NEW'!AC29*'Per Unit Emission'!AC72)*'Efficiency Change'!$P27)/'Life time change'!$C27</f>
        <v>28250647.604523893</v>
      </c>
      <c r="DL28">
        <f>(Transition!$D27*('RCP26-NEW'!AD29*'Per Unit Emission'!AD28)*'Efficiency Change'!$G27+Transition!$C27*('RCP26-NEW'!AD29*'Per Unit Emission'!AD72)*'Efficiency Change'!$P27)/'Life time change'!$C27</f>
        <v>62297410.89084734</v>
      </c>
      <c r="DM28">
        <f>(Transition!$D27*('RCP26-NEW'!AE29*'Per Unit Emission'!AE28)*'Efficiency Change'!$G27+Transition!$C27*('RCP26-NEW'!AE29*'Per Unit Emission'!AE72)*'Efficiency Change'!$P27)/'Life time change'!$C27</f>
        <v>6395379.8530194229</v>
      </c>
      <c r="DN28">
        <f>(Transition!$D27*('RCP26-NEW'!AF29*'Per Unit Emission'!AF28)*'Efficiency Change'!$G27+Transition!$C27*('RCP26-NEW'!AF29*'Per Unit Emission'!AF72)*'Efficiency Change'!$P27)/'Life time change'!$C27</f>
        <v>16658762.726431645</v>
      </c>
      <c r="DO28">
        <f>(Transition!$D27*('RCP26-NEW'!AG29*'Per Unit Emission'!AG28)*'Efficiency Change'!$G27+Transition!$C27*('RCP26-NEW'!AG29*'Per Unit Emission'!AG72)*'Efficiency Change'!$P27)/'Life time change'!$C27</f>
        <v>32659512.995925598</v>
      </c>
      <c r="DP28">
        <f>(Transition!$D27*('RCP26-NEW'!AH29*'Per Unit Emission'!AH28)*'Efficiency Change'!$G27+Transition!$C27*('RCP26-NEW'!AH29*'Per Unit Emission'!AH72)*'Efficiency Change'!$P27)/'Life time change'!$C27</f>
        <v>15937670.751659123</v>
      </c>
      <c r="DQ28">
        <f>(Transition!$D27*('RCP26-NEW'!AI29*'Per Unit Emission'!AI28)*'Efficiency Change'!$G27+Transition!$C27*('RCP26-NEW'!AI29*'Per Unit Emission'!AI72)*'Efficiency Change'!$P27)/'Life time change'!$C27</f>
        <v>75130204.129481152</v>
      </c>
      <c r="DR28">
        <f>(Transition!$D27*('RCP26-NEW'!AJ29*'Per Unit Emission'!AJ28)*'Efficiency Change'!$G27+Transition!$C27*('RCP26-NEW'!AJ29*'Per Unit Emission'!AJ72)*'Efficiency Change'!$P27)/'Life time change'!$C27</f>
        <v>0</v>
      </c>
      <c r="DS28">
        <f>(Transition!$D27*('RCP26-NEW'!AK29*'Per Unit Emission'!T28)*'Efficiency Change'!$G27+Transition!$C27*('RCP26-NEW'!AK29*'Per Unit Emission'!T72)*'Efficiency Change'!$P27)/'Life time change'!$C27</f>
        <v>624277191.97460532</v>
      </c>
      <c r="DT28">
        <f>(Transition!$D27*('RCP26-NEW'!AL29*'Per Unit Emission'!U28)*'Efficiency Change'!$G27+Transition!$C27*('RCP26-NEW'!AL29*'Per Unit Emission'!U72)*'Efficiency Change'!$P27)/'Life time change'!$C27</f>
        <v>217829269.86576149</v>
      </c>
      <c r="DU28">
        <f>(Transition!$D27*('RCP26-NEW'!AM29*'Per Unit Emission'!V28)*'Efficiency Change'!$G27+Transition!$C27*('RCP26-NEW'!AM29*'Per Unit Emission'!V72)*'Efficiency Change'!$P27)/'Life time change'!$C27</f>
        <v>41087808.358352579</v>
      </c>
      <c r="DV28">
        <f>(Transition!$D27*('RCP26-NEW'!AN29*'Per Unit Emission'!W28)*'Efficiency Change'!$G27+Transition!$C27*('RCP26-NEW'!AN29*'Per Unit Emission'!W72)*'Efficiency Change'!$P27)/'Life time change'!$C27</f>
        <v>30988632.749943301</v>
      </c>
      <c r="DW28">
        <f>(Transition!$D27*('RCP26-NEW'!AO29*'Per Unit Emission'!X28)*'Efficiency Change'!$G27+Transition!$C27*('RCP26-NEW'!AO29*'Per Unit Emission'!X72)*'Efficiency Change'!$P27)/'Life time change'!$C27</f>
        <v>331141487.09436423</v>
      </c>
      <c r="DX28">
        <f>(Transition!$D27*('RCP26-NEW'!AP29*'Per Unit Emission'!Y28)*'Efficiency Change'!$G27+Transition!$C27*('RCP26-NEW'!AP29*'Per Unit Emission'!Y72)*'Efficiency Change'!$P27)/'Life time change'!$C27</f>
        <v>14497171.627754513</v>
      </c>
      <c r="DY28">
        <f>(Transition!$D27*('RCP26-NEW'!AQ29*'Per Unit Emission'!Z28)*'Efficiency Change'!$G27+Transition!$C27*('RCP26-NEW'!AQ29*'Per Unit Emission'!Z72)*'Efficiency Change'!$P27)/'Life time change'!$C27</f>
        <v>21315738.412893817</v>
      </c>
      <c r="DZ28">
        <f>(Transition!$D27*('RCP26-NEW'!AR29*'Per Unit Emission'!AA28)*'Efficiency Change'!$G27+Transition!$C27*('RCP26-NEW'!AR29*'Per Unit Emission'!AA72)*'Efficiency Change'!$P27)/'Life time change'!$C27</f>
        <v>90656122.466371506</v>
      </c>
      <c r="EA28">
        <f>(Transition!$D27*('RCP26-NEW'!AS29*'Per Unit Emission'!AB28)*'Efficiency Change'!$G27+Transition!$C27*('RCP26-NEW'!AS29*'Per Unit Emission'!AB72)*'Efficiency Change'!$P27)/'Life time change'!$C27</f>
        <v>479893076.53478217</v>
      </c>
      <c r="EB28">
        <f>(Transition!$D27*('RCP26-NEW'!AT29*'Per Unit Emission'!AC28)*'Efficiency Change'!$G27+Transition!$C27*('RCP26-NEW'!AT29*'Per Unit Emission'!AC72)*'Efficiency Change'!$P27)/'Life time change'!$C27</f>
        <v>56501295.209047787</v>
      </c>
      <c r="EC28">
        <f>(Transition!$D27*('RCP26-NEW'!AU29*'Per Unit Emission'!AD28)*'Efficiency Change'!$G27+Transition!$C27*('RCP26-NEW'!AU29*'Per Unit Emission'!AD72)*'Efficiency Change'!$P27)/'Life time change'!$C27</f>
        <v>124594821.78169395</v>
      </c>
      <c r="ED28">
        <f>(Transition!$D27*('RCP26-NEW'!AV29*'Per Unit Emission'!AE28)*'Efficiency Change'!$G27+Transition!$C27*('RCP26-NEW'!AV29*'Per Unit Emission'!AE72)*'Efficiency Change'!$P27)/'Life time change'!$C27</f>
        <v>12790759.706038861</v>
      </c>
      <c r="EE28">
        <f>(Transition!$D27*('RCP26-NEW'!AW29*'Per Unit Emission'!AF28)*'Efficiency Change'!$G27+Transition!$C27*('RCP26-NEW'!AW29*'Per Unit Emission'!AF72)*'Efficiency Change'!$P27)/'Life time change'!$C27</f>
        <v>28757490.106247008</v>
      </c>
      <c r="EF28">
        <f>(Transition!$D27*('RCP26-NEW'!AX29*'Per Unit Emission'!AG28)*'Efficiency Change'!$G27+Transition!$C27*('RCP26-NEW'!AX29*'Per Unit Emission'!AG72)*'Efficiency Change'!$P27)/'Life time change'!$C27</f>
        <v>65319025.991851293</v>
      </c>
      <c r="EG28">
        <f>(Transition!$D27*('RCP26-NEW'!AY29*'Per Unit Emission'!AH28)*'Efficiency Change'!$G27+Transition!$C27*('RCP26-NEW'!AY29*'Per Unit Emission'!AH72)*'Efficiency Change'!$P27)/'Life time change'!$C27</f>
        <v>31875341.503318246</v>
      </c>
      <c r="EH28">
        <f>(Transition!$D27*('RCP26-NEW'!AZ29*'Per Unit Emission'!AI28)*'Efficiency Change'!$G27+Transition!$C27*('RCP26-NEW'!AZ29*'Per Unit Emission'!AI72)*'Efficiency Change'!$P27)/'Life time change'!$C27</f>
        <v>150260408.25896159</v>
      </c>
      <c r="EI28">
        <f>(Transition!$D27*('RCP26-NEW'!BA29*'Per Unit Emission'!AJ28)*'Efficiency Change'!$G27+Transition!$C27*('RCP26-NEW'!BA29*'Per Unit Emission'!AJ72)*'Efficiency Change'!$P27)/'Life time change'!$C27</f>
        <v>0</v>
      </c>
      <c r="EJ28">
        <f>(Transition!$D27*('RCP26-NEW'!BB29*'Per Unit Emission'!T28)*'Efficiency Change'!$G27+Transition!$C27*('RCP26-NEW'!BB29*'Per Unit Emission'!T72)*'Efficiency Change'!$P27)/'Life time change'!$C27</f>
        <v>642482785.710958</v>
      </c>
      <c r="EK28">
        <f>(Transition!$D27*('RCP26-NEW'!BC29*'Per Unit Emission'!U28)*'Efficiency Change'!$G27+Transition!$C27*('RCP26-NEW'!BC29*'Per Unit Emission'!U72)*'Efficiency Change'!$P27)/'Life time change'!$C27</f>
        <v>218044167.14050123</v>
      </c>
      <c r="EL28">
        <f>(Transition!$D27*('RCP26-NEW'!BD29*'Per Unit Emission'!V28)*'Efficiency Change'!$G27+Transition!$C27*('RCP26-NEW'!BD29*'Per Unit Emission'!V72)*'Efficiency Change'!$P27)/'Life time change'!$C27</f>
        <v>41234609.215009332</v>
      </c>
      <c r="EM28">
        <f>(Transition!$D27*('RCP26-NEW'!BE29*'Per Unit Emission'!W28)*'Efficiency Change'!$G27+Transition!$C27*('RCP26-NEW'!BE29*'Per Unit Emission'!W72)*'Efficiency Change'!$P27)/'Life time change'!$C27</f>
        <v>42768497.50024388</v>
      </c>
      <c r="EN28">
        <f>(Transition!$D27*('RCP26-NEW'!BF29*'Per Unit Emission'!X28)*'Efficiency Change'!$G27+Transition!$C27*('RCP26-NEW'!BF29*'Per Unit Emission'!X72)*'Efficiency Change'!$P27)/'Life time change'!$C27</f>
        <v>496712230.64154708</v>
      </c>
      <c r="EO28">
        <f>(Transition!$D27*('RCP26-NEW'!BG29*'Per Unit Emission'!Y28)*'Efficiency Change'!$G27+Transition!$C27*('RCP26-NEW'!BG29*'Per Unit Emission'!Y72)*'Efficiency Change'!$P27)/'Life time change'!$C27</f>
        <v>21745757.441631768</v>
      </c>
      <c r="EP28">
        <f>(Transition!$D27*('RCP26-NEW'!BH29*'Per Unit Emission'!Z28)*'Efficiency Change'!$G27+Transition!$C27*('RCP26-NEW'!BH29*'Per Unit Emission'!Z72)*'Efficiency Change'!$P27)/'Life time change'!$C27</f>
        <v>21358383.724977154</v>
      </c>
      <c r="EQ28">
        <f>(Transition!$D27*('RCP26-NEW'!BI29*'Per Unit Emission'!AA28)*'Efficiency Change'!$G27+Transition!$C27*('RCP26-NEW'!BI29*'Per Unit Emission'!AA72)*'Efficiency Change'!$P27)/'Life time change'!$C27</f>
        <v>135984183.69955686</v>
      </c>
      <c r="ER28">
        <f>(Transition!$D27*('RCP26-NEW'!BJ29*'Per Unit Emission'!AB28)*'Efficiency Change'!$G27+Transition!$C27*('RCP26-NEW'!BJ29*'Per Unit Emission'!AB72)*'Efficiency Change'!$P27)/'Life time change'!$C27</f>
        <v>719839614.80217373</v>
      </c>
      <c r="ES28">
        <f>(Transition!$D27*('RCP26-NEW'!BK29*'Per Unit Emission'!AC28)*'Efficiency Change'!$G27+Transition!$C27*('RCP26-NEW'!BK29*'Per Unit Emission'!AC72)*'Efficiency Change'!$P27)/'Life time change'!$C27</f>
        <v>84751942.813571781</v>
      </c>
      <c r="ET28">
        <f>(Transition!$D27*('RCP26-NEW'!BL29*'Per Unit Emission'!AD28)*'Efficiency Change'!$G27+Transition!$C27*('RCP26-NEW'!BL29*'Per Unit Emission'!AD72)*'Efficiency Change'!$P27)/'Life time change'!$C27</f>
        <v>186892232.6725415</v>
      </c>
      <c r="EU28">
        <f>(Transition!$D27*('RCP26-NEW'!BM29*'Per Unit Emission'!AE28)*'Efficiency Change'!$G27+Transition!$C27*('RCP26-NEW'!BM29*'Per Unit Emission'!AE72)*'Efficiency Change'!$P27)/'Life time change'!$C27</f>
        <v>19186139.559058271</v>
      </c>
      <c r="EV28">
        <f>(Transition!$D27*('RCP26-NEW'!BN29*'Per Unit Emission'!AF28)*'Efficiency Change'!$G27+Transition!$C27*('RCP26-NEW'!BN29*'Per Unit Emission'!AF72)*'Efficiency Change'!$P27)/'Life time change'!$C27</f>
        <v>28810658.958483115</v>
      </c>
      <c r="EW28">
        <f>(Transition!$D27*('RCP26-NEW'!BO29*'Per Unit Emission'!AG28)*'Efficiency Change'!$G27+Transition!$C27*('RCP26-NEW'!BO29*'Per Unit Emission'!AG72)*'Efficiency Change'!$P27)/'Life time change'!$C27</f>
        <v>97978538.987776995</v>
      </c>
      <c r="EX28">
        <f>(Transition!$D27*('RCP26-NEW'!BP29*'Per Unit Emission'!AH28)*'Efficiency Change'!$G27+Transition!$C27*('RCP26-NEW'!BP29*'Per Unit Emission'!AH72)*'Efficiency Change'!$P27)/'Life time change'!$C27</f>
        <v>47813012.254977487</v>
      </c>
      <c r="EY28">
        <f>(Transition!$D27*('RCP26-NEW'!BQ29*'Per Unit Emission'!AI28)*'Efficiency Change'!$G27+Transition!$C27*('RCP26-NEW'!BQ29*'Per Unit Emission'!AI72)*'Efficiency Change'!$P27)/'Life time change'!$C27</f>
        <v>225390612.38844293</v>
      </c>
      <c r="EZ28">
        <f>(Transition!$D27*('RCP26-NEW'!BR29*'Per Unit Emission'!AJ28)*'Efficiency Change'!$G27+Transition!$C27*('RCP26-NEW'!BR29*'Per Unit Emission'!AJ72)*'Efficiency Change'!$P27)/'Life time change'!$C27</f>
        <v>0</v>
      </c>
      <c r="FA28">
        <f>(Transition!$D27*('RCP26-NEW'!BS29*'Per Unit Emission'!T28)*'Efficiency Change'!$G27+Transition!$C27*('RCP26-NEW'!BS29*'Per Unit Emission'!T72)*'Efficiency Change'!$P27)/'Life time change'!$C27</f>
        <v>643436771.20538855</v>
      </c>
      <c r="FB28">
        <f>(Transition!$D27*('RCP26-NEW'!BT29*'Per Unit Emission'!U28)*'Efficiency Change'!$G27+Transition!$C27*('RCP26-NEW'!BT29*'Per Unit Emission'!U72)*'Efficiency Change'!$P27)/'Life time change'!$C27</f>
        <v>218259064.41524199</v>
      </c>
      <c r="FC28">
        <f>(Transition!$D27*('RCP26-NEW'!BU29*'Per Unit Emission'!V28)*'Efficiency Change'!$G27+Transition!$C27*('RCP26-NEW'!BU29*'Per Unit Emission'!V72)*'Efficiency Change'!$P27)/'Life time change'!$C27</f>
        <v>41375377.148491405</v>
      </c>
      <c r="FD28">
        <f>(Transition!$D27*('RCP26-NEW'!BV29*'Per Unit Emission'!W28)*'Efficiency Change'!$G27+Transition!$C27*('RCP26-NEW'!BV29*'Per Unit Emission'!W72)*'Efficiency Change'!$P27)/'Life time change'!$C27</f>
        <v>42812112.546763994</v>
      </c>
      <c r="FE28">
        <f>(Transition!$D27*('RCP26-NEW'!BW29*'Per Unit Emission'!X28)*'Efficiency Change'!$G27+Transition!$C27*('RCP26-NEW'!BW29*'Per Unit Emission'!X72)*'Efficiency Change'!$P27)/'Life time change'!$C27</f>
        <v>662282974.18872988</v>
      </c>
      <c r="FF28">
        <f>(Transition!$D27*('RCP26-NEW'!BX29*'Per Unit Emission'!Y28)*'Efficiency Change'!$G27+Transition!$C27*('RCP26-NEW'!BX29*'Per Unit Emission'!Y72)*'Efficiency Change'!$P27)/'Life time change'!$C27</f>
        <v>28994343.255509026</v>
      </c>
      <c r="FG28">
        <f>(Transition!$D27*('RCP26-NEW'!BY29*'Per Unit Emission'!Z28)*'Efficiency Change'!$G27+Transition!$C27*('RCP26-NEW'!BY29*'Per Unit Emission'!Z72)*'Efficiency Change'!$P27)/'Life time change'!$C27</f>
        <v>21398926.396409504</v>
      </c>
      <c r="FH28">
        <f>(Transition!$D27*('RCP26-NEW'!BZ29*'Per Unit Emission'!AA28)*'Efficiency Change'!$G27+Transition!$C27*('RCP26-NEW'!BZ29*'Per Unit Emission'!AA72)*'Efficiency Change'!$P27)/'Life time change'!$C27</f>
        <v>152468922.57952407</v>
      </c>
      <c r="FI28">
        <f>(Transition!$D27*('RCP26-NEW'!CA29*'Per Unit Emission'!AB28)*'Efficiency Change'!$G27+Transition!$C27*('RCP26-NEW'!CA29*'Per Unit Emission'!AB72)*'Efficiency Change'!$P27)/'Life time change'!$C27</f>
        <v>959786153.06956244</v>
      </c>
      <c r="FJ28">
        <f>(Transition!$D27*('RCP26-NEW'!CB29*'Per Unit Emission'!AC28)*'Efficiency Change'!$G27+Transition!$C27*('RCP26-NEW'!CB29*'Per Unit Emission'!AC72)*'Efficiency Change'!$P27)/'Life time change'!$C27</f>
        <v>106975499.47541028</v>
      </c>
      <c r="FK28">
        <f>(Transition!$D27*('RCP26-NEW'!CC29*'Per Unit Emission'!AD28)*'Efficiency Change'!$G27+Transition!$C27*('RCP26-NEW'!CC29*'Per Unit Emission'!AD72)*'Efficiency Change'!$P27)/'Life time change'!$C27</f>
        <v>249189643.56338909</v>
      </c>
      <c r="FL28">
        <f>(Transition!$D27*('RCP26-NEW'!CD29*'Per Unit Emission'!AE28)*'Efficiency Change'!$G27+Transition!$C27*('RCP26-NEW'!CD29*'Per Unit Emission'!AE72)*'Efficiency Change'!$P27)/'Life time change'!$C27</f>
        <v>21948422.865003694</v>
      </c>
      <c r="FM28">
        <f>(Transition!$D27*('RCP26-NEW'!CE29*'Per Unit Emission'!AF28)*'Efficiency Change'!$G27+Transition!$C27*('RCP26-NEW'!CE29*'Per Unit Emission'!AF72)*'Efficiency Change'!$P27)/'Life time change'!$C27</f>
        <v>28862542.932388231</v>
      </c>
      <c r="FN28">
        <f>(Transition!$D27*('RCP26-NEW'!CF29*'Per Unit Emission'!AG28)*'Efficiency Change'!$G27+Transition!$C27*('RCP26-NEW'!CF29*'Per Unit Emission'!AG72)*'Efficiency Change'!$P27)/'Life time change'!$C27</f>
        <v>130638051.98370239</v>
      </c>
      <c r="FO28">
        <f>(Transition!$D27*('RCP26-NEW'!CG29*'Per Unit Emission'!AH28)*'Efficiency Change'!$G27+Transition!$C27*('RCP26-NEW'!CG29*'Per Unit Emission'!AH72)*'Efficiency Change'!$P27)/'Life time change'!$C27</f>
        <v>63750683.006636605</v>
      </c>
      <c r="FP28">
        <f>(Transition!$D27*('RCP26-NEW'!CH29*'Per Unit Emission'!AI28)*'Efficiency Change'!$G27+Transition!$C27*('RCP26-NEW'!CH29*'Per Unit Emission'!AI72)*'Efficiency Change'!$P27)/'Life time change'!$C27</f>
        <v>300520816.51792437</v>
      </c>
      <c r="FS28">
        <v>2035</v>
      </c>
      <c r="FT28">
        <f>(Transition!$D27*('RCP19-NEW'!C29*'Per Unit Emission'!AK28)*'Efficiency Change'!$G27+Transition!$C27*('RCP19-NEW'!C29*'Per Unit Emission'!AK72)*'Efficiency Change'!$P27)/'Life time change'!$C27</f>
        <v>0</v>
      </c>
      <c r="FU28">
        <f>(Transition!$D27*('RCP19-NEW'!D29*'Per Unit Emission'!AL28)*'Efficiency Change'!$G27+Transition!$C27*('RCP19-NEW'!D29*'Per Unit Emission'!AL72)*'Efficiency Change'!$P27)/'Life time change'!$C27</f>
        <v>0</v>
      </c>
      <c r="FV28">
        <f>(Transition!$D27*('RCP19-NEW'!E29*'Per Unit Emission'!AM28)*'Efficiency Change'!$G27+Transition!$C27*('RCP19-NEW'!E29*'Per Unit Emission'!AM72)*'Efficiency Change'!$P27)/'Life time change'!$C27</f>
        <v>0</v>
      </c>
      <c r="FW28">
        <f>(Transition!$D27*('RCP19-NEW'!F29*'Per Unit Emission'!AN28)*'Efficiency Change'!$G27+Transition!$C27*('RCP19-NEW'!F29*'Per Unit Emission'!AN72)*'Efficiency Change'!$P27)/'Life time change'!$C27</f>
        <v>0</v>
      </c>
      <c r="FX28">
        <f>(Transition!$D27*('RCP19-NEW'!G29*'Per Unit Emission'!AO28)*'Efficiency Change'!$G27+Transition!$C27*('RCP19-NEW'!G29*'Per Unit Emission'!AO72)*'Efficiency Change'!$P27)/'Life time change'!$C27</f>
        <v>0</v>
      </c>
      <c r="FY28">
        <f>(Transition!$D27*('RCP19-NEW'!H29*'Per Unit Emission'!AP28)*'Efficiency Change'!$G27+Transition!$C27*('RCP19-NEW'!H29*'Per Unit Emission'!AP72)*'Efficiency Change'!$P27)/'Life time change'!$C27</f>
        <v>0</v>
      </c>
      <c r="FZ28">
        <f>(Transition!$D27*('RCP19-NEW'!I29*'Per Unit Emission'!AQ28)*'Efficiency Change'!$G27+Transition!$C27*('RCP19-NEW'!I29*'Per Unit Emission'!AQ72)*'Efficiency Change'!$P27)/'Life time change'!$C27</f>
        <v>0</v>
      </c>
      <c r="GA28">
        <f>(Transition!$D27*('RCP19-NEW'!J29*'Per Unit Emission'!AR28)*'Efficiency Change'!$G27+Transition!$C27*('RCP19-NEW'!J29*'Per Unit Emission'!AR72)*'Efficiency Change'!$P27)/'Life time change'!$C27</f>
        <v>0</v>
      </c>
      <c r="GB28">
        <f>(Transition!$D27*('RCP19-NEW'!K29*'Per Unit Emission'!AS28)*'Efficiency Change'!$G27+Transition!$C27*('RCP19-NEW'!K29*'Per Unit Emission'!AS72)*'Efficiency Change'!$P27)/'Life time change'!$C27</f>
        <v>0</v>
      </c>
      <c r="GC28">
        <f>(Transition!$D27*('RCP19-NEW'!L29*'Per Unit Emission'!AT28)*'Efficiency Change'!$G27+Transition!$C27*('RCP19-NEW'!L29*'Per Unit Emission'!AT72)*'Efficiency Change'!$P27)/'Life time change'!$C27</f>
        <v>0</v>
      </c>
      <c r="GD28">
        <f>(Transition!$D27*('RCP19-NEW'!M29*'Per Unit Emission'!AU28)*'Efficiency Change'!$G27+Transition!$C27*('RCP19-NEW'!M29*'Per Unit Emission'!AU72)*'Efficiency Change'!$P27)/'Life time change'!$C27</f>
        <v>0</v>
      </c>
      <c r="GE28">
        <f>(Transition!$D27*('RCP19-NEW'!N29*'Per Unit Emission'!AV28)*'Efficiency Change'!$G27+Transition!$C27*('RCP19-NEW'!N29*'Per Unit Emission'!AV72)*'Efficiency Change'!$P27)/'Life time change'!$C27</f>
        <v>0</v>
      </c>
      <c r="GF28">
        <f>(Transition!$D27*('RCP19-NEW'!O29*'Per Unit Emission'!AW28)*'Efficiency Change'!$G27+Transition!$C27*('RCP19-NEW'!O29*'Per Unit Emission'!AW72)*'Efficiency Change'!$P27)/'Life time change'!$C27</f>
        <v>0</v>
      </c>
      <c r="GG28">
        <f>(Transition!$D27*('RCP19-NEW'!P29*'Per Unit Emission'!AX28)*'Efficiency Change'!$G27+Transition!$C27*('RCP19-NEW'!P29*'Per Unit Emission'!AX72)*'Efficiency Change'!$P27)/'Life time change'!$C27</f>
        <v>0</v>
      </c>
      <c r="GH28">
        <f>(Transition!$D27*('RCP19-NEW'!Q29*'Per Unit Emission'!AY28)*'Efficiency Change'!$G27+Transition!$C27*('RCP19-NEW'!Q29*'Per Unit Emission'!AY72)*'Efficiency Change'!$P27)/'Life time change'!$C27</f>
        <v>0</v>
      </c>
      <c r="GI28">
        <f>(Transition!$D27*('RCP19-NEW'!R29*'Per Unit Emission'!AZ28)*'Efficiency Change'!$G27+Transition!$C27*('RCP19-NEW'!R29*'Per Unit Emission'!AZ72)*'Efficiency Change'!$P27)/'Life time change'!$C27</f>
        <v>0</v>
      </c>
      <c r="GJ28">
        <f>(Transition!$D27*('RCP19-NEW'!S29*'Per Unit Emission'!BA28)*'Efficiency Change'!$G27+Transition!$C27*('RCP19-NEW'!S29*'Per Unit Emission'!BA72)*'Efficiency Change'!$P27)/'Life time change'!$C27</f>
        <v>0</v>
      </c>
      <c r="GK28">
        <f>(Transition!$D27*('RCP19-NEW'!T29*'Per Unit Emission'!AK28)*'Efficiency Change'!$G27+Transition!$C27*('RCP19-NEW'!T29*'Per Unit Emission'!AK72)*'Efficiency Change'!$P27)/'Life time change'!$C27</f>
        <v>341436737.73272026</v>
      </c>
      <c r="GL28">
        <f>(Transition!$D27*('RCP19-NEW'!U29*'Per Unit Emission'!AL28)*'Efficiency Change'!$G27+Transition!$C27*('RCP19-NEW'!U29*'Per Unit Emission'!AL72)*'Efficiency Change'!$P27)/'Life time change'!$C27</f>
        <v>124044402.74333635</v>
      </c>
      <c r="GM28">
        <f>(Transition!$D27*('RCP19-NEW'!V29*'Per Unit Emission'!AM28)*'Efficiency Change'!$G27+Transition!$C27*('RCP19-NEW'!V29*'Per Unit Emission'!AM72)*'Efficiency Change'!$P27)/'Life time change'!$C27</f>
        <v>48717294.102410689</v>
      </c>
      <c r="GN28">
        <f>(Transition!$D27*('RCP19-NEW'!W29*'Per Unit Emission'!AN28)*'Efficiency Change'!$G27+Transition!$C27*('RCP19-NEW'!W29*'Per Unit Emission'!AN72)*'Efficiency Change'!$P27)/'Life time change'!$C27</f>
        <v>20685460.358424734</v>
      </c>
      <c r="GO28">
        <f>(Transition!$D27*('RCP19-NEW'!X29*'Per Unit Emission'!AO28)*'Efficiency Change'!$G27+Transition!$C27*('RCP19-NEW'!X29*'Per Unit Emission'!AO72)*'Efficiency Change'!$P27)/'Life time change'!$C27</f>
        <v>137033620.25249168</v>
      </c>
      <c r="GP28">
        <f>(Transition!$D27*('RCP19-NEW'!Y29*'Per Unit Emission'!AP28)*'Efficiency Change'!$G27+Transition!$C27*('RCP19-NEW'!Y29*'Per Unit Emission'!AP72)*'Efficiency Change'!$P27)/'Life time change'!$C27</f>
        <v>4312461.146521288</v>
      </c>
      <c r="GQ28">
        <f>(Transition!$D27*('RCP19-NEW'!Z29*'Per Unit Emission'!AQ28)*'Efficiency Change'!$G27+Transition!$C27*('RCP19-NEW'!Z29*'Per Unit Emission'!AQ72)*'Efficiency Change'!$P27)/'Life time change'!$C27</f>
        <v>13095368.785032654</v>
      </c>
      <c r="GR28">
        <f>(Transition!$D27*('RCP19-NEW'!AA29*'Per Unit Emission'!AR28)*'Efficiency Change'!$G27+Transition!$C27*('RCP19-NEW'!AA29*'Per Unit Emission'!AR72)*'Efficiency Change'!$P27)/'Life time change'!$C27</f>
        <v>100916531.85820165</v>
      </c>
      <c r="GS28">
        <f>(Transition!$D27*('RCP19-NEW'!AB29*'Per Unit Emission'!AS28)*'Efficiency Change'!$G27+Transition!$C27*('RCP19-NEW'!AB29*'Per Unit Emission'!AS72)*'Efficiency Change'!$P27)/'Life time change'!$C27</f>
        <v>339517289.63251054</v>
      </c>
      <c r="GT28">
        <f>(Transition!$D27*('RCP19-NEW'!AC29*'Per Unit Emission'!AT28)*'Efficiency Change'!$G27+Transition!$C27*('RCP19-NEW'!AC29*'Per Unit Emission'!AT72)*'Efficiency Change'!$P27)/'Life time change'!$C27</f>
        <v>43417861.626920633</v>
      </c>
      <c r="GU28">
        <f>(Transition!$D27*('RCP19-NEW'!AD29*'Per Unit Emission'!AU28)*'Efficiency Change'!$G27+Transition!$C27*('RCP19-NEW'!AD29*'Per Unit Emission'!AU72)*'Efficiency Change'!$P27)/'Life time change'!$C27</f>
        <v>67466821.459517255</v>
      </c>
      <c r="GV28">
        <f>(Transition!$D27*('RCP19-NEW'!AE29*'Per Unit Emission'!AV28)*'Efficiency Change'!$G27+Transition!$C27*('RCP19-NEW'!AE29*'Per Unit Emission'!AV72)*'Efficiency Change'!$P27)/'Life time change'!$C27</f>
        <v>9346988.9957285579</v>
      </c>
      <c r="GW28">
        <f>(Transition!$D27*('RCP19-NEW'!AF29*'Per Unit Emission'!AW28)*'Efficiency Change'!$G27+Transition!$C27*('RCP19-NEW'!AF29*'Per Unit Emission'!AW72)*'Efficiency Change'!$P27)/'Life time change'!$C27</f>
        <v>16061278.784620639</v>
      </c>
      <c r="GX28">
        <f>(Transition!$D27*('RCP19-NEW'!AG29*'Per Unit Emission'!AX28)*'Efficiency Change'!$G27+Transition!$C27*('RCP19-NEW'!AG29*'Per Unit Emission'!AX72)*'Efficiency Change'!$P27)/'Life time change'!$C27</f>
        <v>35672339.626087405</v>
      </c>
      <c r="GY28">
        <f>(Transition!$D27*('RCP19-NEW'!AH29*'Per Unit Emission'!AY28)*'Efficiency Change'!$G27+Transition!$C27*('RCP19-NEW'!AH29*'Per Unit Emission'!AY72)*'Efficiency Change'!$P27)/'Life time change'!$C27</f>
        <v>19992809.117412768</v>
      </c>
      <c r="GZ28">
        <f>(Transition!$D27*('RCP19-NEW'!AI29*'Per Unit Emission'!AZ28)*'Efficiency Change'!$G27+Transition!$C27*('RCP19-NEW'!AI29*'Per Unit Emission'!AZ72)*'Efficiency Change'!$P27)/'Life time change'!$C27</f>
        <v>106709818.68479966</v>
      </c>
      <c r="HA28">
        <f>(Transition!$D27*('RCP19-NEW'!AJ29*'Per Unit Emission'!BA28)*'Efficiency Change'!$G27+Transition!$C27*('RCP19-NEW'!AJ29*'Per Unit Emission'!BA72)*'Efficiency Change'!$P27)/'Life time change'!$C27</f>
        <v>0</v>
      </c>
      <c r="HB28">
        <f>(Transition!$D27*('RCP19-NEW'!AK29*'Per Unit Emission'!AK28)*'Efficiency Change'!$G27+Transition!$C27*('RCP19-NEW'!AK29*'Per Unit Emission'!AK72)*'Efficiency Change'!$P27)/'Life time change'!$C27</f>
        <v>682873475.46543825</v>
      </c>
      <c r="HC28">
        <f>(Transition!$D27*('RCP19-NEW'!AL29*'Per Unit Emission'!AL28)*'Efficiency Change'!$G27+Transition!$C27*('RCP19-NEW'!AL29*'Per Unit Emission'!AL72)*'Efficiency Change'!$P27)/'Life time change'!$C27</f>
        <v>248765524.10033351</v>
      </c>
      <c r="HD28">
        <f>(Transition!$D27*('RCP19-NEW'!AM29*'Per Unit Emission'!AM28)*'Efficiency Change'!$G27+Transition!$C27*('RCP19-NEW'!AM29*'Per Unit Emission'!AM72)*'Efficiency Change'!$P27)/'Life time change'!$C27</f>
        <v>56288218.565508008</v>
      </c>
      <c r="HE28">
        <f>(Transition!$D27*('RCP19-NEW'!AN29*'Per Unit Emission'!AN28)*'Efficiency Change'!$G27+Transition!$C27*('RCP19-NEW'!AN29*'Per Unit Emission'!AN72)*'Efficiency Change'!$P27)/'Life time change'!$C27</f>
        <v>38821178.271530122</v>
      </c>
      <c r="HF28">
        <f>(Transition!$D27*('RCP19-NEW'!AO29*'Per Unit Emission'!AO28)*'Efficiency Change'!$G27+Transition!$C27*('RCP19-NEW'!AO29*'Per Unit Emission'!AO72)*'Efficiency Change'!$P27)/'Life time change'!$C27</f>
        <v>274067240.50498337</v>
      </c>
      <c r="HG28">
        <f>(Transition!$D27*('RCP19-NEW'!AP29*'Per Unit Emission'!AP28)*'Efficiency Change'!$G27+Transition!$C27*('RCP19-NEW'!AP29*'Per Unit Emission'!AP72)*'Efficiency Change'!$P27)/'Life time change'!$C27</f>
        <v>8624922.2930425424</v>
      </c>
      <c r="HH28">
        <f>(Transition!$D27*('RCP19-NEW'!AQ29*'Per Unit Emission'!AQ28)*'Efficiency Change'!$G27+Transition!$C27*('RCP19-NEW'!AQ29*'Per Unit Emission'!AQ72)*'Efficiency Change'!$P27)/'Life time change'!$C27</f>
        <v>26190737.570065368</v>
      </c>
      <c r="HI28">
        <f>(Transition!$D27*('RCP19-NEW'!AR29*'Per Unit Emission'!AR28)*'Efficiency Change'!$G27+Transition!$C27*('RCP19-NEW'!AR29*'Per Unit Emission'!AR72)*'Efficiency Change'!$P27)/'Life time change'!$C27</f>
        <v>201833063.71640393</v>
      </c>
      <c r="HJ28">
        <f>(Transition!$D27*('RCP19-NEW'!AS29*'Per Unit Emission'!AS28)*'Efficiency Change'!$G27+Transition!$C27*('RCP19-NEW'!AS29*'Per Unit Emission'!AS72)*'Efficiency Change'!$P27)/'Life time change'!$C27</f>
        <v>679034579.26502109</v>
      </c>
      <c r="HK28">
        <f>(Transition!$D27*('RCP19-NEW'!AT29*'Per Unit Emission'!AT28)*'Efficiency Change'!$G27+Transition!$C27*('RCP19-NEW'!AT29*'Per Unit Emission'!AT72)*'Efficiency Change'!$P27)/'Life time change'!$C27</f>
        <v>86835723.253841266</v>
      </c>
      <c r="HL28">
        <f>(Transition!$D27*('RCP19-NEW'!AU29*'Per Unit Emission'!AU28)*'Efficiency Change'!$G27+Transition!$C27*('RCP19-NEW'!AU29*'Per Unit Emission'!AU72)*'Efficiency Change'!$P27)/'Life time change'!$C27</f>
        <v>134933642.91903511</v>
      </c>
      <c r="HM28">
        <f>(Transition!$D27*('RCP19-NEW'!AV29*'Per Unit Emission'!AV28)*'Efficiency Change'!$G27+Transition!$C27*('RCP19-NEW'!AV29*'Per Unit Emission'!AV72)*'Efficiency Change'!$P27)/'Life time change'!$C27</f>
        <v>18693977.991457179</v>
      </c>
      <c r="HN28">
        <f>(Transition!$D27*('RCP19-NEW'!AW29*'Per Unit Emission'!AW28)*'Efficiency Change'!$G27+Transition!$C27*('RCP19-NEW'!AW29*'Per Unit Emission'!AW72)*'Efficiency Change'!$P27)/'Life time change'!$C27</f>
        <v>32122557.569241278</v>
      </c>
      <c r="HO28">
        <f>(Transition!$D27*('RCP19-NEW'!AX29*'Per Unit Emission'!AX28)*'Efficiency Change'!$G27+Transition!$C27*('RCP19-NEW'!AX29*'Per Unit Emission'!AX72)*'Efficiency Change'!$P27)/'Life time change'!$C27</f>
        <v>71344679.252174556</v>
      </c>
      <c r="HP28">
        <f>(Transition!$D27*('RCP19-NEW'!AY29*'Per Unit Emission'!AY28)*'Efficiency Change'!$G27+Transition!$C27*('RCP19-NEW'!AY29*'Per Unit Emission'!AY72)*'Efficiency Change'!$P27)/'Life time change'!$C27</f>
        <v>39985618.234825537</v>
      </c>
      <c r="HQ28">
        <f>(Transition!$D27*('RCP19-NEW'!AZ29*'Per Unit Emission'!AZ28)*'Efficiency Change'!$G27+Transition!$C27*('RCP19-NEW'!AZ29*'Per Unit Emission'!AZ72)*'Efficiency Change'!$P27)/'Life time change'!$C27</f>
        <v>213419637.36959931</v>
      </c>
      <c r="HR28">
        <f>(Transition!$D27*('RCP19-NEW'!BA29*'Per Unit Emission'!BA28)*'Efficiency Change'!$G27+Transition!$C27*('RCP19-NEW'!BA29*'Per Unit Emission'!BA72)*'Efficiency Change'!$P27)/'Life time change'!$C27</f>
        <v>0</v>
      </c>
      <c r="HS28">
        <f>(Transition!$D27*('RCP19-NEW'!BB29*'Per Unit Emission'!AK28)*'Efficiency Change'!$G27+Transition!$C27*('RCP19-NEW'!BB29*'Per Unit Emission'!AK72)*'Efficiency Change'!$P27)/'Life time change'!$C27</f>
        <v>982086607.41783118</v>
      </c>
      <c r="HT28">
        <f>(Transition!$D27*('RCP19-NEW'!BC29*'Per Unit Emission'!AL28)*'Efficiency Change'!$G27+Transition!$C27*('RCP19-NEW'!BC29*'Per Unit Emission'!AL72)*'Efficiency Change'!$P27)/'Life time change'!$C27</f>
        <v>309003019.0474329</v>
      </c>
      <c r="HU28">
        <f>(Transition!$D27*('RCP19-NEW'!BD29*'Per Unit Emission'!AM28)*'Efficiency Change'!$G27+Transition!$C27*('RCP19-NEW'!BD29*'Per Unit Emission'!AM72)*'Efficiency Change'!$P27)/'Life time change'!$C27</f>
        <v>56409373.993139178</v>
      </c>
      <c r="HV28">
        <f>(Transition!$D27*('RCP19-NEW'!BE29*'Per Unit Emission'!AN28)*'Efficiency Change'!$G27+Transition!$C27*('RCP19-NEW'!BE29*'Per Unit Emission'!AN72)*'Efficiency Change'!$P27)/'Life time change'!$C27</f>
        <v>38870865.502186336</v>
      </c>
      <c r="HW28">
        <f>(Transition!$D27*('RCP19-NEW'!BF29*'Per Unit Emission'!AO28)*'Efficiency Change'!$G27+Transition!$C27*('RCP19-NEW'!BF29*'Per Unit Emission'!AO72)*'Efficiency Change'!$P27)/'Life time change'!$C27</f>
        <v>411100860.75747561</v>
      </c>
      <c r="HX28">
        <f>(Transition!$D27*('RCP19-NEW'!BG29*'Per Unit Emission'!AP28)*'Efficiency Change'!$G27+Transition!$C27*('RCP19-NEW'!BG29*'Per Unit Emission'!AP72)*'Efficiency Change'!$P27)/'Life time change'!$C27</f>
        <v>10877520.84525105</v>
      </c>
      <c r="HY28">
        <f>(Transition!$D27*('RCP19-NEW'!BH29*'Per Unit Emission'!AQ28)*'Efficiency Change'!$G27+Transition!$C27*('RCP19-NEW'!BH29*'Per Unit Emission'!AQ72)*'Efficiency Change'!$P27)/'Life time change'!$C27</f>
        <v>27206548.96364475</v>
      </c>
      <c r="HZ28">
        <f>(Transition!$D27*('RCP19-NEW'!BI29*'Per Unit Emission'!AR28)*'Efficiency Change'!$G27+Transition!$C27*('RCP19-NEW'!BI29*'Per Unit Emission'!AR72)*'Efficiency Change'!$P27)/'Life time change'!$C27</f>
        <v>256611992.18102846</v>
      </c>
      <c r="IA28">
        <f>(Transition!$D27*('RCP19-NEW'!BJ29*'Per Unit Emission'!AS28)*'Efficiency Change'!$G27+Transition!$C27*('RCP19-NEW'!BJ29*'Per Unit Emission'!AS72)*'Efficiency Change'!$P27)/'Life time change'!$C27</f>
        <v>1018551868.8975289</v>
      </c>
      <c r="IB28">
        <f>(Transition!$D27*('RCP19-NEW'!BK29*'Per Unit Emission'!AT28)*'Efficiency Change'!$G27+Transition!$C27*('RCP19-NEW'!BK29*'Per Unit Emission'!AT72)*'Efficiency Change'!$P27)/'Life time change'!$C27</f>
        <v>130253584.88076162</v>
      </c>
      <c r="IC28">
        <f>(Transition!$D27*('RCP19-NEW'!BL29*'Per Unit Emission'!AU28)*'Efficiency Change'!$G27+Transition!$C27*('RCP19-NEW'!BL29*'Per Unit Emission'!AU72)*'Efficiency Change'!$P27)/'Life time change'!$C27</f>
        <v>139269498.34225428</v>
      </c>
      <c r="ID28">
        <f>(Transition!$D27*('RCP19-NEW'!BM29*'Per Unit Emission'!AV28)*'Efficiency Change'!$G27+Transition!$C27*('RCP19-NEW'!BM29*'Per Unit Emission'!AV72)*'Efficiency Change'!$P27)/'Life time change'!$C27</f>
        <v>28040966.987185799</v>
      </c>
      <c r="IE28">
        <f>(Transition!$D27*('RCP19-NEW'!BN29*'Per Unit Emission'!AW28)*'Efficiency Change'!$G27+Transition!$C27*('RCP19-NEW'!BN29*'Per Unit Emission'!AW72)*'Efficiency Change'!$P27)/'Life time change'!$C27</f>
        <v>48183836.35386198</v>
      </c>
      <c r="IF28">
        <f>(Transition!$D27*('RCP19-NEW'!BO29*'Per Unit Emission'!AX28)*'Efficiency Change'!$G27+Transition!$C27*('RCP19-NEW'!BO29*'Per Unit Emission'!AX72)*'Efficiency Change'!$P27)/'Life time change'!$C27</f>
        <v>107017018.8782618</v>
      </c>
      <c r="IG28">
        <f>(Transition!$D27*('RCP19-NEW'!BP29*'Per Unit Emission'!AY28)*'Efficiency Change'!$G27+Transition!$C27*('RCP19-NEW'!BP29*'Per Unit Emission'!AY72)*'Efficiency Change'!$P27)/'Life time change'!$C27</f>
        <v>59978427.352237828</v>
      </c>
      <c r="IH28">
        <f>(Transition!$D27*('RCP19-NEW'!BQ29*'Per Unit Emission'!AZ28)*'Efficiency Change'!$G27+Transition!$C27*('RCP19-NEW'!BQ29*'Per Unit Emission'!AZ72)*'Efficiency Change'!$P27)/'Life time change'!$C27</f>
        <v>320129456.05439889</v>
      </c>
      <c r="II28">
        <f>(Transition!$D27*('RCP19-NEW'!BR29*'Per Unit Emission'!BA28)*'Efficiency Change'!$G27+Transition!$C27*('RCP19-NEW'!BR29*'Per Unit Emission'!BA72)*'Efficiency Change'!$P27)/'Life time change'!$C27</f>
        <v>0</v>
      </c>
      <c r="IJ28">
        <f>(Transition!$D27*('RCP19-NEW'!BS29*'Per Unit Emission'!AK28)*'Efficiency Change'!$G27+Transition!$C27*('RCP19-NEW'!BS29*'Per Unit Emission'!AK72)*'Efficiency Change'!$P27)/'Life time change'!$C27</f>
        <v>982786535.49624479</v>
      </c>
      <c r="IK28">
        <f>(Transition!$D27*('RCP19-NEW'!BT29*'Per Unit Emission'!AL28)*'Efficiency Change'!$G27+Transition!$C27*('RCP19-NEW'!BT29*'Per Unit Emission'!AL72)*'Efficiency Change'!$P27)/'Life time change'!$C27</f>
        <v>309247803.00696844</v>
      </c>
      <c r="IL28">
        <f>(Transition!$D27*('RCP19-NEW'!BU29*'Per Unit Emission'!AM28)*'Efficiency Change'!$G27+Transition!$C27*('RCP19-NEW'!BU29*'Per Unit Emission'!AM72)*'Efficiency Change'!$P27)/'Life time change'!$C27</f>
        <v>56528593.71653349</v>
      </c>
      <c r="IM28">
        <f>(Transition!$D27*('RCP19-NEW'!BV29*'Per Unit Emission'!AN28)*'Efficiency Change'!$G27+Transition!$C27*('RCP19-NEW'!BV29*'Per Unit Emission'!AN72)*'Efficiency Change'!$P27)/'Life time change'!$C27</f>
        <v>38916930.929448359</v>
      </c>
      <c r="IN28">
        <f>(Transition!$D27*('RCP19-NEW'!BW29*'Per Unit Emission'!AO28)*'Efficiency Change'!$G27+Transition!$C27*('RCP19-NEW'!BW29*'Per Unit Emission'!AO72)*'Efficiency Change'!$P27)/'Life time change'!$C27</f>
        <v>458590572.74875641</v>
      </c>
      <c r="IO28">
        <f>(Transition!$D27*('RCP19-NEW'!BX29*'Per Unit Emission'!AP28)*'Efficiency Change'!$G27+Transition!$C27*('RCP19-NEW'!BX29*'Per Unit Emission'!AP72)*'Efficiency Change'!$P27)/'Life time change'!$C27</f>
        <v>10886973.130728578</v>
      </c>
      <c r="IP28">
        <f>(Transition!$D27*('RCP19-NEW'!BY29*'Per Unit Emission'!AQ28)*'Efficiency Change'!$G27+Transition!$C27*('RCP19-NEW'!BY29*'Per Unit Emission'!AQ72)*'Efficiency Change'!$P27)/'Life time change'!$C27</f>
        <v>27235370.830496371</v>
      </c>
      <c r="IQ28">
        <f>(Transition!$D27*('RCP19-NEW'!BZ29*'Per Unit Emission'!AR28)*'Efficiency Change'!$G27+Transition!$C27*('RCP19-NEW'!BZ29*'Per Unit Emission'!AR72)*'Efficiency Change'!$P27)/'Life time change'!$C27</f>
        <v>256831735.02369022</v>
      </c>
      <c r="IR28">
        <f>(Transition!$D27*('RCP19-NEW'!CA29*'Per Unit Emission'!AS28)*'Efficiency Change'!$G27+Transition!$C27*('RCP19-NEW'!CA29*'Per Unit Emission'!AS72)*'Efficiency Change'!$P27)/'Life time change'!$C27</f>
        <v>1113352870.6326776</v>
      </c>
      <c r="IS28">
        <f>(Transition!$D27*('RCP19-NEW'!CB29*'Per Unit Emission'!AT28)*'Efficiency Change'!$G27+Transition!$C27*('RCP19-NEW'!CB29*'Per Unit Emission'!AT72)*'Efficiency Change'!$P27)/'Life time change'!$C27</f>
        <v>173671446.50768253</v>
      </c>
      <c r="IT28">
        <f>(Transition!$D27*('RCP19-NEW'!CC29*'Per Unit Emission'!AU28)*'Efficiency Change'!$G27+Transition!$C27*('RCP19-NEW'!CC29*'Per Unit Emission'!AU72)*'Efficiency Change'!$P27)/'Life time change'!$C27</f>
        <v>139411238.0090951</v>
      </c>
      <c r="IU28">
        <f>(Transition!$D27*('RCP19-NEW'!CD29*'Per Unit Emission'!AV28)*'Efficiency Change'!$G27+Transition!$C27*('RCP19-NEW'!CD29*'Per Unit Emission'!AV72)*'Efficiency Change'!$P27)/'Life time change'!$C27</f>
        <v>37387955.982914425</v>
      </c>
      <c r="IV28">
        <f>(Transition!$D27*('RCP19-NEW'!CE29*'Per Unit Emission'!AW28)*'Efficiency Change'!$G27+Transition!$C27*('RCP19-NEW'!CE29*'Per Unit Emission'!AW72)*'Efficiency Change'!$P27)/'Life time change'!$C27</f>
        <v>60347482.613296896</v>
      </c>
      <c r="IW28">
        <f>(Transition!$D27*('RCP19-NEW'!CF29*'Per Unit Emission'!AX28)*'Efficiency Change'!$G27+Transition!$C27*('RCP19-NEW'!CF29*'Per Unit Emission'!AX72)*'Efficiency Change'!$P27)/'Life time change'!$C27</f>
        <v>142689358.50434911</v>
      </c>
      <c r="IX28">
        <f>(Transition!$D27*('RCP19-NEW'!CG29*'Per Unit Emission'!AY28)*'Efficiency Change'!$G27+Transition!$C27*('RCP19-NEW'!CG29*'Per Unit Emission'!AY72)*'Efficiency Change'!$P27)/'Life time change'!$C27</f>
        <v>79971236.469650835</v>
      </c>
      <c r="IY28">
        <f>(Transition!$D27*('RCP19-NEW'!CH29*'Per Unit Emission'!AZ28)*'Efficiency Change'!$G27+Transition!$C27*('RCP19-NEW'!CH29*'Per Unit Emission'!AZ72)*'Efficiency Change'!$P27)/'Life time change'!$C27</f>
        <v>404540204.0525462</v>
      </c>
    </row>
    <row r="29" spans="1:259" x14ac:dyDescent="0.25">
      <c r="A29">
        <v>2036</v>
      </c>
      <c r="B29">
        <f>(Transition!$D28*('Base-New'!C30*'Per Unit Emission'!C29)*'Efficiency Change'!$G28+Transition!$C28*('Base-New'!C30*'Per Unit Emission'!C73)*'Efficiency Change'!$P28)/'Life time change'!$C28</f>
        <v>0</v>
      </c>
      <c r="C29">
        <f>(Transition!$D28*('Base-New'!D30*'Per Unit Emission'!D29)*'Efficiency Change'!$G28+Transition!$C28*('Base-New'!D30*'Per Unit Emission'!D73)*'Efficiency Change'!$P28)/'Life time change'!$C28</f>
        <v>0</v>
      </c>
      <c r="D29">
        <f>(Transition!$D28*('Base-New'!E30*'Per Unit Emission'!E29)*'Efficiency Change'!$G28+Transition!$C28*('Base-New'!E30*'Per Unit Emission'!E73)*'Efficiency Change'!$P28)/'Life time change'!$C28</f>
        <v>0</v>
      </c>
      <c r="E29">
        <f>(Transition!$D28*('Base-New'!F30*'Per Unit Emission'!F29)*'Efficiency Change'!$G28+Transition!$C28*('Base-New'!F30*'Per Unit Emission'!F73)*'Efficiency Change'!$P28)/'Life time change'!$C28</f>
        <v>0</v>
      </c>
      <c r="F29">
        <f>(Transition!$D28*('Base-New'!G30*'Per Unit Emission'!G29)*'Efficiency Change'!$G28+Transition!$C28*('Base-New'!G30*'Per Unit Emission'!G73)*'Efficiency Change'!$P28)/'Life time change'!$C28</f>
        <v>0</v>
      </c>
      <c r="G29">
        <f>(Transition!$D28*('Base-New'!H30*'Per Unit Emission'!H29)*'Efficiency Change'!$G28+Transition!$C28*('Base-New'!H30*'Per Unit Emission'!H73)*'Efficiency Change'!$P28)/'Life time change'!$C28</f>
        <v>0</v>
      </c>
      <c r="H29">
        <f>(Transition!$D28*('Base-New'!I30*'Per Unit Emission'!I29)*'Efficiency Change'!$G28+Transition!$C28*('Base-New'!I30*'Per Unit Emission'!I73)*'Efficiency Change'!$P28)/'Life time change'!$C28</f>
        <v>0</v>
      </c>
      <c r="I29">
        <f>(Transition!$D28*('Base-New'!J30*'Per Unit Emission'!J29)*'Efficiency Change'!$G28+Transition!$C28*('Base-New'!J30*'Per Unit Emission'!J73)*'Efficiency Change'!$P28)/'Life time change'!$C28</f>
        <v>0</v>
      </c>
      <c r="J29">
        <f>(Transition!$D28*('Base-New'!K30*'Per Unit Emission'!K29)*'Efficiency Change'!$G28+Transition!$C28*('Base-New'!K30*'Per Unit Emission'!K73)*'Efficiency Change'!$P28)/'Life time change'!$C28</f>
        <v>0</v>
      </c>
      <c r="K29">
        <f>(Transition!$D28*('Base-New'!L30*'Per Unit Emission'!L29)*'Efficiency Change'!$G28+Transition!$C28*('Base-New'!L30*'Per Unit Emission'!L73)*'Efficiency Change'!$P28)/'Life time change'!$C28</f>
        <v>0</v>
      </c>
      <c r="L29">
        <f>(Transition!$D28*('Base-New'!M30*'Per Unit Emission'!M29)*'Efficiency Change'!$G28+Transition!$C28*('Base-New'!M30*'Per Unit Emission'!M73)*'Efficiency Change'!$P28)/'Life time change'!$C28</f>
        <v>0</v>
      </c>
      <c r="M29">
        <f>(Transition!$D28*('Base-New'!N30*'Per Unit Emission'!N29)*'Efficiency Change'!$G28+Transition!$C28*('Base-New'!N30*'Per Unit Emission'!N73)*'Efficiency Change'!$P28)/'Life time change'!$C28</f>
        <v>0</v>
      </c>
      <c r="N29">
        <f>(Transition!$D28*('Base-New'!O30*'Per Unit Emission'!O29)*'Efficiency Change'!$G28+Transition!$C28*('Base-New'!O30*'Per Unit Emission'!O73)*'Efficiency Change'!$P28)/'Life time change'!$C28</f>
        <v>0</v>
      </c>
      <c r="O29">
        <f>(Transition!$D28*('Base-New'!P30*'Per Unit Emission'!P29)*'Efficiency Change'!$G28+Transition!$C28*('Base-New'!P30*'Per Unit Emission'!P73)*'Efficiency Change'!$P28)/'Life time change'!$C28</f>
        <v>0</v>
      </c>
      <c r="P29">
        <f>(Transition!$D28*('Base-New'!Q30*'Per Unit Emission'!Q29)*'Efficiency Change'!$G28+Transition!$C28*('Base-New'!Q30*'Per Unit Emission'!Q73)*'Efficiency Change'!$P28)/'Life time change'!$C28</f>
        <v>0</v>
      </c>
      <c r="Q29">
        <f>(Transition!$D28*('Base-New'!R30*'Per Unit Emission'!R29)*'Efficiency Change'!$G28+Transition!$C28*('Base-New'!R30*'Per Unit Emission'!R73)*'Efficiency Change'!$P28)/'Life time change'!$C28</f>
        <v>0</v>
      </c>
      <c r="R29">
        <f>(Transition!$D28*('Base-New'!S30*'Per Unit Emission'!S29)*'Efficiency Change'!$G28+Transition!$C28*('Base-New'!S30*'Per Unit Emission'!S73)*'Efficiency Change'!$P28)/'Life time change'!$C28</f>
        <v>0</v>
      </c>
      <c r="S29">
        <f>(Transition!$D28*('Base-New'!T30*'Per Unit Emission'!C29)*'Efficiency Change'!$G28+Transition!$C28*('Base-New'!T30*'Per Unit Emission'!C73)*'Efficiency Change'!$P28)/'Life time change'!$C28</f>
        <v>231590057.92949039</v>
      </c>
      <c r="T29">
        <f>(Transition!$D28*('Base-New'!U30*'Per Unit Emission'!D29)*'Efficiency Change'!$G28+Transition!$C28*('Base-New'!U30*'Per Unit Emission'!D73)*'Efficiency Change'!$P28)/'Life time change'!$C28</f>
        <v>81473084.916473329</v>
      </c>
      <c r="U29">
        <f>(Transition!$D28*('Base-New'!V30*'Per Unit Emission'!E29)*'Efficiency Change'!$G28+Transition!$C28*('Base-New'!V30*'Per Unit Emission'!E73)*'Efficiency Change'!$P28)/'Life time change'!$C28</f>
        <v>0</v>
      </c>
      <c r="V29">
        <f>(Transition!$D28*('Base-New'!W30*'Per Unit Emission'!F29)*'Efficiency Change'!$G28+Transition!$C28*('Base-New'!W30*'Per Unit Emission'!F73)*'Efficiency Change'!$P28)/'Life time change'!$C28</f>
        <v>13382559.107941488</v>
      </c>
      <c r="W29">
        <f>(Transition!$D28*('Base-New'!X30*'Per Unit Emission'!G29)*'Efficiency Change'!$G28+Transition!$C28*('Base-New'!X30*'Per Unit Emission'!G73)*'Efficiency Change'!$P28)/'Life time change'!$C28</f>
        <v>164947581.33522162</v>
      </c>
      <c r="X29">
        <f>(Transition!$D28*('Base-New'!Y30*'Per Unit Emission'!H29)*'Efficiency Change'!$G28+Transition!$C28*('Base-New'!Y30*'Per Unit Emission'!H73)*'Efficiency Change'!$P28)/'Life time change'!$C28</f>
        <v>5432221.7253139289</v>
      </c>
      <c r="Y29">
        <f>(Transition!$D28*('Base-New'!Z30*'Per Unit Emission'!I29)*'Efficiency Change'!$G28+Transition!$C28*('Base-New'!Z30*'Per Unit Emission'!I73)*'Efficiency Change'!$P28)/'Life time change'!$C28</f>
        <v>9245764.9332306646</v>
      </c>
      <c r="Z29">
        <f>(Transition!$D28*('Base-New'!AA30*'Per Unit Emission'!J29)*'Efficiency Change'!$G28+Transition!$C28*('Base-New'!AA30*'Per Unit Emission'!J73)*'Efficiency Change'!$P28)/'Life time change'!$C28</f>
        <v>33346274.570689309</v>
      </c>
      <c r="AA29">
        <f>(Transition!$D28*('Base-New'!AB30*'Per Unit Emission'!K29)*'Efficiency Change'!$G28+Transition!$C28*('Base-New'!AB30*'Per Unit Emission'!K73)*'Efficiency Change'!$P28)/'Life time change'!$C28</f>
        <v>201427989.01517975</v>
      </c>
      <c r="AB29">
        <f>(Transition!$D28*('Base-New'!AC30*'Per Unit Emission'!L29)*'Efficiency Change'!$G28+Transition!$C28*('Base-New'!AC30*'Per Unit Emission'!L73)*'Efficiency Change'!$P28)/'Life time change'!$C28</f>
        <v>24617012.091331564</v>
      </c>
      <c r="AC29">
        <f>(Transition!$D28*('Base-New'!AD30*'Per Unit Emission'!M29)*'Efficiency Change'!$G28+Transition!$C28*('Base-New'!AD30*'Per Unit Emission'!M73)*'Efficiency Change'!$P28)/'Life time change'!$C28</f>
        <v>31141343.212393723</v>
      </c>
      <c r="AD29">
        <f>(Transition!$D28*('Base-New'!AE30*'Per Unit Emission'!N29)*'Efficiency Change'!$G28+Transition!$C28*('Base-New'!AE30*'Per Unit Emission'!N73)*'Efficiency Change'!$P28)/'Life time change'!$C28</f>
        <v>4983077.0796903269</v>
      </c>
      <c r="AE29">
        <f>(Transition!$D28*('Base-New'!AF30*'Per Unit Emission'!O29)*'Efficiency Change'!$G28+Transition!$C28*('Base-New'!AF30*'Per Unit Emission'!O73)*'Efficiency Change'!$P28)/'Life time change'!$C28</f>
        <v>13876888.410840599</v>
      </c>
      <c r="AF29">
        <f>(Transition!$D28*('Base-New'!AG30*'Per Unit Emission'!P29)*'Efficiency Change'!$G28+Transition!$C28*('Base-New'!AG30*'Per Unit Emission'!P73)*'Efficiency Change'!$P28)/'Life time change'!$C28</f>
        <v>14640879.64420178</v>
      </c>
      <c r="AG29">
        <f>(Transition!$D28*('Base-New'!AH30*'Per Unit Emission'!Q29)*'Efficiency Change'!$G28+Transition!$C28*('Base-New'!AH30*'Per Unit Emission'!Q73)*'Efficiency Change'!$P28)/'Life time change'!$C28</f>
        <v>9739494.6570946146</v>
      </c>
      <c r="AH29">
        <f>(Transition!$D28*('Base-New'!AI30*'Per Unit Emission'!R29)*'Efficiency Change'!$G28+Transition!$C28*('Base-New'!AI30*'Per Unit Emission'!R73)*'Efficiency Change'!$P28)/'Life time change'!$C28</f>
        <v>61569894.158021539</v>
      </c>
      <c r="AI29">
        <f>(Transition!$D28*('Base-New'!AJ30*'Per Unit Emission'!S29)*'Efficiency Change'!$G28+Transition!$C28*('Base-New'!AJ30*'Per Unit Emission'!S73)*'Efficiency Change'!$P28)/'Life time change'!$C28</f>
        <v>0</v>
      </c>
      <c r="AJ29">
        <f>(Transition!$D28*('Base-New'!AK30*'Per Unit Emission'!C29)*'Efficiency Change'!$G28+Transition!$C28*('Base-New'!AK30*'Per Unit Emission'!C73)*'Efficiency Change'!$P28)/'Life time change'!$C28</f>
        <v>463180115.85898221</v>
      </c>
      <c r="AK29">
        <f>(Transition!$D28*('Base-New'!AL30*'Per Unit Emission'!D29)*'Efficiency Change'!$G28+Transition!$C28*('Base-New'!AL30*'Per Unit Emission'!D73)*'Efficiency Change'!$P28)/'Life time change'!$C28</f>
        <v>161086028.94200188</v>
      </c>
      <c r="AL29">
        <f>(Transition!$D28*('Base-New'!AM30*'Per Unit Emission'!E29)*'Efficiency Change'!$G28+Transition!$C28*('Base-New'!AM30*'Per Unit Emission'!E73)*'Efficiency Change'!$P28)/'Life time change'!$C28</f>
        <v>0</v>
      </c>
      <c r="AM29">
        <f>(Transition!$D28*('Base-New'!AN30*'Per Unit Emission'!F29)*'Efficiency Change'!$G28+Transition!$C28*('Base-New'!AN30*'Per Unit Emission'!F73)*'Efficiency Change'!$P28)/'Life time change'!$C28</f>
        <v>26765118.215883102</v>
      </c>
      <c r="AN29">
        <f>(Transition!$D28*('Base-New'!AO30*'Per Unit Emission'!G29)*'Efficiency Change'!$G28+Transition!$C28*('Base-New'!AO30*'Per Unit Emission'!G73)*'Efficiency Change'!$P28)/'Life time change'!$C28</f>
        <v>329895162.67044216</v>
      </c>
      <c r="AO29">
        <f>(Transition!$D28*('Base-New'!AP30*'Per Unit Emission'!H29)*'Efficiency Change'!$G28+Transition!$C28*('Base-New'!AP30*'Per Unit Emission'!H73)*'Efficiency Change'!$P28)/'Life time change'!$C28</f>
        <v>10864443.450627858</v>
      </c>
      <c r="AP29">
        <f>(Transition!$D28*('Base-New'!AQ30*'Per Unit Emission'!I29)*'Efficiency Change'!$G28+Transition!$C28*('Base-New'!AQ30*'Per Unit Emission'!I73)*'Efficiency Change'!$P28)/'Life time change'!$C28</f>
        <v>12183885.349876065</v>
      </c>
      <c r="AQ29">
        <f>(Transition!$D28*('Base-New'!AR30*'Per Unit Emission'!J29)*'Efficiency Change'!$G28+Transition!$C28*('Base-New'!AR30*'Per Unit Emission'!J73)*'Efficiency Change'!$P28)/'Life time change'!$C28</f>
        <v>66692549.141378619</v>
      </c>
      <c r="AR29">
        <f>(Transition!$D28*('Base-New'!AS30*'Per Unit Emission'!K29)*'Efficiency Change'!$G28+Transition!$C28*('Base-New'!AS30*'Per Unit Emission'!K73)*'Efficiency Change'!$P28)/'Life time change'!$C28</f>
        <v>402855978.03035951</v>
      </c>
      <c r="AS29">
        <f>(Transition!$D28*('Base-New'!AT30*'Per Unit Emission'!L29)*'Efficiency Change'!$G28+Transition!$C28*('Base-New'!AT30*'Per Unit Emission'!L73)*'Efficiency Change'!$P28)/'Life time change'!$C28</f>
        <v>49234024.182663254</v>
      </c>
      <c r="AT29">
        <f>(Transition!$D28*('Base-New'!AU30*'Per Unit Emission'!M29)*'Efficiency Change'!$G28+Transition!$C28*('Base-New'!AU30*'Per Unit Emission'!M73)*'Efficiency Change'!$P28)/'Life time change'!$C28</f>
        <v>62282686.424787447</v>
      </c>
      <c r="AU29">
        <f>(Transition!$D28*('Base-New'!AV30*'Per Unit Emission'!N29)*'Efficiency Change'!$G28+Transition!$C28*('Base-New'!AV30*'Per Unit Emission'!N73)*'Efficiency Change'!$P28)/'Life time change'!$C28</f>
        <v>9966154.1593806688</v>
      </c>
      <c r="AV29">
        <f>(Transition!$D28*('Base-New'!AW30*'Per Unit Emission'!O29)*'Efficiency Change'!$G28+Transition!$C28*('Base-New'!AW30*'Per Unit Emission'!O73)*'Efficiency Change'!$P28)/'Life time change'!$C28</f>
        <v>27753776.821681313</v>
      </c>
      <c r="AW29">
        <f>(Transition!$D28*('Base-New'!AX30*'Per Unit Emission'!P29)*'Efficiency Change'!$G28+Transition!$C28*('Base-New'!AX30*'Per Unit Emission'!P73)*'Efficiency Change'!$P28)/'Life time change'!$C28</f>
        <v>29281759.288403559</v>
      </c>
      <c r="AX29">
        <f>(Transition!$D28*('Base-New'!AY30*'Per Unit Emission'!Q29)*'Efficiency Change'!$G28+Transition!$C28*('Base-New'!AY30*'Per Unit Emission'!Q73)*'Efficiency Change'!$P28)/'Life time change'!$C28</f>
        <v>19478989.314189203</v>
      </c>
      <c r="AY29">
        <f>(Transition!$D28*('Base-New'!AZ30*'Per Unit Emission'!R29)*'Efficiency Change'!$G28+Transition!$C28*('Base-New'!AZ30*'Per Unit Emission'!R73)*'Efficiency Change'!$P28)/'Life time change'!$C28</f>
        <v>123139788.3160432</v>
      </c>
      <c r="AZ29">
        <f>(Transition!$D28*('Base-New'!BA30*'Per Unit Emission'!S29)*'Efficiency Change'!$G28+Transition!$C28*('Base-New'!BA30*'Per Unit Emission'!S73)*'Efficiency Change'!$P28)/'Life time change'!$C28</f>
        <v>0</v>
      </c>
      <c r="BA29">
        <f>(Transition!$D28*('Base-New'!BB30*'Per Unit Emission'!C29)*'Efficiency Change'!$G28+Transition!$C28*('Base-New'!BB30*'Per Unit Emission'!C73)*'Efficiency Change'!$P28)/'Life time change'!$C28</f>
        <v>492766671.8277061</v>
      </c>
      <c r="BB29">
        <f>(Transition!$D28*('Base-New'!BC30*'Per Unit Emission'!D29)*'Efficiency Change'!$G28+Transition!$C28*('Base-New'!BC30*'Per Unit Emission'!D73)*'Efficiency Change'!$P28)/'Life time change'!$C28</f>
        <v>240693054.05326763</v>
      </c>
      <c r="BC29">
        <f>(Transition!$D28*('Base-New'!BD30*'Per Unit Emission'!E29)*'Efficiency Change'!$G28+Transition!$C28*('Base-New'!BD30*'Per Unit Emission'!E73)*'Efficiency Change'!$P28)/'Life time change'!$C28</f>
        <v>0</v>
      </c>
      <c r="BD29">
        <f>(Transition!$D28*('Base-New'!BE30*'Per Unit Emission'!F29)*'Efficiency Change'!$G28+Transition!$C28*('Base-New'!BE30*'Per Unit Emission'!F73)*'Efficiency Change'!$P28)/'Life time change'!$C28</f>
        <v>36999709.84385068</v>
      </c>
      <c r="BE29">
        <f>(Transition!$D28*('Base-New'!BF30*'Per Unit Emission'!G29)*'Efficiency Change'!$G28+Transition!$C28*('Base-New'!BF30*'Per Unit Emission'!G73)*'Efficiency Change'!$P28)/'Life time change'!$C28</f>
        <v>494842744.00566489</v>
      </c>
      <c r="BF29">
        <f>(Transition!$D28*('Base-New'!BG30*'Per Unit Emission'!H29)*'Efficiency Change'!$G28+Transition!$C28*('Base-New'!BG30*'Per Unit Emission'!H73)*'Efficiency Change'!$P28)/'Life time change'!$C28</f>
        <v>16296665.175941689</v>
      </c>
      <c r="BG29">
        <f>(Transition!$D28*('Base-New'!BH30*'Per Unit Emission'!I29)*'Efficiency Change'!$G28+Transition!$C28*('Base-New'!BH30*'Per Unit Emission'!I73)*'Efficiency Change'!$P28)/'Life time change'!$C28</f>
        <v>12218502.678462544</v>
      </c>
      <c r="BH29">
        <f>(Transition!$D28*('Base-New'!BI30*'Per Unit Emission'!J29)*'Efficiency Change'!$G28+Transition!$C28*('Base-New'!BI30*'Per Unit Emission'!J73)*'Efficiency Change'!$P28)/'Life time change'!$C28</f>
        <v>100038823.71206792</v>
      </c>
      <c r="BI29">
        <f>(Transition!$D28*('Base-New'!BJ30*'Per Unit Emission'!K29)*'Efficiency Change'!$G28+Transition!$C28*('Base-New'!BJ30*'Per Unit Emission'!K73)*'Efficiency Change'!$P28)/'Life time change'!$C28</f>
        <v>604283967.04553926</v>
      </c>
      <c r="BJ29">
        <f>(Transition!$D28*('Base-New'!BK30*'Per Unit Emission'!L29)*'Efficiency Change'!$G28+Transition!$C28*('Base-New'!BK30*'Per Unit Emission'!L73)*'Efficiency Change'!$P28)/'Life time change'!$C28</f>
        <v>73851036.273994848</v>
      </c>
      <c r="BK29">
        <f>(Transition!$D28*('Base-New'!BL30*'Per Unit Emission'!M29)*'Efficiency Change'!$G28+Transition!$C28*('Base-New'!BL30*'Per Unit Emission'!M73)*'Efficiency Change'!$P28)/'Life time change'!$C28</f>
        <v>93424029.637181178</v>
      </c>
      <c r="BL29">
        <f>(Transition!$D28*('Base-New'!BM30*'Per Unit Emission'!N29)*'Efficiency Change'!$G28+Transition!$C28*('Base-New'!BM30*'Per Unit Emission'!N73)*'Efficiency Change'!$P28)/'Life time change'!$C28</f>
        <v>14949231.239070915</v>
      </c>
      <c r="BM29">
        <f>(Transition!$D28*('Base-New'!BN30*'Per Unit Emission'!O29)*'Efficiency Change'!$G28+Transition!$C28*('Base-New'!BN30*'Per Unit Emission'!O73)*'Efficiency Change'!$P28)/'Life time change'!$C28</f>
        <v>41630665.232522026</v>
      </c>
      <c r="BN29">
        <f>(Transition!$D28*('Base-New'!BO30*'Per Unit Emission'!P29)*'Efficiency Change'!$G28+Transition!$C28*('Base-New'!BO30*'Per Unit Emission'!P73)*'Efficiency Change'!$P28)/'Life time change'!$C28</f>
        <v>43922638.932605475</v>
      </c>
      <c r="BO29">
        <f>(Transition!$D28*('Base-New'!BP30*'Per Unit Emission'!Q29)*'Efficiency Change'!$G28+Transition!$C28*('Base-New'!BP30*'Per Unit Emission'!Q73)*'Efficiency Change'!$P28)/'Life time change'!$C28</f>
        <v>29218483.971283745</v>
      </c>
      <c r="BP29">
        <f>(Transition!$D28*('Base-New'!BQ30*'Per Unit Emission'!R29)*'Efficiency Change'!$G28+Transition!$C28*('Base-New'!BQ30*'Per Unit Emission'!R73)*'Efficiency Change'!$P28)/'Life time change'!$C28</f>
        <v>184709682.47406396</v>
      </c>
      <c r="BQ29">
        <f>(Transition!$D28*('Base-New'!BR30*'Per Unit Emission'!S29)*'Efficiency Change'!$G28+Transition!$C28*('Base-New'!BR30*'Per Unit Emission'!S73)*'Efficiency Change'!$P28)/'Life time change'!$C28</f>
        <v>0</v>
      </c>
      <c r="BR29">
        <f>(Transition!$D28*('Base-New'!BS30*'Per Unit Emission'!C29)*'Efficiency Change'!$G28+Transition!$C28*('Base-New'!BS30*'Per Unit Emission'!C73)*'Efficiency Change'!$P28)/'Life time change'!$C28</f>
        <v>493556748.49002784</v>
      </c>
      <c r="BS29">
        <f>(Transition!$D28*('Base-New'!BT30*'Per Unit Emission'!D29)*'Efficiency Change'!$G28+Transition!$C28*('Base-New'!BT30*'Per Unit Emission'!D73)*'Efficiency Change'!$P28)/'Life time change'!$C28</f>
        <v>294904478.90143716</v>
      </c>
      <c r="BT29">
        <f>(Transition!$D28*('Base-New'!BU30*'Per Unit Emission'!E29)*'Efficiency Change'!$G28+Transition!$C28*('Base-New'!BU30*'Per Unit Emission'!E73)*'Efficiency Change'!$P28)/'Life time change'!$C28</f>
        <v>0</v>
      </c>
      <c r="BU29">
        <f>(Transition!$D28*('Base-New'!BV30*'Per Unit Emission'!F29)*'Efficiency Change'!$G28+Transition!$C28*('Base-New'!BV30*'Per Unit Emission'!F73)*'Efficiency Change'!$P28)/'Life time change'!$C28</f>
        <v>37041423.660438679</v>
      </c>
      <c r="BV29">
        <f>(Transition!$D28*('Base-New'!BW30*'Per Unit Emission'!G29)*'Efficiency Change'!$G28+Transition!$C28*('Base-New'!BW30*'Per Unit Emission'!G73)*'Efficiency Change'!$P28)/'Life time change'!$C28</f>
        <v>659790325.34088588</v>
      </c>
      <c r="BW29">
        <f>(Transition!$D28*('Base-New'!BX30*'Per Unit Emission'!H29)*'Efficiency Change'!$G28+Transition!$C28*('Base-New'!BX30*'Per Unit Emission'!H73)*'Efficiency Change'!$P28)/'Life time change'!$C28</f>
        <v>21728886.901255667</v>
      </c>
      <c r="BX29">
        <f>(Transition!$D28*('Base-New'!BY30*'Per Unit Emission'!I29)*'Efficiency Change'!$G28+Transition!$C28*('Base-New'!BY30*'Per Unit Emission'!I73)*'Efficiency Change'!$P28)/'Life time change'!$C28</f>
        <v>12252635.034239594</v>
      </c>
      <c r="BY29">
        <f>(Transition!$D28*('Base-New'!BZ30*'Per Unit Emission'!J29)*'Efficiency Change'!$G28+Transition!$C28*('Base-New'!BZ30*'Per Unit Emission'!J73)*'Efficiency Change'!$P28)/'Life time change'!$C28</f>
        <v>133385098.28275724</v>
      </c>
      <c r="BZ29">
        <f>(Transition!$D28*('Base-New'!CA30*'Per Unit Emission'!K29)*'Efficiency Change'!$G28+Transition!$C28*('Base-New'!CA30*'Per Unit Emission'!K73)*'Efficiency Change'!$P28)/'Life time change'!$C28</f>
        <v>805711956.06071901</v>
      </c>
      <c r="CA29">
        <f>(Transition!$D28*('Base-New'!CB30*'Per Unit Emission'!L29)*'Efficiency Change'!$G28+Transition!$C28*('Base-New'!CB30*'Per Unit Emission'!L73)*'Efficiency Change'!$P28)/'Life time change'!$C28</f>
        <v>98468048.365326509</v>
      </c>
      <c r="CB29">
        <f>(Transition!$D28*('Base-New'!CC30*'Per Unit Emission'!M29)*'Efficiency Change'!$G28+Transition!$C28*('Base-New'!CC30*'Per Unit Emission'!M73)*'Efficiency Change'!$P28)/'Life time change'!$C28</f>
        <v>124565372.84957506</v>
      </c>
      <c r="CC29">
        <f>(Transition!$D28*('Base-New'!CD30*'Per Unit Emission'!N29)*'Efficiency Change'!$G28+Transition!$C28*('Base-New'!CD30*'Per Unit Emission'!N73)*'Efficiency Change'!$P28)/'Life time change'!$C28</f>
        <v>19932308.318761308</v>
      </c>
      <c r="CD29">
        <f>(Transition!$D28*('Base-New'!CE30*'Per Unit Emission'!O29)*'Efficiency Change'!$G28+Transition!$C28*('Base-New'!CE30*'Per Unit Emission'!O73)*'Efficiency Change'!$P28)/'Life time change'!$C28</f>
        <v>55507553.643362738</v>
      </c>
      <c r="CE29">
        <f>(Transition!$D28*('Base-New'!CF30*'Per Unit Emission'!P29)*'Efficiency Change'!$G28+Transition!$C28*('Base-New'!CF30*'Per Unit Emission'!P73)*'Efficiency Change'!$P28)/'Life time change'!$C28</f>
        <v>58563518.576807253</v>
      </c>
      <c r="CF29">
        <f>(Transition!$D28*('Base-New'!CG30*'Per Unit Emission'!Q29)*'Efficiency Change'!$G28+Transition!$C28*('Base-New'!CG30*'Per Unit Emission'!Q73)*'Efficiency Change'!$P28)/'Life time change'!$C28</f>
        <v>38957978.628378406</v>
      </c>
      <c r="CG29">
        <f>(Transition!$D28*('Base-New'!CH30*'Per Unit Emission'!R29)*'Efficiency Change'!$G28+Transition!$C28*('Base-New'!CH30*'Per Unit Emission'!R73)*'Efficiency Change'!$P28)/'Life time change'!$C28</f>
        <v>246279576.63208616</v>
      </c>
      <c r="CJ29">
        <v>2036</v>
      </c>
      <c r="CK29">
        <f>(Transition!$D28*('RCP26-NEW'!C30*'Per Unit Emission'!T29)*'Efficiency Change'!$G28+Transition!$C28*('RCP26-NEW'!C30*'Per Unit Emission'!T73)*'Efficiency Change'!$P28)/'Life time change'!$C28</f>
        <v>0</v>
      </c>
      <c r="CL29">
        <f>(Transition!$D28*('RCP26-NEW'!D30*'Per Unit Emission'!U29)*'Efficiency Change'!$G28+Transition!$C28*('RCP26-NEW'!D30*'Per Unit Emission'!U73)*'Efficiency Change'!$P28)/'Life time change'!$C28</f>
        <v>0</v>
      </c>
      <c r="CM29">
        <f>(Transition!$D28*('RCP26-NEW'!E30*'Per Unit Emission'!V29)*'Efficiency Change'!$G28+Transition!$C28*('RCP26-NEW'!E30*'Per Unit Emission'!V73)*'Efficiency Change'!$P28)/'Life time change'!$C28</f>
        <v>0</v>
      </c>
      <c r="CN29">
        <f>(Transition!$D28*('RCP26-NEW'!F30*'Per Unit Emission'!W29)*'Efficiency Change'!$G28+Transition!$C28*('RCP26-NEW'!F30*'Per Unit Emission'!W73)*'Efficiency Change'!$P28)/'Life time change'!$C28</f>
        <v>0</v>
      </c>
      <c r="CO29">
        <f>(Transition!$D28*('RCP26-NEW'!G30*'Per Unit Emission'!X29)*'Efficiency Change'!$G28+Transition!$C28*('RCP26-NEW'!G30*'Per Unit Emission'!X73)*'Efficiency Change'!$P28)/'Life time change'!$C28</f>
        <v>0</v>
      </c>
      <c r="CP29">
        <f>(Transition!$D28*('RCP26-NEW'!H30*'Per Unit Emission'!Y29)*'Efficiency Change'!$G28+Transition!$C28*('RCP26-NEW'!H30*'Per Unit Emission'!Y73)*'Efficiency Change'!$P28)/'Life time change'!$C28</f>
        <v>0</v>
      </c>
      <c r="CQ29">
        <f>(Transition!$D28*('RCP26-NEW'!I30*'Per Unit Emission'!Z29)*'Efficiency Change'!$G28+Transition!$C28*('RCP26-NEW'!I30*'Per Unit Emission'!Z73)*'Efficiency Change'!$P28)/'Life time change'!$C28</f>
        <v>0</v>
      </c>
      <c r="CR29">
        <f>(Transition!$D28*('RCP26-NEW'!J30*'Per Unit Emission'!AA29)*'Efficiency Change'!$G28+Transition!$C28*('RCP26-NEW'!J30*'Per Unit Emission'!AA73)*'Efficiency Change'!$P28)/'Life time change'!$C28</f>
        <v>0</v>
      </c>
      <c r="CS29">
        <f>(Transition!$D28*('RCP26-NEW'!K30*'Per Unit Emission'!AB29)*'Efficiency Change'!$G28+Transition!$C28*('RCP26-NEW'!K30*'Per Unit Emission'!AB73)*'Efficiency Change'!$P28)/'Life time change'!$C28</f>
        <v>0</v>
      </c>
      <c r="CT29">
        <f>(Transition!$D28*('RCP26-NEW'!L30*'Per Unit Emission'!AC29)*'Efficiency Change'!$G28+Transition!$C28*('RCP26-NEW'!L30*'Per Unit Emission'!AC73)*'Efficiency Change'!$P28)/'Life time change'!$C28</f>
        <v>0</v>
      </c>
      <c r="CU29">
        <f>(Transition!$D28*('RCP26-NEW'!M30*'Per Unit Emission'!AD29)*'Efficiency Change'!$G28+Transition!$C28*('RCP26-NEW'!M30*'Per Unit Emission'!AD73)*'Efficiency Change'!$P28)/'Life time change'!$C28</f>
        <v>0</v>
      </c>
      <c r="CV29">
        <f>(Transition!$D28*('RCP26-NEW'!N30*'Per Unit Emission'!AE29)*'Efficiency Change'!$G28+Transition!$C28*('RCP26-NEW'!N30*'Per Unit Emission'!AE73)*'Efficiency Change'!$P28)/'Life time change'!$C28</f>
        <v>0</v>
      </c>
      <c r="CW29">
        <f>(Transition!$D28*('RCP26-NEW'!O30*'Per Unit Emission'!AF29)*'Efficiency Change'!$G28+Transition!$C28*('RCP26-NEW'!O30*'Per Unit Emission'!AF73)*'Efficiency Change'!$P28)/'Life time change'!$C28</f>
        <v>0</v>
      </c>
      <c r="CX29">
        <f>(Transition!$D28*('RCP26-NEW'!P30*'Per Unit Emission'!AG29)*'Efficiency Change'!$G28+Transition!$C28*('RCP26-NEW'!P30*'Per Unit Emission'!AG73)*'Efficiency Change'!$P28)/'Life time change'!$C28</f>
        <v>0</v>
      </c>
      <c r="CY29">
        <f>(Transition!$D28*('RCP26-NEW'!Q30*'Per Unit Emission'!AH29)*'Efficiency Change'!$G28+Transition!$C28*('RCP26-NEW'!Q30*'Per Unit Emission'!AH73)*'Efficiency Change'!$P28)/'Life time change'!$C28</f>
        <v>0</v>
      </c>
      <c r="CZ29">
        <f>(Transition!$D28*('RCP26-NEW'!R30*'Per Unit Emission'!AI29)*'Efficiency Change'!$G28+Transition!$C28*('RCP26-NEW'!R30*'Per Unit Emission'!AI73)*'Efficiency Change'!$P28)/'Life time change'!$C28</f>
        <v>0</v>
      </c>
      <c r="DA29">
        <f>(Transition!$D28*('RCP26-NEW'!S30*'Per Unit Emission'!AJ29)*'Efficiency Change'!$G28+Transition!$C28*('RCP26-NEW'!S30*'Per Unit Emission'!AJ73)*'Efficiency Change'!$P28)/'Life time change'!$C28</f>
        <v>0</v>
      </c>
      <c r="DB29">
        <f>(Transition!$D28*('RCP26-NEW'!T30*'Per Unit Emission'!T29)*'Efficiency Change'!$G28+Transition!$C28*('RCP26-NEW'!T30*'Per Unit Emission'!T73)*'Efficiency Change'!$P28)/'Life time change'!$C28</f>
        <v>388396616.32272512</v>
      </c>
      <c r="DC29">
        <f>(Transition!$D28*('RCP26-NEW'!U30*'Per Unit Emission'!U29)*'Efficiency Change'!$G28+Transition!$C28*('RCP26-NEW'!U30*'Per Unit Emission'!U73)*'Efficiency Change'!$P28)/'Life time change'!$C28</f>
        <v>136458077.74336368</v>
      </c>
      <c r="DD29">
        <f>(Transition!$D28*('RCP26-NEW'!V30*'Per Unit Emission'!V29)*'Efficiency Change'!$G28+Transition!$C28*('RCP26-NEW'!V30*'Per Unit Emission'!V73)*'Efficiency Change'!$P28)/'Life time change'!$C28</f>
        <v>0</v>
      </c>
      <c r="DE29">
        <f>(Transition!$D28*('RCP26-NEW'!W30*'Per Unit Emission'!W29)*'Efficiency Change'!$G28+Transition!$C28*('RCP26-NEW'!W30*'Per Unit Emission'!W73)*'Efficiency Change'!$P28)/'Life time change'!$C28</f>
        <v>18623675.810588434</v>
      </c>
      <c r="DF29">
        <f>(Transition!$D28*('RCP26-NEW'!X30*'Per Unit Emission'!X29)*'Efficiency Change'!$G28+Transition!$C28*('RCP26-NEW'!X30*'Per Unit Emission'!X73)*'Efficiency Change'!$P28)/'Life time change'!$C28</f>
        <v>210223804.84998283</v>
      </c>
      <c r="DG29">
        <f>(Transition!$D28*('RCP26-NEW'!Y30*'Per Unit Emission'!Y29)*'Efficiency Change'!$G28+Transition!$C28*('RCP26-NEW'!Y30*'Per Unit Emission'!Y73)*'Efficiency Change'!$P28)/'Life time change'!$C28</f>
        <v>9860187.1474838927</v>
      </c>
      <c r="DH29">
        <f>(Transition!$D28*('RCP26-NEW'!Z30*'Per Unit Emission'!Z29)*'Efficiency Change'!$G28+Transition!$C28*('RCP26-NEW'!Z30*'Per Unit Emission'!Z73)*'Efficiency Change'!$P28)/'Life time change'!$C28</f>
        <v>15729555.038488468</v>
      </c>
      <c r="DI29">
        <f>(Transition!$D28*('RCP26-NEW'!AA30*'Per Unit Emission'!AA29)*'Efficiency Change'!$G28+Transition!$C28*('RCP26-NEW'!AA30*'Per Unit Emission'!AA73)*'Efficiency Change'!$P28)/'Life time change'!$C28</f>
        <v>58260856.901064895</v>
      </c>
      <c r="DJ29">
        <f>(Transition!$D28*('RCP26-NEW'!AB30*'Per Unit Emission'!AB29)*'Efficiency Change'!$G28+Transition!$C28*('RCP26-NEW'!AB30*'Per Unit Emission'!AB73)*'Efficiency Change'!$P28)/'Life time change'!$C28</f>
        <v>317664578.00926459</v>
      </c>
      <c r="DK29">
        <f>(Transition!$D28*('RCP26-NEW'!AC30*'Per Unit Emission'!AC29)*'Efficiency Change'!$G28+Transition!$C28*('RCP26-NEW'!AC30*'Per Unit Emission'!AC73)*'Efficiency Change'!$P28)/'Life time change'!$C28</f>
        <v>36846251.97509107</v>
      </c>
      <c r="DL29">
        <f>(Transition!$D28*('RCP26-NEW'!AD30*'Per Unit Emission'!AD29)*'Efficiency Change'!$G28+Transition!$C28*('RCP26-NEW'!AD30*'Per Unit Emission'!AD73)*'Efficiency Change'!$P28)/'Life time change'!$C28</f>
        <v>84670873.772258252</v>
      </c>
      <c r="DM29">
        <f>(Transition!$D28*('RCP26-NEW'!AE30*'Per Unit Emission'!AE29)*'Efficiency Change'!$G28+Transition!$C28*('RCP26-NEW'!AE30*'Per Unit Emission'!AE73)*'Efficiency Change'!$P28)/'Life time change'!$C28</f>
        <v>8257507.7228851765</v>
      </c>
      <c r="DN29">
        <f>(Transition!$D28*('RCP26-NEW'!AF30*'Per Unit Emission'!AF29)*'Efficiency Change'!$G28+Transition!$C28*('RCP26-NEW'!AF30*'Per Unit Emission'!AF73)*'Efficiency Change'!$P28)/'Life time change'!$C28</f>
        <v>22860496.858469877</v>
      </c>
      <c r="DO29">
        <f>(Transition!$D28*('RCP26-NEW'!AG30*'Per Unit Emission'!AG29)*'Efficiency Change'!$G28+Transition!$C28*('RCP26-NEW'!AG30*'Per Unit Emission'!AG73)*'Efficiency Change'!$P28)/'Life time change'!$C28</f>
        <v>41495190.497778744</v>
      </c>
      <c r="DP29">
        <f>(Transition!$D28*('RCP26-NEW'!AH30*'Per Unit Emission'!AH29)*'Efficiency Change'!$G28+Transition!$C28*('RCP26-NEW'!AH30*'Per Unit Emission'!AH73)*'Efficiency Change'!$P28)/'Life time change'!$C28</f>
        <v>23290416.92379668</v>
      </c>
      <c r="DQ29">
        <f>(Transition!$D28*('RCP26-NEW'!AI30*'Per Unit Emission'!AI29)*'Efficiency Change'!$G28+Transition!$C28*('RCP26-NEW'!AI30*'Per Unit Emission'!AI73)*'Efficiency Change'!$P28)/'Life time change'!$C28</f>
        <v>110621997.71151814</v>
      </c>
      <c r="DR29">
        <f>(Transition!$D28*('RCP26-NEW'!AJ30*'Per Unit Emission'!AJ29)*'Efficiency Change'!$G28+Transition!$C28*('RCP26-NEW'!AJ30*'Per Unit Emission'!AJ73)*'Efficiency Change'!$P28)/'Life time change'!$C28</f>
        <v>0</v>
      </c>
      <c r="DS29">
        <f>(Transition!$D28*('RCP26-NEW'!AK30*'Per Unit Emission'!T29)*'Efficiency Change'!$G28+Transition!$C28*('RCP26-NEW'!AK30*'Per Unit Emission'!T73)*'Efficiency Change'!$P28)/'Life time change'!$C28</f>
        <v>617152922.88818502</v>
      </c>
      <c r="DT29">
        <f>(Transition!$D28*('RCP26-NEW'!AL30*'Per Unit Emission'!U29)*'Efficiency Change'!$G28+Transition!$C28*('RCP26-NEW'!AL30*'Per Unit Emission'!U73)*'Efficiency Change'!$P28)/'Life time change'!$C28</f>
        <v>268710353.26192707</v>
      </c>
      <c r="DU29">
        <f>(Transition!$D28*('RCP26-NEW'!AM30*'Per Unit Emission'!V29)*'Efficiency Change'!$G28+Transition!$C28*('RCP26-NEW'!AM30*'Per Unit Emission'!V73)*'Efficiency Change'!$P28)/'Life time change'!$C28</f>
        <v>0</v>
      </c>
      <c r="DV29">
        <f>(Transition!$D28*('RCP26-NEW'!AN30*'Per Unit Emission'!W29)*'Efficiency Change'!$G28+Transition!$C28*('RCP26-NEW'!AN30*'Per Unit Emission'!W73)*'Efficiency Change'!$P28)/'Life time change'!$C28</f>
        <v>28563595.212735094</v>
      </c>
      <c r="DW29">
        <f>(Transition!$D28*('RCP26-NEW'!AO30*'Per Unit Emission'!X29)*'Efficiency Change'!$G28+Transition!$C28*('RCP26-NEW'!AO30*'Per Unit Emission'!X73)*'Efficiency Change'!$P28)/'Life time change'!$C28</f>
        <v>420447609.69996566</v>
      </c>
      <c r="DX29">
        <f>(Transition!$D28*('RCP26-NEW'!AP30*'Per Unit Emission'!Y29)*'Efficiency Change'!$G28+Transition!$C28*('RCP26-NEW'!AP30*'Per Unit Emission'!Y73)*'Efficiency Change'!$P28)/'Life time change'!$C28</f>
        <v>19720374.294967707</v>
      </c>
      <c r="DY29">
        <f>(Transition!$D28*('RCP26-NEW'!AQ30*'Per Unit Emission'!Z29)*'Efficiency Change'!$G28+Transition!$C28*('RCP26-NEW'!AQ30*'Per Unit Emission'!Z73)*'Efficiency Change'!$P28)/'Life time change'!$C28</f>
        <v>19748790.612094615</v>
      </c>
      <c r="DZ29">
        <f>(Transition!$D28*('RCP26-NEW'!AR30*'Per Unit Emission'!AA29)*'Efficiency Change'!$G28+Transition!$C28*('RCP26-NEW'!AR30*'Per Unit Emission'!AA73)*'Efficiency Change'!$P28)/'Life time change'!$C28</f>
        <v>116521713.80212916</v>
      </c>
      <c r="EA29">
        <f>(Transition!$D28*('RCP26-NEW'!AS30*'Per Unit Emission'!AB29)*'Efficiency Change'!$G28+Transition!$C28*('RCP26-NEW'!AS30*'Per Unit Emission'!AB73)*'Efficiency Change'!$P28)/'Life time change'!$C28</f>
        <v>635329156.01853001</v>
      </c>
      <c r="EB29">
        <f>(Transition!$D28*('RCP26-NEW'!AT30*'Per Unit Emission'!AC29)*'Efficiency Change'!$G28+Transition!$C28*('RCP26-NEW'!AT30*'Per Unit Emission'!AC73)*'Efficiency Change'!$P28)/'Life time change'!$C28</f>
        <v>73692503.95018214</v>
      </c>
      <c r="EC29">
        <f>(Transition!$D28*('RCP26-NEW'!AU30*'Per Unit Emission'!AD29)*'Efficiency Change'!$G28+Transition!$C28*('RCP26-NEW'!AU30*'Per Unit Emission'!AD73)*'Efficiency Change'!$P28)/'Life time change'!$C28</f>
        <v>169341747.54451579</v>
      </c>
      <c r="ED29">
        <f>(Transition!$D28*('RCP26-NEW'!AV30*'Per Unit Emission'!AE29)*'Efficiency Change'!$G28+Transition!$C28*('RCP26-NEW'!AV30*'Per Unit Emission'!AE73)*'Efficiency Change'!$P28)/'Life time change'!$C28</f>
        <v>16515015.445770327</v>
      </c>
      <c r="EE29">
        <f>(Transition!$D28*('RCP26-NEW'!AW30*'Per Unit Emission'!AF29)*'Efficiency Change'!$G28+Transition!$C28*('RCP26-NEW'!AW30*'Per Unit Emission'!AF73)*'Efficiency Change'!$P28)/'Life time change'!$C28</f>
        <v>50075727.372399762</v>
      </c>
      <c r="EF29">
        <f>(Transition!$D28*('RCP26-NEW'!AX30*'Per Unit Emission'!AG29)*'Efficiency Change'!$G28+Transition!$C28*('RCP26-NEW'!AX30*'Per Unit Emission'!AG73)*'Efficiency Change'!$P28)/'Life time change'!$C28</f>
        <v>82990380.995557576</v>
      </c>
      <c r="EG29">
        <f>(Transition!$D28*('RCP26-NEW'!AY30*'Per Unit Emission'!AH29)*'Efficiency Change'!$G28+Transition!$C28*('RCP26-NEW'!AY30*'Per Unit Emission'!AH73)*'Efficiency Change'!$P28)/'Life time change'!$C28</f>
        <v>46580833.84759336</v>
      </c>
      <c r="EH29">
        <f>(Transition!$D28*('RCP26-NEW'!AZ30*'Per Unit Emission'!AI29)*'Efficiency Change'!$G28+Transition!$C28*('RCP26-NEW'!AZ30*'Per Unit Emission'!AI73)*'Efficiency Change'!$P28)/'Life time change'!$C28</f>
        <v>221243995.42303565</v>
      </c>
      <c r="EI29">
        <f>(Transition!$D28*('RCP26-NEW'!BA30*'Per Unit Emission'!AJ29)*'Efficiency Change'!$G28+Transition!$C28*('RCP26-NEW'!BA30*'Per Unit Emission'!AJ73)*'Efficiency Change'!$P28)/'Life time change'!$C28</f>
        <v>0</v>
      </c>
      <c r="EJ29">
        <f>(Transition!$D28*('RCP26-NEW'!BB30*'Per Unit Emission'!T29)*'Efficiency Change'!$G28+Transition!$C28*('RCP26-NEW'!BB30*'Per Unit Emission'!T73)*'Efficiency Change'!$P28)/'Life time change'!$C28</f>
        <v>618149698.55552626</v>
      </c>
      <c r="EK29">
        <f>(Transition!$D28*('RCP26-NEW'!BC30*'Per Unit Emission'!U29)*'Efficiency Change'!$G28+Transition!$C28*('RCP26-NEW'!BC30*'Per Unit Emission'!U73)*'Efficiency Change'!$P28)/'Life time change'!$C28</f>
        <v>268995691.98659122</v>
      </c>
      <c r="EL29">
        <f>(Transition!$D28*('RCP26-NEW'!BD30*'Per Unit Emission'!V29)*'Efficiency Change'!$G28+Transition!$C28*('RCP26-NEW'!BD30*'Per Unit Emission'!V73)*'Efficiency Change'!$P28)/'Life time change'!$C28</f>
        <v>0</v>
      </c>
      <c r="EM29">
        <f>(Transition!$D28*('RCP26-NEW'!BE30*'Per Unit Emission'!W29)*'Efficiency Change'!$G28+Transition!$C28*('RCP26-NEW'!BE30*'Per Unit Emission'!W73)*'Efficiency Change'!$P28)/'Life time change'!$C28</f>
        <v>28607210.572290197</v>
      </c>
      <c r="EN29">
        <f>(Transition!$D28*('RCP26-NEW'!BF30*'Per Unit Emission'!X29)*'Efficiency Change'!$G28+Transition!$C28*('RCP26-NEW'!BF30*'Per Unit Emission'!X73)*'Efficiency Change'!$P28)/'Life time change'!$C28</f>
        <v>630671414.54994965</v>
      </c>
      <c r="EO29">
        <f>(Transition!$D28*('RCP26-NEW'!BG30*'Per Unit Emission'!Y29)*'Efficiency Change'!$G28+Transition!$C28*('RCP26-NEW'!BG30*'Per Unit Emission'!Y73)*'Efficiency Change'!$P28)/'Life time change'!$C28</f>
        <v>29580561.442451656</v>
      </c>
      <c r="EP29">
        <f>(Transition!$D28*('RCP26-NEW'!BH30*'Per Unit Emission'!Z29)*'Efficiency Change'!$G28+Transition!$C28*('RCP26-NEW'!BH30*'Per Unit Emission'!Z73)*'Efficiency Change'!$P28)/'Life time change'!$C28</f>
        <v>19790569.314635977</v>
      </c>
      <c r="EQ29">
        <f>(Transition!$D28*('RCP26-NEW'!BI30*'Per Unit Emission'!AA29)*'Efficiency Change'!$G28+Transition!$C28*('RCP26-NEW'!BI30*'Per Unit Emission'!AA73)*'Efficiency Change'!$P28)/'Life time change'!$C28</f>
        <v>152182686.12985981</v>
      </c>
      <c r="ER29">
        <f>(Transition!$D28*('RCP26-NEW'!BJ30*'Per Unit Emission'!AB29)*'Efficiency Change'!$G28+Transition!$C28*('RCP26-NEW'!BJ30*'Per Unit Emission'!AB73)*'Efficiency Change'!$P28)/'Life time change'!$C28</f>
        <v>952993734.02779126</v>
      </c>
      <c r="ES29">
        <f>(Transition!$D28*('RCP26-NEW'!BK30*'Per Unit Emission'!AC29)*'Efficiency Change'!$G28+Transition!$C28*('RCP26-NEW'!BK30*'Per Unit Emission'!AC73)*'Efficiency Change'!$P28)/'Life time change'!$C28</f>
        <v>107785621.81158966</v>
      </c>
      <c r="ET29">
        <f>(Transition!$D28*('RCP26-NEW'!BL30*'Per Unit Emission'!AD29)*'Efficiency Change'!$G28+Transition!$C28*('RCP26-NEW'!BL30*'Per Unit Emission'!AD73)*'Efficiency Change'!$P28)/'Life time change'!$C28</f>
        <v>254012621.31677425</v>
      </c>
      <c r="EU29">
        <f>(Transition!$D28*('RCP26-NEW'!BM30*'Per Unit Emission'!AE29)*'Efficiency Change'!$G28+Transition!$C28*('RCP26-NEW'!BM30*'Per Unit Emission'!AE73)*'Efficiency Change'!$P28)/'Life time change'!$C28</f>
        <v>22326174.092930701</v>
      </c>
      <c r="EV29">
        <f>(Transition!$D28*('RCP26-NEW'!BN30*'Per Unit Emission'!AF29)*'Efficiency Change'!$G28+Transition!$C28*('RCP26-NEW'!BN30*'Per Unit Emission'!AF73)*'Efficiency Change'!$P28)/'Life time change'!$C28</f>
        <v>58541853.086367495</v>
      </c>
      <c r="EW29">
        <f>(Transition!$D28*('RCP26-NEW'!BO30*'Per Unit Emission'!AG29)*'Efficiency Change'!$G28+Transition!$C28*('RCP26-NEW'!BO30*'Per Unit Emission'!AG73)*'Efficiency Change'!$P28)/'Life time change'!$C28</f>
        <v>124485571.49333595</v>
      </c>
      <c r="EX29">
        <f>(Transition!$D28*('RCP26-NEW'!BP30*'Per Unit Emission'!AH29)*'Efficiency Change'!$G28+Transition!$C28*('RCP26-NEW'!BP30*'Per Unit Emission'!AH73)*'Efficiency Change'!$P28)/'Life time change'!$C28</f>
        <v>69871250.771390155</v>
      </c>
      <c r="EY29">
        <f>(Transition!$D28*('RCP26-NEW'!BQ30*'Per Unit Emission'!AI29)*'Efficiency Change'!$G28+Transition!$C28*('RCP26-NEW'!BQ30*'Per Unit Emission'!AI73)*'Efficiency Change'!$P28)/'Life time change'!$C28</f>
        <v>331865993.13455409</v>
      </c>
      <c r="EZ29">
        <f>(Transition!$D28*('RCP26-NEW'!BR30*'Per Unit Emission'!AJ29)*'Efficiency Change'!$G28+Transition!$C28*('RCP26-NEW'!BR30*'Per Unit Emission'!AJ73)*'Efficiency Change'!$P28)/'Life time change'!$C28</f>
        <v>0</v>
      </c>
      <c r="FA29">
        <f>(Transition!$D28*('RCP26-NEW'!BS30*'Per Unit Emission'!T29)*'Efficiency Change'!$G28+Transition!$C28*('RCP26-NEW'!BS30*'Per Unit Emission'!T73)*'Efficiency Change'!$P28)/'Life time change'!$C28</f>
        <v>619087458.80212998</v>
      </c>
      <c r="FB29">
        <f>(Transition!$D28*('RCP26-NEW'!BT30*'Per Unit Emission'!U29)*'Efficiency Change'!$G28+Transition!$C28*('RCP26-NEW'!BT30*'Per Unit Emission'!U73)*'Efficiency Change'!$P28)/'Life time change'!$C28</f>
        <v>269274227.82281983</v>
      </c>
      <c r="FC29">
        <f>(Transition!$D28*('RCP26-NEW'!BU30*'Per Unit Emission'!V29)*'Efficiency Change'!$G28+Transition!$C28*('RCP26-NEW'!BU30*'Per Unit Emission'!V73)*'Efficiency Change'!$P28)/'Life time change'!$C28</f>
        <v>0</v>
      </c>
      <c r="FD29">
        <f>(Transition!$D28*('RCP26-NEW'!BV30*'Per Unit Emission'!W29)*'Efficiency Change'!$G28+Transition!$C28*('RCP26-NEW'!BV30*'Per Unit Emission'!W73)*'Efficiency Change'!$P28)/'Life time change'!$C28</f>
        <v>28650396.018833552</v>
      </c>
      <c r="FE29">
        <f>(Transition!$D28*('RCP26-NEW'!BW30*'Per Unit Emission'!X29)*'Efficiency Change'!$G28+Transition!$C28*('RCP26-NEW'!BW30*'Per Unit Emission'!X73)*'Efficiency Change'!$P28)/'Life time change'!$C28</f>
        <v>695680707.30942392</v>
      </c>
      <c r="FF29">
        <f>(Transition!$D28*('RCP26-NEW'!BX30*'Per Unit Emission'!Y29)*'Efficiency Change'!$G28+Transition!$C28*('RCP26-NEW'!BX30*'Per Unit Emission'!Y73)*'Efficiency Change'!$P28)/'Life time change'!$C28</f>
        <v>39218704.199965917</v>
      </c>
      <c r="FG29">
        <f>(Transition!$D28*('RCP26-NEW'!BY30*'Per Unit Emission'!Z29)*'Efficiency Change'!$G28+Transition!$C28*('RCP26-NEW'!BY30*'Per Unit Emission'!Z73)*'Efficiency Change'!$P28)/'Life time change'!$C28</f>
        <v>19829995.155562315</v>
      </c>
      <c r="FH29">
        <f>(Transition!$D28*('RCP26-NEW'!BZ30*'Per Unit Emission'!AA29)*'Efficiency Change'!$G28+Transition!$C28*('RCP26-NEW'!BZ30*'Per Unit Emission'!AA73)*'Efficiency Change'!$P28)/'Life time change'!$C28</f>
        <v>152306863.7046892</v>
      </c>
      <c r="FI29">
        <f>(Transition!$D28*('RCP26-NEW'!CA30*'Per Unit Emission'!AB29)*'Efficiency Change'!$G28+Transition!$C28*('RCP26-NEW'!CA30*'Per Unit Emission'!AB73)*'Efficiency Change'!$P28)/'Life time change'!$C28</f>
        <v>1270658312.0370548</v>
      </c>
      <c r="FJ29">
        <f>(Transition!$D28*('RCP26-NEW'!CB30*'Per Unit Emission'!AC29)*'Efficiency Change'!$G28+Transition!$C28*('RCP26-NEW'!CB30*'Per Unit Emission'!AC73)*'Efficiency Change'!$P28)/'Life time change'!$C28</f>
        <v>107858178.67877306</v>
      </c>
      <c r="FK29">
        <f>(Transition!$D28*('RCP26-NEW'!CC30*'Per Unit Emission'!AD29)*'Efficiency Change'!$G28+Transition!$C28*('RCP26-NEW'!CC30*'Per Unit Emission'!AD73)*'Efficiency Change'!$P28)/'Life time change'!$C28</f>
        <v>338683495.08903277</v>
      </c>
      <c r="FL29">
        <f>(Transition!$D28*('RCP26-NEW'!CD30*'Per Unit Emission'!AE29)*'Efficiency Change'!$G28+Transition!$C28*('RCP26-NEW'!CD30*'Per Unit Emission'!AE73)*'Efficiency Change'!$P28)/'Life time change'!$C28</f>
        <v>22343466.130806193</v>
      </c>
      <c r="FM29">
        <f>(Transition!$D28*('RCP26-NEW'!CE30*'Per Unit Emission'!AF29)*'Efficiency Change'!$G28+Transition!$C28*('RCP26-NEW'!CE30*'Per Unit Emission'!AF73)*'Efficiency Change'!$P28)/'Life time change'!$C28</f>
        <v>58593265.676210627</v>
      </c>
      <c r="FN29">
        <f>(Transition!$D28*('RCP26-NEW'!CF30*'Per Unit Emission'!AG29)*'Efficiency Change'!$G28+Transition!$C28*('RCP26-NEW'!CF30*'Per Unit Emission'!AG73)*'Efficiency Change'!$P28)/'Life time change'!$C28</f>
        <v>157793142.43003359</v>
      </c>
      <c r="FO29">
        <f>(Transition!$D28*('RCP26-NEW'!CG30*'Per Unit Emission'!AH29)*'Efficiency Change'!$G28+Transition!$C28*('RCP26-NEW'!CG30*'Per Unit Emission'!AH73)*'Efficiency Change'!$P28)/'Life time change'!$C28</f>
        <v>93161667.695186824</v>
      </c>
      <c r="FP29">
        <f>(Transition!$D28*('RCP26-NEW'!CH30*'Per Unit Emission'!AI29)*'Efficiency Change'!$G28+Transition!$C28*('RCP26-NEW'!CH30*'Per Unit Emission'!AI73)*'Efficiency Change'!$P28)/'Life time change'!$C28</f>
        <v>442487990.84607249</v>
      </c>
      <c r="FS29">
        <v>2036</v>
      </c>
      <c r="FT29">
        <f>(Transition!$D28*('RCP19-NEW'!C30*'Per Unit Emission'!AK29)*'Efficiency Change'!$G28+Transition!$C28*('RCP19-NEW'!C30*'Per Unit Emission'!AK73)*'Efficiency Change'!$P28)/'Life time change'!$C28</f>
        <v>0</v>
      </c>
      <c r="FU29">
        <f>(Transition!$D28*('RCP19-NEW'!D30*'Per Unit Emission'!AL29)*'Efficiency Change'!$G28+Transition!$C28*('RCP19-NEW'!D30*'Per Unit Emission'!AL73)*'Efficiency Change'!$P28)/'Life time change'!$C28</f>
        <v>0</v>
      </c>
      <c r="FV29">
        <f>(Transition!$D28*('RCP19-NEW'!E30*'Per Unit Emission'!AM29)*'Efficiency Change'!$G28+Transition!$C28*('RCP19-NEW'!E30*'Per Unit Emission'!AM73)*'Efficiency Change'!$P28)/'Life time change'!$C28</f>
        <v>0</v>
      </c>
      <c r="FW29">
        <f>(Transition!$D28*('RCP19-NEW'!F30*'Per Unit Emission'!AN29)*'Efficiency Change'!$G28+Transition!$C28*('RCP19-NEW'!F30*'Per Unit Emission'!AN73)*'Efficiency Change'!$P28)/'Life time change'!$C28</f>
        <v>0</v>
      </c>
      <c r="FX29">
        <f>(Transition!$D28*('RCP19-NEW'!G30*'Per Unit Emission'!AO29)*'Efficiency Change'!$G28+Transition!$C28*('RCP19-NEW'!G30*'Per Unit Emission'!AO73)*'Efficiency Change'!$P28)/'Life time change'!$C28</f>
        <v>0</v>
      </c>
      <c r="FY29">
        <f>(Transition!$D28*('RCP19-NEW'!H30*'Per Unit Emission'!AP29)*'Efficiency Change'!$G28+Transition!$C28*('RCP19-NEW'!H30*'Per Unit Emission'!AP73)*'Efficiency Change'!$P28)/'Life time change'!$C28</f>
        <v>0</v>
      </c>
      <c r="FZ29">
        <f>(Transition!$D28*('RCP19-NEW'!I30*'Per Unit Emission'!AQ29)*'Efficiency Change'!$G28+Transition!$C28*('RCP19-NEW'!I30*'Per Unit Emission'!AQ73)*'Efficiency Change'!$P28)/'Life time change'!$C28</f>
        <v>0</v>
      </c>
      <c r="GA29">
        <f>(Transition!$D28*('RCP19-NEW'!J30*'Per Unit Emission'!AR29)*'Efficiency Change'!$G28+Transition!$C28*('RCP19-NEW'!J30*'Per Unit Emission'!AR73)*'Efficiency Change'!$P28)/'Life time change'!$C28</f>
        <v>0</v>
      </c>
      <c r="GB29">
        <f>(Transition!$D28*('RCP19-NEW'!K30*'Per Unit Emission'!AS29)*'Efficiency Change'!$G28+Transition!$C28*('RCP19-NEW'!K30*'Per Unit Emission'!AS73)*'Efficiency Change'!$P28)/'Life time change'!$C28</f>
        <v>0</v>
      </c>
      <c r="GC29">
        <f>(Transition!$D28*('RCP19-NEW'!L30*'Per Unit Emission'!AT29)*'Efficiency Change'!$G28+Transition!$C28*('RCP19-NEW'!L30*'Per Unit Emission'!AT73)*'Efficiency Change'!$P28)/'Life time change'!$C28</f>
        <v>0</v>
      </c>
      <c r="GD29">
        <f>(Transition!$D28*('RCP19-NEW'!M30*'Per Unit Emission'!AU29)*'Efficiency Change'!$G28+Transition!$C28*('RCP19-NEW'!M30*'Per Unit Emission'!AU73)*'Efficiency Change'!$P28)/'Life time change'!$C28</f>
        <v>0</v>
      </c>
      <c r="GE29">
        <f>(Transition!$D28*('RCP19-NEW'!N30*'Per Unit Emission'!AV29)*'Efficiency Change'!$G28+Transition!$C28*('RCP19-NEW'!N30*'Per Unit Emission'!AV73)*'Efficiency Change'!$P28)/'Life time change'!$C28</f>
        <v>0</v>
      </c>
      <c r="GF29">
        <f>(Transition!$D28*('RCP19-NEW'!O30*'Per Unit Emission'!AW29)*'Efficiency Change'!$G28+Transition!$C28*('RCP19-NEW'!O30*'Per Unit Emission'!AW73)*'Efficiency Change'!$P28)/'Life time change'!$C28</f>
        <v>0</v>
      </c>
      <c r="GG29">
        <f>(Transition!$D28*('RCP19-NEW'!P30*'Per Unit Emission'!AX29)*'Efficiency Change'!$G28+Transition!$C28*('RCP19-NEW'!P30*'Per Unit Emission'!AX73)*'Efficiency Change'!$P28)/'Life time change'!$C28</f>
        <v>0</v>
      </c>
      <c r="GH29">
        <f>(Transition!$D28*('RCP19-NEW'!Q30*'Per Unit Emission'!AY29)*'Efficiency Change'!$G28+Transition!$C28*('RCP19-NEW'!Q30*'Per Unit Emission'!AY73)*'Efficiency Change'!$P28)/'Life time change'!$C28</f>
        <v>0</v>
      </c>
      <c r="GI29">
        <f>(Transition!$D28*('RCP19-NEW'!R30*'Per Unit Emission'!AZ29)*'Efficiency Change'!$G28+Transition!$C28*('RCP19-NEW'!R30*'Per Unit Emission'!AZ73)*'Efficiency Change'!$P28)/'Life time change'!$C28</f>
        <v>0</v>
      </c>
      <c r="GJ29">
        <f>(Transition!$D28*('RCP19-NEW'!S30*'Per Unit Emission'!BA29)*'Efficiency Change'!$G28+Transition!$C28*('RCP19-NEW'!S30*'Per Unit Emission'!BA73)*'Efficiency Change'!$P28)/'Life time change'!$C28</f>
        <v>0</v>
      </c>
      <c r="GK29">
        <f>(Transition!$D28*('RCP19-NEW'!T30*'Per Unit Emission'!AK29)*'Efficiency Change'!$G28+Transition!$C28*('RCP19-NEW'!T30*'Per Unit Emission'!AK73)*'Efficiency Change'!$P28)/'Life time change'!$C28</f>
        <v>441439044.57624364</v>
      </c>
      <c r="GL29">
        <f>(Transition!$D28*('RCP19-NEW'!U30*'Per Unit Emission'!AL29)*'Efficiency Change'!$G28+Transition!$C28*('RCP19-NEW'!U30*'Per Unit Emission'!AL73)*'Efficiency Change'!$P28)/'Life time change'!$C28</f>
        <v>166251896.22913226</v>
      </c>
      <c r="GM29">
        <f>(Transition!$D28*('RCP19-NEW'!V30*'Per Unit Emission'!AM29)*'Efficiency Change'!$G28+Transition!$C28*('RCP19-NEW'!V30*'Per Unit Emission'!AM73)*'Efficiency Change'!$P28)/'Life time change'!$C28</f>
        <v>69471194.254422992</v>
      </c>
      <c r="GN29">
        <f>(Transition!$D28*('RCP19-NEW'!W30*'Per Unit Emission'!AN29)*'Efficiency Change'!$G28+Transition!$C28*('RCP19-NEW'!W30*'Per Unit Emission'!AN73)*'Efficiency Change'!$P28)/'Life time change'!$C28</f>
        <v>25942970.333319057</v>
      </c>
      <c r="GO29">
        <f>(Transition!$D28*('RCP19-NEW'!X30*'Per Unit Emission'!AO29)*'Efficiency Change'!$G28+Transition!$C28*('RCP19-NEW'!X30*'Per Unit Emission'!AO73)*'Efficiency Change'!$P28)/'Life time change'!$C28</f>
        <v>178790471.90797564</v>
      </c>
      <c r="GP29">
        <f>(Transition!$D28*('RCP19-NEW'!Y30*'Per Unit Emission'!AP29)*'Efficiency Change'!$G28+Transition!$C28*('RCP19-NEW'!Y30*'Per Unit Emission'!AP73)*'Efficiency Change'!$P28)/'Life time change'!$C28</f>
        <v>5538547.5861090375</v>
      </c>
      <c r="GQ29">
        <f>(Transition!$D28*('RCP19-NEW'!Z30*'Per Unit Emission'!AQ29)*'Efficiency Change'!$G28+Transition!$C28*('RCP19-NEW'!Z30*'Per Unit Emission'!AQ73)*'Efficiency Change'!$P28)/'Life time change'!$C28</f>
        <v>18066426.566000126</v>
      </c>
      <c r="GR29">
        <f>(Transition!$D28*('RCP19-NEW'!AA30*'Per Unit Emission'!AR29)*'Efficiency Change'!$G28+Transition!$C28*('RCP19-NEW'!AA30*'Per Unit Emission'!AR73)*'Efficiency Change'!$P28)/'Life time change'!$C28</f>
        <v>131931678.20177464</v>
      </c>
      <c r="GS29">
        <f>(Transition!$D28*('RCP19-NEW'!AB30*'Per Unit Emission'!AS29)*'Efficiency Change'!$G28+Transition!$C28*('RCP19-NEW'!AB30*'Per Unit Emission'!AS73)*'Efficiency Change'!$P28)/'Life time change'!$C28</f>
        <v>455555246.55661958</v>
      </c>
      <c r="GT29">
        <f>(Transition!$D28*('RCP19-NEW'!AC30*'Per Unit Emission'!AT29)*'Efficiency Change'!$G28+Transition!$C28*('RCP19-NEW'!AC30*'Per Unit Emission'!AT73)*'Efficiency Change'!$P28)/'Life time change'!$C28</f>
        <v>56013974.222164206</v>
      </c>
      <c r="GU29">
        <f>(Transition!$D28*('RCP19-NEW'!AD30*'Per Unit Emission'!AU29)*'Efficiency Change'!$G28+Transition!$C28*('RCP19-NEW'!AD30*'Per Unit Emission'!AU73)*'Efficiency Change'!$P28)/'Life time change'!$C28</f>
        <v>84541426.836406395</v>
      </c>
      <c r="GV29">
        <f>(Transition!$D28*('RCP19-NEW'!AE30*'Per Unit Emission'!AV29)*'Efficiency Change'!$G28+Transition!$C28*('RCP19-NEW'!AE30*'Per Unit Emission'!AV73)*'Efficiency Change'!$P28)/'Life time change'!$C28</f>
        <v>13015343.770504506</v>
      </c>
      <c r="GW29">
        <f>(Transition!$D28*('RCP19-NEW'!AF30*'Per Unit Emission'!AW29)*'Efficiency Change'!$G28+Transition!$C28*('RCP19-NEW'!AF30*'Per Unit Emission'!AW73)*'Efficiency Change'!$P28)/'Life time change'!$C28</f>
        <v>24484435.732924659</v>
      </c>
      <c r="GX29">
        <f>(Transition!$D28*('RCP19-NEW'!AG30*'Per Unit Emission'!AX29)*'Efficiency Change'!$G28+Transition!$C28*('RCP19-NEW'!AG30*'Per Unit Emission'!AX73)*'Efficiency Change'!$P28)/'Life time change'!$C28</f>
        <v>45142423.372843601</v>
      </c>
      <c r="GY29">
        <f>(Transition!$D28*('RCP19-NEW'!AH30*'Per Unit Emission'!AY29)*'Efficiency Change'!$G28+Transition!$C28*('RCP19-NEW'!AH30*'Per Unit Emission'!AY73)*'Efficiency Change'!$P28)/'Life time change'!$C28</f>
        <v>30065362.594428856</v>
      </c>
      <c r="GZ29">
        <f>(Transition!$D28*('RCP19-NEW'!AI30*'Per Unit Emission'!AZ29)*'Efficiency Change'!$G28+Transition!$C28*('RCP19-NEW'!AI30*'Per Unit Emission'!AZ73)*'Efficiency Change'!$P28)/'Life time change'!$C28</f>
        <v>148146593.35913265</v>
      </c>
      <c r="HA29">
        <f>(Transition!$D28*('RCP19-NEW'!AJ30*'Per Unit Emission'!BA29)*'Efficiency Change'!$G28+Transition!$C28*('RCP19-NEW'!AJ30*'Per Unit Emission'!BA73)*'Efficiency Change'!$P28)/'Life time change'!$C28</f>
        <v>0</v>
      </c>
      <c r="HB29">
        <f>(Transition!$D28*('RCP19-NEW'!AK30*'Per Unit Emission'!AK29)*'Efficiency Change'!$G28+Transition!$C28*('RCP19-NEW'!AK30*'Per Unit Emission'!AK73)*'Efficiency Change'!$P28)/'Life time change'!$C28</f>
        <v>868194883.55798507</v>
      </c>
      <c r="HC29">
        <f>(Transition!$D28*('RCP19-NEW'!AL30*'Per Unit Emission'!AL29)*'Efficiency Change'!$G28+Transition!$C28*('RCP19-NEW'!AL30*'Per Unit Emission'!AL73)*'Efficiency Change'!$P28)/'Life time change'!$C28</f>
        <v>332503615.0255965</v>
      </c>
      <c r="HD29">
        <f>(Transition!$D28*('RCP19-NEW'!AM30*'Per Unit Emission'!AM29)*'Efficiency Change'!$G28+Transition!$C28*('RCP19-NEW'!AM30*'Per Unit Emission'!AM73)*'Efficiency Change'!$P28)/'Life time change'!$C28</f>
        <v>145502482.82699534</v>
      </c>
      <c r="HE29">
        <f>(Transition!$D28*('RCP19-NEW'!AN30*'Per Unit Emission'!AN29)*'Efficiency Change'!$G28+Transition!$C28*('RCP19-NEW'!AN30*'Per Unit Emission'!AN73)*'Efficiency Change'!$P28)/'Life time change'!$C28</f>
        <v>33584116.283874765</v>
      </c>
      <c r="HF29">
        <f>(Transition!$D28*('RCP19-NEW'!AO30*'Per Unit Emission'!AO29)*'Efficiency Change'!$G28+Transition!$C28*('RCP19-NEW'!AO30*'Per Unit Emission'!AO73)*'Efficiency Change'!$P28)/'Life time change'!$C28</f>
        <v>357580943.81595129</v>
      </c>
      <c r="HG29">
        <f>(Transition!$D28*('RCP19-NEW'!AP30*'Per Unit Emission'!AP29)*'Efficiency Change'!$G28+Transition!$C28*('RCP19-NEW'!AP30*'Per Unit Emission'!AP73)*'Efficiency Change'!$P28)/'Life time change'!$C28</f>
        <v>9752674.1368503384</v>
      </c>
      <c r="HH29">
        <f>(Transition!$D28*('RCP19-NEW'!AQ30*'Per Unit Emission'!AQ29)*'Efficiency Change'!$G28+Transition!$C28*('RCP19-NEW'!AQ30*'Per Unit Emission'!AQ73)*'Efficiency Change'!$P28)/'Life time change'!$C28</f>
        <v>36132853.132000312</v>
      </c>
      <c r="HI29">
        <f>(Transition!$D28*('RCP19-NEW'!AR30*'Per Unit Emission'!AR29)*'Efficiency Change'!$G28+Transition!$C28*('RCP19-NEW'!AR30*'Per Unit Emission'!AR73)*'Efficiency Change'!$P28)/'Life time change'!$C28</f>
        <v>257877296.84541902</v>
      </c>
      <c r="HJ29">
        <f>(Transition!$D28*('RCP19-NEW'!AS30*'Per Unit Emission'!AS29)*'Efficiency Change'!$G28+Transition!$C28*('RCP19-NEW'!AS30*'Per Unit Emission'!AS73)*'Efficiency Change'!$P28)/'Life time change'!$C28</f>
        <v>911110493.11323655</v>
      </c>
      <c r="HK29">
        <f>(Transition!$D28*('RCP19-NEW'!AT30*'Per Unit Emission'!AT29)*'Efficiency Change'!$G28+Transition!$C28*('RCP19-NEW'!AT30*'Per Unit Emission'!AT73)*'Efficiency Change'!$P28)/'Life time change'!$C28</f>
        <v>112027948.44432817</v>
      </c>
      <c r="HL29">
        <f>(Transition!$D28*('RCP19-NEW'!AU30*'Per Unit Emission'!AU29)*'Efficiency Change'!$G28+Transition!$C28*('RCP19-NEW'!AU30*'Per Unit Emission'!AU73)*'Efficiency Change'!$P28)/'Life time change'!$C28</f>
        <v>117839082.85733896</v>
      </c>
      <c r="HM29">
        <f>(Transition!$D28*('RCP19-NEW'!AV30*'Per Unit Emission'!AV29)*'Efficiency Change'!$G28+Transition!$C28*('RCP19-NEW'!AV30*'Per Unit Emission'!AV73)*'Efficiency Change'!$P28)/'Life time change'!$C28</f>
        <v>26030687.541009013</v>
      </c>
      <c r="HN29">
        <f>(Transition!$D28*('RCP19-NEW'!AW30*'Per Unit Emission'!AW29)*'Efficiency Change'!$G28+Transition!$C28*('RCP19-NEW'!AW30*'Per Unit Emission'!AW73)*'Efficiency Change'!$P28)/'Life time change'!$C28</f>
        <v>48968871.465849385</v>
      </c>
      <c r="HO29">
        <f>(Transition!$D28*('RCP19-NEW'!AX30*'Per Unit Emission'!AX29)*'Efficiency Change'!$G28+Transition!$C28*('RCP19-NEW'!AX30*'Per Unit Emission'!AX73)*'Efficiency Change'!$P28)/'Life time change'!$C28</f>
        <v>90284846.745687068</v>
      </c>
      <c r="HP29">
        <f>(Transition!$D28*('RCP19-NEW'!AY30*'Per Unit Emission'!AY29)*'Efficiency Change'!$G28+Transition!$C28*('RCP19-NEW'!AY30*'Per Unit Emission'!AY73)*'Efficiency Change'!$P28)/'Life time change'!$C28</f>
        <v>60130725.188857473</v>
      </c>
      <c r="HQ29">
        <f>(Transition!$D28*('RCP19-NEW'!AZ30*'Per Unit Emission'!AZ29)*'Efficiency Change'!$G28+Transition!$C28*('RCP19-NEW'!AZ30*'Per Unit Emission'!AZ73)*'Efficiency Change'!$P28)/'Life time change'!$C28</f>
        <v>296293186.71826589</v>
      </c>
      <c r="HR29">
        <f>(Transition!$D28*('RCP19-NEW'!BA30*'Per Unit Emission'!BA29)*'Efficiency Change'!$G28+Transition!$C28*('RCP19-NEW'!BA30*'Per Unit Emission'!BA73)*'Efficiency Change'!$P28)/'Life time change'!$C28</f>
        <v>0</v>
      </c>
      <c r="HS29">
        <f>(Transition!$D28*('RCP19-NEW'!BB30*'Per Unit Emission'!AK29)*'Efficiency Change'!$G28+Transition!$C28*('RCP19-NEW'!BB30*'Per Unit Emission'!AK73)*'Efficiency Change'!$P28)/'Life time change'!$C28</f>
        <v>868924606.96450818</v>
      </c>
      <c r="HT29">
        <f>(Transition!$D28*('RCP19-NEW'!BC30*'Per Unit Emission'!AL29)*'Efficiency Change'!$G28+Transition!$C28*('RCP19-NEW'!BC30*'Per Unit Emission'!AL73)*'Efficiency Change'!$P28)/'Life time change'!$C28</f>
        <v>346874279.81651801</v>
      </c>
      <c r="HU29">
        <f>(Transition!$D28*('RCP19-NEW'!BD30*'Per Unit Emission'!AM29)*'Efficiency Change'!$G28+Transition!$C28*('RCP19-NEW'!BD30*'Per Unit Emission'!AM73)*'Efficiency Change'!$P28)/'Life time change'!$C28</f>
        <v>145624210.70590672</v>
      </c>
      <c r="HV29">
        <f>(Transition!$D28*('RCP19-NEW'!BE30*'Per Unit Emission'!AN29)*'Efficiency Change'!$G28+Transition!$C28*('RCP19-NEW'!BE30*'Per Unit Emission'!AN73)*'Efficiency Change'!$P28)/'Life time change'!$C28</f>
        <v>33634904.720037729</v>
      </c>
      <c r="HW29">
        <f>(Transition!$D28*('RCP19-NEW'!BF30*'Per Unit Emission'!AO29)*'Efficiency Change'!$G28+Transition!$C28*('RCP19-NEW'!BF30*'Per Unit Emission'!AO73)*'Efficiency Change'!$P28)/'Life time change'!$C28</f>
        <v>401395176.14797848</v>
      </c>
      <c r="HX29">
        <f>(Transition!$D28*('RCP19-NEW'!BG30*'Per Unit Emission'!AP29)*'Efficiency Change'!$G28+Transition!$C28*('RCP19-NEW'!BG30*'Per Unit Emission'!AP73)*'Efficiency Change'!$P28)/'Life time change'!$C28</f>
        <v>9762449.7929629982</v>
      </c>
      <c r="HY29">
        <f>(Transition!$D28*('RCP19-NEW'!BH30*'Per Unit Emission'!AQ29)*'Efficiency Change'!$G28+Transition!$C28*('RCP19-NEW'!BH30*'Per Unit Emission'!AQ73)*'Efficiency Change'!$P28)/'Life time change'!$C28</f>
        <v>39326256.460008658</v>
      </c>
      <c r="HZ29">
        <f>(Transition!$D28*('RCP19-NEW'!BI30*'Per Unit Emission'!AR29)*'Efficiency Change'!$G28+Transition!$C28*('RCP19-NEW'!BI30*'Per Unit Emission'!AR73)*'Efficiency Change'!$P28)/'Life time change'!$C28</f>
        <v>258111291.67968559</v>
      </c>
      <c r="IA29">
        <f>(Transition!$D28*('RCP19-NEW'!BJ30*'Per Unit Emission'!AS29)*'Efficiency Change'!$G28+Transition!$C28*('RCP19-NEW'!BJ30*'Per Unit Emission'!AS73)*'Efficiency Change'!$P28)/'Life time change'!$C28</f>
        <v>1127230369.0013022</v>
      </c>
      <c r="IB29">
        <f>(Transition!$D28*('RCP19-NEW'!BK30*'Per Unit Emission'!AT29)*'Efficiency Change'!$G28+Transition!$C28*('RCP19-NEW'!BK30*'Per Unit Emission'!AT73)*'Efficiency Change'!$P28)/'Life time change'!$C28</f>
        <v>139034522.95123699</v>
      </c>
      <c r="IC29">
        <f>(Transition!$D28*('RCP19-NEW'!BL30*'Per Unit Emission'!AU29)*'Efficiency Change'!$G28+Transition!$C28*('RCP19-NEW'!BL30*'Per Unit Emission'!AU73)*'Efficiency Change'!$P28)/'Life time change'!$C28</f>
        <v>117995456.08314638</v>
      </c>
      <c r="ID29">
        <f>(Transition!$D28*('RCP19-NEW'!BM30*'Per Unit Emission'!AV29)*'Efficiency Change'!$G28+Transition!$C28*('RCP19-NEW'!BM30*'Per Unit Emission'!AV73)*'Efficiency Change'!$P28)/'Life time change'!$C28</f>
        <v>39046031.311513521</v>
      </c>
      <c r="IE29">
        <f>(Transition!$D28*('RCP19-NEW'!BN30*'Per Unit Emission'!AW29)*'Efficiency Change'!$G28+Transition!$C28*('RCP19-NEW'!BN30*'Per Unit Emission'!AW73)*'Efficiency Change'!$P28)/'Life time change'!$C28</f>
        <v>73453307.198773846</v>
      </c>
      <c r="IF29">
        <f>(Transition!$D28*('RCP19-NEW'!BO30*'Per Unit Emission'!AX29)*'Efficiency Change'!$G28+Transition!$C28*('RCP19-NEW'!BO30*'Per Unit Emission'!AX73)*'Efficiency Change'!$P28)/'Life time change'!$C28</f>
        <v>107769808.90958177</v>
      </c>
      <c r="IG29">
        <f>(Transition!$D28*('RCP19-NEW'!BP30*'Per Unit Emission'!AY29)*'Efficiency Change'!$G28+Transition!$C28*('RCP19-NEW'!BP30*'Per Unit Emission'!AY73)*'Efficiency Change'!$P28)/'Life time change'!$C28</f>
        <v>90196087.783286527</v>
      </c>
      <c r="IH29">
        <f>(Transition!$D28*('RCP19-NEW'!BQ30*'Per Unit Emission'!AZ29)*'Efficiency Change'!$G28+Transition!$C28*('RCP19-NEW'!BQ30*'Per Unit Emission'!AZ73)*'Efficiency Change'!$P28)/'Life time change'!$C28</f>
        <v>429736631.30513543</v>
      </c>
      <c r="II29">
        <f>(Transition!$D28*('RCP19-NEW'!BR30*'Per Unit Emission'!BA29)*'Efficiency Change'!$G28+Transition!$C28*('RCP19-NEW'!BR30*'Per Unit Emission'!BA73)*'Efficiency Change'!$P28)/'Life time change'!$C28</f>
        <v>0</v>
      </c>
      <c r="IJ29">
        <f>(Transition!$D28*('RCP19-NEW'!BS30*'Per Unit Emission'!AK29)*'Efficiency Change'!$G28+Transition!$C28*('RCP19-NEW'!BS30*'Per Unit Emission'!AK73)*'Efficiency Change'!$P28)/'Life time change'!$C28</f>
        <v>869643039.50769198</v>
      </c>
      <c r="IK29">
        <f>(Transition!$D28*('RCP19-NEW'!BT30*'Per Unit Emission'!AL29)*'Efficiency Change'!$G28+Transition!$C28*('RCP19-NEW'!BT30*'Per Unit Emission'!AL73)*'Efficiency Change'!$P28)/'Life time change'!$C28</f>
        <v>347125066.53810173</v>
      </c>
      <c r="IL29">
        <f>(Transition!$D28*('RCP19-NEW'!BU30*'Per Unit Emission'!AM29)*'Efficiency Change'!$G28+Transition!$C28*('RCP19-NEW'!BU30*'Per Unit Emission'!AM73)*'Efficiency Change'!$P28)/'Life time change'!$C28</f>
        <v>145743930.97799814</v>
      </c>
      <c r="IM29">
        <f>(Transition!$D28*('RCP19-NEW'!BV30*'Per Unit Emission'!AN29)*'Efficiency Change'!$G28+Transition!$C28*('RCP19-NEW'!BV30*'Per Unit Emission'!AN73)*'Efficiency Change'!$P28)/'Life time change'!$C28</f>
        <v>33681482.471474499</v>
      </c>
      <c r="IN29">
        <f>(Transition!$D28*('RCP19-NEW'!BW30*'Per Unit Emission'!AO29)*'Efficiency Change'!$G28+Transition!$C28*('RCP19-NEW'!BW30*'Per Unit Emission'!AO73)*'Efficiency Change'!$P28)/'Life time change'!$C28</f>
        <v>401672426.88805139</v>
      </c>
      <c r="IO29">
        <f>(Transition!$D28*('RCP19-NEW'!BX30*'Per Unit Emission'!AP29)*'Efficiency Change'!$G28+Transition!$C28*('RCP19-NEW'!BX30*'Per Unit Emission'!AP73)*'Efficiency Change'!$P28)/'Life time change'!$C28</f>
        <v>9772139.9074833207</v>
      </c>
      <c r="IP29">
        <f>(Transition!$D28*('RCP19-NEW'!BY30*'Per Unit Emission'!AQ29)*'Efficiency Change'!$G28+Transition!$C28*('RCP19-NEW'!BY30*'Per Unit Emission'!AQ73)*'Efficiency Change'!$P28)/'Life time change'!$C28</f>
        <v>39355322.43633984</v>
      </c>
      <c r="IQ29">
        <f>(Transition!$D28*('RCP19-NEW'!BZ30*'Per Unit Emission'!AR29)*'Efficiency Change'!$G28+Transition!$C28*('RCP19-NEW'!BZ30*'Per Unit Emission'!AR73)*'Efficiency Change'!$P28)/'Life time change'!$C28</f>
        <v>258334086.39760983</v>
      </c>
      <c r="IR29">
        <f>(Transition!$D28*('RCP19-NEW'!CA30*'Per Unit Emission'!AS29)*'Efficiency Change'!$G28+Transition!$C28*('RCP19-NEW'!CA30*'Per Unit Emission'!AS73)*'Efficiency Change'!$P28)/'Life time change'!$C28</f>
        <v>1127909710.2293298</v>
      </c>
      <c r="IS29">
        <f>(Transition!$D28*('RCP19-NEW'!CB30*'Per Unit Emission'!AT29)*'Efficiency Change'!$G28+Transition!$C28*('RCP19-NEW'!CB30*'Per Unit Emission'!AT73)*'Efficiency Change'!$P28)/'Life time change'!$C28</f>
        <v>139112747.90395629</v>
      </c>
      <c r="IT29">
        <f>(Transition!$D28*('RCP19-NEW'!CC30*'Per Unit Emission'!AU29)*'Efficiency Change'!$G28+Transition!$C28*('RCP19-NEW'!CC30*'Per Unit Emission'!AU73)*'Efficiency Change'!$P28)/'Life time change'!$C28</f>
        <v>118138417.52170734</v>
      </c>
      <c r="IU29">
        <f>(Transition!$D28*('RCP19-NEW'!CD30*'Per Unit Emission'!AV29)*'Efficiency Change'!$G28+Transition!$C28*('RCP19-NEW'!CD30*'Per Unit Emission'!AV73)*'Efficiency Change'!$P28)/'Life time change'!$C28</f>
        <v>40632234.477748901</v>
      </c>
      <c r="IV29">
        <f>(Transition!$D28*('RCP19-NEW'!CE30*'Per Unit Emission'!AW29)*'Efficiency Change'!$G28+Transition!$C28*('RCP19-NEW'!CE30*'Per Unit Emission'!AW73)*'Efficiency Change'!$P28)/'Life time change'!$C28</f>
        <v>85704139.264988869</v>
      </c>
      <c r="IW29">
        <f>(Transition!$D28*('RCP19-NEW'!CF30*'Per Unit Emission'!AX29)*'Efficiency Change'!$G28+Transition!$C28*('RCP19-NEW'!CF30*'Per Unit Emission'!AX73)*'Efficiency Change'!$P28)/'Life time change'!$C28</f>
        <v>107833716.41972089</v>
      </c>
      <c r="IX29">
        <f>(Transition!$D28*('RCP19-NEW'!CG30*'Per Unit Emission'!AY29)*'Efficiency Change'!$G28+Transition!$C28*('RCP19-NEW'!CG30*'Per Unit Emission'!AY73)*'Efficiency Change'!$P28)/'Life time change'!$C28</f>
        <v>107298066.2945669</v>
      </c>
      <c r="IY29">
        <f>(Transition!$D28*('RCP19-NEW'!CH30*'Per Unit Emission'!AZ29)*'Efficiency Change'!$G28+Transition!$C28*('RCP19-NEW'!CH30*'Per Unit Emission'!AZ73)*'Efficiency Change'!$P28)/'Life time change'!$C28</f>
        <v>429943246.03201497</v>
      </c>
    </row>
    <row r="30" spans="1:259" x14ac:dyDescent="0.25">
      <c r="A30">
        <v>2037</v>
      </c>
      <c r="B30">
        <f>(Transition!$D29*('Base-New'!C31*'Per Unit Emission'!C30)*'Efficiency Change'!$G29+Transition!$C29*('Base-New'!C31*'Per Unit Emission'!C74)*'Efficiency Change'!$P29)/'Life time change'!$C29</f>
        <v>0</v>
      </c>
      <c r="C30">
        <f>(Transition!$D29*('Base-New'!D31*'Per Unit Emission'!D30)*'Efficiency Change'!$G29+Transition!$C29*('Base-New'!D31*'Per Unit Emission'!D74)*'Efficiency Change'!$P29)/'Life time change'!$C29</f>
        <v>0</v>
      </c>
      <c r="D30">
        <f>(Transition!$D29*('Base-New'!E31*'Per Unit Emission'!E30)*'Efficiency Change'!$G29+Transition!$C29*('Base-New'!E31*'Per Unit Emission'!E74)*'Efficiency Change'!$P29)/'Life time change'!$C29</f>
        <v>0</v>
      </c>
      <c r="E30">
        <f>(Transition!$D29*('Base-New'!F31*'Per Unit Emission'!F30)*'Efficiency Change'!$G29+Transition!$C29*('Base-New'!F31*'Per Unit Emission'!F74)*'Efficiency Change'!$P29)/'Life time change'!$C29</f>
        <v>0</v>
      </c>
      <c r="F30">
        <f>(Transition!$D29*('Base-New'!G31*'Per Unit Emission'!G30)*'Efficiency Change'!$G29+Transition!$C29*('Base-New'!G31*'Per Unit Emission'!G74)*'Efficiency Change'!$P29)/'Life time change'!$C29</f>
        <v>0</v>
      </c>
      <c r="G30">
        <f>(Transition!$D29*('Base-New'!H31*'Per Unit Emission'!H30)*'Efficiency Change'!$G29+Transition!$C29*('Base-New'!H31*'Per Unit Emission'!H74)*'Efficiency Change'!$P29)/'Life time change'!$C29</f>
        <v>0</v>
      </c>
      <c r="H30">
        <f>(Transition!$D29*('Base-New'!I31*'Per Unit Emission'!I30)*'Efficiency Change'!$G29+Transition!$C29*('Base-New'!I31*'Per Unit Emission'!I74)*'Efficiency Change'!$P29)/'Life time change'!$C29</f>
        <v>0</v>
      </c>
      <c r="I30">
        <f>(Transition!$D29*('Base-New'!J31*'Per Unit Emission'!J30)*'Efficiency Change'!$G29+Transition!$C29*('Base-New'!J31*'Per Unit Emission'!J74)*'Efficiency Change'!$P29)/'Life time change'!$C29</f>
        <v>0</v>
      </c>
      <c r="J30">
        <f>(Transition!$D29*('Base-New'!K31*'Per Unit Emission'!K30)*'Efficiency Change'!$G29+Transition!$C29*('Base-New'!K31*'Per Unit Emission'!K74)*'Efficiency Change'!$P29)/'Life time change'!$C29</f>
        <v>0</v>
      </c>
      <c r="K30">
        <f>(Transition!$D29*('Base-New'!L31*'Per Unit Emission'!L30)*'Efficiency Change'!$G29+Transition!$C29*('Base-New'!L31*'Per Unit Emission'!L74)*'Efficiency Change'!$P29)/'Life time change'!$C29</f>
        <v>0</v>
      </c>
      <c r="L30">
        <f>(Transition!$D29*('Base-New'!M31*'Per Unit Emission'!M30)*'Efficiency Change'!$G29+Transition!$C29*('Base-New'!M31*'Per Unit Emission'!M74)*'Efficiency Change'!$P29)/'Life time change'!$C29</f>
        <v>0</v>
      </c>
      <c r="M30">
        <f>(Transition!$D29*('Base-New'!N31*'Per Unit Emission'!N30)*'Efficiency Change'!$G29+Transition!$C29*('Base-New'!N31*'Per Unit Emission'!N74)*'Efficiency Change'!$P29)/'Life time change'!$C29</f>
        <v>0</v>
      </c>
      <c r="N30">
        <f>(Transition!$D29*('Base-New'!O31*'Per Unit Emission'!O30)*'Efficiency Change'!$G29+Transition!$C29*('Base-New'!O31*'Per Unit Emission'!O74)*'Efficiency Change'!$P29)/'Life time change'!$C29</f>
        <v>0</v>
      </c>
      <c r="O30">
        <f>(Transition!$D29*('Base-New'!P31*'Per Unit Emission'!P30)*'Efficiency Change'!$G29+Transition!$C29*('Base-New'!P31*'Per Unit Emission'!P74)*'Efficiency Change'!$P29)/'Life time change'!$C29</f>
        <v>0</v>
      </c>
      <c r="P30">
        <f>(Transition!$D29*('Base-New'!Q31*'Per Unit Emission'!Q30)*'Efficiency Change'!$G29+Transition!$C29*('Base-New'!Q31*'Per Unit Emission'!Q74)*'Efficiency Change'!$P29)/'Life time change'!$C29</f>
        <v>0</v>
      </c>
      <c r="Q30">
        <f>(Transition!$D29*('Base-New'!R31*'Per Unit Emission'!R30)*'Efficiency Change'!$G29+Transition!$C29*('Base-New'!R31*'Per Unit Emission'!R74)*'Efficiency Change'!$P29)/'Life time change'!$C29</f>
        <v>0</v>
      </c>
      <c r="R30">
        <f>(Transition!$D29*('Base-New'!S31*'Per Unit Emission'!S30)*'Efficiency Change'!$G29+Transition!$C29*('Base-New'!S31*'Per Unit Emission'!S74)*'Efficiency Change'!$P29)/'Life time change'!$C29</f>
        <v>0</v>
      </c>
      <c r="S30">
        <f>(Transition!$D29*('Base-New'!T31*'Per Unit Emission'!C30)*'Efficiency Change'!$G29+Transition!$C29*('Base-New'!T31*'Per Unit Emission'!C74)*'Efficiency Change'!$P29)/'Life time change'!$C29</f>
        <v>216987597.9294962</v>
      </c>
      <c r="T30">
        <f>(Transition!$D29*('Base-New'!U31*'Per Unit Emission'!D30)*'Efficiency Change'!$G29+Transition!$C29*('Base-New'!U31*'Per Unit Emission'!D74)*'Efficiency Change'!$P29)/'Life time change'!$C29</f>
        <v>101172688.27470337</v>
      </c>
      <c r="U30">
        <f>(Transition!$D29*('Base-New'!V31*'Per Unit Emission'!E30)*'Efficiency Change'!$G29+Transition!$C29*('Base-New'!V31*'Per Unit Emission'!E74)*'Efficiency Change'!$P29)/'Life time change'!$C29</f>
        <v>0</v>
      </c>
      <c r="V30">
        <f>(Transition!$D29*('Base-New'!W31*'Per Unit Emission'!F30)*'Efficiency Change'!$G29+Transition!$C29*('Base-New'!W31*'Per Unit Emission'!F74)*'Efficiency Change'!$P29)/'Life time change'!$C29</f>
        <v>13945144.736964652</v>
      </c>
      <c r="W30">
        <f>(Transition!$D29*('Base-New'!X31*'Per Unit Emission'!G30)*'Efficiency Change'!$G29+Transition!$C29*('Base-New'!X31*'Per Unit Emission'!G74)*'Efficiency Change'!$P29)/'Life time change'!$C29</f>
        <v>172344777.20420659</v>
      </c>
      <c r="X30">
        <f>(Transition!$D29*('Base-New'!Y31*'Per Unit Emission'!H30)*'Efficiency Change'!$G29+Transition!$C29*('Base-New'!Y31*'Per Unit Emission'!H74)*'Efficiency Change'!$P29)/'Life time change'!$C29</f>
        <v>5834758.7266996661</v>
      </c>
      <c r="Y30">
        <f>(Transition!$D29*('Base-New'!Z31*'Per Unit Emission'!I30)*'Efficiency Change'!$G29+Transition!$C29*('Base-New'!Z31*'Per Unit Emission'!I74)*'Efficiency Change'!$P29)/'Life time change'!$C29</f>
        <v>6145618.4853952685</v>
      </c>
      <c r="Z30">
        <f>(Transition!$D29*('Base-New'!AA31*'Per Unit Emission'!J30)*'Efficiency Change'!$G29+Transition!$C29*('Base-New'!AA31*'Per Unit Emission'!J74)*'Efficiency Change'!$P29)/'Life time change'!$C29</f>
        <v>35750988.760848999</v>
      </c>
      <c r="AA30">
        <f>(Transition!$D29*('Base-New'!AB31*'Per Unit Emission'!K30)*'Efficiency Change'!$G29+Transition!$C29*('Base-New'!AB31*'Per Unit Emission'!K74)*'Efficiency Change'!$P29)/'Life time change'!$C29</f>
        <v>219332193.83583835</v>
      </c>
      <c r="AB30">
        <f>(Transition!$D29*('Base-New'!AC31*'Per Unit Emission'!L30)*'Efficiency Change'!$G29+Transition!$C29*('Base-New'!AC31*'Per Unit Emission'!L74)*'Efficiency Change'!$P29)/'Life time change'!$C29</f>
        <v>26889045.034767408</v>
      </c>
      <c r="AC30">
        <f>(Transition!$D29*('Base-New'!AD31*'Per Unit Emission'!M30)*'Efficiency Change'!$G29+Transition!$C29*('Base-New'!AD31*'Per Unit Emission'!M74)*'Efficiency Change'!$P29)/'Life time change'!$C29</f>
        <v>34259671.63487684</v>
      </c>
      <c r="AD30">
        <f>(Transition!$D29*('Base-New'!AE31*'Per Unit Emission'!N30)*'Efficiency Change'!$G29+Transition!$C29*('Base-New'!AE31*'Per Unit Emission'!N74)*'Efficiency Change'!$P29)/'Life time change'!$C29</f>
        <v>5172398.2533425307</v>
      </c>
      <c r="AE30">
        <f>(Transition!$D29*('Base-New'!AF31*'Per Unit Emission'!O30)*'Efficiency Change'!$G29+Transition!$C29*('Base-New'!AF31*'Per Unit Emission'!O74)*'Efficiency Change'!$P29)/'Life time change'!$C29</f>
        <v>15725100.15546779</v>
      </c>
      <c r="AF30">
        <f>(Transition!$D29*('Base-New'!AG31*'Per Unit Emission'!P30)*'Efficiency Change'!$G29+Transition!$C29*('Base-New'!AG31*'Per Unit Emission'!P74)*'Efficiency Change'!$P29)/'Life time change'!$C29</f>
        <v>17634876.231507462</v>
      </c>
      <c r="AG30">
        <f>(Transition!$D29*('Base-New'!AH31*'Per Unit Emission'!Q30)*'Efficiency Change'!$G29+Transition!$C29*('Base-New'!AH31*'Per Unit Emission'!Q74)*'Efficiency Change'!$P29)/'Life time change'!$C29</f>
        <v>10044978.361047966</v>
      </c>
      <c r="AH30">
        <f>(Transition!$D29*('Base-New'!AI31*'Per Unit Emission'!R30)*'Efficiency Change'!$G29+Transition!$C29*('Base-New'!AI31*'Per Unit Emission'!R74)*'Efficiency Change'!$P29)/'Life time change'!$C29</f>
        <v>68627378.791845351</v>
      </c>
      <c r="AI30">
        <f>(Transition!$D29*('Base-New'!AJ31*'Per Unit Emission'!S30)*'Efficiency Change'!$G29+Transition!$C29*('Base-New'!AJ31*'Per Unit Emission'!S74)*'Efficiency Change'!$P29)/'Life time change'!$C29</f>
        <v>0</v>
      </c>
      <c r="AJ30">
        <f>(Transition!$D29*('Base-New'!AK31*'Per Unit Emission'!C30)*'Efficiency Change'!$G29+Transition!$C29*('Base-New'!AK31*'Per Unit Emission'!C74)*'Efficiency Change'!$P29)/'Life time change'!$C29</f>
        <v>217681601.50457731</v>
      </c>
      <c r="AK30">
        <f>(Transition!$D29*('Base-New'!AL31*'Per Unit Emission'!D30)*'Efficiency Change'!$G29+Transition!$C29*('Base-New'!AL31*'Per Unit Emission'!D74)*'Efficiency Change'!$P29)/'Life time change'!$C29</f>
        <v>203898825.98586676</v>
      </c>
      <c r="AL30">
        <f>(Transition!$D29*('Base-New'!AM31*'Per Unit Emission'!E30)*'Efficiency Change'!$G29+Transition!$C29*('Base-New'!AM31*'Per Unit Emission'!E74)*'Efficiency Change'!$P29)/'Life time change'!$C29</f>
        <v>0</v>
      </c>
      <c r="AM30">
        <f>(Transition!$D29*('Base-New'!AN31*'Per Unit Emission'!F30)*'Efficiency Change'!$G29+Transition!$C29*('Base-New'!AN31*'Per Unit Emission'!F74)*'Efficiency Change'!$P29)/'Life time change'!$C29</f>
        <v>27890289.473929305</v>
      </c>
      <c r="AN30">
        <f>(Transition!$D29*('Base-New'!AO31*'Per Unit Emission'!G30)*'Efficiency Change'!$G29+Transition!$C29*('Base-New'!AO31*'Per Unit Emission'!G74)*'Efficiency Change'!$P29)/'Life time change'!$C29</f>
        <v>344689554.40841317</v>
      </c>
      <c r="AO30">
        <f>(Transition!$D29*('Base-New'!AP31*'Per Unit Emission'!H30)*'Efficiency Change'!$G29+Transition!$C29*('Base-New'!AP31*'Per Unit Emission'!H74)*'Efficiency Change'!$P29)/'Life time change'!$C29</f>
        <v>11669517.453399332</v>
      </c>
      <c r="AP30">
        <f>(Transition!$D29*('Base-New'!AQ31*'Per Unit Emission'!I30)*'Efficiency Change'!$G29+Transition!$C29*('Base-New'!AQ31*'Per Unit Emission'!I74)*'Efficiency Change'!$P29)/'Life time change'!$C29</f>
        <v>6176300.1426193854</v>
      </c>
      <c r="AQ30">
        <f>(Transition!$D29*('Base-New'!AR31*'Per Unit Emission'!J30)*'Efficiency Change'!$G29+Transition!$C29*('Base-New'!AR31*'Per Unit Emission'!J74)*'Efficiency Change'!$P29)/'Life time change'!$C29</f>
        <v>71501977.521697998</v>
      </c>
      <c r="AR30">
        <f>(Transition!$D29*('Base-New'!AS31*'Per Unit Emission'!K30)*'Efficiency Change'!$G29+Transition!$C29*('Base-New'!AS31*'Per Unit Emission'!K74)*'Efficiency Change'!$P29)/'Life time change'!$C29</f>
        <v>438664387.67167759</v>
      </c>
      <c r="AS30">
        <f>(Transition!$D29*('Base-New'!AT31*'Per Unit Emission'!L30)*'Efficiency Change'!$G29+Transition!$C29*('Base-New'!AT31*'Per Unit Emission'!L74)*'Efficiency Change'!$P29)/'Life time change'!$C29</f>
        <v>53778090.06953492</v>
      </c>
      <c r="AT30">
        <f>(Transition!$D29*('Base-New'!AU31*'Per Unit Emission'!M30)*'Efficiency Change'!$G29+Transition!$C29*('Base-New'!AU31*'Per Unit Emission'!M74)*'Efficiency Change'!$P29)/'Life time change'!$C29</f>
        <v>68519343.269753784</v>
      </c>
      <c r="AU30">
        <f>(Transition!$D29*('Base-New'!AV31*'Per Unit Emission'!N30)*'Efficiency Change'!$G29+Transition!$C29*('Base-New'!AV31*'Per Unit Emission'!N74)*'Efficiency Change'!$P29)/'Life time change'!$C29</f>
        <v>10344796.506685074</v>
      </c>
      <c r="AV30">
        <f>(Transition!$D29*('Base-New'!AW31*'Per Unit Emission'!O30)*'Efficiency Change'!$G29+Transition!$C29*('Base-New'!AW31*'Per Unit Emission'!O74)*'Efficiency Change'!$P29)/'Life time change'!$C29</f>
        <v>31450200.310935579</v>
      </c>
      <c r="AW30">
        <f>(Transition!$D29*('Base-New'!AX31*'Per Unit Emission'!P30)*'Efficiency Change'!$G29+Transition!$C29*('Base-New'!AX31*'Per Unit Emission'!P74)*'Efficiency Change'!$P29)/'Life time change'!$C29</f>
        <v>35269752.463014923</v>
      </c>
      <c r="AX30">
        <f>(Transition!$D29*('Base-New'!AY31*'Per Unit Emission'!Q30)*'Efficiency Change'!$G29+Transition!$C29*('Base-New'!AY31*'Per Unit Emission'!Q74)*'Efficiency Change'!$P29)/'Life time change'!$C29</f>
        <v>20089956.722095896</v>
      </c>
      <c r="AY30">
        <f>(Transition!$D29*('Base-New'!AZ31*'Per Unit Emission'!R30)*'Efficiency Change'!$G29+Transition!$C29*('Base-New'!AZ31*'Per Unit Emission'!R74)*'Efficiency Change'!$P29)/'Life time change'!$C29</f>
        <v>137254757.58368981</v>
      </c>
      <c r="AZ30">
        <f>(Transition!$D29*('Base-New'!BA31*'Per Unit Emission'!S30)*'Efficiency Change'!$G29+Transition!$C29*('Base-New'!BA31*'Per Unit Emission'!S74)*'Efficiency Change'!$P29)/'Life time change'!$C29</f>
        <v>0</v>
      </c>
      <c r="BA30">
        <f>(Transition!$D29*('Base-New'!BB31*'Per Unit Emission'!C30)*'Efficiency Change'!$G29+Transition!$C29*('Base-New'!BB31*'Per Unit Emission'!C74)*'Efficiency Change'!$P29)/'Life time change'!$C29</f>
        <v>218375040.02939519</v>
      </c>
      <c r="BB30">
        <f>(Transition!$D29*('Base-New'!BC31*'Per Unit Emission'!D30)*'Efficiency Change'!$G29+Transition!$C29*('Base-New'!BC31*'Per Unit Emission'!D74)*'Efficiency Change'!$P29)/'Life time change'!$C29</f>
        <v>295611110.88732344</v>
      </c>
      <c r="BC30">
        <f>(Transition!$D29*('Base-New'!BD31*'Per Unit Emission'!E30)*'Efficiency Change'!$G29+Transition!$C29*('Base-New'!BD31*'Per Unit Emission'!E74)*'Efficiency Change'!$P29)/'Life time change'!$C29</f>
        <v>0</v>
      </c>
      <c r="BD30">
        <f>(Transition!$D29*('Base-New'!BE31*'Per Unit Emission'!F30)*'Efficiency Change'!$G29+Transition!$C29*('Base-New'!BE31*'Per Unit Emission'!F74)*'Efficiency Change'!$P29)/'Life time change'!$C29</f>
        <v>34546729.401874632</v>
      </c>
      <c r="BE30">
        <f>(Transition!$D29*('Base-New'!BF31*'Per Unit Emission'!G30)*'Efficiency Change'!$G29+Transition!$C29*('Base-New'!BF31*'Per Unit Emission'!G74)*'Efficiency Change'!$P29)/'Life time change'!$C29</f>
        <v>517034331.61261964</v>
      </c>
      <c r="BF30">
        <f>(Transition!$D29*('Base-New'!BG31*'Per Unit Emission'!H30)*'Efficiency Change'!$G29+Transition!$C29*('Base-New'!BG31*'Per Unit Emission'!H74)*'Efficiency Change'!$P29)/'Life time change'!$C29</f>
        <v>17504276.180099003</v>
      </c>
      <c r="BG30">
        <f>(Transition!$D29*('Base-New'!BH31*'Per Unit Emission'!I30)*'Efficiency Change'!$G29+Transition!$C29*('Base-New'!BH31*'Per Unit Emission'!I74)*'Efficiency Change'!$P29)/'Life time change'!$C29</f>
        <v>6206479.7704261094</v>
      </c>
      <c r="BH30">
        <f>(Transition!$D29*('Base-New'!BI31*'Per Unit Emission'!J30)*'Efficiency Change'!$G29+Transition!$C29*('Base-New'!BI31*'Per Unit Emission'!J74)*'Efficiency Change'!$P29)/'Life time change'!$C29</f>
        <v>107252966.2825471</v>
      </c>
      <c r="BI30">
        <f>(Transition!$D29*('Base-New'!BJ31*'Per Unit Emission'!K30)*'Efficiency Change'!$G29+Transition!$C29*('Base-New'!BJ31*'Per Unit Emission'!K74)*'Efficiency Change'!$P29)/'Life time change'!$C29</f>
        <v>657996581.50751698</v>
      </c>
      <c r="BJ30">
        <f>(Transition!$D29*('Base-New'!BK31*'Per Unit Emission'!L30)*'Efficiency Change'!$G29+Transition!$C29*('Base-New'!BK31*'Per Unit Emission'!L74)*'Efficiency Change'!$P29)/'Life time change'!$C29</f>
        <v>80667135.104302451</v>
      </c>
      <c r="BK30">
        <f>(Transition!$D29*('Base-New'!BL31*'Per Unit Emission'!M30)*'Efficiency Change'!$G29+Transition!$C29*('Base-New'!BL31*'Per Unit Emission'!M74)*'Efficiency Change'!$P29)/'Life time change'!$C29</f>
        <v>102779014.90463062</v>
      </c>
      <c r="BL30">
        <f>(Transition!$D29*('Base-New'!BM31*'Per Unit Emission'!N30)*'Efficiency Change'!$G29+Transition!$C29*('Base-New'!BM31*'Per Unit Emission'!N74)*'Efficiency Change'!$P29)/'Life time change'!$C29</f>
        <v>15517194.760027595</v>
      </c>
      <c r="BM30">
        <f>(Transition!$D29*('Base-New'!BN31*'Per Unit Emission'!O30)*'Efficiency Change'!$G29+Transition!$C29*('Base-New'!BN31*'Per Unit Emission'!O74)*'Efficiency Change'!$P29)/'Life time change'!$C29</f>
        <v>47175300.466403469</v>
      </c>
      <c r="BN30">
        <f>(Transition!$D29*('Base-New'!BO31*'Per Unit Emission'!P30)*'Efficiency Change'!$G29+Transition!$C29*('Base-New'!BO31*'Per Unit Emission'!P74)*'Efficiency Change'!$P29)/'Life time change'!$C29</f>
        <v>52904628.694522381</v>
      </c>
      <c r="BO30">
        <f>(Transition!$D29*('Base-New'!BP31*'Per Unit Emission'!Q30)*'Efficiency Change'!$G29+Transition!$C29*('Base-New'!BP31*'Per Unit Emission'!Q74)*'Efficiency Change'!$P29)/'Life time change'!$C29</f>
        <v>30134935.083143894</v>
      </c>
      <c r="BP30">
        <f>(Transition!$D29*('Base-New'!BQ31*'Per Unit Emission'!R30)*'Efficiency Change'!$G29+Transition!$C29*('Base-New'!BQ31*'Per Unit Emission'!R74)*'Efficiency Change'!$P29)/'Life time change'!$C29</f>
        <v>205882136.37553585</v>
      </c>
      <c r="BQ30">
        <f>(Transition!$D29*('Base-New'!BR31*'Per Unit Emission'!S30)*'Efficiency Change'!$G29+Transition!$C29*('Base-New'!BR31*'Per Unit Emission'!S74)*'Efficiency Change'!$P29)/'Life time change'!$C29</f>
        <v>0</v>
      </c>
      <c r="BR30">
        <f>(Transition!$D29*('Base-New'!BS31*'Per Unit Emission'!C30)*'Efficiency Change'!$G29+Transition!$C29*('Base-New'!BS31*'Per Unit Emission'!C74)*'Efficiency Change'!$P29)/'Life time change'!$C29</f>
        <v>219061010.34892833</v>
      </c>
      <c r="BS30">
        <f>(Transition!$D29*('Base-New'!BT31*'Per Unit Emission'!D30)*'Efficiency Change'!$G29+Transition!$C29*('Base-New'!BT31*'Per Unit Emission'!D74)*'Efficiency Change'!$P29)/'Life time change'!$C29</f>
        <v>301670919.65859675</v>
      </c>
      <c r="BT30">
        <f>(Transition!$D29*('Base-New'!BU31*'Per Unit Emission'!E30)*'Efficiency Change'!$G29+Transition!$C29*('Base-New'!BU31*'Per Unit Emission'!E74)*'Efficiency Change'!$P29)/'Life time change'!$C29</f>
        <v>0</v>
      </c>
      <c r="BU30">
        <f>(Transition!$D29*('Base-New'!BV31*'Per Unit Emission'!F30)*'Efficiency Change'!$G29+Transition!$C29*('Base-New'!BV31*'Per Unit Emission'!F74)*'Efficiency Change'!$P29)/'Life time change'!$C29</f>
        <v>34582669.922408648</v>
      </c>
      <c r="BV30">
        <f>(Transition!$D29*('Base-New'!BW31*'Per Unit Emission'!G30)*'Efficiency Change'!$G29+Transition!$C29*('Base-New'!BW31*'Per Unit Emission'!G74)*'Efficiency Change'!$P29)/'Life time change'!$C29</f>
        <v>578177473.57112575</v>
      </c>
      <c r="BW30">
        <f>(Transition!$D29*('Base-New'!BX31*'Per Unit Emission'!H30)*'Efficiency Change'!$G29+Transition!$C29*('Base-New'!BX31*'Per Unit Emission'!H74)*'Efficiency Change'!$P29)/'Life time change'!$C29</f>
        <v>23339034.906798664</v>
      </c>
      <c r="BX30">
        <f>(Transition!$D29*('Base-New'!BY31*'Per Unit Emission'!I30)*'Efficiency Change'!$G29+Transition!$C29*('Base-New'!BY31*'Per Unit Emission'!I74)*'Efficiency Change'!$P29)/'Life time change'!$C29</f>
        <v>6236185.8529978478</v>
      </c>
      <c r="BY30">
        <f>(Transition!$D29*('Base-New'!BZ31*'Per Unit Emission'!J30)*'Efficiency Change'!$G29+Transition!$C29*('Base-New'!BZ31*'Per Unit Emission'!J74)*'Efficiency Change'!$P29)/'Life time change'!$C29</f>
        <v>124466461.4199713</v>
      </c>
      <c r="BZ30">
        <f>(Transition!$D29*('Base-New'!CA31*'Per Unit Emission'!K30)*'Efficiency Change'!$G29+Transition!$C29*('Base-New'!CA31*'Per Unit Emission'!K74)*'Efficiency Change'!$P29)/'Life time change'!$C29</f>
        <v>877328775.34335637</v>
      </c>
      <c r="CA30">
        <f>(Transition!$D29*('Base-New'!CB31*'Per Unit Emission'!L30)*'Efficiency Change'!$G29+Transition!$C29*('Base-New'!CB31*'Per Unit Emission'!L74)*'Efficiency Change'!$P29)/'Life time change'!$C29</f>
        <v>107556180.13906996</v>
      </c>
      <c r="CB30">
        <f>(Transition!$D29*('Base-New'!CC31*'Per Unit Emission'!M30)*'Efficiency Change'!$G29+Transition!$C29*('Base-New'!CC31*'Per Unit Emission'!M74)*'Efficiency Change'!$P29)/'Life time change'!$C29</f>
        <v>137038686.53950736</v>
      </c>
      <c r="CC30">
        <f>(Transition!$D29*('Base-New'!CD31*'Per Unit Emission'!N30)*'Efficiency Change'!$G29+Transition!$C29*('Base-New'!CD31*'Per Unit Emission'!N74)*'Efficiency Change'!$P29)/'Life time change'!$C29</f>
        <v>18971207.81630642</v>
      </c>
      <c r="CD30">
        <f>(Transition!$D29*('Base-New'!CE31*'Per Unit Emission'!O30)*'Efficiency Change'!$G29+Transition!$C29*('Base-New'!CE31*'Per Unit Emission'!O74)*'Efficiency Change'!$P29)/'Life time change'!$C29</f>
        <v>62900400.62187127</v>
      </c>
      <c r="CE30">
        <f>(Transition!$D29*('Base-New'!CF31*'Per Unit Emission'!P30)*'Efficiency Change'!$G29+Transition!$C29*('Base-New'!CF31*'Per Unit Emission'!P74)*'Efficiency Change'!$P29)/'Life time change'!$C29</f>
        <v>70539504.926029846</v>
      </c>
      <c r="CF30">
        <f>(Transition!$D29*('Base-New'!CG31*'Per Unit Emission'!Q30)*'Efficiency Change'!$G29+Transition!$C29*('Base-New'!CG31*'Per Unit Emission'!Q74)*'Efficiency Change'!$P29)/'Life time change'!$C29</f>
        <v>40179913.444191791</v>
      </c>
      <c r="CG30">
        <f>(Transition!$D29*('Base-New'!CH31*'Per Unit Emission'!R30)*'Efficiency Change'!$G29+Transition!$C29*('Base-New'!CH31*'Per Unit Emission'!R74)*'Efficiency Change'!$P29)/'Life time change'!$C29</f>
        <v>274509515.16738069</v>
      </c>
      <c r="CJ30">
        <v>2037</v>
      </c>
      <c r="CK30">
        <f>(Transition!$D29*('RCP26-NEW'!C31*'Per Unit Emission'!T30)*'Efficiency Change'!$G29+Transition!$C29*('RCP26-NEW'!C31*'Per Unit Emission'!T74)*'Efficiency Change'!$P29)/'Life time change'!$C29</f>
        <v>0</v>
      </c>
      <c r="CL30">
        <f>(Transition!$D29*('RCP26-NEW'!D31*'Per Unit Emission'!U30)*'Efficiency Change'!$G29+Transition!$C29*('RCP26-NEW'!D31*'Per Unit Emission'!U74)*'Efficiency Change'!$P29)/'Life time change'!$C29</f>
        <v>0</v>
      </c>
      <c r="CM30">
        <f>(Transition!$D29*('RCP26-NEW'!E31*'Per Unit Emission'!V30)*'Efficiency Change'!$G29+Transition!$C29*('RCP26-NEW'!E31*'Per Unit Emission'!V74)*'Efficiency Change'!$P29)/'Life time change'!$C29</f>
        <v>0</v>
      </c>
      <c r="CN30">
        <f>(Transition!$D29*('RCP26-NEW'!F31*'Per Unit Emission'!W30)*'Efficiency Change'!$G29+Transition!$C29*('RCP26-NEW'!F31*'Per Unit Emission'!W74)*'Efficiency Change'!$P29)/'Life time change'!$C29</f>
        <v>0</v>
      </c>
      <c r="CO30">
        <f>(Transition!$D29*('RCP26-NEW'!G31*'Per Unit Emission'!X30)*'Efficiency Change'!$G29+Transition!$C29*('RCP26-NEW'!G31*'Per Unit Emission'!X74)*'Efficiency Change'!$P29)/'Life time change'!$C29</f>
        <v>0</v>
      </c>
      <c r="CP30">
        <f>(Transition!$D29*('RCP26-NEW'!H31*'Per Unit Emission'!Y30)*'Efficiency Change'!$G29+Transition!$C29*('RCP26-NEW'!H31*'Per Unit Emission'!Y74)*'Efficiency Change'!$P29)/'Life time change'!$C29</f>
        <v>0</v>
      </c>
      <c r="CQ30">
        <f>(Transition!$D29*('RCP26-NEW'!I31*'Per Unit Emission'!Z30)*'Efficiency Change'!$G29+Transition!$C29*('RCP26-NEW'!I31*'Per Unit Emission'!Z74)*'Efficiency Change'!$P29)/'Life time change'!$C29</f>
        <v>0</v>
      </c>
      <c r="CR30">
        <f>(Transition!$D29*('RCP26-NEW'!J31*'Per Unit Emission'!AA30)*'Efficiency Change'!$G29+Transition!$C29*('RCP26-NEW'!J31*'Per Unit Emission'!AA74)*'Efficiency Change'!$P29)/'Life time change'!$C29</f>
        <v>0</v>
      </c>
      <c r="CS30">
        <f>(Transition!$D29*('RCP26-NEW'!K31*'Per Unit Emission'!AB30)*'Efficiency Change'!$G29+Transition!$C29*('RCP26-NEW'!K31*'Per Unit Emission'!AB74)*'Efficiency Change'!$P29)/'Life time change'!$C29</f>
        <v>0</v>
      </c>
      <c r="CT30">
        <f>(Transition!$D29*('RCP26-NEW'!L31*'Per Unit Emission'!AC30)*'Efficiency Change'!$G29+Transition!$C29*('RCP26-NEW'!L31*'Per Unit Emission'!AC74)*'Efficiency Change'!$P29)/'Life time change'!$C29</f>
        <v>0</v>
      </c>
      <c r="CU30">
        <f>(Transition!$D29*('RCP26-NEW'!M31*'Per Unit Emission'!AD30)*'Efficiency Change'!$G29+Transition!$C29*('RCP26-NEW'!M31*'Per Unit Emission'!AD74)*'Efficiency Change'!$P29)/'Life time change'!$C29</f>
        <v>0</v>
      </c>
      <c r="CV30">
        <f>(Transition!$D29*('RCP26-NEW'!N31*'Per Unit Emission'!AE30)*'Efficiency Change'!$G29+Transition!$C29*('RCP26-NEW'!N31*'Per Unit Emission'!AE74)*'Efficiency Change'!$P29)/'Life time change'!$C29</f>
        <v>0</v>
      </c>
      <c r="CW30">
        <f>(Transition!$D29*('RCP26-NEW'!O31*'Per Unit Emission'!AF30)*'Efficiency Change'!$G29+Transition!$C29*('RCP26-NEW'!O31*'Per Unit Emission'!AF74)*'Efficiency Change'!$P29)/'Life time change'!$C29</f>
        <v>0</v>
      </c>
      <c r="CX30">
        <f>(Transition!$D29*('RCP26-NEW'!P31*'Per Unit Emission'!AG30)*'Efficiency Change'!$G29+Transition!$C29*('RCP26-NEW'!P31*'Per Unit Emission'!AG74)*'Efficiency Change'!$P29)/'Life time change'!$C29</f>
        <v>0</v>
      </c>
      <c r="CY30">
        <f>(Transition!$D29*('RCP26-NEW'!Q31*'Per Unit Emission'!AH30)*'Efficiency Change'!$G29+Transition!$C29*('RCP26-NEW'!Q31*'Per Unit Emission'!AH74)*'Efficiency Change'!$P29)/'Life time change'!$C29</f>
        <v>0</v>
      </c>
      <c r="CZ30">
        <f>(Transition!$D29*('RCP26-NEW'!R31*'Per Unit Emission'!AI30)*'Efficiency Change'!$G29+Transition!$C29*('RCP26-NEW'!R31*'Per Unit Emission'!AI74)*'Efficiency Change'!$P29)/'Life time change'!$C29</f>
        <v>0</v>
      </c>
      <c r="DA30">
        <f>(Transition!$D29*('RCP26-NEW'!S31*'Per Unit Emission'!AJ30)*'Efficiency Change'!$G29+Transition!$C29*('RCP26-NEW'!S31*'Per Unit Emission'!AJ74)*'Efficiency Change'!$P29)/'Life time change'!$C29</f>
        <v>0</v>
      </c>
      <c r="DB30">
        <f>(Transition!$D29*('RCP26-NEW'!T31*'Per Unit Emission'!T30)*'Efficiency Change'!$G29+Transition!$C29*('RCP26-NEW'!T31*'Per Unit Emission'!T74)*'Efficiency Change'!$P29)/'Life time change'!$C29</f>
        <v>400735613.86223733</v>
      </c>
      <c r="DC30">
        <f>(Transition!$D29*('RCP26-NEW'!U31*'Per Unit Emission'!U30)*'Efficiency Change'!$G29+Transition!$C29*('RCP26-NEW'!U31*'Per Unit Emission'!U74)*'Efficiency Change'!$P29)/'Life time change'!$C29</f>
        <v>169808413.57157642</v>
      </c>
      <c r="DD30">
        <f>(Transition!$D29*('RCP26-NEW'!V31*'Per Unit Emission'!V30)*'Efficiency Change'!$G29+Transition!$C29*('RCP26-NEW'!V31*'Per Unit Emission'!V74)*'Efficiency Change'!$P29)/'Life time change'!$C29</f>
        <v>0</v>
      </c>
      <c r="DE30">
        <f>(Transition!$D29*('RCP26-NEW'!W31*'Per Unit Emission'!W30)*'Efficiency Change'!$G29+Transition!$C29*('RCP26-NEW'!W31*'Per Unit Emission'!W74)*'Efficiency Change'!$P29)/'Life time change'!$C29</f>
        <v>16040624.449485097</v>
      </c>
      <c r="DF30">
        <f>(Transition!$D29*('RCP26-NEW'!X31*'Per Unit Emission'!X30)*'Efficiency Change'!$G29+Transition!$C29*('RCP26-NEW'!X31*'Per Unit Emission'!X74)*'Efficiency Change'!$P29)/'Life time change'!$C29</f>
        <v>203069148.94117343</v>
      </c>
      <c r="DG30">
        <f>(Transition!$D29*('RCP26-NEW'!Y31*'Per Unit Emission'!Y30)*'Efficiency Change'!$G29+Transition!$C29*('RCP26-NEW'!Y31*'Per Unit Emission'!Y74)*'Efficiency Change'!$P29)/'Life time change'!$C29</f>
        <v>11464484.465656826</v>
      </c>
      <c r="DH30">
        <f>(Transition!$D29*('RCP26-NEW'!Z31*'Per Unit Emission'!Z30)*'Efficiency Change'!$G29+Transition!$C29*('RCP26-NEW'!Z31*'Per Unit Emission'!Z74)*'Efficiency Change'!$P29)/'Life time change'!$C29</f>
        <v>15866787.763096886</v>
      </c>
      <c r="DI30">
        <f>(Transition!$D29*('RCP26-NEW'!AA31*'Per Unit Emission'!AA30)*'Efficiency Change'!$G29+Transition!$C29*('RCP26-NEW'!AA31*'Per Unit Emission'!AA74)*'Efficiency Change'!$P29)/'Life time change'!$C29</f>
        <v>62565315.971245624</v>
      </c>
      <c r="DJ30">
        <f>(Transition!$D29*('RCP26-NEW'!AB31*'Per Unit Emission'!AB30)*'Efficiency Change'!$G29+Transition!$C29*('RCP26-NEW'!AB31*'Per Unit Emission'!AB74)*'Efficiency Change'!$P29)/'Life time change'!$C29</f>
        <v>343783291.73053461</v>
      </c>
      <c r="DK30">
        <f>(Transition!$D29*('RCP26-NEW'!AC31*'Per Unit Emission'!AC30)*'Efficiency Change'!$G29+Transition!$C29*('RCP26-NEW'!AC31*'Per Unit Emission'!AC74)*'Efficiency Change'!$P29)/'Life time change'!$C29</f>
        <v>38852847.471255682</v>
      </c>
      <c r="DL30">
        <f>(Transition!$D29*('RCP26-NEW'!AD31*'Per Unit Emission'!AD30)*'Efficiency Change'!$G29+Transition!$C29*('RCP26-NEW'!AD31*'Per Unit Emission'!AD74)*'Efficiency Change'!$P29)/'Life time change'!$C29</f>
        <v>91411483.647401154</v>
      </c>
      <c r="DM30">
        <f>(Transition!$D29*('RCP26-NEW'!AE31*'Per Unit Emission'!AE30)*'Efficiency Change'!$G29+Transition!$C29*('RCP26-NEW'!AE31*'Per Unit Emission'!AE74)*'Efficiency Change'!$P29)/'Life time change'!$C29</f>
        <v>8521564.0032251533</v>
      </c>
      <c r="DN30">
        <f>(Transition!$D29*('RCP26-NEW'!AF31*'Per Unit Emission'!AF30)*'Efficiency Change'!$G29+Transition!$C29*('RCP26-NEW'!AF31*'Per Unit Emission'!AF74)*'Efficiency Change'!$P29)/'Life time change'!$C29</f>
        <v>26775032.216901239</v>
      </c>
      <c r="DO30">
        <f>(Transition!$D29*('RCP26-NEW'!AG31*'Per Unit Emission'!AG30)*'Efficiency Change'!$G29+Transition!$C29*('RCP26-NEW'!AG31*'Per Unit Emission'!AG74)*'Efficiency Change'!$P29)/'Life time change'!$C29</f>
        <v>45003615.759979203</v>
      </c>
      <c r="DP30">
        <f>(Transition!$D29*('RCP26-NEW'!AH31*'Per Unit Emission'!AH30)*'Efficiency Change'!$G29+Transition!$C29*('RCP26-NEW'!AH31*'Per Unit Emission'!AH74)*'Efficiency Change'!$P29)/'Life time change'!$C29</f>
        <v>24136795.253279876</v>
      </c>
      <c r="DQ30">
        <f>(Transition!$D29*('RCP26-NEW'!AI31*'Per Unit Emission'!AI30)*'Efficiency Change'!$G29+Transition!$C29*('RCP26-NEW'!AI31*'Per Unit Emission'!AI74)*'Efficiency Change'!$P29)/'Life time change'!$C29</f>
        <v>122219613.74765192</v>
      </c>
      <c r="DR30">
        <f>(Transition!$D29*('RCP26-NEW'!AJ31*'Per Unit Emission'!AJ30)*'Efficiency Change'!$G29+Transition!$C29*('RCP26-NEW'!AJ31*'Per Unit Emission'!AJ74)*'Efficiency Change'!$P29)/'Life time change'!$C29</f>
        <v>0</v>
      </c>
      <c r="DS30">
        <f>(Transition!$D29*('RCP26-NEW'!AK31*'Per Unit Emission'!T30)*'Efficiency Change'!$G29+Transition!$C29*('RCP26-NEW'!AK31*'Per Unit Emission'!T74)*'Efficiency Change'!$P29)/'Life time change'!$C29</f>
        <v>623939456.4772625</v>
      </c>
      <c r="DT30">
        <f>(Transition!$D29*('RCP26-NEW'!AL31*'Per Unit Emission'!U30)*'Efficiency Change'!$G29+Transition!$C29*('RCP26-NEW'!AL31*'Per Unit Emission'!U74)*'Efficiency Change'!$P29)/'Life time change'!$C29</f>
        <v>300033150.96152765</v>
      </c>
      <c r="DU30">
        <f>(Transition!$D29*('RCP26-NEW'!AM31*'Per Unit Emission'!V30)*'Efficiency Change'!$G29+Transition!$C29*('RCP26-NEW'!AM31*'Per Unit Emission'!V74)*'Efficiency Change'!$P29)/'Life time change'!$C29</f>
        <v>0</v>
      </c>
      <c r="DV30">
        <f>(Transition!$D29*('RCP26-NEW'!AN31*'Per Unit Emission'!W30)*'Efficiency Change'!$G29+Transition!$C29*('RCP26-NEW'!AN31*'Per Unit Emission'!W74)*'Efficiency Change'!$P29)/'Life time change'!$C29</f>
        <v>16077671.637126794</v>
      </c>
      <c r="DW30">
        <f>(Transition!$D29*('RCP26-NEW'!AO31*'Per Unit Emission'!X30)*'Efficiency Change'!$G29+Transition!$C29*('RCP26-NEW'!AO31*'Per Unit Emission'!X74)*'Efficiency Change'!$P29)/'Life time change'!$C29</f>
        <v>406138297.88234782</v>
      </c>
      <c r="DX30">
        <f>(Transition!$D29*('RCP26-NEW'!AP31*'Per Unit Emission'!Y30)*'Efficiency Change'!$G29+Transition!$C29*('RCP26-NEW'!AP31*'Per Unit Emission'!Y74)*'Efficiency Change'!$P29)/'Life time change'!$C29</f>
        <v>22928968.931313746</v>
      </c>
      <c r="DY30">
        <f>(Transition!$D29*('RCP26-NEW'!AQ31*'Per Unit Emission'!Z30)*'Efficiency Change'!$G29+Transition!$C29*('RCP26-NEW'!AQ31*'Per Unit Emission'!Z74)*'Efficiency Change'!$P29)/'Life time change'!$C29</f>
        <v>16890338.306222148</v>
      </c>
      <c r="DZ30">
        <f>(Transition!$D29*('RCP26-NEW'!AR31*'Per Unit Emission'!AA30)*'Efficiency Change'!$G29+Transition!$C29*('RCP26-NEW'!AR31*'Per Unit Emission'!AA74)*'Efficiency Change'!$P29)/'Life time change'!$C29</f>
        <v>125130631.94249074</v>
      </c>
      <c r="EA30">
        <f>(Transition!$D29*('RCP26-NEW'!AS31*'Per Unit Emission'!AB30)*'Efficiency Change'!$G29+Transition!$C29*('RCP26-NEW'!AS31*'Per Unit Emission'!AB74)*'Efficiency Change'!$P29)/'Life time change'!$C29</f>
        <v>687566583.46106923</v>
      </c>
      <c r="EB30">
        <f>(Transition!$D29*('RCP26-NEW'!AT31*'Per Unit Emission'!AC30)*'Efficiency Change'!$G29+Transition!$C29*('RCP26-NEW'!AT31*'Per Unit Emission'!AC74)*'Efficiency Change'!$P29)/'Life time change'!$C29</f>
        <v>77705694.942511454</v>
      </c>
      <c r="EC30">
        <f>(Transition!$D29*('RCP26-NEW'!AU31*'Per Unit Emission'!AD30)*'Efficiency Change'!$G29+Transition!$C29*('RCP26-NEW'!AU31*'Per Unit Emission'!AD74)*'Efficiency Change'!$P29)/'Life time change'!$C29</f>
        <v>182822967.29480231</v>
      </c>
      <c r="ED30">
        <f>(Transition!$D29*('RCP26-NEW'!AV31*'Per Unit Emission'!AE30)*'Efficiency Change'!$G29+Transition!$C29*('RCP26-NEW'!AV31*'Per Unit Emission'!AE74)*'Efficiency Change'!$P29)/'Life time change'!$C29</f>
        <v>17043128.006450284</v>
      </c>
      <c r="EE30">
        <f>(Transition!$D29*('RCP26-NEW'!AW31*'Per Unit Emission'!AF30)*'Efficiency Change'!$G29+Transition!$C29*('RCP26-NEW'!AW31*'Per Unit Emission'!AF74)*'Efficiency Change'!$P29)/'Life time change'!$C29</f>
        <v>53549780.842770562</v>
      </c>
      <c r="EF30">
        <f>(Transition!$D29*('RCP26-NEW'!AX31*'Per Unit Emission'!AG30)*'Efficiency Change'!$G29+Transition!$C29*('RCP26-NEW'!AX31*'Per Unit Emission'!AG74)*'Efficiency Change'!$P29)/'Life time change'!$C29</f>
        <v>90007231.519957766</v>
      </c>
      <c r="EG30">
        <f>(Transition!$D29*('RCP26-NEW'!AY31*'Per Unit Emission'!AH30)*'Efficiency Change'!$G29+Transition!$C29*('RCP26-NEW'!AY31*'Per Unit Emission'!AH74)*'Efficiency Change'!$P29)/'Life time change'!$C29</f>
        <v>48273590.506559752</v>
      </c>
      <c r="EH30">
        <f>(Transition!$D29*('RCP26-NEW'!AZ31*'Per Unit Emission'!AI30)*'Efficiency Change'!$G29+Transition!$C29*('RCP26-NEW'!AZ31*'Per Unit Emission'!AI74)*'Efficiency Change'!$P29)/'Life time change'!$C29</f>
        <v>244439227.49530384</v>
      </c>
      <c r="EI30">
        <f>(Transition!$D29*('RCP26-NEW'!BA31*'Per Unit Emission'!AJ30)*'Efficiency Change'!$G29+Transition!$C29*('RCP26-NEW'!BA31*'Per Unit Emission'!AJ74)*'Efficiency Change'!$P29)/'Life time change'!$C29</f>
        <v>0</v>
      </c>
      <c r="EJ30">
        <f>(Transition!$D29*('RCP26-NEW'!BB31*'Per Unit Emission'!T30)*'Efficiency Change'!$G29+Transition!$C29*('RCP26-NEW'!BB31*'Per Unit Emission'!T74)*'Efficiency Change'!$P29)/'Life time change'!$C29</f>
        <v>624786912.35134649</v>
      </c>
      <c r="EK30">
        <f>(Transition!$D29*('RCP26-NEW'!BC31*'Per Unit Emission'!U30)*'Efficiency Change'!$G29+Transition!$C29*('RCP26-NEW'!BC31*'Per Unit Emission'!U74)*'Efficiency Change'!$P29)/'Life time change'!$C29</f>
        <v>300240765.14083028</v>
      </c>
      <c r="EL30">
        <f>(Transition!$D29*('RCP26-NEW'!BD31*'Per Unit Emission'!V30)*'Efficiency Change'!$G29+Transition!$C29*('RCP26-NEW'!BD31*'Per Unit Emission'!V74)*'Efficiency Change'!$P29)/'Life time change'!$C29</f>
        <v>0</v>
      </c>
      <c r="EM30">
        <f>(Transition!$D29*('RCP26-NEW'!BE31*'Per Unit Emission'!W30)*'Efficiency Change'!$G29+Transition!$C29*('RCP26-NEW'!BE31*'Per Unit Emission'!W74)*'Efficiency Change'!$P29)/'Life time change'!$C29</f>
        <v>16114454.614407124</v>
      </c>
      <c r="EN30">
        <f>(Transition!$D29*('RCP26-NEW'!BF31*'Per Unit Emission'!X30)*'Efficiency Change'!$G29+Transition!$C29*('RCP26-NEW'!BF31*'Per Unit Emission'!X74)*'Efficiency Change'!$P29)/'Life time change'!$C29</f>
        <v>456721804.31950384</v>
      </c>
      <c r="EO30">
        <f>(Transition!$D29*('RCP26-NEW'!BG31*'Per Unit Emission'!Y30)*'Efficiency Change'!$G29+Transition!$C29*('RCP26-NEW'!BG31*'Per Unit Emission'!Y74)*'Efficiency Change'!$P29)/'Life time change'!$C29</f>
        <v>34393453.396970652</v>
      </c>
      <c r="EP30">
        <f>(Transition!$D29*('RCP26-NEW'!BH31*'Per Unit Emission'!Z30)*'Efficiency Change'!$G29+Transition!$C29*('RCP26-NEW'!BH31*'Per Unit Emission'!Z74)*'Efficiency Change'!$P29)/'Life time change'!$C29</f>
        <v>16926294.66091736</v>
      </c>
      <c r="EQ30">
        <f>(Transition!$D29*('RCP26-NEW'!BI31*'Per Unit Emission'!AA30)*'Efficiency Change'!$G29+Transition!$C29*('RCP26-NEW'!BI31*'Per Unit Emission'!AA74)*'Efficiency Change'!$P29)/'Life time change'!$C29</f>
        <v>155107432.97061995</v>
      </c>
      <c r="ER30">
        <f>(Transition!$D29*('RCP26-NEW'!BJ31*'Per Unit Emission'!AB30)*'Efficiency Change'!$G29+Transition!$C29*('RCP26-NEW'!BJ31*'Per Unit Emission'!AB74)*'Efficiency Change'!$P29)/'Life time change'!$C29</f>
        <v>1031349875.1916015</v>
      </c>
      <c r="ES30">
        <f>(Transition!$D29*('RCP26-NEW'!BK31*'Per Unit Emission'!AC30)*'Efficiency Change'!$G29+Transition!$C29*('RCP26-NEW'!BK31*'Per Unit Emission'!AC74)*'Efficiency Change'!$P29)/'Life time change'!$C29</f>
        <v>97771557.909815028</v>
      </c>
      <c r="ET30">
        <f>(Transition!$D29*('RCP26-NEW'!BL31*'Per Unit Emission'!AD30)*'Efficiency Change'!$G29+Transition!$C29*('RCP26-NEW'!BL31*'Per Unit Emission'!AD74)*'Efficiency Change'!$P29)/'Life time change'!$C29</f>
        <v>274234450.94220436</v>
      </c>
      <c r="EU30">
        <f>(Transition!$D29*('RCP26-NEW'!BM31*'Per Unit Emission'!AE30)*'Efficiency Change'!$G29+Transition!$C29*('RCP26-NEW'!BM31*'Per Unit Emission'!AE74)*'Efficiency Change'!$P29)/'Life time change'!$C29</f>
        <v>18819986.283924796</v>
      </c>
      <c r="EV30">
        <f>(Transition!$D29*('RCP26-NEW'!BN31*'Per Unit Emission'!AF30)*'Efficiency Change'!$G29+Transition!$C29*('RCP26-NEW'!BN31*'Per Unit Emission'!AF74)*'Efficiency Change'!$P29)/'Life time change'!$C29</f>
        <v>84145311.51230666</v>
      </c>
      <c r="EW30">
        <f>(Transition!$D29*('RCP26-NEW'!BO31*'Per Unit Emission'!AG30)*'Efficiency Change'!$G29+Transition!$C29*('RCP26-NEW'!BO31*'Per Unit Emission'!AG74)*'Efficiency Change'!$P29)/'Life time change'!$C29</f>
        <v>130204706.3971108</v>
      </c>
      <c r="EX30">
        <f>(Transition!$D29*('RCP26-NEW'!BP31*'Per Unit Emission'!AH30)*'Efficiency Change'!$G29+Transition!$C29*('RCP26-NEW'!BP31*'Per Unit Emission'!AH74)*'Efficiency Change'!$P29)/'Life time change'!$C29</f>
        <v>72410385.759839624</v>
      </c>
      <c r="EY30">
        <f>(Transition!$D29*('RCP26-NEW'!BQ31*'Per Unit Emission'!AI30)*'Efficiency Change'!$G29+Transition!$C29*('RCP26-NEW'!BQ31*'Per Unit Emission'!AI74)*'Efficiency Change'!$P29)/'Life time change'!$C29</f>
        <v>366658841.24295586</v>
      </c>
      <c r="EZ30">
        <f>(Transition!$D29*('RCP26-NEW'!BR31*'Per Unit Emission'!AJ30)*'Efficiency Change'!$G29+Transition!$C29*('RCP26-NEW'!BR31*'Per Unit Emission'!AJ74)*'Efficiency Change'!$P29)/'Life time change'!$C29</f>
        <v>0</v>
      </c>
      <c r="FA30">
        <f>(Transition!$D29*('RCP26-NEW'!BS31*'Per Unit Emission'!T30)*'Efficiency Change'!$G29+Transition!$C29*('RCP26-NEW'!BS31*'Per Unit Emission'!T74)*'Efficiency Change'!$P29)/'Life time change'!$C29</f>
        <v>625577851.37999558</v>
      </c>
      <c r="FB30">
        <f>(Transition!$D29*('RCP26-NEW'!BT31*'Per Unit Emission'!U30)*'Efficiency Change'!$G29+Transition!$C29*('RCP26-NEW'!BT31*'Per Unit Emission'!U74)*'Efficiency Change'!$P29)/'Life time change'!$C29</f>
        <v>300445326.92129862</v>
      </c>
      <c r="FC30">
        <f>(Transition!$D29*('RCP26-NEW'!BU31*'Per Unit Emission'!V30)*'Efficiency Change'!$G29+Transition!$C29*('RCP26-NEW'!BU31*'Per Unit Emission'!V74)*'Efficiency Change'!$P29)/'Life time change'!$C29</f>
        <v>0</v>
      </c>
      <c r="FD30">
        <f>(Transition!$D29*('RCP26-NEW'!BV31*'Per Unit Emission'!W30)*'Efficiency Change'!$G29+Transition!$C29*('RCP26-NEW'!BV31*'Per Unit Emission'!W74)*'Efficiency Change'!$P29)/'Life time change'!$C29</f>
        <v>16150486.817437822</v>
      </c>
      <c r="FE30">
        <f>(Transition!$D29*('RCP26-NEW'!BW31*'Per Unit Emission'!X30)*'Efficiency Change'!$G29+Transition!$C29*('RCP26-NEW'!BW31*'Per Unit Emission'!X74)*'Efficiency Change'!$P29)/'Life time change'!$C29</f>
        <v>457060092.08739644</v>
      </c>
      <c r="FF30">
        <f>(Transition!$D29*('RCP26-NEW'!BX31*'Per Unit Emission'!Y30)*'Efficiency Change'!$G29+Transition!$C29*('RCP26-NEW'!BX31*'Per Unit Emission'!Y74)*'Efficiency Change'!$P29)/'Life time change'!$C29</f>
        <v>42700641.641012937</v>
      </c>
      <c r="FG30">
        <f>(Transition!$D29*('RCP26-NEW'!BY31*'Per Unit Emission'!Z30)*'Efficiency Change'!$G29+Transition!$C29*('RCP26-NEW'!BY31*'Per Unit Emission'!Z74)*'Efficiency Change'!$P29)/'Life time change'!$C29</f>
        <v>16959989.771486275</v>
      </c>
      <c r="FH30">
        <f>(Transition!$D29*('RCP26-NEW'!BZ31*'Per Unit Emission'!AA30)*'Efficiency Change'!$G29+Transition!$C29*('RCP26-NEW'!BZ31*'Per Unit Emission'!AA74)*'Efficiency Change'!$P29)/'Life time change'!$C29</f>
        <v>155212589.72084981</v>
      </c>
      <c r="FI30">
        <f>(Transition!$D29*('RCP26-NEW'!CA31*'Per Unit Emission'!AB30)*'Efficiency Change'!$G29+Transition!$C29*('RCP26-NEW'!CA31*'Per Unit Emission'!AB74)*'Efficiency Change'!$P29)/'Life time change'!$C29</f>
        <v>1126680996.535207</v>
      </c>
      <c r="FJ30">
        <f>(Transition!$D29*('RCP26-NEW'!CB31*'Per Unit Emission'!AC30)*'Efficiency Change'!$G29+Transition!$C29*('RCP26-NEW'!CB31*'Per Unit Emission'!AC74)*'Efficiency Change'!$P29)/'Life time change'!$C29</f>
        <v>97833255.435541883</v>
      </c>
      <c r="FK30">
        <f>(Transition!$D29*('RCP26-NEW'!CC31*'Per Unit Emission'!AD30)*'Efficiency Change'!$G29+Transition!$C29*('RCP26-NEW'!CC31*'Per Unit Emission'!AD74)*'Efficiency Change'!$P29)/'Life time change'!$C29</f>
        <v>298102442.28598696</v>
      </c>
      <c r="FL30">
        <f>(Transition!$D29*('RCP26-NEW'!CD31*'Per Unit Emission'!AE30)*'Efficiency Change'!$G29+Transition!$C29*('RCP26-NEW'!CD31*'Per Unit Emission'!AE74)*'Efficiency Change'!$P29)/'Life time change'!$C29</f>
        <v>18834637.539061937</v>
      </c>
      <c r="FM30">
        <f>(Transition!$D29*('RCP26-NEW'!CE31*'Per Unit Emission'!AF30)*'Efficiency Change'!$G29+Transition!$C29*('RCP26-NEW'!CE31*'Per Unit Emission'!AF74)*'Efficiency Change'!$P29)/'Life time change'!$C29</f>
        <v>84188268.995759547</v>
      </c>
      <c r="FN30">
        <f>(Transition!$D29*('RCP26-NEW'!CF31*'Per Unit Emission'!AG30)*'Efficiency Change'!$G29+Transition!$C29*('RCP26-NEW'!CF31*'Per Unit Emission'!AG74)*'Efficiency Change'!$P29)/'Life time change'!$C29</f>
        <v>130259498.42188212</v>
      </c>
      <c r="FO30">
        <f>(Transition!$D29*('RCP26-NEW'!CG31*'Per Unit Emission'!AH30)*'Efficiency Change'!$G29+Transition!$C29*('RCP26-NEW'!CG31*'Per Unit Emission'!AH74)*'Efficiency Change'!$P29)/'Life time change'!$C29</f>
        <v>81867618.134489283</v>
      </c>
      <c r="FP30">
        <f>(Transition!$D29*('RCP26-NEW'!CH31*'Per Unit Emission'!AI30)*'Efficiency Change'!$G29+Transition!$C29*('RCP26-NEW'!CH31*'Per Unit Emission'!AI74)*'Efficiency Change'!$P29)/'Life time change'!$C29</f>
        <v>458162417.30252385</v>
      </c>
      <c r="FS30">
        <v>2037</v>
      </c>
      <c r="FT30">
        <f>(Transition!$D29*('RCP19-NEW'!C31*'Per Unit Emission'!AK30)*'Efficiency Change'!$G29+Transition!$C29*('RCP19-NEW'!C31*'Per Unit Emission'!AK74)*'Efficiency Change'!$P29)/'Life time change'!$C29</f>
        <v>0</v>
      </c>
      <c r="FU30">
        <f>(Transition!$D29*('RCP19-NEW'!D31*'Per Unit Emission'!AL30)*'Efficiency Change'!$G29+Transition!$C29*('RCP19-NEW'!D31*'Per Unit Emission'!AL74)*'Efficiency Change'!$P29)/'Life time change'!$C29</f>
        <v>0</v>
      </c>
      <c r="FV30">
        <f>(Transition!$D29*('RCP19-NEW'!E31*'Per Unit Emission'!AM30)*'Efficiency Change'!$G29+Transition!$C29*('RCP19-NEW'!E31*'Per Unit Emission'!AM74)*'Efficiency Change'!$P29)/'Life time change'!$C29</f>
        <v>0</v>
      </c>
      <c r="FW30">
        <f>(Transition!$D29*('RCP19-NEW'!F31*'Per Unit Emission'!AN30)*'Efficiency Change'!$G29+Transition!$C29*('RCP19-NEW'!F31*'Per Unit Emission'!AN74)*'Efficiency Change'!$P29)/'Life time change'!$C29</f>
        <v>0</v>
      </c>
      <c r="FX30">
        <f>(Transition!$D29*('RCP19-NEW'!G31*'Per Unit Emission'!AO30)*'Efficiency Change'!$G29+Transition!$C29*('RCP19-NEW'!G31*'Per Unit Emission'!AO74)*'Efficiency Change'!$P29)/'Life time change'!$C29</f>
        <v>0</v>
      </c>
      <c r="FY30">
        <f>(Transition!$D29*('RCP19-NEW'!H31*'Per Unit Emission'!AP30)*'Efficiency Change'!$G29+Transition!$C29*('RCP19-NEW'!H31*'Per Unit Emission'!AP74)*'Efficiency Change'!$P29)/'Life time change'!$C29</f>
        <v>0</v>
      </c>
      <c r="FZ30">
        <f>(Transition!$D29*('RCP19-NEW'!I31*'Per Unit Emission'!AQ30)*'Efficiency Change'!$G29+Transition!$C29*('RCP19-NEW'!I31*'Per Unit Emission'!AQ74)*'Efficiency Change'!$P29)/'Life time change'!$C29</f>
        <v>0</v>
      </c>
      <c r="GA30">
        <f>(Transition!$D29*('RCP19-NEW'!J31*'Per Unit Emission'!AR30)*'Efficiency Change'!$G29+Transition!$C29*('RCP19-NEW'!J31*'Per Unit Emission'!AR74)*'Efficiency Change'!$P29)/'Life time change'!$C29</f>
        <v>0</v>
      </c>
      <c r="GB30">
        <f>(Transition!$D29*('RCP19-NEW'!K31*'Per Unit Emission'!AS30)*'Efficiency Change'!$G29+Transition!$C29*('RCP19-NEW'!K31*'Per Unit Emission'!AS74)*'Efficiency Change'!$P29)/'Life time change'!$C29</f>
        <v>0</v>
      </c>
      <c r="GC30">
        <f>(Transition!$D29*('RCP19-NEW'!L31*'Per Unit Emission'!AT30)*'Efficiency Change'!$G29+Transition!$C29*('RCP19-NEW'!L31*'Per Unit Emission'!AT74)*'Efficiency Change'!$P29)/'Life time change'!$C29</f>
        <v>0</v>
      </c>
      <c r="GD30">
        <f>(Transition!$D29*('RCP19-NEW'!M31*'Per Unit Emission'!AU30)*'Efficiency Change'!$G29+Transition!$C29*('RCP19-NEW'!M31*'Per Unit Emission'!AU74)*'Efficiency Change'!$P29)/'Life time change'!$C29</f>
        <v>0</v>
      </c>
      <c r="GE30">
        <f>(Transition!$D29*('RCP19-NEW'!N31*'Per Unit Emission'!AV30)*'Efficiency Change'!$G29+Transition!$C29*('RCP19-NEW'!N31*'Per Unit Emission'!AV74)*'Efficiency Change'!$P29)/'Life time change'!$C29</f>
        <v>0</v>
      </c>
      <c r="GF30">
        <f>(Transition!$D29*('RCP19-NEW'!O31*'Per Unit Emission'!AW30)*'Efficiency Change'!$G29+Transition!$C29*('RCP19-NEW'!O31*'Per Unit Emission'!AW74)*'Efficiency Change'!$P29)/'Life time change'!$C29</f>
        <v>0</v>
      </c>
      <c r="GG30">
        <f>(Transition!$D29*('RCP19-NEW'!P31*'Per Unit Emission'!AX30)*'Efficiency Change'!$G29+Transition!$C29*('RCP19-NEW'!P31*'Per Unit Emission'!AX74)*'Efficiency Change'!$P29)/'Life time change'!$C29</f>
        <v>0</v>
      </c>
      <c r="GH30">
        <f>(Transition!$D29*('RCP19-NEW'!Q31*'Per Unit Emission'!AY30)*'Efficiency Change'!$G29+Transition!$C29*('RCP19-NEW'!Q31*'Per Unit Emission'!AY74)*'Efficiency Change'!$P29)/'Life time change'!$C29</f>
        <v>0</v>
      </c>
      <c r="GI30">
        <f>(Transition!$D29*('RCP19-NEW'!R31*'Per Unit Emission'!AZ30)*'Efficiency Change'!$G29+Transition!$C29*('RCP19-NEW'!R31*'Per Unit Emission'!AZ74)*'Efficiency Change'!$P29)/'Life time change'!$C29</f>
        <v>0</v>
      </c>
      <c r="GJ30">
        <f>(Transition!$D29*('RCP19-NEW'!S31*'Per Unit Emission'!BA30)*'Efficiency Change'!$G29+Transition!$C29*('RCP19-NEW'!S31*'Per Unit Emission'!BA74)*'Efficiency Change'!$P29)/'Life time change'!$C29</f>
        <v>0</v>
      </c>
      <c r="GK30">
        <f>(Transition!$D29*('RCP19-NEW'!T31*'Per Unit Emission'!AK30)*'Efficiency Change'!$G29+Transition!$C29*('RCP19-NEW'!T31*'Per Unit Emission'!AK74)*'Efficiency Change'!$P29)/'Life time change'!$C29</f>
        <v>423478274.0182941</v>
      </c>
      <c r="GL30">
        <f>(Transition!$D29*('RCP19-NEW'!U31*'Per Unit Emission'!AL30)*'Efficiency Change'!$G29+Transition!$C29*('RCP19-NEW'!U31*'Per Unit Emission'!AL74)*'Efficiency Change'!$P29)/'Life time change'!$C29</f>
        <v>186093405.74971282</v>
      </c>
      <c r="GM30">
        <f>(Transition!$D29*('RCP19-NEW'!V31*'Per Unit Emission'!AM30)*'Efficiency Change'!$G29+Transition!$C29*('RCP19-NEW'!V31*'Per Unit Emission'!AM74)*'Efficiency Change'!$P29)/'Life time change'!$C29</f>
        <v>78597458.110826328</v>
      </c>
      <c r="GN30">
        <f>(Transition!$D29*('RCP19-NEW'!W31*'Per Unit Emission'!AN30)*'Efficiency Change'!$G29+Transition!$C29*('RCP19-NEW'!W31*'Per Unit Emission'!AN74)*'Efficiency Change'!$P29)/'Life time change'!$C29</f>
        <v>23833187.964714836</v>
      </c>
      <c r="GO30">
        <f>(Transition!$D29*('RCP19-NEW'!X31*'Per Unit Emission'!AO30)*'Efficiency Change'!$G29+Transition!$C29*('RCP19-NEW'!X31*'Per Unit Emission'!AO74)*'Efficiency Change'!$P29)/'Life time change'!$C29</f>
        <v>190307258.9806405</v>
      </c>
      <c r="GP30">
        <f>(Transition!$D29*('RCP19-NEW'!Y31*'Per Unit Emission'!AP30)*'Efficiency Change'!$G29+Transition!$C29*('RCP19-NEW'!Y31*'Per Unit Emission'!AP74)*'Efficiency Change'!$P29)/'Life time change'!$C29</f>
        <v>5732171.9119617976</v>
      </c>
      <c r="GQ30">
        <f>(Transition!$D29*('RCP19-NEW'!Z31*'Per Unit Emission'!AQ30)*'Efficiency Change'!$G29+Transition!$C29*('RCP19-NEW'!Z31*'Per Unit Emission'!AQ74)*'Efficiency Change'!$P29)/'Life time change'!$C29</f>
        <v>20083892.895713367</v>
      </c>
      <c r="GR30">
        <f>(Transition!$D29*('RCP19-NEW'!AA31*'Per Unit Emission'!AR30)*'Efficiency Change'!$G29+Transition!$C29*('RCP19-NEW'!AA31*'Per Unit Emission'!AR74)*'Efficiency Change'!$P29)/'Life time change'!$C29</f>
        <v>152056649.84091136</v>
      </c>
      <c r="GS30">
        <f>(Transition!$D29*('RCP19-NEW'!AB31*'Per Unit Emission'!AS30)*'Efficiency Change'!$G29+Transition!$C29*('RCP19-NEW'!AB31*'Per Unit Emission'!AS74)*'Efficiency Change'!$P29)/'Life time change'!$C29</f>
        <v>497937365.35602456</v>
      </c>
      <c r="GT30">
        <f>(Transition!$D29*('RCP19-NEW'!AC31*'Per Unit Emission'!AT30)*'Efficiency Change'!$G29+Transition!$C29*('RCP19-NEW'!AC31*'Per Unit Emission'!AT74)*'Efficiency Change'!$P29)/'Life time change'!$C29</f>
        <v>61641803.612240031</v>
      </c>
      <c r="GU30">
        <f>(Transition!$D29*('RCP19-NEW'!AD31*'Per Unit Emission'!AU30)*'Efficiency Change'!$G29+Transition!$C29*('RCP19-NEW'!AD31*'Per Unit Emission'!AU74)*'Efficiency Change'!$P29)/'Life time change'!$C29</f>
        <v>85594690.366675243</v>
      </c>
      <c r="GV30">
        <f>(Transition!$D29*('RCP19-NEW'!AE31*'Per Unit Emission'!AV30)*'Efficiency Change'!$G29+Transition!$C29*('RCP19-NEW'!AE31*'Per Unit Emission'!AV74)*'Efficiency Change'!$P29)/'Life time change'!$C29</f>
        <v>13109189.157375788</v>
      </c>
      <c r="GW30">
        <f>(Transition!$D29*('RCP19-NEW'!AF31*'Per Unit Emission'!AW30)*'Efficiency Change'!$G29+Transition!$C29*('RCP19-NEW'!AF31*'Per Unit Emission'!AW74)*'Efficiency Change'!$P29)/'Life time change'!$C29</f>
        <v>29212159.768706199</v>
      </c>
      <c r="GX30">
        <f>(Transition!$D29*('RCP19-NEW'!AG31*'Per Unit Emission'!AX30)*'Efficiency Change'!$G29+Transition!$C29*('RCP19-NEW'!AG31*'Per Unit Emission'!AX74)*'Efficiency Change'!$P29)/'Life time change'!$C29</f>
        <v>47799897.514405683</v>
      </c>
      <c r="GY30">
        <f>(Transition!$D29*('RCP19-NEW'!AH31*'Per Unit Emission'!AY30)*'Efficiency Change'!$G29+Transition!$C29*('RCP19-NEW'!AH31*'Per Unit Emission'!AY74)*'Efficiency Change'!$P29)/'Life time change'!$C29</f>
        <v>35029085.22122018</v>
      </c>
      <c r="GZ30">
        <f>(Transition!$D29*('RCP19-NEW'!AI31*'Per Unit Emission'!AZ30)*'Efficiency Change'!$G29+Transition!$C29*('RCP19-NEW'!AI31*'Per Unit Emission'!AZ74)*'Efficiency Change'!$P29)/'Life time change'!$C29</f>
        <v>171874021.9855414</v>
      </c>
      <c r="HA30">
        <f>(Transition!$D29*('RCP19-NEW'!AJ31*'Per Unit Emission'!BA30)*'Efficiency Change'!$G29+Transition!$C29*('RCP19-NEW'!AJ31*'Per Unit Emission'!BA74)*'Efficiency Change'!$P29)/'Life time change'!$C29</f>
        <v>0</v>
      </c>
      <c r="HB30">
        <f>(Transition!$D29*('RCP19-NEW'!AK31*'Per Unit Emission'!AK30)*'Efficiency Change'!$G29+Transition!$C29*('RCP19-NEW'!AK31*'Per Unit Emission'!AK74)*'Efficiency Change'!$P29)/'Life time change'!$C29</f>
        <v>443417220.74455798</v>
      </c>
      <c r="HC30">
        <f>(Transition!$D29*('RCP19-NEW'!AL31*'Per Unit Emission'!AL30)*'Efficiency Change'!$G29+Transition!$C29*('RCP19-NEW'!AL31*'Per Unit Emission'!AL74)*'Efficiency Change'!$P29)/'Life time change'!$C29</f>
        <v>369776710.52953339</v>
      </c>
      <c r="HD30">
        <f>(Transition!$D29*('RCP19-NEW'!AM31*'Per Unit Emission'!AM30)*'Efficiency Change'!$G29+Transition!$C29*('RCP19-NEW'!AM31*'Per Unit Emission'!AM74)*'Efficiency Change'!$P29)/'Life time change'!$C29</f>
        <v>165954168.05544004</v>
      </c>
      <c r="HE30">
        <f>(Transition!$D29*('RCP19-NEW'!AN31*'Per Unit Emission'!AN30)*'Efficiency Change'!$G29+Transition!$C29*('RCP19-NEW'!AN31*'Per Unit Emission'!AN74)*'Efficiency Change'!$P29)/'Life time change'!$C29</f>
        <v>23881192.237919379</v>
      </c>
      <c r="HF30">
        <f>(Transition!$D29*('RCP19-NEW'!AO31*'Per Unit Emission'!AO30)*'Efficiency Change'!$G29+Transition!$C29*('RCP19-NEW'!AO31*'Per Unit Emission'!AO74)*'Efficiency Change'!$P29)/'Life time change'!$C29</f>
        <v>346295090.69417405</v>
      </c>
      <c r="HG30">
        <f>(Transition!$D29*('RCP19-NEW'!AP31*'Per Unit Emission'!AP30)*'Efficiency Change'!$G29+Transition!$C29*('RCP19-NEW'!AP31*'Per Unit Emission'!AP74)*'Efficiency Change'!$P29)/'Life time change'!$C29</f>
        <v>8129680.6279869862</v>
      </c>
      <c r="HH30">
        <f>(Transition!$D29*('RCP19-NEW'!AQ31*'Per Unit Emission'!AQ30)*'Efficiency Change'!$G29+Transition!$C29*('RCP19-NEW'!AQ31*'Per Unit Emission'!AQ74)*'Efficiency Change'!$P29)/'Life time change'!$C29</f>
        <v>40167785.791426733</v>
      </c>
      <c r="HI30">
        <f>(Transition!$D29*('RCP19-NEW'!AR31*'Per Unit Emission'!AR30)*'Efficiency Change'!$G29+Transition!$C29*('RCP19-NEW'!AR31*'Per Unit Emission'!AR74)*'Efficiency Change'!$P29)/'Life time change'!$C29</f>
        <v>309359865.25626719</v>
      </c>
      <c r="HJ30">
        <f>(Transition!$D29*('RCP19-NEW'!AS31*'Per Unit Emission'!AS30)*'Efficiency Change'!$G29+Transition!$C29*('RCP19-NEW'!AS31*'Per Unit Emission'!AS74)*'Efficiency Change'!$P29)/'Life time change'!$C29</f>
        <v>995874730.71204448</v>
      </c>
      <c r="HK30">
        <f>(Transition!$D29*('RCP19-NEW'!AT31*'Per Unit Emission'!AT30)*'Efficiency Change'!$G29+Transition!$C29*('RCP19-NEW'!AT31*'Per Unit Emission'!AT74)*'Efficiency Change'!$P29)/'Life time change'!$C29</f>
        <v>123283607.22448057</v>
      </c>
      <c r="HL30">
        <f>(Transition!$D29*('RCP19-NEW'!AU31*'Per Unit Emission'!AU30)*'Efficiency Change'!$G29+Transition!$C29*('RCP19-NEW'!AU31*'Per Unit Emission'!AU74)*'Efficiency Change'!$P29)/'Life time change'!$C29</f>
        <v>96347188.297149882</v>
      </c>
      <c r="HM30">
        <f>(Transition!$D29*('RCP19-NEW'!AV31*'Per Unit Emission'!AV30)*'Efficiency Change'!$G29+Transition!$C29*('RCP19-NEW'!AV31*'Per Unit Emission'!AV74)*'Efficiency Change'!$P29)/'Life time change'!$C29</f>
        <v>26106900.320943635</v>
      </c>
      <c r="HN30">
        <f>(Transition!$D29*('RCP19-NEW'!AW31*'Per Unit Emission'!AW30)*'Efficiency Change'!$G29+Transition!$C29*('RCP19-NEW'!AW31*'Per Unit Emission'!AW74)*'Efficiency Change'!$P29)/'Life time change'!$C29</f>
        <v>58424319.537412398</v>
      </c>
      <c r="HO30">
        <f>(Transition!$D29*('RCP19-NEW'!AX31*'Per Unit Emission'!AX30)*'Efficiency Change'!$G29+Transition!$C29*('RCP19-NEW'!AX31*'Per Unit Emission'!AX74)*'Efficiency Change'!$P29)/'Life time change'!$C29</f>
        <v>95362861.184563249</v>
      </c>
      <c r="HP30">
        <f>(Transition!$D29*('RCP19-NEW'!AY31*'Per Unit Emission'!AY30)*'Efficiency Change'!$G29+Transition!$C29*('RCP19-NEW'!AY31*'Per Unit Emission'!AY74)*'Efficiency Change'!$P29)/'Life time change'!$C29</f>
        <v>70058170.442440361</v>
      </c>
      <c r="HQ30">
        <f>(Transition!$D29*('RCP19-NEW'!AZ31*'Per Unit Emission'!AZ30)*'Efficiency Change'!$G29+Transition!$C29*('RCP19-NEW'!AZ31*'Per Unit Emission'!AZ74)*'Efficiency Change'!$P29)/'Life time change'!$C29</f>
        <v>343748043.97108281</v>
      </c>
      <c r="HR30">
        <f>(Transition!$D29*('RCP19-NEW'!BA31*'Per Unit Emission'!BA30)*'Efficiency Change'!$G29+Transition!$C29*('RCP19-NEW'!BA31*'Per Unit Emission'!BA74)*'Efficiency Change'!$P29)/'Life time change'!$C29</f>
        <v>0</v>
      </c>
      <c r="HS30">
        <f>(Transition!$D29*('RCP19-NEW'!BB31*'Per Unit Emission'!AK30)*'Efficiency Change'!$G29+Transition!$C29*('RCP19-NEW'!BB31*'Per Unit Emission'!AK74)*'Efficiency Change'!$P29)/'Life time change'!$C29</f>
        <v>444101867.42053455</v>
      </c>
      <c r="HT30">
        <f>(Transition!$D29*('RCP19-NEW'!BC31*'Per Unit Emission'!AL30)*'Efficiency Change'!$G29+Transition!$C29*('RCP19-NEW'!BC31*'Per Unit Emission'!AL74)*'Efficiency Change'!$P29)/'Life time change'!$C29</f>
        <v>378718027.283243</v>
      </c>
      <c r="HU30">
        <f>(Transition!$D29*('RCP19-NEW'!BD31*'Per Unit Emission'!AM30)*'Efficiency Change'!$G29+Transition!$C29*('RCP19-NEW'!BD31*'Per Unit Emission'!AM74)*'Efficiency Change'!$P29)/'Life time change'!$C29</f>
        <v>166064545.33509636</v>
      </c>
      <c r="HV30">
        <f>(Transition!$D29*('RCP19-NEW'!BE31*'Per Unit Emission'!AN30)*'Efficiency Change'!$G29+Transition!$C29*('RCP19-NEW'!BE31*'Per Unit Emission'!AN74)*'Efficiency Change'!$P29)/'Life time change'!$C29</f>
        <v>23927862.918384645</v>
      </c>
      <c r="HW30">
        <f>(Transition!$D29*('RCP19-NEW'!BF31*'Per Unit Emission'!AO30)*'Efficiency Change'!$G29+Transition!$C29*('RCP19-NEW'!BF31*'Per Unit Emission'!AO74)*'Efficiency Change'!$P29)/'Life time change'!$C29</f>
        <v>346559315.3480081</v>
      </c>
      <c r="HX30">
        <f>(Transition!$D29*('RCP19-NEW'!BG31*'Per Unit Emission'!AP30)*'Efficiency Change'!$G29+Transition!$C29*('RCP19-NEW'!BG31*'Per Unit Emission'!AP74)*'Efficiency Change'!$P29)/'Life time change'!$C29</f>
        <v>8138775.0658508493</v>
      </c>
      <c r="HY30">
        <f>(Transition!$D29*('RCP19-NEW'!BH31*'Per Unit Emission'!AQ30)*'Efficiency Change'!$G29+Transition!$C29*('RCP19-NEW'!BH31*'Per Unit Emission'!AQ74)*'Efficiency Change'!$P29)/'Life time change'!$C29</f>
        <v>40904966.859264955</v>
      </c>
      <c r="HZ30">
        <f>(Transition!$D29*('RCP19-NEW'!BI31*'Per Unit Emission'!AR30)*'Efficiency Change'!$G29+Transition!$C29*('RCP19-NEW'!BI31*'Per Unit Emission'!AR74)*'Efficiency Change'!$P29)/'Life time change'!$C29</f>
        <v>328867949.08017123</v>
      </c>
      <c r="IA30">
        <f>(Transition!$D29*('RCP19-NEW'!BJ31*'Per Unit Emission'!AS30)*'Efficiency Change'!$G29+Transition!$C29*('RCP19-NEW'!BJ31*'Per Unit Emission'!AS74)*'Efficiency Change'!$P29)/'Life time change'!$C29</f>
        <v>1076527029.0201871</v>
      </c>
      <c r="IB30">
        <f>(Transition!$D29*('RCP19-NEW'!BK31*'Per Unit Emission'!AT30)*'Efficiency Change'!$G29+Transition!$C29*('RCP19-NEW'!BK31*'Per Unit Emission'!AT74)*'Efficiency Change'!$P29)/'Life time change'!$C29</f>
        <v>129591938.34461977</v>
      </c>
      <c r="IC30">
        <f>(Transition!$D29*('RCP19-NEW'!BL31*'Per Unit Emission'!AU30)*'Efficiency Change'!$G29+Transition!$C29*('RCP19-NEW'!BL31*'Per Unit Emission'!AU74)*'Efficiency Change'!$P29)/'Life time change'!$C29</f>
        <v>96490747.719931513</v>
      </c>
      <c r="ID30">
        <f>(Transition!$D29*('RCP19-NEW'!BM31*'Per Unit Emission'!AV30)*'Efficiency Change'!$G29+Transition!$C29*('RCP19-NEW'!BM31*'Per Unit Emission'!AV74)*'Efficiency Change'!$P29)/'Life time change'!$C29</f>
        <v>26122670.983199202</v>
      </c>
      <c r="IE30">
        <f>(Transition!$D29*('RCP19-NEW'!BN31*'Per Unit Emission'!AW30)*'Efficiency Change'!$G29+Transition!$C29*('RCP19-NEW'!BN31*'Per Unit Emission'!AW74)*'Efficiency Change'!$P29)/'Life time change'!$C29</f>
        <v>86876148.405880794</v>
      </c>
      <c r="IF30">
        <f>(Transition!$D29*('RCP19-NEW'!BO31*'Per Unit Emission'!AX30)*'Efficiency Change'!$G29+Transition!$C29*('RCP19-NEW'!BO31*'Per Unit Emission'!AX74)*'Efficiency Change'!$P29)/'Life time change'!$C29</f>
        <v>95421860.572480738</v>
      </c>
      <c r="IG30">
        <f>(Transition!$D29*('RCP19-NEW'!BP31*'Per Unit Emission'!AY30)*'Efficiency Change'!$G29+Transition!$C29*('RCP19-NEW'!BP31*'Per Unit Emission'!AY74)*'Efficiency Change'!$P29)/'Life time change'!$C29</f>
        <v>101247011.29189001</v>
      </c>
      <c r="IH30">
        <f>(Transition!$D29*('RCP19-NEW'!BQ31*'Per Unit Emission'!AZ30)*'Efficiency Change'!$G29+Transition!$C29*('RCP19-NEW'!BQ31*'Per Unit Emission'!AZ74)*'Efficiency Change'!$P29)/'Life time change'!$C29</f>
        <v>446217883.11210597</v>
      </c>
      <c r="II30">
        <f>(Transition!$D29*('RCP19-NEW'!BR31*'Per Unit Emission'!BA30)*'Efficiency Change'!$G29+Transition!$C29*('RCP19-NEW'!BR31*'Per Unit Emission'!BA74)*'Efficiency Change'!$P29)/'Life time change'!$C29</f>
        <v>0</v>
      </c>
      <c r="IJ30">
        <f>(Transition!$D29*('RCP19-NEW'!BS31*'Per Unit Emission'!AK30)*'Efficiency Change'!$G29+Transition!$C29*('RCP19-NEW'!BS31*'Per Unit Emission'!AK74)*'Efficiency Change'!$P29)/'Life time change'!$C29</f>
        <v>444764788.0360831</v>
      </c>
      <c r="IK30">
        <f>(Transition!$D29*('RCP19-NEW'!BT31*'Per Unit Emission'!AL30)*'Efficiency Change'!$G29+Transition!$C29*('RCP19-NEW'!BT31*'Per Unit Emission'!AL74)*'Efficiency Change'!$P29)/'Life time change'!$C29</f>
        <v>378948607.09958905</v>
      </c>
      <c r="IL30">
        <f>(Transition!$D29*('RCP19-NEW'!BU31*'Per Unit Emission'!AM30)*'Efficiency Change'!$G29+Transition!$C29*('RCP19-NEW'!BU31*'Per Unit Emission'!AM74)*'Efficiency Change'!$P29)/'Life time change'!$C29</f>
        <v>166173048.09899595</v>
      </c>
      <c r="IM30">
        <f>(Transition!$D29*('RCP19-NEW'!BV31*'Per Unit Emission'!AN30)*'Efficiency Change'!$G29+Transition!$C29*('RCP19-NEW'!BV31*'Per Unit Emission'!AN74)*'Efficiency Change'!$P29)/'Life time change'!$C29</f>
        <v>23970229.867417511</v>
      </c>
      <c r="IN30">
        <f>(Transition!$D29*('RCP19-NEW'!BW31*'Per Unit Emission'!AO30)*'Efficiency Change'!$G29+Transition!$C29*('RCP19-NEW'!BW31*'Per Unit Emission'!AO74)*'Efficiency Change'!$P29)/'Life time change'!$C29</f>
        <v>346816899.08464712</v>
      </c>
      <c r="IO30">
        <f>(Transition!$D29*('RCP19-NEW'!BX31*'Per Unit Emission'!AP30)*'Efficiency Change'!$G29+Transition!$C29*('RCP19-NEW'!BX31*'Per Unit Emission'!AP74)*'Efficiency Change'!$P29)/'Life time change'!$C29</f>
        <v>8147705.5642973064</v>
      </c>
      <c r="IP30">
        <f>(Transition!$D29*('RCP19-NEW'!BY31*'Per Unit Emission'!AQ30)*'Efficiency Change'!$G29+Transition!$C29*('RCP19-NEW'!BY31*'Per Unit Emission'!AQ74)*'Efficiency Change'!$P29)/'Life time change'!$C29</f>
        <v>40931417.70124951</v>
      </c>
      <c r="IQ30">
        <f>(Transition!$D29*('RCP19-NEW'!BZ31*'Per Unit Emission'!AR30)*'Efficiency Change'!$G29+Transition!$C29*('RCP19-NEW'!BZ31*'Per Unit Emission'!AR74)*'Efficiency Change'!$P29)/'Life time change'!$C29</f>
        <v>329070813.48447073</v>
      </c>
      <c r="IR30">
        <f>(Transition!$D29*('RCP19-NEW'!CA31*'Per Unit Emission'!AS30)*'Efficiency Change'!$G29+Transition!$C29*('RCP19-NEW'!CA31*'Per Unit Emission'!AS74)*'Efficiency Change'!$P29)/'Life time change'!$C29</f>
        <v>1077147748.5186563</v>
      </c>
      <c r="IS30">
        <f>(Transition!$D29*('RCP19-NEW'!CB31*'Per Unit Emission'!AT30)*'Efficiency Change'!$G29+Transition!$C29*('RCP19-NEW'!CB31*'Per Unit Emission'!AT74)*'Efficiency Change'!$P29)/'Life time change'!$C29</f>
        <v>129666093.28832249</v>
      </c>
      <c r="IT30">
        <f>(Transition!$D29*('RCP19-NEW'!CC31*'Per Unit Emission'!AU30)*'Efficiency Change'!$G29+Transition!$C29*('RCP19-NEW'!CC31*'Per Unit Emission'!AU74)*'Efficiency Change'!$P29)/'Life time change'!$C29</f>
        <v>96620493.973201528</v>
      </c>
      <c r="IU30">
        <f>(Transition!$D29*('RCP19-NEW'!CD31*'Per Unit Emission'!AV30)*'Efficiency Change'!$G29+Transition!$C29*('RCP19-NEW'!CD31*'Per Unit Emission'!AV74)*'Efficiency Change'!$P29)/'Life time change'!$C29</f>
        <v>26138408.104463112</v>
      </c>
      <c r="IV30">
        <f>(Transition!$D29*('RCP19-NEW'!CE31*'Per Unit Emission'!AW30)*'Efficiency Change'!$G29+Transition!$C29*('RCP19-NEW'!CE31*'Per Unit Emission'!AW74)*'Efficiency Change'!$P29)/'Life time change'!$C29</f>
        <v>86905294.01158306</v>
      </c>
      <c r="IW30">
        <f>(Transition!$D29*('RCP19-NEW'!CF31*'Per Unit Emission'!AX30)*'Efficiency Change'!$G29+Transition!$C29*('RCP19-NEW'!CF31*'Per Unit Emission'!AX74)*'Efficiency Change'!$P29)/'Life time change'!$C29</f>
        <v>95480809.628472656</v>
      </c>
      <c r="IX30">
        <f>(Transition!$D29*('RCP19-NEW'!CG31*'Per Unit Emission'!AY30)*'Efficiency Change'!$G29+Transition!$C29*('RCP19-NEW'!CG31*'Per Unit Emission'!AY74)*'Efficiency Change'!$P29)/'Life time change'!$C29</f>
        <v>101280996.84003353</v>
      </c>
      <c r="IY30">
        <f>(Transition!$D29*('RCP19-NEW'!CH31*'Per Unit Emission'!AZ30)*'Efficiency Change'!$G29+Transition!$C29*('RCP19-NEW'!CH31*'Per Unit Emission'!AZ74)*'Efficiency Change'!$P29)/'Life time change'!$C29</f>
        <v>446411120.83206028</v>
      </c>
    </row>
    <row r="31" spans="1:259" x14ac:dyDescent="0.25">
      <c r="A31">
        <v>2038</v>
      </c>
      <c r="B31">
        <f>(Transition!$D30*('Base-New'!C32*'Per Unit Emission'!C31)*'Efficiency Change'!$G30+Transition!$C30*('Base-New'!C32*'Per Unit Emission'!C75)*'Efficiency Change'!$P30)/'Life time change'!$C30</f>
        <v>0</v>
      </c>
      <c r="C31">
        <f>(Transition!$D30*('Base-New'!D32*'Per Unit Emission'!D31)*'Efficiency Change'!$G30+Transition!$C30*('Base-New'!D32*'Per Unit Emission'!D75)*'Efficiency Change'!$P30)/'Life time change'!$C30</f>
        <v>0</v>
      </c>
      <c r="D31">
        <f>(Transition!$D30*('Base-New'!E32*'Per Unit Emission'!E31)*'Efficiency Change'!$G30+Transition!$C30*('Base-New'!E32*'Per Unit Emission'!E75)*'Efficiency Change'!$P30)/'Life time change'!$C30</f>
        <v>0</v>
      </c>
      <c r="E31">
        <f>(Transition!$D30*('Base-New'!F32*'Per Unit Emission'!F31)*'Efficiency Change'!$G30+Transition!$C30*('Base-New'!F32*'Per Unit Emission'!F75)*'Efficiency Change'!$P30)/'Life time change'!$C30</f>
        <v>0</v>
      </c>
      <c r="F31">
        <f>(Transition!$D30*('Base-New'!G32*'Per Unit Emission'!G31)*'Efficiency Change'!$G30+Transition!$C30*('Base-New'!G32*'Per Unit Emission'!G75)*'Efficiency Change'!$P30)/'Life time change'!$C30</f>
        <v>0</v>
      </c>
      <c r="G31">
        <f>(Transition!$D30*('Base-New'!H32*'Per Unit Emission'!H31)*'Efficiency Change'!$G30+Transition!$C30*('Base-New'!H32*'Per Unit Emission'!H75)*'Efficiency Change'!$P30)/'Life time change'!$C30</f>
        <v>0</v>
      </c>
      <c r="H31">
        <f>(Transition!$D30*('Base-New'!I32*'Per Unit Emission'!I31)*'Efficiency Change'!$G30+Transition!$C30*('Base-New'!I32*'Per Unit Emission'!I75)*'Efficiency Change'!$P30)/'Life time change'!$C30</f>
        <v>0</v>
      </c>
      <c r="I31">
        <f>(Transition!$D30*('Base-New'!J32*'Per Unit Emission'!J31)*'Efficiency Change'!$G30+Transition!$C30*('Base-New'!J32*'Per Unit Emission'!J75)*'Efficiency Change'!$P30)/'Life time change'!$C30</f>
        <v>0</v>
      </c>
      <c r="J31">
        <f>(Transition!$D30*('Base-New'!K32*'Per Unit Emission'!K31)*'Efficiency Change'!$G30+Transition!$C30*('Base-New'!K32*'Per Unit Emission'!K75)*'Efficiency Change'!$P30)/'Life time change'!$C30</f>
        <v>0</v>
      </c>
      <c r="K31">
        <f>(Transition!$D30*('Base-New'!L32*'Per Unit Emission'!L31)*'Efficiency Change'!$G30+Transition!$C30*('Base-New'!L32*'Per Unit Emission'!L75)*'Efficiency Change'!$P30)/'Life time change'!$C30</f>
        <v>0</v>
      </c>
      <c r="L31">
        <f>(Transition!$D30*('Base-New'!M32*'Per Unit Emission'!M31)*'Efficiency Change'!$G30+Transition!$C30*('Base-New'!M32*'Per Unit Emission'!M75)*'Efficiency Change'!$P30)/'Life time change'!$C30</f>
        <v>0</v>
      </c>
      <c r="M31">
        <f>(Transition!$D30*('Base-New'!N32*'Per Unit Emission'!N31)*'Efficiency Change'!$G30+Transition!$C30*('Base-New'!N32*'Per Unit Emission'!N75)*'Efficiency Change'!$P30)/'Life time change'!$C30</f>
        <v>0</v>
      </c>
      <c r="N31">
        <f>(Transition!$D30*('Base-New'!O32*'Per Unit Emission'!O31)*'Efficiency Change'!$G30+Transition!$C30*('Base-New'!O32*'Per Unit Emission'!O75)*'Efficiency Change'!$P30)/'Life time change'!$C30</f>
        <v>0</v>
      </c>
      <c r="O31">
        <f>(Transition!$D30*('Base-New'!P32*'Per Unit Emission'!P31)*'Efficiency Change'!$G30+Transition!$C30*('Base-New'!P32*'Per Unit Emission'!P75)*'Efficiency Change'!$P30)/'Life time change'!$C30</f>
        <v>0</v>
      </c>
      <c r="P31">
        <f>(Transition!$D30*('Base-New'!Q32*'Per Unit Emission'!Q31)*'Efficiency Change'!$G30+Transition!$C30*('Base-New'!Q32*'Per Unit Emission'!Q75)*'Efficiency Change'!$P30)/'Life time change'!$C30</f>
        <v>0</v>
      </c>
      <c r="Q31">
        <f>(Transition!$D30*('Base-New'!R32*'Per Unit Emission'!R31)*'Efficiency Change'!$G30+Transition!$C30*('Base-New'!R32*'Per Unit Emission'!R75)*'Efficiency Change'!$P30)/'Life time change'!$C30</f>
        <v>0</v>
      </c>
      <c r="R31">
        <f>(Transition!$D30*('Base-New'!S32*'Per Unit Emission'!S31)*'Efficiency Change'!$G30+Transition!$C30*('Base-New'!S32*'Per Unit Emission'!S75)*'Efficiency Change'!$P30)/'Life time change'!$C30</f>
        <v>0</v>
      </c>
      <c r="S31">
        <f>(Transition!$D30*('Base-New'!T32*'Per Unit Emission'!C31)*'Efficiency Change'!$G30+Transition!$C30*('Base-New'!T32*'Per Unit Emission'!C75)*'Efficiency Change'!$P30)/'Life time change'!$C30</f>
        <v>84906333.045436382</v>
      </c>
      <c r="T31">
        <f>(Transition!$D30*('Base-New'!U32*'Per Unit Emission'!D31)*'Efficiency Change'!$G30+Transition!$C30*('Base-New'!U32*'Per Unit Emission'!D75)*'Efficiency Change'!$P30)/'Life time change'!$C30</f>
        <v>70298861.313179165</v>
      </c>
      <c r="U31">
        <f>(Transition!$D30*('Base-New'!V32*'Per Unit Emission'!E31)*'Efficiency Change'!$G30+Transition!$C30*('Base-New'!V32*'Per Unit Emission'!E75)*'Efficiency Change'!$P30)/'Life time change'!$C30</f>
        <v>12290155.139854193</v>
      </c>
      <c r="V31">
        <f>(Transition!$D30*('Base-New'!W32*'Per Unit Emission'!F31)*'Efficiency Change'!$G30+Transition!$C30*('Base-New'!W32*'Per Unit Emission'!F75)*'Efficiency Change'!$P30)/'Life time change'!$C30</f>
        <v>10410200.719784301</v>
      </c>
      <c r="W31">
        <f>(Transition!$D30*('Base-New'!X32*'Per Unit Emission'!G31)*'Efficiency Change'!$G30+Transition!$C30*('Base-New'!X32*'Per Unit Emission'!G75)*'Efficiency Change'!$P30)/'Life time change'!$C30</f>
        <v>133764334.30540118</v>
      </c>
      <c r="X31">
        <f>(Transition!$D30*('Base-New'!Y32*'Per Unit Emission'!H31)*'Efficiency Change'!$G30+Transition!$C30*('Base-New'!Y32*'Per Unit Emission'!H75)*'Efficiency Change'!$P30)/'Life time change'!$C30</f>
        <v>4584394.6070493795</v>
      </c>
      <c r="Y31">
        <f>(Transition!$D30*('Base-New'!Z32*'Per Unit Emission'!I31)*'Efficiency Change'!$G30+Transition!$C30*('Base-New'!Z32*'Per Unit Emission'!I75)*'Efficiency Change'!$P30)/'Life time change'!$C30</f>
        <v>2929975.3220189358</v>
      </c>
      <c r="Z31">
        <f>(Transition!$D30*('Base-New'!AA32*'Per Unit Emission'!J31)*'Efficiency Change'!$G30+Transition!$C30*('Base-New'!AA32*'Per Unit Emission'!J75)*'Efficiency Change'!$P30)/'Life time change'!$C30</f>
        <v>28663964.467353631</v>
      </c>
      <c r="AA31">
        <f>(Transition!$D30*('Base-New'!AB32*'Per Unit Emission'!K31)*'Efficiency Change'!$G30+Transition!$C30*('Base-New'!AB32*'Per Unit Emission'!K75)*'Efficiency Change'!$P30)/'Life time change'!$C30</f>
        <v>175219180.57318786</v>
      </c>
      <c r="AB31">
        <f>(Transition!$D30*('Base-New'!AC32*'Per Unit Emission'!L31)*'Efficiency Change'!$G30+Transition!$C30*('Base-New'!AC32*'Per Unit Emission'!L75)*'Efficiency Change'!$P30)/'Life time change'!$C30</f>
        <v>21380372.642524194</v>
      </c>
      <c r="AC31">
        <f>(Transition!$D30*('Base-New'!AD32*'Per Unit Emission'!M31)*'Efficiency Change'!$G30+Transition!$C30*('Base-New'!AD32*'Per Unit Emission'!M75)*'Efficiency Change'!$P30)/'Life time change'!$C30</f>
        <v>26953058.908732407</v>
      </c>
      <c r="AD31">
        <f>(Transition!$D30*('Base-New'!AE32*'Per Unit Emission'!N31)*'Efficiency Change'!$G30+Transition!$C30*('Base-New'!AE32*'Per Unit Emission'!N75)*'Efficiency Change'!$P30)/'Life time change'!$C30</f>
        <v>3971225.9332147092</v>
      </c>
      <c r="AE31">
        <f>(Transition!$D30*('Base-New'!AF32*'Per Unit Emission'!O31)*'Efficiency Change'!$G30+Transition!$C30*('Base-New'!AF32*'Per Unit Emission'!O75)*'Efficiency Change'!$P30)/'Life time change'!$C30</f>
        <v>12368263.617210532</v>
      </c>
      <c r="AF31">
        <f>(Transition!$D30*('Base-New'!AG32*'Per Unit Emission'!P31)*'Efficiency Change'!$G30+Transition!$C30*('Base-New'!AG32*'Per Unit Emission'!P75)*'Efficiency Change'!$P30)/'Life time change'!$C30</f>
        <v>15831364.000513652</v>
      </c>
      <c r="AG31">
        <f>(Transition!$D30*('Base-New'!AH32*'Per Unit Emission'!Q31)*'Efficiency Change'!$G30+Transition!$C30*('Base-New'!AH32*'Per Unit Emission'!Q75)*'Efficiency Change'!$P30)/'Life time change'!$C30</f>
        <v>8241274.9148206888</v>
      </c>
      <c r="AH31">
        <f>(Transition!$D30*('Base-New'!AI32*'Per Unit Emission'!R31)*'Efficiency Change'!$G30+Transition!$C30*('Base-New'!AI32*'Per Unit Emission'!R75)*'Efficiency Change'!$P30)/'Life time change'!$C30</f>
        <v>56678201.233409293</v>
      </c>
      <c r="AI31">
        <f>(Transition!$D30*('Base-New'!AJ32*'Per Unit Emission'!S31)*'Efficiency Change'!$G30+Transition!$C30*('Base-New'!AJ32*'Per Unit Emission'!S75)*'Efficiency Change'!$P30)/'Life time change'!$C30</f>
        <v>0</v>
      </c>
      <c r="AJ31">
        <f>(Transition!$D30*('Base-New'!AK32*'Per Unit Emission'!C31)*'Efficiency Change'!$G30+Transition!$C30*('Base-New'!AK32*'Per Unit Emission'!C75)*'Efficiency Change'!$P30)/'Life time change'!$C30</f>
        <v>85373144.148090333</v>
      </c>
      <c r="AK31">
        <f>(Transition!$D30*('Base-New'!AL32*'Per Unit Emission'!D31)*'Efficiency Change'!$G30+Transition!$C30*('Base-New'!AL32*'Per Unit Emission'!D75)*'Efficiency Change'!$P30)/'Life time change'!$C30</f>
        <v>140597678.72699413</v>
      </c>
      <c r="AL31">
        <f>(Transition!$D30*('Base-New'!AM32*'Per Unit Emission'!E31)*'Efficiency Change'!$G30+Transition!$C30*('Base-New'!AM32*'Per Unit Emission'!E75)*'Efficiency Change'!$P30)/'Life time change'!$C30</f>
        <v>12490732.91832062</v>
      </c>
      <c r="AM31">
        <f>(Transition!$D30*('Base-New'!AN32*'Per Unit Emission'!F31)*'Efficiency Change'!$G30+Transition!$C30*('Base-New'!AN32*'Per Unit Emission'!F75)*'Efficiency Change'!$P30)/'Life time change'!$C30</f>
        <v>20820401.439568602</v>
      </c>
      <c r="AN31">
        <f>(Transition!$D30*('Base-New'!AO32*'Per Unit Emission'!G31)*'Efficiency Change'!$G30+Transition!$C30*('Base-New'!AO32*'Per Unit Emission'!G75)*'Efficiency Change'!$P30)/'Life time change'!$C30</f>
        <v>267528668.61080328</v>
      </c>
      <c r="AO31">
        <f>(Transition!$D30*('Base-New'!AP32*'Per Unit Emission'!H31)*'Efficiency Change'!$G30+Transition!$C30*('Base-New'!AP32*'Per Unit Emission'!H75)*'Efficiency Change'!$P30)/'Life time change'!$C30</f>
        <v>9168789.2140987255</v>
      </c>
      <c r="AP31">
        <f>(Transition!$D30*('Base-New'!AQ32*'Per Unit Emission'!I31)*'Efficiency Change'!$G30+Transition!$C30*('Base-New'!AQ32*'Per Unit Emission'!I75)*'Efficiency Change'!$P30)/'Life time change'!$C30</f>
        <v>2951073.219799167</v>
      </c>
      <c r="AQ31">
        <f>(Transition!$D30*('Base-New'!AR32*'Per Unit Emission'!J31)*'Efficiency Change'!$G30+Transition!$C30*('Base-New'!AR32*'Per Unit Emission'!J75)*'Efficiency Change'!$P30)/'Life time change'!$C30</f>
        <v>57327928.934707262</v>
      </c>
      <c r="AR31">
        <f>(Transition!$D30*('Base-New'!AS32*'Per Unit Emission'!K31)*'Efficiency Change'!$G30+Transition!$C30*('Base-New'!AS32*'Per Unit Emission'!K75)*'Efficiency Change'!$P30)/'Life time change'!$C30</f>
        <v>350438361.14637572</v>
      </c>
      <c r="AS31">
        <f>(Transition!$D30*('Base-New'!AT32*'Per Unit Emission'!L31)*'Efficiency Change'!$G30+Transition!$C30*('Base-New'!AT32*'Per Unit Emission'!L75)*'Efficiency Change'!$P30)/'Life time change'!$C30</f>
        <v>42760745.28504847</v>
      </c>
      <c r="AT31">
        <f>(Transition!$D30*('Base-New'!AU32*'Per Unit Emission'!M31)*'Efficiency Change'!$G30+Transition!$C30*('Base-New'!AU32*'Per Unit Emission'!M75)*'Efficiency Change'!$P30)/'Life time change'!$C30</f>
        <v>53906117.817464881</v>
      </c>
      <c r="AU31">
        <f>(Transition!$D30*('Base-New'!AV32*'Per Unit Emission'!N31)*'Efficiency Change'!$G30+Transition!$C30*('Base-New'!AV32*'Per Unit Emission'!N75)*'Efficiency Change'!$P30)/'Life time change'!$C30</f>
        <v>7942451.8664294183</v>
      </c>
      <c r="AV31">
        <f>(Transition!$D30*('Base-New'!AW32*'Per Unit Emission'!O31)*'Efficiency Change'!$G30+Transition!$C30*('Base-New'!AW32*'Per Unit Emission'!O75)*'Efficiency Change'!$P30)/'Life time change'!$C30</f>
        <v>24736527.234421123</v>
      </c>
      <c r="AW31">
        <f>(Transition!$D30*('Base-New'!AX32*'Per Unit Emission'!P31)*'Efficiency Change'!$G30+Transition!$C30*('Base-New'!AX32*'Per Unit Emission'!P75)*'Efficiency Change'!$P30)/'Life time change'!$C30</f>
        <v>31662728.001027383</v>
      </c>
      <c r="AX31">
        <f>(Transition!$D30*('Base-New'!AY32*'Per Unit Emission'!Q31)*'Efficiency Change'!$G30+Transition!$C30*('Base-New'!AY32*'Per Unit Emission'!Q75)*'Efficiency Change'!$P30)/'Life time change'!$C30</f>
        <v>16482549.829641437</v>
      </c>
      <c r="AY31">
        <f>(Transition!$D30*('Base-New'!AZ32*'Per Unit Emission'!R31)*'Efficiency Change'!$G30+Transition!$C30*('Base-New'!AZ32*'Per Unit Emission'!R75)*'Efficiency Change'!$P30)/'Life time change'!$C30</f>
        <v>113356402.46681847</v>
      </c>
      <c r="AZ31">
        <f>(Transition!$D30*('Base-New'!BA32*'Per Unit Emission'!S31)*'Efficiency Change'!$G30+Transition!$C30*('Base-New'!BA32*'Per Unit Emission'!S75)*'Efficiency Change'!$P30)/'Life time change'!$C30</f>
        <v>0</v>
      </c>
      <c r="BA31">
        <f>(Transition!$D30*('Base-New'!BB32*'Per Unit Emission'!C31)*'Efficiency Change'!$G30+Transition!$C30*('Base-New'!BB32*'Per Unit Emission'!C75)*'Efficiency Change'!$P30)/'Life time change'!$C30</f>
        <v>85834770.81351456</v>
      </c>
      <c r="BB31">
        <f>(Transition!$D30*('Base-New'!BC32*'Per Unit Emission'!D31)*'Efficiency Change'!$G30+Transition!$C30*('Base-New'!BC32*'Per Unit Emission'!D75)*'Efficiency Change'!$P30)/'Life time change'!$C30</f>
        <v>152663740.68562537</v>
      </c>
      <c r="BC31">
        <f>(Transition!$D30*('Base-New'!BD32*'Per Unit Emission'!E31)*'Efficiency Change'!$G30+Transition!$C30*('Base-New'!BD32*'Per Unit Emission'!E75)*'Efficiency Change'!$P30)/'Life time change'!$C30</f>
        <v>12687746.316789869</v>
      </c>
      <c r="BD31">
        <f>(Transition!$D30*('Base-New'!BE32*'Per Unit Emission'!F31)*'Efficiency Change'!$G30+Transition!$C30*('Base-New'!BE32*'Per Unit Emission'!F75)*'Efficiency Change'!$P30)/'Life time change'!$C30</f>
        <v>22539164.585093483</v>
      </c>
      <c r="BE31">
        <f>(Transition!$D30*('Base-New'!BF32*'Per Unit Emission'!G31)*'Efficiency Change'!$G30+Transition!$C30*('Base-New'!BF32*'Per Unit Emission'!G75)*'Efficiency Change'!$P30)/'Life time change'!$C30</f>
        <v>371366167.63760155</v>
      </c>
      <c r="BF31">
        <f>(Transition!$D30*('Base-New'!BG32*'Per Unit Emission'!H31)*'Efficiency Change'!$G30+Transition!$C30*('Base-New'!BG32*'Per Unit Emission'!H75)*'Efficiency Change'!$P30)/'Life time change'!$C30</f>
        <v>13753183.821148146</v>
      </c>
      <c r="BG31">
        <f>(Transition!$D30*('Base-New'!BH32*'Per Unit Emission'!I31)*'Efficiency Change'!$G30+Transition!$C30*('Base-New'!BH32*'Per Unit Emission'!I75)*'Efficiency Change'!$P30)/'Life time change'!$C30</f>
        <v>2971591.2898526536</v>
      </c>
      <c r="BH31">
        <f>(Transition!$D30*('Base-New'!BI32*'Per Unit Emission'!J31)*'Efficiency Change'!$G30+Transition!$C30*('Base-New'!BI32*'Per Unit Emission'!J75)*'Efficiency Change'!$P30)/'Life time change'!$C30</f>
        <v>85991893.402060449</v>
      </c>
      <c r="BI31">
        <f>(Transition!$D30*('Base-New'!BJ32*'Per Unit Emission'!K31)*'Efficiency Change'!$G30+Transition!$C30*('Base-New'!BJ32*'Per Unit Emission'!K75)*'Efficiency Change'!$P30)/'Life time change'!$C30</f>
        <v>525657541.71956354</v>
      </c>
      <c r="BJ31">
        <f>(Transition!$D30*('Base-New'!BK32*'Per Unit Emission'!L31)*'Efficiency Change'!$G30+Transition!$C30*('Base-New'!BK32*'Per Unit Emission'!L75)*'Efficiency Change'!$P30)/'Life time change'!$C30</f>
        <v>64141117.927572727</v>
      </c>
      <c r="BK31">
        <f>(Transition!$D30*('Base-New'!BL32*'Per Unit Emission'!M31)*'Efficiency Change'!$G30+Transition!$C30*('Base-New'!BL32*'Per Unit Emission'!M75)*'Efficiency Change'!$P30)/'Life time change'!$C30</f>
        <v>80859176.726197019</v>
      </c>
      <c r="BL31">
        <f>(Transition!$D30*('Base-New'!BM32*'Per Unit Emission'!N31)*'Efficiency Change'!$G30+Transition!$C30*('Base-New'!BM32*'Per Unit Emission'!N75)*'Efficiency Change'!$P30)/'Life time change'!$C30</f>
        <v>11248794.611761101</v>
      </c>
      <c r="BM31">
        <f>(Transition!$D30*('Base-New'!BN32*'Per Unit Emission'!O31)*'Efficiency Change'!$G30+Transition!$C30*('Base-New'!BN32*'Per Unit Emission'!O75)*'Efficiency Change'!$P30)/'Life time change'!$C30</f>
        <v>37104790.851631716</v>
      </c>
      <c r="BN31">
        <f>(Transition!$D30*('Base-New'!BO32*'Per Unit Emission'!P31)*'Efficiency Change'!$G30+Transition!$C30*('Base-New'!BO32*'Per Unit Emission'!P75)*'Efficiency Change'!$P30)/'Life time change'!$C30</f>
        <v>47494092.001541026</v>
      </c>
      <c r="BO31">
        <f>(Transition!$D30*('Base-New'!BP32*'Per Unit Emission'!Q31)*'Efficiency Change'!$G30+Transition!$C30*('Base-New'!BP32*'Per Unit Emission'!Q75)*'Efficiency Change'!$P30)/'Life time change'!$C30</f>
        <v>24723824.744462188</v>
      </c>
      <c r="BP31">
        <f>(Transition!$D30*('Base-New'!BQ32*'Per Unit Emission'!R31)*'Efficiency Change'!$G30+Transition!$C30*('Base-New'!BQ32*'Per Unit Emission'!R75)*'Efficiency Change'!$P30)/'Life time change'!$C30</f>
        <v>170034603.70022807</v>
      </c>
      <c r="BQ31">
        <f>(Transition!$D30*('Base-New'!BR32*'Per Unit Emission'!S31)*'Efficiency Change'!$G30+Transition!$C30*('Base-New'!BR32*'Per Unit Emission'!S75)*'Efficiency Change'!$P30)/'Life time change'!$C30</f>
        <v>0</v>
      </c>
      <c r="BR31">
        <f>(Transition!$D30*('Base-New'!BS32*'Per Unit Emission'!C31)*'Efficiency Change'!$G30+Transition!$C30*('Base-New'!BS32*'Per Unit Emission'!C75)*'Efficiency Change'!$P30)/'Life time change'!$C30</f>
        <v>86288386.904937074</v>
      </c>
      <c r="BS31">
        <f>(Transition!$D30*('Base-New'!BT32*'Per Unit Emission'!D31)*'Efficiency Change'!$G30+Transition!$C30*('Base-New'!BT32*'Per Unit Emission'!D75)*'Efficiency Change'!$P30)/'Life time change'!$C30</f>
        <v>152818314.17884839</v>
      </c>
      <c r="BT31">
        <f>(Transition!$D30*('Base-New'!BU32*'Per Unit Emission'!E31)*'Efficiency Change'!$G30+Transition!$C30*('Base-New'!BU32*'Per Unit Emission'!E75)*'Efficiency Change'!$P30)/'Life time change'!$C30</f>
        <v>12877004.033664722</v>
      </c>
      <c r="BU31">
        <f>(Transition!$D30*('Base-New'!BV32*'Per Unit Emission'!F31)*'Efficiency Change'!$G30+Transition!$C30*('Base-New'!BV32*'Per Unit Emission'!F75)*'Efficiency Change'!$P30)/'Life time change'!$C30</f>
        <v>22562203.596290749</v>
      </c>
      <c r="BV31">
        <f>(Transition!$D30*('Base-New'!BW32*'Per Unit Emission'!G31)*'Efficiency Change'!$G30+Transition!$C30*('Base-New'!BW32*'Per Unit Emission'!G75)*'Efficiency Change'!$P30)/'Life time change'!$C30</f>
        <v>371625707.14032012</v>
      </c>
      <c r="BW31">
        <f>(Transition!$D30*('Base-New'!BX32*'Per Unit Emission'!H31)*'Efficiency Change'!$G30+Transition!$C30*('Base-New'!BX32*'Per Unit Emission'!H75)*'Efficiency Change'!$P30)/'Life time change'!$C30</f>
        <v>18337578.428197511</v>
      </c>
      <c r="BX31">
        <f>(Transition!$D30*('Base-New'!BY32*'Per Unit Emission'!I31)*'Efficiency Change'!$G30+Transition!$C30*('Base-New'!BY32*'Per Unit Emission'!I75)*'Efficiency Change'!$P30)/'Life time change'!$C30</f>
        <v>2991754.8316380321</v>
      </c>
      <c r="BY31">
        <f>(Transition!$D30*('Base-New'!BZ32*'Per Unit Emission'!J31)*'Efficiency Change'!$G30+Transition!$C30*('Base-New'!BZ32*'Per Unit Emission'!J75)*'Efficiency Change'!$P30)/'Life time change'!$C30</f>
        <v>89452910.189824104</v>
      </c>
      <c r="BZ31">
        <f>(Transition!$D30*('Base-New'!CA32*'Per Unit Emission'!K31)*'Efficiency Change'!$G30+Transition!$C30*('Base-New'!CA32*'Per Unit Emission'!K75)*'Efficiency Change'!$P30)/'Life time change'!$C30</f>
        <v>590094032.99027526</v>
      </c>
      <c r="CA31">
        <f>(Transition!$D30*('Base-New'!CB32*'Per Unit Emission'!L31)*'Efficiency Change'!$G30+Transition!$C30*('Base-New'!CB32*'Per Unit Emission'!L75)*'Efficiency Change'!$P30)/'Life time change'!$C30</f>
        <v>81904565.503919259</v>
      </c>
      <c r="CB31">
        <f>(Transition!$D30*('Base-New'!CC32*'Per Unit Emission'!M31)*'Efficiency Change'!$G30+Transition!$C30*('Base-New'!CC32*'Per Unit Emission'!M75)*'Efficiency Change'!$P30)/'Life time change'!$C30</f>
        <v>107812235.63492937</v>
      </c>
      <c r="CC31">
        <f>(Transition!$D30*('Base-New'!CD32*'Per Unit Emission'!N31)*'Efficiency Change'!$G30+Transition!$C30*('Base-New'!CD32*'Per Unit Emission'!N75)*'Efficiency Change'!$P30)/'Life time change'!$C30</f>
        <v>11255997.723903354</v>
      </c>
      <c r="CD31">
        <f>(Transition!$D30*('Base-New'!CE32*'Per Unit Emission'!O31)*'Efficiency Change'!$G30+Transition!$C30*('Base-New'!CE32*'Per Unit Emission'!O75)*'Efficiency Change'!$P30)/'Life time change'!$C30</f>
        <v>49473054.468842298</v>
      </c>
      <c r="CE31">
        <f>(Transition!$D30*('Base-New'!CF32*'Per Unit Emission'!P31)*'Efficiency Change'!$G30+Transition!$C30*('Base-New'!CF32*'Per Unit Emission'!P75)*'Efficiency Change'!$P30)/'Life time change'!$C30</f>
        <v>63325456.002054766</v>
      </c>
      <c r="CF31">
        <f>(Transition!$D30*('Base-New'!CG32*'Per Unit Emission'!Q31)*'Efficiency Change'!$G30+Transition!$C30*('Base-New'!CG32*'Per Unit Emission'!Q75)*'Efficiency Change'!$P30)/'Life time change'!$C30</f>
        <v>32965099.659282938</v>
      </c>
      <c r="CG31">
        <f>(Transition!$D30*('Base-New'!CH32*'Per Unit Emission'!R31)*'Efficiency Change'!$G30+Transition!$C30*('Base-New'!CH32*'Per Unit Emission'!R75)*'Efficiency Change'!$P30)/'Life time change'!$C30</f>
        <v>226712804.93363693</v>
      </c>
      <c r="CJ31">
        <v>2038</v>
      </c>
      <c r="CK31">
        <f>(Transition!$D30*('RCP26-NEW'!C32*'Per Unit Emission'!T31)*'Efficiency Change'!$G30+Transition!$C30*('RCP26-NEW'!C32*'Per Unit Emission'!T75)*'Efficiency Change'!$P30)/'Life time change'!$C30</f>
        <v>0</v>
      </c>
      <c r="CL31">
        <f>(Transition!$D30*('RCP26-NEW'!D32*'Per Unit Emission'!U31)*'Efficiency Change'!$G30+Transition!$C30*('RCP26-NEW'!D32*'Per Unit Emission'!U75)*'Efficiency Change'!$P30)/'Life time change'!$C30</f>
        <v>0</v>
      </c>
      <c r="CM31">
        <f>(Transition!$D30*('RCP26-NEW'!E32*'Per Unit Emission'!V31)*'Efficiency Change'!$G30+Transition!$C30*('RCP26-NEW'!E32*'Per Unit Emission'!V75)*'Efficiency Change'!$P30)/'Life time change'!$C30</f>
        <v>0</v>
      </c>
      <c r="CN31">
        <f>(Transition!$D30*('RCP26-NEW'!F32*'Per Unit Emission'!W31)*'Efficiency Change'!$G30+Transition!$C30*('RCP26-NEW'!F32*'Per Unit Emission'!W75)*'Efficiency Change'!$P30)/'Life time change'!$C30</f>
        <v>0</v>
      </c>
      <c r="CO31">
        <f>(Transition!$D30*('RCP26-NEW'!G32*'Per Unit Emission'!X31)*'Efficiency Change'!$G30+Transition!$C30*('RCP26-NEW'!G32*'Per Unit Emission'!X75)*'Efficiency Change'!$P30)/'Life time change'!$C30</f>
        <v>0</v>
      </c>
      <c r="CP31">
        <f>(Transition!$D30*('RCP26-NEW'!H32*'Per Unit Emission'!Y31)*'Efficiency Change'!$G30+Transition!$C30*('RCP26-NEW'!H32*'Per Unit Emission'!Y75)*'Efficiency Change'!$P30)/'Life time change'!$C30</f>
        <v>0</v>
      </c>
      <c r="CQ31">
        <f>(Transition!$D30*('RCP26-NEW'!I32*'Per Unit Emission'!Z31)*'Efficiency Change'!$G30+Transition!$C30*('RCP26-NEW'!I32*'Per Unit Emission'!Z75)*'Efficiency Change'!$P30)/'Life time change'!$C30</f>
        <v>0</v>
      </c>
      <c r="CR31">
        <f>(Transition!$D30*('RCP26-NEW'!J32*'Per Unit Emission'!AA31)*'Efficiency Change'!$G30+Transition!$C30*('RCP26-NEW'!J32*'Per Unit Emission'!AA75)*'Efficiency Change'!$P30)/'Life time change'!$C30</f>
        <v>0</v>
      </c>
      <c r="CS31">
        <f>(Transition!$D30*('RCP26-NEW'!K32*'Per Unit Emission'!AB31)*'Efficiency Change'!$G30+Transition!$C30*('RCP26-NEW'!K32*'Per Unit Emission'!AB75)*'Efficiency Change'!$P30)/'Life time change'!$C30</f>
        <v>0</v>
      </c>
      <c r="CT31">
        <f>(Transition!$D30*('RCP26-NEW'!L32*'Per Unit Emission'!AC31)*'Efficiency Change'!$G30+Transition!$C30*('RCP26-NEW'!L32*'Per Unit Emission'!AC75)*'Efficiency Change'!$P30)/'Life time change'!$C30</f>
        <v>0</v>
      </c>
      <c r="CU31">
        <f>(Transition!$D30*('RCP26-NEW'!M32*'Per Unit Emission'!AD31)*'Efficiency Change'!$G30+Transition!$C30*('RCP26-NEW'!M32*'Per Unit Emission'!AD75)*'Efficiency Change'!$P30)/'Life time change'!$C30</f>
        <v>0</v>
      </c>
      <c r="CV31">
        <f>(Transition!$D30*('RCP26-NEW'!N32*'Per Unit Emission'!AE31)*'Efficiency Change'!$G30+Transition!$C30*('RCP26-NEW'!N32*'Per Unit Emission'!AE75)*'Efficiency Change'!$P30)/'Life time change'!$C30</f>
        <v>0</v>
      </c>
      <c r="CW31">
        <f>(Transition!$D30*('RCP26-NEW'!O32*'Per Unit Emission'!AF31)*'Efficiency Change'!$G30+Transition!$C30*('RCP26-NEW'!O32*'Per Unit Emission'!AF75)*'Efficiency Change'!$P30)/'Life time change'!$C30</f>
        <v>0</v>
      </c>
      <c r="CX31">
        <f>(Transition!$D30*('RCP26-NEW'!P32*'Per Unit Emission'!AG31)*'Efficiency Change'!$G30+Transition!$C30*('RCP26-NEW'!P32*'Per Unit Emission'!AG75)*'Efficiency Change'!$P30)/'Life time change'!$C30</f>
        <v>0</v>
      </c>
      <c r="CY31">
        <f>(Transition!$D30*('RCP26-NEW'!Q32*'Per Unit Emission'!AH31)*'Efficiency Change'!$G30+Transition!$C30*('RCP26-NEW'!Q32*'Per Unit Emission'!AH75)*'Efficiency Change'!$P30)/'Life time change'!$C30</f>
        <v>0</v>
      </c>
      <c r="CZ31">
        <f>(Transition!$D30*('RCP26-NEW'!R32*'Per Unit Emission'!AI31)*'Efficiency Change'!$G30+Transition!$C30*('RCP26-NEW'!R32*'Per Unit Emission'!AI75)*'Efficiency Change'!$P30)/'Life time change'!$C30</f>
        <v>0</v>
      </c>
      <c r="DA31">
        <f>(Transition!$D30*('RCP26-NEW'!S32*'Per Unit Emission'!AJ31)*'Efficiency Change'!$G30+Transition!$C30*('RCP26-NEW'!S32*'Per Unit Emission'!AJ75)*'Efficiency Change'!$P30)/'Life time change'!$C30</f>
        <v>0</v>
      </c>
      <c r="DB31">
        <f>(Transition!$D30*('RCP26-NEW'!T32*'Per Unit Emission'!T31)*'Efficiency Change'!$G30+Transition!$C30*('RCP26-NEW'!T32*'Per Unit Emission'!T75)*'Efficiency Change'!$P30)/'Life time change'!$C30</f>
        <v>313277123.50594676</v>
      </c>
      <c r="DC31">
        <f>(Transition!$D30*('RCP26-NEW'!U32*'Per Unit Emission'!U31)*'Efficiency Change'!$G30+Transition!$C30*('RCP26-NEW'!U32*'Per Unit Emission'!U75)*'Efficiency Change'!$P30)/'Life time change'!$C30</f>
        <v>93897462.905103773</v>
      </c>
      <c r="DD31">
        <f>(Transition!$D30*('RCP26-NEW'!V32*'Per Unit Emission'!V31)*'Efficiency Change'!$G30+Transition!$C30*('RCP26-NEW'!V32*'Per Unit Emission'!V75)*'Efficiency Change'!$P30)/'Life time change'!$C30</f>
        <v>58334936.126907349</v>
      </c>
      <c r="DE31">
        <f>(Transition!$D30*('RCP26-NEW'!W32*'Per Unit Emission'!W31)*'Efficiency Change'!$G30+Transition!$C30*('RCP26-NEW'!W32*'Per Unit Emission'!W75)*'Efficiency Change'!$P30)/'Life time change'!$C30</f>
        <v>5047917.562046187</v>
      </c>
      <c r="DF31">
        <f>(Transition!$D30*('RCP26-NEW'!X32*'Per Unit Emission'!X31)*'Efficiency Change'!$G30+Transition!$C30*('RCP26-NEW'!X32*'Per Unit Emission'!X75)*'Efficiency Change'!$P30)/'Life time change'!$C30</f>
        <v>134556279.01510814</v>
      </c>
      <c r="DG31">
        <f>(Transition!$D30*('RCP26-NEW'!Y32*'Per Unit Emission'!Y31)*'Efficiency Change'!$G30+Transition!$C30*('RCP26-NEW'!Y32*'Per Unit Emission'!Y75)*'Efficiency Change'!$P30)/'Life time change'!$C30</f>
        <v>7480011.2546528541</v>
      </c>
      <c r="DH31">
        <f>(Transition!$D30*('RCP26-NEW'!Z32*'Per Unit Emission'!Z31)*'Efficiency Change'!$G30+Transition!$C30*('RCP26-NEW'!Z32*'Per Unit Emission'!Z75)*'Efficiency Change'!$P30)/'Life time change'!$C30</f>
        <v>13273119.900195641</v>
      </c>
      <c r="DI31">
        <f>(Transition!$D30*('RCP26-NEW'!AA32*'Per Unit Emission'!AA31)*'Efficiency Change'!$G30+Transition!$C30*('RCP26-NEW'!AA32*'Per Unit Emission'!AA75)*'Efficiency Change'!$P30)/'Life time change'!$C30</f>
        <v>47465254.311006442</v>
      </c>
      <c r="DJ31">
        <f>(Transition!$D30*('RCP26-NEW'!AB32*'Per Unit Emission'!AB31)*'Efficiency Change'!$G30+Transition!$C30*('RCP26-NEW'!AB32*'Per Unit Emission'!AB75)*'Efficiency Change'!$P30)/'Life time change'!$C30</f>
        <v>273397390.34819275</v>
      </c>
      <c r="DK31">
        <f>(Transition!$D30*('RCP26-NEW'!AC32*'Per Unit Emission'!AC31)*'Efficiency Change'!$G30+Transition!$C30*('RCP26-NEW'!AC32*'Per Unit Emission'!AC75)*'Efficiency Change'!$P30)/'Life time change'!$C30</f>
        <v>29421654.142316546</v>
      </c>
      <c r="DL31">
        <f>(Transition!$D30*('RCP26-NEW'!AD32*'Per Unit Emission'!AD31)*'Efficiency Change'!$G30+Transition!$C30*('RCP26-NEW'!AD32*'Per Unit Emission'!AD75)*'Efficiency Change'!$P30)/'Life time change'!$C30</f>
        <v>69558282.253970489</v>
      </c>
      <c r="DM31">
        <f>(Transition!$D30*('RCP26-NEW'!AE32*'Per Unit Emission'!AE31)*'Efficiency Change'!$G30+Transition!$C30*('RCP26-NEW'!AE32*'Per Unit Emission'!AE75)*'Efficiency Change'!$P30)/'Life time change'!$C30</f>
        <v>6317778.9061671514</v>
      </c>
      <c r="DN31">
        <f>(Transition!$D30*('RCP26-NEW'!AF32*'Per Unit Emission'!AF31)*'Efficiency Change'!$G30+Transition!$C30*('RCP26-NEW'!AF32*'Per Unit Emission'!AF75)*'Efficiency Change'!$P30)/'Life time change'!$C30</f>
        <v>19613816.819884475</v>
      </c>
      <c r="DO31">
        <f>(Transition!$D30*('RCP26-NEW'!AG32*'Per Unit Emission'!AG31)*'Efficiency Change'!$G30+Transition!$C30*('RCP26-NEW'!AG32*'Per Unit Emission'!AG75)*'Efficiency Change'!$P30)/'Life time change'!$C30</f>
        <v>36829369.025185682</v>
      </c>
      <c r="DP31">
        <f>(Transition!$D30*('RCP26-NEW'!AH32*'Per Unit Emission'!AH31)*'Efficiency Change'!$G30+Transition!$C30*('RCP26-NEW'!AH32*'Per Unit Emission'!AH75)*'Efficiency Change'!$P30)/'Life time change'!$C30</f>
        <v>16257988.713569479</v>
      </c>
      <c r="DQ31">
        <f>(Transition!$D30*('RCP26-NEW'!AI32*'Per Unit Emission'!AI31)*'Efficiency Change'!$G30+Transition!$C30*('RCP26-NEW'!AI32*'Per Unit Emission'!AI75)*'Efficiency Change'!$P30)/'Life time change'!$C30</f>
        <v>98396729.616230741</v>
      </c>
      <c r="DR31">
        <f>(Transition!$D30*('RCP26-NEW'!AJ32*'Per Unit Emission'!AJ31)*'Efficiency Change'!$G30+Transition!$C30*('RCP26-NEW'!AJ32*'Per Unit Emission'!AJ75)*'Efficiency Change'!$P30)/'Life time change'!$C30</f>
        <v>0</v>
      </c>
      <c r="DS31">
        <f>(Transition!$D30*('RCP26-NEW'!AK32*'Per Unit Emission'!T31)*'Efficiency Change'!$G30+Transition!$C30*('RCP26-NEW'!AK32*'Per Unit Emission'!T75)*'Efficiency Change'!$P30)/'Life time change'!$C30</f>
        <v>584574094.77605057</v>
      </c>
      <c r="DT31">
        <f>(Transition!$D30*('RCP26-NEW'!AL32*'Per Unit Emission'!U31)*'Efficiency Change'!$G30+Transition!$C30*('RCP26-NEW'!AL32*'Per Unit Emission'!U75)*'Efficiency Change'!$P30)/'Life time change'!$C30</f>
        <v>105969356.93465222</v>
      </c>
      <c r="DU31">
        <f>(Transition!$D30*('RCP26-NEW'!AM32*'Per Unit Emission'!V31)*'Efficiency Change'!$G30+Transition!$C30*('RCP26-NEW'!AM32*'Per Unit Emission'!V75)*'Efficiency Change'!$P30)/'Life time change'!$C30</f>
        <v>58585486.096353367</v>
      </c>
      <c r="DV31">
        <f>(Transition!$D30*('RCP26-NEW'!AN32*'Per Unit Emission'!W31)*'Efficiency Change'!$G30+Transition!$C30*('RCP26-NEW'!AN32*'Per Unit Emission'!W75)*'Efficiency Change'!$P30)/'Life time change'!$C30</f>
        <v>5070940.9904954499</v>
      </c>
      <c r="DW31">
        <f>(Transition!$D30*('RCP26-NEW'!AO32*'Per Unit Emission'!X31)*'Efficiency Change'!$G30+Transition!$C30*('RCP26-NEW'!AO32*'Per Unit Emission'!X75)*'Efficiency Change'!$P30)/'Life time change'!$C30</f>
        <v>191638314.44124466</v>
      </c>
      <c r="DX31">
        <f>(Transition!$D30*('RCP26-NEW'!AP32*'Per Unit Emission'!Y31)*'Efficiency Change'!$G30+Transition!$C30*('RCP26-NEW'!AP32*'Per Unit Emission'!Y75)*'Efficiency Change'!$P30)/'Life time change'!$C30</f>
        <v>14960022.509305708</v>
      </c>
      <c r="DY31">
        <f>(Transition!$D30*('RCP26-NEW'!AQ32*'Per Unit Emission'!Z31)*'Efficiency Change'!$G30+Transition!$C30*('RCP26-NEW'!AQ32*'Per Unit Emission'!Z75)*'Efficiency Change'!$P30)/'Life time change'!$C30</f>
        <v>20095364.795096774</v>
      </c>
      <c r="DZ31">
        <f>(Transition!$D30*('RCP26-NEW'!AR32*'Per Unit Emission'!AA31)*'Efficiency Change'!$G30+Transition!$C30*('RCP26-NEW'!AR32*'Per Unit Emission'!AA75)*'Efficiency Change'!$P30)/'Life time change'!$C30</f>
        <v>94930508.622012883</v>
      </c>
      <c r="EA31">
        <f>(Transition!$D30*('RCP26-NEW'!AS32*'Per Unit Emission'!AB31)*'Efficiency Change'!$G30+Transition!$C30*('RCP26-NEW'!AS32*'Per Unit Emission'!AB75)*'Efficiency Change'!$P30)/'Life time change'!$C30</f>
        <v>546794780.69638169</v>
      </c>
      <c r="EB31">
        <f>(Transition!$D30*('RCP26-NEW'!AT32*'Per Unit Emission'!AC31)*'Efficiency Change'!$G30+Transition!$C30*('RCP26-NEW'!AT32*'Per Unit Emission'!AC75)*'Efficiency Change'!$P30)/'Life time change'!$C30</f>
        <v>58843308.284632891</v>
      </c>
      <c r="EC31">
        <f>(Transition!$D30*('RCP26-NEW'!AU32*'Per Unit Emission'!AD31)*'Efficiency Change'!$G30+Transition!$C30*('RCP26-NEW'!AU32*'Per Unit Emission'!AD75)*'Efficiency Change'!$P30)/'Life time change'!$C30</f>
        <v>139116564.50794154</v>
      </c>
      <c r="ED31">
        <f>(Transition!$D30*('RCP26-NEW'!AV32*'Per Unit Emission'!AE31)*'Efficiency Change'!$G30+Transition!$C30*('RCP26-NEW'!AV32*'Per Unit Emission'!AE75)*'Efficiency Change'!$P30)/'Life time change'!$C30</f>
        <v>12635557.812334361</v>
      </c>
      <c r="EE31">
        <f>(Transition!$D30*('RCP26-NEW'!AW32*'Per Unit Emission'!AF31)*'Efficiency Change'!$G30+Transition!$C30*('RCP26-NEW'!AW32*'Per Unit Emission'!AF75)*'Efficiency Change'!$P30)/'Life time change'!$C30</f>
        <v>39227464.176405862</v>
      </c>
      <c r="EF31">
        <f>(Transition!$D30*('RCP26-NEW'!AX32*'Per Unit Emission'!AG31)*'Efficiency Change'!$G30+Transition!$C30*('RCP26-NEW'!AX32*'Per Unit Emission'!AG75)*'Efficiency Change'!$P30)/'Life time change'!$C30</f>
        <v>73658738.05037114</v>
      </c>
      <c r="EG31">
        <f>(Transition!$D30*('RCP26-NEW'!AY32*'Per Unit Emission'!AH31)*'Efficiency Change'!$G30+Transition!$C30*('RCP26-NEW'!AY32*'Per Unit Emission'!AH75)*'Efficiency Change'!$P30)/'Life time change'!$C30</f>
        <v>32515977.427138958</v>
      </c>
      <c r="EH31">
        <f>(Transition!$D30*('RCP26-NEW'!AZ32*'Per Unit Emission'!AI31)*'Efficiency Change'!$G30+Transition!$C30*('RCP26-NEW'!AZ32*'Per Unit Emission'!AI75)*'Efficiency Change'!$P30)/'Life time change'!$C30</f>
        <v>196793459.23246202</v>
      </c>
      <c r="EI31">
        <f>(Transition!$D30*('RCP26-NEW'!BA32*'Per Unit Emission'!AJ31)*'Efficiency Change'!$G30+Transition!$C30*('RCP26-NEW'!BA32*'Per Unit Emission'!AJ75)*'Efficiency Change'!$P30)/'Life time change'!$C30</f>
        <v>0</v>
      </c>
      <c r="EJ31">
        <f>(Transition!$D30*('RCP26-NEW'!BB32*'Per Unit Emission'!T31)*'Efficiency Change'!$G30+Transition!$C30*('RCP26-NEW'!BB32*'Per Unit Emission'!T75)*'Efficiency Change'!$P30)/'Life time change'!$C30</f>
        <v>585126364.91921043</v>
      </c>
      <c r="EK31">
        <f>(Transition!$D30*('RCP26-NEW'!BC32*'Per Unit Emission'!U31)*'Efficiency Change'!$G30+Transition!$C30*('RCP26-NEW'!BC32*'Per Unit Emission'!U75)*'Efficiency Change'!$P30)/'Life time change'!$C30</f>
        <v>106102032.52911572</v>
      </c>
      <c r="EL31">
        <f>(Transition!$D30*('RCP26-NEW'!BD32*'Per Unit Emission'!V31)*'Efficiency Change'!$G30+Transition!$C30*('RCP26-NEW'!BD32*'Per Unit Emission'!V75)*'Efficiency Change'!$P30)/'Life time change'!$C30</f>
        <v>58836036.065798916</v>
      </c>
      <c r="EM31">
        <f>(Transition!$D30*('RCP26-NEW'!BE32*'Per Unit Emission'!W31)*'Efficiency Change'!$G30+Transition!$C30*('RCP26-NEW'!BE32*'Per Unit Emission'!W75)*'Efficiency Change'!$P30)/'Life time change'!$C30</f>
        <v>5093525.1856631022</v>
      </c>
      <c r="EN31">
        <f>(Transition!$D30*('RCP26-NEW'!BF32*'Per Unit Emission'!X31)*'Efficiency Change'!$G30+Transition!$C30*('RCP26-NEW'!BF32*'Per Unit Emission'!X75)*'Efficiency Change'!$P30)/'Life time change'!$C30</f>
        <v>191858222.13514891</v>
      </c>
      <c r="EO31">
        <f>(Transition!$D30*('RCP26-NEW'!BG32*'Per Unit Emission'!Y31)*'Efficiency Change'!$G30+Transition!$C30*('RCP26-NEW'!BG32*'Per Unit Emission'!Y75)*'Efficiency Change'!$P30)/'Life time change'!$C30</f>
        <v>17560508.901915576</v>
      </c>
      <c r="EP31">
        <f>(Transition!$D30*('RCP26-NEW'!BH32*'Per Unit Emission'!Z31)*'Efficiency Change'!$G30+Transition!$C30*('RCP26-NEW'!BH32*'Per Unit Emission'!Z75)*'Efficiency Change'!$P30)/'Life time change'!$C30</f>
        <v>20120796.672161385</v>
      </c>
      <c r="EQ31">
        <f>(Transition!$D30*('RCP26-NEW'!BI32*'Per Unit Emission'!AA31)*'Efficiency Change'!$G30+Transition!$C30*('RCP26-NEW'!BI32*'Per Unit Emission'!AA75)*'Efficiency Change'!$P30)/'Life time change'!$C30</f>
        <v>110957002.44976421</v>
      </c>
      <c r="ER31">
        <f>(Transition!$D30*('RCP26-NEW'!BJ32*'Per Unit Emission'!AB31)*'Efficiency Change'!$G30+Transition!$C30*('RCP26-NEW'!BJ32*'Per Unit Emission'!AB75)*'Efficiency Change'!$P30)/'Life time change'!$C30</f>
        <v>651263358.54275668</v>
      </c>
      <c r="ES31">
        <f>(Transition!$D30*('RCP26-NEW'!BK32*'Per Unit Emission'!AC31)*'Efficiency Change'!$G30+Transition!$C30*('RCP26-NEW'!BK32*'Per Unit Emission'!AC75)*'Efficiency Change'!$P30)/'Life time change'!$C30</f>
        <v>73483079.120572656</v>
      </c>
      <c r="ET31">
        <f>(Transition!$D30*('RCP26-NEW'!BL32*'Per Unit Emission'!AD31)*'Efficiency Change'!$G30+Transition!$C30*('RCP26-NEW'!BL32*'Per Unit Emission'!AD75)*'Efficiency Change'!$P30)/'Life time change'!$C30</f>
        <v>199383071.24024332</v>
      </c>
      <c r="EU31">
        <f>(Transition!$D30*('RCP26-NEW'!BM32*'Per Unit Emission'!AE31)*'Efficiency Change'!$G30+Transition!$C30*('RCP26-NEW'!BM32*'Per Unit Emission'!AE75)*'Efficiency Change'!$P30)/'Life time change'!$C30</f>
        <v>13078408.234999726</v>
      </c>
      <c r="EV31">
        <f>(Transition!$D30*('RCP26-NEW'!BN32*'Per Unit Emission'!AF31)*'Efficiency Change'!$G30+Transition!$C30*('RCP26-NEW'!BN32*'Per Unit Emission'!AF75)*'Efficiency Change'!$P30)/'Life time change'!$C30</f>
        <v>52263154.027604453</v>
      </c>
      <c r="EW31">
        <f>(Transition!$D30*('RCP26-NEW'!BO32*'Per Unit Emission'!AG31)*'Efficiency Change'!$G30+Transition!$C30*('RCP26-NEW'!BO32*'Per Unit Emission'!AG75)*'Efficiency Change'!$P30)/'Life time change'!$C30</f>
        <v>77923470.240838632</v>
      </c>
      <c r="EX31">
        <f>(Transition!$D30*('RCP26-NEW'!BP32*'Per Unit Emission'!AH31)*'Efficiency Change'!$G30+Transition!$C30*('RCP26-NEW'!BP32*'Per Unit Emission'!AH75)*'Efficiency Change'!$P30)/'Life time change'!$C30</f>
        <v>37664414.974126153</v>
      </c>
      <c r="EY31">
        <f>(Transition!$D30*('RCP26-NEW'!BQ32*'Per Unit Emission'!AI31)*'Efficiency Change'!$G30+Transition!$C30*('RCP26-NEW'!BQ32*'Per Unit Emission'!AI75)*'Efficiency Change'!$P30)/'Life time change'!$C30</f>
        <v>295190188.84869391</v>
      </c>
      <c r="EZ31">
        <f>(Transition!$D30*('RCP26-NEW'!BR32*'Per Unit Emission'!AJ31)*'Efficiency Change'!$G30+Transition!$C30*('RCP26-NEW'!BR32*'Per Unit Emission'!AJ75)*'Efficiency Change'!$P30)/'Life time change'!$C30</f>
        <v>0</v>
      </c>
      <c r="FA31">
        <f>(Transition!$D30*('RCP26-NEW'!BS32*'Per Unit Emission'!T31)*'Efficiency Change'!$G30+Transition!$C30*('RCP26-NEW'!BS32*'Per Unit Emission'!T75)*'Efficiency Change'!$P30)/'Life time change'!$C30</f>
        <v>585637928.55027378</v>
      </c>
      <c r="FB31">
        <f>(Transition!$D30*('RCP26-NEW'!BT32*'Per Unit Emission'!U31)*'Efficiency Change'!$G30+Transition!$C30*('RCP26-NEW'!BT32*'Per Unit Emission'!U75)*'Efficiency Change'!$P30)/'Life time change'!$C30</f>
        <v>106232686.10629383</v>
      </c>
      <c r="FC31">
        <f>(Transition!$D30*('RCP26-NEW'!BU32*'Per Unit Emission'!V31)*'Efficiency Change'!$G30+Transition!$C30*('RCP26-NEW'!BU32*'Per Unit Emission'!V75)*'Efficiency Change'!$P30)/'Life time change'!$C30</f>
        <v>59073447.26120653</v>
      </c>
      <c r="FD31">
        <f>(Transition!$D30*('RCP26-NEW'!BV32*'Per Unit Emission'!W31)*'Efficiency Change'!$G30+Transition!$C30*('RCP26-NEW'!BV32*'Per Unit Emission'!W75)*'Efficiency Change'!$P30)/'Life time change'!$C30</f>
        <v>5115430.1847762512</v>
      </c>
      <c r="FE31">
        <f>(Transition!$D30*('RCP26-NEW'!BW32*'Per Unit Emission'!X31)*'Efficiency Change'!$G30+Transition!$C30*('RCP26-NEW'!BW32*'Per Unit Emission'!X75)*'Efficiency Change'!$P30)/'Life time change'!$C30</f>
        <v>192074717.60376224</v>
      </c>
      <c r="FF31">
        <f>(Transition!$D30*('RCP26-NEW'!BX32*'Per Unit Emission'!Y31)*'Efficiency Change'!$G30+Transition!$C30*('RCP26-NEW'!BX32*'Per Unit Emission'!Y75)*'Efficiency Change'!$P30)/'Life time change'!$C30</f>
        <v>17568725.028622434</v>
      </c>
      <c r="FG31">
        <f>(Transition!$D30*('RCP26-NEW'!BY32*'Per Unit Emission'!Z31)*'Efficiency Change'!$G30+Transition!$C30*('RCP26-NEW'!BY32*'Per Unit Emission'!Z75)*'Efficiency Change'!$P30)/'Life time change'!$C30</f>
        <v>20144472.248126995</v>
      </c>
      <c r="FH31">
        <f>(Transition!$D30*('RCP26-NEW'!BZ32*'Per Unit Emission'!AA31)*'Efficiency Change'!$G30+Transition!$C30*('RCP26-NEW'!BZ32*'Per Unit Emission'!AA75)*'Efficiency Change'!$P30)/'Life time change'!$C30</f>
        <v>111023951.83900283</v>
      </c>
      <c r="FI31">
        <f>(Transition!$D30*('RCP26-NEW'!CA32*'Per Unit Emission'!AB31)*'Efficiency Change'!$G30+Transition!$C30*('RCP26-NEW'!CA32*'Per Unit Emission'!AB75)*'Efficiency Change'!$P30)/'Life time change'!$C30</f>
        <v>651541318.09375536</v>
      </c>
      <c r="FJ31">
        <f>(Transition!$D30*('RCP26-NEW'!CB32*'Per Unit Emission'!AC31)*'Efficiency Change'!$G30+Transition!$C30*('RCP26-NEW'!CB32*'Per Unit Emission'!AC75)*'Efficiency Change'!$P30)/'Life time change'!$C30</f>
        <v>73521632.451505199</v>
      </c>
      <c r="FK31">
        <f>(Transition!$D30*('RCP26-NEW'!CC32*'Per Unit Emission'!AD31)*'Efficiency Change'!$G30+Transition!$C30*('RCP26-NEW'!CC32*'Per Unit Emission'!AD75)*'Efficiency Change'!$P30)/'Life time change'!$C30</f>
        <v>199453525.07095224</v>
      </c>
      <c r="FL31">
        <f>(Transition!$D30*('RCP26-NEW'!CD32*'Per Unit Emission'!AE31)*'Efficiency Change'!$G30+Transition!$C30*('RCP26-NEW'!CD32*'Per Unit Emission'!AE75)*'Efficiency Change'!$P30)/'Life time change'!$C30</f>
        <v>13087729.708638268</v>
      </c>
      <c r="FM31">
        <f>(Transition!$D30*('RCP26-NEW'!CE32*'Per Unit Emission'!AF31)*'Efficiency Change'!$G30+Transition!$C30*('RCP26-NEW'!CE32*'Per Unit Emission'!AF75)*'Efficiency Change'!$P30)/'Life time change'!$C30</f>
        <v>52289392.01264669</v>
      </c>
      <c r="FN31">
        <f>(Transition!$D30*('RCP26-NEW'!CF32*'Per Unit Emission'!AG31)*'Efficiency Change'!$G30+Transition!$C30*('RCP26-NEW'!CF32*'Per Unit Emission'!AG75)*'Efficiency Change'!$P30)/'Life time change'!$C30</f>
        <v>77965663.528641358</v>
      </c>
      <c r="FO31">
        <f>(Transition!$D30*('RCP26-NEW'!CG32*'Per Unit Emission'!AH31)*'Efficiency Change'!$G30+Transition!$C30*('RCP26-NEW'!CG32*'Per Unit Emission'!AH75)*'Efficiency Change'!$P30)/'Life time change'!$C30</f>
        <v>37682692.193636194</v>
      </c>
      <c r="FP31">
        <f>(Transition!$D30*('RCP26-NEW'!CH32*'Per Unit Emission'!AI31)*'Efficiency Change'!$G30+Transition!$C30*('RCP26-NEW'!CH32*'Per Unit Emission'!AI75)*'Efficiency Change'!$P30)/'Life time change'!$C30</f>
        <v>317613291.21003759</v>
      </c>
      <c r="FS31">
        <v>2038</v>
      </c>
      <c r="FT31">
        <f>(Transition!$D30*('RCP19-NEW'!C32*'Per Unit Emission'!AK31)*'Efficiency Change'!$G30+Transition!$C30*('RCP19-NEW'!C32*'Per Unit Emission'!AK75)*'Efficiency Change'!$P30)/'Life time change'!$C30</f>
        <v>0</v>
      </c>
      <c r="FU31">
        <f>(Transition!$D30*('RCP19-NEW'!D32*'Per Unit Emission'!AL31)*'Efficiency Change'!$G30+Transition!$C30*('RCP19-NEW'!D32*'Per Unit Emission'!AL75)*'Efficiency Change'!$P30)/'Life time change'!$C30</f>
        <v>0</v>
      </c>
      <c r="FV31">
        <f>(Transition!$D30*('RCP19-NEW'!E32*'Per Unit Emission'!AM31)*'Efficiency Change'!$G30+Transition!$C30*('RCP19-NEW'!E32*'Per Unit Emission'!AM75)*'Efficiency Change'!$P30)/'Life time change'!$C30</f>
        <v>0</v>
      </c>
      <c r="FW31">
        <f>(Transition!$D30*('RCP19-NEW'!F32*'Per Unit Emission'!AN31)*'Efficiency Change'!$G30+Transition!$C30*('RCP19-NEW'!F32*'Per Unit Emission'!AN75)*'Efficiency Change'!$P30)/'Life time change'!$C30</f>
        <v>0</v>
      </c>
      <c r="FX31">
        <f>(Transition!$D30*('RCP19-NEW'!G32*'Per Unit Emission'!AO31)*'Efficiency Change'!$G30+Transition!$C30*('RCP19-NEW'!G32*'Per Unit Emission'!AO75)*'Efficiency Change'!$P30)/'Life time change'!$C30</f>
        <v>0</v>
      </c>
      <c r="FY31">
        <f>(Transition!$D30*('RCP19-NEW'!H32*'Per Unit Emission'!AP31)*'Efficiency Change'!$G30+Transition!$C30*('RCP19-NEW'!H32*'Per Unit Emission'!AP75)*'Efficiency Change'!$P30)/'Life time change'!$C30</f>
        <v>0</v>
      </c>
      <c r="FZ31">
        <f>(Transition!$D30*('RCP19-NEW'!I32*'Per Unit Emission'!AQ31)*'Efficiency Change'!$G30+Transition!$C30*('RCP19-NEW'!I32*'Per Unit Emission'!AQ75)*'Efficiency Change'!$P30)/'Life time change'!$C30</f>
        <v>0</v>
      </c>
      <c r="GA31">
        <f>(Transition!$D30*('RCP19-NEW'!J32*'Per Unit Emission'!AR31)*'Efficiency Change'!$G30+Transition!$C30*('RCP19-NEW'!J32*'Per Unit Emission'!AR75)*'Efficiency Change'!$P30)/'Life time change'!$C30</f>
        <v>0</v>
      </c>
      <c r="GB31">
        <f>(Transition!$D30*('RCP19-NEW'!K32*'Per Unit Emission'!AS31)*'Efficiency Change'!$G30+Transition!$C30*('RCP19-NEW'!K32*'Per Unit Emission'!AS75)*'Efficiency Change'!$P30)/'Life time change'!$C30</f>
        <v>0</v>
      </c>
      <c r="GC31">
        <f>(Transition!$D30*('RCP19-NEW'!L32*'Per Unit Emission'!AT31)*'Efficiency Change'!$G30+Transition!$C30*('RCP19-NEW'!L32*'Per Unit Emission'!AT75)*'Efficiency Change'!$P30)/'Life time change'!$C30</f>
        <v>0</v>
      </c>
      <c r="GD31">
        <f>(Transition!$D30*('RCP19-NEW'!M32*'Per Unit Emission'!AU31)*'Efficiency Change'!$G30+Transition!$C30*('RCP19-NEW'!M32*'Per Unit Emission'!AU75)*'Efficiency Change'!$P30)/'Life time change'!$C30</f>
        <v>0</v>
      </c>
      <c r="GE31">
        <f>(Transition!$D30*('RCP19-NEW'!N32*'Per Unit Emission'!AV31)*'Efficiency Change'!$G30+Transition!$C30*('RCP19-NEW'!N32*'Per Unit Emission'!AV75)*'Efficiency Change'!$P30)/'Life time change'!$C30</f>
        <v>0</v>
      </c>
      <c r="GF31">
        <f>(Transition!$D30*('RCP19-NEW'!O32*'Per Unit Emission'!AW31)*'Efficiency Change'!$G30+Transition!$C30*('RCP19-NEW'!O32*'Per Unit Emission'!AW75)*'Efficiency Change'!$P30)/'Life time change'!$C30</f>
        <v>0</v>
      </c>
      <c r="GG31">
        <f>(Transition!$D30*('RCP19-NEW'!P32*'Per Unit Emission'!AX31)*'Efficiency Change'!$G30+Transition!$C30*('RCP19-NEW'!P32*'Per Unit Emission'!AX75)*'Efficiency Change'!$P30)/'Life time change'!$C30</f>
        <v>0</v>
      </c>
      <c r="GH31">
        <f>(Transition!$D30*('RCP19-NEW'!Q32*'Per Unit Emission'!AY31)*'Efficiency Change'!$G30+Transition!$C30*('RCP19-NEW'!Q32*'Per Unit Emission'!AY75)*'Efficiency Change'!$P30)/'Life time change'!$C30</f>
        <v>0</v>
      </c>
      <c r="GI31">
        <f>(Transition!$D30*('RCP19-NEW'!R32*'Per Unit Emission'!AZ31)*'Efficiency Change'!$G30+Transition!$C30*('RCP19-NEW'!R32*'Per Unit Emission'!AZ75)*'Efficiency Change'!$P30)/'Life time change'!$C30</f>
        <v>0</v>
      </c>
      <c r="GJ31">
        <f>(Transition!$D30*('RCP19-NEW'!S32*'Per Unit Emission'!BA31)*'Efficiency Change'!$G30+Transition!$C30*('RCP19-NEW'!S32*'Per Unit Emission'!BA75)*'Efficiency Change'!$P30)/'Life time change'!$C30</f>
        <v>0</v>
      </c>
      <c r="GK31">
        <f>(Transition!$D30*('RCP19-NEW'!T32*'Per Unit Emission'!AK31)*'Efficiency Change'!$G30+Transition!$C30*('RCP19-NEW'!T32*'Per Unit Emission'!AK75)*'Efficiency Change'!$P30)/'Life time change'!$C30</f>
        <v>219791784.86404532</v>
      </c>
      <c r="GL31">
        <f>(Transition!$D30*('RCP19-NEW'!U32*'Per Unit Emission'!AL31)*'Efficiency Change'!$G30+Transition!$C30*('RCP19-NEW'!U32*'Per Unit Emission'!AL75)*'Efficiency Change'!$P30)/'Life time change'!$C30</f>
        <v>145977785.59175962</v>
      </c>
      <c r="GM31">
        <f>(Transition!$D30*('RCP19-NEW'!V32*'Per Unit Emission'!AM31)*'Efficiency Change'!$G30+Transition!$C30*('RCP19-NEW'!V32*'Per Unit Emission'!AM75)*'Efficiency Change'!$P30)/'Life time change'!$C30</f>
        <v>63558149.343426965</v>
      </c>
      <c r="GN31">
        <f>(Transition!$D30*('RCP19-NEW'!W32*'Per Unit Emission'!AN31)*'Efficiency Change'!$G30+Transition!$C30*('RCP19-NEW'!W32*'Per Unit Emission'!AN75)*'Efficiency Change'!$P30)/'Life time change'!$C30</f>
        <v>17295821.252009653</v>
      </c>
      <c r="GO31">
        <f>(Transition!$D30*('RCP19-NEW'!X32*'Per Unit Emission'!AO31)*'Efficiency Change'!$G30+Transition!$C30*('RCP19-NEW'!X32*'Per Unit Emission'!AO75)*'Efficiency Change'!$P30)/'Life time change'!$C30</f>
        <v>160554396.90103728</v>
      </c>
      <c r="GP31">
        <f>(Transition!$D30*('RCP19-NEW'!Y32*'Per Unit Emission'!AP31)*'Efficiency Change'!$G30+Transition!$C30*('RCP19-NEW'!Y32*'Per Unit Emission'!AP75)*'Efficiency Change'!$P30)/'Life time change'!$C30</f>
        <v>4526570.584142928</v>
      </c>
      <c r="GQ31">
        <f>(Transition!$D30*('RCP19-NEW'!Z32*'Per Unit Emission'!AQ31)*'Efficiency Change'!$G30+Transition!$C30*('RCP19-NEW'!Z32*'Per Unit Emission'!AQ75)*'Efficiency Change'!$P30)/'Life time change'!$C30</f>
        <v>18372012.423055578</v>
      </c>
      <c r="GR31">
        <f>(Transition!$D30*('RCP19-NEW'!AA32*'Per Unit Emission'!AR31)*'Efficiency Change'!$G30+Transition!$C30*('RCP19-NEW'!AA32*'Per Unit Emission'!AR75)*'Efficiency Change'!$P30)/'Life time change'!$C30</f>
        <v>130106796.22983889</v>
      </c>
      <c r="GS31">
        <f>(Transition!$D30*('RCP19-NEW'!AB32*'Per Unit Emission'!AS31)*'Efficiency Change'!$G30+Transition!$C30*('RCP19-NEW'!AB32*'Per Unit Emission'!AS75)*'Efficiency Change'!$P30)/'Life time change'!$C30</f>
        <v>420876634.47202682</v>
      </c>
      <c r="GT31">
        <f>(Transition!$D30*('RCP19-NEW'!AC32*'Per Unit Emission'!AT31)*'Efficiency Change'!$G30+Transition!$C30*('RCP19-NEW'!AC32*'Per Unit Emission'!AT75)*'Efficiency Change'!$P30)/'Life time change'!$C30</f>
        <v>56846082.107492723</v>
      </c>
      <c r="GU31">
        <f>(Transition!$D30*('RCP19-NEW'!AD32*'Per Unit Emission'!AU31)*'Efficiency Change'!$G30+Transition!$C30*('RCP19-NEW'!AD32*'Per Unit Emission'!AU75)*'Efficiency Change'!$P30)/'Life time change'!$C30</f>
        <v>67142792.863107458</v>
      </c>
      <c r="GV31">
        <f>(Transition!$D30*('RCP19-NEW'!AE32*'Per Unit Emission'!AV31)*'Efficiency Change'!$G30+Transition!$C30*('RCP19-NEW'!AE32*'Per Unit Emission'!AV75)*'Efficiency Change'!$P30)/'Life time change'!$C30</f>
        <v>11112365.83254127</v>
      </c>
      <c r="GW31">
        <f>(Transition!$D30*('RCP19-NEW'!AF32*'Per Unit Emission'!AW31)*'Efficiency Change'!$G30+Transition!$C30*('RCP19-NEW'!AF32*'Per Unit Emission'!AW75)*'Efficiency Change'!$P30)/'Life time change'!$C30</f>
        <v>26619777.905213896</v>
      </c>
      <c r="GX31">
        <f>(Transition!$D30*('RCP19-NEW'!AG32*'Per Unit Emission'!AX31)*'Efficiency Change'!$G30+Transition!$C30*('RCP19-NEW'!AG32*'Per Unit Emission'!AX75)*'Efficiency Change'!$P30)/'Life time change'!$C30</f>
        <v>37754537.810427137</v>
      </c>
      <c r="GY31">
        <f>(Transition!$D30*('RCP19-NEW'!AH32*'Per Unit Emission'!AY31)*'Efficiency Change'!$G30+Transition!$C30*('RCP19-NEW'!AH32*'Per Unit Emission'!AY75)*'Efficiency Change'!$P30)/'Life time change'!$C30</f>
        <v>30859094.158994537</v>
      </c>
      <c r="GZ31">
        <f>(Transition!$D30*('RCP19-NEW'!AI32*'Per Unit Emission'!AZ31)*'Efficiency Change'!$G30+Transition!$C30*('RCP19-NEW'!AI32*'Per Unit Emission'!AZ75)*'Efficiency Change'!$P30)/'Life time change'!$C30</f>
        <v>147056119.50733358</v>
      </c>
      <c r="HA31">
        <f>(Transition!$D30*('RCP19-NEW'!AJ32*'Per Unit Emission'!BA31)*'Efficiency Change'!$G30+Transition!$C30*('RCP19-NEW'!AJ32*'Per Unit Emission'!BA75)*'Efficiency Change'!$P30)/'Life time change'!$C30</f>
        <v>0</v>
      </c>
      <c r="HB31">
        <f>(Transition!$D30*('RCP19-NEW'!AK32*'Per Unit Emission'!AK31)*'Efficiency Change'!$G30+Transition!$C30*('RCP19-NEW'!AK32*'Per Unit Emission'!AK75)*'Efficiency Change'!$P30)/'Life time change'!$C30</f>
        <v>220358976.95778048</v>
      </c>
      <c r="HC31">
        <f>(Transition!$D30*('RCP19-NEW'!AL32*'Per Unit Emission'!AL31)*'Efficiency Change'!$G30+Transition!$C30*('RCP19-NEW'!AL32*'Per Unit Emission'!AL75)*'Efficiency Change'!$P30)/'Life time change'!$C30</f>
        <v>232151750.80119678</v>
      </c>
      <c r="HD31">
        <f>(Transition!$D30*('RCP19-NEW'!AM32*'Per Unit Emission'!AM31)*'Efficiency Change'!$G30+Transition!$C30*('RCP19-NEW'!AM32*'Per Unit Emission'!AM75)*'Efficiency Change'!$P30)/'Life time change'!$C30</f>
        <v>112631487.11910941</v>
      </c>
      <c r="HE31">
        <f>(Transition!$D30*('RCP19-NEW'!AN32*'Per Unit Emission'!AN31)*'Efficiency Change'!$G30+Transition!$C30*('RCP19-NEW'!AN32*'Per Unit Emission'!AN75)*'Efficiency Change'!$P30)/'Life time change'!$C30</f>
        <v>17334350.613916431</v>
      </c>
      <c r="HF31">
        <f>(Transition!$D30*('RCP19-NEW'!AO32*'Per Unit Emission'!AO31)*'Efficiency Change'!$G30+Transition!$C30*('RCP19-NEW'!AO32*'Per Unit Emission'!AO75)*'Efficiency Change'!$P30)/'Life time change'!$C30</f>
        <v>290229305.62876046</v>
      </c>
      <c r="HG31">
        <f>(Transition!$D30*('RCP19-NEW'!AP32*'Per Unit Emission'!AP31)*'Efficiency Change'!$G30+Transition!$C30*('RCP19-NEW'!AP32*'Per Unit Emission'!AP75)*'Efficiency Change'!$P30)/'Life time change'!$C30</f>
        <v>5851099.6370354295</v>
      </c>
      <c r="HH31">
        <f>(Transition!$D30*('RCP19-NEW'!AQ32*'Per Unit Emission'!AQ31)*'Efficiency Change'!$G30+Transition!$C30*('RCP19-NEW'!AQ32*'Per Unit Emission'!AQ75)*'Efficiency Change'!$P30)/'Life time change'!$C30</f>
        <v>36744024.846111156</v>
      </c>
      <c r="HI31">
        <f>(Transition!$D30*('RCP19-NEW'!AR32*'Per Unit Emission'!AR31)*'Efficiency Change'!$G30+Transition!$C30*('RCP19-NEW'!AR32*'Per Unit Emission'!AR75)*'Efficiency Change'!$P30)/'Life time change'!$C30</f>
        <v>260213415.02269608</v>
      </c>
      <c r="HJ31">
        <f>(Transition!$D30*('RCP19-NEW'!AS32*'Per Unit Emission'!AS31)*'Efficiency Change'!$G30+Transition!$C30*('RCP19-NEW'!AS32*'Per Unit Emission'!AS75)*'Efficiency Change'!$P30)/'Life time change'!$C30</f>
        <v>841753268.94405758</v>
      </c>
      <c r="HK31">
        <f>(Transition!$D30*('RCP19-NEW'!AT32*'Per Unit Emission'!AT31)*'Efficiency Change'!$G30+Transition!$C30*('RCP19-NEW'!AT32*'Per Unit Emission'!AT75)*'Efficiency Change'!$P30)/'Life time change'!$C30</f>
        <v>113692164.21498545</v>
      </c>
      <c r="HL31">
        <f>(Transition!$D30*('RCP19-NEW'!AU32*'Per Unit Emission'!AU31)*'Efficiency Change'!$G30+Transition!$C30*('RCP19-NEW'!AU32*'Per Unit Emission'!AU75)*'Efficiency Change'!$P30)/'Life time change'!$C30</f>
        <v>74919449.103802949</v>
      </c>
      <c r="HM31">
        <f>(Transition!$D30*('RCP19-NEW'!AV32*'Per Unit Emission'!AV31)*'Efficiency Change'!$G30+Transition!$C30*('RCP19-NEW'!AV32*'Per Unit Emission'!AV75)*'Efficiency Change'!$P30)/'Life time change'!$C30</f>
        <v>21712214.980579618</v>
      </c>
      <c r="HN31">
        <f>(Transition!$D30*('RCP19-NEW'!AW32*'Per Unit Emission'!AW31)*'Efficiency Change'!$G30+Transition!$C30*('RCP19-NEW'!AW32*'Per Unit Emission'!AW75)*'Efficiency Change'!$P30)/'Life time change'!$C30</f>
        <v>53239555.810427792</v>
      </c>
      <c r="HO31">
        <f>(Transition!$D30*('RCP19-NEW'!AX32*'Per Unit Emission'!AX31)*'Efficiency Change'!$G30+Transition!$C30*('RCP19-NEW'!AX32*'Per Unit Emission'!AX75)*'Efficiency Change'!$P30)/'Life time change'!$C30</f>
        <v>69447711.684021086</v>
      </c>
      <c r="HP31">
        <f>(Transition!$D30*('RCP19-NEW'!AY32*'Per Unit Emission'!AY31)*'Efficiency Change'!$G30+Transition!$C30*('RCP19-NEW'!AY32*'Per Unit Emission'!AY75)*'Efficiency Change'!$P30)/'Life time change'!$C30</f>
        <v>61718188.317988761</v>
      </c>
      <c r="HQ31">
        <f>(Transition!$D30*('RCP19-NEW'!AZ32*'Per Unit Emission'!AZ31)*'Efficiency Change'!$G30+Transition!$C30*('RCP19-NEW'!AZ32*'Per Unit Emission'!AZ75)*'Efficiency Change'!$P30)/'Life time change'!$C30</f>
        <v>294112239.01466757</v>
      </c>
      <c r="HR31">
        <f>(Transition!$D30*('RCP19-NEW'!BA32*'Per Unit Emission'!BA31)*'Efficiency Change'!$G30+Transition!$C30*('RCP19-NEW'!BA32*'Per Unit Emission'!BA75)*'Efficiency Change'!$P30)/'Life time change'!$C30</f>
        <v>0</v>
      </c>
      <c r="HS31">
        <f>(Transition!$D30*('RCP19-NEW'!BB32*'Per Unit Emission'!AK31)*'Efficiency Change'!$G30+Transition!$C30*('RCP19-NEW'!BB32*'Per Unit Emission'!AK75)*'Efficiency Change'!$P30)/'Life time change'!$C30</f>
        <v>220908724.22803381</v>
      </c>
      <c r="HT31">
        <f>(Transition!$D30*('RCP19-NEW'!BC32*'Per Unit Emission'!AL31)*'Efficiency Change'!$G30+Transition!$C30*('RCP19-NEW'!BC32*'Per Unit Emission'!AL75)*'Efficiency Change'!$P30)/'Life time change'!$C30</f>
        <v>238467476.50753173</v>
      </c>
      <c r="HU31">
        <f>(Transition!$D30*('RCP19-NEW'!BD32*'Per Unit Emission'!AM31)*'Efficiency Change'!$G30+Transition!$C30*('RCP19-NEW'!BD32*'Per Unit Emission'!AM75)*'Efficiency Change'!$P30)/'Life time change'!$C30</f>
        <v>112718001.32256813</v>
      </c>
      <c r="HV31">
        <f>(Transition!$D30*('RCP19-NEW'!BE32*'Per Unit Emission'!AN31)*'Efficiency Change'!$G30+Transition!$C30*('RCP19-NEW'!BE32*'Per Unit Emission'!AN75)*'Efficiency Change'!$P30)/'Life time change'!$C30</f>
        <v>17371101.169767655</v>
      </c>
      <c r="HW31">
        <f>(Transition!$D30*('RCP19-NEW'!BF32*'Per Unit Emission'!AO31)*'Efficiency Change'!$G30+Transition!$C30*('RCP19-NEW'!BF32*'Per Unit Emission'!AO75)*'Efficiency Change'!$P30)/'Life time change'!$C30</f>
        <v>290443547.2876569</v>
      </c>
      <c r="HX31">
        <f>(Transition!$D30*('RCP19-NEW'!BG32*'Per Unit Emission'!AP31)*'Efficiency Change'!$G30+Transition!$C30*('RCP19-NEW'!BG32*'Per Unit Emission'!AP75)*'Efficiency Change'!$P30)/'Life time change'!$C30</f>
        <v>5858345.4453696366</v>
      </c>
      <c r="HY31">
        <f>(Transition!$D30*('RCP19-NEW'!BH32*'Per Unit Emission'!AQ31)*'Efficiency Change'!$G30+Transition!$C30*('RCP19-NEW'!BH32*'Per Unit Emission'!AQ75)*'Efficiency Change'!$P30)/'Life time change'!$C30</f>
        <v>40877497.366863519</v>
      </c>
      <c r="HZ31">
        <f>(Transition!$D30*('RCP19-NEW'!BI32*'Per Unit Emission'!AR31)*'Efficiency Change'!$G30+Transition!$C30*('RCP19-NEW'!BI32*'Per Unit Emission'!AR75)*'Efficiency Change'!$P30)/'Life time change'!$C30</f>
        <v>271816131.32548624</v>
      </c>
      <c r="IA31">
        <f>(Transition!$D30*('RCP19-NEW'!BJ32*'Per Unit Emission'!AS31)*'Efficiency Change'!$G30+Transition!$C30*('RCP19-NEW'!BJ32*'Per Unit Emission'!AS75)*'Efficiency Change'!$P30)/'Life time change'!$C30</f>
        <v>897117452.42214537</v>
      </c>
      <c r="IB31">
        <f>(Transition!$D30*('RCP19-NEW'!BK32*'Per Unit Emission'!AT31)*'Efficiency Change'!$G30+Transition!$C30*('RCP19-NEW'!BK32*'Per Unit Emission'!AT75)*'Efficiency Change'!$P30)/'Life time change'!$C30</f>
        <v>130847566.1867647</v>
      </c>
      <c r="IC31">
        <f>(Transition!$D30*('RCP19-NEW'!BL32*'Per Unit Emission'!AU31)*'Efficiency Change'!$G30+Transition!$C30*('RCP19-NEW'!BL32*'Per Unit Emission'!AU75)*'Efficiency Change'!$P30)/'Life time change'!$C30</f>
        <v>75032412.072735831</v>
      </c>
      <c r="ID31">
        <f>(Transition!$D30*('RCP19-NEW'!BM32*'Per Unit Emission'!AV31)*'Efficiency Change'!$G30+Transition!$C30*('RCP19-NEW'!BM32*'Per Unit Emission'!AV75)*'Efficiency Change'!$P30)/'Life time change'!$C30</f>
        <v>21725243.064307287</v>
      </c>
      <c r="IE31">
        <f>(Transition!$D30*('RCP19-NEW'!BN32*'Per Unit Emission'!AW31)*'Efficiency Change'!$G30+Transition!$C30*('RCP19-NEW'!BN32*'Per Unit Emission'!AW75)*'Efficiency Change'!$P30)/'Life time change'!$C30</f>
        <v>71709711.093713567</v>
      </c>
      <c r="IF31">
        <f>(Transition!$D30*('RCP19-NEW'!BO32*'Per Unit Emission'!AX31)*'Efficiency Change'!$G30+Transition!$C30*('RCP19-NEW'!BO32*'Per Unit Emission'!AX75)*'Efficiency Change'!$P30)/'Life time change'!$C30</f>
        <v>69493535.426079601</v>
      </c>
      <c r="IG31">
        <f>(Transition!$D30*('RCP19-NEW'!BP32*'Per Unit Emission'!AY31)*'Efficiency Change'!$G30+Transition!$C30*('RCP19-NEW'!BP32*'Per Unit Emission'!AY75)*'Efficiency Change'!$P30)/'Life time change'!$C30</f>
        <v>78168795.938634112</v>
      </c>
      <c r="IH31">
        <f>(Transition!$D30*('RCP19-NEW'!BQ32*'Per Unit Emission'!AZ31)*'Efficiency Change'!$G30+Transition!$C30*('RCP19-NEW'!BQ32*'Per Unit Emission'!AZ75)*'Efficiency Change'!$P30)/'Life time change'!$C30</f>
        <v>337147863.42442143</v>
      </c>
      <c r="II31">
        <f>(Transition!$D30*('RCP19-NEW'!BR32*'Per Unit Emission'!BA31)*'Efficiency Change'!$G30+Transition!$C30*('RCP19-NEW'!BR32*'Per Unit Emission'!BA75)*'Efficiency Change'!$P30)/'Life time change'!$C30</f>
        <v>0</v>
      </c>
      <c r="IJ31">
        <f>(Transition!$D30*('RCP19-NEW'!BS32*'Per Unit Emission'!AK31)*'Efficiency Change'!$G30+Transition!$C30*('RCP19-NEW'!BS32*'Per Unit Emission'!AK75)*'Efficiency Change'!$P30)/'Life time change'!$C30</f>
        <v>221432990.45175016</v>
      </c>
      <c r="IK31">
        <f>(Transition!$D30*('RCP19-NEW'!BT32*'Per Unit Emission'!AL31)*'Efficiency Change'!$G30+Transition!$C30*('RCP19-NEW'!BT32*'Per Unit Emission'!AL75)*'Efficiency Change'!$P30)/'Life time change'!$C30</f>
        <v>238648568.49796593</v>
      </c>
      <c r="IL31">
        <f>(Transition!$D30*('RCP19-NEW'!BU32*'Per Unit Emission'!AM31)*'Efficiency Change'!$G30+Transition!$C30*('RCP19-NEW'!BU32*'Per Unit Emission'!AM75)*'Efficiency Change'!$P30)/'Life time change'!$C30</f>
        <v>112803005.8976662</v>
      </c>
      <c r="IM31">
        <f>(Transition!$D30*('RCP19-NEW'!BV32*'Per Unit Emission'!AN31)*'Efficiency Change'!$G30+Transition!$C30*('RCP19-NEW'!BV32*'Per Unit Emission'!AN75)*'Efficiency Change'!$P30)/'Life time change'!$C30</f>
        <v>17404144.001599822</v>
      </c>
      <c r="IN31">
        <f>(Transition!$D30*('RCP19-NEW'!BW32*'Per Unit Emission'!AO31)*'Efficiency Change'!$G30+Transition!$C30*('RCP19-NEW'!BW32*'Per Unit Emission'!AO75)*'Efficiency Change'!$P30)/'Life time change'!$C30</f>
        <v>290648735.52262789</v>
      </c>
      <c r="IO31">
        <f>(Transition!$D30*('RCP19-NEW'!BX32*'Per Unit Emission'!AP31)*'Efficiency Change'!$G30+Transition!$C30*('RCP19-NEW'!BX32*'Per Unit Emission'!AP75)*'Efficiency Change'!$P30)/'Life time change'!$C30</f>
        <v>5865399.2542310711</v>
      </c>
      <c r="IP31">
        <f>(Transition!$D30*('RCP19-NEW'!BY32*'Per Unit Emission'!AQ31)*'Efficiency Change'!$G30+Transition!$C30*('RCP19-NEW'!BY32*'Per Unit Emission'!AQ75)*'Efficiency Change'!$P30)/'Life time change'!$C30</f>
        <v>40898303.159414649</v>
      </c>
      <c r="IQ31">
        <f>(Transition!$D30*('RCP19-NEW'!BZ32*'Per Unit Emission'!AR31)*'Efficiency Change'!$G30+Transition!$C30*('RCP19-NEW'!BZ32*'Per Unit Emission'!AR75)*'Efficiency Change'!$P30)/'Life time change'!$C30</f>
        <v>271974066.47524488</v>
      </c>
      <c r="IR31">
        <f>(Transition!$D30*('RCP19-NEW'!CA32*'Per Unit Emission'!AS31)*'Efficiency Change'!$G30+Transition!$C30*('RCP19-NEW'!CA32*'Per Unit Emission'!AS75)*'Efficiency Change'!$P30)/'Life time change'!$C30</f>
        <v>897595240.25552106</v>
      </c>
      <c r="IS31">
        <f>(Transition!$D30*('RCP19-NEW'!CB32*'Per Unit Emission'!AT31)*'Efficiency Change'!$G30+Transition!$C30*('RCP19-NEW'!CB32*'Per Unit Emission'!AT75)*'Efficiency Change'!$P30)/'Life time change'!$C30</f>
        <v>130907693.73257752</v>
      </c>
      <c r="IT31">
        <f>(Transition!$D30*('RCP19-NEW'!CC32*'Per Unit Emission'!AU31)*'Efficiency Change'!$G30+Transition!$C30*('RCP19-NEW'!CC32*'Per Unit Emission'!AU75)*'Efficiency Change'!$P30)/'Life time change'!$C30</f>
        <v>75133409.271422923</v>
      </c>
      <c r="IU31">
        <f>(Transition!$D30*('RCP19-NEW'!CD32*'Per Unit Emission'!AV31)*'Efficiency Change'!$G30+Transition!$C30*('RCP19-NEW'!CD32*'Per Unit Emission'!AV75)*'Efficiency Change'!$P30)/'Life time change'!$C30</f>
        <v>21737907.288638011</v>
      </c>
      <c r="IV31">
        <f>(Transition!$D30*('RCP19-NEW'!CE32*'Per Unit Emission'!AW31)*'Efficiency Change'!$G30+Transition!$C30*('RCP19-NEW'!CE32*'Per Unit Emission'!AW75)*'Efficiency Change'!$P30)/'Life time change'!$C30</f>
        <v>71733268.400259629</v>
      </c>
      <c r="IW31">
        <f>(Transition!$D30*('RCP19-NEW'!CF32*'Per Unit Emission'!AX31)*'Efficiency Change'!$G30+Transition!$C30*('RCP19-NEW'!CF32*'Per Unit Emission'!AX75)*'Efficiency Change'!$P30)/'Life time change'!$C30</f>
        <v>69538836.105617762</v>
      </c>
      <c r="IX31">
        <f>(Transition!$D30*('RCP19-NEW'!CG32*'Per Unit Emission'!AY31)*'Efficiency Change'!$G30+Transition!$C30*('RCP19-NEW'!CG32*'Per Unit Emission'!AY75)*'Efficiency Change'!$P30)/'Life time change'!$C30</f>
        <v>78196800.141986117</v>
      </c>
      <c r="IY31">
        <f>(Transition!$D30*('RCP19-NEW'!CH32*'Per Unit Emission'!AZ31)*'Efficiency Change'!$G30+Transition!$C30*('RCP19-NEW'!CH32*'Per Unit Emission'!AZ75)*'Efficiency Change'!$P30)/'Life time change'!$C30</f>
        <v>337302393.1277228</v>
      </c>
    </row>
    <row r="32" spans="1:259" x14ac:dyDescent="0.25">
      <c r="A32">
        <v>2039</v>
      </c>
      <c r="B32">
        <f>(Transition!$D31*('Base-New'!C33*'Per Unit Emission'!C32)*'Efficiency Change'!$G31+Transition!$C31*('Base-New'!C33*'Per Unit Emission'!C76)*'Efficiency Change'!$P31)/'Life time change'!$C31</f>
        <v>0</v>
      </c>
      <c r="C32">
        <f>(Transition!$D31*('Base-New'!D33*'Per Unit Emission'!D32)*'Efficiency Change'!$G31+Transition!$C31*('Base-New'!D33*'Per Unit Emission'!D76)*'Efficiency Change'!$P31)/'Life time change'!$C31</f>
        <v>0</v>
      </c>
      <c r="D32">
        <f>(Transition!$D31*('Base-New'!E33*'Per Unit Emission'!E32)*'Efficiency Change'!$G31+Transition!$C31*('Base-New'!E33*'Per Unit Emission'!E76)*'Efficiency Change'!$P31)/'Life time change'!$C31</f>
        <v>0</v>
      </c>
      <c r="E32">
        <f>(Transition!$D31*('Base-New'!F33*'Per Unit Emission'!F32)*'Efficiency Change'!$G31+Transition!$C31*('Base-New'!F33*'Per Unit Emission'!F76)*'Efficiency Change'!$P31)/'Life time change'!$C31</f>
        <v>0</v>
      </c>
      <c r="F32">
        <f>(Transition!$D31*('Base-New'!G33*'Per Unit Emission'!G32)*'Efficiency Change'!$G31+Transition!$C31*('Base-New'!G33*'Per Unit Emission'!G76)*'Efficiency Change'!$P31)/'Life time change'!$C31</f>
        <v>0</v>
      </c>
      <c r="G32">
        <f>(Transition!$D31*('Base-New'!H33*'Per Unit Emission'!H32)*'Efficiency Change'!$G31+Transition!$C31*('Base-New'!H33*'Per Unit Emission'!H76)*'Efficiency Change'!$P31)/'Life time change'!$C31</f>
        <v>0</v>
      </c>
      <c r="H32">
        <f>(Transition!$D31*('Base-New'!I33*'Per Unit Emission'!I32)*'Efficiency Change'!$G31+Transition!$C31*('Base-New'!I33*'Per Unit Emission'!I76)*'Efficiency Change'!$P31)/'Life time change'!$C31</f>
        <v>0</v>
      </c>
      <c r="I32">
        <f>(Transition!$D31*('Base-New'!J33*'Per Unit Emission'!J32)*'Efficiency Change'!$G31+Transition!$C31*('Base-New'!J33*'Per Unit Emission'!J76)*'Efficiency Change'!$P31)/'Life time change'!$C31</f>
        <v>0</v>
      </c>
      <c r="J32">
        <f>(Transition!$D31*('Base-New'!K33*'Per Unit Emission'!K32)*'Efficiency Change'!$G31+Transition!$C31*('Base-New'!K33*'Per Unit Emission'!K76)*'Efficiency Change'!$P31)/'Life time change'!$C31</f>
        <v>0</v>
      </c>
      <c r="K32">
        <f>(Transition!$D31*('Base-New'!L33*'Per Unit Emission'!L32)*'Efficiency Change'!$G31+Transition!$C31*('Base-New'!L33*'Per Unit Emission'!L76)*'Efficiency Change'!$P31)/'Life time change'!$C31</f>
        <v>0</v>
      </c>
      <c r="L32">
        <f>(Transition!$D31*('Base-New'!M33*'Per Unit Emission'!M32)*'Efficiency Change'!$G31+Transition!$C31*('Base-New'!M33*'Per Unit Emission'!M76)*'Efficiency Change'!$P31)/'Life time change'!$C31</f>
        <v>0</v>
      </c>
      <c r="M32">
        <f>(Transition!$D31*('Base-New'!N33*'Per Unit Emission'!N32)*'Efficiency Change'!$G31+Transition!$C31*('Base-New'!N33*'Per Unit Emission'!N76)*'Efficiency Change'!$P31)/'Life time change'!$C31</f>
        <v>0</v>
      </c>
      <c r="N32">
        <f>(Transition!$D31*('Base-New'!O33*'Per Unit Emission'!O32)*'Efficiency Change'!$G31+Transition!$C31*('Base-New'!O33*'Per Unit Emission'!O76)*'Efficiency Change'!$P31)/'Life time change'!$C31</f>
        <v>0</v>
      </c>
      <c r="O32">
        <f>(Transition!$D31*('Base-New'!P33*'Per Unit Emission'!P32)*'Efficiency Change'!$G31+Transition!$C31*('Base-New'!P33*'Per Unit Emission'!P76)*'Efficiency Change'!$P31)/'Life time change'!$C31</f>
        <v>0</v>
      </c>
      <c r="P32">
        <f>(Transition!$D31*('Base-New'!Q33*'Per Unit Emission'!Q32)*'Efficiency Change'!$G31+Transition!$C31*('Base-New'!Q33*'Per Unit Emission'!Q76)*'Efficiency Change'!$P31)/'Life time change'!$C31</f>
        <v>0</v>
      </c>
      <c r="Q32">
        <f>(Transition!$D31*('Base-New'!R33*'Per Unit Emission'!R32)*'Efficiency Change'!$G31+Transition!$C31*('Base-New'!R33*'Per Unit Emission'!R76)*'Efficiency Change'!$P31)/'Life time change'!$C31</f>
        <v>0</v>
      </c>
      <c r="R32">
        <f>(Transition!$D31*('Base-New'!S33*'Per Unit Emission'!S32)*'Efficiency Change'!$G31+Transition!$C31*('Base-New'!S33*'Per Unit Emission'!S76)*'Efficiency Change'!$P31)/'Life time change'!$C31</f>
        <v>0</v>
      </c>
      <c r="S32">
        <f>(Transition!$D31*('Base-New'!T33*'Per Unit Emission'!C32)*'Efficiency Change'!$G31+Transition!$C31*('Base-New'!T33*'Per Unit Emission'!C76)*'Efficiency Change'!$P31)/'Life time change'!$C31</f>
        <v>12981283.999109201</v>
      </c>
      <c r="T32">
        <f>(Transition!$D31*('Base-New'!U33*'Per Unit Emission'!D32)*'Efficiency Change'!$G31+Transition!$C31*('Base-New'!U33*'Per Unit Emission'!D76)*'Efficiency Change'!$P31)/'Life time change'!$C31</f>
        <v>47616292.024424881</v>
      </c>
      <c r="U32">
        <f>(Transition!$D31*('Base-New'!V33*'Per Unit Emission'!E32)*'Efficiency Change'!$G31+Transition!$C31*('Base-New'!V33*'Per Unit Emission'!E76)*'Efficiency Change'!$P31)/'Life time change'!$C31</f>
        <v>69207743.830607742</v>
      </c>
      <c r="V32">
        <f>(Transition!$D31*('Base-New'!W33*'Per Unit Emission'!F32)*'Efficiency Change'!$G31+Transition!$C31*('Base-New'!W33*'Per Unit Emission'!F76)*'Efficiency Change'!$P31)/'Life time change'!$C31</f>
        <v>9898182.7120936178</v>
      </c>
      <c r="W32">
        <f>(Transition!$D31*('Base-New'!X33*'Per Unit Emission'!G32)*'Efficiency Change'!$G31+Transition!$C31*('Base-New'!X33*'Per Unit Emission'!G76)*'Efficiency Change'!$P31)/'Life time change'!$C31</f>
        <v>131309090.80065036</v>
      </c>
      <c r="X32">
        <f>(Transition!$D31*('Base-New'!Y33*'Per Unit Emission'!H32)*'Efficiency Change'!$G31+Transition!$C31*('Base-New'!Y33*'Per Unit Emission'!H76)*'Efficiency Change'!$P31)/'Life time change'!$C31</f>
        <v>4467292.6537493039</v>
      </c>
      <c r="Y32">
        <f>(Transition!$D31*('Base-New'!Z33*'Per Unit Emission'!I32)*'Efficiency Change'!$G31+Transition!$C31*('Base-New'!Z33*'Per Unit Emission'!I76)*'Efficiency Change'!$P31)/'Life time change'!$C31</f>
        <v>0</v>
      </c>
      <c r="Z32">
        <f>(Transition!$D31*('Base-New'!AA33*'Per Unit Emission'!J32)*'Efficiency Change'!$G31+Transition!$C31*('Base-New'!AA33*'Per Unit Emission'!J76)*'Efficiency Change'!$P31)/'Life time change'!$C31</f>
        <v>28037764.352221075</v>
      </c>
      <c r="AA32">
        <f>(Transition!$D31*('Base-New'!AB33*'Per Unit Emission'!K32)*'Efficiency Change'!$G31+Transition!$C31*('Base-New'!AB33*'Per Unit Emission'!K76)*'Efficiency Change'!$P31)/'Life time change'!$C31</f>
        <v>179880046.96734414</v>
      </c>
      <c r="AB32">
        <f>(Transition!$D31*('Base-New'!AC33*'Per Unit Emission'!L32)*'Efficiency Change'!$G31+Transition!$C31*('Base-New'!AC33*'Per Unit Emission'!L76)*'Efficiency Change'!$P31)/'Life time change'!$C31</f>
        <v>21649342.466906536</v>
      </c>
      <c r="AC32">
        <f>(Transition!$D31*('Base-New'!AD33*'Per Unit Emission'!M32)*'Efficiency Change'!$G31+Transition!$C31*('Base-New'!AD33*'Per Unit Emission'!M76)*'Efficiency Change'!$P31)/'Life time change'!$C31</f>
        <v>27131924.538047548</v>
      </c>
      <c r="AD32">
        <f>(Transition!$D31*('Base-New'!AE33*'Per Unit Emission'!N32)*'Efficiency Change'!$G31+Transition!$C31*('Base-New'!AE33*'Per Unit Emission'!N76)*'Efficiency Change'!$P31)/'Life time change'!$C31</f>
        <v>3788191.7707351139</v>
      </c>
      <c r="AE32">
        <f>(Transition!$D31*('Base-New'!AF33*'Per Unit Emission'!O32)*'Efficiency Change'!$G31+Transition!$C31*('Base-New'!AF33*'Per Unit Emission'!O76)*'Efficiency Change'!$P31)/'Life time change'!$C31</f>
        <v>12014727.28685686</v>
      </c>
      <c r="AF32">
        <f>(Transition!$D31*('Base-New'!AG33*'Per Unit Emission'!P32)*'Efficiency Change'!$G31+Transition!$C31*('Base-New'!AG33*'Per Unit Emission'!P76)*'Efficiency Change'!$P31)/'Life time change'!$C31</f>
        <v>17576337.058815222</v>
      </c>
      <c r="AG32">
        <f>(Transition!$D31*('Base-New'!AH33*'Per Unit Emission'!Q32)*'Efficiency Change'!$G31+Transition!$C31*('Base-New'!AH33*'Per Unit Emission'!Q76)*'Efficiency Change'!$P31)/'Life time change'!$C31</f>
        <v>8419212.1951439343</v>
      </c>
      <c r="AH32">
        <f>(Transition!$D31*('Base-New'!AI33*'Per Unit Emission'!R32)*'Efficiency Change'!$G31+Transition!$C31*('Base-New'!AI33*'Per Unit Emission'!R76)*'Efficiency Change'!$P31)/'Life time change'!$C31</f>
        <v>59428149.324840352</v>
      </c>
      <c r="AI32">
        <f>(Transition!$D31*('Base-New'!AJ33*'Per Unit Emission'!S32)*'Efficiency Change'!$G31+Transition!$C31*('Base-New'!AJ33*'Per Unit Emission'!S76)*'Efficiency Change'!$P31)/'Life time change'!$C31</f>
        <v>0</v>
      </c>
      <c r="AJ32">
        <f>(Transition!$D31*('Base-New'!AK33*'Per Unit Emission'!C32)*'Efficiency Change'!$G31+Transition!$C31*('Base-New'!AK33*'Per Unit Emission'!C76)*'Efficiency Change'!$P31)/'Life time change'!$C31</f>
        <v>13393028.107028283</v>
      </c>
      <c r="AK32">
        <f>(Transition!$D31*('Base-New'!AL33*'Per Unit Emission'!D32)*'Efficiency Change'!$G31+Transition!$C31*('Base-New'!AL33*'Per Unit Emission'!D76)*'Efficiency Change'!$P31)/'Life time change'!$C31</f>
        <v>56031186.384149976</v>
      </c>
      <c r="AL32">
        <f>(Transition!$D31*('Base-New'!AM33*'Per Unit Emission'!E32)*'Efficiency Change'!$G31+Transition!$C31*('Base-New'!AM33*'Per Unit Emission'!E76)*'Efficiency Change'!$P31)/'Life time change'!$C31</f>
        <v>90138674.635370582</v>
      </c>
      <c r="AM32">
        <f>(Transition!$D31*('Base-New'!AN33*'Per Unit Emission'!F32)*'Efficiency Change'!$G31+Transition!$C31*('Base-New'!AN33*'Per Unit Emission'!F76)*'Efficiency Change'!$P31)/'Life time change'!$C31</f>
        <v>18776225.712828886</v>
      </c>
      <c r="AN32">
        <f>(Transition!$D31*('Base-New'!AO33*'Per Unit Emission'!G32)*'Efficiency Change'!$G31+Transition!$C31*('Base-New'!AO33*'Per Unit Emission'!G76)*'Efficiency Change'!$P31)/'Life time change'!$C31</f>
        <v>262618181.60130072</v>
      </c>
      <c r="AO32">
        <f>(Transition!$D31*('Base-New'!AP33*'Per Unit Emission'!H32)*'Efficiency Change'!$G31+Transition!$C31*('Base-New'!AP33*'Per Unit Emission'!H76)*'Efficiency Change'!$P31)/'Life time change'!$C31</f>
        <v>8934585.3074985705</v>
      </c>
      <c r="AP32">
        <f>(Transition!$D31*('Base-New'!AQ33*'Per Unit Emission'!I32)*'Efficiency Change'!$G31+Transition!$C31*('Base-New'!AQ33*'Per Unit Emission'!I76)*'Efficiency Change'!$P31)/'Life time change'!$C31</f>
        <v>0</v>
      </c>
      <c r="AQ32">
        <f>(Transition!$D31*('Base-New'!AR33*'Per Unit Emission'!J32)*'Efficiency Change'!$G31+Transition!$C31*('Base-New'!AR33*'Per Unit Emission'!J76)*'Efficiency Change'!$P31)/'Life time change'!$C31</f>
        <v>56075528.704442151</v>
      </c>
      <c r="AR32">
        <f>(Transition!$D31*('Base-New'!AS33*'Per Unit Emission'!K32)*'Efficiency Change'!$G31+Transition!$C31*('Base-New'!AS33*'Per Unit Emission'!K76)*'Efficiency Change'!$P31)/'Life time change'!$C31</f>
        <v>359760093.93468827</v>
      </c>
      <c r="AS32">
        <f>(Transition!$D31*('Base-New'!AT33*'Per Unit Emission'!L32)*'Efficiency Change'!$G31+Transition!$C31*('Base-New'!AT33*'Per Unit Emission'!L76)*'Efficiency Change'!$P31)/'Life time change'!$C31</f>
        <v>43298684.933813125</v>
      </c>
      <c r="AT32">
        <f>(Transition!$D31*('Base-New'!AU33*'Per Unit Emission'!M32)*'Efficiency Change'!$G31+Transition!$C31*('Base-New'!AU33*'Per Unit Emission'!M76)*'Efficiency Change'!$P31)/'Life time change'!$C31</f>
        <v>54263849.076095156</v>
      </c>
      <c r="AU32">
        <f>(Transition!$D31*('Base-New'!AV33*'Per Unit Emission'!N32)*'Efficiency Change'!$G31+Transition!$C31*('Base-New'!AV33*'Per Unit Emission'!N76)*'Efficiency Change'!$P31)/'Life time change'!$C31</f>
        <v>7576383.5414701812</v>
      </c>
      <c r="AV32">
        <f>(Transition!$D31*('Base-New'!AW33*'Per Unit Emission'!O32)*'Efficiency Change'!$G31+Transition!$C31*('Base-New'!AW33*'Per Unit Emission'!O76)*'Efficiency Change'!$P31)/'Life time change'!$C31</f>
        <v>24029454.57371372</v>
      </c>
      <c r="AW32">
        <f>(Transition!$D31*('Base-New'!AX33*'Per Unit Emission'!P32)*'Efficiency Change'!$G31+Transition!$C31*('Base-New'!AX33*'Per Unit Emission'!P76)*'Efficiency Change'!$P31)/'Life time change'!$C31</f>
        <v>35152674.117630444</v>
      </c>
      <c r="AX32">
        <f>(Transition!$D31*('Base-New'!AY33*'Per Unit Emission'!Q32)*'Efficiency Change'!$G31+Transition!$C31*('Base-New'!AY33*'Per Unit Emission'!Q76)*'Efficiency Change'!$P31)/'Life time change'!$C31</f>
        <v>16838424.390287917</v>
      </c>
      <c r="AY32">
        <f>(Transition!$D31*('Base-New'!AZ33*'Per Unit Emission'!R32)*'Efficiency Change'!$G31+Transition!$C31*('Base-New'!AZ33*'Per Unit Emission'!R76)*'Efficiency Change'!$P31)/'Life time change'!$C31</f>
        <v>118856298.6496802</v>
      </c>
      <c r="AZ32">
        <f>(Transition!$D31*('Base-New'!BA33*'Per Unit Emission'!S32)*'Efficiency Change'!$G31+Transition!$C31*('Base-New'!BA33*'Per Unit Emission'!S76)*'Efficiency Change'!$P31)/'Life time change'!$C31</f>
        <v>0</v>
      </c>
      <c r="BA32">
        <f>(Transition!$D31*('Base-New'!BB33*'Per Unit Emission'!C32)*'Efficiency Change'!$G31+Transition!$C31*('Base-New'!BB33*'Per Unit Emission'!C76)*'Efficiency Change'!$P31)/'Life time change'!$C31</f>
        <v>13796356.159595888</v>
      </c>
      <c r="BB32">
        <f>(Transition!$D31*('Base-New'!BC33*'Per Unit Emission'!D32)*'Efficiency Change'!$G31+Transition!$C31*('Base-New'!BC33*'Per Unit Emission'!D76)*'Efficiency Change'!$P31)/'Life time change'!$C31</f>
        <v>61164807.372177944</v>
      </c>
      <c r="BC32">
        <f>(Transition!$D31*('Base-New'!BD33*'Per Unit Emission'!E32)*'Efficiency Change'!$G31+Transition!$C31*('Base-New'!BD33*'Per Unit Emission'!E76)*'Efficiency Change'!$P31)/'Life time change'!$C31</f>
        <v>90197318.495053664</v>
      </c>
      <c r="BD32">
        <f>(Transition!$D31*('Base-New'!BE33*'Per Unit Emission'!F32)*'Efficiency Change'!$G31+Transition!$C31*('Base-New'!BE33*'Per Unit Emission'!F76)*'Efficiency Change'!$P31)/'Life time change'!$C31</f>
        <v>18796590.086044542</v>
      </c>
      <c r="BE32">
        <f>(Transition!$D31*('Base-New'!BF33*'Per Unit Emission'!G32)*'Efficiency Change'!$G31+Transition!$C31*('Base-New'!BF33*'Per Unit Emission'!G76)*'Efficiency Change'!$P31)/'Life time change'!$C31</f>
        <v>312336375.16660225</v>
      </c>
      <c r="BF32">
        <f>(Transition!$D31*('Base-New'!BG33*'Per Unit Emission'!H32)*'Efficiency Change'!$G31+Transition!$C31*('Base-New'!BG33*'Per Unit Emission'!H76)*'Efficiency Change'!$P31)/'Life time change'!$C31</f>
        <v>13401877.96124788</v>
      </c>
      <c r="BG32">
        <f>(Transition!$D31*('Base-New'!BH33*'Per Unit Emission'!I32)*'Efficiency Change'!$G31+Transition!$C31*('Base-New'!BH33*'Per Unit Emission'!I76)*'Efficiency Change'!$P31)/'Life time change'!$C31</f>
        <v>0</v>
      </c>
      <c r="BH32">
        <f>(Transition!$D31*('Base-New'!BI33*'Per Unit Emission'!J32)*'Efficiency Change'!$G31+Transition!$C31*('Base-New'!BI33*'Per Unit Emission'!J76)*'Efficiency Change'!$P31)/'Life time change'!$C31</f>
        <v>71119522.175977618</v>
      </c>
      <c r="BI32">
        <f>(Transition!$D31*('Base-New'!BJ33*'Per Unit Emission'!K32)*'Efficiency Change'!$G31+Transition!$C31*('Base-New'!BJ33*'Per Unit Emission'!K76)*'Efficiency Change'!$P31)/'Life time change'!$C31</f>
        <v>533359906.42818892</v>
      </c>
      <c r="BJ32">
        <f>(Transition!$D31*('Base-New'!BK33*'Per Unit Emission'!L32)*'Efficiency Change'!$G31+Transition!$C31*('Base-New'!BK33*'Per Unit Emission'!L76)*'Efficiency Change'!$P31)/'Life time change'!$C31</f>
        <v>64948027.400719486</v>
      </c>
      <c r="BK32">
        <f>(Transition!$D31*('Base-New'!BL33*'Per Unit Emission'!M32)*'Efficiency Change'!$G31+Transition!$C31*('Base-New'!BL33*'Per Unit Emission'!M76)*'Efficiency Change'!$P31)/'Life time change'!$C31</f>
        <v>81395773.614142671</v>
      </c>
      <c r="BL32">
        <f>(Transition!$D31*('Base-New'!BM33*'Per Unit Emission'!N32)*'Efficiency Change'!$G31+Transition!$C31*('Base-New'!BM33*'Per Unit Emission'!N76)*'Efficiency Change'!$P31)/'Life time change'!$C31</f>
        <v>8097219.8348967303</v>
      </c>
      <c r="BM32">
        <f>(Transition!$D31*('Base-New'!BN33*'Per Unit Emission'!O32)*'Efficiency Change'!$G31+Transition!$C31*('Base-New'!BN33*'Per Unit Emission'!O76)*'Efficiency Change'!$P31)/'Life time change'!$C31</f>
        <v>36044181.860570632</v>
      </c>
      <c r="BN32">
        <f>(Transition!$D31*('Base-New'!BO33*'Per Unit Emission'!P32)*'Efficiency Change'!$G31+Transition!$C31*('Base-New'!BO33*'Per Unit Emission'!P76)*'Efficiency Change'!$P31)/'Life time change'!$C31</f>
        <v>52729011.176445656</v>
      </c>
      <c r="BO32">
        <f>(Transition!$D31*('Base-New'!BP33*'Per Unit Emission'!Q32)*'Efficiency Change'!$G31+Transition!$C31*('Base-New'!BP33*'Per Unit Emission'!Q76)*'Efficiency Change'!$P31)/'Life time change'!$C31</f>
        <v>25257636.585431855</v>
      </c>
      <c r="BP32">
        <f>(Transition!$D31*('Base-New'!BQ33*'Per Unit Emission'!R32)*'Efficiency Change'!$G31+Transition!$C31*('Base-New'!BQ33*'Per Unit Emission'!R76)*'Efficiency Change'!$P31)/'Life time change'!$C31</f>
        <v>178284447.97452086</v>
      </c>
      <c r="BQ32">
        <f>(Transition!$D31*('Base-New'!BR33*'Per Unit Emission'!S32)*'Efficiency Change'!$G31+Transition!$C31*('Base-New'!BR33*'Per Unit Emission'!S76)*'Efficiency Change'!$P31)/'Life time change'!$C31</f>
        <v>0</v>
      </c>
      <c r="BR32">
        <f>(Transition!$D31*('Base-New'!BS33*'Per Unit Emission'!C32)*'Efficiency Change'!$G31+Transition!$C31*('Base-New'!BS33*'Per Unit Emission'!C76)*'Efficiency Change'!$P31)/'Life time change'!$C31</f>
        <v>14190229.02474997</v>
      </c>
      <c r="BS32">
        <f>(Transition!$D31*('Base-New'!BT33*'Per Unit Emission'!D32)*'Efficiency Change'!$G31+Transition!$C31*('Base-New'!BT33*'Per Unit Emission'!D76)*'Efficiency Change'!$P31)/'Life time change'!$C31</f>
        <v>61299851.266393751</v>
      </c>
      <c r="BT32">
        <f>(Transition!$D31*('Base-New'!BU33*'Per Unit Emission'!E32)*'Efficiency Change'!$G31+Transition!$C31*('Base-New'!BU33*'Per Unit Emission'!E76)*'Efficiency Change'!$P31)/'Life time change'!$C31</f>
        <v>90253188.62413922</v>
      </c>
      <c r="BU32">
        <f>(Transition!$D31*('Base-New'!BV33*'Per Unit Emission'!F32)*'Efficiency Change'!$G31+Transition!$C31*('Base-New'!BV33*'Per Unit Emission'!F76)*'Efficiency Change'!$P31)/'Life time change'!$C31</f>
        <v>18816217.490406808</v>
      </c>
      <c r="BV32">
        <f>(Transition!$D31*('Base-New'!BW33*'Per Unit Emission'!G32)*'Efficiency Change'!$G31+Transition!$C31*('Base-New'!BW33*'Per Unit Emission'!G76)*'Efficiency Change'!$P31)/'Life time change'!$C31</f>
        <v>312566593.83756053</v>
      </c>
      <c r="BW32">
        <f>(Transition!$D31*('Base-New'!BX33*'Per Unit Emission'!H32)*'Efficiency Change'!$G31+Transition!$C31*('Base-New'!BX33*'Per Unit Emission'!H76)*'Efficiency Change'!$P31)/'Life time change'!$C31</f>
        <v>14782018.71287437</v>
      </c>
      <c r="BX32">
        <f>(Transition!$D31*('Base-New'!BY33*'Per Unit Emission'!I32)*'Efficiency Change'!$G31+Transition!$C31*('Base-New'!BY33*'Per Unit Emission'!I76)*'Efficiency Change'!$P31)/'Life time change'!$C31</f>
        <v>0</v>
      </c>
      <c r="BY32">
        <f>(Transition!$D31*('Base-New'!BZ33*'Per Unit Emission'!J32)*'Efficiency Change'!$G31+Transition!$C31*('Base-New'!BZ33*'Per Unit Emission'!J76)*'Efficiency Change'!$P31)/'Life time change'!$C31</f>
        <v>71168544.119961336</v>
      </c>
      <c r="BZ32">
        <f>(Transition!$D31*('Base-New'!CA33*'Per Unit Emission'!K32)*'Efficiency Change'!$G31+Transition!$C31*('Base-New'!CA33*'Per Unit Emission'!K76)*'Efficiency Change'!$P31)/'Life time change'!$C31</f>
        <v>533632817.44972873</v>
      </c>
      <c r="CA32">
        <f>(Transition!$D31*('Base-New'!CB33*'Per Unit Emission'!L32)*'Efficiency Change'!$G31+Transition!$C31*('Base-New'!CB33*'Per Unit Emission'!L76)*'Efficiency Change'!$P31)/'Life time change'!$C31</f>
        <v>70669208.737201363</v>
      </c>
      <c r="CB32">
        <f>(Transition!$D31*('Base-New'!CC33*'Per Unit Emission'!M32)*'Efficiency Change'!$G31+Transition!$C31*('Base-New'!CC33*'Per Unit Emission'!M76)*'Efficiency Change'!$P31)/'Life time change'!$C31</f>
        <v>93625425.482733771</v>
      </c>
      <c r="CC32">
        <f>(Transition!$D31*('Base-New'!CD33*'Per Unit Emission'!N32)*'Efficiency Change'!$G31+Transition!$C31*('Base-New'!CD33*'Per Unit Emission'!N76)*'Efficiency Change'!$P31)/'Life time change'!$C31</f>
        <v>8103715.8438520823</v>
      </c>
      <c r="CD32">
        <f>(Transition!$D31*('Base-New'!CE33*'Per Unit Emission'!O32)*'Efficiency Change'!$G31+Transition!$C31*('Base-New'!CE33*'Per Unit Emission'!O76)*'Efficiency Change'!$P31)/'Life time change'!$C31</f>
        <v>39531681.805602975</v>
      </c>
      <c r="CE32">
        <f>(Transition!$D31*('Base-New'!CF33*'Per Unit Emission'!P32)*'Efficiency Change'!$G31+Transition!$C31*('Base-New'!CF33*'Per Unit Emission'!P76)*'Efficiency Change'!$P31)/'Life time change'!$C31</f>
        <v>70305348.235260591</v>
      </c>
      <c r="CF32">
        <f>(Transition!$D31*('Base-New'!CG33*'Per Unit Emission'!Q32)*'Efficiency Change'!$G31+Transition!$C31*('Base-New'!CG33*'Per Unit Emission'!Q76)*'Efficiency Change'!$P31)/'Life time change'!$C31</f>
        <v>31206438.65474068</v>
      </c>
      <c r="CG32">
        <f>(Transition!$D31*('Base-New'!CH33*'Per Unit Emission'!R32)*'Efficiency Change'!$G31+Transition!$C31*('Base-New'!CH33*'Per Unit Emission'!R76)*'Efficiency Change'!$P31)/'Life time change'!$C31</f>
        <v>218665681.38181511</v>
      </c>
      <c r="CJ32">
        <v>2039</v>
      </c>
      <c r="CK32">
        <f>(Transition!$D31*('RCP26-NEW'!C33*'Per Unit Emission'!T32)*'Efficiency Change'!$G31+Transition!$C31*('RCP26-NEW'!C33*'Per Unit Emission'!T76)*'Efficiency Change'!$P31)/'Life time change'!$C31</f>
        <v>0</v>
      </c>
      <c r="CL32">
        <f>(Transition!$D31*('RCP26-NEW'!D33*'Per Unit Emission'!U32)*'Efficiency Change'!$G31+Transition!$C31*('RCP26-NEW'!D33*'Per Unit Emission'!U76)*'Efficiency Change'!$P31)/'Life time change'!$C31</f>
        <v>0</v>
      </c>
      <c r="CM32">
        <f>(Transition!$D31*('RCP26-NEW'!E33*'Per Unit Emission'!V32)*'Efficiency Change'!$G31+Transition!$C31*('RCP26-NEW'!E33*'Per Unit Emission'!V76)*'Efficiency Change'!$P31)/'Life time change'!$C31</f>
        <v>0</v>
      </c>
      <c r="CN32">
        <f>(Transition!$D31*('RCP26-NEW'!F33*'Per Unit Emission'!W32)*'Efficiency Change'!$G31+Transition!$C31*('RCP26-NEW'!F33*'Per Unit Emission'!W76)*'Efficiency Change'!$P31)/'Life time change'!$C31</f>
        <v>0</v>
      </c>
      <c r="CO32">
        <f>(Transition!$D31*('RCP26-NEW'!G33*'Per Unit Emission'!X32)*'Efficiency Change'!$G31+Transition!$C31*('RCP26-NEW'!G33*'Per Unit Emission'!X76)*'Efficiency Change'!$P31)/'Life time change'!$C31</f>
        <v>0</v>
      </c>
      <c r="CP32">
        <f>(Transition!$D31*('RCP26-NEW'!H33*'Per Unit Emission'!Y32)*'Efficiency Change'!$G31+Transition!$C31*('RCP26-NEW'!H33*'Per Unit Emission'!Y76)*'Efficiency Change'!$P31)/'Life time change'!$C31</f>
        <v>0</v>
      </c>
      <c r="CQ32">
        <f>(Transition!$D31*('RCP26-NEW'!I33*'Per Unit Emission'!Z32)*'Efficiency Change'!$G31+Transition!$C31*('RCP26-NEW'!I33*'Per Unit Emission'!Z76)*'Efficiency Change'!$P31)/'Life time change'!$C31</f>
        <v>0</v>
      </c>
      <c r="CR32">
        <f>(Transition!$D31*('RCP26-NEW'!J33*'Per Unit Emission'!AA32)*'Efficiency Change'!$G31+Transition!$C31*('RCP26-NEW'!J33*'Per Unit Emission'!AA76)*'Efficiency Change'!$P31)/'Life time change'!$C31</f>
        <v>0</v>
      </c>
      <c r="CS32">
        <f>(Transition!$D31*('RCP26-NEW'!K33*'Per Unit Emission'!AB32)*'Efficiency Change'!$G31+Transition!$C31*('RCP26-NEW'!K33*'Per Unit Emission'!AB76)*'Efficiency Change'!$P31)/'Life time change'!$C31</f>
        <v>0</v>
      </c>
      <c r="CT32">
        <f>(Transition!$D31*('RCP26-NEW'!L33*'Per Unit Emission'!AC32)*'Efficiency Change'!$G31+Transition!$C31*('RCP26-NEW'!L33*'Per Unit Emission'!AC76)*'Efficiency Change'!$P31)/'Life time change'!$C31</f>
        <v>0</v>
      </c>
      <c r="CU32">
        <f>(Transition!$D31*('RCP26-NEW'!M33*'Per Unit Emission'!AD32)*'Efficiency Change'!$G31+Transition!$C31*('RCP26-NEW'!M33*'Per Unit Emission'!AD76)*'Efficiency Change'!$P31)/'Life time change'!$C31</f>
        <v>0</v>
      </c>
      <c r="CV32">
        <f>(Transition!$D31*('RCP26-NEW'!N33*'Per Unit Emission'!AE32)*'Efficiency Change'!$G31+Transition!$C31*('RCP26-NEW'!N33*'Per Unit Emission'!AE76)*'Efficiency Change'!$P31)/'Life time change'!$C31</f>
        <v>0</v>
      </c>
      <c r="CW32">
        <f>(Transition!$D31*('RCP26-NEW'!O33*'Per Unit Emission'!AF32)*'Efficiency Change'!$G31+Transition!$C31*('RCP26-NEW'!O33*'Per Unit Emission'!AF76)*'Efficiency Change'!$P31)/'Life time change'!$C31</f>
        <v>0</v>
      </c>
      <c r="CX32">
        <f>(Transition!$D31*('RCP26-NEW'!P33*'Per Unit Emission'!AG32)*'Efficiency Change'!$G31+Transition!$C31*('RCP26-NEW'!P33*'Per Unit Emission'!AG76)*'Efficiency Change'!$P31)/'Life time change'!$C31</f>
        <v>0</v>
      </c>
      <c r="CY32">
        <f>(Transition!$D31*('RCP26-NEW'!Q33*'Per Unit Emission'!AH32)*'Efficiency Change'!$G31+Transition!$C31*('RCP26-NEW'!Q33*'Per Unit Emission'!AH76)*'Efficiency Change'!$P31)/'Life time change'!$C31</f>
        <v>0</v>
      </c>
      <c r="CZ32">
        <f>(Transition!$D31*('RCP26-NEW'!R33*'Per Unit Emission'!AI32)*'Efficiency Change'!$G31+Transition!$C31*('RCP26-NEW'!R33*'Per Unit Emission'!AI76)*'Efficiency Change'!$P31)/'Life time change'!$C31</f>
        <v>0</v>
      </c>
      <c r="DA32">
        <f>(Transition!$D31*('RCP26-NEW'!S33*'Per Unit Emission'!AJ32)*'Efficiency Change'!$G31+Transition!$C31*('RCP26-NEW'!S33*'Per Unit Emission'!AJ76)*'Efficiency Change'!$P31)/'Life time change'!$C31</f>
        <v>0</v>
      </c>
      <c r="DB32">
        <f>(Transition!$D31*('RCP26-NEW'!T33*'Per Unit Emission'!T32)*'Efficiency Change'!$G31+Transition!$C31*('RCP26-NEW'!T33*'Per Unit Emission'!T76)*'Efficiency Change'!$P31)/'Life time change'!$C31</f>
        <v>284367258.49126202</v>
      </c>
      <c r="DC32">
        <f>(Transition!$D31*('RCP26-NEW'!U33*'Per Unit Emission'!U32)*'Efficiency Change'!$G31+Transition!$C31*('RCP26-NEW'!U33*'Per Unit Emission'!U76)*'Efficiency Change'!$P31)/'Life time change'!$C31</f>
        <v>12501710.017023891</v>
      </c>
      <c r="DD32">
        <f>(Transition!$D31*('RCP26-NEW'!V33*'Per Unit Emission'!V32)*'Efficiency Change'!$G31+Transition!$C31*('RCP26-NEW'!V33*'Per Unit Emission'!V76)*'Efficiency Change'!$P31)/'Life time change'!$C31</f>
        <v>82013160.86392419</v>
      </c>
      <c r="DE32">
        <f>(Transition!$D31*('RCP26-NEW'!W33*'Per Unit Emission'!W32)*'Efficiency Change'!$G31+Transition!$C31*('RCP26-NEW'!W33*'Per Unit Emission'!W76)*'Efficiency Change'!$P31)/'Life time change'!$C31</f>
        <v>7060971.4628205402</v>
      </c>
      <c r="DF32">
        <f>(Transition!$D31*('RCP26-NEW'!X33*'Per Unit Emission'!X32)*'Efficiency Change'!$G31+Transition!$C31*('RCP26-NEW'!X33*'Per Unit Emission'!X76)*'Efficiency Change'!$P31)/'Life time change'!$C31</f>
        <v>111285740.45178923</v>
      </c>
      <c r="DG32">
        <f>(Transition!$D31*('RCP26-NEW'!Y33*'Per Unit Emission'!Y32)*'Efficiency Change'!$G31+Transition!$C31*('RCP26-NEW'!Y33*'Per Unit Emission'!Y76)*'Efficiency Change'!$P31)/'Life time change'!$C31</f>
        <v>6110285.6303897854</v>
      </c>
      <c r="DH32">
        <f>(Transition!$D31*('RCP26-NEW'!Z33*'Per Unit Emission'!Z32)*'Efficiency Change'!$G31+Transition!$C31*('RCP26-NEW'!Z33*'Per Unit Emission'!Z76)*'Efficiency Change'!$P31)/'Life time change'!$C31</f>
        <v>12168499.113344578</v>
      </c>
      <c r="DI32">
        <f>(Transition!$D31*('RCP26-NEW'!AA33*'Per Unit Emission'!AA32)*'Efficiency Change'!$G31+Transition!$C31*('RCP26-NEW'!AA33*'Per Unit Emission'!AA76)*'Efficiency Change'!$P31)/'Life time change'!$C31</f>
        <v>43045200.569547974</v>
      </c>
      <c r="DJ32">
        <f>(Transition!$D31*('RCP26-NEW'!AB33*'Per Unit Emission'!AB32)*'Efficiency Change'!$G31+Transition!$C31*('RCP26-NEW'!AB33*'Per Unit Emission'!AB76)*'Efficiency Change'!$P31)/'Life time change'!$C31</f>
        <v>268106758.00436825</v>
      </c>
      <c r="DK32">
        <f>(Transition!$D31*('RCP26-NEW'!AC33*'Per Unit Emission'!AC32)*'Efficiency Change'!$G31+Transition!$C31*('RCP26-NEW'!AC33*'Per Unit Emission'!AC76)*'Efficiency Change'!$P31)/'Life time change'!$C31</f>
        <v>28570681.979305793</v>
      </c>
      <c r="DL32">
        <f>(Transition!$D31*('RCP26-NEW'!AD33*'Per Unit Emission'!AD32)*'Efficiency Change'!$G31+Transition!$C31*('RCP26-NEW'!AD33*'Per Unit Emission'!AD76)*'Efficiency Change'!$P31)/'Life time change'!$C31</f>
        <v>61083426.091091365</v>
      </c>
      <c r="DM32">
        <f>(Transition!$D31*('RCP26-NEW'!AE33*'Per Unit Emission'!AE32)*'Efficiency Change'!$G31+Transition!$C31*('RCP26-NEW'!AE33*'Per Unit Emission'!AE76)*'Efficiency Change'!$P31)/'Life time change'!$C31</f>
        <v>6035059.6337678013</v>
      </c>
      <c r="DN32">
        <f>(Transition!$D31*('RCP26-NEW'!AF33*'Per Unit Emission'!AF32)*'Efficiency Change'!$G31+Transition!$C31*('RCP26-NEW'!AF33*'Per Unit Emission'!AF76)*'Efficiency Change'!$P31)/'Life time change'!$C31</f>
        <v>16582640.434854457</v>
      </c>
      <c r="DO32">
        <f>(Transition!$D31*('RCP26-NEW'!AG33*'Per Unit Emission'!AG32)*'Efficiency Change'!$G31+Transition!$C31*('RCP26-NEW'!AG33*'Per Unit Emission'!AG76)*'Efficiency Change'!$P31)/'Life time change'!$C31</f>
        <v>32925672.2106927</v>
      </c>
      <c r="DP32">
        <f>(Transition!$D31*('RCP26-NEW'!AH33*'Per Unit Emission'!AH32)*'Efficiency Change'!$G31+Transition!$C31*('RCP26-NEW'!AH33*'Per Unit Emission'!AH76)*'Efficiency Change'!$P31)/'Life time change'!$C31</f>
        <v>14151067.827237971</v>
      </c>
      <c r="DQ32">
        <f>(Transition!$D31*('RCP26-NEW'!AI33*'Per Unit Emission'!AI32)*'Efficiency Change'!$G31+Transition!$C31*('RCP26-NEW'!AI33*'Per Unit Emission'!AI76)*'Efficiency Change'!$P31)/'Life time change'!$C31</f>
        <v>87461353.633927375</v>
      </c>
      <c r="DR32">
        <f>(Transition!$D31*('RCP26-NEW'!AJ33*'Per Unit Emission'!AJ32)*'Efficiency Change'!$G31+Transition!$C31*('RCP26-NEW'!AJ33*'Per Unit Emission'!AJ76)*'Efficiency Change'!$P31)/'Life time change'!$C31</f>
        <v>0</v>
      </c>
      <c r="DS32">
        <f>(Transition!$D31*('RCP26-NEW'!AK33*'Per Unit Emission'!T32)*'Efficiency Change'!$G31+Transition!$C31*('RCP26-NEW'!AK33*'Per Unit Emission'!T76)*'Efficiency Change'!$P31)/'Life time change'!$C31</f>
        <v>485717983.58176911</v>
      </c>
      <c r="DT32">
        <f>(Transition!$D31*('RCP26-NEW'!AL33*'Per Unit Emission'!U32)*'Efficiency Change'!$G31+Transition!$C31*('RCP26-NEW'!AL33*'Per Unit Emission'!U76)*'Efficiency Change'!$P31)/'Life time change'!$C31</f>
        <v>28131108.0295179</v>
      </c>
      <c r="DU32">
        <f>(Transition!$D31*('RCP26-NEW'!AM33*'Per Unit Emission'!V32)*'Efficiency Change'!$G31+Transition!$C31*('RCP26-NEW'!AM33*'Per Unit Emission'!V76)*'Efficiency Change'!$P31)/'Life time change'!$C31</f>
        <v>93344824.924684793</v>
      </c>
      <c r="DV32">
        <f>(Transition!$D31*('RCP26-NEW'!AN33*'Per Unit Emission'!W32)*'Efficiency Change'!$G31+Transition!$C31*('RCP26-NEW'!AN33*'Per Unit Emission'!W76)*'Efficiency Change'!$P31)/'Life time change'!$C31</f>
        <v>7080446.0253588734</v>
      </c>
      <c r="DW32">
        <f>(Transition!$D31*('RCP26-NEW'!AO33*'Per Unit Emission'!X32)*'Efficiency Change'!$G31+Transition!$C31*('RCP26-NEW'!AO33*'Per Unit Emission'!X76)*'Efficiency Change'!$P31)/'Life time change'!$C31</f>
        <v>131210759.24468365</v>
      </c>
      <c r="DX32">
        <f>(Transition!$D31*('RCP26-NEW'!AP33*'Per Unit Emission'!Y32)*'Efficiency Change'!$G31+Transition!$C31*('RCP26-NEW'!AP33*'Per Unit Emission'!Y76)*'Efficiency Change'!$P31)/'Life time change'!$C31</f>
        <v>9852936.4039782193</v>
      </c>
      <c r="DY32">
        <f>(Transition!$D31*('RCP26-NEW'!AQ33*'Per Unit Emission'!Z32)*'Efficiency Change'!$G31+Transition!$C31*('RCP26-NEW'!AQ33*'Per Unit Emission'!Z76)*'Efficiency Change'!$P31)/'Life time change'!$C31</f>
        <v>16300228.838893747</v>
      </c>
      <c r="DZ32">
        <f>(Transition!$D31*('RCP26-NEW'!AR33*'Per Unit Emission'!AA32)*'Efficiency Change'!$G31+Transition!$C31*('RCP26-NEW'!AR33*'Per Unit Emission'!AA76)*'Efficiency Change'!$P31)/'Life time change'!$C31</f>
        <v>86090401.139095768</v>
      </c>
      <c r="EA32">
        <f>(Transition!$D31*('RCP26-NEW'!AS33*'Per Unit Emission'!AB32)*'Efficiency Change'!$G31+Transition!$C31*('RCP26-NEW'!AS33*'Per Unit Emission'!AB76)*'Efficiency Change'!$P31)/'Life time change'!$C31</f>
        <v>536213516.00873309</v>
      </c>
      <c r="EB32">
        <f>(Transition!$D31*('RCP26-NEW'!AT33*'Per Unit Emission'!AC32)*'Efficiency Change'!$G31+Transition!$C31*('RCP26-NEW'!AT33*'Per Unit Emission'!AC76)*'Efficiency Change'!$P31)/'Life time change'!$C31</f>
        <v>57141363.958611324</v>
      </c>
      <c r="EC32">
        <f>(Transition!$D31*('RCP26-NEW'!AU33*'Per Unit Emission'!AD32)*'Efficiency Change'!$G31+Transition!$C31*('RCP26-NEW'!AU33*'Per Unit Emission'!AD76)*'Efficiency Change'!$P31)/'Life time change'!$C31</f>
        <v>122166852.18218273</v>
      </c>
      <c r="ED32">
        <f>(Transition!$D31*('RCP26-NEW'!AV33*'Per Unit Emission'!AE32)*'Efficiency Change'!$G31+Transition!$C31*('RCP26-NEW'!AV33*'Per Unit Emission'!AE76)*'Efficiency Change'!$P31)/'Life time change'!$C31</f>
        <v>12070119.267535603</v>
      </c>
      <c r="EE32">
        <f>(Transition!$D31*('RCP26-NEW'!AW33*'Per Unit Emission'!AF32)*'Efficiency Change'!$G31+Transition!$C31*('RCP26-NEW'!AW33*'Per Unit Emission'!AF76)*'Efficiency Change'!$P31)/'Life time change'!$C31</f>
        <v>32488780.001802925</v>
      </c>
      <c r="EF32">
        <f>(Transition!$D31*('RCP26-NEW'!AX33*'Per Unit Emission'!AG32)*'Efficiency Change'!$G31+Transition!$C31*('RCP26-NEW'!AX33*'Per Unit Emission'!AG76)*'Efficiency Change'!$P31)/'Life time change'!$C31</f>
        <v>51784268.288631365</v>
      </c>
      <c r="EG32">
        <f>(Transition!$D31*('RCP26-NEW'!AY33*'Per Unit Emission'!AH32)*'Efficiency Change'!$G31+Transition!$C31*('RCP26-NEW'!AY33*'Per Unit Emission'!AH76)*'Efficiency Change'!$P31)/'Life time change'!$C31</f>
        <v>27032042.508924801</v>
      </c>
      <c r="EH32">
        <f>(Transition!$D31*('RCP26-NEW'!AZ33*'Per Unit Emission'!AI32)*'Efficiency Change'!$G31+Transition!$C31*('RCP26-NEW'!AZ33*'Per Unit Emission'!AI76)*'Efficiency Change'!$P31)/'Life time change'!$C31</f>
        <v>174922707.26785526</v>
      </c>
      <c r="EI32">
        <f>(Transition!$D31*('RCP26-NEW'!BA33*'Per Unit Emission'!AJ32)*'Efficiency Change'!$G31+Transition!$C31*('RCP26-NEW'!BA33*'Per Unit Emission'!AJ76)*'Efficiency Change'!$P31)/'Life time change'!$C31</f>
        <v>0</v>
      </c>
      <c r="EJ32">
        <f>(Transition!$D31*('RCP26-NEW'!BB33*'Per Unit Emission'!T32)*'Efficiency Change'!$G31+Transition!$C31*('RCP26-NEW'!BB33*'Per Unit Emission'!T76)*'Efficiency Change'!$P31)/'Life time change'!$C31</f>
        <v>486192054.40598267</v>
      </c>
      <c r="EK32">
        <f>(Transition!$D31*('RCP26-NEW'!BC33*'Per Unit Emission'!U32)*'Efficiency Change'!$G31+Transition!$C31*('RCP26-NEW'!BC33*'Per Unit Emission'!U76)*'Efficiency Change'!$P31)/'Life time change'!$C31</f>
        <v>28148792.899842195</v>
      </c>
      <c r="EL32">
        <f>(Transition!$D31*('RCP26-NEW'!BD33*'Per Unit Emission'!V32)*'Efficiency Change'!$G31+Transition!$C31*('RCP26-NEW'!BD33*'Per Unit Emission'!V76)*'Efficiency Change'!$P31)/'Life time change'!$C31</f>
        <v>93422258.325193033</v>
      </c>
      <c r="EM32">
        <f>(Transition!$D31*('RCP26-NEW'!BE33*'Per Unit Emission'!W32)*'Efficiency Change'!$G31+Transition!$C31*('RCP26-NEW'!BE33*'Per Unit Emission'!W76)*'Efficiency Change'!$P31)/'Life time change'!$C31</f>
        <v>7099340.1607659776</v>
      </c>
      <c r="EN32">
        <f>(Transition!$D31*('RCP26-NEW'!BF33*'Per Unit Emission'!X32)*'Efficiency Change'!$G31+Transition!$C31*('RCP26-NEW'!BF33*'Per Unit Emission'!X76)*'Efficiency Change'!$P31)/'Life time change'!$C31</f>
        <v>131398508.87989138</v>
      </c>
      <c r="EO32">
        <f>(Transition!$D31*('RCP26-NEW'!BG33*'Per Unit Emission'!Y32)*'Efficiency Change'!$G31+Transition!$C31*('RCP26-NEW'!BG33*'Per Unit Emission'!Y76)*'Efficiency Change'!$P31)/'Life time change'!$C31</f>
        <v>9860356.8610102944</v>
      </c>
      <c r="EP32">
        <f>(Transition!$D31*('RCP26-NEW'!BH33*'Per Unit Emission'!Z32)*'Efficiency Change'!$G31+Transition!$C31*('RCP26-NEW'!BH33*'Per Unit Emission'!Z76)*'Efficiency Change'!$P31)/'Life time change'!$C31</f>
        <v>16322934.840933705</v>
      </c>
      <c r="EQ32">
        <f>(Transition!$D31*('RCP26-NEW'!BI33*'Per Unit Emission'!AA32)*'Efficiency Change'!$G31+Transition!$C31*('RCP26-NEW'!BI33*'Per Unit Emission'!AA76)*'Efficiency Change'!$P31)/'Life time change'!$C31</f>
        <v>88451618.381451771</v>
      </c>
      <c r="ER32">
        <f>(Transition!$D31*('RCP26-NEW'!BJ33*'Per Unit Emission'!AB32)*'Efficiency Change'!$G31+Transition!$C31*('RCP26-NEW'!BJ33*'Per Unit Emission'!AB76)*'Efficiency Change'!$P31)/'Life time change'!$C31</f>
        <v>585423069.98016322</v>
      </c>
      <c r="ES32">
        <f>(Transition!$D31*('RCP26-NEW'!BK33*'Per Unit Emission'!AC32)*'Efficiency Change'!$G31+Transition!$C31*('RCP26-NEW'!BK33*'Per Unit Emission'!AC76)*'Efficiency Change'!$P31)/'Life time change'!$C31</f>
        <v>71312002.337671474</v>
      </c>
      <c r="ET32">
        <f>(Transition!$D31*('RCP26-NEW'!BL33*'Per Unit Emission'!AD32)*'Efficiency Change'!$G31+Transition!$C31*('RCP26-NEW'!BL33*'Per Unit Emission'!AD76)*'Efficiency Change'!$P31)/'Life time change'!$C31</f>
        <v>138351696.8992326</v>
      </c>
      <c r="EU32">
        <f>(Transition!$D31*('RCP26-NEW'!BM33*'Per Unit Emission'!AE32)*'Efficiency Change'!$G31+Transition!$C31*('RCP26-NEW'!BM33*'Per Unit Emission'!AE76)*'Efficiency Change'!$P31)/'Life time change'!$C31</f>
        <v>13060529.900535721</v>
      </c>
      <c r="EV32">
        <f>(Transition!$D31*('RCP26-NEW'!BN33*'Per Unit Emission'!AF32)*'Efficiency Change'!$G31+Transition!$C31*('RCP26-NEW'!BN33*'Per Unit Emission'!AF76)*'Efficiency Change'!$P31)/'Life time change'!$C31</f>
        <v>32512578.522648033</v>
      </c>
      <c r="EW32">
        <f>(Transition!$D31*('RCP26-NEW'!BO33*'Per Unit Emission'!AG32)*'Efficiency Change'!$G31+Transition!$C31*('RCP26-NEW'!BO33*'Per Unit Emission'!AG76)*'Efficiency Change'!$P31)/'Life time change'!$C31</f>
        <v>51825186.264428355</v>
      </c>
      <c r="EX32">
        <f>(Transition!$D31*('RCP26-NEW'!BP33*'Per Unit Emission'!AH32)*'Efficiency Change'!$G31+Transition!$C31*('RCP26-NEW'!BP33*'Per Unit Emission'!AH76)*'Efficiency Change'!$P31)/'Life time change'!$C31</f>
        <v>27048524.469918828</v>
      </c>
      <c r="EY32">
        <f>(Transition!$D31*('RCP26-NEW'!BQ33*'Per Unit Emission'!AI32)*'Efficiency Change'!$G31+Transition!$C31*('RCP26-NEW'!BQ33*'Per Unit Emission'!AI76)*'Efficiency Change'!$P31)/'Life time change'!$C31</f>
        <v>215897287.9790363</v>
      </c>
      <c r="EZ32">
        <f>(Transition!$D31*('RCP26-NEW'!BR33*'Per Unit Emission'!AJ32)*'Efficiency Change'!$G31+Transition!$C31*('RCP26-NEW'!BR33*'Per Unit Emission'!AJ76)*'Efficiency Change'!$P31)/'Life time change'!$C31</f>
        <v>0</v>
      </c>
      <c r="FA32">
        <f>(Transition!$D31*('RCP26-NEW'!BS33*'Per Unit Emission'!T32)*'Efficiency Change'!$G31+Transition!$C31*('RCP26-NEW'!BS33*'Per Unit Emission'!T76)*'Efficiency Change'!$P31)/'Life time change'!$C31</f>
        <v>486628056.98061109</v>
      </c>
      <c r="FB32">
        <f>(Transition!$D31*('RCP26-NEW'!BT33*'Per Unit Emission'!U32)*'Efficiency Change'!$G31+Transition!$C31*('RCP26-NEW'!BT33*'Per Unit Emission'!U76)*'Efficiency Change'!$P31)/'Life time change'!$C31</f>
        <v>28164701.826980311</v>
      </c>
      <c r="FC32">
        <f>(Transition!$D31*('RCP26-NEW'!BU33*'Per Unit Emission'!V32)*'Efficiency Change'!$G31+Transition!$C31*('RCP26-NEW'!BU33*'Per Unit Emission'!V76)*'Efficiency Change'!$P31)/'Life time change'!$C31</f>
        <v>93494860.105627298</v>
      </c>
      <c r="FD32">
        <f>(Transition!$D31*('RCP26-NEW'!BV33*'Per Unit Emission'!W32)*'Efficiency Change'!$G31+Transition!$C31*('RCP26-NEW'!BV33*'Per Unit Emission'!W76)*'Efficiency Change'!$P31)/'Life time change'!$C31</f>
        <v>7117498.3029473294</v>
      </c>
      <c r="FE32">
        <f>(Transition!$D31*('RCP26-NEW'!BW33*'Per Unit Emission'!X32)*'Efficiency Change'!$G31+Transition!$C31*('RCP26-NEW'!BW33*'Per Unit Emission'!X76)*'Efficiency Change'!$P31)/'Life time change'!$C31</f>
        <v>131580007.2869924</v>
      </c>
      <c r="FF32">
        <f>(Transition!$D31*('RCP26-NEW'!BX33*'Per Unit Emission'!Y32)*'Efficiency Change'!$G31+Transition!$C31*('RCP26-NEW'!BX33*'Per Unit Emission'!Y76)*'Efficiency Change'!$P31)/'Life time change'!$C31</f>
        <v>9867690.2809252907</v>
      </c>
      <c r="FG32">
        <f>(Transition!$D31*('RCP26-NEW'!BY33*'Per Unit Emission'!Z32)*'Efficiency Change'!$G31+Transition!$C31*('RCP26-NEW'!BY33*'Per Unit Emission'!Z76)*'Efficiency Change'!$P31)/'Life time change'!$C31</f>
        <v>16343940.986951122</v>
      </c>
      <c r="FH32">
        <f>(Transition!$D31*('RCP26-NEW'!BZ33*'Per Unit Emission'!AA32)*'Efficiency Change'!$G31+Transition!$C31*('RCP26-NEW'!BZ33*'Per Unit Emission'!AA76)*'Efficiency Change'!$P31)/'Life time change'!$C31</f>
        <v>88508548.066756889</v>
      </c>
      <c r="FI32">
        <f>(Transition!$D31*('RCP26-NEW'!CA33*'Per Unit Emission'!AB32)*'Efficiency Change'!$G31+Transition!$C31*('RCP26-NEW'!CA33*'Per Unit Emission'!AB76)*'Efficiency Change'!$P31)/'Life time change'!$C31</f>
        <v>585687010.47436357</v>
      </c>
      <c r="FJ32">
        <f>(Transition!$D31*('RCP26-NEW'!CB33*'Per Unit Emission'!AC32)*'Efficiency Change'!$G31+Transition!$C31*('RCP26-NEW'!CB33*'Per Unit Emission'!AC76)*'Efficiency Change'!$P31)/'Life time change'!$C31</f>
        <v>71344686.962631419</v>
      </c>
      <c r="FK32">
        <f>(Transition!$D31*('RCP26-NEW'!CC33*'Per Unit Emission'!AD32)*'Efficiency Change'!$G31+Transition!$C31*('RCP26-NEW'!CC33*'Per Unit Emission'!AD76)*'Efficiency Change'!$P31)/'Life time change'!$C31</f>
        <v>138413884.46885124</v>
      </c>
      <c r="FL32">
        <f>(Transition!$D31*('RCP26-NEW'!CD33*'Per Unit Emission'!AE32)*'Efficiency Change'!$G31+Transition!$C31*('RCP26-NEW'!CD33*'Per Unit Emission'!AE76)*'Efficiency Change'!$P31)/'Life time change'!$C31</f>
        <v>13068432.685020141</v>
      </c>
      <c r="FM32">
        <f>(Transition!$D31*('RCP26-NEW'!CE33*'Per Unit Emission'!AF32)*'Efficiency Change'!$G31+Transition!$C31*('RCP26-NEW'!CE33*'Per Unit Emission'!AF76)*'Efficiency Change'!$P31)/'Life time change'!$C31</f>
        <v>32534500.886468638</v>
      </c>
      <c r="FN32">
        <f>(Transition!$D31*('RCP26-NEW'!CF33*'Per Unit Emission'!AG32)*'Efficiency Change'!$G31+Transition!$C31*('RCP26-NEW'!CF33*'Per Unit Emission'!AG76)*'Efficiency Change'!$P31)/'Life time change'!$C31</f>
        <v>51864515.794330403</v>
      </c>
      <c r="FO32">
        <f>(Transition!$D31*('RCP26-NEW'!CG33*'Per Unit Emission'!AH32)*'Efficiency Change'!$G31+Transition!$C31*('RCP26-NEW'!CG33*'Per Unit Emission'!AH76)*'Efficiency Change'!$P31)/'Life time change'!$C31</f>
        <v>27064655.604472637</v>
      </c>
      <c r="FP32">
        <f>(Transition!$D31*('RCP26-NEW'!CH33*'Per Unit Emission'!AI32)*'Efficiency Change'!$G31+Transition!$C31*('RCP26-NEW'!CH33*'Per Unit Emission'!AI76)*'Efficiency Change'!$P31)/'Life time change'!$C31</f>
        <v>215989737.2039088</v>
      </c>
      <c r="FS32">
        <v>2039</v>
      </c>
      <c r="FT32">
        <f>(Transition!$D31*('RCP19-NEW'!C33*'Per Unit Emission'!AK32)*'Efficiency Change'!$G31+Transition!$C31*('RCP19-NEW'!C33*'Per Unit Emission'!AK76)*'Efficiency Change'!$P31)/'Life time change'!$C31</f>
        <v>0</v>
      </c>
      <c r="FU32">
        <f>(Transition!$D31*('RCP19-NEW'!D33*'Per Unit Emission'!AL32)*'Efficiency Change'!$G31+Transition!$C31*('RCP19-NEW'!D33*'Per Unit Emission'!AL76)*'Efficiency Change'!$P31)/'Life time change'!$C31</f>
        <v>0</v>
      </c>
      <c r="FV32">
        <f>(Transition!$D31*('RCP19-NEW'!E33*'Per Unit Emission'!AM32)*'Efficiency Change'!$G31+Transition!$C31*('RCP19-NEW'!E33*'Per Unit Emission'!AM76)*'Efficiency Change'!$P31)/'Life time change'!$C31</f>
        <v>0</v>
      </c>
      <c r="FW32">
        <f>(Transition!$D31*('RCP19-NEW'!F33*'Per Unit Emission'!AN32)*'Efficiency Change'!$G31+Transition!$C31*('RCP19-NEW'!F33*'Per Unit Emission'!AN76)*'Efficiency Change'!$P31)/'Life time change'!$C31</f>
        <v>0</v>
      </c>
      <c r="FX32">
        <f>(Transition!$D31*('RCP19-NEW'!G33*'Per Unit Emission'!AO32)*'Efficiency Change'!$G31+Transition!$C31*('RCP19-NEW'!G33*'Per Unit Emission'!AO76)*'Efficiency Change'!$P31)/'Life time change'!$C31</f>
        <v>0</v>
      </c>
      <c r="FY32">
        <f>(Transition!$D31*('RCP19-NEW'!H33*'Per Unit Emission'!AP32)*'Efficiency Change'!$G31+Transition!$C31*('RCP19-NEW'!H33*'Per Unit Emission'!AP76)*'Efficiency Change'!$P31)/'Life time change'!$C31</f>
        <v>0</v>
      </c>
      <c r="FZ32">
        <f>(Transition!$D31*('RCP19-NEW'!I33*'Per Unit Emission'!AQ32)*'Efficiency Change'!$G31+Transition!$C31*('RCP19-NEW'!I33*'Per Unit Emission'!AQ76)*'Efficiency Change'!$P31)/'Life time change'!$C31</f>
        <v>0</v>
      </c>
      <c r="GA32">
        <f>(Transition!$D31*('RCP19-NEW'!J33*'Per Unit Emission'!AR32)*'Efficiency Change'!$G31+Transition!$C31*('RCP19-NEW'!J33*'Per Unit Emission'!AR76)*'Efficiency Change'!$P31)/'Life time change'!$C31</f>
        <v>0</v>
      </c>
      <c r="GB32">
        <f>(Transition!$D31*('RCP19-NEW'!K33*'Per Unit Emission'!AS32)*'Efficiency Change'!$G31+Transition!$C31*('RCP19-NEW'!K33*'Per Unit Emission'!AS76)*'Efficiency Change'!$P31)/'Life time change'!$C31</f>
        <v>0</v>
      </c>
      <c r="GC32">
        <f>(Transition!$D31*('RCP19-NEW'!L33*'Per Unit Emission'!AT32)*'Efficiency Change'!$G31+Transition!$C31*('RCP19-NEW'!L33*'Per Unit Emission'!AT76)*'Efficiency Change'!$P31)/'Life time change'!$C31</f>
        <v>0</v>
      </c>
      <c r="GD32">
        <f>(Transition!$D31*('RCP19-NEW'!M33*'Per Unit Emission'!AU32)*'Efficiency Change'!$G31+Transition!$C31*('RCP19-NEW'!M33*'Per Unit Emission'!AU76)*'Efficiency Change'!$P31)/'Life time change'!$C31</f>
        <v>0</v>
      </c>
      <c r="GE32">
        <f>(Transition!$D31*('RCP19-NEW'!N33*'Per Unit Emission'!AV32)*'Efficiency Change'!$G31+Transition!$C31*('RCP19-NEW'!N33*'Per Unit Emission'!AV76)*'Efficiency Change'!$P31)/'Life time change'!$C31</f>
        <v>0</v>
      </c>
      <c r="GF32">
        <f>(Transition!$D31*('RCP19-NEW'!O33*'Per Unit Emission'!AW32)*'Efficiency Change'!$G31+Transition!$C31*('RCP19-NEW'!O33*'Per Unit Emission'!AW76)*'Efficiency Change'!$P31)/'Life time change'!$C31</f>
        <v>0</v>
      </c>
      <c r="GG32">
        <f>(Transition!$D31*('RCP19-NEW'!P33*'Per Unit Emission'!AX32)*'Efficiency Change'!$G31+Transition!$C31*('RCP19-NEW'!P33*'Per Unit Emission'!AX76)*'Efficiency Change'!$P31)/'Life time change'!$C31</f>
        <v>0</v>
      </c>
      <c r="GH32">
        <f>(Transition!$D31*('RCP19-NEW'!Q33*'Per Unit Emission'!AY32)*'Efficiency Change'!$G31+Transition!$C31*('RCP19-NEW'!Q33*'Per Unit Emission'!AY76)*'Efficiency Change'!$P31)/'Life time change'!$C31</f>
        <v>0</v>
      </c>
      <c r="GI32">
        <f>(Transition!$D31*('RCP19-NEW'!R33*'Per Unit Emission'!AZ32)*'Efficiency Change'!$G31+Transition!$C31*('RCP19-NEW'!R33*'Per Unit Emission'!AZ76)*'Efficiency Change'!$P31)/'Life time change'!$C31</f>
        <v>0</v>
      </c>
      <c r="GJ32">
        <f>(Transition!$D31*('RCP19-NEW'!S33*'Per Unit Emission'!BA32)*'Efficiency Change'!$G31+Transition!$C31*('RCP19-NEW'!S33*'Per Unit Emission'!BA76)*'Efficiency Change'!$P31)/'Life time change'!$C31</f>
        <v>0</v>
      </c>
      <c r="GK32">
        <f>(Transition!$D31*('RCP19-NEW'!T33*'Per Unit Emission'!AK32)*'Efficiency Change'!$G31+Transition!$C31*('RCP19-NEW'!T33*'Per Unit Emission'!AK76)*'Efficiency Change'!$P31)/'Life time change'!$C31</f>
        <v>177528560.04933217</v>
      </c>
      <c r="GL32">
        <f>(Transition!$D31*('RCP19-NEW'!U33*'Per Unit Emission'!AL32)*'Efficiency Change'!$G31+Transition!$C31*('RCP19-NEW'!U33*'Per Unit Emission'!AL76)*'Efficiency Change'!$P31)/'Life time change'!$C31</f>
        <v>127567104.78989573</v>
      </c>
      <c r="GM32">
        <f>(Transition!$D31*('RCP19-NEW'!V33*'Per Unit Emission'!AM32)*'Efficiency Change'!$G31+Transition!$C31*('RCP19-NEW'!V33*'Per Unit Emission'!AM76)*'Efficiency Change'!$P31)/'Life time change'!$C31</f>
        <v>44682402.505588137</v>
      </c>
      <c r="GN32">
        <f>(Transition!$D31*('RCP19-NEW'!W33*'Per Unit Emission'!AN32)*'Efficiency Change'!$G31+Transition!$C31*('RCP19-NEW'!W33*'Per Unit Emission'!AN76)*'Efficiency Change'!$P31)/'Life time change'!$C31</f>
        <v>12432345.356809424</v>
      </c>
      <c r="GO32">
        <f>(Transition!$D31*('RCP19-NEW'!X33*'Per Unit Emission'!AO32)*'Efficiency Change'!$G31+Transition!$C31*('RCP19-NEW'!X33*'Per Unit Emission'!AO76)*'Efficiency Change'!$P31)/'Life time change'!$C31</f>
        <v>147092900.14329815</v>
      </c>
      <c r="GP32">
        <f>(Transition!$D31*('RCP19-NEW'!Y33*'Per Unit Emission'!AP32)*'Efficiency Change'!$G31+Transition!$C31*('RCP19-NEW'!Y33*'Per Unit Emission'!AP76)*'Efficiency Change'!$P31)/'Life time change'!$C31</f>
        <v>5201496.2849567356</v>
      </c>
      <c r="GQ32">
        <f>(Transition!$D31*('RCP19-NEW'!Z33*'Per Unit Emission'!AQ32)*'Efficiency Change'!$G31+Transition!$C31*('RCP19-NEW'!Z33*'Per Unit Emission'!AQ76)*'Efficiency Change'!$P31)/'Life time change'!$C31</f>
        <v>18419459.135927632</v>
      </c>
      <c r="GR32">
        <f>(Transition!$D31*('RCP19-NEW'!AA33*'Per Unit Emission'!AR32)*'Efficiency Change'!$G31+Transition!$C31*('RCP19-NEW'!AA33*'Per Unit Emission'!AR76)*'Efficiency Change'!$P31)/'Life time change'!$C31</f>
        <v>118975784.16547337</v>
      </c>
      <c r="GS32">
        <f>(Transition!$D31*('RCP19-NEW'!AB33*'Per Unit Emission'!AS32)*'Efficiency Change'!$G31+Transition!$C31*('RCP19-NEW'!AB33*'Per Unit Emission'!AS76)*'Efficiency Change'!$P31)/'Life time change'!$C31</f>
        <v>395052439.33194506</v>
      </c>
      <c r="GT32">
        <f>(Transition!$D31*('RCP19-NEW'!AC33*'Per Unit Emission'!AT32)*'Efficiency Change'!$G31+Transition!$C31*('RCP19-NEW'!AC33*'Per Unit Emission'!AT76)*'Efficiency Change'!$P31)/'Life time change'!$C31</f>
        <v>51765450.830517374</v>
      </c>
      <c r="GU32">
        <f>(Transition!$D31*('RCP19-NEW'!AD33*'Per Unit Emission'!AU32)*'Efficiency Change'!$G31+Transition!$C31*('RCP19-NEW'!AD33*'Per Unit Emission'!AU76)*'Efficiency Change'!$P31)/'Life time change'!$C31</f>
        <v>55317291.715736344</v>
      </c>
      <c r="GV32">
        <f>(Transition!$D31*('RCP19-NEW'!AE33*'Per Unit Emission'!AV32)*'Efficiency Change'!$G31+Transition!$C31*('RCP19-NEW'!AE33*'Per Unit Emission'!AV76)*'Efficiency Change'!$P31)/'Life time change'!$C31</f>
        <v>14489748.840800744</v>
      </c>
      <c r="GW32">
        <f>(Transition!$D31*('RCP19-NEW'!AF33*'Per Unit Emission'!AW32)*'Efficiency Change'!$G31+Transition!$C31*('RCP19-NEW'!AF33*'Per Unit Emission'!AW76)*'Efficiency Change'!$P31)/'Life time change'!$C31</f>
        <v>25522813.792041618</v>
      </c>
      <c r="GX32">
        <f>(Transition!$D31*('RCP19-NEW'!AG33*'Per Unit Emission'!AX32)*'Efficiency Change'!$G31+Transition!$C31*('RCP19-NEW'!AG33*'Per Unit Emission'!AX76)*'Efficiency Change'!$P31)/'Life time change'!$C31</f>
        <v>34540952.691820815</v>
      </c>
      <c r="GY32">
        <f>(Transition!$D31*('RCP19-NEW'!AH33*'Per Unit Emission'!AY32)*'Efficiency Change'!$G31+Transition!$C31*('RCP19-NEW'!AH33*'Per Unit Emission'!AY76)*'Efficiency Change'!$P31)/'Life time change'!$C31</f>
        <v>29688702.972183511</v>
      </c>
      <c r="GZ32">
        <f>(Transition!$D31*('RCP19-NEW'!AI33*'Per Unit Emission'!AZ32)*'Efficiency Change'!$G31+Transition!$C31*('RCP19-NEW'!AI33*'Per Unit Emission'!AZ76)*'Efficiency Change'!$P31)/'Life time change'!$C31</f>
        <v>142999807.57370213</v>
      </c>
      <c r="HA32">
        <f>(Transition!$D31*('RCP19-NEW'!AJ33*'Per Unit Emission'!BA32)*'Efficiency Change'!$G31+Transition!$C31*('RCP19-NEW'!AJ33*'Per Unit Emission'!BA76)*'Efficiency Change'!$P31)/'Life time change'!$C31</f>
        <v>0</v>
      </c>
      <c r="HB32">
        <f>(Transition!$D31*('RCP19-NEW'!AK33*'Per Unit Emission'!AK32)*'Efficiency Change'!$G31+Transition!$C31*('RCP19-NEW'!AK33*'Per Unit Emission'!AK76)*'Efficiency Change'!$P31)/'Life time change'!$C31</f>
        <v>178087759.82471111</v>
      </c>
      <c r="HC32">
        <f>(Transition!$D31*('RCP19-NEW'!AL33*'Per Unit Emission'!AL32)*'Efficiency Change'!$G31+Transition!$C31*('RCP19-NEW'!AL33*'Per Unit Emission'!AL76)*'Efficiency Change'!$P31)/'Life time change'!$C31</f>
        <v>200485128.8756136</v>
      </c>
      <c r="HD32">
        <f>(Transition!$D31*('RCP19-NEW'!AM33*'Per Unit Emission'!AM32)*'Efficiency Change'!$G31+Transition!$C31*('RCP19-NEW'!AM33*'Per Unit Emission'!AM76)*'Efficiency Change'!$P31)/'Life time change'!$C31</f>
        <v>44776883.475063428</v>
      </c>
      <c r="HE32">
        <f>(Transition!$D31*('RCP19-NEW'!AN33*'Per Unit Emission'!AN32)*'Efficiency Change'!$G31+Transition!$C31*('RCP19-NEW'!AN33*'Per Unit Emission'!AN76)*'Efficiency Change'!$P31)/'Life time change'!$C31</f>
        <v>12469453.548580816</v>
      </c>
      <c r="HF32">
        <f>(Transition!$D31*('RCP19-NEW'!AO33*'Per Unit Emission'!AO32)*'Efficiency Change'!$G31+Transition!$C31*('RCP19-NEW'!AO33*'Per Unit Emission'!AO76)*'Efficiency Change'!$P31)/'Life time change'!$C31</f>
        <v>277033448.56001675</v>
      </c>
      <c r="HG32">
        <f>(Transition!$D31*('RCP19-NEW'!AP33*'Per Unit Emission'!AP32)*'Efficiency Change'!$G31+Transition!$C31*('RCP19-NEW'!AP33*'Per Unit Emission'!AP76)*'Efficiency Change'!$P31)/'Life time change'!$C31</f>
        <v>12090094.119836638</v>
      </c>
      <c r="HH32">
        <f>(Transition!$D31*('RCP19-NEW'!AQ33*'Per Unit Emission'!AQ32)*'Efficiency Change'!$G31+Transition!$C31*('RCP19-NEW'!AQ33*'Per Unit Emission'!AQ76)*'Efficiency Change'!$P31)/'Life time change'!$C31</f>
        <v>36838918.271855041</v>
      </c>
      <c r="HI32">
        <f>(Transition!$D31*('RCP19-NEW'!AR33*'Per Unit Emission'!AR32)*'Efficiency Change'!$G31+Transition!$C31*('RCP19-NEW'!AR33*'Per Unit Emission'!AR76)*'Efficiency Change'!$P31)/'Life time change'!$C31</f>
        <v>237951405.59854704</v>
      </c>
      <c r="HJ32">
        <f>(Transition!$D31*('RCP19-NEW'!AS33*'Per Unit Emission'!AS32)*'Efficiency Change'!$G31+Transition!$C31*('RCP19-NEW'!AS33*'Per Unit Emission'!AS76)*'Efficiency Change'!$P31)/'Life time change'!$C31</f>
        <v>790104878.66389012</v>
      </c>
      <c r="HK32">
        <f>(Transition!$D31*('RCP19-NEW'!AT33*'Per Unit Emission'!AT32)*'Efficiency Change'!$G31+Transition!$C31*('RCP19-NEW'!AT33*'Per Unit Emission'!AT76)*'Efficiency Change'!$P31)/'Life time change'!$C31</f>
        <v>103530901.66103511</v>
      </c>
      <c r="HL32">
        <f>(Transition!$D31*('RCP19-NEW'!AU33*'Per Unit Emission'!AU32)*'Efficiency Change'!$G31+Transition!$C31*('RCP19-NEW'!AU33*'Per Unit Emission'!AU76)*'Efficiency Change'!$P31)/'Life time change'!$C31</f>
        <v>59380652.167201407</v>
      </c>
      <c r="HM32">
        <f>(Transition!$D31*('RCP19-NEW'!AV33*'Per Unit Emission'!AV32)*'Efficiency Change'!$G31+Transition!$C31*('RCP19-NEW'!AV33*'Per Unit Emission'!AV76)*'Efficiency Change'!$P31)/'Life time change'!$C31</f>
        <v>29517223.738064297</v>
      </c>
      <c r="HN32">
        <f>(Transition!$D31*('RCP19-NEW'!AW33*'Per Unit Emission'!AW32)*'Efficiency Change'!$G31+Transition!$C31*('RCP19-NEW'!AW33*'Per Unit Emission'!AW76)*'Efficiency Change'!$P31)/'Life time change'!$C31</f>
        <v>51045627.584083162</v>
      </c>
      <c r="HO32">
        <f>(Transition!$D31*('RCP19-NEW'!AX33*'Per Unit Emission'!AX32)*'Efficiency Change'!$G31+Transition!$C31*('RCP19-NEW'!AX33*'Per Unit Emission'!AX76)*'Efficiency Change'!$P31)/'Life time change'!$C31</f>
        <v>68040419.851269335</v>
      </c>
      <c r="HP32">
        <f>(Transition!$D31*('RCP19-NEW'!AY33*'Per Unit Emission'!AY32)*'Efficiency Change'!$G31+Transition!$C31*('RCP19-NEW'!AY33*'Per Unit Emission'!AY76)*'Efficiency Change'!$P31)/'Life time change'!$C31</f>
        <v>59377405.94436688</v>
      </c>
      <c r="HQ32">
        <f>(Transition!$D31*('RCP19-NEW'!AZ33*'Per Unit Emission'!AZ32)*'Efficiency Change'!$G31+Transition!$C31*('RCP19-NEW'!AZ33*'Per Unit Emission'!AZ76)*'Efficiency Change'!$P31)/'Life time change'!$C31</f>
        <v>285999615.14740461</v>
      </c>
      <c r="HR32">
        <f>(Transition!$D31*('RCP19-NEW'!BA33*'Per Unit Emission'!BA32)*'Efficiency Change'!$G31+Transition!$C31*('RCP19-NEW'!BA33*'Per Unit Emission'!BA76)*'Efficiency Change'!$P31)/'Life time change'!$C31</f>
        <v>0</v>
      </c>
      <c r="HS32">
        <f>(Transition!$D31*('RCP19-NEW'!BB33*'Per Unit Emission'!AK32)*'Efficiency Change'!$G31+Transition!$C31*('RCP19-NEW'!BB33*'Per Unit Emission'!AK76)*'Efficiency Change'!$P31)/'Life time change'!$C31</f>
        <v>178617438.71074092</v>
      </c>
      <c r="HT32">
        <f>(Transition!$D31*('RCP19-NEW'!BC33*'Per Unit Emission'!AL32)*'Efficiency Change'!$G31+Transition!$C31*('RCP19-NEW'!BC33*'Per Unit Emission'!AL76)*'Efficiency Change'!$P31)/'Life time change'!$C31</f>
        <v>206433330.63829461</v>
      </c>
      <c r="HU32">
        <f>(Transition!$D31*('RCP19-NEW'!BD33*'Per Unit Emission'!AM32)*'Efficiency Change'!$G31+Transition!$C31*('RCP19-NEW'!BD33*'Per Unit Emission'!AM76)*'Efficiency Change'!$P31)/'Life time change'!$C31</f>
        <v>44858037.428501725</v>
      </c>
      <c r="HV32">
        <f>(Transition!$D31*('RCP19-NEW'!BE33*'Per Unit Emission'!AN32)*'Efficiency Change'!$G31+Transition!$C31*('RCP19-NEW'!BE33*'Per Unit Emission'!AN76)*'Efficiency Change'!$P31)/'Life time change'!$C31</f>
        <v>12504234.177139414</v>
      </c>
      <c r="HW32">
        <f>(Transition!$D31*('RCP19-NEW'!BF33*'Per Unit Emission'!AO32)*'Efficiency Change'!$G31+Transition!$C31*('RCP19-NEW'!BF33*'Per Unit Emission'!AO76)*'Efficiency Change'!$P31)/'Life time change'!$C31</f>
        <v>277241569.276389</v>
      </c>
      <c r="HX32">
        <f>(Transition!$D31*('RCP19-NEW'!BG33*'Per Unit Emission'!AP32)*'Efficiency Change'!$G31+Transition!$C31*('RCP19-NEW'!BG33*'Per Unit Emission'!AP76)*'Efficiency Change'!$P31)/'Life time change'!$C31</f>
        <v>12097026.714581091</v>
      </c>
      <c r="HY32">
        <f>(Transition!$D31*('RCP19-NEW'!BH33*'Per Unit Emission'!AQ32)*'Efficiency Change'!$G31+Transition!$C31*('RCP19-NEW'!BH33*'Per Unit Emission'!AQ76)*'Efficiency Change'!$P31)/'Life time change'!$C31</f>
        <v>44083610.854953498</v>
      </c>
      <c r="HZ32">
        <f>(Transition!$D31*('RCP19-NEW'!BI33*'Per Unit Emission'!AR32)*'Efficiency Change'!$G31+Transition!$C31*('RCP19-NEW'!BI33*'Per Unit Emission'!AR76)*'Efficiency Change'!$P31)/'Life time change'!$C31</f>
        <v>245803338.23983189</v>
      </c>
      <c r="IA32">
        <f>(Transition!$D31*('RCP19-NEW'!BJ33*'Per Unit Emission'!AS32)*'Efficiency Change'!$G31+Transition!$C31*('RCP19-NEW'!BJ33*'Per Unit Emission'!AS76)*'Efficiency Change'!$P31)/'Life time change'!$C31</f>
        <v>866038280.18338597</v>
      </c>
      <c r="IB32">
        <f>(Transition!$D31*('RCP19-NEW'!BK33*'Per Unit Emission'!AT32)*'Efficiency Change'!$G31+Transition!$C31*('RCP19-NEW'!BK33*'Per Unit Emission'!AT76)*'Efficiency Change'!$P31)/'Life time change'!$C31</f>
        <v>111238839.29287542</v>
      </c>
      <c r="IC32">
        <f>(Transition!$D31*('RCP19-NEW'!BL33*'Per Unit Emission'!AU32)*'Efficiency Change'!$G31+Transition!$C31*('RCP19-NEW'!BL33*'Per Unit Emission'!AU76)*'Efficiency Change'!$P31)/'Life time change'!$C31</f>
        <v>59487399.916816339</v>
      </c>
      <c r="ID32">
        <f>(Transition!$D31*('RCP19-NEW'!BM33*'Per Unit Emission'!AV32)*'Efficiency Change'!$G31+Transition!$C31*('RCP19-NEW'!BM33*'Per Unit Emission'!AV76)*'Efficiency Change'!$P31)/'Life time change'!$C31</f>
        <v>43037331.854281522</v>
      </c>
      <c r="IE32">
        <f>(Transition!$D31*('RCP19-NEW'!BN33*'Per Unit Emission'!AW32)*'Efficiency Change'!$G31+Transition!$C31*('RCP19-NEW'!BN33*'Per Unit Emission'!AW76)*'Efficiency Change'!$P31)/'Life time change'!$C31</f>
        <v>64701502.96574343</v>
      </c>
      <c r="IF32">
        <f>(Transition!$D31*('RCP19-NEW'!BO33*'Per Unit Emission'!AX32)*'Efficiency Change'!$G31+Transition!$C31*('RCP19-NEW'!BO33*'Per Unit Emission'!AX76)*'Efficiency Change'!$P31)/'Life time change'!$C31</f>
        <v>68084298.953608975</v>
      </c>
      <c r="IG32">
        <f>(Transition!$D31*('RCP19-NEW'!BP33*'Per Unit Emission'!AY32)*'Efficiency Change'!$G31+Transition!$C31*('RCP19-NEW'!BP33*'Per Unit Emission'!AY76)*'Efficiency Change'!$P31)/'Life time change'!$C31</f>
        <v>72751504.87296766</v>
      </c>
      <c r="IH32">
        <f>(Transition!$D31*('RCP19-NEW'!BQ33*'Per Unit Emission'!AZ32)*'Efficiency Change'!$G31+Transition!$C31*('RCP19-NEW'!BQ33*'Per Unit Emission'!AZ76)*'Efficiency Change'!$P31)/'Life time change'!$C31</f>
        <v>337166406.65569741</v>
      </c>
      <c r="II32">
        <f>(Transition!$D31*('RCP19-NEW'!BR33*'Per Unit Emission'!BA32)*'Efficiency Change'!$G31+Transition!$C31*('RCP19-NEW'!BR33*'Per Unit Emission'!BA76)*'Efficiency Change'!$P31)/'Life time change'!$C31</f>
        <v>0</v>
      </c>
      <c r="IJ32">
        <f>(Transition!$D31*('RCP19-NEW'!BS33*'Per Unit Emission'!AK32)*'Efficiency Change'!$G31+Transition!$C31*('RCP19-NEW'!BS33*'Per Unit Emission'!AK76)*'Efficiency Change'!$P31)/'Life time change'!$C31</f>
        <v>179115569.67154443</v>
      </c>
      <c r="IK32">
        <f>(Transition!$D31*('RCP19-NEW'!BT33*'Per Unit Emission'!AL32)*'Efficiency Change'!$G31+Transition!$C31*('RCP19-NEW'!BT33*'Per Unit Emission'!AL76)*'Efficiency Change'!$P31)/'Life time change'!$C31</f>
        <v>206604888.73927805</v>
      </c>
      <c r="IL32">
        <f>(Transition!$D31*('RCP19-NEW'!BU33*'Per Unit Emission'!AM32)*'Efficiency Change'!$G31+Transition!$C31*('RCP19-NEW'!BU33*'Per Unit Emission'!AM76)*'Efficiency Change'!$P31)/'Life time change'!$C31</f>
        <v>44937739.193476923</v>
      </c>
      <c r="IM32">
        <f>(Transition!$D31*('RCP19-NEW'!BV33*'Per Unit Emission'!AN32)*'Efficiency Change'!$G31+Transition!$C31*('RCP19-NEW'!BV33*'Per Unit Emission'!AN76)*'Efficiency Change'!$P31)/'Life time change'!$C31</f>
        <v>12535224.046971383</v>
      </c>
      <c r="IN32">
        <f>(Transition!$D31*('RCP19-NEW'!BW33*'Per Unit Emission'!AO32)*'Efficiency Change'!$G31+Transition!$C31*('RCP19-NEW'!BW33*'Per Unit Emission'!AO76)*'Efficiency Change'!$P31)/'Life time change'!$C31</f>
        <v>277437728.84213281</v>
      </c>
      <c r="IO32">
        <f>(Transition!$D31*('RCP19-NEW'!BX33*'Per Unit Emission'!AP32)*'Efficiency Change'!$G31+Transition!$C31*('RCP19-NEW'!BX33*'Per Unit Emission'!AP76)*'Efficiency Change'!$P31)/'Life time change'!$C31</f>
        <v>12103721.76362459</v>
      </c>
      <c r="IP32">
        <f>(Transition!$D31*('RCP19-NEW'!BY33*'Per Unit Emission'!AQ32)*'Efficiency Change'!$G31+Transition!$C31*('RCP19-NEW'!BY33*'Per Unit Emission'!AQ76)*'Efficiency Change'!$P31)/'Life time change'!$C31</f>
        <v>44103203.718750425</v>
      </c>
      <c r="IQ32">
        <f>(Transition!$D31*('RCP19-NEW'!BZ33*'Per Unit Emission'!AR32)*'Efficiency Change'!$G31+Transition!$C31*('RCP19-NEW'!BZ33*'Per Unit Emission'!AR76)*'Efficiency Change'!$P31)/'Life time change'!$C31</f>
        <v>245951558.91892397</v>
      </c>
      <c r="IR32">
        <f>(Transition!$D31*('RCP19-NEW'!CA33*'Per Unit Emission'!AS32)*'Efficiency Change'!$G31+Transition!$C31*('RCP19-NEW'!CA33*'Per Unit Emission'!AS76)*'Efficiency Change'!$P31)/'Life time change'!$C31</f>
        <v>866488645.32585883</v>
      </c>
      <c r="IS32">
        <f>(Transition!$D31*('RCP19-NEW'!CB33*'Per Unit Emission'!AT32)*'Efficiency Change'!$G31+Transition!$C31*('RCP19-NEW'!CB33*'Per Unit Emission'!AT76)*'Efficiency Change'!$P31)/'Life time change'!$C31</f>
        <v>111297292.73377363</v>
      </c>
      <c r="IT32">
        <f>(Transition!$D31*('RCP19-NEW'!CC33*'Per Unit Emission'!AU32)*'Efficiency Change'!$G31+Transition!$C31*('RCP19-NEW'!CC33*'Per Unit Emission'!AU76)*'Efficiency Change'!$P31)/'Life time change'!$C31</f>
        <v>59581875.339414544</v>
      </c>
      <c r="IU32">
        <f>(Transition!$D31*('RCP19-NEW'!CD33*'Per Unit Emission'!AV32)*'Efficiency Change'!$G31+Transition!$C31*('RCP19-NEW'!CD33*'Per Unit Emission'!AV76)*'Efficiency Change'!$P31)/'Life time change'!$C31</f>
        <v>43049518.726784855</v>
      </c>
      <c r="IV32">
        <f>(Transition!$D31*('RCP19-NEW'!CE33*'Per Unit Emission'!AW32)*'Efficiency Change'!$G31+Transition!$C31*('RCP19-NEW'!CE33*'Per Unit Emission'!AW76)*'Efficiency Change'!$P31)/'Life time change'!$C31</f>
        <v>64724324.968637586</v>
      </c>
      <c r="IW32">
        <f>(Transition!$D31*('RCP19-NEW'!CF33*'Per Unit Emission'!AX32)*'Efficiency Change'!$G31+Transition!$C31*('RCP19-NEW'!CF33*'Per Unit Emission'!AX76)*'Efficiency Change'!$P31)/'Life time change'!$C31</f>
        <v>68127271.928483382</v>
      </c>
      <c r="IX32">
        <f>(Transition!$D31*('RCP19-NEW'!CG33*'Per Unit Emission'!AY32)*'Efficiency Change'!$G31+Transition!$C31*('RCP19-NEW'!CG33*'Per Unit Emission'!AY76)*'Efficiency Change'!$P31)/'Life time change'!$C31</f>
        <v>72779121.949705362</v>
      </c>
      <c r="IY32">
        <f>(Transition!$D31*('RCP19-NEW'!CH33*'Per Unit Emission'!AZ32)*'Efficiency Change'!$G31+Transition!$C31*('RCP19-NEW'!CH33*'Per Unit Emission'!AZ76)*'Efficiency Change'!$P31)/'Life time change'!$C31</f>
        <v>337314876.67827314</v>
      </c>
    </row>
    <row r="33" spans="1:259" x14ac:dyDescent="0.25">
      <c r="A33">
        <v>2040</v>
      </c>
      <c r="B33">
        <f>(Transition!$D32*('Base-New'!C34*'Per Unit Emission'!C33)*'Efficiency Change'!$G32+Transition!$C32*('Base-New'!C34*'Per Unit Emission'!C77)*'Efficiency Change'!$P32)/'Life time change'!$C32</f>
        <v>0</v>
      </c>
      <c r="C33">
        <f>(Transition!$D32*('Base-New'!D34*'Per Unit Emission'!D33)*'Efficiency Change'!$G32+Transition!$C32*('Base-New'!D34*'Per Unit Emission'!D77)*'Efficiency Change'!$P32)/'Life time change'!$C32</f>
        <v>0</v>
      </c>
      <c r="D33">
        <f>(Transition!$D32*('Base-New'!E34*'Per Unit Emission'!E33)*'Efficiency Change'!$G32+Transition!$C32*('Base-New'!E34*'Per Unit Emission'!E77)*'Efficiency Change'!$P32)/'Life time change'!$C32</f>
        <v>0</v>
      </c>
      <c r="E33">
        <f>(Transition!$D32*('Base-New'!F34*'Per Unit Emission'!F33)*'Efficiency Change'!$G32+Transition!$C32*('Base-New'!F34*'Per Unit Emission'!F77)*'Efficiency Change'!$P32)/'Life time change'!$C32</f>
        <v>0</v>
      </c>
      <c r="F33">
        <f>(Transition!$D32*('Base-New'!G34*'Per Unit Emission'!G33)*'Efficiency Change'!$G32+Transition!$C32*('Base-New'!G34*'Per Unit Emission'!G77)*'Efficiency Change'!$P32)/'Life time change'!$C32</f>
        <v>0</v>
      </c>
      <c r="G33">
        <f>(Transition!$D32*('Base-New'!H34*'Per Unit Emission'!H33)*'Efficiency Change'!$G32+Transition!$C32*('Base-New'!H34*'Per Unit Emission'!H77)*'Efficiency Change'!$P32)/'Life time change'!$C32</f>
        <v>0</v>
      </c>
      <c r="H33">
        <f>(Transition!$D32*('Base-New'!I34*'Per Unit Emission'!I33)*'Efficiency Change'!$G32+Transition!$C32*('Base-New'!I34*'Per Unit Emission'!I77)*'Efficiency Change'!$P32)/'Life time change'!$C32</f>
        <v>0</v>
      </c>
      <c r="I33">
        <f>(Transition!$D32*('Base-New'!J34*'Per Unit Emission'!J33)*'Efficiency Change'!$G32+Transition!$C32*('Base-New'!J34*'Per Unit Emission'!J77)*'Efficiency Change'!$P32)/'Life time change'!$C32</f>
        <v>0</v>
      </c>
      <c r="J33">
        <f>(Transition!$D32*('Base-New'!K34*'Per Unit Emission'!K33)*'Efficiency Change'!$G32+Transition!$C32*('Base-New'!K34*'Per Unit Emission'!K77)*'Efficiency Change'!$P32)/'Life time change'!$C32</f>
        <v>0</v>
      </c>
      <c r="K33">
        <f>(Transition!$D32*('Base-New'!L34*'Per Unit Emission'!L33)*'Efficiency Change'!$G32+Transition!$C32*('Base-New'!L34*'Per Unit Emission'!L77)*'Efficiency Change'!$P32)/'Life time change'!$C32</f>
        <v>0</v>
      </c>
      <c r="L33">
        <f>(Transition!$D32*('Base-New'!M34*'Per Unit Emission'!M33)*'Efficiency Change'!$G32+Transition!$C32*('Base-New'!M34*'Per Unit Emission'!M77)*'Efficiency Change'!$P32)/'Life time change'!$C32</f>
        <v>0</v>
      </c>
      <c r="M33">
        <f>(Transition!$D32*('Base-New'!N34*'Per Unit Emission'!N33)*'Efficiency Change'!$G32+Transition!$C32*('Base-New'!N34*'Per Unit Emission'!N77)*'Efficiency Change'!$P32)/'Life time change'!$C32</f>
        <v>0</v>
      </c>
      <c r="N33">
        <f>(Transition!$D32*('Base-New'!O34*'Per Unit Emission'!O33)*'Efficiency Change'!$G32+Transition!$C32*('Base-New'!O34*'Per Unit Emission'!O77)*'Efficiency Change'!$P32)/'Life time change'!$C32</f>
        <v>0</v>
      </c>
      <c r="O33">
        <f>(Transition!$D32*('Base-New'!P34*'Per Unit Emission'!P33)*'Efficiency Change'!$G32+Transition!$C32*('Base-New'!P34*'Per Unit Emission'!P77)*'Efficiency Change'!$P32)/'Life time change'!$C32</f>
        <v>0</v>
      </c>
      <c r="P33">
        <f>(Transition!$D32*('Base-New'!Q34*'Per Unit Emission'!Q33)*'Efficiency Change'!$G32+Transition!$C32*('Base-New'!Q34*'Per Unit Emission'!Q77)*'Efficiency Change'!$P32)/'Life time change'!$C32</f>
        <v>0</v>
      </c>
      <c r="Q33">
        <f>(Transition!$D32*('Base-New'!R34*'Per Unit Emission'!R33)*'Efficiency Change'!$G32+Transition!$C32*('Base-New'!R34*'Per Unit Emission'!R77)*'Efficiency Change'!$P32)/'Life time change'!$C32</f>
        <v>0</v>
      </c>
      <c r="R33">
        <f>(Transition!$D32*('Base-New'!S34*'Per Unit Emission'!S33)*'Efficiency Change'!$G32+Transition!$C32*('Base-New'!S34*'Per Unit Emission'!S77)*'Efficiency Change'!$P32)/'Life time change'!$C32</f>
        <v>0</v>
      </c>
      <c r="S33">
        <f>(Transition!$D32*('Base-New'!T34*'Per Unit Emission'!C33)*'Efficiency Change'!$G32+Transition!$C32*('Base-New'!T34*'Per Unit Emission'!C77)*'Efficiency Change'!$P32)/'Life time change'!$C32</f>
        <v>0</v>
      </c>
      <c r="T33">
        <f>(Transition!$D32*('Base-New'!U34*'Per Unit Emission'!D33)*'Efficiency Change'!$G32+Transition!$C32*('Base-New'!U34*'Per Unit Emission'!D77)*'Efficiency Change'!$P32)/'Life time change'!$C32</f>
        <v>79689143.749693587</v>
      </c>
      <c r="U33">
        <f>(Transition!$D32*('Base-New'!V34*'Per Unit Emission'!E33)*'Efficiency Change'!$G32+Transition!$C32*('Base-New'!V34*'Per Unit Emission'!E77)*'Efficiency Change'!$P32)/'Life time change'!$C32</f>
        <v>49086702.74565611</v>
      </c>
      <c r="V33">
        <f>(Transition!$D32*('Base-New'!W34*'Per Unit Emission'!F33)*'Efficiency Change'!$G32+Transition!$C32*('Base-New'!W34*'Per Unit Emission'!F77)*'Efficiency Change'!$P32)/'Life time change'!$C32</f>
        <v>9561508.5104203261</v>
      </c>
      <c r="W33">
        <f>(Transition!$D32*('Base-New'!X34*'Per Unit Emission'!G33)*'Efficiency Change'!$G32+Transition!$C32*('Base-New'!X34*'Per Unit Emission'!G77)*'Efficiency Change'!$P32)/'Life time change'!$C32</f>
        <v>130818345.84300692</v>
      </c>
      <c r="X33">
        <f>(Transition!$D32*('Base-New'!Y34*'Per Unit Emission'!H33)*'Efficiency Change'!$G32+Transition!$C32*('Base-New'!Y34*'Per Unit Emission'!H77)*'Efficiency Change'!$P32)/'Life time change'!$C32</f>
        <v>4892800.3726648754</v>
      </c>
      <c r="Y33">
        <f>(Transition!$D32*('Base-New'!Z34*'Per Unit Emission'!I33)*'Efficiency Change'!$G32+Transition!$C32*('Base-New'!Z34*'Per Unit Emission'!I77)*'Efficiency Change'!$P32)/'Life time change'!$C32</f>
        <v>12888682.372965166</v>
      </c>
      <c r="Z33">
        <f>(Transition!$D32*('Base-New'!AA34*'Per Unit Emission'!J33)*'Efficiency Change'!$G32+Transition!$C32*('Base-New'!AA34*'Per Unit Emission'!J77)*'Efficiency Change'!$P32)/'Life time change'!$C32</f>
        <v>26698201.975300107</v>
      </c>
      <c r="AA33">
        <f>(Transition!$D32*('Base-New'!AB34*'Per Unit Emission'!K33)*'Efficiency Change'!$G32+Transition!$C32*('Base-New'!AB34*'Per Unit Emission'!K77)*'Efficiency Change'!$P32)/'Life time change'!$C32</f>
        <v>202400837.98856071</v>
      </c>
      <c r="AB33">
        <f>(Transition!$D32*('Base-New'!AC34*'Per Unit Emission'!L33)*'Efficiency Change'!$G32+Transition!$C32*('Base-New'!AC34*'Per Unit Emission'!L77)*'Efficiency Change'!$P32)/'Life time change'!$C32</f>
        <v>23652969.113500442</v>
      </c>
      <c r="AC33">
        <f>(Transition!$D32*('Base-New'!AD34*'Per Unit Emission'!M33)*'Efficiency Change'!$G32+Transition!$C32*('Base-New'!AD34*'Per Unit Emission'!M77)*'Efficiency Change'!$P32)/'Life time change'!$C32</f>
        <v>28694885.898208138</v>
      </c>
      <c r="AD33">
        <f>(Transition!$D32*('Base-New'!AE34*'Per Unit Emission'!N33)*'Efficiency Change'!$G32+Transition!$C32*('Base-New'!AE34*'Per Unit Emission'!N77)*'Efficiency Change'!$P32)/'Life time change'!$C32</f>
        <v>3960132.9786655232</v>
      </c>
      <c r="AE33">
        <f>(Transition!$D32*('Base-New'!AF34*'Per Unit Emission'!O33)*'Efficiency Change'!$G32+Transition!$C32*('Base-New'!AF34*'Per Unit Emission'!O77)*'Efficiency Change'!$P32)/'Life time change'!$C32</f>
        <v>12583632.666298812</v>
      </c>
      <c r="AF33">
        <f>(Transition!$D32*('Base-New'!AG34*'Per Unit Emission'!P33)*'Efficiency Change'!$G32+Transition!$C32*('Base-New'!AG34*'Per Unit Emission'!P77)*'Efficiency Change'!$P32)/'Life time change'!$C32</f>
        <v>20001257.964616355</v>
      </c>
      <c r="AG33">
        <f>(Transition!$D32*('Base-New'!AH34*'Per Unit Emission'!Q33)*'Efficiency Change'!$G32+Transition!$C32*('Base-New'!AH34*'Per Unit Emission'!Q77)*'Efficiency Change'!$P32)/'Life time change'!$C32</f>
        <v>9386993.0927293133</v>
      </c>
      <c r="AH33">
        <f>(Transition!$D32*('Base-New'!AI34*'Per Unit Emission'!R33)*'Efficiency Change'!$G32+Transition!$C32*('Base-New'!AI34*'Per Unit Emission'!R77)*'Efficiency Change'!$P32)/'Life time change'!$C32</f>
        <v>67550834.059790879</v>
      </c>
      <c r="AI33">
        <f>(Transition!$D32*('Base-New'!AJ34*'Per Unit Emission'!S33)*'Efficiency Change'!$G32+Transition!$C32*('Base-New'!AJ34*'Per Unit Emission'!S77)*'Efficiency Change'!$P32)/'Life time change'!$C32</f>
        <v>0</v>
      </c>
      <c r="AJ33">
        <f>(Transition!$D32*('Base-New'!AK34*'Per Unit Emission'!C33)*'Efficiency Change'!$G32+Transition!$C32*('Base-New'!AK34*'Per Unit Emission'!C77)*'Efficiency Change'!$P32)/'Life time change'!$C32</f>
        <v>0</v>
      </c>
      <c r="AK33">
        <f>(Transition!$D32*('Base-New'!AL34*'Per Unit Emission'!D33)*'Efficiency Change'!$G32+Transition!$C32*('Base-New'!AL34*'Per Unit Emission'!D77)*'Efficiency Change'!$P32)/'Life time change'!$C32</f>
        <v>178966346.94931638</v>
      </c>
      <c r="AL33">
        <f>(Transition!$D32*('Base-New'!AM34*'Per Unit Emission'!E33)*'Efficiency Change'!$G32+Transition!$C32*('Base-New'!AM34*'Per Unit Emission'!E77)*'Efficiency Change'!$P32)/'Life time change'!$C32</f>
        <v>161603257.31585866</v>
      </c>
      <c r="AM33">
        <f>(Transition!$D32*('Base-New'!AN34*'Per Unit Emission'!F33)*'Efficiency Change'!$G32+Transition!$C32*('Base-New'!AN34*'Per Unit Emission'!F77)*'Efficiency Change'!$P32)/'Life time change'!$C32</f>
        <v>10922476.670623908</v>
      </c>
      <c r="AN33">
        <f>(Transition!$D32*('Base-New'!AO34*'Per Unit Emission'!G33)*'Efficiency Change'!$G32+Transition!$C32*('Base-New'!AO34*'Per Unit Emission'!G77)*'Efficiency Change'!$P32)/'Life time change'!$C32</f>
        <v>196898883.98746225</v>
      </c>
      <c r="AO33">
        <f>(Transition!$D32*('Base-New'!AP34*'Per Unit Emission'!H33)*'Efficiency Change'!$G32+Transition!$C32*('Base-New'!AP34*'Per Unit Emission'!H77)*'Efficiency Change'!$P32)/'Life time change'!$C32</f>
        <v>9785600.7453297991</v>
      </c>
      <c r="AP33">
        <f>(Transition!$D32*('Base-New'!AQ34*'Per Unit Emission'!I33)*'Efficiency Change'!$G32+Transition!$C32*('Base-New'!AQ34*'Per Unit Emission'!I77)*'Efficiency Change'!$P32)/'Life time change'!$C32</f>
        <v>12925988.135945346</v>
      </c>
      <c r="AQ33">
        <f>(Transition!$D32*('Base-New'!AR34*'Per Unit Emission'!J33)*'Efficiency Change'!$G32+Transition!$C32*('Base-New'!AR34*'Per Unit Emission'!J77)*'Efficiency Change'!$P32)/'Life time change'!$C32</f>
        <v>34700592.739148483</v>
      </c>
      <c r="AR33">
        <f>(Transition!$D32*('Base-New'!AS34*'Per Unit Emission'!K33)*'Efficiency Change'!$G32+Transition!$C32*('Base-New'!AS34*'Per Unit Emission'!K77)*'Efficiency Change'!$P32)/'Life time change'!$C32</f>
        <v>404801675.97712141</v>
      </c>
      <c r="AS33">
        <f>(Transition!$D32*('Base-New'!AT34*'Per Unit Emission'!L33)*'Efficiency Change'!$G32+Transition!$C32*('Base-New'!AT34*'Per Unit Emission'!L77)*'Efficiency Change'!$P32)/'Life time change'!$C32</f>
        <v>47305938.227000885</v>
      </c>
      <c r="AT33">
        <f>(Transition!$D32*('Base-New'!AU34*'Per Unit Emission'!M33)*'Efficiency Change'!$G32+Transition!$C32*('Base-New'!AU34*'Per Unit Emission'!M77)*'Efficiency Change'!$P32)/'Life time change'!$C32</f>
        <v>57389771.796416171</v>
      </c>
      <c r="AU33">
        <f>(Transition!$D32*('Base-New'!AV34*'Per Unit Emission'!N33)*'Efficiency Change'!$G32+Transition!$C32*('Base-New'!AV34*'Per Unit Emission'!N77)*'Efficiency Change'!$P32)/'Life time change'!$C32</f>
        <v>6276423.8692026697</v>
      </c>
      <c r="AV33">
        <f>(Transition!$D32*('Base-New'!AW34*'Per Unit Emission'!O33)*'Efficiency Change'!$G32+Transition!$C32*('Base-New'!AW34*'Per Unit Emission'!O77)*'Efficiency Change'!$P32)/'Life time change'!$C32</f>
        <v>25167265.332597669</v>
      </c>
      <c r="AW33">
        <f>(Transition!$D32*('Base-New'!AX34*'Per Unit Emission'!P33)*'Efficiency Change'!$G32+Transition!$C32*('Base-New'!AX34*'Per Unit Emission'!P77)*'Efficiency Change'!$P32)/'Life time change'!$C32</f>
        <v>40002515.929232784</v>
      </c>
      <c r="AX33">
        <f>(Transition!$D32*('Base-New'!AY34*'Per Unit Emission'!Q33)*'Efficiency Change'!$G32+Transition!$C32*('Base-New'!AY34*'Per Unit Emission'!Q77)*'Efficiency Change'!$P32)/'Life time change'!$C32</f>
        <v>18773986.185458675</v>
      </c>
      <c r="AY33">
        <f>(Transition!$D32*('Base-New'!AZ34*'Per Unit Emission'!R33)*'Efficiency Change'!$G32+Transition!$C32*('Base-New'!AZ34*'Per Unit Emission'!R77)*'Efficiency Change'!$P32)/'Life time change'!$C32</f>
        <v>135101668.11958176</v>
      </c>
      <c r="AZ33">
        <f>(Transition!$D32*('Base-New'!BA34*'Per Unit Emission'!S33)*'Efficiency Change'!$G32+Transition!$C32*('Base-New'!BA34*'Per Unit Emission'!S77)*'Efficiency Change'!$P32)/'Life time change'!$C32</f>
        <v>0</v>
      </c>
      <c r="BA33">
        <f>(Transition!$D32*('Base-New'!BB34*'Per Unit Emission'!C33)*'Efficiency Change'!$G32+Transition!$C32*('Base-New'!BB34*'Per Unit Emission'!C77)*'Efficiency Change'!$P32)/'Life time change'!$C32</f>
        <v>0</v>
      </c>
      <c r="BB33">
        <f>(Transition!$D32*('Base-New'!BC34*'Per Unit Emission'!D33)*'Efficiency Change'!$G32+Transition!$C32*('Base-New'!BC34*'Per Unit Emission'!D77)*'Efficiency Change'!$P32)/'Life time change'!$C32</f>
        <v>179123401.67051762</v>
      </c>
      <c r="BC33">
        <f>(Transition!$D32*('Base-New'!BD34*'Per Unit Emission'!E33)*'Efficiency Change'!$G32+Transition!$C32*('Base-New'!BD34*'Per Unit Emission'!E77)*'Efficiency Change'!$P32)/'Life time change'!$C32</f>
        <v>244778653.83863011</v>
      </c>
      <c r="BD33">
        <f>(Transition!$D32*('Base-New'!BE34*'Per Unit Emission'!F33)*'Efficiency Change'!$G32+Transition!$C32*('Base-New'!BE34*'Per Unit Emission'!F77)*'Efficiency Change'!$P32)/'Life time change'!$C32</f>
        <v>10943328.426221257</v>
      </c>
      <c r="BE33">
        <f>(Transition!$D32*('Base-New'!BF34*'Per Unit Emission'!G33)*'Efficiency Change'!$G32+Transition!$C32*('Base-New'!BF34*'Per Unit Emission'!G77)*'Efficiency Change'!$P32)/'Life time change'!$C32</f>
        <v>197145753.28583089</v>
      </c>
      <c r="BF33">
        <f>(Transition!$D32*('Base-New'!BG34*'Per Unit Emission'!H33)*'Efficiency Change'!$G32+Transition!$C32*('Base-New'!BG34*'Per Unit Emission'!H77)*'Efficiency Change'!$P32)/'Life time change'!$C32</f>
        <v>14165043.634286504</v>
      </c>
      <c r="BG33">
        <f>(Transition!$D32*('Base-New'!BH34*'Per Unit Emission'!I33)*'Efficiency Change'!$G32+Transition!$C32*('Base-New'!BH34*'Per Unit Emission'!I77)*'Efficiency Change'!$P32)/'Life time change'!$C32</f>
        <v>12961702.837496635</v>
      </c>
      <c r="BH33">
        <f>(Transition!$D32*('Base-New'!BI34*'Per Unit Emission'!J33)*'Efficiency Change'!$G32+Transition!$C32*('Base-New'!BI34*'Per Unit Emission'!J77)*'Efficiency Change'!$P32)/'Life time change'!$C32</f>
        <v>34753366.317555994</v>
      </c>
      <c r="BI33">
        <f>(Transition!$D32*('Base-New'!BJ34*'Per Unit Emission'!K33)*'Efficiency Change'!$G32+Transition!$C32*('Base-New'!BJ34*'Per Unit Emission'!K77)*'Efficiency Change'!$P32)/'Life time change'!$C32</f>
        <v>541159877.77207077</v>
      </c>
      <c r="BJ33">
        <f>(Transition!$D32*('Base-New'!BK34*'Per Unit Emission'!L33)*'Efficiency Change'!$G32+Transition!$C32*('Base-New'!BK34*'Per Unit Emission'!L77)*'Efficiency Change'!$P32)/'Life time change'!$C32</f>
        <v>63043596.512828499</v>
      </c>
      <c r="BK33">
        <f>(Transition!$D32*('Base-New'!BL34*'Per Unit Emission'!M33)*'Efficiency Change'!$G32+Transition!$C32*('Base-New'!BL34*'Per Unit Emission'!M77)*'Efficiency Change'!$P32)/'Life time change'!$C32</f>
        <v>75817581.482097626</v>
      </c>
      <c r="BL33">
        <f>(Transition!$D32*('Base-New'!BM34*'Per Unit Emission'!N33)*'Efficiency Change'!$G32+Transition!$C32*('Base-New'!BM34*'Per Unit Emission'!N77)*'Efficiency Change'!$P32)/'Life time change'!$C32</f>
        <v>6283466.3999297703</v>
      </c>
      <c r="BM33">
        <f>(Transition!$D32*('Base-New'!BN34*'Per Unit Emission'!O33)*'Efficiency Change'!$G32+Transition!$C32*('Base-New'!BN34*'Per Unit Emission'!O77)*'Efficiency Change'!$P32)/'Life time change'!$C32</f>
        <v>30390543.739869192</v>
      </c>
      <c r="BN33">
        <f>(Transition!$D32*('Base-New'!BO34*'Per Unit Emission'!P33)*'Efficiency Change'!$G32+Transition!$C32*('Base-New'!BO34*'Per Unit Emission'!P77)*'Efficiency Change'!$P32)/'Life time change'!$C32</f>
        <v>60003773.89384912</v>
      </c>
      <c r="BO33">
        <f>(Transition!$D32*('Base-New'!BP34*'Per Unit Emission'!Q33)*'Efficiency Change'!$G32+Transition!$C32*('Base-New'!BP34*'Per Unit Emission'!Q77)*'Efficiency Change'!$P32)/'Life time change'!$C32</f>
        <v>28160979.278188035</v>
      </c>
      <c r="BP33">
        <f>(Transition!$D32*('Base-New'!BQ34*'Per Unit Emission'!R33)*'Efficiency Change'!$G32+Transition!$C32*('Base-New'!BQ34*'Per Unit Emission'!R77)*'Efficiency Change'!$P32)/'Life time change'!$C32</f>
        <v>202652502.1793732</v>
      </c>
      <c r="BQ33">
        <f>(Transition!$D32*('Base-New'!BR34*'Per Unit Emission'!S33)*'Efficiency Change'!$G32+Transition!$C32*('Base-New'!BR34*'Per Unit Emission'!S77)*'Efficiency Change'!$P32)/'Life time change'!$C32</f>
        <v>0</v>
      </c>
      <c r="BR33">
        <f>(Transition!$D32*('Base-New'!BS34*'Per Unit Emission'!C33)*'Efficiency Change'!$G32+Transition!$C32*('Base-New'!BS34*'Per Unit Emission'!C77)*'Efficiency Change'!$P32)/'Life time change'!$C32</f>
        <v>0</v>
      </c>
      <c r="BS33">
        <f>(Transition!$D32*('Base-New'!BT34*'Per Unit Emission'!D33)*'Efficiency Change'!$G32+Transition!$C32*('Base-New'!BT34*'Per Unit Emission'!D77)*'Efficiency Change'!$P32)/'Life time change'!$C32</f>
        <v>179261912.71193191</v>
      </c>
      <c r="BT33">
        <f>(Transition!$D32*('Base-New'!BU34*'Per Unit Emission'!E33)*'Efficiency Change'!$G32+Transition!$C32*('Base-New'!BU34*'Per Unit Emission'!E77)*'Efficiency Change'!$P32)/'Life time change'!$C32</f>
        <v>244834319.48923153</v>
      </c>
      <c r="BU33">
        <f>(Transition!$D32*('Base-New'!BV34*'Per Unit Emission'!F33)*'Efficiency Change'!$G32+Transition!$C32*('Base-New'!BV34*'Per Unit Emission'!F77)*'Efficiency Change'!$P32)/'Life time change'!$C32</f>
        <v>10963032.154563138</v>
      </c>
      <c r="BV33">
        <f>(Transition!$D32*('Base-New'!BW34*'Per Unit Emission'!G33)*'Efficiency Change'!$G32+Transition!$C32*('Base-New'!BW34*'Per Unit Emission'!G77)*'Efficiency Change'!$P32)/'Life time change'!$C32</f>
        <v>197383129.31742364</v>
      </c>
      <c r="BW33">
        <f>(Transition!$D32*('Base-New'!BX34*'Per Unit Emission'!H33)*'Efficiency Change'!$G32+Transition!$C32*('Base-New'!BX34*'Per Unit Emission'!H77)*'Efficiency Change'!$P32)/'Life time change'!$C32</f>
        <v>14170747.909747727</v>
      </c>
      <c r="BX33">
        <f>(Transition!$D32*('Base-New'!BY34*'Per Unit Emission'!I33)*'Efficiency Change'!$G32+Transition!$C32*('Base-New'!BY34*'Per Unit Emission'!I77)*'Efficiency Change'!$P32)/'Life time change'!$C32</f>
        <v>12996720.95809605</v>
      </c>
      <c r="BY33">
        <f>(Transition!$D32*('Base-New'!BZ34*'Per Unit Emission'!J33)*'Efficiency Change'!$G32+Transition!$C32*('Base-New'!BZ34*'Per Unit Emission'!J77)*'Efficiency Change'!$P32)/'Life time change'!$C32</f>
        <v>34804213.322270498</v>
      </c>
      <c r="BZ33">
        <f>(Transition!$D32*('Base-New'!CA34*'Per Unit Emission'!K33)*'Efficiency Change'!$G32+Transition!$C32*('Base-New'!CA34*'Per Unit Emission'!K77)*'Efficiency Change'!$P32)/'Life time change'!$C32</f>
        <v>541449253.90685296</v>
      </c>
      <c r="CA33">
        <f>(Transition!$D32*('Base-New'!CB34*'Per Unit Emission'!L33)*'Efficiency Change'!$G32+Transition!$C32*('Base-New'!CB34*'Per Unit Emission'!L77)*'Efficiency Change'!$P32)/'Life time change'!$C32</f>
        <v>63074392.838254333</v>
      </c>
      <c r="CB33">
        <f>(Transition!$D32*('Base-New'!CC34*'Per Unit Emission'!M33)*'Efficiency Change'!$G32+Transition!$C32*('Base-New'!CC34*'Per Unit Emission'!M77)*'Efficiency Change'!$P32)/'Life time change'!$C32</f>
        <v>75851931.363057226</v>
      </c>
      <c r="CC33">
        <f>(Transition!$D32*('Base-New'!CD34*'Per Unit Emission'!N33)*'Efficiency Change'!$G32+Transition!$C32*('Base-New'!CD34*'Per Unit Emission'!N77)*'Efficiency Change'!$P32)/'Life time change'!$C32</f>
        <v>6290292.7587008765</v>
      </c>
      <c r="CD33">
        <f>(Transition!$D32*('Base-New'!CE34*'Per Unit Emission'!O33)*'Efficiency Change'!$G32+Transition!$C32*('Base-New'!CE34*'Per Unit Emission'!O77)*'Efficiency Change'!$P32)/'Life time change'!$C32</f>
        <v>30409108.723480951</v>
      </c>
      <c r="CE33">
        <f>(Transition!$D32*('Base-New'!CF34*'Per Unit Emission'!P33)*'Efficiency Change'!$G32+Transition!$C32*('Base-New'!CF34*'Per Unit Emission'!P77)*'Efficiency Change'!$P32)/'Life time change'!$C32</f>
        <v>73163828.110440537</v>
      </c>
      <c r="CF33">
        <f>(Transition!$D32*('Base-New'!CG34*'Per Unit Emission'!Q33)*'Efficiency Change'!$G32+Transition!$C32*('Base-New'!CG34*'Per Unit Emission'!Q77)*'Efficiency Change'!$P32)/'Life time change'!$C32</f>
        <v>28994664.223828278</v>
      </c>
      <c r="CG33">
        <f>(Transition!$D32*('Base-New'!CH34*'Per Unit Emission'!R33)*'Efficiency Change'!$G32+Transition!$C32*('Base-New'!CH34*'Per Unit Emission'!R77)*'Efficiency Change'!$P32)/'Life time change'!$C32</f>
        <v>210493767.29199311</v>
      </c>
      <c r="CJ33">
        <v>2040</v>
      </c>
      <c r="CK33">
        <f>(Transition!$D32*('RCP26-NEW'!C34*'Per Unit Emission'!T33)*'Efficiency Change'!$G32+Transition!$C32*('RCP26-NEW'!C34*'Per Unit Emission'!T77)*'Efficiency Change'!$P32)/'Life time change'!$C32</f>
        <v>0</v>
      </c>
      <c r="CL33">
        <f>(Transition!$D32*('RCP26-NEW'!D34*'Per Unit Emission'!U33)*'Efficiency Change'!$G32+Transition!$C32*('RCP26-NEW'!D34*'Per Unit Emission'!U77)*'Efficiency Change'!$P32)/'Life time change'!$C32</f>
        <v>0</v>
      </c>
      <c r="CM33">
        <f>(Transition!$D32*('RCP26-NEW'!E34*'Per Unit Emission'!V33)*'Efficiency Change'!$G32+Transition!$C32*('RCP26-NEW'!E34*'Per Unit Emission'!V77)*'Efficiency Change'!$P32)/'Life time change'!$C32</f>
        <v>0</v>
      </c>
      <c r="CN33">
        <f>(Transition!$D32*('RCP26-NEW'!F34*'Per Unit Emission'!W33)*'Efficiency Change'!$G32+Transition!$C32*('RCP26-NEW'!F34*'Per Unit Emission'!W77)*'Efficiency Change'!$P32)/'Life time change'!$C32</f>
        <v>0</v>
      </c>
      <c r="CO33">
        <f>(Transition!$D32*('RCP26-NEW'!G34*'Per Unit Emission'!X33)*'Efficiency Change'!$G32+Transition!$C32*('RCP26-NEW'!G34*'Per Unit Emission'!X77)*'Efficiency Change'!$P32)/'Life time change'!$C32</f>
        <v>0</v>
      </c>
      <c r="CP33">
        <f>(Transition!$D32*('RCP26-NEW'!H34*'Per Unit Emission'!Y33)*'Efficiency Change'!$G32+Transition!$C32*('RCP26-NEW'!H34*'Per Unit Emission'!Y77)*'Efficiency Change'!$P32)/'Life time change'!$C32</f>
        <v>0</v>
      </c>
      <c r="CQ33">
        <f>(Transition!$D32*('RCP26-NEW'!I34*'Per Unit Emission'!Z33)*'Efficiency Change'!$G32+Transition!$C32*('RCP26-NEW'!I34*'Per Unit Emission'!Z77)*'Efficiency Change'!$P32)/'Life time change'!$C32</f>
        <v>0</v>
      </c>
      <c r="CR33">
        <f>(Transition!$D32*('RCP26-NEW'!J34*'Per Unit Emission'!AA33)*'Efficiency Change'!$G32+Transition!$C32*('RCP26-NEW'!J34*'Per Unit Emission'!AA77)*'Efficiency Change'!$P32)/'Life time change'!$C32</f>
        <v>0</v>
      </c>
      <c r="CS33">
        <f>(Transition!$D32*('RCP26-NEW'!K34*'Per Unit Emission'!AB33)*'Efficiency Change'!$G32+Transition!$C32*('RCP26-NEW'!K34*'Per Unit Emission'!AB77)*'Efficiency Change'!$P32)/'Life time change'!$C32</f>
        <v>0</v>
      </c>
      <c r="CT33">
        <f>(Transition!$D32*('RCP26-NEW'!L34*'Per Unit Emission'!AC33)*'Efficiency Change'!$G32+Transition!$C32*('RCP26-NEW'!L34*'Per Unit Emission'!AC77)*'Efficiency Change'!$P32)/'Life time change'!$C32</f>
        <v>0</v>
      </c>
      <c r="CU33">
        <f>(Transition!$D32*('RCP26-NEW'!M34*'Per Unit Emission'!AD33)*'Efficiency Change'!$G32+Transition!$C32*('RCP26-NEW'!M34*'Per Unit Emission'!AD77)*'Efficiency Change'!$P32)/'Life time change'!$C32</f>
        <v>0</v>
      </c>
      <c r="CV33">
        <f>(Transition!$D32*('RCP26-NEW'!N34*'Per Unit Emission'!AE33)*'Efficiency Change'!$G32+Transition!$C32*('RCP26-NEW'!N34*'Per Unit Emission'!AE77)*'Efficiency Change'!$P32)/'Life time change'!$C32</f>
        <v>0</v>
      </c>
      <c r="CW33">
        <f>(Transition!$D32*('RCP26-NEW'!O34*'Per Unit Emission'!AF33)*'Efficiency Change'!$G32+Transition!$C32*('RCP26-NEW'!O34*'Per Unit Emission'!AF77)*'Efficiency Change'!$P32)/'Life time change'!$C32</f>
        <v>0</v>
      </c>
      <c r="CX33">
        <f>(Transition!$D32*('RCP26-NEW'!P34*'Per Unit Emission'!AG33)*'Efficiency Change'!$G32+Transition!$C32*('RCP26-NEW'!P34*'Per Unit Emission'!AG77)*'Efficiency Change'!$P32)/'Life time change'!$C32</f>
        <v>0</v>
      </c>
      <c r="CY33">
        <f>(Transition!$D32*('RCP26-NEW'!Q34*'Per Unit Emission'!AH33)*'Efficiency Change'!$G32+Transition!$C32*('RCP26-NEW'!Q34*'Per Unit Emission'!AH77)*'Efficiency Change'!$P32)/'Life time change'!$C32</f>
        <v>0</v>
      </c>
      <c r="CZ33">
        <f>(Transition!$D32*('RCP26-NEW'!R34*'Per Unit Emission'!AI33)*'Efficiency Change'!$G32+Transition!$C32*('RCP26-NEW'!R34*'Per Unit Emission'!AI77)*'Efficiency Change'!$P32)/'Life time change'!$C32</f>
        <v>0</v>
      </c>
      <c r="DA33">
        <f>(Transition!$D32*('RCP26-NEW'!S34*'Per Unit Emission'!AJ33)*'Efficiency Change'!$G32+Transition!$C32*('RCP26-NEW'!S34*'Per Unit Emission'!AJ77)*'Efficiency Change'!$P32)/'Life time change'!$C32</f>
        <v>0</v>
      </c>
      <c r="DB33">
        <f>(Transition!$D32*('RCP26-NEW'!T34*'Per Unit Emission'!T33)*'Efficiency Change'!$G32+Transition!$C32*('RCP26-NEW'!T34*'Per Unit Emission'!T77)*'Efficiency Change'!$P32)/'Life time change'!$C32</f>
        <v>272282657.41448539</v>
      </c>
      <c r="DC33">
        <f>(Transition!$D32*('RCP26-NEW'!U34*'Per Unit Emission'!U33)*'Efficiency Change'!$G32+Transition!$C32*('RCP26-NEW'!U34*'Per Unit Emission'!U77)*'Efficiency Change'!$P32)/'Life time change'!$C32</f>
        <v>93763360.363656908</v>
      </c>
      <c r="DD33">
        <f>(Transition!$D32*('RCP26-NEW'!V34*'Per Unit Emission'!V33)*'Efficiency Change'!$G32+Transition!$C32*('RCP26-NEW'!V34*'Per Unit Emission'!V77)*'Efficiency Change'!$P32)/'Life time change'!$C32</f>
        <v>39793706.892826416</v>
      </c>
      <c r="DE33">
        <f>(Transition!$D32*('RCP26-NEW'!W34*'Per Unit Emission'!W33)*'Efficiency Change'!$G32+Transition!$C32*('RCP26-NEW'!W34*'Per Unit Emission'!W77)*'Efficiency Change'!$P32)/'Life time change'!$C32</f>
        <v>4311322.9191055531</v>
      </c>
      <c r="DF33">
        <f>(Transition!$D32*('RCP26-NEW'!X34*'Per Unit Emission'!X33)*'Efficiency Change'!$G32+Transition!$C32*('RCP26-NEW'!X34*'Per Unit Emission'!X77)*'Efficiency Change'!$P32)/'Life time change'!$C32</f>
        <v>102924826.83284672</v>
      </c>
      <c r="DG33">
        <f>(Transition!$D32*('RCP26-NEW'!Y34*'Per Unit Emission'!Y33)*'Efficiency Change'!$G32+Transition!$C32*('RCP26-NEW'!Y34*'Per Unit Emission'!Y77)*'Efficiency Change'!$P32)/'Life time change'!$C32</f>
        <v>7283860.0246739127</v>
      </c>
      <c r="DH33">
        <f>(Transition!$D32*('RCP26-NEW'!Z34*'Per Unit Emission'!Z33)*'Efficiency Change'!$G32+Transition!$C32*('RCP26-NEW'!Z34*'Per Unit Emission'!Z77)*'Efficiency Change'!$P32)/'Life time change'!$C32</f>
        <v>12043350.859850373</v>
      </c>
      <c r="DI33">
        <f>(Transition!$D32*('RCP26-NEW'!AA34*'Per Unit Emission'!AA33)*'Efficiency Change'!$G32+Transition!$C32*('RCP26-NEW'!AA34*'Per Unit Emission'!AA77)*'Efficiency Change'!$P32)/'Life time change'!$C32</f>
        <v>44388675.653542601</v>
      </c>
      <c r="DJ33">
        <f>(Transition!$D32*('RCP26-NEW'!AB34*'Per Unit Emission'!AB33)*'Efficiency Change'!$G32+Transition!$C32*('RCP26-NEW'!AB34*'Per Unit Emission'!AB77)*'Efficiency Change'!$P32)/'Life time change'!$C32</f>
        <v>276811572.42614186</v>
      </c>
      <c r="DK33">
        <f>(Transition!$D32*('RCP26-NEW'!AC34*'Per Unit Emission'!AC33)*'Efficiency Change'!$G32+Transition!$C32*('RCP26-NEW'!AC34*'Per Unit Emission'!AC77)*'Efficiency Change'!$P32)/'Life time change'!$C32</f>
        <v>30727053.967514735</v>
      </c>
      <c r="DL33">
        <f>(Transition!$D32*('RCP26-NEW'!AD34*'Per Unit Emission'!AD33)*'Efficiency Change'!$G32+Transition!$C32*('RCP26-NEW'!AD34*'Per Unit Emission'!AD77)*'Efficiency Change'!$P32)/'Life time change'!$C32</f>
        <v>57702343.283387981</v>
      </c>
      <c r="DM33">
        <f>(Transition!$D32*('RCP26-NEW'!AE34*'Per Unit Emission'!AE33)*'Efficiency Change'!$G32+Transition!$C32*('RCP26-NEW'!AE34*'Per Unit Emission'!AE77)*'Efficiency Change'!$P32)/'Life time change'!$C32</f>
        <v>5764301.7888251534</v>
      </c>
      <c r="DN33">
        <f>(Transition!$D32*('RCP26-NEW'!AF34*'Per Unit Emission'!AF33)*'Efficiency Change'!$G32+Transition!$C32*('RCP26-NEW'!AF34*'Per Unit Emission'!AF77)*'Efficiency Change'!$P32)/'Life time change'!$C32</f>
        <v>16045063.228300458</v>
      </c>
      <c r="DO33">
        <f>(Transition!$D32*('RCP26-NEW'!AG34*'Per Unit Emission'!AG33)*'Efficiency Change'!$G32+Transition!$C32*('RCP26-NEW'!AG34*'Per Unit Emission'!AG77)*'Efficiency Change'!$P32)/'Life time change'!$C32</f>
        <v>28393037.347881004</v>
      </c>
      <c r="DP33">
        <f>(Transition!$D32*('RCP26-NEW'!AH34*'Per Unit Emission'!AH33)*'Efficiency Change'!$G32+Transition!$C32*('RCP26-NEW'!AH34*'Per Unit Emission'!AH77)*'Efficiency Change'!$P32)/'Life time change'!$C32</f>
        <v>13048061.704458484</v>
      </c>
      <c r="DQ33">
        <f>(Transition!$D32*('RCP26-NEW'!AI34*'Per Unit Emission'!AI33)*'Efficiency Change'!$G32+Transition!$C32*('RCP26-NEW'!AI34*'Per Unit Emission'!AI77)*'Efficiency Change'!$P32)/'Life time change'!$C32</f>
        <v>79048014.966854945</v>
      </c>
      <c r="DR33">
        <f>(Transition!$D32*('RCP26-NEW'!AJ34*'Per Unit Emission'!AJ33)*'Efficiency Change'!$G32+Transition!$C32*('RCP26-NEW'!AJ34*'Per Unit Emission'!AJ77)*'Efficiency Change'!$P32)/'Life time change'!$C32</f>
        <v>0</v>
      </c>
      <c r="DS33">
        <f>(Transition!$D32*('RCP26-NEW'!AK34*'Per Unit Emission'!T33)*'Efficiency Change'!$G32+Transition!$C32*('RCP26-NEW'!AK34*'Per Unit Emission'!T77)*'Efficiency Change'!$P32)/'Life time change'!$C32</f>
        <v>429754133.15494567</v>
      </c>
      <c r="DT33">
        <f>(Transition!$D32*('RCP26-NEW'!AL34*'Per Unit Emission'!U33)*'Efficiency Change'!$G32+Transition!$C32*('RCP26-NEW'!AL34*'Per Unit Emission'!U77)*'Efficiency Change'!$P32)/'Life time change'!$C32</f>
        <v>105060213.49877833</v>
      </c>
      <c r="DU33">
        <f>(Transition!$D32*('RCP26-NEW'!AM34*'Per Unit Emission'!V33)*'Efficiency Change'!$G32+Transition!$C32*('RCP26-NEW'!AM34*'Per Unit Emission'!V77)*'Efficiency Change'!$P32)/'Life time change'!$C32</f>
        <v>72959917.063934222</v>
      </c>
      <c r="DV33">
        <f>(Transition!$D32*('RCP26-NEW'!AN34*'Per Unit Emission'!W33)*'Efficiency Change'!$G32+Transition!$C32*('RCP26-NEW'!AN34*'Per Unit Emission'!W77)*'Efficiency Change'!$P32)/'Life time change'!$C32</f>
        <v>4331044.2809805879</v>
      </c>
      <c r="DW33">
        <f>(Transition!$D32*('RCP26-NEW'!AO34*'Per Unit Emission'!X33)*'Efficiency Change'!$G32+Transition!$C32*('RCP26-NEW'!AO34*'Per Unit Emission'!X77)*'Efficiency Change'!$P32)/'Life time change'!$C32</f>
        <v>134193452.88942583</v>
      </c>
      <c r="DX33">
        <f>(Transition!$D32*('RCP26-NEW'!AP34*'Per Unit Emission'!Y33)*'Efficiency Change'!$G32+Transition!$C32*('RCP26-NEW'!AP34*'Per Unit Emission'!Y77)*'Efficiency Change'!$P32)/'Life time change'!$C32</f>
        <v>16851470.493454598</v>
      </c>
      <c r="DY33">
        <f>(Transition!$D32*('RCP26-NEW'!AQ34*'Per Unit Emission'!Z33)*'Efficiency Change'!$G32+Transition!$C32*('RCP26-NEW'!AQ34*'Per Unit Emission'!Z77)*'Efficiency Change'!$P32)/'Life time change'!$C32</f>
        <v>20595776.082587607</v>
      </c>
      <c r="DZ33">
        <f>(Transition!$D32*('RCP26-NEW'!AR34*'Per Unit Emission'!AA33)*'Efficiency Change'!$G32+Transition!$C32*('RCP26-NEW'!AR34*'Per Unit Emission'!AA77)*'Efficiency Change'!$P32)/'Life time change'!$C32</f>
        <v>88777351.307085603</v>
      </c>
      <c r="EA33">
        <f>(Transition!$D32*('RCP26-NEW'!AS34*'Per Unit Emission'!AB33)*'Efficiency Change'!$G32+Transition!$C32*('RCP26-NEW'!AS34*'Per Unit Emission'!AB77)*'Efficiency Change'!$P32)/'Life time change'!$C32</f>
        <v>553623144.85228038</v>
      </c>
      <c r="EB33">
        <f>(Transition!$D32*('RCP26-NEW'!AT34*'Per Unit Emission'!AC33)*'Efficiency Change'!$G32+Transition!$C32*('RCP26-NEW'!AT34*'Per Unit Emission'!AC77)*'Efficiency Change'!$P32)/'Life time change'!$C32</f>
        <v>61454107.935029298</v>
      </c>
      <c r="EC33">
        <f>(Transition!$D32*('RCP26-NEW'!AU34*'Per Unit Emission'!AD33)*'Efficiency Change'!$G32+Transition!$C32*('RCP26-NEW'!AU34*'Per Unit Emission'!AD77)*'Efficiency Change'!$P32)/'Life time change'!$C32</f>
        <v>109012959.45979668</v>
      </c>
      <c r="ED33">
        <f>(Transition!$D32*('RCP26-NEW'!AV34*'Per Unit Emission'!AE33)*'Efficiency Change'!$G32+Transition!$C32*('RCP26-NEW'!AV34*'Per Unit Emission'!AE77)*'Efficiency Change'!$P32)/'Life time change'!$C32</f>
        <v>10850622.889814766</v>
      </c>
      <c r="EE33">
        <f>(Transition!$D32*('RCP26-NEW'!AW34*'Per Unit Emission'!AF33)*'Efficiency Change'!$G32+Transition!$C32*('RCP26-NEW'!AW34*'Per Unit Emission'!AF77)*'Efficiency Change'!$P32)/'Life time change'!$C32</f>
        <v>27866438.030002642</v>
      </c>
      <c r="EF33">
        <f>(Transition!$D32*('RCP26-NEW'!AX34*'Per Unit Emission'!AG33)*'Efficiency Change'!$G32+Transition!$C32*('RCP26-NEW'!AX34*'Per Unit Emission'!AG77)*'Efficiency Change'!$P32)/'Life time change'!$C32</f>
        <v>31336892.0100783</v>
      </c>
      <c r="EG33">
        <f>(Transition!$D32*('RCP26-NEW'!AY34*'Per Unit Emission'!AH33)*'Efficiency Change'!$G32+Transition!$C32*('RCP26-NEW'!AY34*'Per Unit Emission'!AH77)*'Efficiency Change'!$P32)/'Life time change'!$C32</f>
        <v>20098711.770602074</v>
      </c>
      <c r="EH33">
        <f>(Transition!$D32*('RCP26-NEW'!AZ34*'Per Unit Emission'!AI33)*'Efficiency Change'!$G32+Transition!$C32*('RCP26-NEW'!AZ34*'Per Unit Emission'!AI77)*'Efficiency Change'!$P32)/'Life time change'!$C32</f>
        <v>147939068.0569106</v>
      </c>
      <c r="EI33">
        <f>(Transition!$D32*('RCP26-NEW'!BA34*'Per Unit Emission'!AJ33)*'Efficiency Change'!$G32+Transition!$C32*('RCP26-NEW'!BA34*'Per Unit Emission'!AJ77)*'Efficiency Change'!$P32)/'Life time change'!$C32</f>
        <v>0</v>
      </c>
      <c r="EJ33">
        <f>(Transition!$D32*('RCP26-NEW'!BB34*'Per Unit Emission'!T33)*'Efficiency Change'!$G32+Transition!$C32*('RCP26-NEW'!BB34*'Per Unit Emission'!T77)*'Efficiency Change'!$P32)/'Life time change'!$C32</f>
        <v>430225979.17094427</v>
      </c>
      <c r="EK33">
        <f>(Transition!$D32*('RCP26-NEW'!BC34*'Per Unit Emission'!U33)*'Efficiency Change'!$G32+Transition!$C32*('RCP26-NEW'!BC34*'Per Unit Emission'!U77)*'Efficiency Change'!$P32)/'Life time change'!$C32</f>
        <v>105263698.12341198</v>
      </c>
      <c r="EL33">
        <f>(Transition!$D32*('RCP26-NEW'!BD34*'Per Unit Emission'!V33)*'Efficiency Change'!$G32+Transition!$C32*('RCP26-NEW'!BD34*'Per Unit Emission'!V77)*'Efficiency Change'!$P32)/'Life time change'!$C32</f>
        <v>73037384.461340755</v>
      </c>
      <c r="EM33">
        <f>(Transition!$D32*('RCP26-NEW'!BE34*'Per Unit Emission'!W33)*'Efficiency Change'!$G32+Transition!$C32*('RCP26-NEW'!BE34*'Per Unit Emission'!W77)*'Efficiency Change'!$P32)/'Life time change'!$C32</f>
        <v>4349986.8734610938</v>
      </c>
      <c r="EN33">
        <f>(Transition!$D32*('RCP26-NEW'!BF34*'Per Unit Emission'!X33)*'Efficiency Change'!$G32+Transition!$C32*('RCP26-NEW'!BF34*'Per Unit Emission'!X77)*'Efficiency Change'!$P32)/'Life time change'!$C32</f>
        <v>134377090.031102</v>
      </c>
      <c r="EO33">
        <f>(Transition!$D32*('RCP26-NEW'!BG34*'Per Unit Emission'!Y33)*'Efficiency Change'!$G32+Transition!$C32*('RCP26-NEW'!BG34*'Per Unit Emission'!Y77)*'Efficiency Change'!$P32)/'Life time change'!$C32</f>
        <v>17899405.364999302</v>
      </c>
      <c r="EP33">
        <f>(Transition!$D32*('RCP26-NEW'!BH34*'Per Unit Emission'!Z33)*'Efficiency Change'!$G32+Transition!$C32*('RCP26-NEW'!BH34*'Per Unit Emission'!Z77)*'Efficiency Change'!$P32)/'Life time change'!$C32</f>
        <v>20618358.412346367</v>
      </c>
      <c r="EQ33">
        <f>(Transition!$D32*('RCP26-NEW'!BI34*'Per Unit Emission'!AA33)*'Efficiency Change'!$G32+Transition!$C32*('RCP26-NEW'!BI34*'Per Unit Emission'!AA77)*'Efficiency Change'!$P32)/'Life time change'!$C32</f>
        <v>93192942.417074591</v>
      </c>
      <c r="ER33">
        <f>(Transition!$D32*('RCP26-NEW'!BJ34*'Per Unit Emission'!AB33)*'Efficiency Change'!$G32+Transition!$C32*('RCP26-NEW'!BJ34*'Per Unit Emission'!AB77)*'Efficiency Change'!$P32)/'Life time change'!$C32</f>
        <v>607736254.8303659</v>
      </c>
      <c r="ES33">
        <f>(Transition!$D32*('RCP26-NEW'!BK34*'Per Unit Emission'!AC33)*'Efficiency Change'!$G32+Transition!$C32*('RCP26-NEW'!BK34*'Per Unit Emission'!AC77)*'Efficiency Change'!$P32)/'Life time change'!$C32</f>
        <v>76913888.253220528</v>
      </c>
      <c r="ET33">
        <f>(Transition!$D32*('RCP26-NEW'!BL34*'Per Unit Emission'!AD33)*'Efficiency Change'!$G32+Transition!$C32*('RCP26-NEW'!BL34*'Per Unit Emission'!AD77)*'Efficiency Change'!$P32)/'Life time change'!$C32</f>
        <v>109082970.8253928</v>
      </c>
      <c r="EU33">
        <f>(Transition!$D32*('RCP26-NEW'!BM34*'Per Unit Emission'!AE33)*'Efficiency Change'!$G32+Transition!$C32*('RCP26-NEW'!BM34*'Per Unit Emission'!AE77)*'Efficiency Change'!$P32)/'Life time change'!$C32</f>
        <v>10859183.692610115</v>
      </c>
      <c r="EV33">
        <f>(Transition!$D32*('RCP26-NEW'!BN34*'Per Unit Emission'!AF33)*'Efficiency Change'!$G32+Transition!$C32*('RCP26-NEW'!BN34*'Per Unit Emission'!AF77)*'Efficiency Change'!$P32)/'Life time change'!$C32</f>
        <v>27891550.3086363</v>
      </c>
      <c r="EW33">
        <f>(Transition!$D32*('RCP26-NEW'!BO34*'Per Unit Emission'!AG33)*'Efficiency Change'!$G32+Transition!$C32*('RCP26-NEW'!BO34*'Per Unit Emission'!AG77)*'Efficiency Change'!$P32)/'Life time change'!$C32</f>
        <v>31379562.095154949</v>
      </c>
      <c r="EX33">
        <f>(Transition!$D32*('RCP26-NEW'!BP34*'Per Unit Emission'!AH33)*'Efficiency Change'!$G32+Transition!$C32*('RCP26-NEW'!BP34*'Per Unit Emission'!AH77)*'Efficiency Change'!$P32)/'Life time change'!$C32</f>
        <v>20116444.372490764</v>
      </c>
      <c r="EY33">
        <f>(Transition!$D32*('RCP26-NEW'!BQ34*'Per Unit Emission'!AI33)*'Efficiency Change'!$G32+Transition!$C32*('RCP26-NEW'!BQ34*'Per Unit Emission'!AI77)*'Efficiency Change'!$P32)/'Life time change'!$C32</f>
        <v>148040765.84196186</v>
      </c>
      <c r="EZ33">
        <f>(Transition!$D32*('RCP26-NEW'!BR34*'Per Unit Emission'!AJ33)*'Efficiency Change'!$G32+Transition!$C32*('RCP26-NEW'!BR34*'Per Unit Emission'!AJ77)*'Efficiency Change'!$P32)/'Life time change'!$C32</f>
        <v>0</v>
      </c>
      <c r="FA33">
        <f>(Transition!$D32*('RCP26-NEW'!BS34*'Per Unit Emission'!T33)*'Efficiency Change'!$G32+Transition!$C32*('RCP26-NEW'!BS34*'Per Unit Emission'!T77)*'Efficiency Change'!$P32)/'Life time change'!$C32</f>
        <v>430657007.52419716</v>
      </c>
      <c r="FB33">
        <f>(Transition!$D32*('RCP26-NEW'!BT34*'Per Unit Emission'!U33)*'Efficiency Change'!$G32+Transition!$C32*('RCP26-NEW'!BT34*'Per Unit Emission'!U77)*'Efficiency Change'!$P32)/'Life time change'!$C32</f>
        <v>105465368.74896806</v>
      </c>
      <c r="FC33">
        <f>(Transition!$D32*('RCP26-NEW'!BU34*'Per Unit Emission'!V33)*'Efficiency Change'!$G32+Transition!$C32*('RCP26-NEW'!BU34*'Per Unit Emission'!V77)*'Efficiency Change'!$P32)/'Life time change'!$C32</f>
        <v>73109664.964497864</v>
      </c>
      <c r="FD33">
        <f>(Transition!$D32*('RCP26-NEW'!BV34*'Per Unit Emission'!W33)*'Efficiency Change'!$G32+Transition!$C32*('RCP26-NEW'!BV34*'Per Unit Emission'!W77)*'Efficiency Change'!$P32)/'Life time change'!$C32</f>
        <v>4368036.5025285147</v>
      </c>
      <c r="FE33">
        <f>(Transition!$D32*('RCP26-NEW'!BW34*'Per Unit Emission'!X33)*'Efficiency Change'!$G32+Transition!$C32*('RCP26-NEW'!BW34*'Per Unit Emission'!X77)*'Efficiency Change'!$P32)/'Life time change'!$C32</f>
        <v>134551757.78215402</v>
      </c>
      <c r="FF33">
        <f>(Transition!$D32*('RCP26-NEW'!BX34*'Per Unit Emission'!Y33)*'Efficiency Change'!$G32+Transition!$C32*('RCP26-NEW'!BX34*'Per Unit Emission'!Y77)*'Efficiency Change'!$P32)/'Life time change'!$C32</f>
        <v>17907195.690804888</v>
      </c>
      <c r="FG33">
        <f>(Transition!$D32*('RCP26-NEW'!BY34*'Per Unit Emission'!Z33)*'Efficiency Change'!$G32+Transition!$C32*('RCP26-NEW'!BY34*'Per Unit Emission'!Z77)*'Efficiency Change'!$P32)/'Life time change'!$C32</f>
        <v>20639126.618681122</v>
      </c>
      <c r="FH33">
        <f>(Transition!$D32*('RCP26-NEW'!BZ34*'Per Unit Emission'!AA33)*'Efficiency Change'!$G32+Transition!$C32*('RCP26-NEW'!BZ34*'Per Unit Emission'!AA77)*'Efficiency Change'!$P32)/'Life time change'!$C32</f>
        <v>93249753.918362796</v>
      </c>
      <c r="FI33">
        <f>(Transition!$D32*('RCP26-NEW'!CA34*'Per Unit Emission'!AB33)*'Efficiency Change'!$G32+Transition!$C32*('RCP26-NEW'!CA34*'Per Unit Emission'!AB77)*'Efficiency Change'!$P32)/'Life time change'!$C32</f>
        <v>608014338.02339673</v>
      </c>
      <c r="FJ33">
        <f>(Transition!$D32*('RCP26-NEW'!CB34*'Per Unit Emission'!AC33)*'Efficiency Change'!$G32+Transition!$C32*('RCP26-NEW'!CB34*'Per Unit Emission'!AC77)*'Efficiency Change'!$P32)/'Life time change'!$C32</f>
        <v>76946894.682738602</v>
      </c>
      <c r="FK33">
        <f>(Transition!$D32*('RCP26-NEW'!CC34*'Per Unit Emission'!AD33)*'Efficiency Change'!$G32+Transition!$C32*('RCP26-NEW'!CC34*'Per Unit Emission'!AD77)*'Efficiency Change'!$P32)/'Life time change'!$C32</f>
        <v>109147749.82030158</v>
      </c>
      <c r="FL33">
        <f>(Transition!$D32*('RCP26-NEW'!CD34*'Per Unit Emission'!AE33)*'Efficiency Change'!$G32+Transition!$C32*('RCP26-NEW'!CD34*'Per Unit Emission'!AE77)*'Efficiency Change'!$P32)/'Life time change'!$C32</f>
        <v>10867044.532497628</v>
      </c>
      <c r="FM33">
        <f>(Transition!$D32*('RCP26-NEW'!CE34*'Per Unit Emission'!AF33)*'Efficiency Change'!$G32+Transition!$C32*('RCP26-NEW'!CE34*'Per Unit Emission'!AF77)*'Efficiency Change'!$P32)/'Life time change'!$C32</f>
        <v>27913508.563265145</v>
      </c>
      <c r="FN33">
        <f>(Transition!$D32*('RCP26-NEW'!CF34*'Per Unit Emission'!AG33)*'Efficiency Change'!$G32+Transition!$C32*('RCP26-NEW'!CF34*'Per Unit Emission'!AG77)*'Efficiency Change'!$P32)/'Life time change'!$C32</f>
        <v>31419355.418286428</v>
      </c>
      <c r="FO33">
        <f>(Transition!$D32*('RCP26-NEW'!CG34*'Per Unit Emission'!AH33)*'Efficiency Change'!$G32+Transition!$C32*('RCP26-NEW'!CG34*'Per Unit Emission'!AH77)*'Efficiency Change'!$P32)/'Life time change'!$C32</f>
        <v>20133355.777420934</v>
      </c>
      <c r="FP33">
        <f>(Transition!$D32*('RCP26-NEW'!CH34*'Per Unit Emission'!AI33)*'Efficiency Change'!$G32+Transition!$C32*('RCP26-NEW'!CH34*'Per Unit Emission'!AI77)*'Efficiency Change'!$P32)/'Life time change'!$C32</f>
        <v>148138065.72293398</v>
      </c>
      <c r="FS33">
        <v>2040</v>
      </c>
      <c r="FT33">
        <f>(Transition!$D32*('RCP19-NEW'!C34*'Per Unit Emission'!AK33)*'Efficiency Change'!$G32+Transition!$C32*('RCP19-NEW'!C34*'Per Unit Emission'!AK77)*'Efficiency Change'!$P32)/'Life time change'!$C32</f>
        <v>0</v>
      </c>
      <c r="FU33">
        <f>(Transition!$D32*('RCP19-NEW'!D34*'Per Unit Emission'!AL33)*'Efficiency Change'!$G32+Transition!$C32*('RCP19-NEW'!D34*'Per Unit Emission'!AL77)*'Efficiency Change'!$P32)/'Life time change'!$C32</f>
        <v>0</v>
      </c>
      <c r="FV33">
        <f>(Transition!$D32*('RCP19-NEW'!E34*'Per Unit Emission'!AM33)*'Efficiency Change'!$G32+Transition!$C32*('RCP19-NEW'!E34*'Per Unit Emission'!AM77)*'Efficiency Change'!$P32)/'Life time change'!$C32</f>
        <v>0</v>
      </c>
      <c r="FW33">
        <f>(Transition!$D32*('RCP19-NEW'!F34*'Per Unit Emission'!AN33)*'Efficiency Change'!$G32+Transition!$C32*('RCP19-NEW'!F34*'Per Unit Emission'!AN77)*'Efficiency Change'!$P32)/'Life time change'!$C32</f>
        <v>0</v>
      </c>
      <c r="FX33">
        <f>(Transition!$D32*('RCP19-NEW'!G34*'Per Unit Emission'!AO33)*'Efficiency Change'!$G32+Transition!$C32*('RCP19-NEW'!G34*'Per Unit Emission'!AO77)*'Efficiency Change'!$P32)/'Life time change'!$C32</f>
        <v>0</v>
      </c>
      <c r="FY33">
        <f>(Transition!$D32*('RCP19-NEW'!H34*'Per Unit Emission'!AP33)*'Efficiency Change'!$G32+Transition!$C32*('RCP19-NEW'!H34*'Per Unit Emission'!AP77)*'Efficiency Change'!$P32)/'Life time change'!$C32</f>
        <v>0</v>
      </c>
      <c r="FZ33">
        <f>(Transition!$D32*('RCP19-NEW'!I34*'Per Unit Emission'!AQ33)*'Efficiency Change'!$G32+Transition!$C32*('RCP19-NEW'!I34*'Per Unit Emission'!AQ77)*'Efficiency Change'!$P32)/'Life time change'!$C32</f>
        <v>0</v>
      </c>
      <c r="GA33">
        <f>(Transition!$D32*('RCP19-NEW'!J34*'Per Unit Emission'!AR33)*'Efficiency Change'!$G32+Transition!$C32*('RCP19-NEW'!J34*'Per Unit Emission'!AR77)*'Efficiency Change'!$P32)/'Life time change'!$C32</f>
        <v>0</v>
      </c>
      <c r="GB33">
        <f>(Transition!$D32*('RCP19-NEW'!K34*'Per Unit Emission'!AS33)*'Efficiency Change'!$G32+Transition!$C32*('RCP19-NEW'!K34*'Per Unit Emission'!AS77)*'Efficiency Change'!$P32)/'Life time change'!$C32</f>
        <v>0</v>
      </c>
      <c r="GC33">
        <f>(Transition!$D32*('RCP19-NEW'!L34*'Per Unit Emission'!AT33)*'Efficiency Change'!$G32+Transition!$C32*('RCP19-NEW'!L34*'Per Unit Emission'!AT77)*'Efficiency Change'!$P32)/'Life time change'!$C32</f>
        <v>0</v>
      </c>
      <c r="GD33">
        <f>(Transition!$D32*('RCP19-NEW'!M34*'Per Unit Emission'!AU33)*'Efficiency Change'!$G32+Transition!$C32*('RCP19-NEW'!M34*'Per Unit Emission'!AU77)*'Efficiency Change'!$P32)/'Life time change'!$C32</f>
        <v>0</v>
      </c>
      <c r="GE33">
        <f>(Transition!$D32*('RCP19-NEW'!N34*'Per Unit Emission'!AV33)*'Efficiency Change'!$G32+Transition!$C32*('RCP19-NEW'!N34*'Per Unit Emission'!AV77)*'Efficiency Change'!$P32)/'Life time change'!$C32</f>
        <v>0</v>
      </c>
      <c r="GF33">
        <f>(Transition!$D32*('RCP19-NEW'!O34*'Per Unit Emission'!AW33)*'Efficiency Change'!$G32+Transition!$C32*('RCP19-NEW'!O34*'Per Unit Emission'!AW77)*'Efficiency Change'!$P32)/'Life time change'!$C32</f>
        <v>0</v>
      </c>
      <c r="GG33">
        <f>(Transition!$D32*('RCP19-NEW'!P34*'Per Unit Emission'!AX33)*'Efficiency Change'!$G32+Transition!$C32*('RCP19-NEW'!P34*'Per Unit Emission'!AX77)*'Efficiency Change'!$P32)/'Life time change'!$C32</f>
        <v>0</v>
      </c>
      <c r="GH33">
        <f>(Transition!$D32*('RCP19-NEW'!Q34*'Per Unit Emission'!AY33)*'Efficiency Change'!$G32+Transition!$C32*('RCP19-NEW'!Q34*'Per Unit Emission'!AY77)*'Efficiency Change'!$P32)/'Life time change'!$C32</f>
        <v>0</v>
      </c>
      <c r="GI33">
        <f>(Transition!$D32*('RCP19-NEW'!R34*'Per Unit Emission'!AZ33)*'Efficiency Change'!$G32+Transition!$C32*('RCP19-NEW'!R34*'Per Unit Emission'!AZ77)*'Efficiency Change'!$P32)/'Life time change'!$C32</f>
        <v>0</v>
      </c>
      <c r="GJ33">
        <f>(Transition!$D32*('RCP19-NEW'!S34*'Per Unit Emission'!BA33)*'Efficiency Change'!$G32+Transition!$C32*('RCP19-NEW'!S34*'Per Unit Emission'!BA77)*'Efficiency Change'!$P32)/'Life time change'!$C32</f>
        <v>0</v>
      </c>
      <c r="GK33">
        <f>(Transition!$D32*('RCP19-NEW'!T34*'Per Unit Emission'!AK33)*'Efficiency Change'!$G32+Transition!$C32*('RCP19-NEW'!T34*'Per Unit Emission'!AK77)*'Efficiency Change'!$P32)/'Life time change'!$C32</f>
        <v>95150870.111558154</v>
      </c>
      <c r="GL33">
        <f>(Transition!$D32*('RCP19-NEW'!U34*'Per Unit Emission'!AL33)*'Efficiency Change'!$G32+Transition!$C32*('RCP19-NEW'!U34*'Per Unit Emission'!AL77)*'Efficiency Change'!$P32)/'Life time change'!$C32</f>
        <v>119147798.60674694</v>
      </c>
      <c r="GM33">
        <f>(Transition!$D32*('RCP19-NEW'!V34*'Per Unit Emission'!AM33)*'Efficiency Change'!$G32+Transition!$C32*('RCP19-NEW'!V34*'Per Unit Emission'!AM77)*'Efficiency Change'!$P32)/'Life time change'!$C32</f>
        <v>41858630.275647424</v>
      </c>
      <c r="GN33">
        <f>(Transition!$D32*('RCP19-NEW'!W34*'Per Unit Emission'!AN33)*'Efficiency Change'!$G32+Transition!$C32*('RCP19-NEW'!W34*'Per Unit Emission'!AN77)*'Efficiency Change'!$P32)/'Life time change'!$C32</f>
        <v>8943430.3655061927</v>
      </c>
      <c r="GO33">
        <f>(Transition!$D32*('RCP19-NEW'!X34*'Per Unit Emission'!AO33)*'Efficiency Change'!$G32+Transition!$C32*('RCP19-NEW'!X34*'Per Unit Emission'!AO77)*'Efficiency Change'!$P32)/'Life time change'!$C32</f>
        <v>129075822.59550254</v>
      </c>
      <c r="GP33">
        <f>(Transition!$D32*('RCP19-NEW'!Y34*'Per Unit Emission'!AP33)*'Efficiency Change'!$G32+Transition!$C32*('RCP19-NEW'!Y34*'Per Unit Emission'!AP77)*'Efficiency Change'!$P32)/'Life time change'!$C32</f>
        <v>8239787.1552803107</v>
      </c>
      <c r="GQ33">
        <f>(Transition!$D32*('RCP19-NEW'!Z34*'Per Unit Emission'!AQ33)*'Efficiency Change'!$G32+Transition!$C32*('RCP19-NEW'!Z34*'Per Unit Emission'!AQ77)*'Efficiency Change'!$P32)/'Life time change'!$C32</f>
        <v>18957707.973654568</v>
      </c>
      <c r="GR33">
        <f>(Transition!$D32*('RCP19-NEW'!AA34*'Per Unit Emission'!AR33)*'Efficiency Change'!$G32+Transition!$C32*('RCP19-NEW'!AA34*'Per Unit Emission'!AR77)*'Efficiency Change'!$P32)/'Life time change'!$C32</f>
        <v>110292383.81473549</v>
      </c>
      <c r="GS33">
        <f>(Transition!$D32*('RCP19-NEW'!AB34*'Per Unit Emission'!AS33)*'Efficiency Change'!$G32+Transition!$C32*('RCP19-NEW'!AB34*'Per Unit Emission'!AS77)*'Efficiency Change'!$P32)/'Life time change'!$C32</f>
        <v>383908132.0174039</v>
      </c>
      <c r="GT33">
        <f>(Transition!$D32*('RCP19-NEW'!AC34*'Per Unit Emission'!AT33)*'Efficiency Change'!$G32+Transition!$C32*('RCP19-NEW'!AC34*'Per Unit Emission'!AT77)*'Efficiency Change'!$P32)/'Life time change'!$C32</f>
        <v>51467859.140605442</v>
      </c>
      <c r="GU33">
        <f>(Transition!$D32*('RCP19-NEW'!AD34*'Per Unit Emission'!AU33)*'Efficiency Change'!$G32+Transition!$C32*('RCP19-NEW'!AD34*'Per Unit Emission'!AU77)*'Efficiency Change'!$P32)/'Life time change'!$C32</f>
        <v>46950924.951988958</v>
      </c>
      <c r="GV33">
        <f>(Transition!$D32*('RCP19-NEW'!AE34*'Per Unit Emission'!AV33)*'Efficiency Change'!$G32+Transition!$C32*('RCP19-NEW'!AE34*'Per Unit Emission'!AV77)*'Efficiency Change'!$P32)/'Life time change'!$C32</f>
        <v>16557336.246837547</v>
      </c>
      <c r="GW33">
        <f>(Transition!$D32*('RCP19-NEW'!AF34*'Per Unit Emission'!AW33)*'Efficiency Change'!$G32+Transition!$C32*('RCP19-NEW'!AF34*'Per Unit Emission'!AW77)*'Efficiency Change'!$P32)/'Life time change'!$C32</f>
        <v>23490531.032510508</v>
      </c>
      <c r="GX33">
        <f>(Transition!$D32*('RCP19-NEW'!AG34*'Per Unit Emission'!AX33)*'Efficiency Change'!$G32+Transition!$C32*('RCP19-NEW'!AG34*'Per Unit Emission'!AX77)*'Efficiency Change'!$P32)/'Life time change'!$C32</f>
        <v>32481439.752100345</v>
      </c>
      <c r="GY33">
        <f>(Transition!$D32*('RCP19-NEW'!AH34*'Per Unit Emission'!AY33)*'Efficiency Change'!$G32+Transition!$C32*('RCP19-NEW'!AH34*'Per Unit Emission'!AY77)*'Efficiency Change'!$P32)/'Life time change'!$C32</f>
        <v>26750269.891060635</v>
      </c>
      <c r="GZ33">
        <f>(Transition!$D32*('RCP19-NEW'!AI34*'Per Unit Emission'!AZ33)*'Efficiency Change'!$G32+Transition!$C32*('RCP19-NEW'!AI34*'Per Unit Emission'!AZ77)*'Efficiency Change'!$P32)/'Life time change'!$C32</f>
        <v>139691628.51157391</v>
      </c>
      <c r="HA33">
        <f>(Transition!$D32*('RCP19-NEW'!AJ34*'Per Unit Emission'!BA33)*'Efficiency Change'!$G32+Transition!$C32*('RCP19-NEW'!AJ34*'Per Unit Emission'!BA77)*'Efficiency Change'!$P32)/'Life time change'!$C32</f>
        <v>0</v>
      </c>
      <c r="HB33">
        <f>(Transition!$D32*('RCP19-NEW'!AK34*'Per Unit Emission'!AK33)*'Efficiency Change'!$G32+Transition!$C32*('RCP19-NEW'!AK34*'Per Unit Emission'!AK77)*'Efficiency Change'!$P32)/'Life time change'!$C32</f>
        <v>95746749.076670095</v>
      </c>
      <c r="HC33">
        <f>(Transition!$D32*('RCP19-NEW'!AL34*'Per Unit Emission'!AL33)*'Efficiency Change'!$G32+Transition!$C32*('RCP19-NEW'!AL34*'Per Unit Emission'!AL77)*'Efficiency Change'!$P32)/'Life time change'!$C32</f>
        <v>306379588.72068334</v>
      </c>
      <c r="HD33">
        <f>(Transition!$D32*('RCP19-NEW'!AM34*'Per Unit Emission'!AM33)*'Efficiency Change'!$G32+Transition!$C32*('RCP19-NEW'!AM34*'Per Unit Emission'!AM77)*'Efficiency Change'!$P32)/'Life time change'!$C32</f>
        <v>66329504.742526814</v>
      </c>
      <c r="HE33">
        <f>(Transition!$D32*('RCP19-NEW'!AN34*'Per Unit Emission'!AN33)*'Efficiency Change'!$G32+Transition!$C32*('RCP19-NEW'!AN34*'Per Unit Emission'!AN77)*'Efficiency Change'!$P32)/'Life time change'!$C32</f>
        <v>8982158.0472736843</v>
      </c>
      <c r="HF33">
        <f>(Transition!$D32*('RCP19-NEW'!AO34*'Per Unit Emission'!AO33)*'Efficiency Change'!$G32+Transition!$C32*('RCP19-NEW'!AO34*'Per Unit Emission'!AO77)*'Efficiency Change'!$P32)/'Life time change'!$C32</f>
        <v>247873141.05258304</v>
      </c>
      <c r="HG33">
        <f>(Transition!$D32*('RCP19-NEW'!AP34*'Per Unit Emission'!AP33)*'Efficiency Change'!$G32+Transition!$C32*('RCP19-NEW'!AP34*'Per Unit Emission'!AP77)*'Efficiency Change'!$P32)/'Life time change'!$C32</f>
        <v>20767662.09674225</v>
      </c>
      <c r="HH33">
        <f>(Transition!$D32*('RCP19-NEW'!AQ34*'Per Unit Emission'!AQ33)*'Efficiency Change'!$G32+Transition!$C32*('RCP19-NEW'!AQ34*'Per Unit Emission'!AQ77)*'Efficiency Change'!$P32)/'Life time change'!$C32</f>
        <v>37915415.947308861</v>
      </c>
      <c r="HI33">
        <f>(Transition!$D32*('RCP19-NEW'!AR34*'Per Unit Emission'!AR33)*'Efficiency Change'!$G32+Transition!$C32*('RCP19-NEW'!AR34*'Per Unit Emission'!AR77)*'Efficiency Change'!$P32)/'Life time change'!$C32</f>
        <v>220584605.26394886</v>
      </c>
      <c r="HJ33">
        <f>(Transition!$D32*('RCP19-NEW'!AS34*'Per Unit Emission'!AS33)*'Efficiency Change'!$G32+Transition!$C32*('RCP19-NEW'!AS34*'Per Unit Emission'!AS77)*'Efficiency Change'!$P32)/'Life time change'!$C32</f>
        <v>767816264.03481126</v>
      </c>
      <c r="HK33">
        <f>(Transition!$D32*('RCP19-NEW'!AT34*'Per Unit Emission'!AT33)*'Efficiency Change'!$G32+Transition!$C32*('RCP19-NEW'!AT34*'Per Unit Emission'!AT77)*'Efficiency Change'!$P32)/'Life time change'!$C32</f>
        <v>102935718.28121088</v>
      </c>
      <c r="HL33">
        <f>(Transition!$D32*('RCP19-NEW'!AU34*'Per Unit Emission'!AU33)*'Efficiency Change'!$G32+Transition!$C32*('RCP19-NEW'!AU34*'Per Unit Emission'!AU77)*'Efficiency Change'!$P32)/'Life time change'!$C32</f>
        <v>60037283.932335667</v>
      </c>
      <c r="HM33">
        <f>(Transition!$D32*('RCP19-NEW'!AV34*'Per Unit Emission'!AV33)*'Efficiency Change'!$G32+Transition!$C32*('RCP19-NEW'!AV34*'Per Unit Emission'!AV77)*'Efficiency Change'!$P32)/'Life time change'!$C32</f>
        <v>33114645.393144209</v>
      </c>
      <c r="HN33">
        <f>(Transition!$D32*('RCP19-NEW'!AW34*'Per Unit Emission'!AW33)*'Efficiency Change'!$G32+Transition!$C32*('RCP19-NEW'!AW34*'Per Unit Emission'!AW77)*'Efficiency Change'!$P32)/'Life time change'!$C32</f>
        <v>46981062.0650208</v>
      </c>
      <c r="HO33">
        <f>(Transition!$D32*('RCP19-NEW'!AX34*'Per Unit Emission'!AX33)*'Efficiency Change'!$G32+Transition!$C32*('RCP19-NEW'!AX34*'Per Unit Emission'!AX77)*'Efficiency Change'!$P32)/'Life time change'!$C32</f>
        <v>70740786.214275703</v>
      </c>
      <c r="HP33">
        <f>(Transition!$D32*('RCP19-NEW'!AY34*'Per Unit Emission'!AY33)*'Efficiency Change'!$G32+Transition!$C32*('RCP19-NEW'!AY34*'Per Unit Emission'!AY77)*'Efficiency Change'!$P32)/'Life time change'!$C32</f>
        <v>53500539.782121271</v>
      </c>
      <c r="HQ33">
        <f>(Transition!$D32*('RCP19-NEW'!AZ34*'Per Unit Emission'!AZ33)*'Efficiency Change'!$G32+Transition!$C32*('RCP19-NEW'!AZ34*'Per Unit Emission'!AZ77)*'Efficiency Change'!$P32)/'Life time change'!$C32</f>
        <v>279383257.02314824</v>
      </c>
      <c r="HR33">
        <f>(Transition!$D32*('RCP19-NEW'!BA34*'Per Unit Emission'!BA33)*'Efficiency Change'!$G32+Transition!$C32*('RCP19-NEW'!BA34*'Per Unit Emission'!BA77)*'Efficiency Change'!$P32)/'Life time change'!$C32</f>
        <v>0</v>
      </c>
      <c r="HS33">
        <f>(Transition!$D32*('RCP19-NEW'!BB34*'Per Unit Emission'!AK33)*'Efficiency Change'!$G32+Transition!$C32*('RCP19-NEW'!BB34*'Per Unit Emission'!AK77)*'Efficiency Change'!$P32)/'Life time change'!$C32</f>
        <v>96299754.469710976</v>
      </c>
      <c r="HT33">
        <f>(Transition!$D32*('RCP19-NEW'!BC34*'Per Unit Emission'!AL33)*'Efficiency Change'!$G32+Transition!$C32*('RCP19-NEW'!BC34*'Per Unit Emission'!AL77)*'Efficiency Change'!$P32)/'Life time change'!$C32</f>
        <v>310047152.97023296</v>
      </c>
      <c r="HU33">
        <f>(Transition!$D32*('RCP19-NEW'!BD34*'Per Unit Emission'!AM33)*'Efficiency Change'!$G32+Transition!$C32*('RCP19-NEW'!BD34*'Per Unit Emission'!AM77)*'Efficiency Change'!$P32)/'Life time change'!$C32</f>
        <v>66411840.43775212</v>
      </c>
      <c r="HV33">
        <f>(Transition!$D32*('RCP19-NEW'!BE34*'Per Unit Emission'!AN33)*'Efficiency Change'!$G32+Transition!$C32*('RCP19-NEW'!BE34*'Per Unit Emission'!AN77)*'Efficiency Change'!$P32)/'Life time change'!$C32</f>
        <v>9017876.2646069899</v>
      </c>
      <c r="HW33">
        <f>(Transition!$D32*('RCP19-NEW'!BF34*'Per Unit Emission'!AO33)*'Efficiency Change'!$G32+Transition!$C32*('RCP19-NEW'!BF34*'Per Unit Emission'!AO77)*'Efficiency Change'!$P32)/'Life time change'!$C32</f>
        <v>248091941.62641844</v>
      </c>
      <c r="HX33">
        <f>(Transition!$D32*('RCP19-NEW'!BG34*'Per Unit Emission'!AP33)*'Efficiency Change'!$G32+Transition!$C32*('RCP19-NEW'!BG34*'Per Unit Emission'!AP77)*'Efficiency Change'!$P32)/'Life time change'!$C32</f>
        <v>28367849.550565258</v>
      </c>
      <c r="HY33">
        <f>(Transition!$D32*('RCP19-NEW'!BH34*'Per Unit Emission'!AQ33)*'Efficiency Change'!$G32+Transition!$C32*('RCP19-NEW'!BH34*'Per Unit Emission'!AQ77)*'Efficiency Change'!$P32)/'Life time change'!$C32</f>
        <v>52127667.965110883</v>
      </c>
      <c r="HZ33">
        <f>(Transition!$D32*('RCP19-NEW'!BI34*'Per Unit Emission'!AR33)*'Efficiency Change'!$G32+Transition!$C32*('RCP19-NEW'!BI34*'Per Unit Emission'!AR77)*'Efficiency Change'!$P32)/'Life time change'!$C32</f>
        <v>242708252.88503164</v>
      </c>
      <c r="IA33">
        <f>(Transition!$D32*('RCP19-NEW'!BJ34*'Per Unit Emission'!AS33)*'Efficiency Change'!$G32+Transition!$C32*('RCP19-NEW'!BJ34*'Per Unit Emission'!AS77)*'Efficiency Change'!$P32)/'Life time change'!$C32</f>
        <v>926605162.37810349</v>
      </c>
      <c r="IB33">
        <f>(Transition!$D32*('RCP19-NEW'!BK34*'Per Unit Emission'!AT33)*'Efficiency Change'!$G32+Transition!$C32*('RCP19-NEW'!BK34*'Per Unit Emission'!AT77)*'Efficiency Change'!$P32)/'Life time change'!$C32</f>
        <v>124113857.75837025</v>
      </c>
      <c r="IC33">
        <f>(Transition!$D32*('RCP19-NEW'!BL34*'Per Unit Emission'!AU33)*'Efficiency Change'!$G32+Transition!$C32*('RCP19-NEW'!BL34*'Per Unit Emission'!AU77)*'Efficiency Change'!$P32)/'Life time change'!$C32</f>
        <v>60146706.37787573</v>
      </c>
      <c r="ID33">
        <f>(Transition!$D32*('RCP19-NEW'!BM34*'Per Unit Emission'!AV33)*'Efficiency Change'!$G32+Transition!$C32*('RCP19-NEW'!BM34*'Per Unit Emission'!AV77)*'Efficiency Change'!$P32)/'Life time change'!$C32</f>
        <v>52229260.828178689</v>
      </c>
      <c r="IE33">
        <f>(Transition!$D32*('RCP19-NEW'!BN34*'Per Unit Emission'!AW33)*'Efficiency Change'!$G32+Transition!$C32*('RCP19-NEW'!BN34*'Per Unit Emission'!AW77)*'Efficiency Change'!$P32)/'Life time change'!$C32</f>
        <v>57998510.291817121</v>
      </c>
      <c r="IF33">
        <f>(Transition!$D32*('RCP19-NEW'!BO34*'Per Unit Emission'!AX33)*'Efficiency Change'!$G32+Transition!$C32*('RCP19-NEW'!BO34*'Per Unit Emission'!AX77)*'Efficiency Change'!$P32)/'Life time change'!$C32</f>
        <v>70786977.516490266</v>
      </c>
      <c r="IG33">
        <f>(Transition!$D32*('RCP19-NEW'!BP34*'Per Unit Emission'!AY33)*'Efficiency Change'!$G32+Transition!$C32*('RCP19-NEW'!BP34*'Per Unit Emission'!AY77)*'Efficiency Change'!$P32)/'Life time change'!$C32</f>
        <v>63224224.225365199</v>
      </c>
      <c r="IH33">
        <f>(Transition!$D32*('RCP19-NEW'!BQ34*'Per Unit Emission'!AZ33)*'Efficiency Change'!$G32+Transition!$C32*('RCP19-NEW'!BQ34*'Per Unit Emission'!AZ77)*'Efficiency Change'!$P32)/'Life time change'!$C32</f>
        <v>349479943.45836282</v>
      </c>
      <c r="II33">
        <f>(Transition!$D32*('RCP19-NEW'!BR34*'Per Unit Emission'!BA33)*'Efficiency Change'!$G32+Transition!$C32*('RCP19-NEW'!BR34*'Per Unit Emission'!BA77)*'Efficiency Change'!$P32)/'Life time change'!$C32</f>
        <v>0</v>
      </c>
      <c r="IJ33">
        <f>(Transition!$D32*('RCP19-NEW'!BS34*'Per Unit Emission'!AK33)*'Efficiency Change'!$G32+Transition!$C32*('RCP19-NEW'!BS34*'Per Unit Emission'!AK77)*'Efficiency Change'!$P32)/'Life time change'!$C32</f>
        <v>96813188.949282154</v>
      </c>
      <c r="IK33">
        <f>(Transition!$D32*('RCP19-NEW'!BT34*'Per Unit Emission'!AL33)*'Efficiency Change'!$G32+Transition!$C32*('RCP19-NEW'!BT34*'Per Unit Emission'!AL77)*'Efficiency Change'!$P32)/'Life time change'!$C32</f>
        <v>310223848.75244498</v>
      </c>
      <c r="IL33">
        <f>(Transition!$D32*('RCP19-NEW'!BU34*'Per Unit Emission'!AM33)*'Efficiency Change'!$G32+Transition!$C32*('RCP19-NEW'!BU34*'Per Unit Emission'!AM77)*'Efficiency Change'!$P32)/'Life time change'!$C32</f>
        <v>66492667.862817079</v>
      </c>
      <c r="IM33">
        <f>(Transition!$D32*('RCP19-NEW'!BV34*'Per Unit Emission'!AN33)*'Efficiency Change'!$G32+Transition!$C32*('RCP19-NEW'!BV34*'Per Unit Emission'!AN77)*'Efficiency Change'!$P32)/'Life time change'!$C32</f>
        <v>9049430.6709947959</v>
      </c>
      <c r="IN33">
        <f>(Transition!$D32*('RCP19-NEW'!BW34*'Per Unit Emission'!AO33)*'Efficiency Change'!$G32+Transition!$C32*('RCP19-NEW'!BW34*'Per Unit Emission'!AO77)*'Efficiency Change'!$P32)/'Life time change'!$C32</f>
        <v>248295190.3523851</v>
      </c>
      <c r="IO33">
        <f>(Transition!$D32*('RCP19-NEW'!BX34*'Per Unit Emission'!AP33)*'Efficiency Change'!$G32+Transition!$C32*('RCP19-NEW'!BX34*'Per Unit Emission'!AP77)*'Efficiency Change'!$P32)/'Life time change'!$C32</f>
        <v>28374743.82066936</v>
      </c>
      <c r="IP33">
        <f>(Transition!$D32*('RCP19-NEW'!BY34*'Per Unit Emission'!AQ33)*'Efficiency Change'!$G32+Transition!$C32*('RCP19-NEW'!BY34*'Per Unit Emission'!AQ77)*'Efficiency Change'!$P32)/'Life time change'!$C32</f>
        <v>52147625.24621997</v>
      </c>
      <c r="IQ33">
        <f>(Transition!$D32*('RCP19-NEW'!BZ34*'Per Unit Emission'!AR33)*'Efficiency Change'!$G32+Transition!$C32*('RCP19-NEW'!BZ34*'Per Unit Emission'!AR77)*'Efficiency Change'!$P32)/'Life time change'!$C32</f>
        <v>242859461.15078321</v>
      </c>
      <c r="IR33">
        <f>(Transition!$D32*('RCP19-NEW'!CA34*'Per Unit Emission'!AS33)*'Efficiency Change'!$G32+Transition!$C32*('RCP19-NEW'!CA34*'Per Unit Emission'!AS77)*'Efficiency Change'!$P32)/'Life time change'!$C32</f>
        <v>927070335.15493262</v>
      </c>
      <c r="IS33">
        <f>(Transition!$D32*('RCP19-NEW'!CB34*'Per Unit Emission'!AT33)*'Efficiency Change'!$G32+Transition!$C32*('RCP19-NEW'!CB34*'Per Unit Emission'!AT77)*'Efficiency Change'!$P32)/'Life time change'!$C32</f>
        <v>124175388.32336824</v>
      </c>
      <c r="IT33">
        <f>(Transition!$D32*('RCP19-NEW'!CC34*'Per Unit Emission'!AU33)*'Efficiency Change'!$G32+Transition!$C32*('RCP19-NEW'!CC34*'Per Unit Emission'!AU77)*'Efficiency Change'!$P32)/'Life time change'!$C32</f>
        <v>60242625.798102871</v>
      </c>
      <c r="IU33">
        <f>(Transition!$D32*('RCP19-NEW'!CD34*'Per Unit Emission'!AV33)*'Efficiency Change'!$G32+Transition!$C32*('RCP19-NEW'!CD34*'Per Unit Emission'!AV77)*'Efficiency Change'!$P32)/'Life time change'!$C32</f>
        <v>52241945.032299295</v>
      </c>
      <c r="IV33">
        <f>(Transition!$D32*('RCP19-NEW'!CE34*'Per Unit Emission'!AW33)*'Efficiency Change'!$G32+Transition!$C32*('RCP19-NEW'!CE34*'Per Unit Emission'!AW77)*'Efficiency Change'!$P32)/'Life time change'!$C32</f>
        <v>58022449.618673533</v>
      </c>
      <c r="IW33">
        <f>(Transition!$D32*('RCP19-NEW'!CF34*'Per Unit Emission'!AX33)*'Efficiency Change'!$G32+Transition!$C32*('RCP19-NEW'!CF34*'Per Unit Emission'!AX77)*'Efficiency Change'!$P32)/'Life time change'!$C32</f>
        <v>70831838.743593141</v>
      </c>
      <c r="IX33">
        <f>(Transition!$D32*('RCP19-NEW'!CG34*'Per Unit Emission'!AY33)*'Efficiency Change'!$G32+Transition!$C32*('RCP19-NEW'!CG34*'Per Unit Emission'!AY77)*'Efficiency Change'!$P32)/'Life time change'!$C32</f>
        <v>63253668.05702617</v>
      </c>
      <c r="IY33">
        <f>(Transition!$D32*('RCP19-NEW'!CH34*'Per Unit Emission'!AZ33)*'Efficiency Change'!$G32+Transition!$C32*('RCP19-NEW'!CH34*'Per Unit Emission'!AZ77)*'Efficiency Change'!$P32)/'Life time change'!$C32</f>
        <v>349634610.97555083</v>
      </c>
    </row>
    <row r="34" spans="1:259" x14ac:dyDescent="0.25">
      <c r="A34">
        <v>2041</v>
      </c>
      <c r="B34">
        <f>(Transition!$D33*('Base-New'!C35*'Per Unit Emission'!C34)*'Efficiency Change'!$G33+Transition!$C33*('Base-New'!C35*'Per Unit Emission'!C78)*'Efficiency Change'!$P33)/'Life time change'!$C33</f>
        <v>0</v>
      </c>
      <c r="C34">
        <f>(Transition!$D33*('Base-New'!D35*'Per Unit Emission'!D34)*'Efficiency Change'!$G33+Transition!$C33*('Base-New'!D35*'Per Unit Emission'!D78)*'Efficiency Change'!$P33)/'Life time change'!$C33</f>
        <v>0</v>
      </c>
      <c r="D34">
        <f>(Transition!$D33*('Base-New'!E35*'Per Unit Emission'!E34)*'Efficiency Change'!$G33+Transition!$C33*('Base-New'!E35*'Per Unit Emission'!E78)*'Efficiency Change'!$P33)/'Life time change'!$C33</f>
        <v>0</v>
      </c>
      <c r="E34">
        <f>(Transition!$D33*('Base-New'!F35*'Per Unit Emission'!F34)*'Efficiency Change'!$G33+Transition!$C33*('Base-New'!F35*'Per Unit Emission'!F78)*'Efficiency Change'!$P33)/'Life time change'!$C33</f>
        <v>0</v>
      </c>
      <c r="F34">
        <f>(Transition!$D33*('Base-New'!G35*'Per Unit Emission'!G34)*'Efficiency Change'!$G33+Transition!$C33*('Base-New'!G35*'Per Unit Emission'!G78)*'Efficiency Change'!$P33)/'Life time change'!$C33</f>
        <v>0</v>
      </c>
      <c r="G34">
        <f>(Transition!$D33*('Base-New'!H35*'Per Unit Emission'!H34)*'Efficiency Change'!$G33+Transition!$C33*('Base-New'!H35*'Per Unit Emission'!H78)*'Efficiency Change'!$P33)/'Life time change'!$C33</f>
        <v>0</v>
      </c>
      <c r="H34">
        <f>(Transition!$D33*('Base-New'!I35*'Per Unit Emission'!I34)*'Efficiency Change'!$G33+Transition!$C33*('Base-New'!I35*'Per Unit Emission'!I78)*'Efficiency Change'!$P33)/'Life time change'!$C33</f>
        <v>0</v>
      </c>
      <c r="I34">
        <f>(Transition!$D33*('Base-New'!J35*'Per Unit Emission'!J34)*'Efficiency Change'!$G33+Transition!$C33*('Base-New'!J35*'Per Unit Emission'!J78)*'Efficiency Change'!$P33)/'Life time change'!$C33</f>
        <v>0</v>
      </c>
      <c r="J34">
        <f>(Transition!$D33*('Base-New'!K35*'Per Unit Emission'!K34)*'Efficiency Change'!$G33+Transition!$C33*('Base-New'!K35*'Per Unit Emission'!K78)*'Efficiency Change'!$P33)/'Life time change'!$C33</f>
        <v>0</v>
      </c>
      <c r="K34">
        <f>(Transition!$D33*('Base-New'!L35*'Per Unit Emission'!L34)*'Efficiency Change'!$G33+Transition!$C33*('Base-New'!L35*'Per Unit Emission'!L78)*'Efficiency Change'!$P33)/'Life time change'!$C33</f>
        <v>0</v>
      </c>
      <c r="L34">
        <f>(Transition!$D33*('Base-New'!M35*'Per Unit Emission'!M34)*'Efficiency Change'!$G33+Transition!$C33*('Base-New'!M35*'Per Unit Emission'!M78)*'Efficiency Change'!$P33)/'Life time change'!$C33</f>
        <v>0</v>
      </c>
      <c r="M34">
        <f>(Transition!$D33*('Base-New'!N35*'Per Unit Emission'!N34)*'Efficiency Change'!$G33+Transition!$C33*('Base-New'!N35*'Per Unit Emission'!N78)*'Efficiency Change'!$P33)/'Life time change'!$C33</f>
        <v>0</v>
      </c>
      <c r="N34">
        <f>(Transition!$D33*('Base-New'!O35*'Per Unit Emission'!O34)*'Efficiency Change'!$G33+Transition!$C33*('Base-New'!O35*'Per Unit Emission'!O78)*'Efficiency Change'!$P33)/'Life time change'!$C33</f>
        <v>0</v>
      </c>
      <c r="O34">
        <f>(Transition!$D33*('Base-New'!P35*'Per Unit Emission'!P34)*'Efficiency Change'!$G33+Transition!$C33*('Base-New'!P35*'Per Unit Emission'!P78)*'Efficiency Change'!$P33)/'Life time change'!$C33</f>
        <v>0</v>
      </c>
      <c r="P34">
        <f>(Transition!$D33*('Base-New'!Q35*'Per Unit Emission'!Q34)*'Efficiency Change'!$G33+Transition!$C33*('Base-New'!Q35*'Per Unit Emission'!Q78)*'Efficiency Change'!$P33)/'Life time change'!$C33</f>
        <v>0</v>
      </c>
      <c r="Q34">
        <f>(Transition!$D33*('Base-New'!R35*'Per Unit Emission'!R34)*'Efficiency Change'!$G33+Transition!$C33*('Base-New'!R35*'Per Unit Emission'!R78)*'Efficiency Change'!$P33)/'Life time change'!$C33</f>
        <v>0</v>
      </c>
      <c r="R34">
        <f>(Transition!$D33*('Base-New'!S35*'Per Unit Emission'!S34)*'Efficiency Change'!$G33+Transition!$C33*('Base-New'!S35*'Per Unit Emission'!S78)*'Efficiency Change'!$P33)/'Life time change'!$C33</f>
        <v>0</v>
      </c>
      <c r="S34">
        <f>(Transition!$D33*('Base-New'!T35*'Per Unit Emission'!C34)*'Efficiency Change'!$G33+Transition!$C33*('Base-New'!T35*'Per Unit Emission'!C78)*'Efficiency Change'!$P33)/'Life time change'!$C33</f>
        <v>0</v>
      </c>
      <c r="T34">
        <f>(Transition!$D33*('Base-New'!U35*'Per Unit Emission'!D34)*'Efficiency Change'!$G33+Transition!$C33*('Base-New'!U35*'Per Unit Emission'!D78)*'Efficiency Change'!$P33)/'Life time change'!$C33</f>
        <v>70502000.862646237</v>
      </c>
      <c r="U34">
        <f>(Transition!$D33*('Base-New'!V35*'Per Unit Emission'!E34)*'Efficiency Change'!$G33+Transition!$C33*('Base-New'!V35*'Per Unit Emission'!E78)*'Efficiency Change'!$P33)/'Life time change'!$C33</f>
        <v>0</v>
      </c>
      <c r="V34">
        <f>(Transition!$D33*('Base-New'!W35*'Per Unit Emission'!F34)*'Efficiency Change'!$G33+Transition!$C33*('Base-New'!W35*'Per Unit Emission'!F78)*'Efficiency Change'!$P33)/'Life time change'!$C33</f>
        <v>10826371.887139702</v>
      </c>
      <c r="W34">
        <f>(Transition!$D33*('Base-New'!X35*'Per Unit Emission'!G34)*'Efficiency Change'!$G33+Transition!$C33*('Base-New'!X35*'Per Unit Emission'!G78)*'Efficiency Change'!$P33)/'Life time change'!$C33</f>
        <v>141579797.41305369</v>
      </c>
      <c r="X34">
        <f>(Transition!$D33*('Base-New'!Y35*'Per Unit Emission'!H34)*'Efficiency Change'!$G33+Transition!$C33*('Base-New'!Y35*'Per Unit Emission'!H78)*'Efficiency Change'!$P33)/'Life time change'!$C33</f>
        <v>6178436.9048632439</v>
      </c>
      <c r="Y34">
        <f>(Transition!$D33*('Base-New'!Z35*'Per Unit Emission'!I34)*'Efficiency Change'!$G33+Transition!$C33*('Base-New'!Z35*'Per Unit Emission'!I78)*'Efficiency Change'!$P33)/'Life time change'!$C33</f>
        <v>16686269.229896128</v>
      </c>
      <c r="Z34">
        <f>(Transition!$D33*('Base-New'!AA35*'Per Unit Emission'!J34)*'Efficiency Change'!$G33+Transition!$C33*('Base-New'!AA35*'Per Unit Emission'!J78)*'Efficiency Change'!$P33)/'Life time change'!$C33</f>
        <v>32018809.271944359</v>
      </c>
      <c r="AA34">
        <f>(Transition!$D33*('Base-New'!AB35*'Per Unit Emission'!K34)*'Efficiency Change'!$G33+Transition!$C33*('Base-New'!AB35*'Per Unit Emission'!K78)*'Efficiency Change'!$P33)/'Life time change'!$C33</f>
        <v>247502644.31483033</v>
      </c>
      <c r="AB34">
        <f>(Transition!$D33*('Base-New'!AC35*'Per Unit Emission'!L34)*'Efficiency Change'!$G33+Transition!$C33*('Base-New'!AC35*'Per Unit Emission'!L78)*'Efficiency Change'!$P33)/'Life time change'!$C33</f>
        <v>28714928.845738061</v>
      </c>
      <c r="AC34">
        <f>(Transition!$D33*('Base-New'!AD35*'Per Unit Emission'!M34)*'Efficiency Change'!$G33+Transition!$C33*('Base-New'!AD35*'Per Unit Emission'!M78)*'Efficiency Change'!$P33)/'Life time change'!$C33</f>
        <v>33413488.51250476</v>
      </c>
      <c r="AD34">
        <f>(Transition!$D33*('Base-New'!AE35*'Per Unit Emission'!N34)*'Efficiency Change'!$G33+Transition!$C33*('Base-New'!AE35*'Per Unit Emission'!N78)*'Efficiency Change'!$P33)/'Life time change'!$C33</f>
        <v>4600331.5036623152</v>
      </c>
      <c r="AE34">
        <f>(Transition!$D33*('Base-New'!AF35*'Per Unit Emission'!O34)*'Efficiency Change'!$G33+Transition!$C33*('Base-New'!AF35*'Per Unit Emission'!O78)*'Efficiency Change'!$P33)/'Life time change'!$C33</f>
        <v>15163917.724261753</v>
      </c>
      <c r="AF34">
        <f>(Transition!$D33*('Base-New'!AG35*'Per Unit Emission'!P34)*'Efficiency Change'!$G33+Transition!$C33*('Base-New'!AG35*'Per Unit Emission'!P78)*'Efficiency Change'!$P33)/'Life time change'!$C33</f>
        <v>24466747.784484122</v>
      </c>
      <c r="AG34">
        <f>(Transition!$D33*('Base-New'!AH35*'Per Unit Emission'!Q34)*'Efficiency Change'!$G33+Transition!$C33*('Base-New'!AH35*'Per Unit Emission'!Q78)*'Efficiency Change'!$P33)/'Life time change'!$C33</f>
        <v>11482643.532620873</v>
      </c>
      <c r="AH34">
        <f>(Transition!$D33*('Base-New'!AI35*'Per Unit Emission'!R34)*'Efficiency Change'!$G33+Transition!$C33*('Base-New'!AI35*'Per Unit Emission'!R78)*'Efficiency Change'!$P33)/'Life time change'!$C33</f>
        <v>74688341.919265985</v>
      </c>
      <c r="AI34">
        <f>(Transition!$D33*('Base-New'!AJ35*'Per Unit Emission'!S34)*'Efficiency Change'!$G33+Transition!$C33*('Base-New'!AJ35*'Per Unit Emission'!S78)*'Efficiency Change'!$P33)/'Life time change'!$C33</f>
        <v>0</v>
      </c>
      <c r="AJ34">
        <f>(Transition!$D33*('Base-New'!AK35*'Per Unit Emission'!C34)*'Efficiency Change'!$G33+Transition!$C33*('Base-New'!AK35*'Per Unit Emission'!C78)*'Efficiency Change'!$P33)/'Life time change'!$C33</f>
        <v>0</v>
      </c>
      <c r="AK34">
        <f>(Transition!$D33*('Base-New'!AL35*'Per Unit Emission'!D34)*'Efficiency Change'!$G33+Transition!$C33*('Base-New'!AL35*'Per Unit Emission'!D78)*'Efficiency Change'!$P33)/'Life time change'!$C33</f>
        <v>123424956.63497351</v>
      </c>
      <c r="AL34">
        <f>(Transition!$D33*('Base-New'!AM35*'Per Unit Emission'!E34)*'Efficiency Change'!$G33+Transition!$C33*('Base-New'!AM35*'Per Unit Emission'!E78)*'Efficiency Change'!$P33)/'Life time change'!$C33</f>
        <v>0</v>
      </c>
      <c r="AM34">
        <f>(Transition!$D33*('Base-New'!AN35*'Per Unit Emission'!F34)*'Efficiency Change'!$G33+Transition!$C33*('Base-New'!AN35*'Per Unit Emission'!F78)*'Efficiency Change'!$P33)/'Life time change'!$C33</f>
        <v>18748730.774654556</v>
      </c>
      <c r="AN34">
        <f>(Transition!$D33*('Base-New'!AO35*'Per Unit Emission'!G34)*'Efficiency Change'!$G33+Transition!$C33*('Base-New'!AO35*'Per Unit Emission'!G78)*'Efficiency Change'!$P33)/'Life time change'!$C33</f>
        <v>230057145.9565376</v>
      </c>
      <c r="AO34">
        <f>(Transition!$D33*('Base-New'!AP35*'Per Unit Emission'!H34)*'Efficiency Change'!$G33+Transition!$C33*('Base-New'!AP35*'Per Unit Emission'!H78)*'Efficiency Change'!$P33)/'Life time change'!$C33</f>
        <v>12356873.809726488</v>
      </c>
      <c r="AP34">
        <f>(Transition!$D33*('Base-New'!AQ35*'Per Unit Emission'!I34)*'Efficiency Change'!$G33+Transition!$C33*('Base-New'!AQ35*'Per Unit Emission'!I78)*'Efficiency Change'!$P33)/'Life time change'!$C33</f>
        <v>33719537.149653465</v>
      </c>
      <c r="AQ34">
        <f>(Transition!$D33*('Base-New'!AR35*'Per Unit Emission'!J34)*'Efficiency Change'!$G33+Transition!$C33*('Base-New'!AR35*'Per Unit Emission'!J78)*'Efficiency Change'!$P33)/'Life time change'!$C33</f>
        <v>64113767.782648794</v>
      </c>
      <c r="AR34">
        <f>(Transition!$D33*('Base-New'!AS35*'Per Unit Emission'!K34)*'Efficiency Change'!$G33+Transition!$C33*('Base-New'!AS35*'Per Unit Emission'!K78)*'Efficiency Change'!$P33)/'Life time change'!$C33</f>
        <v>495005288.62966067</v>
      </c>
      <c r="AS34">
        <f>(Transition!$D33*('Base-New'!AT35*'Per Unit Emission'!L34)*'Efficiency Change'!$G33+Transition!$C33*('Base-New'!AT35*'Per Unit Emission'!L78)*'Efficiency Change'!$P33)/'Life time change'!$C33</f>
        <v>57429857.691475697</v>
      </c>
      <c r="AT34">
        <f>(Transition!$D33*('Base-New'!AU35*'Per Unit Emission'!M34)*'Efficiency Change'!$G33+Transition!$C33*('Base-New'!AU35*'Per Unit Emission'!M78)*'Efficiency Change'!$P33)/'Life time change'!$C33</f>
        <v>66826977.025009304</v>
      </c>
      <c r="AU34">
        <f>(Transition!$D33*('Base-New'!AV35*'Per Unit Emission'!N34)*'Efficiency Change'!$G33+Transition!$C33*('Base-New'!AV35*'Per Unit Emission'!N78)*'Efficiency Change'!$P33)/'Life time change'!$C33</f>
        <v>9159651.0743630435</v>
      </c>
      <c r="AV34">
        <f>(Transition!$D33*('Base-New'!AW35*'Per Unit Emission'!O34)*'Efficiency Change'!$G33+Transition!$C33*('Base-New'!AW35*'Per Unit Emission'!O78)*'Efficiency Change'!$P33)/'Life time change'!$C33</f>
        <v>30327835.448523548</v>
      </c>
      <c r="AW34">
        <f>(Transition!$D33*('Base-New'!AX35*'Per Unit Emission'!P34)*'Efficiency Change'!$G33+Transition!$C33*('Base-New'!AX35*'Per Unit Emission'!P78)*'Efficiency Change'!$P33)/'Life time change'!$C33</f>
        <v>48933495.568968244</v>
      </c>
      <c r="AX34">
        <f>(Transition!$D33*('Base-New'!AY35*'Per Unit Emission'!Q34)*'Efficiency Change'!$G33+Transition!$C33*('Base-New'!AY35*'Per Unit Emission'!Q78)*'Efficiency Change'!$P33)/'Life time change'!$C33</f>
        <v>22965287.065241747</v>
      </c>
      <c r="AY34">
        <f>(Transition!$D33*('Base-New'!AZ35*'Per Unit Emission'!R34)*'Efficiency Change'!$G33+Transition!$C33*('Base-New'!AZ35*'Per Unit Emission'!R78)*'Efficiency Change'!$P33)/'Life time change'!$C33</f>
        <v>149376683.83853197</v>
      </c>
      <c r="AZ34">
        <f>(Transition!$D33*('Base-New'!BA35*'Per Unit Emission'!S34)*'Efficiency Change'!$G33+Transition!$C33*('Base-New'!BA35*'Per Unit Emission'!S78)*'Efficiency Change'!$P33)/'Life time change'!$C33</f>
        <v>0</v>
      </c>
      <c r="BA34">
        <f>(Transition!$D33*('Base-New'!BB35*'Per Unit Emission'!C34)*'Efficiency Change'!$G33+Transition!$C33*('Base-New'!BB35*'Per Unit Emission'!C78)*'Efficiency Change'!$P33)/'Life time change'!$C33</f>
        <v>0</v>
      </c>
      <c r="BB34">
        <f>(Transition!$D33*('Base-New'!BC35*'Per Unit Emission'!D34)*'Efficiency Change'!$G33+Transition!$C33*('Base-New'!BC35*'Per Unit Emission'!D78)*'Efficiency Change'!$P33)/'Life time change'!$C33</f>
        <v>124584651.8471977</v>
      </c>
      <c r="BC34">
        <f>(Transition!$D33*('Base-New'!BD35*'Per Unit Emission'!E34)*'Efficiency Change'!$G33+Transition!$C33*('Base-New'!BD35*'Per Unit Emission'!E78)*'Efficiency Change'!$P33)/'Life time change'!$C33</f>
        <v>0</v>
      </c>
      <c r="BD34">
        <f>(Transition!$D33*('Base-New'!BE35*'Per Unit Emission'!F34)*'Efficiency Change'!$G33+Transition!$C33*('Base-New'!BE35*'Per Unit Emission'!F78)*'Efficiency Change'!$P33)/'Life time change'!$C33</f>
        <v>18770563.928589839</v>
      </c>
      <c r="BE34">
        <f>(Transition!$D33*('Base-New'!BF35*'Per Unit Emission'!G34)*'Efficiency Change'!$G33+Transition!$C33*('Base-New'!BF35*'Per Unit Emission'!G78)*'Efficiency Change'!$P33)/'Life time change'!$C33</f>
        <v>230324071.62900001</v>
      </c>
      <c r="BF34">
        <f>(Transition!$D33*('Base-New'!BG35*'Per Unit Emission'!H34)*'Efficiency Change'!$G33+Transition!$C33*('Base-New'!BG35*'Per Unit Emission'!H78)*'Efficiency Change'!$P33)/'Life time change'!$C33</f>
        <v>19043255.196952201</v>
      </c>
      <c r="BG34">
        <f>(Transition!$D33*('Base-New'!BH35*'Per Unit Emission'!I34)*'Efficiency Change'!$G33+Transition!$C33*('Base-New'!BH35*'Per Unit Emission'!I78)*'Efficiency Change'!$P33)/'Life time change'!$C33</f>
        <v>33738156.171575911</v>
      </c>
      <c r="BH34">
        <f>(Transition!$D33*('Base-New'!BI35*'Per Unit Emission'!J34)*'Efficiency Change'!$G33+Transition!$C33*('Base-New'!BI35*'Per Unit Emission'!J78)*'Efficiency Change'!$P33)/'Life time change'!$C33</f>
        <v>64171339.876863316</v>
      </c>
      <c r="BI34">
        <f>(Transition!$D33*('Base-New'!BJ35*'Per Unit Emission'!K34)*'Efficiency Change'!$G33+Transition!$C33*('Base-New'!BJ35*'Per Unit Emission'!K78)*'Efficiency Change'!$P33)/'Life time change'!$C33</f>
        <v>710287203.25733066</v>
      </c>
      <c r="BJ34">
        <f>(Transition!$D33*('Base-New'!BK35*'Per Unit Emission'!L34)*'Efficiency Change'!$G33+Transition!$C33*('Base-New'!BK35*'Per Unit Emission'!L78)*'Efficiency Change'!$P33)/'Life time change'!$C33</f>
        <v>82472919.743218988</v>
      </c>
      <c r="BK34">
        <f>(Transition!$D33*('Base-New'!BL35*'Per Unit Emission'!M34)*'Efficiency Change'!$G33+Transition!$C33*('Base-New'!BL35*'Per Unit Emission'!M78)*'Efficiency Change'!$P33)/'Life time change'!$C33</f>
        <v>89993440.908822134</v>
      </c>
      <c r="BL34">
        <f>(Transition!$D33*('Base-New'!BM35*'Per Unit Emission'!N34)*'Efficiency Change'!$G33+Transition!$C33*('Base-New'!BM35*'Per Unit Emission'!N78)*'Efficiency Change'!$P33)/'Life time change'!$C33</f>
        <v>9167326.4929828029</v>
      </c>
      <c r="BM34">
        <f>(Transition!$D33*('Base-New'!BN35*'Per Unit Emission'!O34)*'Efficiency Change'!$G33+Transition!$C33*('Base-New'!BN35*'Per Unit Emission'!O78)*'Efficiency Change'!$P33)/'Life time change'!$C33</f>
        <v>40566357.25899367</v>
      </c>
      <c r="BN34">
        <f>(Transition!$D33*('Base-New'!BO35*'Per Unit Emission'!P34)*'Efficiency Change'!$G33+Transition!$C33*('Base-New'!BO35*'Per Unit Emission'!P78)*'Efficiency Change'!$P33)/'Life time change'!$C33</f>
        <v>73400243.353451714</v>
      </c>
      <c r="BO34">
        <f>(Transition!$D33*('Base-New'!BP35*'Per Unit Emission'!Q34)*'Efficiency Change'!$G33+Transition!$C33*('Base-New'!BP35*'Per Unit Emission'!Q78)*'Efficiency Change'!$P33)/'Life time change'!$C33</f>
        <v>34447930.597862668</v>
      </c>
      <c r="BP34">
        <f>(Transition!$D33*('Base-New'!BQ35*'Per Unit Emission'!R34)*'Efficiency Change'!$G33+Transition!$C33*('Base-New'!BQ35*'Per Unit Emission'!R78)*'Efficiency Change'!$P33)/'Life time change'!$C33</f>
        <v>204298217.13507047</v>
      </c>
      <c r="BQ34">
        <f>(Transition!$D33*('Base-New'!BR35*'Per Unit Emission'!S34)*'Efficiency Change'!$G33+Transition!$C33*('Base-New'!BR35*'Per Unit Emission'!S78)*'Efficiency Change'!$P33)/'Life time change'!$C33</f>
        <v>0</v>
      </c>
      <c r="BR34">
        <f>(Transition!$D33*('Base-New'!BS35*'Per Unit Emission'!C34)*'Efficiency Change'!$G33+Transition!$C33*('Base-New'!BS35*'Per Unit Emission'!C78)*'Efficiency Change'!$P33)/'Life time change'!$C33</f>
        <v>0</v>
      </c>
      <c r="BS34">
        <f>(Transition!$D33*('Base-New'!BT35*'Per Unit Emission'!D34)*'Efficiency Change'!$G33+Transition!$C33*('Base-New'!BT35*'Per Unit Emission'!D78)*'Efficiency Change'!$P33)/'Life time change'!$C33</f>
        <v>124730506.65570788</v>
      </c>
      <c r="BT34">
        <f>(Transition!$D33*('Base-New'!BU35*'Per Unit Emission'!E34)*'Efficiency Change'!$G33+Transition!$C33*('Base-New'!BU35*'Per Unit Emission'!E78)*'Efficiency Change'!$P33)/'Life time change'!$C33</f>
        <v>0</v>
      </c>
      <c r="BU34">
        <f>(Transition!$D33*('Base-New'!BV35*'Per Unit Emission'!F34)*'Efficiency Change'!$G33+Transition!$C33*('Base-New'!BV35*'Per Unit Emission'!F78)*'Efficiency Change'!$P33)/'Life time change'!$C33</f>
        <v>18790824.888785027</v>
      </c>
      <c r="BV34">
        <f>(Transition!$D33*('Base-New'!BW35*'Per Unit Emission'!G34)*'Efficiency Change'!$G33+Transition!$C33*('Base-New'!BW35*'Per Unit Emission'!G78)*'Efficiency Change'!$P33)/'Life time change'!$C33</f>
        <v>230573146.27597326</v>
      </c>
      <c r="BW34">
        <f>(Transition!$D33*('Base-New'!BX35*'Per Unit Emission'!H34)*'Efficiency Change'!$G33+Transition!$C33*('Base-New'!BX35*'Per Unit Emission'!H78)*'Efficiency Change'!$P33)/'Life time change'!$C33</f>
        <v>19442336.265940897</v>
      </c>
      <c r="BX34">
        <f>(Transition!$D33*('Base-New'!BY35*'Per Unit Emission'!I34)*'Efficiency Change'!$G33+Transition!$C33*('Base-New'!BY35*'Per Unit Emission'!I78)*'Efficiency Change'!$P33)/'Life time change'!$C33</f>
        <v>33756373.89788463</v>
      </c>
      <c r="BY34">
        <f>(Transition!$D33*('Base-New'!BZ35*'Per Unit Emission'!J34)*'Efficiency Change'!$G33+Transition!$C33*('Base-New'!BZ35*'Per Unit Emission'!J78)*'Efficiency Change'!$P33)/'Life time change'!$C33</f>
        <v>64224995.175333612</v>
      </c>
      <c r="BZ34">
        <f>(Transition!$D33*('Base-New'!CA35*'Per Unit Emission'!K34)*'Efficiency Change'!$G33+Transition!$C33*('Base-New'!CA35*'Per Unit Emission'!K78)*'Efficiency Change'!$P33)/'Life time change'!$C33</f>
        <v>710597382.17780912</v>
      </c>
      <c r="CA34">
        <f>(Transition!$D33*('Base-New'!CB35*'Per Unit Emission'!L34)*'Efficiency Change'!$G33+Transition!$C33*('Base-New'!CB35*'Per Unit Emission'!L78)*'Efficiency Change'!$P33)/'Life time change'!$C33</f>
        <v>82506532.037491933</v>
      </c>
      <c r="CB34">
        <f>(Transition!$D33*('Base-New'!CC35*'Per Unit Emission'!M34)*'Efficiency Change'!$G33+Transition!$C33*('Base-New'!CC35*'Per Unit Emission'!M78)*'Efficiency Change'!$P33)/'Life time change'!$C33</f>
        <v>90031615.396598414</v>
      </c>
      <c r="CC34">
        <f>(Transition!$D33*('Base-New'!CD35*'Per Unit Emission'!N34)*'Efficiency Change'!$G33+Transition!$C33*('Base-New'!CD35*'Per Unit Emission'!N78)*'Efficiency Change'!$P33)/'Life time change'!$C33</f>
        <v>9174599.9183506202</v>
      </c>
      <c r="CD34">
        <f>(Transition!$D33*('Base-New'!CE35*'Per Unit Emission'!O34)*'Efficiency Change'!$G33+Transition!$C33*('Base-New'!CE35*'Per Unit Emission'!O78)*'Efficiency Change'!$P33)/'Life time change'!$C33</f>
        <v>40586733.221754469</v>
      </c>
      <c r="CE34">
        <f>(Transition!$D33*('Base-New'!CF35*'Per Unit Emission'!P34)*'Efficiency Change'!$G33+Transition!$C33*('Base-New'!CF35*'Per Unit Emission'!P78)*'Efficiency Change'!$P33)/'Life time change'!$C33</f>
        <v>85263832.114154711</v>
      </c>
      <c r="CF34">
        <f>(Transition!$D33*('Base-New'!CG35*'Per Unit Emission'!Q34)*'Efficiency Change'!$G33+Transition!$C33*('Base-New'!CG35*'Per Unit Emission'!Q78)*'Efficiency Change'!$P33)/'Life time change'!$C33</f>
        <v>36030840.099515699</v>
      </c>
      <c r="CG34">
        <f>(Transition!$D33*('Base-New'!CH35*'Per Unit Emission'!R34)*'Efficiency Change'!$G33+Transition!$C33*('Base-New'!CH35*'Per Unit Emission'!R78)*'Efficiency Change'!$P33)/'Life time change'!$C33</f>
        <v>204385148.19631639</v>
      </c>
      <c r="CJ34">
        <v>2041</v>
      </c>
      <c r="CK34">
        <f>(Transition!$D33*('RCP26-NEW'!C35*'Per Unit Emission'!T34)*'Efficiency Change'!$G33+Transition!$C33*('RCP26-NEW'!C35*'Per Unit Emission'!T78)*'Efficiency Change'!$P33)/'Life time change'!$C33</f>
        <v>0</v>
      </c>
      <c r="CL34">
        <f>(Transition!$D33*('RCP26-NEW'!D35*'Per Unit Emission'!U34)*'Efficiency Change'!$G33+Transition!$C33*('RCP26-NEW'!D35*'Per Unit Emission'!U78)*'Efficiency Change'!$P33)/'Life time change'!$C33</f>
        <v>0</v>
      </c>
      <c r="CM34">
        <f>(Transition!$D33*('RCP26-NEW'!E35*'Per Unit Emission'!V34)*'Efficiency Change'!$G33+Transition!$C33*('RCP26-NEW'!E35*'Per Unit Emission'!V78)*'Efficiency Change'!$P33)/'Life time change'!$C33</f>
        <v>0</v>
      </c>
      <c r="CN34">
        <f>(Transition!$D33*('RCP26-NEW'!F35*'Per Unit Emission'!W34)*'Efficiency Change'!$G33+Transition!$C33*('RCP26-NEW'!F35*'Per Unit Emission'!W78)*'Efficiency Change'!$P33)/'Life time change'!$C33</f>
        <v>0</v>
      </c>
      <c r="CO34">
        <f>(Transition!$D33*('RCP26-NEW'!G35*'Per Unit Emission'!X34)*'Efficiency Change'!$G33+Transition!$C33*('RCP26-NEW'!G35*'Per Unit Emission'!X78)*'Efficiency Change'!$P33)/'Life time change'!$C33</f>
        <v>0</v>
      </c>
      <c r="CP34">
        <f>(Transition!$D33*('RCP26-NEW'!H35*'Per Unit Emission'!Y34)*'Efficiency Change'!$G33+Transition!$C33*('RCP26-NEW'!H35*'Per Unit Emission'!Y78)*'Efficiency Change'!$P33)/'Life time change'!$C33</f>
        <v>0</v>
      </c>
      <c r="CQ34">
        <f>(Transition!$D33*('RCP26-NEW'!I35*'Per Unit Emission'!Z34)*'Efficiency Change'!$G33+Transition!$C33*('RCP26-NEW'!I35*'Per Unit Emission'!Z78)*'Efficiency Change'!$P33)/'Life time change'!$C33</f>
        <v>0</v>
      </c>
      <c r="CR34">
        <f>(Transition!$D33*('RCP26-NEW'!J35*'Per Unit Emission'!AA34)*'Efficiency Change'!$G33+Transition!$C33*('RCP26-NEW'!J35*'Per Unit Emission'!AA78)*'Efficiency Change'!$P33)/'Life time change'!$C33</f>
        <v>0</v>
      </c>
      <c r="CS34">
        <f>(Transition!$D33*('RCP26-NEW'!K35*'Per Unit Emission'!AB34)*'Efficiency Change'!$G33+Transition!$C33*('RCP26-NEW'!K35*'Per Unit Emission'!AB78)*'Efficiency Change'!$P33)/'Life time change'!$C33</f>
        <v>0</v>
      </c>
      <c r="CT34">
        <f>(Transition!$D33*('RCP26-NEW'!L35*'Per Unit Emission'!AC34)*'Efficiency Change'!$G33+Transition!$C33*('RCP26-NEW'!L35*'Per Unit Emission'!AC78)*'Efficiency Change'!$P33)/'Life time change'!$C33</f>
        <v>0</v>
      </c>
      <c r="CU34">
        <f>(Transition!$D33*('RCP26-NEW'!M35*'Per Unit Emission'!AD34)*'Efficiency Change'!$G33+Transition!$C33*('RCP26-NEW'!M35*'Per Unit Emission'!AD78)*'Efficiency Change'!$P33)/'Life time change'!$C33</f>
        <v>0</v>
      </c>
      <c r="CV34">
        <f>(Transition!$D33*('RCP26-NEW'!N35*'Per Unit Emission'!AE34)*'Efficiency Change'!$G33+Transition!$C33*('RCP26-NEW'!N35*'Per Unit Emission'!AE78)*'Efficiency Change'!$P33)/'Life time change'!$C33</f>
        <v>0</v>
      </c>
      <c r="CW34">
        <f>(Transition!$D33*('RCP26-NEW'!O35*'Per Unit Emission'!AF34)*'Efficiency Change'!$G33+Transition!$C33*('RCP26-NEW'!O35*'Per Unit Emission'!AF78)*'Efficiency Change'!$P33)/'Life time change'!$C33</f>
        <v>0</v>
      </c>
      <c r="CX34">
        <f>(Transition!$D33*('RCP26-NEW'!P35*'Per Unit Emission'!AG34)*'Efficiency Change'!$G33+Transition!$C33*('RCP26-NEW'!P35*'Per Unit Emission'!AG78)*'Efficiency Change'!$P33)/'Life time change'!$C33</f>
        <v>0</v>
      </c>
      <c r="CY34">
        <f>(Transition!$D33*('RCP26-NEW'!Q35*'Per Unit Emission'!AH34)*'Efficiency Change'!$G33+Transition!$C33*('RCP26-NEW'!Q35*'Per Unit Emission'!AH78)*'Efficiency Change'!$P33)/'Life time change'!$C33</f>
        <v>0</v>
      </c>
      <c r="CZ34">
        <f>(Transition!$D33*('RCP26-NEW'!R35*'Per Unit Emission'!AI34)*'Efficiency Change'!$G33+Transition!$C33*('RCP26-NEW'!R35*'Per Unit Emission'!AI78)*'Efficiency Change'!$P33)/'Life time change'!$C33</f>
        <v>0</v>
      </c>
      <c r="DA34">
        <f>(Transition!$D33*('RCP26-NEW'!S35*'Per Unit Emission'!AJ34)*'Efficiency Change'!$G33+Transition!$C33*('RCP26-NEW'!S35*'Per Unit Emission'!AJ78)*'Efficiency Change'!$P33)/'Life time change'!$C33</f>
        <v>0</v>
      </c>
      <c r="DB34">
        <f>(Transition!$D33*('RCP26-NEW'!T35*'Per Unit Emission'!T34)*'Efficiency Change'!$G33+Transition!$C33*('RCP26-NEW'!T35*'Per Unit Emission'!T78)*'Efficiency Change'!$P33)/'Life time change'!$C33</f>
        <v>279378297.14563441</v>
      </c>
      <c r="DC34">
        <f>(Transition!$D33*('RCP26-NEW'!U35*'Per Unit Emission'!U34)*'Efficiency Change'!$G33+Transition!$C33*('RCP26-NEW'!U35*'Per Unit Emission'!U78)*'Efficiency Change'!$P33)/'Life time change'!$C33</f>
        <v>95870935.582914203</v>
      </c>
      <c r="DD34">
        <f>(Transition!$D33*('RCP26-NEW'!V35*'Per Unit Emission'!V34)*'Efficiency Change'!$G33+Transition!$C33*('RCP26-NEW'!V35*'Per Unit Emission'!V78)*'Efficiency Change'!$P33)/'Life time change'!$C33</f>
        <v>0</v>
      </c>
      <c r="DE34">
        <f>(Transition!$D33*('RCP26-NEW'!W35*'Per Unit Emission'!W34)*'Efficiency Change'!$G33+Transition!$C33*('RCP26-NEW'!W35*'Per Unit Emission'!W78)*'Efficiency Change'!$P33)/'Life time change'!$C33</f>
        <v>20543355.971343789</v>
      </c>
      <c r="DF34">
        <f>(Transition!$D33*('RCP26-NEW'!X35*'Per Unit Emission'!X34)*'Efficiency Change'!$G33+Transition!$C33*('RCP26-NEW'!X35*'Per Unit Emission'!X78)*'Efficiency Change'!$P33)/'Life time change'!$C33</f>
        <v>115183474.0693513</v>
      </c>
      <c r="DG34">
        <f>(Transition!$D33*('RCP26-NEW'!Y35*'Per Unit Emission'!Y34)*'Efficiency Change'!$G33+Transition!$C33*('RCP26-NEW'!Y35*'Per Unit Emission'!Y78)*'Efficiency Change'!$P33)/'Life time change'!$C33</f>
        <v>8862604.8015276007</v>
      </c>
      <c r="DH34">
        <f>(Transition!$D33*('RCP26-NEW'!Z35*'Per Unit Emission'!Z34)*'Efficiency Change'!$G33+Transition!$C33*('RCP26-NEW'!Z35*'Per Unit Emission'!Z78)*'Efficiency Change'!$P33)/'Life time change'!$C33</f>
        <v>14781939.75567003</v>
      </c>
      <c r="DI34">
        <f>(Transition!$D33*('RCP26-NEW'!AA35*'Per Unit Emission'!AA34)*'Efficiency Change'!$G33+Transition!$C33*('RCP26-NEW'!AA35*'Per Unit Emission'!AA78)*'Efficiency Change'!$P33)/'Life time change'!$C33</f>
        <v>53590474.72232686</v>
      </c>
      <c r="DJ34">
        <f>(Transition!$D33*('RCP26-NEW'!AB35*'Per Unit Emission'!AB34)*'Efficiency Change'!$G33+Transition!$C33*('RCP26-NEW'!AB35*'Per Unit Emission'!AB78)*'Efficiency Change'!$P33)/'Life time change'!$C33</f>
        <v>297391402.65999722</v>
      </c>
      <c r="DK34">
        <f>(Transition!$D33*('RCP26-NEW'!AC35*'Per Unit Emission'!AC34)*'Efficiency Change'!$G33+Transition!$C33*('RCP26-NEW'!AC35*'Per Unit Emission'!AC78)*'Efficiency Change'!$P33)/'Life time change'!$C33</f>
        <v>35306555.400791004</v>
      </c>
      <c r="DL34">
        <f>(Transition!$D33*('RCP26-NEW'!AD35*'Per Unit Emission'!AD34)*'Efficiency Change'!$G33+Transition!$C33*('RCP26-NEW'!AD35*'Per Unit Emission'!AD78)*'Efficiency Change'!$P33)/'Life time change'!$C33</f>
        <v>58909020.964101188</v>
      </c>
      <c r="DM34">
        <f>(Transition!$D33*('RCP26-NEW'!AE35*'Per Unit Emission'!AE34)*'Efficiency Change'!$G33+Transition!$C33*('RCP26-NEW'!AE35*'Per Unit Emission'!AE78)*'Efficiency Change'!$P33)/'Life time change'!$C33</f>
        <v>6467047.3279989474</v>
      </c>
      <c r="DN34">
        <f>(Transition!$D33*('RCP26-NEW'!AF35*'Per Unit Emission'!AF34)*'Efficiency Change'!$G33+Transition!$C33*('RCP26-NEW'!AF35*'Per Unit Emission'!AF78)*'Efficiency Change'!$P33)/'Life time change'!$C33</f>
        <v>17619966.003505349</v>
      </c>
      <c r="DO34">
        <f>(Transition!$D33*('RCP26-NEW'!AG35*'Per Unit Emission'!AG34)*'Efficiency Change'!$G33+Transition!$C33*('RCP26-NEW'!AG35*'Per Unit Emission'!AG78)*'Efficiency Change'!$P33)/'Life time change'!$C33</f>
        <v>27853296.456937503</v>
      </c>
      <c r="DP34">
        <f>(Transition!$D33*('RCP26-NEW'!AH35*'Per Unit Emission'!AH34)*'Efficiency Change'!$G33+Transition!$C33*('RCP26-NEW'!AH35*'Per Unit Emission'!AH78)*'Efficiency Change'!$P33)/'Life time change'!$C33</f>
        <v>14660884.199321194</v>
      </c>
      <c r="DQ34">
        <f>(Transition!$D33*('RCP26-NEW'!AI35*'Per Unit Emission'!AI34)*'Efficiency Change'!$G33+Transition!$C33*('RCP26-NEW'!AI35*'Per Unit Emission'!AI78)*'Efficiency Change'!$P33)/'Life time change'!$C33</f>
        <v>69067039.117248759</v>
      </c>
      <c r="DR34">
        <f>(Transition!$D33*('RCP26-NEW'!AJ35*'Per Unit Emission'!AJ34)*'Efficiency Change'!$G33+Transition!$C33*('RCP26-NEW'!AJ35*'Per Unit Emission'!AJ78)*'Efficiency Change'!$P33)/'Life time change'!$C33</f>
        <v>0</v>
      </c>
      <c r="DS34">
        <f>(Transition!$D33*('RCP26-NEW'!AK35*'Per Unit Emission'!T34)*'Efficiency Change'!$G33+Transition!$C33*('RCP26-NEW'!AK35*'Per Unit Emission'!T78)*'Efficiency Change'!$P33)/'Life time change'!$C33</f>
        <v>578336295.31742859</v>
      </c>
      <c r="DT34">
        <f>(Transition!$D33*('RCP26-NEW'!AL35*'Per Unit Emission'!U34)*'Efficiency Change'!$G33+Transition!$C33*('RCP26-NEW'!AL35*'Per Unit Emission'!U78)*'Efficiency Change'!$P33)/'Life time change'!$C33</f>
        <v>116720427.6166399</v>
      </c>
      <c r="DU34">
        <f>(Transition!$D33*('RCP26-NEW'!AM35*'Per Unit Emission'!V34)*'Efficiency Change'!$G33+Transition!$C33*('RCP26-NEW'!AM35*'Per Unit Emission'!V78)*'Efficiency Change'!$P33)/'Life time change'!$C33</f>
        <v>0</v>
      </c>
      <c r="DV34">
        <f>(Transition!$D33*('RCP26-NEW'!AN35*'Per Unit Emission'!W34)*'Efficiency Change'!$G33+Transition!$C33*('RCP26-NEW'!AN35*'Per Unit Emission'!W78)*'Efficiency Change'!$P33)/'Life time change'!$C33</f>
        <v>20563625.195408285</v>
      </c>
      <c r="DW34">
        <f>(Transition!$D33*('RCP26-NEW'!AO35*'Per Unit Emission'!X34)*'Efficiency Change'!$G33+Transition!$C33*('RCP26-NEW'!AO35*'Per Unit Emission'!X78)*'Efficiency Change'!$P33)/'Life time change'!$C33</f>
        <v>243210183.60963205</v>
      </c>
      <c r="DX34">
        <f>(Transition!$D33*('RCP26-NEW'!AP35*'Per Unit Emission'!Y34)*'Efficiency Change'!$G33+Transition!$C33*('RCP26-NEW'!AP35*'Per Unit Emission'!Y78)*'Efficiency Change'!$P33)/'Life time change'!$C33</f>
        <v>17725109.650367994</v>
      </c>
      <c r="DY34">
        <f>(Transition!$D33*('RCP26-NEW'!AQ35*'Per Unit Emission'!Z34)*'Efficiency Change'!$G33+Transition!$C33*('RCP26-NEW'!AQ35*'Per Unit Emission'!Z78)*'Efficiency Change'!$P33)/'Life time change'!$C33</f>
        <v>36717053.845458172</v>
      </c>
      <c r="DZ34">
        <f>(Transition!$D33*('RCP26-NEW'!AR35*'Per Unit Emission'!AA34)*'Efficiency Change'!$G33+Transition!$C33*('RCP26-NEW'!AR35*'Per Unit Emission'!AA78)*'Efficiency Change'!$P33)/'Life time change'!$C33</f>
        <v>107180949.44465409</v>
      </c>
      <c r="EA34">
        <f>(Transition!$D33*('RCP26-NEW'!AS35*'Per Unit Emission'!AB34)*'Efficiency Change'!$G33+Transition!$C33*('RCP26-NEW'!AS35*'Per Unit Emission'!AB78)*'Efficiency Change'!$P33)/'Life time change'!$C33</f>
        <v>594782805.31999218</v>
      </c>
      <c r="EB34">
        <f>(Transition!$D33*('RCP26-NEW'!AT35*'Per Unit Emission'!AC34)*'Efficiency Change'!$G33+Transition!$C33*('RCP26-NEW'!AT35*'Per Unit Emission'!AC78)*'Efficiency Change'!$P33)/'Life time change'!$C33</f>
        <v>70613110.801581845</v>
      </c>
      <c r="EC34">
        <f>(Transition!$D33*('RCP26-NEW'!AU35*'Per Unit Emission'!AD34)*'Efficiency Change'!$G33+Transition!$C33*('RCP26-NEW'!AU35*'Per Unit Emission'!AD78)*'Efficiency Change'!$P33)/'Life time change'!$C33</f>
        <v>124008463.97115156</v>
      </c>
      <c r="ED34">
        <f>(Transition!$D33*('RCP26-NEW'!AV35*'Per Unit Emission'!AE34)*'Efficiency Change'!$G33+Transition!$C33*('RCP26-NEW'!AV35*'Per Unit Emission'!AE78)*'Efficiency Change'!$P33)/'Life time change'!$C33</f>
        <v>13592729.746231053</v>
      </c>
      <c r="EE34">
        <f>(Transition!$D33*('RCP26-NEW'!AW35*'Per Unit Emission'!AF34)*'Efficiency Change'!$G33+Transition!$C33*('RCP26-NEW'!AW35*'Per Unit Emission'!AF78)*'Efficiency Change'!$P33)/'Life time change'!$C33</f>
        <v>39907976.742976561</v>
      </c>
      <c r="EF34">
        <f>(Transition!$D33*('RCP26-NEW'!AX35*'Per Unit Emission'!AG34)*'Efficiency Change'!$G33+Transition!$C33*('RCP26-NEW'!AX35*'Per Unit Emission'!AG78)*'Efficiency Change'!$P33)/'Life time change'!$C33</f>
        <v>43365562.615508743</v>
      </c>
      <c r="EG34">
        <f>(Transition!$D33*('RCP26-NEW'!AY35*'Per Unit Emission'!AH34)*'Efficiency Change'!$G33+Transition!$C33*('RCP26-NEW'!AY35*'Per Unit Emission'!AH78)*'Efficiency Change'!$P33)/'Life time change'!$C33</f>
        <v>32765292.732754886</v>
      </c>
      <c r="EH34">
        <f>(Transition!$D33*('RCP26-NEW'!AZ35*'Per Unit Emission'!AI34)*'Efficiency Change'!$G33+Transition!$C33*('RCP26-NEW'!AZ35*'Per Unit Emission'!AI78)*'Efficiency Change'!$P33)/'Life time change'!$C33</f>
        <v>114811779.88753572</v>
      </c>
      <c r="EI34">
        <f>(Transition!$D33*('RCP26-NEW'!BA35*'Per Unit Emission'!AJ34)*'Efficiency Change'!$G33+Transition!$C33*('RCP26-NEW'!BA35*'Per Unit Emission'!AJ78)*'Efficiency Change'!$P33)/'Life time change'!$C33</f>
        <v>0</v>
      </c>
      <c r="EJ34">
        <f>(Transition!$D33*('RCP26-NEW'!BB35*'Per Unit Emission'!T34)*'Efficiency Change'!$G33+Transition!$C33*('RCP26-NEW'!BB35*'Per Unit Emission'!T78)*'Efficiency Change'!$P33)/'Life time change'!$C33</f>
        <v>578799096.25878441</v>
      </c>
      <c r="EK34">
        <f>(Transition!$D33*('RCP26-NEW'!BC35*'Per Unit Emission'!U34)*'Efficiency Change'!$G33+Transition!$C33*('RCP26-NEW'!BC35*'Per Unit Emission'!U78)*'Efficiency Change'!$P33)/'Life time change'!$C33</f>
        <v>116831184.59004523</v>
      </c>
      <c r="EL34">
        <f>(Transition!$D33*('RCP26-NEW'!BD35*'Per Unit Emission'!V34)*'Efficiency Change'!$G33+Transition!$C33*('RCP26-NEW'!BD35*'Per Unit Emission'!V78)*'Efficiency Change'!$P33)/'Life time change'!$C33</f>
        <v>0</v>
      </c>
      <c r="EM34">
        <f>(Transition!$D33*('RCP26-NEW'!BE35*'Per Unit Emission'!W34)*'Efficiency Change'!$G33+Transition!$C33*('RCP26-NEW'!BE35*'Per Unit Emission'!W78)*'Efficiency Change'!$P33)/'Life time change'!$C33</f>
        <v>20582915.931026135</v>
      </c>
      <c r="EN34">
        <f>(Transition!$D33*('RCP26-NEW'!BF35*'Per Unit Emission'!X34)*'Efficiency Change'!$G33+Transition!$C33*('RCP26-NEW'!BF35*'Per Unit Emission'!X78)*'Efficiency Change'!$P33)/'Life time change'!$C33</f>
        <v>243400289.22380278</v>
      </c>
      <c r="EO34">
        <f>(Transition!$D33*('RCP26-NEW'!BG35*'Per Unit Emission'!Y34)*'Efficiency Change'!$G33+Transition!$C33*('RCP26-NEW'!BG35*'Per Unit Emission'!Y78)*'Efficiency Change'!$P33)/'Life time change'!$C33</f>
        <v>26054485.353334673</v>
      </c>
      <c r="EP34">
        <f>(Transition!$D33*('RCP26-NEW'!BH35*'Per Unit Emission'!Z34)*'Efficiency Change'!$G33+Transition!$C33*('RCP26-NEW'!BH35*'Per Unit Emission'!Z78)*'Efficiency Change'!$P33)/'Life time change'!$C33</f>
        <v>36739507.723395072</v>
      </c>
      <c r="EQ34">
        <f>(Transition!$D33*('RCP26-NEW'!BI35*'Per Unit Emission'!AA34)*'Efficiency Change'!$G33+Transition!$C33*('RCP26-NEW'!BI35*'Per Unit Emission'!AA78)*'Efficiency Change'!$P33)/'Life time change'!$C33</f>
        <v>146522327.62097034</v>
      </c>
      <c r="ER34">
        <f>(Transition!$D33*('RCP26-NEW'!BJ35*'Per Unit Emission'!AB34)*'Efficiency Change'!$G33+Transition!$C33*('RCP26-NEW'!BJ35*'Per Unit Emission'!AB78)*'Efficiency Change'!$P33)/'Life time change'!$C33</f>
        <v>733258410.12493646</v>
      </c>
      <c r="ES34">
        <f>(Transition!$D33*('RCP26-NEW'!BK35*'Per Unit Emission'!AC34)*'Efficiency Change'!$G33+Transition!$C33*('RCP26-NEW'!BK35*'Per Unit Emission'!AC78)*'Efficiency Change'!$P33)/'Life time change'!$C33</f>
        <v>99763826.525421306</v>
      </c>
      <c r="ET34">
        <f>(Transition!$D33*('RCP26-NEW'!BL35*'Per Unit Emission'!AD34)*'Efficiency Change'!$G33+Transition!$C33*('RCP26-NEW'!BL35*'Per Unit Emission'!AD78)*'Efficiency Change'!$P33)/'Life time change'!$C33</f>
        <v>127658148.60124931</v>
      </c>
      <c r="EU34">
        <f>(Transition!$D33*('RCP26-NEW'!BM35*'Per Unit Emission'!AE34)*'Efficiency Change'!$G33+Transition!$C33*('RCP26-NEW'!BM35*'Per Unit Emission'!AE78)*'Efficiency Change'!$P33)/'Life time change'!$C33</f>
        <v>15699709.85253145</v>
      </c>
      <c r="EV34">
        <f>(Transition!$D33*('RCP26-NEW'!BN35*'Per Unit Emission'!AF34)*'Efficiency Change'!$G33+Transition!$C33*('RCP26-NEW'!BN35*'Per Unit Emission'!AF78)*'Efficiency Change'!$P33)/'Life time change'!$C33</f>
        <v>39934555.830199882</v>
      </c>
      <c r="EW34">
        <f>(Transition!$D33*('RCP26-NEW'!BO35*'Per Unit Emission'!AG34)*'Efficiency Change'!$G33+Transition!$C33*('RCP26-NEW'!BO35*'Per Unit Emission'!AG78)*'Efficiency Change'!$P33)/'Life time change'!$C33</f>
        <v>43410694.186856031</v>
      </c>
      <c r="EX34">
        <f>(Transition!$D33*('RCP26-NEW'!BP35*'Per Unit Emission'!AH34)*'Efficiency Change'!$G33+Transition!$C33*('RCP26-NEW'!BP35*'Per Unit Emission'!AH78)*'Efficiency Change'!$P33)/'Life time change'!$C33</f>
        <v>32784368.20224338</v>
      </c>
      <c r="EY34">
        <f>(Transition!$D33*('RCP26-NEW'!BQ35*'Per Unit Emission'!AI34)*'Efficiency Change'!$G33+Transition!$C33*('RCP26-NEW'!BQ35*'Per Unit Emission'!AI78)*'Efficiency Change'!$P33)/'Life time change'!$C33</f>
        <v>114923313.35931398</v>
      </c>
      <c r="EZ34">
        <f>(Transition!$D33*('RCP26-NEW'!BR35*'Per Unit Emission'!AJ34)*'Efficiency Change'!$G33+Transition!$C33*('RCP26-NEW'!BR35*'Per Unit Emission'!AJ78)*'Efficiency Change'!$P33)/'Life time change'!$C33</f>
        <v>0</v>
      </c>
      <c r="FA34">
        <f>(Transition!$D33*('RCP26-NEW'!BS35*'Per Unit Emission'!T34)*'Efficiency Change'!$G33+Transition!$C33*('RCP26-NEW'!BS35*'Per Unit Emission'!T78)*'Efficiency Change'!$P33)/'Life time change'!$C33</f>
        <v>579219154.30473542</v>
      </c>
      <c r="FB34">
        <f>(Transition!$D33*('RCP26-NEW'!BT35*'Per Unit Emission'!U34)*'Efficiency Change'!$G33+Transition!$C33*('RCP26-NEW'!BT35*'Per Unit Emission'!U78)*'Efficiency Change'!$P33)/'Life time change'!$C33</f>
        <v>116940085.29364665</v>
      </c>
      <c r="FC34">
        <f>(Transition!$D33*('RCP26-NEW'!BU35*'Per Unit Emission'!V34)*'Efficiency Change'!$G33+Transition!$C33*('RCP26-NEW'!BU35*'Per Unit Emission'!V78)*'Efficiency Change'!$P33)/'Life time change'!$C33</f>
        <v>0</v>
      </c>
      <c r="FD34">
        <f>(Transition!$D33*('RCP26-NEW'!BV35*'Per Unit Emission'!W34)*'Efficiency Change'!$G33+Transition!$C33*('RCP26-NEW'!BV35*'Per Unit Emission'!W78)*'Efficiency Change'!$P33)/'Life time change'!$C33</f>
        <v>20601151.227389932</v>
      </c>
      <c r="FE34">
        <f>(Transition!$D33*('RCP26-NEW'!BW35*'Per Unit Emission'!X34)*'Efficiency Change'!$G33+Transition!$C33*('RCP26-NEW'!BW35*'Per Unit Emission'!X78)*'Efficiency Change'!$P33)/'Life time change'!$C33</f>
        <v>243578503.13259646</v>
      </c>
      <c r="FF34">
        <f>(Transition!$D33*('RCP26-NEW'!BX35*'Per Unit Emission'!Y34)*'Efficiency Change'!$G33+Transition!$C33*('RCP26-NEW'!BX35*'Per Unit Emission'!Y78)*'Efficiency Change'!$P33)/'Life time change'!$C33</f>
        <v>26062752.42240398</v>
      </c>
      <c r="FG34">
        <f>(Transition!$D33*('RCP26-NEW'!BY35*'Per Unit Emission'!Z34)*'Efficiency Change'!$G33+Transition!$C33*('RCP26-NEW'!BY35*'Per Unit Emission'!Z78)*'Efficiency Change'!$P33)/'Life time change'!$C33</f>
        <v>36760041.866382688</v>
      </c>
      <c r="FH34">
        <f>(Transition!$D33*('RCP26-NEW'!BZ35*'Per Unit Emission'!AA34)*'Efficiency Change'!$G33+Transition!$C33*('RCP26-NEW'!BZ35*'Per Unit Emission'!AA78)*'Efficiency Change'!$P33)/'Life time change'!$C33</f>
        <v>146579860.14057177</v>
      </c>
      <c r="FI34">
        <f>(Transition!$D33*('RCP26-NEW'!CA35*'Per Unit Emission'!AB34)*'Efficiency Change'!$G33+Transition!$C33*('RCP26-NEW'!CA35*'Per Unit Emission'!AB78)*'Efficiency Change'!$P33)/'Life time change'!$C33</f>
        <v>733552427.33531964</v>
      </c>
      <c r="FJ34">
        <f>(Transition!$D33*('RCP26-NEW'!CB35*'Per Unit Emission'!AC34)*'Efficiency Change'!$G33+Transition!$C33*('RCP26-NEW'!CB35*'Per Unit Emission'!AC78)*'Efficiency Change'!$P33)/'Life time change'!$C33</f>
        <v>99797446.023824438</v>
      </c>
      <c r="FK34">
        <f>(Transition!$D33*('RCP26-NEW'!CC35*'Per Unit Emission'!AD34)*'Efficiency Change'!$G33+Transition!$C33*('RCP26-NEW'!CC35*'Per Unit Emission'!AD78)*'Efficiency Change'!$P33)/'Life time change'!$C33</f>
        <v>127726016.4712933</v>
      </c>
      <c r="FL34">
        <f>(Transition!$D33*('RCP26-NEW'!CD35*'Per Unit Emission'!AE34)*'Efficiency Change'!$G33+Transition!$C33*('RCP26-NEW'!CD35*'Per Unit Emission'!AE78)*'Efficiency Change'!$P33)/'Life time change'!$C33</f>
        <v>15707671.316335367</v>
      </c>
      <c r="FM34">
        <f>(Transition!$D33*('RCP26-NEW'!CE35*'Per Unit Emission'!AF34)*'Efficiency Change'!$G33+Transition!$C33*('RCP26-NEW'!CE35*'Per Unit Emission'!AF78)*'Efficiency Change'!$P33)/'Life time change'!$C33</f>
        <v>39956729.710515596</v>
      </c>
      <c r="FN34">
        <f>(Transition!$D33*('RCP26-NEW'!CF35*'Per Unit Emission'!AG34)*'Efficiency Change'!$G33+Transition!$C33*('RCP26-NEW'!CF35*'Per Unit Emission'!AG78)*'Efficiency Change'!$P33)/'Life time change'!$C33</f>
        <v>43451712.45591893</v>
      </c>
      <c r="FO34">
        <f>(Transition!$D33*('RCP26-NEW'!CG35*'Per Unit Emission'!AH34)*'Efficiency Change'!$G33+Transition!$C33*('RCP26-NEW'!CG35*'Per Unit Emission'!AH78)*'Efficiency Change'!$P33)/'Life time change'!$C33</f>
        <v>32802170.370618895</v>
      </c>
      <c r="FP34">
        <f>(Transition!$D33*('RCP26-NEW'!CH35*'Per Unit Emission'!AI34)*'Efficiency Change'!$G33+Transition!$C33*('RCP26-NEW'!CH35*'Per Unit Emission'!AI78)*'Efficiency Change'!$P33)/'Life time change'!$C33</f>
        <v>115025665.72652648</v>
      </c>
      <c r="FS34">
        <v>2041</v>
      </c>
      <c r="FT34">
        <f>(Transition!$D33*('RCP19-NEW'!C35*'Per Unit Emission'!AK34)*'Efficiency Change'!$G33+Transition!$C33*('RCP19-NEW'!C35*'Per Unit Emission'!AK78)*'Efficiency Change'!$P33)/'Life time change'!$C33</f>
        <v>0</v>
      </c>
      <c r="FU34">
        <f>(Transition!$D33*('RCP19-NEW'!D35*'Per Unit Emission'!AL34)*'Efficiency Change'!$G33+Transition!$C33*('RCP19-NEW'!D35*'Per Unit Emission'!AL78)*'Efficiency Change'!$P33)/'Life time change'!$C33</f>
        <v>0</v>
      </c>
      <c r="FV34">
        <f>(Transition!$D33*('RCP19-NEW'!E35*'Per Unit Emission'!AM34)*'Efficiency Change'!$G33+Transition!$C33*('RCP19-NEW'!E35*'Per Unit Emission'!AM78)*'Efficiency Change'!$P33)/'Life time change'!$C33</f>
        <v>0</v>
      </c>
      <c r="FW34">
        <f>(Transition!$D33*('RCP19-NEW'!F35*'Per Unit Emission'!AN34)*'Efficiency Change'!$G33+Transition!$C33*('RCP19-NEW'!F35*'Per Unit Emission'!AN78)*'Efficiency Change'!$P33)/'Life time change'!$C33</f>
        <v>0</v>
      </c>
      <c r="FX34">
        <f>(Transition!$D33*('RCP19-NEW'!G35*'Per Unit Emission'!AO34)*'Efficiency Change'!$G33+Transition!$C33*('RCP19-NEW'!G35*'Per Unit Emission'!AO78)*'Efficiency Change'!$P33)/'Life time change'!$C33</f>
        <v>0</v>
      </c>
      <c r="FY34">
        <f>(Transition!$D33*('RCP19-NEW'!H35*'Per Unit Emission'!AP34)*'Efficiency Change'!$G33+Transition!$C33*('RCP19-NEW'!H35*'Per Unit Emission'!AP78)*'Efficiency Change'!$P33)/'Life time change'!$C33</f>
        <v>0</v>
      </c>
      <c r="FZ34">
        <f>(Transition!$D33*('RCP19-NEW'!I35*'Per Unit Emission'!AQ34)*'Efficiency Change'!$G33+Transition!$C33*('RCP19-NEW'!I35*'Per Unit Emission'!AQ78)*'Efficiency Change'!$P33)/'Life time change'!$C33</f>
        <v>0</v>
      </c>
      <c r="GA34">
        <f>(Transition!$D33*('RCP19-NEW'!J35*'Per Unit Emission'!AR34)*'Efficiency Change'!$G33+Transition!$C33*('RCP19-NEW'!J35*'Per Unit Emission'!AR78)*'Efficiency Change'!$P33)/'Life time change'!$C33</f>
        <v>0</v>
      </c>
      <c r="GB34">
        <f>(Transition!$D33*('RCP19-NEW'!K35*'Per Unit Emission'!AS34)*'Efficiency Change'!$G33+Transition!$C33*('RCP19-NEW'!K35*'Per Unit Emission'!AS78)*'Efficiency Change'!$P33)/'Life time change'!$C33</f>
        <v>0</v>
      </c>
      <c r="GC34">
        <f>(Transition!$D33*('RCP19-NEW'!L35*'Per Unit Emission'!AT34)*'Efficiency Change'!$G33+Transition!$C33*('RCP19-NEW'!L35*'Per Unit Emission'!AT78)*'Efficiency Change'!$P33)/'Life time change'!$C33</f>
        <v>0</v>
      </c>
      <c r="GD34">
        <f>(Transition!$D33*('RCP19-NEW'!M35*'Per Unit Emission'!AU34)*'Efficiency Change'!$G33+Transition!$C33*('RCP19-NEW'!M35*'Per Unit Emission'!AU78)*'Efficiency Change'!$P33)/'Life time change'!$C33</f>
        <v>0</v>
      </c>
      <c r="GE34">
        <f>(Transition!$D33*('RCP19-NEW'!N35*'Per Unit Emission'!AV34)*'Efficiency Change'!$G33+Transition!$C33*('RCP19-NEW'!N35*'Per Unit Emission'!AV78)*'Efficiency Change'!$P33)/'Life time change'!$C33</f>
        <v>0</v>
      </c>
      <c r="GF34">
        <f>(Transition!$D33*('RCP19-NEW'!O35*'Per Unit Emission'!AW34)*'Efficiency Change'!$G33+Transition!$C33*('RCP19-NEW'!O35*'Per Unit Emission'!AW78)*'Efficiency Change'!$P33)/'Life time change'!$C33</f>
        <v>0</v>
      </c>
      <c r="GG34">
        <f>(Transition!$D33*('RCP19-NEW'!P35*'Per Unit Emission'!AX34)*'Efficiency Change'!$G33+Transition!$C33*('RCP19-NEW'!P35*'Per Unit Emission'!AX78)*'Efficiency Change'!$P33)/'Life time change'!$C33</f>
        <v>0</v>
      </c>
      <c r="GH34">
        <f>(Transition!$D33*('RCP19-NEW'!Q35*'Per Unit Emission'!AY34)*'Efficiency Change'!$G33+Transition!$C33*('RCP19-NEW'!Q35*'Per Unit Emission'!AY78)*'Efficiency Change'!$P33)/'Life time change'!$C33</f>
        <v>0</v>
      </c>
      <c r="GI34">
        <f>(Transition!$D33*('RCP19-NEW'!R35*'Per Unit Emission'!AZ34)*'Efficiency Change'!$G33+Transition!$C33*('RCP19-NEW'!R35*'Per Unit Emission'!AZ78)*'Efficiency Change'!$P33)/'Life time change'!$C33</f>
        <v>0</v>
      </c>
      <c r="GJ34">
        <f>(Transition!$D33*('RCP19-NEW'!S35*'Per Unit Emission'!BA34)*'Efficiency Change'!$G33+Transition!$C33*('RCP19-NEW'!S35*'Per Unit Emission'!BA78)*'Efficiency Change'!$P33)/'Life time change'!$C33</f>
        <v>0</v>
      </c>
      <c r="GK34">
        <f>(Transition!$D33*('RCP19-NEW'!T35*'Per Unit Emission'!AK34)*'Efficiency Change'!$G33+Transition!$C33*('RCP19-NEW'!T35*'Per Unit Emission'!AK78)*'Efficiency Change'!$P33)/'Life time change'!$C33</f>
        <v>14366131.157403104</v>
      </c>
      <c r="GL34">
        <f>(Transition!$D33*('RCP19-NEW'!U35*'Per Unit Emission'!AL34)*'Efficiency Change'!$G33+Transition!$C33*('RCP19-NEW'!U35*'Per Unit Emission'!AL78)*'Efficiency Change'!$P33)/'Life time change'!$C33</f>
        <v>71720112.297705039</v>
      </c>
      <c r="GM34">
        <f>(Transition!$D33*('RCP19-NEW'!V35*'Per Unit Emission'!AM34)*'Efficiency Change'!$G33+Transition!$C33*('RCP19-NEW'!V35*'Per Unit Emission'!AM78)*'Efficiency Change'!$P33)/'Life time change'!$C33</f>
        <v>0</v>
      </c>
      <c r="GN34">
        <f>(Transition!$D33*('RCP19-NEW'!W35*'Per Unit Emission'!AN34)*'Efficiency Change'!$G33+Transition!$C33*('RCP19-NEW'!W35*'Per Unit Emission'!AN78)*'Efficiency Change'!$P33)/'Life time change'!$C33</f>
        <v>1115285.0380053616</v>
      </c>
      <c r="GO34">
        <f>(Transition!$D33*('RCP19-NEW'!X35*'Per Unit Emission'!AO34)*'Efficiency Change'!$G33+Transition!$C33*('RCP19-NEW'!X35*'Per Unit Emission'!AO78)*'Efficiency Change'!$P33)/'Life time change'!$C33</f>
        <v>87129299.438087076</v>
      </c>
      <c r="GP34">
        <f>(Transition!$D33*('RCP19-NEW'!Y35*'Per Unit Emission'!AP34)*'Efficiency Change'!$G33+Transition!$C33*('RCP19-NEW'!Y35*'Per Unit Emission'!AP78)*'Efficiency Change'!$P33)/'Life time change'!$C33</f>
        <v>10213527.38160282</v>
      </c>
      <c r="GQ34">
        <f>(Transition!$D33*('RCP19-NEW'!Z35*'Per Unit Emission'!AQ34)*'Efficiency Change'!$G33+Transition!$C33*('RCP19-NEW'!Z35*'Per Unit Emission'!AQ78)*'Efficiency Change'!$P33)/'Life time change'!$C33</f>
        <v>17790204.115022287</v>
      </c>
      <c r="GR34">
        <f>(Transition!$D33*('RCP19-NEW'!AA35*'Per Unit Emission'!AR34)*'Efficiency Change'!$G33+Transition!$C33*('RCP19-NEW'!AA35*'Per Unit Emission'!AR78)*'Efficiency Change'!$P33)/'Life time change'!$C33</f>
        <v>81055030.951046854</v>
      </c>
      <c r="GS34">
        <f>(Transition!$D33*('RCP19-NEW'!AB35*'Per Unit Emission'!AS34)*'Efficiency Change'!$G33+Transition!$C33*('RCP19-NEW'!AB35*'Per Unit Emission'!AS78)*'Efficiency Change'!$P33)/'Life time change'!$C33</f>
        <v>275018160.99689567</v>
      </c>
      <c r="GT34">
        <f>(Transition!$D33*('RCP19-NEW'!AC35*'Per Unit Emission'!AT34)*'Efficiency Change'!$G33+Transition!$C33*('RCP19-NEW'!AC35*'Per Unit Emission'!AT78)*'Efficiency Change'!$P33)/'Life time change'!$C33</f>
        <v>41858028.610499546</v>
      </c>
      <c r="GU34">
        <f>(Transition!$D33*('RCP19-NEW'!AD35*'Per Unit Emission'!AU34)*'Efficiency Change'!$G33+Transition!$C33*('RCP19-NEW'!AD35*'Per Unit Emission'!AU78)*'Efficiency Change'!$P33)/'Life time change'!$C33</f>
        <v>9693987.2963367738</v>
      </c>
      <c r="GV34">
        <f>(Transition!$D33*('RCP19-NEW'!AE35*'Per Unit Emission'!AV34)*'Efficiency Change'!$G33+Transition!$C33*('RCP19-NEW'!AE35*'Per Unit Emission'!AV78)*'Efficiency Change'!$P33)/'Life time change'!$C33</f>
        <v>17399023.016344137</v>
      </c>
      <c r="GW34">
        <f>(Transition!$D33*('RCP19-NEW'!AF35*'Per Unit Emission'!AW34)*'Efficiency Change'!$G33+Transition!$C33*('RCP19-NEW'!AF35*'Per Unit Emission'!AW78)*'Efficiency Change'!$P33)/'Life time change'!$C33</f>
        <v>17742177.05544636</v>
      </c>
      <c r="GX34">
        <f>(Transition!$D33*('RCP19-NEW'!AG35*'Per Unit Emission'!AX34)*'Efficiency Change'!$G33+Transition!$C33*('RCP19-NEW'!AG35*'Per Unit Emission'!AX78)*'Efficiency Change'!$P33)/'Life time change'!$C33</f>
        <v>25072126.098887715</v>
      </c>
      <c r="GY34">
        <f>(Transition!$D33*('RCP19-NEW'!AH35*'Per Unit Emission'!AY34)*'Efficiency Change'!$G33+Transition!$C33*('RCP19-NEW'!AH35*'Per Unit Emission'!AY78)*'Efficiency Change'!$P33)/'Life time change'!$C33</f>
        <v>19298493.492933754</v>
      </c>
      <c r="GZ34">
        <f>(Transition!$D33*('RCP19-NEW'!AI35*'Per Unit Emission'!AZ34)*'Efficiency Change'!$G33+Transition!$C33*('RCP19-NEW'!AI35*'Per Unit Emission'!AZ78)*'Efficiency Change'!$P33)/'Life time change'!$C33</f>
        <v>121788494.62584214</v>
      </c>
      <c r="HA34">
        <f>(Transition!$D33*('RCP19-NEW'!AJ35*'Per Unit Emission'!BA34)*'Efficiency Change'!$G33+Transition!$C33*('RCP19-NEW'!AJ35*'Per Unit Emission'!BA78)*'Efficiency Change'!$P33)/'Life time change'!$C33</f>
        <v>0</v>
      </c>
      <c r="HB34">
        <f>(Transition!$D33*('RCP19-NEW'!AK35*'Per Unit Emission'!AK34)*'Efficiency Change'!$G33+Transition!$C33*('RCP19-NEW'!AK35*'Per Unit Emission'!AK78)*'Efficiency Change'!$P33)/'Life time change'!$C33</f>
        <v>14994187.61238444</v>
      </c>
      <c r="HC34">
        <f>(Transition!$D33*('RCP19-NEW'!AL35*'Per Unit Emission'!AL34)*'Efficiency Change'!$G33+Transition!$C33*('RCP19-NEW'!AL35*'Per Unit Emission'!AL78)*'Efficiency Change'!$P33)/'Life time change'!$C33</f>
        <v>114725374.98436461</v>
      </c>
      <c r="HD34">
        <f>(Transition!$D33*('RCP19-NEW'!AM35*'Per Unit Emission'!AM34)*'Efficiency Change'!$G33+Transition!$C33*('RCP19-NEW'!AM35*'Per Unit Emission'!AM78)*'Efficiency Change'!$P33)/'Life time change'!$C33</f>
        <v>0</v>
      </c>
      <c r="HE34">
        <f>(Transition!$D33*('RCP19-NEW'!AN35*'Per Unit Emission'!AN34)*'Efficiency Change'!$G33+Transition!$C33*('RCP19-NEW'!AN35*'Per Unit Emission'!AN78)*'Efficiency Change'!$P33)/'Life time change'!$C33</f>
        <v>1155388.7381839154</v>
      </c>
      <c r="HF34">
        <f>(Transition!$D33*('RCP19-NEW'!AO35*'Per Unit Emission'!AO34)*'Efficiency Change'!$G33+Transition!$C33*('RCP19-NEW'!AO35*'Per Unit Emission'!AO78)*'Efficiency Change'!$P33)/'Life time change'!$C33</f>
        <v>135458107.4822987</v>
      </c>
      <c r="HG34">
        <f>(Transition!$D33*('RCP19-NEW'!AP35*'Per Unit Emission'!AP34)*'Efficiency Change'!$G33+Transition!$C33*('RCP19-NEW'!AP35*'Per Unit Emission'!AP78)*'Efficiency Change'!$P33)/'Life time change'!$C33</f>
        <v>20426421.770003695</v>
      </c>
      <c r="HH34">
        <f>(Transition!$D33*('RCP19-NEW'!AQ35*'Per Unit Emission'!AQ34)*'Efficiency Change'!$G33+Transition!$C33*('RCP19-NEW'!AQ35*'Per Unit Emission'!AQ78)*'Efficiency Change'!$P33)/'Life time change'!$C33</f>
        <v>35580408.230044499</v>
      </c>
      <c r="HI34">
        <f>(Transition!$D33*('RCP19-NEW'!AR35*'Per Unit Emission'!AR34)*'Efficiency Change'!$G33+Transition!$C33*('RCP19-NEW'!AR35*'Per Unit Emission'!AR78)*'Efficiency Change'!$P33)/'Life time change'!$C33</f>
        <v>162109900.80256864</v>
      </c>
      <c r="HJ34">
        <f>(Transition!$D33*('RCP19-NEW'!AS35*'Per Unit Emission'!AS34)*'Efficiency Change'!$G33+Transition!$C33*('RCP19-NEW'!AS35*'Per Unit Emission'!AS78)*'Efficiency Change'!$P33)/'Life time change'!$C33</f>
        <v>550036321.9937886</v>
      </c>
      <c r="HK34">
        <f>(Transition!$D33*('RCP19-NEW'!AT35*'Per Unit Emission'!AT34)*'Efficiency Change'!$G33+Transition!$C33*('RCP19-NEW'!AT35*'Per Unit Emission'!AT78)*'Efficiency Change'!$P33)/'Life time change'!$C33</f>
        <v>83716057.220999092</v>
      </c>
      <c r="HL34">
        <f>(Transition!$D33*('RCP19-NEW'!AU35*'Per Unit Emission'!AU34)*'Efficiency Change'!$G33+Transition!$C33*('RCP19-NEW'!AU35*'Per Unit Emission'!AU78)*'Efficiency Change'!$P33)/'Life time change'!$C33</f>
        <v>9821716.1623261403</v>
      </c>
      <c r="HM34">
        <f>(Transition!$D33*('RCP19-NEW'!AV35*'Per Unit Emission'!AV34)*'Efficiency Change'!$G33+Transition!$C33*('RCP19-NEW'!AV35*'Per Unit Emission'!AV78)*'Efficiency Change'!$P33)/'Life time change'!$C33</f>
        <v>34798019.069305509</v>
      </c>
      <c r="HN34">
        <f>(Transition!$D33*('RCP19-NEW'!AW35*'Per Unit Emission'!AW34)*'Efficiency Change'!$G33+Transition!$C33*('RCP19-NEW'!AW35*'Per Unit Emission'!AW78)*'Efficiency Change'!$P33)/'Life time change'!$C33</f>
        <v>35484354.110892721</v>
      </c>
      <c r="HO34">
        <f>(Transition!$D33*('RCP19-NEW'!AX35*'Per Unit Emission'!AX34)*'Efficiency Change'!$G33+Transition!$C33*('RCP19-NEW'!AX35*'Per Unit Emission'!AX78)*'Efficiency Change'!$P33)/'Life time change'!$C33</f>
        <v>50843257.62120866</v>
      </c>
      <c r="HP34">
        <f>(Transition!$D33*('RCP19-NEW'!AY35*'Per Unit Emission'!AY34)*'Efficiency Change'!$G33+Transition!$C33*('RCP19-NEW'!AY35*'Per Unit Emission'!AY78)*'Efficiency Change'!$P33)/'Life time change'!$C33</f>
        <v>38596986.985867225</v>
      </c>
      <c r="HQ34">
        <f>(Transition!$D33*('RCP19-NEW'!AZ35*'Per Unit Emission'!AZ34)*'Efficiency Change'!$G33+Transition!$C33*('RCP19-NEW'!AZ35*'Per Unit Emission'!AZ78)*'Efficiency Change'!$P33)/'Life time change'!$C33</f>
        <v>243576989.25168467</v>
      </c>
      <c r="HR34">
        <f>(Transition!$D33*('RCP19-NEW'!BA35*'Per Unit Emission'!BA34)*'Efficiency Change'!$G33+Transition!$C33*('RCP19-NEW'!BA35*'Per Unit Emission'!BA78)*'Efficiency Change'!$P33)/'Life time change'!$C33</f>
        <v>0</v>
      </c>
      <c r="HS34">
        <f>(Transition!$D33*('RCP19-NEW'!BB35*'Per Unit Emission'!AK34)*'Efficiency Change'!$G33+Transition!$C33*('RCP19-NEW'!BB35*'Per Unit Emission'!AK78)*'Efficiency Change'!$P33)/'Life time change'!$C33</f>
        <v>15566497.706098231</v>
      </c>
      <c r="HT34">
        <f>(Transition!$D33*('RCP19-NEW'!BC35*'Per Unit Emission'!AL34)*'Efficiency Change'!$G33+Transition!$C33*('RCP19-NEW'!BC35*'Per Unit Emission'!AL78)*'Efficiency Change'!$P33)/'Life time change'!$C33</f>
        <v>119661889.1865651</v>
      </c>
      <c r="HU34">
        <f>(Transition!$D33*('RCP19-NEW'!BD35*'Per Unit Emission'!AM34)*'Efficiency Change'!$G33+Transition!$C33*('RCP19-NEW'!BD35*'Per Unit Emission'!AM78)*'Efficiency Change'!$P33)/'Life time change'!$C33</f>
        <v>0</v>
      </c>
      <c r="HV34">
        <f>(Transition!$D33*('RCP19-NEW'!BE35*'Per Unit Emission'!AN34)*'Efficiency Change'!$G33+Transition!$C33*('RCP19-NEW'!BE35*'Per Unit Emission'!AN78)*'Efficiency Change'!$P33)/'Life time change'!$C33</f>
        <v>1191829.6088126788</v>
      </c>
      <c r="HW34">
        <f>(Transition!$D33*('RCP19-NEW'!BF35*'Per Unit Emission'!AO34)*'Efficiency Change'!$G33+Transition!$C33*('RCP19-NEW'!BF35*'Per Unit Emission'!AO78)*'Efficiency Change'!$P33)/'Life time change'!$C33</f>
        <v>135686297.51695821</v>
      </c>
      <c r="HX34">
        <f>(Transition!$D33*('RCP19-NEW'!BG35*'Per Unit Emission'!AP34)*'Efficiency Change'!$G33+Transition!$C33*('RCP19-NEW'!BG35*'Per Unit Emission'!AP78)*'Efficiency Change'!$P33)/'Life time change'!$C33</f>
        <v>36684181.726965211</v>
      </c>
      <c r="HY34">
        <f>(Transition!$D33*('RCP19-NEW'!BH35*'Per Unit Emission'!AQ34)*'Efficiency Change'!$G33+Transition!$C33*('RCP19-NEW'!BH35*'Per Unit Emission'!AQ78)*'Efficiency Change'!$P33)/'Life time change'!$C33</f>
        <v>49922706.179117434</v>
      </c>
      <c r="HZ34">
        <f>(Transition!$D33*('RCP19-NEW'!BI35*'Per Unit Emission'!AR34)*'Efficiency Change'!$G33+Transition!$C33*('RCP19-NEW'!BI35*'Per Unit Emission'!AR78)*'Efficiency Change'!$P33)/'Life time change'!$C33</f>
        <v>163432784.90780401</v>
      </c>
      <c r="IA34">
        <f>(Transition!$D33*('RCP19-NEW'!BJ35*'Per Unit Emission'!AS34)*'Efficiency Change'!$G33+Transition!$C33*('RCP19-NEW'!BJ35*'Per Unit Emission'!AS78)*'Efficiency Change'!$P33)/'Life time change'!$C33</f>
        <v>578235186.55297279</v>
      </c>
      <c r="IB34">
        <f>(Transition!$D33*('RCP19-NEW'!BK35*'Per Unit Emission'!AT34)*'Efficiency Change'!$G33+Transition!$C33*('RCP19-NEW'!BK35*'Per Unit Emission'!AT78)*'Efficiency Change'!$P33)/'Life time change'!$C33</f>
        <v>99440086.758197382</v>
      </c>
      <c r="IC34">
        <f>(Transition!$D33*('RCP19-NEW'!BL35*'Per Unit Emission'!AU34)*'Efficiency Change'!$G33+Transition!$C33*('RCP19-NEW'!BL35*'Per Unit Emission'!AU78)*'Efficiency Change'!$P33)/'Life time change'!$C33</f>
        <v>9933556.5356395822</v>
      </c>
      <c r="ID34">
        <f>(Transition!$D33*('RCP19-NEW'!BM35*'Per Unit Emission'!AV34)*'Efficiency Change'!$G33+Transition!$C33*('RCP19-NEW'!BM35*'Per Unit Emission'!AV78)*'Efficiency Change'!$P33)/'Life time change'!$C33</f>
        <v>57021318.857013419</v>
      </c>
      <c r="IE34">
        <f>(Transition!$D33*('RCP19-NEW'!BN35*'Per Unit Emission'!AW34)*'Efficiency Change'!$G33+Transition!$C33*('RCP19-NEW'!BN35*'Per Unit Emission'!AW78)*'Efficiency Change'!$P33)/'Life time change'!$C33</f>
        <v>40495319.228461355</v>
      </c>
      <c r="IF34">
        <f>(Transition!$D33*('RCP19-NEW'!BO35*'Per Unit Emission'!AX34)*'Efficiency Change'!$G33+Transition!$C33*('RCP19-NEW'!BO35*'Per Unit Emission'!AX78)*'Efficiency Change'!$P33)/'Life time change'!$C33</f>
        <v>52892086.63050659</v>
      </c>
      <c r="IG34">
        <f>(Transition!$D33*('RCP19-NEW'!BP35*'Per Unit Emission'!AY34)*'Efficiency Change'!$G33+Transition!$C33*('RCP19-NEW'!BP35*'Per Unit Emission'!AY78)*'Efficiency Change'!$P33)/'Life time change'!$C33</f>
        <v>40390529.71009054</v>
      </c>
      <c r="IH34">
        <f>(Transition!$D33*('RCP19-NEW'!BQ35*'Per Unit Emission'!AZ34)*'Efficiency Change'!$G33+Transition!$C33*('RCP19-NEW'!BQ35*'Per Unit Emission'!AZ78)*'Efficiency Change'!$P33)/'Life time change'!$C33</f>
        <v>315921436.75683427</v>
      </c>
      <c r="II34">
        <f>(Transition!$D33*('RCP19-NEW'!BR35*'Per Unit Emission'!BA34)*'Efficiency Change'!$G33+Transition!$C33*('RCP19-NEW'!BR35*'Per Unit Emission'!BA78)*'Efficiency Change'!$P33)/'Life time change'!$C33</f>
        <v>0</v>
      </c>
      <c r="IJ34">
        <f>(Transition!$D33*('RCP19-NEW'!BS35*'Per Unit Emission'!AK34)*'Efficiency Change'!$G33+Transition!$C33*('RCP19-NEW'!BS35*'Per Unit Emission'!AK78)*'Efficiency Change'!$P33)/'Life time change'!$C33</f>
        <v>16091594.197965311</v>
      </c>
      <c r="IK34">
        <f>(Transition!$D33*('RCP19-NEW'!BT35*'Per Unit Emission'!AL34)*'Efficiency Change'!$G33+Transition!$C33*('RCP19-NEW'!BT35*'Per Unit Emission'!AL78)*'Efficiency Change'!$P33)/'Life time change'!$C33</f>
        <v>119842414.85253742</v>
      </c>
      <c r="IL34">
        <f>(Transition!$D33*('RCP19-NEW'!BU35*'Per Unit Emission'!AM34)*'Efficiency Change'!$G33+Transition!$C33*('RCP19-NEW'!BU35*'Per Unit Emission'!AM78)*'Efficiency Change'!$P33)/'Life time change'!$C33</f>
        <v>0</v>
      </c>
      <c r="IM34">
        <f>(Transition!$D33*('RCP19-NEW'!BV35*'Per Unit Emission'!AN34)*'Efficiency Change'!$G33+Transition!$C33*('RCP19-NEW'!BV35*'Per Unit Emission'!AN78)*'Efficiency Change'!$P33)/'Life time change'!$C33</f>
        <v>1223763.2334710497</v>
      </c>
      <c r="IN34">
        <f>(Transition!$D33*('RCP19-NEW'!BW35*'Per Unit Emission'!AO34)*'Efficiency Change'!$G33+Transition!$C33*('RCP19-NEW'!BW35*'Per Unit Emission'!AO78)*'Efficiency Change'!$P33)/'Life time change'!$C33</f>
        <v>135895475.68522438</v>
      </c>
      <c r="IO34">
        <f>(Transition!$D33*('RCP19-NEW'!BX35*'Per Unit Emission'!AP34)*'Efficiency Change'!$G33+Transition!$C33*('RCP19-NEW'!BX35*'Per Unit Emission'!AP78)*'Efficiency Change'!$P33)/'Life time change'!$C33</f>
        <v>36691213.773502275</v>
      </c>
      <c r="IP34">
        <f>(Transition!$D33*('RCP19-NEW'!BY35*'Per Unit Emission'!AQ34)*'Efficiency Change'!$G33+Transition!$C33*('RCP19-NEW'!BY35*'Per Unit Emission'!AQ78)*'Efficiency Change'!$P33)/'Life time change'!$C33</f>
        <v>49942921.298069246</v>
      </c>
      <c r="IQ34">
        <f>(Transition!$D33*('RCP19-NEW'!BZ35*'Per Unit Emission'!AR34)*'Efficiency Change'!$G33+Transition!$C33*('RCP19-NEW'!BZ35*'Per Unit Emission'!AR78)*'Efficiency Change'!$P33)/'Life time change'!$C33</f>
        <v>163586066.3556805</v>
      </c>
      <c r="IR34">
        <f>(Transition!$D33*('RCP19-NEW'!CA35*'Per Unit Emission'!AS34)*'Efficiency Change'!$G33+Transition!$C33*('RCP19-NEW'!CA35*'Per Unit Emission'!AS78)*'Efficiency Change'!$P33)/'Life time change'!$C33</f>
        <v>578712864.63987708</v>
      </c>
      <c r="IS34">
        <f>(Transition!$D33*('RCP19-NEW'!CB35*'Per Unit Emission'!AT34)*'Efficiency Change'!$G33+Transition!$C33*('RCP19-NEW'!CB35*'Per Unit Emission'!AT78)*'Efficiency Change'!$P33)/'Life time change'!$C33</f>
        <v>99504500.217560917</v>
      </c>
      <c r="IT34">
        <f>(Transition!$D33*('RCP19-NEW'!CC35*'Per Unit Emission'!AU34)*'Efficiency Change'!$G33+Transition!$C33*('RCP19-NEW'!CC35*'Per Unit Emission'!AU78)*'Efficiency Change'!$P33)/'Life time change'!$C33</f>
        <v>10030712.814043919</v>
      </c>
      <c r="IU34">
        <f>(Transition!$D33*('RCP19-NEW'!CD35*'Per Unit Emission'!AV34)*'Efficiency Change'!$G33+Transition!$C33*('RCP19-NEW'!CD35*'Per Unit Emission'!AV78)*'Efficiency Change'!$P33)/'Life time change'!$C33</f>
        <v>57034527.677273408</v>
      </c>
      <c r="IV34">
        <f>(Transition!$D33*('RCP19-NEW'!CE35*'Per Unit Emission'!AW34)*'Efficiency Change'!$G33+Transition!$C33*('RCP19-NEW'!CE35*'Per Unit Emission'!AW78)*'Efficiency Change'!$P33)/'Life time change'!$C33</f>
        <v>40520220.376157835</v>
      </c>
      <c r="IW34">
        <f>(Transition!$D33*('RCP19-NEW'!CF35*'Per Unit Emission'!AX34)*'Efficiency Change'!$G33+Transition!$C33*('RCP19-NEW'!CF35*'Per Unit Emission'!AX78)*'Efficiency Change'!$P33)/'Life time change'!$C33</f>
        <v>52938692.511368118</v>
      </c>
      <c r="IX34">
        <f>(Transition!$D33*('RCP19-NEW'!CG35*'Per Unit Emission'!AY34)*'Efficiency Change'!$G33+Transition!$C33*('RCP19-NEW'!CG35*'Per Unit Emission'!AY78)*'Efficiency Change'!$P33)/'Life time change'!$C33</f>
        <v>40421553.307744339</v>
      </c>
      <c r="IY34">
        <f>(Transition!$D33*('RCP19-NEW'!CH35*'Per Unit Emission'!AZ34)*'Efficiency Change'!$G33+Transition!$C33*('RCP19-NEW'!CH35*'Per Unit Emission'!AZ78)*'Efficiency Change'!$P33)/'Life time change'!$C33</f>
        <v>316081433.96342254</v>
      </c>
    </row>
    <row r="35" spans="1:259" x14ac:dyDescent="0.25">
      <c r="A35">
        <v>2042</v>
      </c>
      <c r="B35">
        <f>(Transition!$D34*('Base-New'!C36*'Per Unit Emission'!C35)*'Efficiency Change'!$G34+Transition!$C34*('Base-New'!C36*'Per Unit Emission'!C79)*'Efficiency Change'!$P34)/'Life time change'!$C34</f>
        <v>0</v>
      </c>
      <c r="C35">
        <f>(Transition!$D34*('Base-New'!D36*'Per Unit Emission'!D35)*'Efficiency Change'!$G34+Transition!$C34*('Base-New'!D36*'Per Unit Emission'!D79)*'Efficiency Change'!$P34)/'Life time change'!$C34</f>
        <v>0</v>
      </c>
      <c r="D35">
        <f>(Transition!$D34*('Base-New'!E36*'Per Unit Emission'!E35)*'Efficiency Change'!$G34+Transition!$C34*('Base-New'!E36*'Per Unit Emission'!E79)*'Efficiency Change'!$P34)/'Life time change'!$C34</f>
        <v>0</v>
      </c>
      <c r="E35">
        <f>(Transition!$D34*('Base-New'!F36*'Per Unit Emission'!F35)*'Efficiency Change'!$G34+Transition!$C34*('Base-New'!F36*'Per Unit Emission'!F79)*'Efficiency Change'!$P34)/'Life time change'!$C34</f>
        <v>0</v>
      </c>
      <c r="F35">
        <f>(Transition!$D34*('Base-New'!G36*'Per Unit Emission'!G35)*'Efficiency Change'!$G34+Transition!$C34*('Base-New'!G36*'Per Unit Emission'!G79)*'Efficiency Change'!$P34)/'Life time change'!$C34</f>
        <v>0</v>
      </c>
      <c r="G35">
        <f>(Transition!$D34*('Base-New'!H36*'Per Unit Emission'!H35)*'Efficiency Change'!$G34+Transition!$C34*('Base-New'!H36*'Per Unit Emission'!H79)*'Efficiency Change'!$P34)/'Life time change'!$C34</f>
        <v>0</v>
      </c>
      <c r="H35">
        <f>(Transition!$D34*('Base-New'!I36*'Per Unit Emission'!I35)*'Efficiency Change'!$G34+Transition!$C34*('Base-New'!I36*'Per Unit Emission'!I79)*'Efficiency Change'!$P34)/'Life time change'!$C34</f>
        <v>0</v>
      </c>
      <c r="I35">
        <f>(Transition!$D34*('Base-New'!J36*'Per Unit Emission'!J35)*'Efficiency Change'!$G34+Transition!$C34*('Base-New'!J36*'Per Unit Emission'!J79)*'Efficiency Change'!$P34)/'Life time change'!$C34</f>
        <v>0</v>
      </c>
      <c r="J35">
        <f>(Transition!$D34*('Base-New'!K36*'Per Unit Emission'!K35)*'Efficiency Change'!$G34+Transition!$C34*('Base-New'!K36*'Per Unit Emission'!K79)*'Efficiency Change'!$P34)/'Life time change'!$C34</f>
        <v>0</v>
      </c>
      <c r="K35">
        <f>(Transition!$D34*('Base-New'!L36*'Per Unit Emission'!L35)*'Efficiency Change'!$G34+Transition!$C34*('Base-New'!L36*'Per Unit Emission'!L79)*'Efficiency Change'!$P34)/'Life time change'!$C34</f>
        <v>0</v>
      </c>
      <c r="L35">
        <f>(Transition!$D34*('Base-New'!M36*'Per Unit Emission'!M35)*'Efficiency Change'!$G34+Transition!$C34*('Base-New'!M36*'Per Unit Emission'!M79)*'Efficiency Change'!$P34)/'Life time change'!$C34</f>
        <v>0</v>
      </c>
      <c r="M35">
        <f>(Transition!$D34*('Base-New'!N36*'Per Unit Emission'!N35)*'Efficiency Change'!$G34+Transition!$C34*('Base-New'!N36*'Per Unit Emission'!N79)*'Efficiency Change'!$P34)/'Life time change'!$C34</f>
        <v>0</v>
      </c>
      <c r="N35">
        <f>(Transition!$D34*('Base-New'!O36*'Per Unit Emission'!O35)*'Efficiency Change'!$G34+Transition!$C34*('Base-New'!O36*'Per Unit Emission'!O79)*'Efficiency Change'!$P34)/'Life time change'!$C34</f>
        <v>0</v>
      </c>
      <c r="O35">
        <f>(Transition!$D34*('Base-New'!P36*'Per Unit Emission'!P35)*'Efficiency Change'!$G34+Transition!$C34*('Base-New'!P36*'Per Unit Emission'!P79)*'Efficiency Change'!$P34)/'Life time change'!$C34</f>
        <v>0</v>
      </c>
      <c r="P35">
        <f>(Transition!$D34*('Base-New'!Q36*'Per Unit Emission'!Q35)*'Efficiency Change'!$G34+Transition!$C34*('Base-New'!Q36*'Per Unit Emission'!Q79)*'Efficiency Change'!$P34)/'Life time change'!$C34</f>
        <v>0</v>
      </c>
      <c r="Q35">
        <f>(Transition!$D34*('Base-New'!R36*'Per Unit Emission'!R35)*'Efficiency Change'!$G34+Transition!$C34*('Base-New'!R36*'Per Unit Emission'!R79)*'Efficiency Change'!$P34)/'Life time change'!$C34</f>
        <v>0</v>
      </c>
      <c r="R35">
        <f>(Transition!$D34*('Base-New'!S36*'Per Unit Emission'!S35)*'Efficiency Change'!$G34+Transition!$C34*('Base-New'!S36*'Per Unit Emission'!S79)*'Efficiency Change'!$P34)/'Life time change'!$C34</f>
        <v>0</v>
      </c>
      <c r="S35">
        <f>(Transition!$D34*('Base-New'!T36*'Per Unit Emission'!C35)*'Efficiency Change'!$G34+Transition!$C34*('Base-New'!T36*'Per Unit Emission'!C79)*'Efficiency Change'!$P34)/'Life time change'!$C34</f>
        <v>0</v>
      </c>
      <c r="T35">
        <f>(Transition!$D34*('Base-New'!U36*'Per Unit Emission'!D35)*'Efficiency Change'!$G34+Transition!$C34*('Base-New'!U36*'Per Unit Emission'!D79)*'Efficiency Change'!$P34)/'Life time change'!$C34</f>
        <v>71500599.824324146</v>
      </c>
      <c r="U35">
        <f>(Transition!$D34*('Base-New'!V36*'Per Unit Emission'!E35)*'Efficiency Change'!$G34+Transition!$C34*('Base-New'!V36*'Per Unit Emission'!E79)*'Efficiency Change'!$P34)/'Life time change'!$C34</f>
        <v>45351314.777597286</v>
      </c>
      <c r="V35">
        <f>(Transition!$D34*('Base-New'!W36*'Per Unit Emission'!F35)*'Efficiency Change'!$G34+Transition!$C34*('Base-New'!W36*'Per Unit Emission'!F79)*'Efficiency Change'!$P34)/'Life time change'!$C34</f>
        <v>8112102.2906791447</v>
      </c>
      <c r="W35">
        <f>(Transition!$D34*('Base-New'!X36*'Per Unit Emission'!G35)*'Efficiency Change'!$G34+Transition!$C34*('Base-New'!X36*'Per Unit Emission'!G79)*'Efficiency Change'!$P34)/'Life time change'!$C34</f>
        <v>91092112.60088554</v>
      </c>
      <c r="X35">
        <f>(Transition!$D34*('Base-New'!Y36*'Per Unit Emission'!H35)*'Efficiency Change'!$G34+Transition!$C34*('Base-New'!Y36*'Per Unit Emission'!H79)*'Efficiency Change'!$P34)/'Life time change'!$C34</f>
        <v>7459718.7049460551</v>
      </c>
      <c r="Y35">
        <f>(Transition!$D34*('Base-New'!Z36*'Per Unit Emission'!I35)*'Efficiency Change'!$G34+Transition!$C34*('Base-New'!Z36*'Per Unit Emission'!I79)*'Efficiency Change'!$P34)/'Life time change'!$C34</f>
        <v>14146428.741573937</v>
      </c>
      <c r="Z35">
        <f>(Transition!$D34*('Base-New'!AA36*'Per Unit Emission'!J35)*'Efficiency Change'!$G34+Transition!$C34*('Base-New'!AA36*'Per Unit Emission'!J79)*'Efficiency Change'!$P34)/'Life time change'!$C34</f>
        <v>34403561.748172671</v>
      </c>
      <c r="AA35">
        <f>(Transition!$D34*('Base-New'!AB36*'Per Unit Emission'!K35)*'Efficiency Change'!$G34+Transition!$C34*('Base-New'!AB36*'Per Unit Emission'!K79)*'Efficiency Change'!$P34)/'Life time change'!$C34</f>
        <v>267019781.63997841</v>
      </c>
      <c r="AB35">
        <f>(Transition!$D34*('Base-New'!AC36*'Per Unit Emission'!L35)*'Efficiency Change'!$G34+Transition!$C34*('Base-New'!AC36*'Per Unit Emission'!L79)*'Efficiency Change'!$P34)/'Life time change'!$C34</f>
        <v>30684827.671129204</v>
      </c>
      <c r="AC35">
        <f>(Transition!$D34*('Base-New'!AD36*'Per Unit Emission'!M35)*'Efficiency Change'!$G34+Transition!$C34*('Base-New'!AD36*'Per Unit Emission'!M79)*'Efficiency Change'!$P34)/'Life time change'!$C34</f>
        <v>33919975.714298397</v>
      </c>
      <c r="AD35">
        <f>(Transition!$D34*('Base-New'!AE36*'Per Unit Emission'!N35)*'Efficiency Change'!$G34+Transition!$C34*('Base-New'!AE36*'Per Unit Emission'!N79)*'Efficiency Change'!$P34)/'Life time change'!$C34</f>
        <v>4372169.7188128205</v>
      </c>
      <c r="AE35">
        <f>(Transition!$D34*('Base-New'!AF36*'Per Unit Emission'!O35)*'Efficiency Change'!$G34+Transition!$C34*('Base-New'!AF36*'Per Unit Emission'!O79)*'Efficiency Change'!$P34)/'Life time change'!$C34</f>
        <v>16789534.978677478</v>
      </c>
      <c r="AF35">
        <f>(Transition!$D34*('Base-New'!AG36*'Per Unit Emission'!P35)*'Efficiency Change'!$G34+Transition!$C34*('Base-New'!AG36*'Per Unit Emission'!P79)*'Efficiency Change'!$P34)/'Life time change'!$C34</f>
        <v>25508490.546348967</v>
      </c>
      <c r="AG35">
        <f>(Transition!$D34*('Base-New'!AH36*'Per Unit Emission'!Q35)*'Efficiency Change'!$G34+Transition!$C34*('Base-New'!AH36*'Per Unit Emission'!Q79)*'Efficiency Change'!$P34)/'Life time change'!$C34</f>
        <v>12570855.669048671</v>
      </c>
      <c r="AH35">
        <f>(Transition!$D34*('Base-New'!AI36*'Per Unit Emission'!R35)*'Efficiency Change'!$G34+Transition!$C34*('Base-New'!AI36*'Per Unit Emission'!R79)*'Efficiency Change'!$P34)/'Life time change'!$C34</f>
        <v>78382754.496931732</v>
      </c>
      <c r="AI35">
        <f>(Transition!$D34*('Base-New'!AJ36*'Per Unit Emission'!S35)*'Efficiency Change'!$G34+Transition!$C34*('Base-New'!AJ36*'Per Unit Emission'!S79)*'Efficiency Change'!$P34)/'Life time change'!$C34</f>
        <v>0</v>
      </c>
      <c r="AJ35">
        <f>(Transition!$D34*('Base-New'!AK36*'Per Unit Emission'!C35)*'Efficiency Change'!$G34+Transition!$C34*('Base-New'!AK36*'Per Unit Emission'!C79)*'Efficiency Change'!$P34)/'Life time change'!$C34</f>
        <v>0</v>
      </c>
      <c r="AK35">
        <f>(Transition!$D34*('Base-New'!AL36*'Per Unit Emission'!D35)*'Efficiency Change'!$G34+Transition!$C34*('Base-New'!AL36*'Per Unit Emission'!D79)*'Efficiency Change'!$P34)/'Life time change'!$C34</f>
        <v>137651045.40133408</v>
      </c>
      <c r="AL35">
        <f>(Transition!$D34*('Base-New'!AM36*'Per Unit Emission'!E35)*'Efficiency Change'!$G34+Transition!$C34*('Base-New'!AM36*'Per Unit Emission'!E79)*'Efficiency Change'!$P34)/'Life time change'!$C34</f>
        <v>45483889.691739984</v>
      </c>
      <c r="AM35">
        <f>(Transition!$D34*('Base-New'!AN36*'Per Unit Emission'!F35)*'Efficiency Change'!$G34+Transition!$C34*('Base-New'!AN36*'Per Unit Emission'!F79)*'Efficiency Change'!$P34)/'Life time change'!$C34</f>
        <v>8137698.0348675828</v>
      </c>
      <c r="AN35">
        <f>(Transition!$D34*('Base-New'!AO36*'Per Unit Emission'!G35)*'Efficiency Change'!$G34+Transition!$C34*('Base-New'!AO36*'Per Unit Emission'!G79)*'Efficiency Change'!$P34)/'Life time change'!$C34</f>
        <v>91393492.225891337</v>
      </c>
      <c r="AO35">
        <f>(Transition!$D34*('Base-New'!AP36*'Per Unit Emission'!H35)*'Efficiency Change'!$G34+Transition!$C34*('Base-New'!AP36*'Per Unit Emission'!H79)*'Efficiency Change'!$P34)/'Life time change'!$C34</f>
        <v>14919437.40989211</v>
      </c>
      <c r="AP35">
        <f>(Transition!$D34*('Base-New'!AQ36*'Per Unit Emission'!I35)*'Efficiency Change'!$G34+Transition!$C34*('Base-New'!AQ36*'Per Unit Emission'!I79)*'Efficiency Change'!$P34)/'Life time change'!$C34</f>
        <v>46173802.697713479</v>
      </c>
      <c r="AQ35">
        <f>(Transition!$D34*('Base-New'!AR36*'Per Unit Emission'!J35)*'Efficiency Change'!$G34+Transition!$C34*('Base-New'!AR36*'Per Unit Emission'!J79)*'Efficiency Change'!$P34)/'Life time change'!$C34</f>
        <v>72842658.122265399</v>
      </c>
      <c r="AR35">
        <f>(Transition!$D34*('Base-New'!AS36*'Per Unit Emission'!K35)*'Efficiency Change'!$G34+Transition!$C34*('Base-New'!AS36*'Per Unit Emission'!K79)*'Efficiency Change'!$P34)/'Life time change'!$C34</f>
        <v>534039563.27995467</v>
      </c>
      <c r="AS35">
        <f>(Transition!$D34*('Base-New'!AT36*'Per Unit Emission'!L35)*'Efficiency Change'!$G34+Transition!$C34*('Base-New'!AT36*'Per Unit Emission'!L79)*'Efficiency Change'!$P34)/'Life time change'!$C34</f>
        <v>61369655.342258193</v>
      </c>
      <c r="AT35">
        <f>(Transition!$D34*('Base-New'!AU36*'Per Unit Emission'!M35)*'Efficiency Change'!$G34+Transition!$C34*('Base-New'!AU36*'Per Unit Emission'!M79)*'Efficiency Change'!$P34)/'Life time change'!$C34</f>
        <v>67839951.428596392</v>
      </c>
      <c r="AU35">
        <f>(Transition!$D34*('Base-New'!AV36*'Per Unit Emission'!N35)*'Efficiency Change'!$G34+Transition!$C34*('Base-New'!AV36*'Per Unit Emission'!N79)*'Efficiency Change'!$P34)/'Life time change'!$C34</f>
        <v>6580627.7802884122</v>
      </c>
      <c r="AV35">
        <f>(Transition!$D34*('Base-New'!AW36*'Per Unit Emission'!O35)*'Efficiency Change'!$G34+Transition!$C34*('Base-New'!AW36*'Per Unit Emission'!O79)*'Efficiency Change'!$P34)/'Life time change'!$C34</f>
        <v>33579069.957354955</v>
      </c>
      <c r="AW35">
        <f>(Transition!$D34*('Base-New'!AX36*'Per Unit Emission'!P35)*'Efficiency Change'!$G34+Transition!$C34*('Base-New'!AX36*'Per Unit Emission'!P79)*'Efficiency Change'!$P34)/'Life time change'!$C34</f>
        <v>51016981.092697933</v>
      </c>
      <c r="AX35">
        <f>(Transition!$D34*('Base-New'!AY36*'Per Unit Emission'!Q35)*'Efficiency Change'!$G34+Transition!$C34*('Base-New'!AY36*'Per Unit Emission'!Q79)*'Efficiency Change'!$P34)/'Life time change'!$C34</f>
        <v>25141711.338097341</v>
      </c>
      <c r="AY35">
        <f>(Transition!$D34*('Base-New'!AZ36*'Per Unit Emission'!R35)*'Efficiency Change'!$G34+Transition!$C34*('Base-New'!AZ36*'Per Unit Emission'!R79)*'Efficiency Change'!$P34)/'Life time change'!$C34</f>
        <v>156765508.99386346</v>
      </c>
      <c r="AZ35">
        <f>(Transition!$D34*('Base-New'!BA36*'Per Unit Emission'!S35)*'Efficiency Change'!$G34+Transition!$C34*('Base-New'!BA36*'Per Unit Emission'!S79)*'Efficiency Change'!$P34)/'Life time change'!$C34</f>
        <v>0</v>
      </c>
      <c r="BA35">
        <f>(Transition!$D34*('Base-New'!BB36*'Per Unit Emission'!C35)*'Efficiency Change'!$G34+Transition!$C34*('Base-New'!BB36*'Per Unit Emission'!C79)*'Efficiency Change'!$P34)/'Life time change'!$C34</f>
        <v>0</v>
      </c>
      <c r="BB35">
        <f>(Transition!$D34*('Base-New'!BC36*'Per Unit Emission'!D35)*'Efficiency Change'!$G34+Transition!$C34*('Base-New'!BC36*'Per Unit Emission'!D79)*'Efficiency Change'!$P34)/'Life time change'!$C34</f>
        <v>137832286.13683879</v>
      </c>
      <c r="BC35">
        <f>(Transition!$D34*('Base-New'!BD36*'Per Unit Emission'!E35)*'Efficiency Change'!$G34+Transition!$C34*('Base-New'!BD36*'Per Unit Emission'!E79)*'Efficiency Change'!$P34)/'Life time change'!$C34</f>
        <v>45609010.172244869</v>
      </c>
      <c r="BD35">
        <f>(Transition!$D34*('Base-New'!BE36*'Per Unit Emission'!F35)*'Efficiency Change'!$G34+Transition!$C34*('Base-New'!BE36*'Per Unit Emission'!F79)*'Efficiency Change'!$P34)/'Life time change'!$C34</f>
        <v>8160553.4842720507</v>
      </c>
      <c r="BE35">
        <f>(Transition!$D34*('Base-New'!BF36*'Per Unit Emission'!G35)*'Efficiency Change'!$G34+Transition!$C34*('Base-New'!BF36*'Per Unit Emission'!G79)*'Efficiency Change'!$P34)/'Life time change'!$C34</f>
        <v>91680874.971427947</v>
      </c>
      <c r="BF35">
        <f>(Transition!$D34*('Base-New'!BG36*'Per Unit Emission'!H35)*'Efficiency Change'!$G34+Transition!$C34*('Base-New'!BG36*'Per Unit Emission'!H79)*'Efficiency Change'!$P34)/'Life time change'!$C34</f>
        <v>22379133.396757338</v>
      </c>
      <c r="BG35">
        <f>(Transition!$D34*('Base-New'!BH36*'Per Unit Emission'!I35)*'Efficiency Change'!$G34+Transition!$C34*('Base-New'!BH36*'Per Unit Emission'!I79)*'Efficiency Change'!$P34)/'Life time change'!$C34</f>
        <v>46192920.937992841</v>
      </c>
      <c r="BH35">
        <f>(Transition!$D34*('Base-New'!BI36*'Per Unit Emission'!J35)*'Efficiency Change'!$G34+Transition!$C34*('Base-New'!BI36*'Per Unit Emission'!J79)*'Efficiency Change'!$P34)/'Life time change'!$C34</f>
        <v>72905141.164577097</v>
      </c>
      <c r="BI35">
        <f>(Transition!$D34*('Base-New'!BJ36*'Per Unit Emission'!K35)*'Efficiency Change'!$G34+Transition!$C34*('Base-New'!BJ36*'Per Unit Emission'!K79)*'Efficiency Change'!$P34)/'Life time change'!$C34</f>
        <v>722170490.1961695</v>
      </c>
      <c r="BJ35">
        <f>(Transition!$D34*('Base-New'!BK36*'Per Unit Emission'!L35)*'Efficiency Change'!$G34+Transition!$C34*('Base-New'!BK36*'Per Unit Emission'!L79)*'Efficiency Change'!$P34)/'Life time change'!$C34</f>
        <v>81637398.682056099</v>
      </c>
      <c r="BK35">
        <f>(Transition!$D34*('Base-New'!BL36*'Per Unit Emission'!M35)*'Efficiency Change'!$G34+Transition!$C34*('Base-New'!BL36*'Per Unit Emission'!M79)*'Efficiency Change'!$P34)/'Life time change'!$C34</f>
        <v>79566410.385183394</v>
      </c>
      <c r="BL35">
        <f>(Transition!$D34*('Base-New'!BM36*'Per Unit Emission'!N35)*'Efficiency Change'!$G34+Transition!$C34*('Base-New'!BM36*'Per Unit Emission'!N79)*'Efficiency Change'!$P34)/'Life time change'!$C34</f>
        <v>6588957.8792798957</v>
      </c>
      <c r="BM35">
        <f>(Transition!$D34*('Base-New'!BN36*'Per Unit Emission'!O35)*'Efficiency Change'!$G34+Transition!$C34*('Base-New'!BN36*'Per Unit Emission'!O79)*'Efficiency Change'!$P34)/'Life time change'!$C34</f>
        <v>44106620.262309164</v>
      </c>
      <c r="BN35">
        <f>(Transition!$D34*('Base-New'!BO36*'Per Unit Emission'!P35)*'Efficiency Change'!$G34+Transition!$C34*('Base-New'!BO36*'Per Unit Emission'!P79)*'Efficiency Change'!$P34)/'Life time change'!$C34</f>
        <v>76140616.860693485</v>
      </c>
      <c r="BO35">
        <f>(Transition!$D34*('Base-New'!BP36*'Per Unit Emission'!Q35)*'Efficiency Change'!$G34+Transition!$C34*('Base-New'!BP36*'Per Unit Emission'!Q79)*'Efficiency Change'!$P34)/'Life time change'!$C34</f>
        <v>36468598.785246693</v>
      </c>
      <c r="BP35">
        <f>(Transition!$D34*('Base-New'!BQ36*'Per Unit Emission'!R35)*'Efficiency Change'!$G34+Transition!$C34*('Base-New'!BQ36*'Per Unit Emission'!R79)*'Efficiency Change'!$P34)/'Life time change'!$C34</f>
        <v>195673524.44085082</v>
      </c>
      <c r="BQ35">
        <f>(Transition!$D34*('Base-New'!BR36*'Per Unit Emission'!S35)*'Efficiency Change'!$G34+Transition!$C34*('Base-New'!BR36*'Per Unit Emission'!S79)*'Efficiency Change'!$P34)/'Life time change'!$C34</f>
        <v>0</v>
      </c>
      <c r="BR35">
        <f>(Transition!$D34*('Base-New'!BS36*'Per Unit Emission'!C35)*'Efficiency Change'!$G34+Transition!$C34*('Base-New'!BS36*'Per Unit Emission'!C79)*'Efficiency Change'!$P34)/'Life time change'!$C34</f>
        <v>0</v>
      </c>
      <c r="BS35">
        <f>(Transition!$D34*('Base-New'!BT36*'Per Unit Emission'!D35)*'Efficiency Change'!$G34+Transition!$C34*('Base-New'!BT36*'Per Unit Emission'!D79)*'Efficiency Change'!$P34)/'Life time change'!$C34</f>
        <v>137985977.27821258</v>
      </c>
      <c r="BT35">
        <f>(Transition!$D34*('Base-New'!BU36*'Per Unit Emission'!E35)*'Efficiency Change'!$G34+Transition!$C34*('Base-New'!BU36*'Per Unit Emission'!E79)*'Efficiency Change'!$P34)/'Life time change'!$C34</f>
        <v>45723102.772482775</v>
      </c>
      <c r="BU35">
        <f>(Transition!$D34*('Base-New'!BV36*'Per Unit Emission'!F35)*'Efficiency Change'!$G34+Transition!$C34*('Base-New'!BV36*'Per Unit Emission'!F79)*'Efficiency Change'!$P34)/'Life time change'!$C34</f>
        <v>8181413.1106480742</v>
      </c>
      <c r="BV35">
        <f>(Transition!$D34*('Base-New'!BW36*'Per Unit Emission'!G35)*'Efficiency Change'!$G34+Transition!$C34*('Base-New'!BW36*'Per Unit Emission'!G79)*'Efficiency Change'!$P34)/'Life time change'!$C34</f>
        <v>91942080.265580818</v>
      </c>
      <c r="BW35">
        <f>(Transition!$D34*('Base-New'!BX36*'Per Unit Emission'!H35)*'Efficiency Change'!$G34+Transition!$C34*('Base-New'!BX36*'Per Unit Emission'!H79)*'Efficiency Change'!$P34)/'Life time change'!$C34</f>
        <v>24268388.268503375</v>
      </c>
      <c r="BX35">
        <f>(Transition!$D34*('Base-New'!BY36*'Per Unit Emission'!I35)*'Efficiency Change'!$G34+Transition!$C34*('Base-New'!BY36*'Per Unit Emission'!I79)*'Efficiency Change'!$P34)/'Life time change'!$C34</f>
        <v>46211602.621888116</v>
      </c>
      <c r="BY35">
        <f>(Transition!$D34*('Base-New'!BZ36*'Per Unit Emission'!J35)*'Efficiency Change'!$G34+Transition!$C34*('Base-New'!BZ36*'Per Unit Emission'!J79)*'Efficiency Change'!$P34)/'Life time change'!$C34</f>
        <v>72961713.65398486</v>
      </c>
      <c r="BZ35">
        <f>(Transition!$D34*('Base-New'!CA36*'Per Unit Emission'!K35)*'Efficiency Change'!$G34+Transition!$C34*('Base-New'!CA36*'Per Unit Emission'!K79)*'Efficiency Change'!$P34)/'Life time change'!$C34</f>
        <v>722502039.50473964</v>
      </c>
      <c r="CA35">
        <f>(Transition!$D34*('Base-New'!CB36*'Per Unit Emission'!L35)*'Efficiency Change'!$G34+Transition!$C34*('Base-New'!CB36*'Per Unit Emission'!L79)*'Efficiency Change'!$P34)/'Life time change'!$C34</f>
        <v>81673868.966353878</v>
      </c>
      <c r="CB35">
        <f>(Transition!$D34*('Base-New'!CC36*'Per Unit Emission'!M35)*'Efficiency Change'!$G34+Transition!$C34*('Base-New'!CC36*'Per Unit Emission'!M79)*'Efficiency Change'!$P34)/'Life time change'!$C34</f>
        <v>79608462.869457677</v>
      </c>
      <c r="CC35">
        <f>(Transition!$D34*('Base-New'!CD36*'Per Unit Emission'!N35)*'Efficiency Change'!$G34+Transition!$C34*('Base-New'!CD36*'Per Unit Emission'!N79)*'Efficiency Change'!$P34)/'Life time change'!$C34</f>
        <v>6596697.7575532263</v>
      </c>
      <c r="CD35">
        <f>(Transition!$D34*('Base-New'!CE36*'Per Unit Emission'!O35)*'Efficiency Change'!$G34+Transition!$C34*('Base-New'!CE36*'Per Unit Emission'!O79)*'Efficiency Change'!$P34)/'Life time change'!$C34</f>
        <v>44128869.22293172</v>
      </c>
      <c r="CE35">
        <f>(Transition!$D34*('Base-New'!CF36*'Per Unit Emission'!P35)*'Efficiency Change'!$G34+Transition!$C34*('Base-New'!CF36*'Per Unit Emission'!P79)*'Efficiency Change'!$P34)/'Life time change'!$C34</f>
        <v>76159451.47548683</v>
      </c>
      <c r="CF35">
        <f>(Transition!$D34*('Base-New'!CG36*'Per Unit Emission'!Q35)*'Efficiency Change'!$G34+Transition!$C34*('Base-New'!CG36*'Per Unit Emission'!Q79)*'Efficiency Change'!$P34)/'Life time change'!$C34</f>
        <v>36481660.633326493</v>
      </c>
      <c r="CG35">
        <f>(Transition!$D34*('Base-New'!CH36*'Per Unit Emission'!R35)*'Efficiency Change'!$G34+Transition!$C34*('Base-New'!CH36*'Per Unit Emission'!R79)*'Efficiency Change'!$P34)/'Life time change'!$C34</f>
        <v>195770189.56995723</v>
      </c>
      <c r="CJ35">
        <v>2042</v>
      </c>
      <c r="CK35">
        <f>(Transition!$D34*('RCP26-NEW'!C36*'Per Unit Emission'!T35)*'Efficiency Change'!$G34+Transition!$C34*('RCP26-NEW'!C36*'Per Unit Emission'!T79)*'Efficiency Change'!$P34)/'Life time change'!$C34</f>
        <v>0</v>
      </c>
      <c r="CL35">
        <f>(Transition!$D34*('RCP26-NEW'!D36*'Per Unit Emission'!U35)*'Efficiency Change'!$G34+Transition!$C34*('RCP26-NEW'!D36*'Per Unit Emission'!U79)*'Efficiency Change'!$P34)/'Life time change'!$C34</f>
        <v>0</v>
      </c>
      <c r="CM35">
        <f>(Transition!$D34*('RCP26-NEW'!E36*'Per Unit Emission'!V35)*'Efficiency Change'!$G34+Transition!$C34*('RCP26-NEW'!E36*'Per Unit Emission'!V79)*'Efficiency Change'!$P34)/'Life time change'!$C34</f>
        <v>0</v>
      </c>
      <c r="CN35">
        <f>(Transition!$D34*('RCP26-NEW'!F36*'Per Unit Emission'!W35)*'Efficiency Change'!$G34+Transition!$C34*('RCP26-NEW'!F36*'Per Unit Emission'!W79)*'Efficiency Change'!$P34)/'Life time change'!$C34</f>
        <v>0</v>
      </c>
      <c r="CO35">
        <f>(Transition!$D34*('RCP26-NEW'!G36*'Per Unit Emission'!X35)*'Efficiency Change'!$G34+Transition!$C34*('RCP26-NEW'!G36*'Per Unit Emission'!X79)*'Efficiency Change'!$P34)/'Life time change'!$C34</f>
        <v>0</v>
      </c>
      <c r="CP35">
        <f>(Transition!$D34*('RCP26-NEW'!H36*'Per Unit Emission'!Y35)*'Efficiency Change'!$G34+Transition!$C34*('RCP26-NEW'!H36*'Per Unit Emission'!Y79)*'Efficiency Change'!$P34)/'Life time change'!$C34</f>
        <v>0</v>
      </c>
      <c r="CQ35">
        <f>(Transition!$D34*('RCP26-NEW'!I36*'Per Unit Emission'!Z35)*'Efficiency Change'!$G34+Transition!$C34*('RCP26-NEW'!I36*'Per Unit Emission'!Z79)*'Efficiency Change'!$P34)/'Life time change'!$C34</f>
        <v>0</v>
      </c>
      <c r="CR35">
        <f>(Transition!$D34*('RCP26-NEW'!J36*'Per Unit Emission'!AA35)*'Efficiency Change'!$G34+Transition!$C34*('RCP26-NEW'!J36*'Per Unit Emission'!AA79)*'Efficiency Change'!$P34)/'Life time change'!$C34</f>
        <v>0</v>
      </c>
      <c r="CS35">
        <f>(Transition!$D34*('RCP26-NEW'!K36*'Per Unit Emission'!AB35)*'Efficiency Change'!$G34+Transition!$C34*('RCP26-NEW'!K36*'Per Unit Emission'!AB79)*'Efficiency Change'!$P34)/'Life time change'!$C34</f>
        <v>0</v>
      </c>
      <c r="CT35">
        <f>(Transition!$D34*('RCP26-NEW'!L36*'Per Unit Emission'!AC35)*'Efficiency Change'!$G34+Transition!$C34*('RCP26-NEW'!L36*'Per Unit Emission'!AC79)*'Efficiency Change'!$P34)/'Life time change'!$C34</f>
        <v>0</v>
      </c>
      <c r="CU35">
        <f>(Transition!$D34*('RCP26-NEW'!M36*'Per Unit Emission'!AD35)*'Efficiency Change'!$G34+Transition!$C34*('RCP26-NEW'!M36*'Per Unit Emission'!AD79)*'Efficiency Change'!$P34)/'Life time change'!$C34</f>
        <v>0</v>
      </c>
      <c r="CV35">
        <f>(Transition!$D34*('RCP26-NEW'!N36*'Per Unit Emission'!AE35)*'Efficiency Change'!$G34+Transition!$C34*('RCP26-NEW'!N36*'Per Unit Emission'!AE79)*'Efficiency Change'!$P34)/'Life time change'!$C34</f>
        <v>0</v>
      </c>
      <c r="CW35">
        <f>(Transition!$D34*('RCP26-NEW'!O36*'Per Unit Emission'!AF35)*'Efficiency Change'!$G34+Transition!$C34*('RCP26-NEW'!O36*'Per Unit Emission'!AF79)*'Efficiency Change'!$P34)/'Life time change'!$C34</f>
        <v>0</v>
      </c>
      <c r="CX35">
        <f>(Transition!$D34*('RCP26-NEW'!P36*'Per Unit Emission'!AG35)*'Efficiency Change'!$G34+Transition!$C34*('RCP26-NEW'!P36*'Per Unit Emission'!AG79)*'Efficiency Change'!$P34)/'Life time change'!$C34</f>
        <v>0</v>
      </c>
      <c r="CY35">
        <f>(Transition!$D34*('RCP26-NEW'!Q36*'Per Unit Emission'!AH35)*'Efficiency Change'!$G34+Transition!$C34*('RCP26-NEW'!Q36*'Per Unit Emission'!AH79)*'Efficiency Change'!$P34)/'Life time change'!$C34</f>
        <v>0</v>
      </c>
      <c r="CZ35">
        <f>(Transition!$D34*('RCP26-NEW'!R36*'Per Unit Emission'!AI35)*'Efficiency Change'!$G34+Transition!$C34*('RCP26-NEW'!R36*'Per Unit Emission'!AI79)*'Efficiency Change'!$P34)/'Life time change'!$C34</f>
        <v>0</v>
      </c>
      <c r="DA35">
        <f>(Transition!$D34*('RCP26-NEW'!S36*'Per Unit Emission'!AJ35)*'Efficiency Change'!$G34+Transition!$C34*('RCP26-NEW'!S36*'Per Unit Emission'!AJ79)*'Efficiency Change'!$P34)/'Life time change'!$C34</f>
        <v>0</v>
      </c>
      <c r="DB35">
        <f>(Transition!$D34*('RCP26-NEW'!T36*'Per Unit Emission'!T35)*'Efficiency Change'!$G34+Transition!$C34*('RCP26-NEW'!T36*'Per Unit Emission'!T79)*'Efficiency Change'!$P34)/'Life time change'!$C34</f>
        <v>223272604.80449781</v>
      </c>
      <c r="DC35">
        <f>(Transition!$D34*('RCP26-NEW'!U36*'Per Unit Emission'!U35)*'Efficiency Change'!$G34+Transition!$C34*('RCP26-NEW'!U36*'Per Unit Emission'!U79)*'Efficiency Change'!$P34)/'Life time change'!$C34</f>
        <v>64718583.52549874</v>
      </c>
      <c r="DD35">
        <f>(Transition!$D34*('RCP26-NEW'!V36*'Per Unit Emission'!V35)*'Efficiency Change'!$G34+Transition!$C34*('RCP26-NEW'!V36*'Per Unit Emission'!V79)*'Efficiency Change'!$P34)/'Life time change'!$C34</f>
        <v>0</v>
      </c>
      <c r="DE35">
        <f>(Transition!$D34*('RCP26-NEW'!W36*'Per Unit Emission'!W35)*'Efficiency Change'!$G34+Transition!$C34*('RCP26-NEW'!W36*'Per Unit Emission'!W79)*'Efficiency Change'!$P34)/'Life time change'!$C34</f>
        <v>9475745.455293851</v>
      </c>
      <c r="DF35">
        <f>(Transition!$D34*('RCP26-NEW'!X36*'Per Unit Emission'!X35)*'Efficiency Change'!$G34+Transition!$C34*('RCP26-NEW'!X36*'Per Unit Emission'!X79)*'Efficiency Change'!$P34)/'Life time change'!$C34</f>
        <v>95919073.019870147</v>
      </c>
      <c r="DG35">
        <f>(Transition!$D34*('RCP26-NEW'!Y36*'Per Unit Emission'!Y35)*'Efficiency Change'!$G34+Transition!$C34*('RCP26-NEW'!Y36*'Per Unit Emission'!Y79)*'Efficiency Change'!$P34)/'Life time change'!$C34</f>
        <v>10591378.770471862</v>
      </c>
      <c r="DH35">
        <f>(Transition!$D34*('RCP26-NEW'!Z36*'Per Unit Emission'!Z35)*'Efficiency Change'!$G34+Transition!$C34*('RCP26-NEW'!Z36*'Per Unit Emission'!Z79)*'Efficiency Change'!$P34)/'Life time change'!$C34</f>
        <v>14022679.462267995</v>
      </c>
      <c r="DI35">
        <f>(Transition!$D34*('RCP26-NEW'!AA36*'Per Unit Emission'!AA35)*'Efficiency Change'!$G34+Transition!$C34*('RCP26-NEW'!AA36*'Per Unit Emission'!AA79)*'Efficiency Change'!$P34)/'Life time change'!$C34</f>
        <v>40396266.445489652</v>
      </c>
      <c r="DJ35">
        <f>(Transition!$D34*('RCP26-NEW'!AB36*'Per Unit Emission'!AB35)*'Efficiency Change'!$G34+Transition!$C34*('RCP26-NEW'!AB36*'Per Unit Emission'!AB79)*'Efficiency Change'!$P34)/'Life time change'!$C34</f>
        <v>277517943.24810821</v>
      </c>
      <c r="DK35">
        <f>(Transition!$D34*('RCP26-NEW'!AC36*'Per Unit Emission'!AC35)*'Efficiency Change'!$G34+Transition!$C34*('RCP26-NEW'!AC36*'Per Unit Emission'!AC79)*'Efficiency Change'!$P34)/'Life time change'!$C34</f>
        <v>32715383.520744998</v>
      </c>
      <c r="DL35">
        <f>(Transition!$D34*('RCP26-NEW'!AD36*'Per Unit Emission'!AD35)*'Efficiency Change'!$G34+Transition!$C34*('RCP26-NEW'!AD36*'Per Unit Emission'!AD79)*'Efficiency Change'!$P34)/'Life time change'!$C34</f>
        <v>42362194.939494647</v>
      </c>
      <c r="DM35">
        <f>(Transition!$D34*('RCP26-NEW'!AE36*'Per Unit Emission'!AE35)*'Efficiency Change'!$G34+Transition!$C34*('RCP26-NEW'!AE36*'Per Unit Emission'!AE79)*'Efficiency Change'!$P34)/'Life time change'!$C34</f>
        <v>6403720.3650719663</v>
      </c>
      <c r="DN35">
        <f>(Transition!$D34*('RCP26-NEW'!AF36*'Per Unit Emission'!AF35)*'Efficiency Change'!$G34+Transition!$C34*('RCP26-NEW'!AF36*'Per Unit Emission'!AF79)*'Efficiency Change'!$P34)/'Life time change'!$C34</f>
        <v>15908342.740402738</v>
      </c>
      <c r="DO35">
        <f>(Transition!$D34*('RCP26-NEW'!AG36*'Per Unit Emission'!AG35)*'Efficiency Change'!$G34+Transition!$C34*('RCP26-NEW'!AG36*'Per Unit Emission'!AG79)*'Efficiency Change'!$P34)/'Life time change'!$C34</f>
        <v>13343128.544905763</v>
      </c>
      <c r="DP35">
        <f>(Transition!$D34*('RCP26-NEW'!AH36*'Per Unit Emission'!AH35)*'Efficiency Change'!$G34+Transition!$C34*('RCP26-NEW'!AH36*'Per Unit Emission'!AH79)*'Efficiency Change'!$P34)/'Life time change'!$C34</f>
        <v>13310029.617950711</v>
      </c>
      <c r="DQ35">
        <f>(Transition!$D34*('RCP26-NEW'!AI36*'Per Unit Emission'!AI35)*'Efficiency Change'!$G34+Transition!$C34*('RCP26-NEW'!AI36*'Per Unit Emission'!AI79)*'Efficiency Change'!$P34)/'Life time change'!$C34</f>
        <v>60076602.45218005</v>
      </c>
      <c r="DR35">
        <f>(Transition!$D34*('RCP26-NEW'!AJ36*'Per Unit Emission'!AJ35)*'Efficiency Change'!$G34+Transition!$C34*('RCP26-NEW'!AJ36*'Per Unit Emission'!AJ79)*'Efficiency Change'!$P34)/'Life time change'!$C34</f>
        <v>0</v>
      </c>
      <c r="DS35">
        <f>(Transition!$D34*('RCP26-NEW'!AK36*'Per Unit Emission'!T35)*'Efficiency Change'!$G34+Transition!$C34*('RCP26-NEW'!AK36*'Per Unit Emission'!T79)*'Efficiency Change'!$P34)/'Life time change'!$C34</f>
        <v>422967842.46412575</v>
      </c>
      <c r="DT35">
        <f>(Transition!$D34*('RCP26-NEW'!AL36*'Per Unit Emission'!U35)*'Efficiency Change'!$G34+Transition!$C34*('RCP26-NEW'!AL36*'Per Unit Emission'!U79)*'Efficiency Change'!$P34)/'Life time change'!$C34</f>
        <v>66713533.015644021</v>
      </c>
      <c r="DU35">
        <f>(Transition!$D34*('RCP26-NEW'!AM36*'Per Unit Emission'!V35)*'Efficiency Change'!$G34+Transition!$C34*('RCP26-NEW'!AM36*'Per Unit Emission'!V79)*'Efficiency Change'!$P34)/'Life time change'!$C34</f>
        <v>0</v>
      </c>
      <c r="DV35">
        <f>(Transition!$D34*('RCP26-NEW'!AN36*'Per Unit Emission'!W35)*'Efficiency Change'!$G34+Transition!$C34*('RCP26-NEW'!AN36*'Per Unit Emission'!W79)*'Efficiency Change'!$P34)/'Life time change'!$C34</f>
        <v>18801635.28303897</v>
      </c>
      <c r="DW35">
        <f>(Transition!$D34*('RCP26-NEW'!AO36*'Per Unit Emission'!X35)*'Efficiency Change'!$G34+Transition!$C34*('RCP26-NEW'!AO36*'Per Unit Emission'!X79)*'Efficiency Change'!$P34)/'Life time change'!$C34</f>
        <v>188175637.98874336</v>
      </c>
      <c r="DX35">
        <f>(Transition!$D34*('RCP26-NEW'!AP36*'Per Unit Emission'!Y35)*'Efficiency Change'!$G34+Transition!$C34*('RCP26-NEW'!AP36*'Per Unit Emission'!Y79)*'Efficiency Change'!$P34)/'Life time change'!$C34</f>
        <v>21182659.017231651</v>
      </c>
      <c r="DY35">
        <f>(Transition!$D34*('RCP26-NEW'!AQ36*'Per Unit Emission'!Z35)*'Efficiency Change'!$G34+Transition!$C34*('RCP26-NEW'!AQ36*'Per Unit Emission'!Z79)*'Efficiency Change'!$P34)/'Life time change'!$C34</f>
        <v>36001458.240410209</v>
      </c>
      <c r="DZ35">
        <f>(Transition!$D34*('RCP26-NEW'!AR36*'Per Unit Emission'!AA35)*'Efficiency Change'!$G34+Transition!$C34*('RCP26-NEW'!AR36*'Per Unit Emission'!AA79)*'Efficiency Change'!$P34)/'Life time change'!$C34</f>
        <v>80792532.890978977</v>
      </c>
      <c r="EA35">
        <f>(Transition!$D34*('RCP26-NEW'!AS36*'Per Unit Emission'!AB35)*'Efficiency Change'!$G34+Transition!$C34*('RCP26-NEW'!AS36*'Per Unit Emission'!AB79)*'Efficiency Change'!$P34)/'Life time change'!$C34</f>
        <v>555035886.4962132</v>
      </c>
      <c r="EB35">
        <f>(Transition!$D34*('RCP26-NEW'!AT36*'Per Unit Emission'!AC35)*'Efficiency Change'!$G34+Transition!$C34*('RCP26-NEW'!AT36*'Per Unit Emission'!AC79)*'Efficiency Change'!$P34)/'Life time change'!$C34</f>
        <v>65430767.041489914</v>
      </c>
      <c r="EC35">
        <f>(Transition!$D34*('RCP26-NEW'!AU36*'Per Unit Emission'!AD35)*'Efficiency Change'!$G34+Transition!$C34*('RCP26-NEW'!AU36*'Per Unit Emission'!AD79)*'Efficiency Change'!$P34)/'Life time change'!$C34</f>
        <v>65456273.885235436</v>
      </c>
      <c r="ED35">
        <f>(Transition!$D34*('RCP26-NEW'!AV36*'Per Unit Emission'!AE35)*'Efficiency Change'!$G34+Transition!$C34*('RCP26-NEW'!AV36*'Per Unit Emission'!AE79)*'Efficiency Change'!$P34)/'Life time change'!$C34</f>
        <v>12807411.830006072</v>
      </c>
      <c r="EE35">
        <f>(Transition!$D34*('RCP26-NEW'!AW36*'Per Unit Emission'!AF35)*'Efficiency Change'!$G34+Transition!$C34*('RCP26-NEW'!AW36*'Per Unit Emission'!AF79)*'Efficiency Change'!$P34)/'Life time change'!$C34</f>
        <v>31912080.573163643</v>
      </c>
      <c r="EF35">
        <f>(Transition!$D34*('RCP26-NEW'!AX36*'Per Unit Emission'!AG35)*'Efficiency Change'!$G34+Transition!$C34*('RCP26-NEW'!AX36*'Per Unit Emission'!AG79)*'Efficiency Change'!$P34)/'Life time change'!$C34</f>
        <v>13396129.658016559</v>
      </c>
      <c r="EG35">
        <f>(Transition!$D34*('RCP26-NEW'!AY36*'Per Unit Emission'!AH35)*'Efficiency Change'!$G34+Transition!$C34*('RCP26-NEW'!AY36*'Per Unit Emission'!AH79)*'Efficiency Change'!$P34)/'Life time change'!$C34</f>
        <v>30084864.763374966</v>
      </c>
      <c r="EH35">
        <f>(Transition!$D34*('RCP26-NEW'!AZ36*'Per Unit Emission'!AI35)*'Efficiency Change'!$G34+Transition!$C34*('RCP26-NEW'!AZ36*'Per Unit Emission'!AI79)*'Efficiency Change'!$P34)/'Life time change'!$C34</f>
        <v>106737831.28339578</v>
      </c>
      <c r="EI35">
        <f>(Transition!$D34*('RCP26-NEW'!BA36*'Per Unit Emission'!AJ35)*'Efficiency Change'!$G34+Transition!$C34*('RCP26-NEW'!BA36*'Per Unit Emission'!AJ79)*'Efficiency Change'!$P34)/'Life time change'!$C34</f>
        <v>0</v>
      </c>
      <c r="EJ35">
        <f>(Transition!$D34*('RCP26-NEW'!BB36*'Per Unit Emission'!T35)*'Efficiency Change'!$G34+Transition!$C34*('RCP26-NEW'!BB36*'Per Unit Emission'!T79)*'Efficiency Change'!$P34)/'Life time change'!$C34</f>
        <v>423421290.18933862</v>
      </c>
      <c r="EK35">
        <f>(Transition!$D34*('RCP26-NEW'!BC36*'Per Unit Emission'!U35)*'Efficiency Change'!$G34+Transition!$C34*('RCP26-NEW'!BC36*'Per Unit Emission'!U79)*'Efficiency Change'!$P34)/'Life time change'!$C34</f>
        <v>66823706.81406299</v>
      </c>
      <c r="EL35">
        <f>(Transition!$D34*('RCP26-NEW'!BD36*'Per Unit Emission'!V35)*'Efficiency Change'!$G34+Transition!$C34*('RCP26-NEW'!BD36*'Per Unit Emission'!V79)*'Efficiency Change'!$P34)/'Life time change'!$C34</f>
        <v>0</v>
      </c>
      <c r="EM35">
        <f>(Transition!$D34*('RCP26-NEW'!BE36*'Per Unit Emission'!W35)*'Efficiency Change'!$G34+Transition!$C34*('RCP26-NEW'!BE36*'Per Unit Emission'!W79)*'Efficiency Change'!$P34)/'Life time change'!$C34</f>
        <v>18821295.826838411</v>
      </c>
      <c r="EN35">
        <f>(Transition!$D34*('RCP26-NEW'!BF36*'Per Unit Emission'!X35)*'Efficiency Change'!$G34+Transition!$C34*('RCP26-NEW'!BF36*'Per Unit Emission'!X79)*'Efficiency Change'!$P34)/'Life time change'!$C34</f>
        <v>188371999.5738717</v>
      </c>
      <c r="EO35">
        <f>(Transition!$D34*('RCP26-NEW'!BG36*'Per Unit Emission'!Y35)*'Efficiency Change'!$G34+Transition!$C34*('RCP26-NEW'!BG36*'Per Unit Emission'!Y79)*'Efficiency Change'!$P34)/'Life time change'!$C34</f>
        <v>34624901.762327261</v>
      </c>
      <c r="EP35">
        <f>(Transition!$D34*('RCP26-NEW'!BH36*'Per Unit Emission'!Z35)*'Efficiency Change'!$G34+Transition!$C34*('RCP26-NEW'!BH36*'Per Unit Emission'!Z79)*'Efficiency Change'!$P34)/'Life time change'!$C34</f>
        <v>36023772.204566255</v>
      </c>
      <c r="EQ35">
        <f>(Transition!$D34*('RCP26-NEW'!BI36*'Per Unit Emission'!AA35)*'Efficiency Change'!$G34+Transition!$C34*('RCP26-NEW'!BI36*'Per Unit Emission'!AA79)*'Efficiency Change'!$P34)/'Life time change'!$C34</f>
        <v>88262801.252806127</v>
      </c>
      <c r="ER35">
        <f>(Transition!$D34*('RCP26-NEW'!BJ36*'Per Unit Emission'!AB35)*'Efficiency Change'!$G34+Transition!$C34*('RCP26-NEW'!BJ36*'Per Unit Emission'!AB79)*'Efficiency Change'!$P34)/'Life time change'!$C34</f>
        <v>695512578.20493352</v>
      </c>
      <c r="ES35">
        <f>(Transition!$D34*('RCP26-NEW'!BK36*'Per Unit Emission'!AC35)*'Efficiency Change'!$G34+Transition!$C34*('RCP26-NEW'!BK36*'Per Unit Emission'!AC79)*'Efficiency Change'!$P34)/'Life time change'!$C34</f>
        <v>88959846.062100157</v>
      </c>
      <c r="ET35">
        <f>(Transition!$D34*('RCP26-NEW'!BL36*'Per Unit Emission'!AD35)*'Efficiency Change'!$G34+Transition!$C34*('RCP26-NEW'!BL36*'Per Unit Emission'!AD79)*'Efficiency Change'!$P34)/'Life time change'!$C34</f>
        <v>65540152.982662834</v>
      </c>
      <c r="EU35">
        <f>(Transition!$D34*('RCP26-NEW'!BM36*'Per Unit Emission'!AE35)*'Efficiency Change'!$G34+Transition!$C34*('RCP26-NEW'!BM36*'Per Unit Emission'!AE79)*'Efficiency Change'!$P34)/'Life time change'!$C34</f>
        <v>16626567.204928035</v>
      </c>
      <c r="EV35">
        <f>(Transition!$D34*('RCP26-NEW'!BN36*'Per Unit Emission'!AF35)*'Efficiency Change'!$G34+Transition!$C34*('RCP26-NEW'!BN36*'Per Unit Emission'!AF79)*'Efficiency Change'!$P34)/'Life time change'!$C34</f>
        <v>35846879.641923755</v>
      </c>
      <c r="EW35">
        <f>(Transition!$D34*('RCP26-NEW'!BO36*'Per Unit Emission'!AG35)*'Efficiency Change'!$G34+Transition!$C34*('RCP26-NEW'!BO36*'Per Unit Emission'!AG79)*'Efficiency Change'!$P34)/'Life time change'!$C34</f>
        <v>13443520.85841931</v>
      </c>
      <c r="EX35">
        <f>(Transition!$D34*('RCP26-NEW'!BP36*'Per Unit Emission'!AH35)*'Efficiency Change'!$G34+Transition!$C34*('RCP26-NEW'!BP36*'Per Unit Emission'!AH79)*'Efficiency Change'!$P34)/'Life time change'!$C34</f>
        <v>30150228.622347869</v>
      </c>
      <c r="EY35">
        <f>(Transition!$D34*('RCP26-NEW'!BQ36*'Per Unit Emission'!AI35)*'Efficiency Change'!$G34+Transition!$C34*('RCP26-NEW'!BQ36*'Per Unit Emission'!AI79)*'Efficiency Change'!$P34)/'Life time change'!$C34</f>
        <v>106858585.63149101</v>
      </c>
      <c r="EZ35">
        <f>(Transition!$D34*('RCP26-NEW'!BR36*'Per Unit Emission'!AJ35)*'Efficiency Change'!$G34+Transition!$C34*('RCP26-NEW'!BR36*'Per Unit Emission'!AJ79)*'Efficiency Change'!$P34)/'Life time change'!$C34</f>
        <v>0</v>
      </c>
      <c r="FA35">
        <f>(Transition!$D34*('RCP26-NEW'!BS36*'Per Unit Emission'!T35)*'Efficiency Change'!$G34+Transition!$C34*('RCP26-NEW'!BS36*'Per Unit Emission'!T79)*'Efficiency Change'!$P34)/'Life time change'!$C34</f>
        <v>423830353.6114884</v>
      </c>
      <c r="FB35">
        <f>(Transition!$D34*('RCP26-NEW'!BT36*'Per Unit Emission'!U35)*'Efficiency Change'!$G34+Transition!$C34*('RCP26-NEW'!BT36*'Per Unit Emission'!U79)*'Efficiency Change'!$P34)/'Life time change'!$C34</f>
        <v>66931981.591159061</v>
      </c>
      <c r="FC35">
        <f>(Transition!$D34*('RCP26-NEW'!BU36*'Per Unit Emission'!V35)*'Efficiency Change'!$G34+Transition!$C34*('RCP26-NEW'!BU36*'Per Unit Emission'!V79)*'Efficiency Change'!$P34)/'Life time change'!$C34</f>
        <v>0</v>
      </c>
      <c r="FD35">
        <f>(Transition!$D34*('RCP26-NEW'!BV36*'Per Unit Emission'!W35)*'Efficiency Change'!$G34+Transition!$C34*('RCP26-NEW'!BV36*'Per Unit Emission'!W79)*'Efficiency Change'!$P34)/'Life time change'!$C34</f>
        <v>18839742.627922047</v>
      </c>
      <c r="FE35">
        <f>(Transition!$D34*('RCP26-NEW'!BW36*'Per Unit Emission'!X35)*'Efficiency Change'!$G34+Transition!$C34*('RCP26-NEW'!BW36*'Per Unit Emission'!X79)*'Efficiency Change'!$P34)/'Life time change'!$C34</f>
        <v>188553686.57190573</v>
      </c>
      <c r="FF35">
        <f>(Transition!$D34*('RCP26-NEW'!BX36*'Per Unit Emission'!Y35)*'Efficiency Change'!$G34+Transition!$C34*('RCP26-NEW'!BX36*'Per Unit Emission'!Y79)*'Efficiency Change'!$P34)/'Life time change'!$C34</f>
        <v>34633637.64267388</v>
      </c>
      <c r="FG35">
        <f>(Transition!$D34*('RCP26-NEW'!BY36*'Per Unit Emission'!Z35)*'Efficiency Change'!$G34+Transition!$C34*('RCP26-NEW'!BY36*'Per Unit Emission'!Z79)*'Efficiency Change'!$P34)/'Life time change'!$C34</f>
        <v>36044069.486180522</v>
      </c>
      <c r="FH35">
        <f>(Transition!$D34*('RCP26-NEW'!BZ36*'Per Unit Emission'!AA35)*'Efficiency Change'!$G34+Transition!$C34*('RCP26-NEW'!BZ36*'Per Unit Emission'!AA79)*'Efficiency Change'!$P34)/'Life time change'!$C34</f>
        <v>88321104.125018373</v>
      </c>
      <c r="FI35">
        <f>(Transition!$D34*('RCP26-NEW'!CA36*'Per Unit Emission'!AB35)*'Efficiency Change'!$G34+Transition!$C34*('RCP26-NEW'!CA36*'Per Unit Emission'!AB79)*'Efficiency Change'!$P34)/'Life time change'!$C34</f>
        <v>695822054.32618201</v>
      </c>
      <c r="FJ35">
        <f>(Transition!$D34*('RCP26-NEW'!CB36*'Per Unit Emission'!AC35)*'Efficiency Change'!$G34+Transition!$C34*('RCP26-NEW'!CB36*'Per Unit Emission'!AC79)*'Efficiency Change'!$P34)/'Life time change'!$C34</f>
        <v>88994106.73678942</v>
      </c>
      <c r="FK35">
        <f>(Transition!$D34*('RCP26-NEW'!CC36*'Per Unit Emission'!AD35)*'Efficiency Change'!$G34+Transition!$C34*('RCP26-NEW'!CC36*'Per Unit Emission'!AD79)*'Efficiency Change'!$P34)/'Life time change'!$C34</f>
        <v>65611042.898350649</v>
      </c>
      <c r="FL35">
        <f>(Transition!$D34*('RCP26-NEW'!CD36*'Per Unit Emission'!AE35)*'Efficiency Change'!$G34+Transition!$C34*('RCP26-NEW'!CD36*'Per Unit Emission'!AE79)*'Efficiency Change'!$P34)/'Life time change'!$C34</f>
        <v>16634635.551349493</v>
      </c>
      <c r="FM35">
        <f>(Transition!$D34*('RCP26-NEW'!CE36*'Per Unit Emission'!AF35)*'Efficiency Change'!$G34+Transition!$C34*('RCP26-NEW'!CE36*'Per Unit Emission'!AF79)*'Efficiency Change'!$P34)/'Life time change'!$C34</f>
        <v>35869306.478433818</v>
      </c>
      <c r="FN35">
        <f>(Transition!$D34*('RCP26-NEW'!CF36*'Per Unit Emission'!AG35)*'Efficiency Change'!$G34+Transition!$C34*('RCP26-NEW'!CF36*'Per Unit Emission'!AG79)*'Efficiency Change'!$P34)/'Life time change'!$C34</f>
        <v>13485645.346760234</v>
      </c>
      <c r="FO35">
        <f>(Transition!$D34*('RCP26-NEW'!CG36*'Per Unit Emission'!AH35)*'Efficiency Change'!$G34+Transition!$C34*('RCP26-NEW'!CG36*'Per Unit Emission'!AH79)*'Efficiency Change'!$P34)/'Life time change'!$C34</f>
        <v>30168909.516442224</v>
      </c>
      <c r="FP35">
        <f>(Transition!$D34*('RCP26-NEW'!CH36*'Per Unit Emission'!AI35)*'Efficiency Change'!$G34+Transition!$C34*('RCP26-NEW'!CH36*'Per Unit Emission'!AI79)*'Efficiency Change'!$P34)/'Life time change'!$C34</f>
        <v>106965676.39346977</v>
      </c>
      <c r="FS35">
        <v>2042</v>
      </c>
      <c r="FT35">
        <f>(Transition!$D34*('RCP19-NEW'!C36*'Per Unit Emission'!AK35)*'Efficiency Change'!$G34+Transition!$C34*('RCP19-NEW'!C36*'Per Unit Emission'!AK79)*'Efficiency Change'!$P34)/'Life time change'!$C34</f>
        <v>0</v>
      </c>
      <c r="FU35">
        <f>(Transition!$D34*('RCP19-NEW'!D36*'Per Unit Emission'!AL35)*'Efficiency Change'!$G34+Transition!$C34*('RCP19-NEW'!D36*'Per Unit Emission'!AL79)*'Efficiency Change'!$P34)/'Life time change'!$C34</f>
        <v>0</v>
      </c>
      <c r="FV35">
        <f>(Transition!$D34*('RCP19-NEW'!E36*'Per Unit Emission'!AM35)*'Efficiency Change'!$G34+Transition!$C34*('RCP19-NEW'!E36*'Per Unit Emission'!AM79)*'Efficiency Change'!$P34)/'Life time change'!$C34</f>
        <v>0</v>
      </c>
      <c r="FW35">
        <f>(Transition!$D34*('RCP19-NEW'!F36*'Per Unit Emission'!AN35)*'Efficiency Change'!$G34+Transition!$C34*('RCP19-NEW'!F36*'Per Unit Emission'!AN79)*'Efficiency Change'!$P34)/'Life time change'!$C34</f>
        <v>0</v>
      </c>
      <c r="FX35">
        <f>(Transition!$D34*('RCP19-NEW'!G36*'Per Unit Emission'!AO35)*'Efficiency Change'!$G34+Transition!$C34*('RCP19-NEW'!G36*'Per Unit Emission'!AO79)*'Efficiency Change'!$P34)/'Life time change'!$C34</f>
        <v>0</v>
      </c>
      <c r="FY35">
        <f>(Transition!$D34*('RCP19-NEW'!H36*'Per Unit Emission'!AP35)*'Efficiency Change'!$G34+Transition!$C34*('RCP19-NEW'!H36*'Per Unit Emission'!AP79)*'Efficiency Change'!$P34)/'Life time change'!$C34</f>
        <v>0</v>
      </c>
      <c r="FZ35">
        <f>(Transition!$D34*('RCP19-NEW'!I36*'Per Unit Emission'!AQ35)*'Efficiency Change'!$G34+Transition!$C34*('RCP19-NEW'!I36*'Per Unit Emission'!AQ79)*'Efficiency Change'!$P34)/'Life time change'!$C34</f>
        <v>0</v>
      </c>
      <c r="GA35">
        <f>(Transition!$D34*('RCP19-NEW'!J36*'Per Unit Emission'!AR35)*'Efficiency Change'!$G34+Transition!$C34*('RCP19-NEW'!J36*'Per Unit Emission'!AR79)*'Efficiency Change'!$P34)/'Life time change'!$C34</f>
        <v>0</v>
      </c>
      <c r="GB35">
        <f>(Transition!$D34*('RCP19-NEW'!K36*'Per Unit Emission'!AS35)*'Efficiency Change'!$G34+Transition!$C34*('RCP19-NEW'!K36*'Per Unit Emission'!AS79)*'Efficiency Change'!$P34)/'Life time change'!$C34</f>
        <v>0</v>
      </c>
      <c r="GC35">
        <f>(Transition!$D34*('RCP19-NEW'!L36*'Per Unit Emission'!AT35)*'Efficiency Change'!$G34+Transition!$C34*('RCP19-NEW'!L36*'Per Unit Emission'!AT79)*'Efficiency Change'!$P34)/'Life time change'!$C34</f>
        <v>0</v>
      </c>
      <c r="GD35">
        <f>(Transition!$D34*('RCP19-NEW'!M36*'Per Unit Emission'!AU35)*'Efficiency Change'!$G34+Transition!$C34*('RCP19-NEW'!M36*'Per Unit Emission'!AU79)*'Efficiency Change'!$P34)/'Life time change'!$C34</f>
        <v>0</v>
      </c>
      <c r="GE35">
        <f>(Transition!$D34*('RCP19-NEW'!N36*'Per Unit Emission'!AV35)*'Efficiency Change'!$G34+Transition!$C34*('RCP19-NEW'!N36*'Per Unit Emission'!AV79)*'Efficiency Change'!$P34)/'Life time change'!$C34</f>
        <v>0</v>
      </c>
      <c r="GF35">
        <f>(Transition!$D34*('RCP19-NEW'!O36*'Per Unit Emission'!AW35)*'Efficiency Change'!$G34+Transition!$C34*('RCP19-NEW'!O36*'Per Unit Emission'!AW79)*'Efficiency Change'!$P34)/'Life time change'!$C34</f>
        <v>0</v>
      </c>
      <c r="GG35">
        <f>(Transition!$D34*('RCP19-NEW'!P36*'Per Unit Emission'!AX35)*'Efficiency Change'!$G34+Transition!$C34*('RCP19-NEW'!P36*'Per Unit Emission'!AX79)*'Efficiency Change'!$P34)/'Life time change'!$C34</f>
        <v>0</v>
      </c>
      <c r="GH35">
        <f>(Transition!$D34*('RCP19-NEW'!Q36*'Per Unit Emission'!AY35)*'Efficiency Change'!$G34+Transition!$C34*('RCP19-NEW'!Q36*'Per Unit Emission'!AY79)*'Efficiency Change'!$P34)/'Life time change'!$C34</f>
        <v>0</v>
      </c>
      <c r="GI35">
        <f>(Transition!$D34*('RCP19-NEW'!R36*'Per Unit Emission'!AZ35)*'Efficiency Change'!$G34+Transition!$C34*('RCP19-NEW'!R36*'Per Unit Emission'!AZ79)*'Efficiency Change'!$P34)/'Life time change'!$C34</f>
        <v>0</v>
      </c>
      <c r="GJ35">
        <f>(Transition!$D34*('RCP19-NEW'!S36*'Per Unit Emission'!BA35)*'Efficiency Change'!$G34+Transition!$C34*('RCP19-NEW'!S36*'Per Unit Emission'!BA79)*'Efficiency Change'!$P34)/'Life time change'!$C34</f>
        <v>0</v>
      </c>
      <c r="GK35">
        <f>(Transition!$D34*('RCP19-NEW'!T36*'Per Unit Emission'!AK35)*'Efficiency Change'!$G34+Transition!$C34*('RCP19-NEW'!T36*'Per Unit Emission'!AK79)*'Efficiency Change'!$P34)/'Life time change'!$C34</f>
        <v>147403790.57365885</v>
      </c>
      <c r="GL35">
        <f>(Transition!$D34*('RCP19-NEW'!U36*'Per Unit Emission'!AL35)*'Efficiency Change'!$G34+Transition!$C34*('RCP19-NEW'!U36*'Per Unit Emission'!AL79)*'Efficiency Change'!$P34)/'Life time change'!$C34</f>
        <v>53626724.463074893</v>
      </c>
      <c r="GM35">
        <f>(Transition!$D34*('RCP19-NEW'!V36*'Per Unit Emission'!AM35)*'Efficiency Change'!$G34+Transition!$C34*('RCP19-NEW'!V36*'Per Unit Emission'!AM79)*'Efficiency Change'!$P34)/'Life time change'!$C34</f>
        <v>0</v>
      </c>
      <c r="GN35">
        <f>(Transition!$D34*('RCP19-NEW'!W36*'Per Unit Emission'!AN35)*'Efficiency Change'!$G34+Transition!$C34*('RCP19-NEW'!W36*'Per Unit Emission'!AN79)*'Efficiency Change'!$P34)/'Life time change'!$C34</f>
        <v>9576500.6030322984</v>
      </c>
      <c r="GO35">
        <f>(Transition!$D34*('RCP19-NEW'!X36*'Per Unit Emission'!AO35)*'Efficiency Change'!$G34+Transition!$C34*('RCP19-NEW'!X36*'Per Unit Emission'!AO79)*'Efficiency Change'!$P34)/'Life time change'!$C34</f>
        <v>69306079.558855042</v>
      </c>
      <c r="GP35">
        <f>(Transition!$D34*('RCP19-NEW'!Y36*'Per Unit Emission'!AP35)*'Efficiency Change'!$G34+Transition!$C34*('RCP19-NEW'!Y36*'Per Unit Emission'!AP79)*'Efficiency Change'!$P34)/'Life time change'!$C34</f>
        <v>15335238.562432067</v>
      </c>
      <c r="GQ35">
        <f>(Transition!$D34*('RCP19-NEW'!Z36*'Per Unit Emission'!AQ35)*'Efficiency Change'!$G34+Transition!$C34*('RCP19-NEW'!Z36*'Per Unit Emission'!AQ79)*'Efficiency Change'!$P34)/'Life time change'!$C34</f>
        <v>18506648.239070345</v>
      </c>
      <c r="GR35">
        <f>(Transition!$D34*('RCP19-NEW'!AA36*'Per Unit Emission'!AR35)*'Efficiency Change'!$G34+Transition!$C34*('RCP19-NEW'!AA36*'Per Unit Emission'!AR79)*'Efficiency Change'!$P34)/'Life time change'!$C34</f>
        <v>47603151.569939323</v>
      </c>
      <c r="GS35">
        <f>(Transition!$D34*('RCP19-NEW'!AB36*'Per Unit Emission'!AS35)*'Efficiency Change'!$G34+Transition!$C34*('RCP19-NEW'!AB36*'Per Unit Emission'!AS79)*'Efficiency Change'!$P34)/'Life time change'!$C34</f>
        <v>208984042.28333607</v>
      </c>
      <c r="GT35">
        <f>(Transition!$D34*('RCP19-NEW'!AC36*'Per Unit Emission'!AT35)*'Efficiency Change'!$G34+Transition!$C34*('RCP19-NEW'!AC36*'Per Unit Emission'!AT79)*'Efficiency Change'!$P34)/'Life time change'!$C34</f>
        <v>39337862.110636353</v>
      </c>
      <c r="GU35">
        <f>(Transition!$D34*('RCP19-NEW'!AD36*'Per Unit Emission'!AU35)*'Efficiency Change'!$G34+Transition!$C34*('RCP19-NEW'!AD36*'Per Unit Emission'!AU79)*'Efficiency Change'!$P34)/'Life time change'!$C34</f>
        <v>4483616.3870855663</v>
      </c>
      <c r="GV35">
        <f>(Transition!$D34*('RCP19-NEW'!AE36*'Per Unit Emission'!AV35)*'Efficiency Change'!$G34+Transition!$C34*('RCP19-NEW'!AE36*'Per Unit Emission'!AV79)*'Efficiency Change'!$P34)/'Life time change'!$C34</f>
        <v>20556311.999141216</v>
      </c>
      <c r="GW35">
        <f>(Transition!$D34*('RCP19-NEW'!AF36*'Per Unit Emission'!AW35)*'Efficiency Change'!$G34+Transition!$C34*('RCP19-NEW'!AF36*'Per Unit Emission'!AW79)*'Efficiency Change'!$P34)/'Life time change'!$C34</f>
        <v>14436825.164421448</v>
      </c>
      <c r="GX35">
        <f>(Transition!$D34*('RCP19-NEW'!AG36*'Per Unit Emission'!AX35)*'Efficiency Change'!$G34+Transition!$C34*('RCP19-NEW'!AG36*'Per Unit Emission'!AX79)*'Efficiency Change'!$P34)/'Life time change'!$C34</f>
        <v>20684063.157203007</v>
      </c>
      <c r="GY35">
        <f>(Transition!$D34*('RCP19-NEW'!AH36*'Per Unit Emission'!AY35)*'Efficiency Change'!$G34+Transition!$C34*('RCP19-NEW'!AH36*'Per Unit Emission'!AY79)*'Efficiency Change'!$P34)/'Life time change'!$C34</f>
        <v>12365131.937364513</v>
      </c>
      <c r="GZ35">
        <f>(Transition!$D34*('RCP19-NEW'!AI36*'Per Unit Emission'!AZ35)*'Efficiency Change'!$G34+Transition!$C34*('RCP19-NEW'!AI36*'Per Unit Emission'!AZ79)*'Efficiency Change'!$P34)/'Life time change'!$C34</f>
        <v>119066707.89780405</v>
      </c>
      <c r="HA35">
        <f>(Transition!$D34*('RCP19-NEW'!AJ36*'Per Unit Emission'!BA35)*'Efficiency Change'!$G34+Transition!$C34*('RCP19-NEW'!AJ36*'Per Unit Emission'!BA79)*'Efficiency Change'!$P34)/'Life time change'!$C34</f>
        <v>0</v>
      </c>
      <c r="HB35">
        <f>(Transition!$D34*('RCP19-NEW'!AK36*'Per Unit Emission'!AK35)*'Efficiency Change'!$G34+Transition!$C34*('RCP19-NEW'!AK36*'Per Unit Emission'!AK79)*'Efficiency Change'!$P34)/'Life time change'!$C34</f>
        <v>148063926.72091392</v>
      </c>
      <c r="HC35">
        <f>(Transition!$D34*('RCP19-NEW'!AL36*'Per Unit Emission'!AL35)*'Efficiency Change'!$G34+Transition!$C34*('RCP19-NEW'!AL36*'Per Unit Emission'!AL79)*'Efficiency Change'!$P34)/'Life time change'!$C34</f>
        <v>118248158.60191925</v>
      </c>
      <c r="HD35">
        <f>(Transition!$D34*('RCP19-NEW'!AM36*'Per Unit Emission'!AM35)*'Efficiency Change'!$G34+Transition!$C34*('RCP19-NEW'!AM36*'Per Unit Emission'!AM79)*'Efficiency Change'!$P34)/'Life time change'!$C34</f>
        <v>0</v>
      </c>
      <c r="HE35">
        <f>(Transition!$D34*('RCP19-NEW'!AN36*'Per Unit Emission'!AN35)*'Efficiency Change'!$G34+Transition!$C34*('RCP19-NEW'!AN36*'Per Unit Emission'!AN79)*'Efficiency Change'!$P34)/'Life time change'!$C34</f>
        <v>9617984.2448865827</v>
      </c>
      <c r="HF35">
        <f>(Transition!$D34*('RCP19-NEW'!AO36*'Per Unit Emission'!AO35)*'Efficiency Change'!$G34+Transition!$C34*('RCP19-NEW'!AO36*'Per Unit Emission'!AO79)*'Efficiency Change'!$P34)/'Life time change'!$C34</f>
        <v>132609094.3298994</v>
      </c>
      <c r="HG35">
        <f>(Transition!$D34*('RCP19-NEW'!AP36*'Per Unit Emission'!AP35)*'Efficiency Change'!$G34+Transition!$C34*('RCP19-NEW'!AP36*'Per Unit Emission'!AP79)*'Efficiency Change'!$P34)/'Life time change'!$C34</f>
        <v>30669847.276766457</v>
      </c>
      <c r="HH35">
        <f>(Transition!$D34*('RCP19-NEW'!AQ36*'Per Unit Emission'!AQ35)*'Efficiency Change'!$G34+Transition!$C34*('RCP19-NEW'!AQ36*'Per Unit Emission'!AQ79)*'Efficiency Change'!$P34)/'Life time change'!$C34</f>
        <v>37013296.478140689</v>
      </c>
      <c r="HI35">
        <f>(Transition!$D34*('RCP19-NEW'!AR36*'Per Unit Emission'!AR35)*'Efficiency Change'!$G34+Transition!$C34*('RCP19-NEW'!AR36*'Per Unit Emission'!AR79)*'Efficiency Change'!$P34)/'Life time change'!$C34</f>
        <v>73629918.580529734</v>
      </c>
      <c r="HJ35">
        <f>(Transition!$D34*('RCP19-NEW'!AS36*'Per Unit Emission'!AS35)*'Efficiency Change'!$G34+Transition!$C34*('RCP19-NEW'!AS36*'Per Unit Emission'!AS79)*'Efficiency Change'!$P34)/'Life time change'!$C34</f>
        <v>417968084.56667072</v>
      </c>
      <c r="HK35">
        <f>(Transition!$D34*('RCP19-NEW'!AT36*'Per Unit Emission'!AT35)*'Efficiency Change'!$G34+Transition!$C34*('RCP19-NEW'!AT36*'Per Unit Emission'!AT79)*'Efficiency Change'!$P34)/'Life time change'!$C34</f>
        <v>78675724.221272707</v>
      </c>
      <c r="HL35">
        <f>(Transition!$D34*('RCP19-NEW'!AU36*'Per Unit Emission'!AU35)*'Efficiency Change'!$G34+Transition!$C34*('RCP19-NEW'!AU36*'Per Unit Emission'!AU79)*'Efficiency Change'!$P34)/'Life time change'!$C34</f>
        <v>4617588.2721075136</v>
      </c>
      <c r="HM35">
        <f>(Transition!$D34*('RCP19-NEW'!AV36*'Per Unit Emission'!AV35)*'Efficiency Change'!$G34+Transition!$C34*('RCP19-NEW'!AV36*'Per Unit Emission'!AV79)*'Efficiency Change'!$P34)/'Life time change'!$C34</f>
        <v>41112597.146682836</v>
      </c>
      <c r="HN35">
        <f>(Transition!$D34*('RCP19-NEW'!AW36*'Per Unit Emission'!AW35)*'Efficiency Change'!$G34+Transition!$C34*('RCP19-NEW'!AW36*'Per Unit Emission'!AW79)*'Efficiency Change'!$P34)/'Life time change'!$C34</f>
        <v>28873650.328842934</v>
      </c>
      <c r="HO35">
        <f>(Transition!$D34*('RCP19-NEW'!AX36*'Per Unit Emission'!AX35)*'Efficiency Change'!$G34+Transition!$C34*('RCP19-NEW'!AX36*'Per Unit Emission'!AX79)*'Efficiency Change'!$P34)/'Life time change'!$C34</f>
        <v>41367558.225483015</v>
      </c>
      <c r="HP35">
        <f>(Transition!$D34*('RCP19-NEW'!AY36*'Per Unit Emission'!AY35)*'Efficiency Change'!$G34+Transition!$C34*('RCP19-NEW'!AY36*'Per Unit Emission'!AY79)*'Efficiency Change'!$P34)/'Life time change'!$C34</f>
        <v>22539672.898207296</v>
      </c>
      <c r="HQ35">
        <f>(Transition!$D34*('RCP19-NEW'!AZ36*'Per Unit Emission'!AZ35)*'Efficiency Change'!$G34+Transition!$C34*('RCP19-NEW'!AZ36*'Per Unit Emission'!AZ79)*'Efficiency Change'!$P34)/'Life time change'!$C34</f>
        <v>238133415.7956081</v>
      </c>
      <c r="HR35">
        <f>(Transition!$D34*('RCP19-NEW'!BA36*'Per Unit Emission'!BA35)*'Efficiency Change'!$G34+Transition!$C34*('RCP19-NEW'!BA36*'Per Unit Emission'!BA79)*'Efficiency Change'!$P34)/'Life time change'!$C34</f>
        <v>0</v>
      </c>
      <c r="HS35">
        <f>(Transition!$D34*('RCP19-NEW'!BB36*'Per Unit Emission'!AK35)*'Efficiency Change'!$G34+Transition!$C34*('RCP19-NEW'!BB36*'Per Unit Emission'!AK79)*'Efficiency Change'!$P34)/'Life time change'!$C34</f>
        <v>148655654.94264969</v>
      </c>
      <c r="HT35">
        <f>(Transition!$D34*('RCP19-NEW'!BC36*'Per Unit Emission'!AL35)*'Efficiency Change'!$G34+Transition!$C34*('RCP19-NEW'!BC36*'Per Unit Emission'!AL79)*'Efficiency Change'!$P34)/'Life time change'!$C34</f>
        <v>119654871.4573388</v>
      </c>
      <c r="HU35">
        <f>(Transition!$D34*('RCP19-NEW'!BD36*'Per Unit Emission'!AM35)*'Efficiency Change'!$G34+Transition!$C34*('RCP19-NEW'!BD36*'Per Unit Emission'!AM79)*'Efficiency Change'!$P34)/'Life time change'!$C34</f>
        <v>0</v>
      </c>
      <c r="HV35">
        <f>(Transition!$D34*('RCP19-NEW'!BE36*'Per Unit Emission'!AN35)*'Efficiency Change'!$G34+Transition!$C34*('RCP19-NEW'!BE36*'Per Unit Emission'!AN79)*'Efficiency Change'!$P34)/'Life time change'!$C34</f>
        <v>9655162.8672114313</v>
      </c>
      <c r="HW35">
        <f>(Transition!$D34*('RCP19-NEW'!BF36*'Per Unit Emission'!AO35)*'Efficiency Change'!$G34+Transition!$C34*('RCP19-NEW'!BF36*'Per Unit Emission'!AO79)*'Efficiency Change'!$P34)/'Life time change'!$C34</f>
        <v>132846713.81585893</v>
      </c>
      <c r="HX35">
        <f>(Transition!$D34*('RCP19-NEW'!BG36*'Per Unit Emission'!AP35)*'Efficiency Change'!$G34+Transition!$C34*('RCP19-NEW'!BG36*'Per Unit Emission'!AP79)*'Efficiency Change'!$P34)/'Life time change'!$C34</f>
        <v>57688097.241248235</v>
      </c>
      <c r="HY35">
        <f>(Transition!$D34*('RCP19-NEW'!BH36*'Per Unit Emission'!AQ35)*'Efficiency Change'!$G34+Transition!$C34*('RCP19-NEW'!BH36*'Per Unit Emission'!AQ79)*'Efficiency Change'!$P34)/'Life time change'!$C34</f>
        <v>58615927.12325868</v>
      </c>
      <c r="HZ35">
        <f>(Transition!$D34*('RCP19-NEW'!BI36*'Per Unit Emission'!AR35)*'Efficiency Change'!$G34+Transition!$C34*('RCP19-NEW'!BI36*'Per Unit Emission'!AR79)*'Efficiency Change'!$P34)/'Life time change'!$C34</f>
        <v>73810591.569535255</v>
      </c>
      <c r="IA35">
        <f>(Transition!$D34*('RCP19-NEW'!BJ36*'Per Unit Emission'!AS35)*'Efficiency Change'!$G34+Transition!$C34*('RCP19-NEW'!BJ36*'Per Unit Emission'!AS79)*'Efficiency Change'!$P34)/'Life time change'!$C34</f>
        <v>467690676.40668595</v>
      </c>
      <c r="IB35">
        <f>(Transition!$D34*('RCP19-NEW'!BK36*'Per Unit Emission'!AT35)*'Efficiency Change'!$G34+Transition!$C34*('RCP19-NEW'!BK36*'Per Unit Emission'!AT79)*'Efficiency Change'!$P34)/'Life time change'!$C34</f>
        <v>108964482.62384655</v>
      </c>
      <c r="IC35">
        <f>(Transition!$D34*('RCP19-NEW'!BL36*'Per Unit Emission'!AU35)*'Efficiency Change'!$G34+Transition!$C34*('RCP19-NEW'!BL36*'Per Unit Emission'!AU79)*'Efficiency Change'!$P34)/'Life time change'!$C34</f>
        <v>4731893.5040466078</v>
      </c>
      <c r="ID35">
        <f>(Transition!$D34*('RCP19-NEW'!BM36*'Per Unit Emission'!AV35)*'Efficiency Change'!$G34+Transition!$C34*('RCP19-NEW'!BM36*'Per Unit Emission'!AV79)*'Efficiency Change'!$P34)/'Life time change'!$C34</f>
        <v>72678312.315827817</v>
      </c>
      <c r="IE35">
        <f>(Transition!$D34*('RCP19-NEW'!BN36*'Per Unit Emission'!AW35)*'Efficiency Change'!$G34+Transition!$C34*('RCP19-NEW'!BN36*'Per Unit Emission'!AW79)*'Efficiency Change'!$P34)/'Life time change'!$C34</f>
        <v>35815803.264421873</v>
      </c>
      <c r="IF35">
        <f>(Transition!$D34*('RCP19-NEW'!BO36*'Per Unit Emission'!AX35)*'Efficiency Change'!$G34+Transition!$C34*('RCP19-NEW'!BO36*'Per Unit Emission'!AX79)*'Efficiency Change'!$P34)/'Life time change'!$C34</f>
        <v>49307450.328748398</v>
      </c>
      <c r="IG35">
        <f>(Transition!$D34*('RCP19-NEW'!BP36*'Per Unit Emission'!AY35)*'Efficiency Change'!$G34+Transition!$C34*('RCP19-NEW'!BP36*'Per Unit Emission'!AY79)*'Efficiency Change'!$P34)/'Life time change'!$C34</f>
        <v>22581595.257060211</v>
      </c>
      <c r="IH35">
        <f>(Transition!$D34*('RCP19-NEW'!BQ36*'Per Unit Emission'!AZ35)*'Efficiency Change'!$G34+Transition!$C34*('RCP19-NEW'!BQ36*'Per Unit Emission'!AZ79)*'Efficiency Change'!$P34)/'Life time change'!$C34</f>
        <v>354404070.07132202</v>
      </c>
      <c r="II35">
        <f>(Transition!$D34*('RCP19-NEW'!BR36*'Per Unit Emission'!BA35)*'Efficiency Change'!$G34+Transition!$C34*('RCP19-NEW'!BR36*'Per Unit Emission'!BA79)*'Efficiency Change'!$P34)/'Life time change'!$C34</f>
        <v>0</v>
      </c>
      <c r="IJ35">
        <f>(Transition!$D34*('RCP19-NEW'!BS36*'Per Unit Emission'!AK35)*'Efficiency Change'!$G34+Transition!$C34*('RCP19-NEW'!BS36*'Per Unit Emission'!AK79)*'Efficiency Change'!$P34)/'Life time change'!$C34</f>
        <v>149192639.8541086</v>
      </c>
      <c r="IK35">
        <f>(Transition!$D34*('RCP19-NEW'!BT36*'Per Unit Emission'!AL35)*'Efficiency Change'!$G34+Transition!$C34*('RCP19-NEW'!BT36*'Per Unit Emission'!AL79)*'Efficiency Change'!$P34)/'Life time change'!$C34</f>
        <v>119839320.49189697</v>
      </c>
      <c r="IL35">
        <f>(Transition!$D34*('RCP19-NEW'!BU36*'Per Unit Emission'!AM35)*'Efficiency Change'!$G34+Transition!$C34*('RCP19-NEW'!BU36*'Per Unit Emission'!AM79)*'Efficiency Change'!$P34)/'Life time change'!$C34</f>
        <v>0</v>
      </c>
      <c r="IM35">
        <f>(Transition!$D34*('RCP19-NEW'!BV36*'Per Unit Emission'!AN35)*'Efficiency Change'!$G34+Transition!$C34*('RCP19-NEW'!BV36*'Per Unit Emission'!AN79)*'Efficiency Change'!$P34)/'Life time change'!$C34</f>
        <v>9687494.4937959127</v>
      </c>
      <c r="IN35">
        <f>(Transition!$D34*('RCP19-NEW'!BW36*'Per Unit Emission'!AO35)*'Efficiency Change'!$G34+Transition!$C34*('RCP19-NEW'!BW36*'Per Unit Emission'!AO79)*'Efficiency Change'!$P34)/'Life time change'!$C34</f>
        <v>133061906.26977333</v>
      </c>
      <c r="IO35">
        <f>(Transition!$D34*('RCP19-NEW'!BX36*'Per Unit Emission'!AP35)*'Efficiency Change'!$G34+Transition!$C34*('RCP19-NEW'!BX36*'Per Unit Emission'!AP79)*'Efficiency Change'!$P34)/'Life time change'!$C34</f>
        <v>58737984.254608773</v>
      </c>
      <c r="IP35">
        <f>(Transition!$D34*('RCP19-NEW'!BY36*'Per Unit Emission'!AQ35)*'Efficiency Change'!$G34+Transition!$C34*('RCP19-NEW'!BY36*'Per Unit Emission'!AQ79)*'Efficiency Change'!$P34)/'Life time change'!$C34</f>
        <v>58636411.850462116</v>
      </c>
      <c r="IQ35">
        <f>(Transition!$D34*('RCP19-NEW'!BZ36*'Per Unit Emission'!AR35)*'Efficiency Change'!$G34+Transition!$C34*('RCP19-NEW'!BZ36*'Per Unit Emission'!AR79)*'Efficiency Change'!$P34)/'Life time change'!$C34</f>
        <v>73965998.689350784</v>
      </c>
      <c r="IR35">
        <f>(Transition!$D34*('RCP19-NEW'!CA36*'Per Unit Emission'!AS35)*'Efficiency Change'!$G34+Transition!$C34*('RCP19-NEW'!CA36*'Per Unit Emission'!AS79)*'Efficiency Change'!$P34)/'Life time change'!$C34</f>
        <v>468181070.1839177</v>
      </c>
      <c r="IS35">
        <f>(Transition!$D34*('RCP19-NEW'!CB36*'Per Unit Emission'!AT35)*'Efficiency Change'!$G34+Transition!$C34*('RCP19-NEW'!CB36*'Per Unit Emission'!AT79)*'Efficiency Change'!$P34)/'Life time change'!$C34</f>
        <v>109031825.67815214</v>
      </c>
      <c r="IT35">
        <f>(Transition!$D34*('RCP19-NEW'!CC36*'Per Unit Emission'!AU35)*'Efficiency Change'!$G34+Transition!$C34*('RCP19-NEW'!CC36*'Per Unit Emission'!AU79)*'Efficiency Change'!$P34)/'Life time change'!$C34</f>
        <v>4830345.3582936823</v>
      </c>
      <c r="IU35">
        <f>(Transition!$D34*('RCP19-NEW'!CD36*'Per Unit Emission'!AV35)*'Efficiency Change'!$G34+Transition!$C34*('RCP19-NEW'!CD36*'Per Unit Emission'!AV79)*'Efficiency Change'!$P34)/'Life time change'!$C34</f>
        <v>72692044.973464921</v>
      </c>
      <c r="IV35">
        <f>(Transition!$D34*('RCP19-NEW'!CE36*'Per Unit Emission'!AW35)*'Efficiency Change'!$G34+Transition!$C34*('RCP19-NEW'!CE36*'Per Unit Emission'!AW79)*'Efficiency Change'!$P34)/'Life time change'!$C34</f>
        <v>35841669.736918673</v>
      </c>
      <c r="IW35">
        <f>(Transition!$D34*('RCP19-NEW'!CF36*'Per Unit Emission'!AX35)*'Efficiency Change'!$G34+Transition!$C34*('RCP19-NEW'!CF36*'Per Unit Emission'!AX79)*'Efficiency Change'!$P34)/'Life time change'!$C34</f>
        <v>49355809.517369978</v>
      </c>
      <c r="IX35">
        <f>(Transition!$D34*('RCP19-NEW'!CG36*'Per Unit Emission'!AY35)*'Efficiency Change'!$G34+Transition!$C34*('RCP19-NEW'!CG36*'Per Unit Emission'!AY79)*'Efficiency Change'!$P34)/'Life time change'!$C34</f>
        <v>22614194.891383935</v>
      </c>
      <c r="IY35">
        <f>(Transition!$D34*('RCP19-NEW'!CH36*'Per Unit Emission'!AZ35)*'Efficiency Change'!$G34+Transition!$C34*('RCP19-NEW'!CH36*'Per Unit Emission'!AZ79)*'Efficiency Change'!$P34)/'Life time change'!$C34</f>
        <v>354569421.07993716</v>
      </c>
    </row>
    <row r="36" spans="1:259" x14ac:dyDescent="0.25">
      <c r="A36">
        <v>2043</v>
      </c>
      <c r="B36">
        <f>(Transition!$D35*('Base-New'!C37*'Per Unit Emission'!C36)*'Efficiency Change'!$G35+Transition!$C35*('Base-New'!C37*'Per Unit Emission'!C80)*'Efficiency Change'!$P35)/'Life time change'!$C35</f>
        <v>0</v>
      </c>
      <c r="C36">
        <f>(Transition!$D35*('Base-New'!D37*'Per Unit Emission'!D36)*'Efficiency Change'!$G35+Transition!$C35*('Base-New'!D37*'Per Unit Emission'!D80)*'Efficiency Change'!$P35)/'Life time change'!$C35</f>
        <v>0</v>
      </c>
      <c r="D36">
        <f>(Transition!$D35*('Base-New'!E37*'Per Unit Emission'!E36)*'Efficiency Change'!$G35+Transition!$C35*('Base-New'!E37*'Per Unit Emission'!E80)*'Efficiency Change'!$P35)/'Life time change'!$C35</f>
        <v>0</v>
      </c>
      <c r="E36">
        <f>(Transition!$D35*('Base-New'!F37*'Per Unit Emission'!F36)*'Efficiency Change'!$G35+Transition!$C35*('Base-New'!F37*'Per Unit Emission'!F80)*'Efficiency Change'!$P35)/'Life time change'!$C35</f>
        <v>0</v>
      </c>
      <c r="F36">
        <f>(Transition!$D35*('Base-New'!G37*'Per Unit Emission'!G36)*'Efficiency Change'!$G35+Transition!$C35*('Base-New'!G37*'Per Unit Emission'!G80)*'Efficiency Change'!$P35)/'Life time change'!$C35</f>
        <v>0</v>
      </c>
      <c r="G36">
        <f>(Transition!$D35*('Base-New'!H37*'Per Unit Emission'!H36)*'Efficiency Change'!$G35+Transition!$C35*('Base-New'!H37*'Per Unit Emission'!H80)*'Efficiency Change'!$P35)/'Life time change'!$C35</f>
        <v>0</v>
      </c>
      <c r="H36">
        <f>(Transition!$D35*('Base-New'!I37*'Per Unit Emission'!I36)*'Efficiency Change'!$G35+Transition!$C35*('Base-New'!I37*'Per Unit Emission'!I80)*'Efficiency Change'!$P35)/'Life time change'!$C35</f>
        <v>0</v>
      </c>
      <c r="I36">
        <f>(Transition!$D35*('Base-New'!J37*'Per Unit Emission'!J36)*'Efficiency Change'!$G35+Transition!$C35*('Base-New'!J37*'Per Unit Emission'!J80)*'Efficiency Change'!$P35)/'Life time change'!$C35</f>
        <v>0</v>
      </c>
      <c r="J36">
        <f>(Transition!$D35*('Base-New'!K37*'Per Unit Emission'!K36)*'Efficiency Change'!$G35+Transition!$C35*('Base-New'!K37*'Per Unit Emission'!K80)*'Efficiency Change'!$P35)/'Life time change'!$C35</f>
        <v>0</v>
      </c>
      <c r="K36">
        <f>(Transition!$D35*('Base-New'!L37*'Per Unit Emission'!L36)*'Efficiency Change'!$G35+Transition!$C35*('Base-New'!L37*'Per Unit Emission'!L80)*'Efficiency Change'!$P35)/'Life time change'!$C35</f>
        <v>0</v>
      </c>
      <c r="L36">
        <f>(Transition!$D35*('Base-New'!M37*'Per Unit Emission'!M36)*'Efficiency Change'!$G35+Transition!$C35*('Base-New'!M37*'Per Unit Emission'!M80)*'Efficiency Change'!$P35)/'Life time change'!$C35</f>
        <v>0</v>
      </c>
      <c r="M36">
        <f>(Transition!$D35*('Base-New'!N37*'Per Unit Emission'!N36)*'Efficiency Change'!$G35+Transition!$C35*('Base-New'!N37*'Per Unit Emission'!N80)*'Efficiency Change'!$P35)/'Life time change'!$C35</f>
        <v>0</v>
      </c>
      <c r="N36">
        <f>(Transition!$D35*('Base-New'!O37*'Per Unit Emission'!O36)*'Efficiency Change'!$G35+Transition!$C35*('Base-New'!O37*'Per Unit Emission'!O80)*'Efficiency Change'!$P35)/'Life time change'!$C35</f>
        <v>0</v>
      </c>
      <c r="O36">
        <f>(Transition!$D35*('Base-New'!P37*'Per Unit Emission'!P36)*'Efficiency Change'!$G35+Transition!$C35*('Base-New'!P37*'Per Unit Emission'!P80)*'Efficiency Change'!$P35)/'Life time change'!$C35</f>
        <v>0</v>
      </c>
      <c r="P36">
        <f>(Transition!$D35*('Base-New'!Q37*'Per Unit Emission'!Q36)*'Efficiency Change'!$G35+Transition!$C35*('Base-New'!Q37*'Per Unit Emission'!Q80)*'Efficiency Change'!$P35)/'Life time change'!$C35</f>
        <v>0</v>
      </c>
      <c r="Q36">
        <f>(Transition!$D35*('Base-New'!R37*'Per Unit Emission'!R36)*'Efficiency Change'!$G35+Transition!$C35*('Base-New'!R37*'Per Unit Emission'!R80)*'Efficiency Change'!$P35)/'Life time change'!$C35</f>
        <v>0</v>
      </c>
      <c r="R36">
        <f>(Transition!$D35*('Base-New'!S37*'Per Unit Emission'!S36)*'Efficiency Change'!$G35+Transition!$C35*('Base-New'!S37*'Per Unit Emission'!S80)*'Efficiency Change'!$P35)/'Life time change'!$C35</f>
        <v>0</v>
      </c>
      <c r="S36">
        <f>(Transition!$D35*('Base-New'!T37*'Per Unit Emission'!C36)*'Efficiency Change'!$G35+Transition!$C35*('Base-New'!T37*'Per Unit Emission'!C80)*'Efficiency Change'!$P35)/'Life time change'!$C35</f>
        <v>0</v>
      </c>
      <c r="T36">
        <f>(Transition!$D35*('Base-New'!U37*'Per Unit Emission'!D36)*'Efficiency Change'!$G35+Transition!$C35*('Base-New'!U37*'Per Unit Emission'!D80)*'Efficiency Change'!$P35)/'Life time change'!$C35</f>
        <v>83142052.486633345</v>
      </c>
      <c r="U36">
        <f>(Transition!$D35*('Base-New'!V37*'Per Unit Emission'!E36)*'Efficiency Change'!$G35+Transition!$C35*('Base-New'!V37*'Per Unit Emission'!E80)*'Efficiency Change'!$P35)/'Life time change'!$C35</f>
        <v>38519384.483601384</v>
      </c>
      <c r="V36">
        <f>(Transition!$D35*('Base-New'!W37*'Per Unit Emission'!F36)*'Efficiency Change'!$G35+Transition!$C35*('Base-New'!W37*'Per Unit Emission'!F80)*'Efficiency Change'!$P35)/'Life time change'!$C35</f>
        <v>10241112.921126485</v>
      </c>
      <c r="W36">
        <f>(Transition!$D35*('Base-New'!X37*'Per Unit Emission'!G36)*'Efficiency Change'!$G35+Transition!$C35*('Base-New'!X37*'Per Unit Emission'!G80)*'Efficiency Change'!$P35)/'Life time change'!$C35</f>
        <v>14969587.536357634</v>
      </c>
      <c r="X36">
        <f>(Transition!$D35*('Base-New'!Y37*'Per Unit Emission'!H36)*'Efficiency Change'!$G35+Transition!$C35*('Base-New'!Y37*'Per Unit Emission'!H80)*'Efficiency Change'!$P35)/'Life time change'!$C35</f>
        <v>8938000.6486938689</v>
      </c>
      <c r="Y36">
        <f>(Transition!$D35*('Base-New'!Z37*'Per Unit Emission'!I36)*'Efficiency Change'!$G35+Transition!$C35*('Base-New'!Z37*'Per Unit Emission'!I80)*'Efficiency Change'!$P35)/'Life time change'!$C35</f>
        <v>16831861.994475778</v>
      </c>
      <c r="Z36">
        <f>(Transition!$D35*('Base-New'!AA37*'Per Unit Emission'!J36)*'Efficiency Change'!$G35+Transition!$C35*('Base-New'!AA37*'Per Unit Emission'!J80)*'Efficiency Change'!$P35)/'Life time change'!$C35</f>
        <v>34536422.937005989</v>
      </c>
      <c r="AA36">
        <f>(Transition!$D35*('Base-New'!AB37*'Per Unit Emission'!K36)*'Efficiency Change'!$G35+Transition!$C35*('Base-New'!AB37*'Per Unit Emission'!K80)*'Efficiency Change'!$P35)/'Life time change'!$C35</f>
        <v>271276631.95988154</v>
      </c>
      <c r="AB36">
        <f>(Transition!$D35*('Base-New'!AC37*'Per Unit Emission'!L36)*'Efficiency Change'!$G35+Transition!$C35*('Base-New'!AC37*'Per Unit Emission'!L80)*'Efficiency Change'!$P35)/'Life time change'!$C35</f>
        <v>35172743.385810219</v>
      </c>
      <c r="AC36">
        <f>(Transition!$D35*('Base-New'!AD37*'Per Unit Emission'!M36)*'Efficiency Change'!$G35+Transition!$C35*('Base-New'!AD37*'Per Unit Emission'!M80)*'Efficiency Change'!$P35)/'Life time change'!$C35</f>
        <v>33805909.601366401</v>
      </c>
      <c r="AD36">
        <f>(Transition!$D35*('Base-New'!AE37*'Per Unit Emission'!N36)*'Efficiency Change'!$G35+Transition!$C35*('Base-New'!AE37*'Per Unit Emission'!N80)*'Efficiency Change'!$P35)/'Life time change'!$C35</f>
        <v>5279167.8941560285</v>
      </c>
      <c r="AE36">
        <f>(Transition!$D35*('Base-New'!AF37*'Per Unit Emission'!O36)*'Efficiency Change'!$G35+Transition!$C35*('Base-New'!AF37*'Per Unit Emission'!O80)*'Efficiency Change'!$P35)/'Life time change'!$C35</f>
        <v>16448061.53382078</v>
      </c>
      <c r="AF36">
        <f>(Transition!$D35*('Base-New'!AG37*'Per Unit Emission'!P36)*'Efficiency Change'!$G35+Transition!$C35*('Base-New'!AG37*'Per Unit Emission'!P80)*'Efficiency Change'!$P35)/'Life time change'!$C35</f>
        <v>26137414.558374591</v>
      </c>
      <c r="AG36">
        <f>(Transition!$D35*('Base-New'!AH37*'Per Unit Emission'!Q36)*'Efficiency Change'!$G35+Transition!$C35*('Base-New'!AH37*'Per Unit Emission'!Q80)*'Efficiency Change'!$P35)/'Life time change'!$C35</f>
        <v>14343037.547749899</v>
      </c>
      <c r="AH36">
        <f>(Transition!$D35*('Base-New'!AI37*'Per Unit Emission'!R36)*'Efficiency Change'!$G35+Transition!$C35*('Base-New'!AI37*'Per Unit Emission'!R80)*'Efficiency Change'!$P35)/'Life time change'!$C35</f>
        <v>80346263.348387852</v>
      </c>
      <c r="AI36">
        <f>(Transition!$D35*('Base-New'!AJ37*'Per Unit Emission'!S36)*'Efficiency Change'!$G35+Transition!$C35*('Base-New'!AJ37*'Per Unit Emission'!S80)*'Efficiency Change'!$P35)/'Life time change'!$C35</f>
        <v>0</v>
      </c>
      <c r="AJ36">
        <f>(Transition!$D35*('Base-New'!AK37*'Per Unit Emission'!C36)*'Efficiency Change'!$G35+Transition!$C35*('Base-New'!AK37*'Per Unit Emission'!C80)*'Efficiency Change'!$P35)/'Life time change'!$C35</f>
        <v>0</v>
      </c>
      <c r="AK36">
        <f>(Transition!$D35*('Base-New'!AL37*'Per Unit Emission'!D36)*'Efficiency Change'!$G35+Transition!$C35*('Base-New'!AL37*'Per Unit Emission'!D80)*'Efficiency Change'!$P35)/'Life time change'!$C35</f>
        <v>204578150.01103443</v>
      </c>
      <c r="AL36">
        <f>(Transition!$D35*('Base-New'!AM37*'Per Unit Emission'!E36)*'Efficiency Change'!$G35+Transition!$C35*('Base-New'!AM37*'Per Unit Emission'!E80)*'Efficiency Change'!$P35)/'Life time change'!$C35</f>
        <v>47213216.558249354</v>
      </c>
      <c r="AM36">
        <f>(Transition!$D35*('Base-New'!AN37*'Per Unit Emission'!F36)*'Efficiency Change'!$G35+Transition!$C35*('Base-New'!AN37*'Per Unit Emission'!F80)*'Efficiency Change'!$P35)/'Life time change'!$C35</f>
        <v>11062867.018110882</v>
      </c>
      <c r="AN36">
        <f>(Transition!$D35*('Base-New'!AO37*'Per Unit Emission'!G36)*'Efficiency Change'!$G35+Transition!$C35*('Base-New'!AO37*'Per Unit Emission'!G80)*'Efficiency Change'!$P35)/'Life time change'!$C35</f>
        <v>15302621.805577861</v>
      </c>
      <c r="AO36">
        <f>(Transition!$D35*('Base-New'!AP37*'Per Unit Emission'!H36)*'Efficiency Change'!$G35+Transition!$C35*('Base-New'!AP37*'Per Unit Emission'!H80)*'Efficiency Change'!$P35)/'Life time change'!$C35</f>
        <v>17876001.297387738</v>
      </c>
      <c r="AP36">
        <f>(Transition!$D35*('Base-New'!AQ37*'Per Unit Emission'!I36)*'Efficiency Change'!$G35+Transition!$C35*('Base-New'!AQ37*'Per Unit Emission'!I80)*'Efficiency Change'!$P35)/'Life time change'!$C35</f>
        <v>36793759.610448152</v>
      </c>
      <c r="AQ36">
        <f>(Transition!$D35*('Base-New'!AR37*'Per Unit Emission'!J36)*'Efficiency Change'!$G35+Transition!$C35*('Base-New'!AR37*'Per Unit Emission'!J80)*'Efficiency Change'!$P35)/'Life time change'!$C35</f>
        <v>72943501.0847684</v>
      </c>
      <c r="AR36">
        <f>(Transition!$D35*('Base-New'!AS37*'Per Unit Emission'!K36)*'Efficiency Change'!$G35+Transition!$C35*('Base-New'!AS37*'Per Unit Emission'!K80)*'Efficiency Change'!$P35)/'Life time change'!$C35</f>
        <v>542553263.91975999</v>
      </c>
      <c r="AS36">
        <f>(Transition!$D35*('Base-New'!AT37*'Per Unit Emission'!L36)*'Efficiency Change'!$G35+Transition!$C35*('Base-New'!AT37*'Per Unit Emission'!L80)*'Efficiency Change'!$P35)/'Life time change'!$C35</f>
        <v>70345486.771620333</v>
      </c>
      <c r="AT36">
        <f>(Transition!$D35*('Base-New'!AU37*'Per Unit Emission'!M36)*'Efficiency Change'!$G35+Transition!$C35*('Base-New'!AU37*'Per Unit Emission'!M80)*'Efficiency Change'!$P35)/'Life time change'!$C35</f>
        <v>67611819.202732801</v>
      </c>
      <c r="AU36">
        <f>(Transition!$D35*('Base-New'!AV37*'Per Unit Emission'!N36)*'Efficiency Change'!$G35+Transition!$C35*('Base-New'!AV37*'Per Unit Emission'!N80)*'Efficiency Change'!$P35)/'Life time change'!$C35</f>
        <v>12112442.331719166</v>
      </c>
      <c r="AV36">
        <f>(Transition!$D35*('Base-New'!AW37*'Per Unit Emission'!O36)*'Efficiency Change'!$G35+Transition!$C35*('Base-New'!AW37*'Per Unit Emission'!O80)*'Efficiency Change'!$P35)/'Life time change'!$C35</f>
        <v>32896123.06764156</v>
      </c>
      <c r="AW36">
        <f>(Transition!$D35*('Base-New'!AX37*'Per Unit Emission'!P36)*'Efficiency Change'!$G35+Transition!$C35*('Base-New'!AX37*'Per Unit Emission'!P80)*'Efficiency Change'!$P35)/'Life time change'!$C35</f>
        <v>52274829.116749249</v>
      </c>
      <c r="AX36">
        <f>(Transition!$D35*('Base-New'!AY37*'Per Unit Emission'!Q36)*'Efficiency Change'!$G35+Transition!$C35*('Base-New'!AY37*'Per Unit Emission'!Q80)*'Efficiency Change'!$P35)/'Life time change'!$C35</f>
        <v>28686075.095499799</v>
      </c>
      <c r="AY36">
        <f>(Transition!$D35*('Base-New'!AZ37*'Per Unit Emission'!R36)*'Efficiency Change'!$G35+Transition!$C35*('Base-New'!AZ37*'Per Unit Emission'!R80)*'Efficiency Change'!$P35)/'Life time change'!$C35</f>
        <v>160692526.6967757</v>
      </c>
      <c r="AZ36">
        <f>(Transition!$D35*('Base-New'!BA37*'Per Unit Emission'!S36)*'Efficiency Change'!$G35+Transition!$C35*('Base-New'!BA37*'Per Unit Emission'!S80)*'Efficiency Change'!$P35)/'Life time change'!$C35</f>
        <v>0</v>
      </c>
      <c r="BA36">
        <f>(Transition!$D35*('Base-New'!BB37*'Per Unit Emission'!C36)*'Efficiency Change'!$G35+Transition!$C35*('Base-New'!BB37*'Per Unit Emission'!C80)*'Efficiency Change'!$P35)/'Life time change'!$C35</f>
        <v>0</v>
      </c>
      <c r="BB36">
        <f>(Transition!$D35*('Base-New'!BC37*'Per Unit Emission'!D36)*'Efficiency Change'!$G35+Transition!$C35*('Base-New'!BC37*'Per Unit Emission'!D80)*'Efficiency Change'!$P35)/'Life time change'!$C35</f>
        <v>208398625.46077222</v>
      </c>
      <c r="BC36">
        <f>(Transition!$D35*('Base-New'!BD37*'Per Unit Emission'!E36)*'Efficiency Change'!$G35+Transition!$C35*('Base-New'!BD37*'Per Unit Emission'!E80)*'Efficiency Change'!$P35)/'Life time change'!$C35</f>
        <v>47283631.765506104</v>
      </c>
      <c r="BD36">
        <f>(Transition!$D35*('Base-New'!BE37*'Per Unit Emission'!F36)*'Efficiency Change'!$G35+Transition!$C35*('Base-New'!BE37*'Per Unit Emission'!F80)*'Efficiency Change'!$P35)/'Life time change'!$C35</f>
        <v>11086737.372279055</v>
      </c>
      <c r="BE36">
        <f>(Transition!$D35*('Base-New'!BF37*'Per Unit Emission'!G36)*'Efficiency Change'!$G35+Transition!$C35*('Base-New'!BF37*'Per Unit Emission'!G80)*'Efficiency Change'!$P35)/'Life time change'!$C35</f>
        <v>15610341.906701095</v>
      </c>
      <c r="BF36">
        <f>(Transition!$D35*('Base-New'!BG37*'Per Unit Emission'!H36)*'Efficiency Change'!$G35+Transition!$C35*('Base-New'!BG37*'Per Unit Emission'!H80)*'Efficiency Change'!$P35)/'Life time change'!$C35</f>
        <v>26813979.108232226</v>
      </c>
      <c r="BG36">
        <f>(Transition!$D35*('Base-New'!BH37*'Per Unit Emission'!I36)*'Efficiency Change'!$G35+Transition!$C35*('Base-New'!BH37*'Per Unit Emission'!I80)*'Efficiency Change'!$P35)/'Life time change'!$C35</f>
        <v>57316551.695979506</v>
      </c>
      <c r="BH36">
        <f>(Transition!$D35*('Base-New'!BI37*'Per Unit Emission'!J36)*'Efficiency Change'!$G35+Transition!$C35*('Base-New'!BI37*'Per Unit Emission'!J80)*'Efficiency Change'!$P35)/'Life time change'!$C35</f>
        <v>73010896.090695634</v>
      </c>
      <c r="BI36">
        <f>(Transition!$D35*('Base-New'!BJ37*'Per Unit Emission'!K36)*'Efficiency Change'!$G35+Transition!$C35*('Base-New'!BJ37*'Per Unit Emission'!K80)*'Efficiency Change'!$P35)/'Life time change'!$C35</f>
        <v>697759991.87738502</v>
      </c>
      <c r="BJ36">
        <f>(Transition!$D35*('Base-New'!BK37*'Per Unit Emission'!L36)*'Efficiency Change'!$G35+Transition!$C35*('Base-New'!BK37*'Per Unit Emission'!L80)*'Efficiency Change'!$P35)/'Life time change'!$C35</f>
        <v>101101815.70184238</v>
      </c>
      <c r="BK36">
        <f>(Transition!$D35*('Base-New'!BL37*'Per Unit Emission'!M36)*'Efficiency Change'!$G35+Transition!$C35*('Base-New'!BL37*'Per Unit Emission'!M80)*'Efficiency Change'!$P35)/'Life time change'!$C35</f>
        <v>75580971.418916672</v>
      </c>
      <c r="BL36">
        <f>(Transition!$D35*('Base-New'!BM37*'Per Unit Emission'!N36)*'Efficiency Change'!$G35+Transition!$C35*('Base-New'!BM37*'Per Unit Emission'!N80)*'Efficiency Change'!$P35)/'Life time change'!$C35</f>
        <v>12121433.839648046</v>
      </c>
      <c r="BM36">
        <f>(Transition!$D35*('Base-New'!BN37*'Per Unit Emission'!O36)*'Efficiency Change'!$G35+Transition!$C35*('Base-New'!BN37*'Per Unit Emission'!O80)*'Efficiency Change'!$P35)/'Life time change'!$C35</f>
        <v>38684923.483849846</v>
      </c>
      <c r="BN36">
        <f>(Transition!$D35*('Base-New'!BO37*'Per Unit Emission'!P36)*'Efficiency Change'!$G35+Transition!$C35*('Base-New'!BO37*'Per Unit Emission'!P80)*'Efficiency Change'!$P35)/'Life time change'!$C35</f>
        <v>72368796.850991547</v>
      </c>
      <c r="BO36">
        <f>(Transition!$D35*('Base-New'!BP37*'Per Unit Emission'!Q36)*'Efficiency Change'!$G35+Transition!$C35*('Base-New'!BP37*'Per Unit Emission'!Q80)*'Efficiency Change'!$P35)/'Life time change'!$C35</f>
        <v>43022705.630732857</v>
      </c>
      <c r="BP36">
        <f>(Transition!$D35*('Base-New'!BQ37*'Per Unit Emission'!R36)*'Efficiency Change'!$G35+Transition!$C35*('Base-New'!BQ37*'Per Unit Emission'!R80)*'Efficiency Change'!$P35)/'Life time change'!$C35</f>
        <v>195041240.19109881</v>
      </c>
      <c r="BQ36">
        <f>(Transition!$D35*('Base-New'!BR37*'Per Unit Emission'!S36)*'Efficiency Change'!$G35+Transition!$C35*('Base-New'!BR37*'Per Unit Emission'!S80)*'Efficiency Change'!$P35)/'Life time change'!$C35</f>
        <v>0</v>
      </c>
      <c r="BR36">
        <f>(Transition!$D35*('Base-New'!BS37*'Per Unit Emission'!C36)*'Efficiency Change'!$G35+Transition!$C35*('Base-New'!BS37*'Per Unit Emission'!C80)*'Efficiency Change'!$P35)/'Life time change'!$C35</f>
        <v>0</v>
      </c>
      <c r="BS36">
        <f>(Transition!$D35*('Base-New'!BT37*'Per Unit Emission'!D36)*'Efficiency Change'!$G35+Transition!$C35*('Base-New'!BT37*'Per Unit Emission'!D80)*'Efficiency Change'!$P35)/'Life time change'!$C35</f>
        <v>208560338.48444086</v>
      </c>
      <c r="BT36">
        <f>(Transition!$D35*('Base-New'!BU37*'Per Unit Emission'!E36)*'Efficiency Change'!$G35+Transition!$C35*('Base-New'!BU37*'Per Unit Emission'!E80)*'Efficiency Change'!$P35)/'Life time change'!$C35</f>
        <v>47342572.91349151</v>
      </c>
      <c r="BU36">
        <f>(Transition!$D35*('Base-New'!BV37*'Per Unit Emission'!F36)*'Efficiency Change'!$G35+Transition!$C35*('Base-New'!BV37*'Per Unit Emission'!F80)*'Efficiency Change'!$P35)/'Life time change'!$C35</f>
        <v>11108191.453571545</v>
      </c>
      <c r="BV36">
        <f>(Transition!$D35*('Base-New'!BW37*'Per Unit Emission'!G36)*'Efficiency Change'!$G35+Transition!$C35*('Base-New'!BW37*'Per Unit Emission'!G80)*'Efficiency Change'!$P35)/'Life time change'!$C35</f>
        <v>15883609.140757615</v>
      </c>
      <c r="BW36">
        <f>(Transition!$D35*('Base-New'!BX37*'Per Unit Emission'!H36)*'Efficiency Change'!$G35+Transition!$C35*('Base-New'!BX37*'Per Unit Emission'!H80)*'Efficiency Change'!$P35)/'Life time change'!$C35</f>
        <v>31069622.934281982</v>
      </c>
      <c r="BX36">
        <f>(Transition!$D35*('Base-New'!BY37*'Per Unit Emission'!I36)*'Efficiency Change'!$G35+Transition!$C35*('Base-New'!BY37*'Per Unit Emission'!I80)*'Efficiency Change'!$P35)/'Life time change'!$C35</f>
        <v>57335699.026316904</v>
      </c>
      <c r="BY36">
        <f>(Transition!$D35*('Base-New'!BZ37*'Per Unit Emission'!J36)*'Efficiency Change'!$G35+Transition!$C35*('Base-New'!BZ37*'Per Unit Emission'!J80)*'Efficiency Change'!$P35)/'Life time change'!$C35</f>
        <v>73070387.238199636</v>
      </c>
      <c r="BZ36">
        <f>(Transition!$D35*('Base-New'!CA37*'Per Unit Emission'!K36)*'Efficiency Change'!$G35+Transition!$C35*('Base-New'!CA37*'Per Unit Emission'!K80)*'Efficiency Change'!$P35)/'Life time change'!$C35</f>
        <v>698112891.75148392</v>
      </c>
      <c r="CA36">
        <f>(Transition!$D35*('Base-New'!CB37*'Per Unit Emission'!L36)*'Efficiency Change'!$G35+Transition!$C35*('Base-New'!CB37*'Per Unit Emission'!L80)*'Efficiency Change'!$P35)/'Life time change'!$C35</f>
        <v>101141115.97996239</v>
      </c>
      <c r="CB36">
        <f>(Transition!$D35*('Base-New'!CC37*'Per Unit Emission'!M36)*'Efficiency Change'!$G35+Transition!$C35*('Base-New'!CC37*'Per Unit Emission'!M80)*'Efficiency Change'!$P35)/'Life time change'!$C35</f>
        <v>75626875.950843707</v>
      </c>
      <c r="CC36">
        <f>(Transition!$D35*('Base-New'!CD37*'Per Unit Emission'!N36)*'Efficiency Change'!$G35+Transition!$C35*('Base-New'!CD37*'Per Unit Emission'!N80)*'Efficiency Change'!$P35)/'Life time change'!$C35</f>
        <v>12129644.948126977</v>
      </c>
      <c r="CD36">
        <f>(Transition!$D35*('Base-New'!CE37*'Per Unit Emission'!O36)*'Efficiency Change'!$G35+Transition!$C35*('Base-New'!CE37*'Per Unit Emission'!O80)*'Efficiency Change'!$P35)/'Life time change'!$C35</f>
        <v>38709060.251782656</v>
      </c>
      <c r="CE36">
        <f>(Transition!$D35*('Base-New'!CF37*'Per Unit Emission'!P36)*'Efficiency Change'!$G35+Transition!$C35*('Base-New'!CF37*'Per Unit Emission'!P80)*'Efficiency Change'!$P35)/'Life time change'!$C35</f>
        <v>72391271.525006965</v>
      </c>
      <c r="CF36">
        <f>(Transition!$D35*('Base-New'!CG37*'Per Unit Emission'!Q36)*'Efficiency Change'!$G35+Transition!$C35*('Base-New'!CG37*'Per Unit Emission'!Q80)*'Efficiency Change'!$P35)/'Life time change'!$C35</f>
        <v>43037200.815423094</v>
      </c>
      <c r="CG36">
        <f>(Transition!$D35*('Base-New'!CH37*'Per Unit Emission'!R36)*'Efficiency Change'!$G35+Transition!$C35*('Base-New'!CH37*'Per Unit Emission'!R80)*'Efficiency Change'!$P35)/'Life time change'!$C35</f>
        <v>195147661.92203364</v>
      </c>
      <c r="CJ36">
        <v>2043</v>
      </c>
      <c r="CK36">
        <f>(Transition!$D35*('RCP26-NEW'!C37*'Per Unit Emission'!T36)*'Efficiency Change'!$G35+Transition!$C35*('RCP26-NEW'!C37*'Per Unit Emission'!T80)*'Efficiency Change'!$P35)/'Life time change'!$C35</f>
        <v>0</v>
      </c>
      <c r="CL36">
        <f>(Transition!$D35*('RCP26-NEW'!D37*'Per Unit Emission'!U36)*'Efficiency Change'!$G35+Transition!$C35*('RCP26-NEW'!D37*'Per Unit Emission'!U80)*'Efficiency Change'!$P35)/'Life time change'!$C35</f>
        <v>0</v>
      </c>
      <c r="CM36">
        <f>(Transition!$D35*('RCP26-NEW'!E37*'Per Unit Emission'!V36)*'Efficiency Change'!$G35+Transition!$C35*('RCP26-NEW'!E37*'Per Unit Emission'!V80)*'Efficiency Change'!$P35)/'Life time change'!$C35</f>
        <v>0</v>
      </c>
      <c r="CN36">
        <f>(Transition!$D35*('RCP26-NEW'!F37*'Per Unit Emission'!W36)*'Efficiency Change'!$G35+Transition!$C35*('RCP26-NEW'!F37*'Per Unit Emission'!W80)*'Efficiency Change'!$P35)/'Life time change'!$C35</f>
        <v>0</v>
      </c>
      <c r="CO36">
        <f>(Transition!$D35*('RCP26-NEW'!G37*'Per Unit Emission'!X36)*'Efficiency Change'!$G35+Transition!$C35*('RCP26-NEW'!G37*'Per Unit Emission'!X80)*'Efficiency Change'!$P35)/'Life time change'!$C35</f>
        <v>0</v>
      </c>
      <c r="CP36">
        <f>(Transition!$D35*('RCP26-NEW'!H37*'Per Unit Emission'!Y36)*'Efficiency Change'!$G35+Transition!$C35*('RCP26-NEW'!H37*'Per Unit Emission'!Y80)*'Efficiency Change'!$P35)/'Life time change'!$C35</f>
        <v>0</v>
      </c>
      <c r="CQ36">
        <f>(Transition!$D35*('RCP26-NEW'!I37*'Per Unit Emission'!Z36)*'Efficiency Change'!$G35+Transition!$C35*('RCP26-NEW'!I37*'Per Unit Emission'!Z80)*'Efficiency Change'!$P35)/'Life time change'!$C35</f>
        <v>0</v>
      </c>
      <c r="CR36">
        <f>(Transition!$D35*('RCP26-NEW'!J37*'Per Unit Emission'!AA36)*'Efficiency Change'!$G35+Transition!$C35*('RCP26-NEW'!J37*'Per Unit Emission'!AA80)*'Efficiency Change'!$P35)/'Life time change'!$C35</f>
        <v>0</v>
      </c>
      <c r="CS36">
        <f>(Transition!$D35*('RCP26-NEW'!K37*'Per Unit Emission'!AB36)*'Efficiency Change'!$G35+Transition!$C35*('RCP26-NEW'!K37*'Per Unit Emission'!AB80)*'Efficiency Change'!$P35)/'Life time change'!$C35</f>
        <v>0</v>
      </c>
      <c r="CT36">
        <f>(Transition!$D35*('RCP26-NEW'!L37*'Per Unit Emission'!AC36)*'Efficiency Change'!$G35+Transition!$C35*('RCP26-NEW'!L37*'Per Unit Emission'!AC80)*'Efficiency Change'!$P35)/'Life time change'!$C35</f>
        <v>0</v>
      </c>
      <c r="CU36">
        <f>(Transition!$D35*('RCP26-NEW'!M37*'Per Unit Emission'!AD36)*'Efficiency Change'!$G35+Transition!$C35*('RCP26-NEW'!M37*'Per Unit Emission'!AD80)*'Efficiency Change'!$P35)/'Life time change'!$C35</f>
        <v>0</v>
      </c>
      <c r="CV36">
        <f>(Transition!$D35*('RCP26-NEW'!N37*'Per Unit Emission'!AE36)*'Efficiency Change'!$G35+Transition!$C35*('RCP26-NEW'!N37*'Per Unit Emission'!AE80)*'Efficiency Change'!$P35)/'Life time change'!$C35</f>
        <v>0</v>
      </c>
      <c r="CW36">
        <f>(Transition!$D35*('RCP26-NEW'!O37*'Per Unit Emission'!AF36)*'Efficiency Change'!$G35+Transition!$C35*('RCP26-NEW'!O37*'Per Unit Emission'!AF80)*'Efficiency Change'!$P35)/'Life time change'!$C35</f>
        <v>0</v>
      </c>
      <c r="CX36">
        <f>(Transition!$D35*('RCP26-NEW'!P37*'Per Unit Emission'!AG36)*'Efficiency Change'!$G35+Transition!$C35*('RCP26-NEW'!P37*'Per Unit Emission'!AG80)*'Efficiency Change'!$P35)/'Life time change'!$C35</f>
        <v>0</v>
      </c>
      <c r="CY36">
        <f>(Transition!$D35*('RCP26-NEW'!Q37*'Per Unit Emission'!AH36)*'Efficiency Change'!$G35+Transition!$C35*('RCP26-NEW'!Q37*'Per Unit Emission'!AH80)*'Efficiency Change'!$P35)/'Life time change'!$C35</f>
        <v>0</v>
      </c>
      <c r="CZ36">
        <f>(Transition!$D35*('RCP26-NEW'!R37*'Per Unit Emission'!AI36)*'Efficiency Change'!$G35+Transition!$C35*('RCP26-NEW'!R37*'Per Unit Emission'!AI80)*'Efficiency Change'!$P35)/'Life time change'!$C35</f>
        <v>0</v>
      </c>
      <c r="DA36">
        <f>(Transition!$D35*('RCP26-NEW'!S37*'Per Unit Emission'!AJ36)*'Efficiency Change'!$G35+Transition!$C35*('RCP26-NEW'!S37*'Per Unit Emission'!AJ80)*'Efficiency Change'!$P35)/'Life time change'!$C35</f>
        <v>0</v>
      </c>
      <c r="DB36">
        <f>(Transition!$D35*('RCP26-NEW'!T37*'Per Unit Emission'!T36)*'Efficiency Change'!$G35+Transition!$C35*('RCP26-NEW'!T37*'Per Unit Emission'!T80)*'Efficiency Change'!$P35)/'Life time change'!$C35</f>
        <v>189523615.92756146</v>
      </c>
      <c r="DC36">
        <f>(Transition!$D35*('RCP26-NEW'!U37*'Per Unit Emission'!U36)*'Efficiency Change'!$G35+Transition!$C35*('RCP26-NEW'!U37*'Per Unit Emission'!U80)*'Efficiency Change'!$P35)/'Life time change'!$C35</f>
        <v>63800577.882903971</v>
      </c>
      <c r="DD36">
        <f>(Transition!$D35*('RCP26-NEW'!V37*'Per Unit Emission'!V36)*'Efficiency Change'!$G35+Transition!$C35*('RCP26-NEW'!V37*'Per Unit Emission'!V80)*'Efficiency Change'!$P35)/'Life time change'!$C35</f>
        <v>533643.43794789002</v>
      </c>
      <c r="DE36">
        <f>(Transition!$D35*('RCP26-NEW'!W37*'Per Unit Emission'!W36)*'Efficiency Change'!$G35+Transition!$C35*('RCP26-NEW'!W37*'Per Unit Emission'!W80)*'Efficiency Change'!$P35)/'Life time change'!$C35</f>
        <v>9310261.0925960485</v>
      </c>
      <c r="DF36">
        <f>(Transition!$D35*('RCP26-NEW'!X37*'Per Unit Emission'!X36)*'Efficiency Change'!$G35+Transition!$C35*('RCP26-NEW'!X37*'Per Unit Emission'!X80)*'Efficiency Change'!$P35)/'Life time change'!$C35</f>
        <v>97069028.120831981</v>
      </c>
      <c r="DG36">
        <f>(Transition!$D35*('RCP26-NEW'!Y37*'Per Unit Emission'!Y36)*'Efficiency Change'!$G35+Transition!$C35*('RCP26-NEW'!Y37*'Per Unit Emission'!Y80)*'Efficiency Change'!$P35)/'Life time change'!$C35</f>
        <v>15580745.104398796</v>
      </c>
      <c r="DH36">
        <f>(Transition!$D35*('RCP26-NEW'!Z37*'Per Unit Emission'!Z36)*'Efficiency Change'!$G35+Transition!$C35*('RCP26-NEW'!Z37*'Per Unit Emission'!Z80)*'Efficiency Change'!$P35)/'Life time change'!$C35</f>
        <v>14659184.783359844</v>
      </c>
      <c r="DI36">
        <f>(Transition!$D35*('RCP26-NEW'!AA37*'Per Unit Emission'!AA36)*'Efficiency Change'!$G35+Transition!$C35*('RCP26-NEW'!AA37*'Per Unit Emission'!AA80)*'Efficiency Change'!$P35)/'Life time change'!$C35</f>
        <v>34460373.989677466</v>
      </c>
      <c r="DJ36">
        <f>(Transition!$D35*('RCP26-NEW'!AB37*'Per Unit Emission'!AB36)*'Efficiency Change'!$G35+Transition!$C35*('RCP26-NEW'!AB37*'Per Unit Emission'!AB80)*'Efficiency Change'!$P35)/'Life time change'!$C35</f>
        <v>235692115.2620635</v>
      </c>
      <c r="DK36">
        <f>(Transition!$D35*('RCP26-NEW'!AC37*'Per Unit Emission'!AC36)*'Efficiency Change'!$G35+Transition!$C35*('RCP26-NEW'!AC37*'Per Unit Emission'!AC80)*'Efficiency Change'!$P35)/'Life time change'!$C35</f>
        <v>32157328.130960446</v>
      </c>
      <c r="DL36">
        <f>(Transition!$D35*('RCP26-NEW'!AD37*'Per Unit Emission'!AD36)*'Efficiency Change'!$G35+Transition!$C35*('RCP26-NEW'!AD37*'Per Unit Emission'!AD80)*'Efficiency Change'!$P35)/'Life time change'!$C35</f>
        <v>28450354.853608634</v>
      </c>
      <c r="DM36">
        <f>(Transition!$D35*('RCP26-NEW'!AE37*'Per Unit Emission'!AE36)*'Efficiency Change'!$G35+Transition!$C35*('RCP26-NEW'!AE37*'Per Unit Emission'!AE80)*'Efficiency Change'!$P35)/'Life time change'!$C35</f>
        <v>8576242.3263457585</v>
      </c>
      <c r="DN36">
        <f>(Transition!$D35*('RCP26-NEW'!AF37*'Per Unit Emission'!AF36)*'Efficiency Change'!$G35+Transition!$C35*('RCP26-NEW'!AF37*'Per Unit Emission'!AF80)*'Efficiency Change'!$P35)/'Life time change'!$C35</f>
        <v>14302724.856392551</v>
      </c>
      <c r="DO36">
        <f>(Transition!$D35*('RCP26-NEW'!AG37*'Per Unit Emission'!AG36)*'Efficiency Change'!$G35+Transition!$C35*('RCP26-NEW'!AG37*'Per Unit Emission'!AG80)*'Efficiency Change'!$P35)/'Life time change'!$C35</f>
        <v>2871648.3039931911</v>
      </c>
      <c r="DP36">
        <f>(Transition!$D35*('RCP26-NEW'!AH37*'Per Unit Emission'!AH36)*'Efficiency Change'!$G35+Transition!$C35*('RCP26-NEW'!AH37*'Per Unit Emission'!AH80)*'Efficiency Change'!$P35)/'Life time change'!$C35</f>
        <v>14819022.761409814</v>
      </c>
      <c r="DQ36">
        <f>(Transition!$D35*('RCP26-NEW'!AI37*'Per Unit Emission'!AI36)*'Efficiency Change'!$G35+Transition!$C35*('RCP26-NEW'!AI37*'Per Unit Emission'!AI80)*'Efficiency Change'!$P35)/'Life time change'!$C35</f>
        <v>35352172.02928438</v>
      </c>
      <c r="DR36">
        <f>(Transition!$D35*('RCP26-NEW'!AJ37*'Per Unit Emission'!AJ36)*'Efficiency Change'!$G35+Transition!$C35*('RCP26-NEW'!AJ37*'Per Unit Emission'!AJ80)*'Efficiency Change'!$P35)/'Life time change'!$C35</f>
        <v>0</v>
      </c>
      <c r="DS36">
        <f>(Transition!$D35*('RCP26-NEW'!AK37*'Per Unit Emission'!T36)*'Efficiency Change'!$G35+Transition!$C35*('RCP26-NEW'!AK37*'Per Unit Emission'!T80)*'Efficiency Change'!$P35)/'Life time change'!$C35</f>
        <v>413663999.02603853</v>
      </c>
      <c r="DT36">
        <f>(Transition!$D35*('RCP26-NEW'!AL37*'Per Unit Emission'!U36)*'Efficiency Change'!$G35+Transition!$C35*('RCP26-NEW'!AL37*'Per Unit Emission'!U80)*'Efficiency Change'!$P35)/'Life time change'!$C35</f>
        <v>121830461.03503864</v>
      </c>
      <c r="DU36">
        <f>(Transition!$D35*('RCP26-NEW'!AM37*'Per Unit Emission'!V36)*'Efficiency Change'!$G35+Transition!$C35*('RCP26-NEW'!AM37*'Per Unit Emission'!V80)*'Efficiency Change'!$P35)/'Life time change'!$C35</f>
        <v>768400.58988318278</v>
      </c>
      <c r="DV36">
        <f>(Transition!$D35*('RCP26-NEW'!AN37*'Per Unit Emission'!W36)*'Efficiency Change'!$G35+Transition!$C35*('RCP26-NEW'!AN37*'Per Unit Emission'!W80)*'Efficiency Change'!$P35)/'Life time change'!$C35</f>
        <v>25469688.739126761</v>
      </c>
      <c r="DW36">
        <f>(Transition!$D35*('RCP26-NEW'!AO37*'Per Unit Emission'!X36)*'Efficiency Change'!$G35+Transition!$C35*('RCP26-NEW'!AO37*'Per Unit Emission'!X80)*'Efficiency Change'!$P35)/'Life time change'!$C35</f>
        <v>241452166.34638166</v>
      </c>
      <c r="DX36">
        <f>(Transition!$D35*('RCP26-NEW'!AP37*'Per Unit Emission'!Y36)*'Efficiency Change'!$G35+Transition!$C35*('RCP26-NEW'!AP37*'Per Unit Emission'!Y80)*'Efficiency Change'!$P35)/'Life time change'!$C35</f>
        <v>31161393.137569945</v>
      </c>
      <c r="DY36">
        <f>(Transition!$D35*('RCP26-NEW'!AQ37*'Per Unit Emission'!Z36)*'Efficiency Change'!$G35+Transition!$C35*('RCP26-NEW'!AQ37*'Per Unit Emission'!Z80)*'Efficiency Change'!$P35)/'Life time change'!$C35</f>
        <v>43654670.082491405</v>
      </c>
      <c r="DZ36">
        <f>(Transition!$D35*('RCP26-NEW'!AR37*'Per Unit Emission'!AA36)*'Efficiency Change'!$G35+Transition!$C35*('RCP26-NEW'!AR37*'Per Unit Emission'!AA80)*'Efficiency Change'!$P35)/'Life time change'!$C35</f>
        <v>68920747.979354843</v>
      </c>
      <c r="EA36">
        <f>(Transition!$D35*('RCP26-NEW'!AS37*'Per Unit Emission'!AB36)*'Efficiency Change'!$G35+Transition!$C35*('RCP26-NEW'!AS37*'Per Unit Emission'!AB80)*'Efficiency Change'!$P35)/'Life time change'!$C35</f>
        <v>471384230.5241254</v>
      </c>
      <c r="EB36">
        <f>(Transition!$D35*('RCP26-NEW'!AT37*'Per Unit Emission'!AC36)*'Efficiency Change'!$G35+Transition!$C35*('RCP26-NEW'!AT37*'Per Unit Emission'!AC80)*'Efficiency Change'!$P35)/'Life time change'!$C35</f>
        <v>64314656.261920653</v>
      </c>
      <c r="EC36">
        <f>(Transition!$D35*('RCP26-NEW'!AU37*'Per Unit Emission'!AD36)*'Efficiency Change'!$G35+Transition!$C35*('RCP26-NEW'!AU37*'Per Unit Emission'!AD80)*'Efficiency Change'!$P35)/'Life time change'!$C35</f>
        <v>29597706.417044859</v>
      </c>
      <c r="ED36">
        <f>(Transition!$D35*('RCP26-NEW'!AV37*'Per Unit Emission'!AE36)*'Efficiency Change'!$G35+Transition!$C35*('RCP26-NEW'!AV37*'Per Unit Emission'!AE80)*'Efficiency Change'!$P35)/'Life time change'!$C35</f>
        <v>17152456.162351299</v>
      </c>
      <c r="EE36">
        <f>(Transition!$D35*('RCP26-NEW'!AW37*'Per Unit Emission'!AF36)*'Efficiency Change'!$G35+Transition!$C35*('RCP26-NEW'!AW37*'Per Unit Emission'!AF80)*'Efficiency Change'!$P35)/'Life time change'!$C35</f>
        <v>28605075.775775142</v>
      </c>
      <c r="EF36">
        <f>(Transition!$D35*('RCP26-NEW'!AX37*'Per Unit Emission'!AG36)*'Efficiency Change'!$G35+Transition!$C35*('RCP26-NEW'!AX37*'Per Unit Emission'!AG80)*'Efficiency Change'!$P35)/'Life time change'!$C35</f>
        <v>2929135.2368541202</v>
      </c>
      <c r="EG36">
        <f>(Transition!$D35*('RCP26-NEW'!AY37*'Per Unit Emission'!AH36)*'Efficiency Change'!$G35+Transition!$C35*('RCP26-NEW'!AY37*'Per Unit Emission'!AH80)*'Efficiency Change'!$P35)/'Life time change'!$C35</f>
        <v>29637539.056624427</v>
      </c>
      <c r="EH36">
        <f>(Transition!$D35*('RCP26-NEW'!AZ37*'Per Unit Emission'!AI36)*'Efficiency Change'!$G35+Transition!$C35*('RCP26-NEW'!AZ37*'Per Unit Emission'!AI80)*'Efficiency Change'!$P35)/'Life time change'!$C35</f>
        <v>35494810.40830341</v>
      </c>
      <c r="EI36">
        <f>(Transition!$D35*('RCP26-NEW'!BA37*'Per Unit Emission'!AJ36)*'Efficiency Change'!$G35+Transition!$C35*('RCP26-NEW'!BA37*'Per Unit Emission'!AJ80)*'Efficiency Change'!$P35)/'Life time change'!$C35</f>
        <v>0</v>
      </c>
      <c r="EJ36">
        <f>(Transition!$D35*('RCP26-NEW'!BB37*'Per Unit Emission'!T36)*'Efficiency Change'!$G35+Transition!$C35*('RCP26-NEW'!BB37*'Per Unit Emission'!T80)*'Efficiency Change'!$P35)/'Life time change'!$C35</f>
        <v>414106853.25632381</v>
      </c>
      <c r="EK36">
        <f>(Transition!$D35*('RCP26-NEW'!BC37*'Per Unit Emission'!U36)*'Efficiency Change'!$G35+Transition!$C35*('RCP26-NEW'!BC37*'Per Unit Emission'!U80)*'Efficiency Change'!$P35)/'Life time change'!$C35</f>
        <v>121939991.19898288</v>
      </c>
      <c r="EL36">
        <f>(Transition!$D35*('RCP26-NEW'!BD37*'Per Unit Emission'!V36)*'Efficiency Change'!$G35+Transition!$C35*('RCP26-NEW'!BD37*'Per Unit Emission'!V80)*'Efficiency Change'!$P35)/'Life time change'!$C35</f>
        <v>995941.23368502141</v>
      </c>
      <c r="EM36">
        <f>(Transition!$D35*('RCP26-NEW'!BE37*'Per Unit Emission'!W36)*'Efficiency Change'!$G35+Transition!$C35*('RCP26-NEW'!BE37*'Per Unit Emission'!W80)*'Efficiency Change'!$P35)/'Life time change'!$C35</f>
        <v>25489694.11396217</v>
      </c>
      <c r="EN36">
        <f>(Transition!$D35*('RCP26-NEW'!BF37*'Per Unit Emission'!X36)*'Efficiency Change'!$G35+Transition!$C35*('RCP26-NEW'!BF37*'Per Unit Emission'!X80)*'Efficiency Change'!$P35)/'Life time change'!$C35</f>
        <v>241654235.33651534</v>
      </c>
      <c r="EO36">
        <f>(Transition!$D35*('RCP26-NEW'!BG37*'Per Unit Emission'!Y36)*'Efficiency Change'!$G35+Transition!$C35*('RCP26-NEW'!BG37*'Per Unit Emission'!Y80)*'Efficiency Change'!$P35)/'Life time change'!$C35</f>
        <v>58374092.056662656</v>
      </c>
      <c r="EP36">
        <f>(Transition!$D35*('RCP26-NEW'!BH37*'Per Unit Emission'!Z36)*'Efficiency Change'!$G35+Transition!$C35*('RCP26-NEW'!BH37*'Per Unit Emission'!Z80)*'Efficiency Change'!$P35)/'Life time change'!$C35</f>
        <v>43854576.503535874</v>
      </c>
      <c r="EQ36">
        <f>(Transition!$D35*('RCP26-NEW'!BI37*'Per Unit Emission'!AA36)*'Efficiency Change'!$G35+Transition!$C35*('RCP26-NEW'!BI37*'Per Unit Emission'!AA80)*'Efficiency Change'!$P35)/'Life time change'!$C35</f>
        <v>78362517.613264024</v>
      </c>
      <c r="ER36">
        <f>(Transition!$D35*('RCP26-NEW'!BJ37*'Per Unit Emission'!AB36)*'Efficiency Change'!$G35+Transition!$C35*('RCP26-NEW'!BJ37*'Per Unit Emission'!AB80)*'Efficiency Change'!$P35)/'Life time change'!$C35</f>
        <v>592459370.60483861</v>
      </c>
      <c r="ES36">
        <f>(Transition!$D35*('RCP26-NEW'!BK37*'Per Unit Emission'!AC36)*'Efficiency Change'!$G35+Transition!$C35*('RCP26-NEW'!BK37*'Per Unit Emission'!AC80)*'Efficiency Change'!$P35)/'Life time change'!$C35</f>
        <v>93266729.660758346</v>
      </c>
      <c r="ET36">
        <f>(Transition!$D35*('RCP26-NEW'!BL37*'Per Unit Emission'!AD36)*'Efficiency Change'!$G35+Transition!$C35*('RCP26-NEW'!BL37*'Per Unit Emission'!AD80)*'Efficiency Change'!$P35)/'Life time change'!$C35</f>
        <v>29688135.958440628</v>
      </c>
      <c r="EU36">
        <f>(Transition!$D35*('RCP26-NEW'!BM37*'Per Unit Emission'!AE36)*'Efficiency Change'!$G35+Transition!$C35*('RCP26-NEW'!BM37*'Per Unit Emission'!AE80)*'Efficiency Change'!$P35)/'Life time change'!$C35</f>
        <v>28092567.952171411</v>
      </c>
      <c r="EV36">
        <f>(Transition!$D35*('RCP26-NEW'!BN37*'Per Unit Emission'!AF36)*'Efficiency Change'!$G35+Transition!$C35*('RCP26-NEW'!BN37*'Per Unit Emission'!AF80)*'Efficiency Change'!$P35)/'Life time change'!$C35</f>
        <v>34381782.522305891</v>
      </c>
      <c r="EW36">
        <f>(Transition!$D35*('RCP26-NEW'!BO37*'Per Unit Emission'!AG36)*'Efficiency Change'!$G35+Transition!$C35*('RCP26-NEW'!BO37*'Per Unit Emission'!AG80)*'Efficiency Change'!$P35)/'Life time change'!$C35</f>
        <v>2978537.926941698</v>
      </c>
      <c r="EX36">
        <f>(Transition!$D35*('RCP26-NEW'!BP37*'Per Unit Emission'!AH36)*'Efficiency Change'!$G35+Transition!$C35*('RCP26-NEW'!BP37*'Per Unit Emission'!AH80)*'Efficiency Change'!$P35)/'Life time change'!$C35</f>
        <v>41994813.632302158</v>
      </c>
      <c r="EY36">
        <f>(Transition!$D35*('RCP26-NEW'!BQ37*'Per Unit Emission'!AI36)*'Efficiency Change'!$G35+Transition!$C35*('RCP26-NEW'!BQ37*'Per Unit Emission'!AI80)*'Efficiency Change'!$P35)/'Life time change'!$C35</f>
        <v>35623963.551212199</v>
      </c>
      <c r="EZ36">
        <f>(Transition!$D35*('RCP26-NEW'!BR37*'Per Unit Emission'!AJ36)*'Efficiency Change'!$G35+Transition!$C35*('RCP26-NEW'!BR37*'Per Unit Emission'!AJ80)*'Efficiency Change'!$P35)/'Life time change'!$C35</f>
        <v>0</v>
      </c>
      <c r="FA36">
        <f>(Transition!$D35*('RCP26-NEW'!BS37*'Per Unit Emission'!T36)*'Efficiency Change'!$G35+Transition!$C35*('RCP26-NEW'!BS37*'Per Unit Emission'!T80)*'Efficiency Change'!$P35)/'Life time change'!$C35</f>
        <v>414504046.12896353</v>
      </c>
      <c r="FB36">
        <f>(Transition!$D35*('RCP26-NEW'!BT37*'Per Unit Emission'!U36)*'Efficiency Change'!$G35+Transition!$C35*('RCP26-NEW'!BT37*'Per Unit Emission'!U80)*'Efficiency Change'!$P35)/'Life time change'!$C35</f>
        <v>122047582.72743917</v>
      </c>
      <c r="FC36">
        <f>(Transition!$D35*('RCP26-NEW'!BU37*'Per Unit Emission'!V36)*'Efficiency Change'!$G35+Transition!$C35*('RCP26-NEW'!BU37*'Per Unit Emission'!V80)*'Efficiency Change'!$P35)/'Life time change'!$C35</f>
        <v>1206338.1250865231</v>
      </c>
      <c r="FD36">
        <f>(Transition!$D35*('RCP26-NEW'!BV37*'Per Unit Emission'!W36)*'Efficiency Change'!$G35+Transition!$C35*('RCP26-NEW'!BV37*'Per Unit Emission'!W80)*'Efficiency Change'!$P35)/'Life time change'!$C35</f>
        <v>25508333.807497803</v>
      </c>
      <c r="FE36">
        <f>(Transition!$D35*('RCP26-NEW'!BW37*'Per Unit Emission'!X36)*'Efficiency Change'!$G35+Transition!$C35*('RCP26-NEW'!BW37*'Per Unit Emission'!X80)*'Efficiency Change'!$P35)/'Life time change'!$C35</f>
        <v>241839002.59576088</v>
      </c>
      <c r="FF36">
        <f>(Transition!$D35*('RCP26-NEW'!BX37*'Per Unit Emission'!Y36)*'Efficiency Change'!$G35+Transition!$C35*('RCP26-NEW'!BX37*'Per Unit Emission'!Y80)*'Efficiency Change'!$P35)/'Life time change'!$C35</f>
        <v>58383269.833986834</v>
      </c>
      <c r="FG36">
        <f>(Transition!$D35*('RCP26-NEW'!BY37*'Per Unit Emission'!Z36)*'Efficiency Change'!$G35+Transition!$C35*('RCP26-NEW'!BY37*'Per Unit Emission'!Z80)*'Efficiency Change'!$P35)/'Life time change'!$C35</f>
        <v>43874606.755709492</v>
      </c>
      <c r="FH36">
        <f>(Transition!$D35*('RCP26-NEW'!BZ37*'Per Unit Emission'!AA36)*'Efficiency Change'!$G35+Transition!$C35*('RCP26-NEW'!BZ37*'Per Unit Emission'!AA80)*'Efficiency Change'!$P35)/'Life time change'!$C35</f>
        <v>78421518.442370877</v>
      </c>
      <c r="FI36">
        <f>(Transition!$D35*('RCP26-NEW'!CA37*'Per Unit Emission'!AB36)*'Efficiency Change'!$G35+Transition!$C35*('RCP26-NEW'!CA37*'Per Unit Emission'!AB80)*'Efficiency Change'!$P35)/'Life time change'!$C35</f>
        <v>592783446.1144067</v>
      </c>
      <c r="FJ36">
        <f>(Transition!$D35*('RCP26-NEW'!CB37*'Per Unit Emission'!AC36)*'Efficiency Change'!$G35+Transition!$C35*('RCP26-NEW'!CB37*'Per Unit Emission'!AC80)*'Efficiency Change'!$P35)/'Life time change'!$C35</f>
        <v>93301581.804074556</v>
      </c>
      <c r="FK36">
        <f>(Transition!$D35*('RCP26-NEW'!CC37*'Per Unit Emission'!AD36)*'Efficiency Change'!$G35+Transition!$C35*('RCP26-NEW'!CC37*'Per Unit Emission'!AD80)*'Efficiency Change'!$P35)/'Life time change'!$C35</f>
        <v>29761831.623787824</v>
      </c>
      <c r="FL36">
        <f>(Transition!$D35*('RCP26-NEW'!CD37*'Per Unit Emission'!AE36)*'Efficiency Change'!$G35+Transition!$C35*('RCP26-NEW'!CD37*'Per Unit Emission'!AE80)*'Efficiency Change'!$P35)/'Life time change'!$C35</f>
        <v>28100732.402422924</v>
      </c>
      <c r="FM36">
        <f>(Transition!$D35*('RCP26-NEW'!CE37*'Per Unit Emission'!AF36)*'Efficiency Change'!$G35+Transition!$C35*('RCP26-NEW'!CE37*'Per Unit Emission'!AF80)*'Efficiency Change'!$P35)/'Life time change'!$C35</f>
        <v>34404446.687300697</v>
      </c>
      <c r="FN36">
        <f>(Transition!$D35*('RCP26-NEW'!CF37*'Per Unit Emission'!AG36)*'Efficiency Change'!$G35+Transition!$C35*('RCP26-NEW'!CF37*'Per Unit Emission'!AG80)*'Efficiency Change'!$P35)/'Life time change'!$C35</f>
        <v>3021606.7018680242</v>
      </c>
      <c r="FO36">
        <f>(Transition!$D35*('RCP26-NEW'!CG37*'Per Unit Emission'!AH36)*'Efficiency Change'!$G35+Transition!$C35*('RCP26-NEW'!CG37*'Per Unit Emission'!AH80)*'Efficiency Change'!$P35)/'Life time change'!$C35</f>
        <v>42014320.699684165</v>
      </c>
      <c r="FP36">
        <f>(Transition!$D35*('RCP26-NEW'!CH37*'Per Unit Emission'!AI36)*'Efficiency Change'!$G35+Transition!$C35*('RCP26-NEW'!CH37*'Per Unit Emission'!AI80)*'Efficiency Change'!$P35)/'Life time change'!$C35</f>
        <v>35735280.128576681</v>
      </c>
      <c r="FS36">
        <v>2043</v>
      </c>
      <c r="FT36">
        <f>(Transition!$D35*('RCP19-NEW'!C37*'Per Unit Emission'!AK36)*'Efficiency Change'!$G35+Transition!$C35*('RCP19-NEW'!C37*'Per Unit Emission'!AK80)*'Efficiency Change'!$P35)/'Life time change'!$C35</f>
        <v>0</v>
      </c>
      <c r="FU36">
        <f>(Transition!$D35*('RCP19-NEW'!D37*'Per Unit Emission'!AL36)*'Efficiency Change'!$G35+Transition!$C35*('RCP19-NEW'!D37*'Per Unit Emission'!AL80)*'Efficiency Change'!$P35)/'Life time change'!$C35</f>
        <v>0</v>
      </c>
      <c r="FV36">
        <f>(Transition!$D35*('RCP19-NEW'!E37*'Per Unit Emission'!AM36)*'Efficiency Change'!$G35+Transition!$C35*('RCP19-NEW'!E37*'Per Unit Emission'!AM80)*'Efficiency Change'!$P35)/'Life time change'!$C35</f>
        <v>0</v>
      </c>
      <c r="FW36">
        <f>(Transition!$D35*('RCP19-NEW'!F37*'Per Unit Emission'!AN36)*'Efficiency Change'!$G35+Transition!$C35*('RCP19-NEW'!F37*'Per Unit Emission'!AN80)*'Efficiency Change'!$P35)/'Life time change'!$C35</f>
        <v>0</v>
      </c>
      <c r="FX36">
        <f>(Transition!$D35*('RCP19-NEW'!G37*'Per Unit Emission'!AO36)*'Efficiency Change'!$G35+Transition!$C35*('RCP19-NEW'!G37*'Per Unit Emission'!AO80)*'Efficiency Change'!$P35)/'Life time change'!$C35</f>
        <v>0</v>
      </c>
      <c r="FY36">
        <f>(Transition!$D35*('RCP19-NEW'!H37*'Per Unit Emission'!AP36)*'Efficiency Change'!$G35+Transition!$C35*('RCP19-NEW'!H37*'Per Unit Emission'!AP80)*'Efficiency Change'!$P35)/'Life time change'!$C35</f>
        <v>0</v>
      </c>
      <c r="FZ36">
        <f>(Transition!$D35*('RCP19-NEW'!I37*'Per Unit Emission'!AQ36)*'Efficiency Change'!$G35+Transition!$C35*('RCP19-NEW'!I37*'Per Unit Emission'!AQ80)*'Efficiency Change'!$P35)/'Life time change'!$C35</f>
        <v>0</v>
      </c>
      <c r="GA36">
        <f>(Transition!$D35*('RCP19-NEW'!J37*'Per Unit Emission'!AR36)*'Efficiency Change'!$G35+Transition!$C35*('RCP19-NEW'!J37*'Per Unit Emission'!AR80)*'Efficiency Change'!$P35)/'Life time change'!$C35</f>
        <v>0</v>
      </c>
      <c r="GB36">
        <f>(Transition!$D35*('RCP19-NEW'!K37*'Per Unit Emission'!AS36)*'Efficiency Change'!$G35+Transition!$C35*('RCP19-NEW'!K37*'Per Unit Emission'!AS80)*'Efficiency Change'!$P35)/'Life time change'!$C35</f>
        <v>0</v>
      </c>
      <c r="GC36">
        <f>(Transition!$D35*('RCP19-NEW'!L37*'Per Unit Emission'!AT36)*'Efficiency Change'!$G35+Transition!$C35*('RCP19-NEW'!L37*'Per Unit Emission'!AT80)*'Efficiency Change'!$P35)/'Life time change'!$C35</f>
        <v>0</v>
      </c>
      <c r="GD36">
        <f>(Transition!$D35*('RCP19-NEW'!M37*'Per Unit Emission'!AU36)*'Efficiency Change'!$G35+Transition!$C35*('RCP19-NEW'!M37*'Per Unit Emission'!AU80)*'Efficiency Change'!$P35)/'Life time change'!$C35</f>
        <v>0</v>
      </c>
      <c r="GE36">
        <f>(Transition!$D35*('RCP19-NEW'!N37*'Per Unit Emission'!AV36)*'Efficiency Change'!$G35+Transition!$C35*('RCP19-NEW'!N37*'Per Unit Emission'!AV80)*'Efficiency Change'!$P35)/'Life time change'!$C35</f>
        <v>0</v>
      </c>
      <c r="GF36">
        <f>(Transition!$D35*('RCP19-NEW'!O37*'Per Unit Emission'!AW36)*'Efficiency Change'!$G35+Transition!$C35*('RCP19-NEW'!O37*'Per Unit Emission'!AW80)*'Efficiency Change'!$P35)/'Life time change'!$C35</f>
        <v>0</v>
      </c>
      <c r="GG36">
        <f>(Transition!$D35*('RCP19-NEW'!P37*'Per Unit Emission'!AX36)*'Efficiency Change'!$G35+Transition!$C35*('RCP19-NEW'!P37*'Per Unit Emission'!AX80)*'Efficiency Change'!$P35)/'Life time change'!$C35</f>
        <v>0</v>
      </c>
      <c r="GH36">
        <f>(Transition!$D35*('RCP19-NEW'!Q37*'Per Unit Emission'!AY36)*'Efficiency Change'!$G35+Transition!$C35*('RCP19-NEW'!Q37*'Per Unit Emission'!AY80)*'Efficiency Change'!$P35)/'Life time change'!$C35</f>
        <v>0</v>
      </c>
      <c r="GI36">
        <f>(Transition!$D35*('RCP19-NEW'!R37*'Per Unit Emission'!AZ36)*'Efficiency Change'!$G35+Transition!$C35*('RCP19-NEW'!R37*'Per Unit Emission'!AZ80)*'Efficiency Change'!$P35)/'Life time change'!$C35</f>
        <v>0</v>
      </c>
      <c r="GJ36">
        <f>(Transition!$D35*('RCP19-NEW'!S37*'Per Unit Emission'!BA36)*'Efficiency Change'!$G35+Transition!$C35*('RCP19-NEW'!S37*'Per Unit Emission'!BA80)*'Efficiency Change'!$P35)/'Life time change'!$C35</f>
        <v>0</v>
      </c>
      <c r="GK36">
        <f>(Transition!$D35*('RCP19-NEW'!T37*'Per Unit Emission'!AK36)*'Efficiency Change'!$G35+Transition!$C35*('RCP19-NEW'!T37*'Per Unit Emission'!AK80)*'Efficiency Change'!$P35)/'Life time change'!$C35</f>
        <v>173431647.27269828</v>
      </c>
      <c r="GL36">
        <f>(Transition!$D35*('RCP19-NEW'!U37*'Per Unit Emission'!AL36)*'Efficiency Change'!$G35+Transition!$C35*('RCP19-NEW'!U37*'Per Unit Emission'!AL80)*'Efficiency Change'!$P35)/'Life time change'!$C35</f>
        <v>53603361.033778228</v>
      </c>
      <c r="GM36">
        <f>(Transition!$D35*('RCP19-NEW'!V37*'Per Unit Emission'!AM36)*'Efficiency Change'!$G35+Transition!$C35*('RCP19-NEW'!V37*'Per Unit Emission'!AM80)*'Efficiency Change'!$P35)/'Life time change'!$C35</f>
        <v>0</v>
      </c>
      <c r="GN36">
        <f>(Transition!$D35*('RCP19-NEW'!W37*'Per Unit Emission'!AN36)*'Efficiency Change'!$G35+Transition!$C35*('RCP19-NEW'!W37*'Per Unit Emission'!AN80)*'Efficiency Change'!$P35)/'Life time change'!$C35</f>
        <v>21829237.977612976</v>
      </c>
      <c r="GO36">
        <f>(Transition!$D35*('RCP19-NEW'!X37*'Per Unit Emission'!AO36)*'Efficiency Change'!$G35+Transition!$C35*('RCP19-NEW'!X37*'Per Unit Emission'!AO80)*'Efficiency Change'!$P35)/'Life time change'!$C35</f>
        <v>67883062.812075093</v>
      </c>
      <c r="GP36">
        <f>(Transition!$D35*('RCP19-NEW'!Y37*'Per Unit Emission'!AP36)*'Efficiency Change'!$G35+Transition!$C35*('RCP19-NEW'!Y37*'Per Unit Emission'!AP80)*'Efficiency Change'!$P35)/'Life time change'!$C35</f>
        <v>20520309.966335755</v>
      </c>
      <c r="GQ36">
        <f>(Transition!$D35*('RCP19-NEW'!Z37*'Per Unit Emission'!AQ36)*'Efficiency Change'!$G35+Transition!$C35*('RCP19-NEW'!Z37*'Per Unit Emission'!AQ80)*'Efficiency Change'!$P35)/'Life time change'!$C35</f>
        <v>18381033.948666461</v>
      </c>
      <c r="GR36">
        <f>(Transition!$D35*('RCP19-NEW'!AA37*'Per Unit Emission'!AR36)*'Efficiency Change'!$G35+Transition!$C35*('RCP19-NEW'!AA37*'Per Unit Emission'!AR80)*'Efficiency Change'!$P35)/'Life time change'!$C35</f>
        <v>32729901.987024393</v>
      </c>
      <c r="GS36">
        <f>(Transition!$D35*('RCP19-NEW'!AB37*'Per Unit Emission'!AS36)*'Efficiency Change'!$G35+Transition!$C35*('RCP19-NEW'!AB37*'Per Unit Emission'!AS80)*'Efficiency Change'!$P35)/'Life time change'!$C35</f>
        <v>130183541.57422048</v>
      </c>
      <c r="GT36">
        <f>(Transition!$D35*('RCP19-NEW'!AC37*'Per Unit Emission'!AT36)*'Efficiency Change'!$G35+Transition!$C35*('RCP19-NEW'!AC37*'Per Unit Emission'!AT80)*'Efficiency Change'!$P35)/'Life time change'!$C35</f>
        <v>38547525.290425733</v>
      </c>
      <c r="GU36">
        <f>(Transition!$D35*('RCP19-NEW'!AD37*'Per Unit Emission'!AU36)*'Efficiency Change'!$G35+Transition!$C35*('RCP19-NEW'!AD37*'Per Unit Emission'!AU80)*'Efficiency Change'!$P35)/'Life time change'!$C35</f>
        <v>0</v>
      </c>
      <c r="GV36">
        <f>(Transition!$D35*('RCP19-NEW'!AE37*'Per Unit Emission'!AV36)*'Efficiency Change'!$G35+Transition!$C35*('RCP19-NEW'!AE37*'Per Unit Emission'!AV80)*'Efficiency Change'!$P35)/'Life time change'!$C35</f>
        <v>18957856.042636346</v>
      </c>
      <c r="GW36">
        <f>(Transition!$D35*('RCP19-NEW'!AF37*'Per Unit Emission'!AW36)*'Efficiency Change'!$G35+Transition!$C35*('RCP19-NEW'!AF37*'Per Unit Emission'!AW80)*'Efficiency Change'!$P35)/'Life time change'!$C35</f>
        <v>14201795.67872875</v>
      </c>
      <c r="GX36">
        <f>(Transition!$D35*('RCP19-NEW'!AG37*'Per Unit Emission'!AX36)*'Efficiency Change'!$G35+Transition!$C35*('RCP19-NEW'!AG37*'Per Unit Emission'!AX80)*'Efficiency Change'!$P35)/'Life time change'!$C35</f>
        <v>16668066.135550085</v>
      </c>
      <c r="GY36">
        <f>(Transition!$D35*('RCP19-NEW'!AH37*'Per Unit Emission'!AY36)*'Efficiency Change'!$G35+Transition!$C35*('RCP19-NEW'!AH37*'Per Unit Emission'!AY80)*'Efficiency Change'!$P35)/'Life time change'!$C35</f>
        <v>12051249.529664228</v>
      </c>
      <c r="GZ36">
        <f>(Transition!$D35*('RCP19-NEW'!AI37*'Per Unit Emission'!AZ36)*'Efficiency Change'!$G35+Transition!$C35*('RCP19-NEW'!AI37*'Per Unit Emission'!AZ80)*'Efficiency Change'!$P35)/'Life time change'!$C35</f>
        <v>124845133.54877292</v>
      </c>
      <c r="HA36">
        <f>(Transition!$D35*('RCP19-NEW'!AJ37*'Per Unit Emission'!BA36)*'Efficiency Change'!$G35+Transition!$C35*('RCP19-NEW'!AJ37*'Per Unit Emission'!BA80)*'Efficiency Change'!$P35)/'Life time change'!$C35</f>
        <v>0</v>
      </c>
      <c r="HB36">
        <f>(Transition!$D35*('RCP19-NEW'!AK37*'Per Unit Emission'!AK36)*'Efficiency Change'!$G35+Transition!$C35*('RCP19-NEW'!AK37*'Per Unit Emission'!AK80)*'Efficiency Change'!$P35)/'Life time change'!$C35</f>
        <v>174123145.37527511</v>
      </c>
      <c r="HC36">
        <f>(Transition!$D35*('RCP19-NEW'!AL37*'Per Unit Emission'!AL36)*'Efficiency Change'!$G35+Transition!$C35*('RCP19-NEW'!AL37*'Per Unit Emission'!AL80)*'Efficiency Change'!$P35)/'Life time change'!$C35</f>
        <v>155288228.72856766</v>
      </c>
      <c r="HD36">
        <f>(Transition!$D35*('RCP19-NEW'!AM37*'Per Unit Emission'!AM36)*'Efficiency Change'!$G35+Transition!$C35*('RCP19-NEW'!AM37*'Per Unit Emission'!AM80)*'Efficiency Change'!$P35)/'Life time change'!$C35</f>
        <v>0</v>
      </c>
      <c r="HE36">
        <f>(Transition!$D35*('RCP19-NEW'!AN37*'Per Unit Emission'!AN36)*'Efficiency Change'!$G35+Transition!$C35*('RCP19-NEW'!AN37*'Per Unit Emission'!AN80)*'Efficiency Change'!$P35)/'Life time change'!$C35</f>
        <v>26753248.285358977</v>
      </c>
      <c r="HF36">
        <f>(Transition!$D35*('RCP19-NEW'!AO37*'Per Unit Emission'!AO36)*'Efficiency Change'!$G35+Transition!$C35*('RCP19-NEW'!AO37*'Per Unit Emission'!AO80)*'Efficiency Change'!$P35)/'Life time change'!$C35</f>
        <v>179535796.57621199</v>
      </c>
      <c r="HG36">
        <f>(Transition!$D35*('RCP19-NEW'!AP37*'Per Unit Emission'!AP36)*'Efficiency Change'!$G35+Transition!$C35*('RCP19-NEW'!AP37*'Per Unit Emission'!AP80)*'Efficiency Change'!$P35)/'Life time change'!$C35</f>
        <v>41039993.299794815</v>
      </c>
      <c r="HH36">
        <f>(Transition!$D35*('RCP19-NEW'!AQ37*'Per Unit Emission'!AQ36)*'Efficiency Change'!$G35+Transition!$C35*('RCP19-NEW'!AQ37*'Per Unit Emission'!AQ80)*'Efficiency Change'!$P35)/'Life time change'!$C35</f>
        <v>36762067.897332922</v>
      </c>
      <c r="HI36">
        <f>(Transition!$D35*('RCP19-NEW'!AR37*'Per Unit Emission'!AR36)*'Efficiency Change'!$G35+Transition!$C35*('RCP19-NEW'!AR37*'Per Unit Emission'!AR80)*'Efficiency Change'!$P35)/'Life time change'!$C35</f>
        <v>55625118.284410141</v>
      </c>
      <c r="HJ36">
        <f>(Transition!$D35*('RCP19-NEW'!AS37*'Per Unit Emission'!AS36)*'Efficiency Change'!$G35+Transition!$C35*('RCP19-NEW'!AS37*'Per Unit Emission'!AS80)*'Efficiency Change'!$P35)/'Life time change'!$C35</f>
        <v>260367083.14844096</v>
      </c>
      <c r="HK36">
        <f>(Transition!$D35*('RCP19-NEW'!AT37*'Per Unit Emission'!AT36)*'Efficiency Change'!$G35+Transition!$C35*('RCP19-NEW'!AT37*'Per Unit Emission'!AT80)*'Efficiency Change'!$P35)/'Life time change'!$C35</f>
        <v>77095050.580851808</v>
      </c>
      <c r="HL36">
        <f>(Transition!$D35*('RCP19-NEW'!AU37*'Per Unit Emission'!AU36)*'Efficiency Change'!$G35+Transition!$C35*('RCP19-NEW'!AU37*'Per Unit Emission'!AU80)*'Efficiency Change'!$P35)/'Life time change'!$C35</f>
        <v>0</v>
      </c>
      <c r="HM36">
        <f>(Transition!$D35*('RCP19-NEW'!AV37*'Per Unit Emission'!AV36)*'Efficiency Change'!$G35+Transition!$C35*('RCP19-NEW'!AV37*'Per Unit Emission'!AV80)*'Efficiency Change'!$P35)/'Life time change'!$C35</f>
        <v>37915685.348147348</v>
      </c>
      <c r="HN36">
        <f>(Transition!$D35*('RCP19-NEW'!AW37*'Per Unit Emission'!AW36)*'Efficiency Change'!$G35+Transition!$C35*('RCP19-NEW'!AW37*'Per Unit Emission'!AW80)*'Efficiency Change'!$P35)/'Life time change'!$C35</f>
        <v>28403591.357457533</v>
      </c>
      <c r="HO36">
        <f>(Transition!$D35*('RCP19-NEW'!AX37*'Per Unit Emission'!AX36)*'Efficiency Change'!$G35+Transition!$C35*('RCP19-NEW'!AX37*'Per Unit Emission'!AX80)*'Efficiency Change'!$P35)/'Life time change'!$C35</f>
        <v>33335566.548621036</v>
      </c>
      <c r="HP36">
        <f>(Transition!$D35*('RCP19-NEW'!AY37*'Per Unit Emission'!AY36)*'Efficiency Change'!$G35+Transition!$C35*('RCP19-NEW'!AY37*'Per Unit Emission'!AY80)*'Efficiency Change'!$P35)/'Life time change'!$C35</f>
        <v>26257667.12623433</v>
      </c>
      <c r="HQ36">
        <f>(Transition!$D35*('RCP19-NEW'!AZ37*'Per Unit Emission'!AZ36)*'Efficiency Change'!$G35+Transition!$C35*('RCP19-NEW'!AZ37*'Per Unit Emission'!AZ80)*'Efficiency Change'!$P35)/'Life time change'!$C35</f>
        <v>249690267.09754622</v>
      </c>
      <c r="HR36">
        <f>(Transition!$D35*('RCP19-NEW'!BA37*'Per Unit Emission'!BA36)*'Efficiency Change'!$G35+Transition!$C35*('RCP19-NEW'!BA37*'Per Unit Emission'!BA80)*'Efficiency Change'!$P35)/'Life time change'!$C35</f>
        <v>0</v>
      </c>
      <c r="HS36">
        <f>(Transition!$D35*('RCP19-NEW'!BB37*'Per Unit Emission'!AK36)*'Efficiency Change'!$G35+Transition!$C35*('RCP19-NEW'!BB37*'Per Unit Emission'!AK80)*'Efficiency Change'!$P35)/'Life time change'!$C35</f>
        <v>174733829.35839158</v>
      </c>
      <c r="HT36">
        <f>(Transition!$D35*('RCP19-NEW'!BC37*'Per Unit Emission'!AL36)*'Efficiency Change'!$G35+Transition!$C35*('RCP19-NEW'!BC37*'Per Unit Emission'!AL80)*'Efficiency Change'!$P35)/'Life time change'!$C35</f>
        <v>164269619.67498669</v>
      </c>
      <c r="HU36">
        <f>(Transition!$D35*('RCP19-NEW'!BD37*'Per Unit Emission'!AM36)*'Efficiency Change'!$G35+Transition!$C35*('RCP19-NEW'!BD37*'Per Unit Emission'!AM80)*'Efficiency Change'!$P35)/'Life time change'!$C35</f>
        <v>0</v>
      </c>
      <c r="HV36">
        <f>(Transition!$D35*('RCP19-NEW'!BE37*'Per Unit Emission'!AN36)*'Efficiency Change'!$G35+Transition!$C35*('RCP19-NEW'!BE37*'Per Unit Emission'!AN80)*'Efficiency Change'!$P35)/'Life time change'!$C35</f>
        <v>26791142.453184534</v>
      </c>
      <c r="HW36">
        <f>(Transition!$D35*('RCP19-NEW'!BF37*'Per Unit Emission'!AO36)*'Efficiency Change'!$G35+Transition!$C35*('RCP19-NEW'!BF37*'Per Unit Emission'!AO80)*'Efficiency Change'!$P35)/'Life time change'!$C35</f>
        <v>179782659.48057023</v>
      </c>
      <c r="HX36">
        <f>(Transition!$D35*('RCP19-NEW'!BG37*'Per Unit Emission'!AP36)*'Efficiency Change'!$G35+Transition!$C35*('RCP19-NEW'!BG37*'Per Unit Emission'!AP80)*'Efficiency Change'!$P35)/'Life time change'!$C35</f>
        <v>61556979.286270395</v>
      </c>
      <c r="HY36">
        <f>(Transition!$D35*('RCP19-NEW'!BH37*'Per Unit Emission'!AQ36)*'Efficiency Change'!$G35+Transition!$C35*('RCP19-NEW'!BH37*'Per Unit Emission'!AQ80)*'Efficiency Change'!$P35)/'Life time change'!$C35</f>
        <v>63253068.432377584</v>
      </c>
      <c r="HZ36">
        <f>(Transition!$D35*('RCP19-NEW'!BI37*'Per Unit Emission'!AR36)*'Efficiency Change'!$G35+Transition!$C35*('RCP19-NEW'!BI37*'Per Unit Emission'!AR80)*'Efficiency Change'!$P35)/'Life time change'!$C35</f>
        <v>55811966.381030343</v>
      </c>
      <c r="IA36">
        <f>(Transition!$D35*('RCP19-NEW'!BJ37*'Per Unit Emission'!AS36)*'Efficiency Change'!$G35+Transition!$C35*('RCP19-NEW'!BJ37*'Per Unit Emission'!AS80)*'Efficiency Change'!$P35)/'Life time change'!$C35</f>
        <v>275425550.99615419</v>
      </c>
      <c r="IB36">
        <f>(Transition!$D35*('RCP19-NEW'!BK37*'Per Unit Emission'!AT36)*'Efficiency Change'!$G35+Transition!$C35*('RCP19-NEW'!BK37*'Per Unit Emission'!AT80)*'Efficiency Change'!$P35)/'Life time change'!$C35</f>
        <v>121138419.98616758</v>
      </c>
      <c r="IC36">
        <f>(Transition!$D35*('RCP19-NEW'!BL37*'Per Unit Emission'!AU36)*'Efficiency Change'!$G35+Transition!$C35*('RCP19-NEW'!BL37*'Per Unit Emission'!AU80)*'Efficiency Change'!$P35)/'Life time change'!$C35</f>
        <v>0</v>
      </c>
      <c r="ID36">
        <f>(Transition!$D35*('RCP19-NEW'!BM37*'Per Unit Emission'!AV36)*'Efficiency Change'!$G35+Transition!$C35*('RCP19-NEW'!BM37*'Per Unit Emission'!AV80)*'Efficiency Change'!$P35)/'Life time change'!$C35</f>
        <v>57376750.861377075</v>
      </c>
      <c r="IE36">
        <f>(Transition!$D35*('RCP19-NEW'!BN37*'Per Unit Emission'!AW36)*'Efficiency Change'!$G35+Transition!$C35*('RCP19-NEW'!BN37*'Per Unit Emission'!AW80)*'Efficiency Change'!$P35)/'Life time change'!$C35</f>
        <v>42321088.926819906</v>
      </c>
      <c r="IF36">
        <f>(Transition!$D35*('RCP19-NEW'!BO37*'Per Unit Emission'!AX36)*'Efficiency Change'!$G35+Transition!$C35*('RCP19-NEW'!BO37*'Per Unit Emission'!AX80)*'Efficiency Change'!$P35)/'Life time change'!$C35</f>
        <v>44147472.219352558</v>
      </c>
      <c r="IG36">
        <f>(Transition!$D35*('RCP19-NEW'!BP37*'Per Unit Emission'!AY36)*'Efficiency Change'!$G35+Transition!$C35*('RCP19-NEW'!BP37*'Per Unit Emission'!AY80)*'Efficiency Change'!$P35)/'Life time change'!$C35</f>
        <v>31030107.92992153</v>
      </c>
      <c r="IH36">
        <f>(Transition!$D35*('RCP19-NEW'!BQ37*'Per Unit Emission'!AZ36)*'Efficiency Change'!$G35+Transition!$C35*('RCP19-NEW'!BQ37*'Per Unit Emission'!AZ80)*'Efficiency Change'!$P35)/'Life time change'!$C35</f>
        <v>416799794.50763243</v>
      </c>
      <c r="II36">
        <f>(Transition!$D35*('RCP19-NEW'!BR37*'Per Unit Emission'!BA36)*'Efficiency Change'!$G35+Transition!$C35*('RCP19-NEW'!BR37*'Per Unit Emission'!BA80)*'Efficiency Change'!$P35)/'Life time change'!$C35</f>
        <v>0</v>
      </c>
      <c r="IJ36">
        <f>(Transition!$D35*('RCP19-NEW'!BS37*'Per Unit Emission'!AK36)*'Efficiency Change'!$G35+Transition!$C35*('RCP19-NEW'!BS37*'Per Unit Emission'!AK80)*'Efficiency Change'!$P35)/'Life time change'!$C35</f>
        <v>175282394.23188969</v>
      </c>
      <c r="IK36">
        <f>(Transition!$D35*('RCP19-NEW'!BT37*'Per Unit Emission'!AL36)*'Efficiency Change'!$G35+Transition!$C35*('RCP19-NEW'!BT37*'Per Unit Emission'!AL80)*'Efficiency Change'!$P35)/'Life time change'!$C35</f>
        <v>164457897.06164783</v>
      </c>
      <c r="IL36">
        <f>(Transition!$D35*('RCP19-NEW'!BU37*'Per Unit Emission'!AM36)*'Efficiency Change'!$G35+Transition!$C35*('RCP19-NEW'!BU37*'Per Unit Emission'!AM80)*'Efficiency Change'!$P35)/'Life time change'!$C35</f>
        <v>0</v>
      </c>
      <c r="IM36">
        <f>(Transition!$D35*('RCP19-NEW'!BV37*'Per Unit Emission'!AN36)*'Efficiency Change'!$G35+Transition!$C35*('RCP19-NEW'!BV37*'Per Unit Emission'!AN80)*'Efficiency Change'!$P35)/'Life time change'!$C35</f>
        <v>26823857.898240007</v>
      </c>
      <c r="IN36">
        <f>(Transition!$D35*('RCP19-NEW'!BW37*'Per Unit Emission'!AO36)*'Efficiency Change'!$G35+Transition!$C35*('RCP19-NEW'!BW37*'Per Unit Emission'!AO80)*'Efficiency Change'!$P35)/'Life time change'!$C35</f>
        <v>180003740.98350832</v>
      </c>
      <c r="IO36">
        <f>(Transition!$D35*('RCP19-NEW'!BX37*'Per Unit Emission'!AP36)*'Efficiency Change'!$G35+Transition!$C35*('RCP19-NEW'!BX37*'Per Unit Emission'!AP80)*'Efficiency Change'!$P35)/'Life time change'!$C35</f>
        <v>80770005.603656486</v>
      </c>
      <c r="IP36">
        <f>(Transition!$D35*('RCP19-NEW'!BY37*'Per Unit Emission'!AQ36)*'Efficiency Change'!$G35+Transition!$C35*('RCP19-NEW'!BY37*'Per Unit Emission'!AQ80)*'Efficiency Change'!$P35)/'Life time change'!$C35</f>
        <v>63273815.017597996</v>
      </c>
      <c r="IQ36">
        <f>(Transition!$D35*('RCP19-NEW'!BZ37*'Per Unit Emission'!AR36)*'Efficiency Change'!$G35+Transition!$C35*('RCP19-NEW'!BZ37*'Per Unit Emission'!AR80)*'Efficiency Change'!$P35)/'Life time change'!$C35</f>
        <v>55969390.963199213</v>
      </c>
      <c r="IR36">
        <f>(Transition!$D35*('RCP19-NEW'!CA37*'Per Unit Emission'!AS36)*'Efficiency Change'!$G35+Transition!$C35*('RCP19-NEW'!CA37*'Per Unit Emission'!AS80)*'Efficiency Change'!$P35)/'Life time change'!$C35</f>
        <v>275928331.52503747</v>
      </c>
      <c r="IS36">
        <f>(Transition!$D35*('RCP19-NEW'!CB37*'Per Unit Emission'!AT36)*'Efficiency Change'!$G35+Transition!$C35*('RCP19-NEW'!CB37*'Per Unit Emission'!AT80)*'Efficiency Change'!$P35)/'Life time change'!$C35</f>
        <v>121208675.4712306</v>
      </c>
      <c r="IT36">
        <f>(Transition!$D35*('RCP19-NEW'!CC37*'Per Unit Emission'!AU36)*'Efficiency Change'!$G35+Transition!$C35*('RCP19-NEW'!CC37*'Per Unit Emission'!AU80)*'Efficiency Change'!$P35)/'Life time change'!$C35</f>
        <v>0</v>
      </c>
      <c r="IU36">
        <f>(Transition!$D35*('RCP19-NEW'!CD37*'Per Unit Emission'!AV36)*'Efficiency Change'!$G35+Transition!$C35*('RCP19-NEW'!CD37*'Per Unit Emission'!AV80)*'Efficiency Change'!$P35)/'Life time change'!$C35</f>
        <v>67833158.796158284</v>
      </c>
      <c r="IV36">
        <f>(Transition!$D35*('RCP19-NEW'!CE37*'Per Unit Emission'!AW36)*'Efficiency Change'!$G35+Transition!$C35*('RCP19-NEW'!CE37*'Per Unit Emission'!AW80)*'Efficiency Change'!$P35)/'Life time change'!$C35</f>
        <v>42347899.367277868</v>
      </c>
      <c r="IW36">
        <f>(Transition!$D35*('RCP19-NEW'!CF37*'Per Unit Emission'!AX36)*'Efficiency Change'!$G35+Transition!$C35*('RCP19-NEW'!CF37*'Per Unit Emission'!AX80)*'Efficiency Change'!$P35)/'Life time change'!$C35</f>
        <v>44197538.322312802</v>
      </c>
      <c r="IX36">
        <f>(Transition!$D35*('RCP19-NEW'!CG37*'Per Unit Emission'!AY36)*'Efficiency Change'!$G35+Transition!$C35*('RCP19-NEW'!CG37*'Per Unit Emission'!AY80)*'Efficiency Change'!$P35)/'Life time change'!$C35</f>
        <v>31064249.191152982</v>
      </c>
      <c r="IY36">
        <f>(Transition!$D35*('RCP19-NEW'!CH37*'Per Unit Emission'!AZ36)*'Efficiency Change'!$G35+Transition!$C35*('RCP19-NEW'!CH37*'Per Unit Emission'!AZ80)*'Efficiency Change'!$P35)/'Life time change'!$C35</f>
        <v>416970361.50349039</v>
      </c>
    </row>
    <row r="37" spans="1:259" x14ac:dyDescent="0.25">
      <c r="A37">
        <v>2044</v>
      </c>
      <c r="B37">
        <f>(Transition!$D36*('Base-New'!C38*'Per Unit Emission'!C37)*'Efficiency Change'!$G36+Transition!$C36*('Base-New'!C38*'Per Unit Emission'!C81)*'Efficiency Change'!$P36)/'Life time change'!$C36</f>
        <v>0</v>
      </c>
      <c r="C37">
        <f>(Transition!$D36*('Base-New'!D38*'Per Unit Emission'!D37)*'Efficiency Change'!$G36+Transition!$C36*('Base-New'!D38*'Per Unit Emission'!D81)*'Efficiency Change'!$P36)/'Life time change'!$C36</f>
        <v>0</v>
      </c>
      <c r="D37">
        <f>(Transition!$D36*('Base-New'!E38*'Per Unit Emission'!E37)*'Efficiency Change'!$G36+Transition!$C36*('Base-New'!E38*'Per Unit Emission'!E81)*'Efficiency Change'!$P36)/'Life time change'!$C36</f>
        <v>0</v>
      </c>
      <c r="E37">
        <f>(Transition!$D36*('Base-New'!F38*'Per Unit Emission'!F37)*'Efficiency Change'!$G36+Transition!$C36*('Base-New'!F38*'Per Unit Emission'!F81)*'Efficiency Change'!$P36)/'Life time change'!$C36</f>
        <v>0</v>
      </c>
      <c r="F37">
        <f>(Transition!$D36*('Base-New'!G38*'Per Unit Emission'!G37)*'Efficiency Change'!$G36+Transition!$C36*('Base-New'!G38*'Per Unit Emission'!G81)*'Efficiency Change'!$P36)/'Life time change'!$C36</f>
        <v>0</v>
      </c>
      <c r="G37">
        <f>(Transition!$D36*('Base-New'!H38*'Per Unit Emission'!H37)*'Efficiency Change'!$G36+Transition!$C36*('Base-New'!H38*'Per Unit Emission'!H81)*'Efficiency Change'!$P36)/'Life time change'!$C36</f>
        <v>0</v>
      </c>
      <c r="H37">
        <f>(Transition!$D36*('Base-New'!I38*'Per Unit Emission'!I37)*'Efficiency Change'!$G36+Transition!$C36*('Base-New'!I38*'Per Unit Emission'!I81)*'Efficiency Change'!$P36)/'Life time change'!$C36</f>
        <v>0</v>
      </c>
      <c r="I37">
        <f>(Transition!$D36*('Base-New'!J38*'Per Unit Emission'!J37)*'Efficiency Change'!$G36+Transition!$C36*('Base-New'!J38*'Per Unit Emission'!J81)*'Efficiency Change'!$P36)/'Life time change'!$C36</f>
        <v>0</v>
      </c>
      <c r="J37">
        <f>(Transition!$D36*('Base-New'!K38*'Per Unit Emission'!K37)*'Efficiency Change'!$G36+Transition!$C36*('Base-New'!K38*'Per Unit Emission'!K81)*'Efficiency Change'!$P36)/'Life time change'!$C36</f>
        <v>0</v>
      </c>
      <c r="K37">
        <f>(Transition!$D36*('Base-New'!L38*'Per Unit Emission'!L37)*'Efficiency Change'!$G36+Transition!$C36*('Base-New'!L38*'Per Unit Emission'!L81)*'Efficiency Change'!$P36)/'Life time change'!$C36</f>
        <v>0</v>
      </c>
      <c r="L37">
        <f>(Transition!$D36*('Base-New'!M38*'Per Unit Emission'!M37)*'Efficiency Change'!$G36+Transition!$C36*('Base-New'!M38*'Per Unit Emission'!M81)*'Efficiency Change'!$P36)/'Life time change'!$C36</f>
        <v>0</v>
      </c>
      <c r="M37">
        <f>(Transition!$D36*('Base-New'!N38*'Per Unit Emission'!N37)*'Efficiency Change'!$G36+Transition!$C36*('Base-New'!N38*'Per Unit Emission'!N81)*'Efficiency Change'!$P36)/'Life time change'!$C36</f>
        <v>0</v>
      </c>
      <c r="N37">
        <f>(Transition!$D36*('Base-New'!O38*'Per Unit Emission'!O37)*'Efficiency Change'!$G36+Transition!$C36*('Base-New'!O38*'Per Unit Emission'!O81)*'Efficiency Change'!$P36)/'Life time change'!$C36</f>
        <v>0</v>
      </c>
      <c r="O37">
        <f>(Transition!$D36*('Base-New'!P38*'Per Unit Emission'!P37)*'Efficiency Change'!$G36+Transition!$C36*('Base-New'!P38*'Per Unit Emission'!P81)*'Efficiency Change'!$P36)/'Life time change'!$C36</f>
        <v>0</v>
      </c>
      <c r="P37">
        <f>(Transition!$D36*('Base-New'!Q38*'Per Unit Emission'!Q37)*'Efficiency Change'!$G36+Transition!$C36*('Base-New'!Q38*'Per Unit Emission'!Q81)*'Efficiency Change'!$P36)/'Life time change'!$C36</f>
        <v>0</v>
      </c>
      <c r="Q37">
        <f>(Transition!$D36*('Base-New'!R38*'Per Unit Emission'!R37)*'Efficiency Change'!$G36+Transition!$C36*('Base-New'!R38*'Per Unit Emission'!R81)*'Efficiency Change'!$P36)/'Life time change'!$C36</f>
        <v>0</v>
      </c>
      <c r="R37">
        <f>(Transition!$D36*('Base-New'!S38*'Per Unit Emission'!S37)*'Efficiency Change'!$G36+Transition!$C36*('Base-New'!S38*'Per Unit Emission'!S81)*'Efficiency Change'!$P36)/'Life time change'!$C36</f>
        <v>0</v>
      </c>
      <c r="S37">
        <f>(Transition!$D36*('Base-New'!T38*'Per Unit Emission'!C37)*'Efficiency Change'!$G36+Transition!$C36*('Base-New'!T38*'Per Unit Emission'!C81)*'Efficiency Change'!$P36)/'Life time change'!$C36</f>
        <v>0</v>
      </c>
      <c r="T37">
        <f>(Transition!$D36*('Base-New'!U38*'Per Unit Emission'!D37)*'Efficiency Change'!$G36+Transition!$C36*('Base-New'!U38*'Per Unit Emission'!D81)*'Efficiency Change'!$P36)/'Life time change'!$C36</f>
        <v>122939929.23057374</v>
      </c>
      <c r="U37">
        <f>(Transition!$D36*('Base-New'!V38*'Per Unit Emission'!E37)*'Efficiency Change'!$G36+Transition!$C36*('Base-New'!V38*'Per Unit Emission'!E81)*'Efficiency Change'!$P36)/'Life time change'!$C36</f>
        <v>21889144.425416753</v>
      </c>
      <c r="V37">
        <f>(Transition!$D36*('Base-New'!W38*'Per Unit Emission'!F37)*'Efficiency Change'!$G36+Transition!$C36*('Base-New'!W38*'Per Unit Emission'!F81)*'Efficiency Change'!$P36)/'Life time change'!$C36</f>
        <v>15289478.187851546</v>
      </c>
      <c r="W37">
        <f>(Transition!$D36*('Base-New'!X38*'Per Unit Emission'!G37)*'Efficiency Change'!$G36+Transition!$C36*('Base-New'!X38*'Per Unit Emission'!G81)*'Efficiency Change'!$P36)/'Life time change'!$C36</f>
        <v>0</v>
      </c>
      <c r="X37">
        <f>(Transition!$D36*('Base-New'!Y38*'Per Unit Emission'!H37)*'Efficiency Change'!$G36+Transition!$C36*('Base-New'!Y38*'Per Unit Emission'!H81)*'Efficiency Change'!$P36)/'Life time change'!$C36</f>
        <v>9495674.2571391724</v>
      </c>
      <c r="Y37">
        <f>(Transition!$D36*('Base-New'!Z38*'Per Unit Emission'!I37)*'Efficiency Change'!$G36+Transition!$C36*('Base-New'!Z38*'Per Unit Emission'!I81)*'Efficiency Change'!$P36)/'Life time change'!$C36</f>
        <v>16397173.265342653</v>
      </c>
      <c r="Z37">
        <f>(Transition!$D36*('Base-New'!AA38*'Per Unit Emission'!J37)*'Efficiency Change'!$G36+Transition!$C36*('Base-New'!AA38*'Per Unit Emission'!J81)*'Efficiency Change'!$P36)/'Life time change'!$C36</f>
        <v>45758581.563334666</v>
      </c>
      <c r="AA37">
        <f>(Transition!$D36*('Base-New'!AB38*'Per Unit Emission'!K37)*'Efficiency Change'!$G36+Transition!$C36*('Base-New'!AB38*'Per Unit Emission'!K81)*'Efficiency Change'!$P36)/'Life time change'!$C36</f>
        <v>218410237.68490064</v>
      </c>
      <c r="AB37">
        <f>(Transition!$D36*('Base-New'!AC38*'Per Unit Emission'!L37)*'Efficiency Change'!$G36+Transition!$C36*('Base-New'!AC38*'Per Unit Emission'!L81)*'Efficiency Change'!$P36)/'Life time change'!$C36</f>
        <v>38988424.58359652</v>
      </c>
      <c r="AC37">
        <f>(Transition!$D36*('Base-New'!AD38*'Per Unit Emission'!M37)*'Efficiency Change'!$G36+Transition!$C36*('Base-New'!AD38*'Per Unit Emission'!M81)*'Efficiency Change'!$P36)/'Life time change'!$C36</f>
        <v>32792646.063361917</v>
      </c>
      <c r="AD37">
        <f>(Transition!$D36*('Base-New'!AE38*'Per Unit Emission'!N37)*'Efficiency Change'!$G36+Transition!$C36*('Base-New'!AE38*'Per Unit Emission'!N81)*'Efficiency Change'!$P36)/'Life time change'!$C36</f>
        <v>7310360.2733877553</v>
      </c>
      <c r="AE37">
        <f>(Transition!$D36*('Base-New'!AF38*'Per Unit Emission'!O37)*'Efficiency Change'!$G36+Transition!$C36*('Base-New'!AF38*'Per Unit Emission'!O81)*'Efficiency Change'!$P36)/'Life time change'!$C36</f>
        <v>18332510.766524419</v>
      </c>
      <c r="AF37">
        <f>(Transition!$D36*('Base-New'!AG38*'Per Unit Emission'!P37)*'Efficiency Change'!$G36+Transition!$C36*('Base-New'!AG38*'Per Unit Emission'!P81)*'Efficiency Change'!$P36)/'Life time change'!$C36</f>
        <v>25247722.315243438</v>
      </c>
      <c r="AG37">
        <f>(Transition!$D36*('Base-New'!AH38*'Per Unit Emission'!Q37)*'Efficiency Change'!$G36+Transition!$C36*('Base-New'!AH38*'Per Unit Emission'!Q81)*'Efficiency Change'!$P36)/'Life time change'!$C36</f>
        <v>17718206.131626558</v>
      </c>
      <c r="AH37">
        <f>(Transition!$D36*('Base-New'!AI38*'Per Unit Emission'!R37)*'Efficiency Change'!$G36+Transition!$C36*('Base-New'!AI38*'Per Unit Emission'!R81)*'Efficiency Change'!$P36)/'Life time change'!$C36</f>
        <v>69271391.731026024</v>
      </c>
      <c r="AI37">
        <f>(Transition!$D36*('Base-New'!AJ38*'Per Unit Emission'!S37)*'Efficiency Change'!$G36+Transition!$C36*('Base-New'!AJ38*'Per Unit Emission'!S81)*'Efficiency Change'!$P36)/'Life time change'!$C36</f>
        <v>0</v>
      </c>
      <c r="AJ37">
        <f>(Transition!$D36*('Base-New'!AK38*'Per Unit Emission'!C37)*'Efficiency Change'!$G36+Transition!$C36*('Base-New'!AK38*'Per Unit Emission'!C81)*'Efficiency Change'!$P36)/'Life time change'!$C36</f>
        <v>0</v>
      </c>
      <c r="AK37">
        <f>(Transition!$D36*('Base-New'!AL38*'Per Unit Emission'!D37)*'Efficiency Change'!$G36+Transition!$C36*('Base-New'!AL38*'Per Unit Emission'!D81)*'Efficiency Change'!$P36)/'Life time change'!$C36</f>
        <v>250344226.99505511</v>
      </c>
      <c r="AL37">
        <f>(Transition!$D36*('Base-New'!AM38*'Per Unit Emission'!E37)*'Efficiency Change'!$G36+Transition!$C36*('Base-New'!AM38*'Per Unit Emission'!E81)*'Efficiency Change'!$P36)/'Life time change'!$C36</f>
        <v>48052654.26354301</v>
      </c>
      <c r="AM37">
        <f>(Transition!$D36*('Base-New'!AN38*'Per Unit Emission'!F37)*'Efficiency Change'!$G36+Transition!$C36*('Base-New'!AN38*'Per Unit Emission'!F81)*'Efficiency Change'!$P36)/'Life time change'!$C36</f>
        <v>48087791.947770521</v>
      </c>
      <c r="AN37">
        <f>(Transition!$D36*('Base-New'!AO38*'Per Unit Emission'!G37)*'Efficiency Change'!$G36+Transition!$C36*('Base-New'!AO38*'Per Unit Emission'!G81)*'Efficiency Change'!$P36)/'Life time change'!$C36</f>
        <v>0</v>
      </c>
      <c r="AO37">
        <f>(Transition!$D36*('Base-New'!AP38*'Per Unit Emission'!H37)*'Efficiency Change'!$G36+Transition!$C36*('Base-New'!AP38*'Per Unit Emission'!H81)*'Efficiency Change'!$P36)/'Life time change'!$C36</f>
        <v>18991348.514278397</v>
      </c>
      <c r="AP37">
        <f>(Transition!$D36*('Base-New'!AQ38*'Per Unit Emission'!I37)*'Efficiency Change'!$G36+Transition!$C36*('Base-New'!AQ38*'Per Unit Emission'!I81)*'Efficiency Change'!$P36)/'Life time change'!$C36</f>
        <v>32790997.568487696</v>
      </c>
      <c r="AQ37">
        <f>(Transition!$D36*('Base-New'!AR38*'Per Unit Emission'!J37)*'Efficiency Change'!$G36+Transition!$C36*('Base-New'!AR38*'Per Unit Emission'!J81)*'Efficiency Change'!$P36)/'Life time change'!$C36</f>
        <v>101764908.7376754</v>
      </c>
      <c r="AR37">
        <f>(Transition!$D36*('Base-New'!AS38*'Per Unit Emission'!K37)*'Efficiency Change'!$G36+Transition!$C36*('Base-New'!AS38*'Per Unit Emission'!K81)*'Efficiency Change'!$P36)/'Life time change'!$C36</f>
        <v>433464346.25245541</v>
      </c>
      <c r="AS37">
        <f>(Transition!$D36*('Base-New'!AT38*'Per Unit Emission'!L37)*'Efficiency Change'!$G36+Transition!$C36*('Base-New'!AT38*'Per Unit Emission'!L81)*'Efficiency Change'!$P36)/'Life time change'!$C36</f>
        <v>77976849.167192936</v>
      </c>
      <c r="AT37">
        <f>(Transition!$D36*('Base-New'!AU38*'Per Unit Emission'!M37)*'Efficiency Change'!$G36+Transition!$C36*('Base-New'!AU38*'Per Unit Emission'!M81)*'Efficiency Change'!$P36)/'Life time change'!$C36</f>
        <v>65585292.126723833</v>
      </c>
      <c r="AU37">
        <f>(Transition!$D36*('Base-New'!AV38*'Per Unit Emission'!N37)*'Efficiency Change'!$G36+Transition!$C36*('Base-New'!AV38*'Per Unit Emission'!N81)*'Efficiency Change'!$P36)/'Life time change'!$C36</f>
        <v>16896897.79915328</v>
      </c>
      <c r="AV37">
        <f>(Transition!$D36*('Base-New'!AW38*'Per Unit Emission'!O37)*'Efficiency Change'!$G36+Transition!$C36*('Base-New'!AW38*'Per Unit Emission'!O81)*'Efficiency Change'!$P36)/'Life time change'!$C36</f>
        <v>36665021.533048876</v>
      </c>
      <c r="AW37">
        <f>(Transition!$D36*('Base-New'!AX38*'Per Unit Emission'!P37)*'Efficiency Change'!$G36+Transition!$C36*('Base-New'!AX38*'Per Unit Emission'!P81)*'Efficiency Change'!$P36)/'Life time change'!$C36</f>
        <v>50495444.630486943</v>
      </c>
      <c r="AX37">
        <f>(Transition!$D36*('Base-New'!AY38*'Per Unit Emission'!Q37)*'Efficiency Change'!$G36+Transition!$C36*('Base-New'!AY38*'Per Unit Emission'!Q81)*'Efficiency Change'!$P36)/'Life time change'!$C36</f>
        <v>35436412.263253115</v>
      </c>
      <c r="AY37">
        <f>(Transition!$D36*('Base-New'!AZ38*'Per Unit Emission'!R37)*'Efficiency Change'!$G36+Transition!$C36*('Base-New'!AZ38*'Per Unit Emission'!R81)*'Efficiency Change'!$P36)/'Life time change'!$C36</f>
        <v>138542783.46205205</v>
      </c>
      <c r="AZ37">
        <f>(Transition!$D36*('Base-New'!BA38*'Per Unit Emission'!S37)*'Efficiency Change'!$G36+Transition!$C36*('Base-New'!BA38*'Per Unit Emission'!S81)*'Efficiency Change'!$P36)/'Life time change'!$C36</f>
        <v>0</v>
      </c>
      <c r="BA37">
        <f>(Transition!$D36*('Base-New'!BB38*'Per Unit Emission'!C37)*'Efficiency Change'!$G36+Transition!$C36*('Base-New'!BB38*'Per Unit Emission'!C81)*'Efficiency Change'!$P36)/'Life time change'!$C36</f>
        <v>0</v>
      </c>
      <c r="BB37">
        <f>(Transition!$D36*('Base-New'!BC38*'Per Unit Emission'!D37)*'Efficiency Change'!$G36+Transition!$C36*('Base-New'!BC38*'Per Unit Emission'!D81)*'Efficiency Change'!$P36)/'Life time change'!$C36</f>
        <v>448488521.27273154</v>
      </c>
      <c r="BC37">
        <f>(Transition!$D36*('Base-New'!BD38*'Per Unit Emission'!E37)*'Efficiency Change'!$G36+Transition!$C36*('Base-New'!BD38*'Per Unit Emission'!E81)*'Efficiency Change'!$P36)/'Life time change'!$C36</f>
        <v>48128163.480254173</v>
      </c>
      <c r="BD37">
        <f>(Transition!$D36*('Base-New'!BE38*'Per Unit Emission'!F37)*'Efficiency Change'!$G36+Transition!$C36*('Base-New'!BE38*'Per Unit Emission'!F81)*'Efficiency Change'!$P36)/'Life time change'!$C36</f>
        <v>48112669.853726648</v>
      </c>
      <c r="BE37">
        <f>(Transition!$D36*('Base-New'!BF38*'Per Unit Emission'!G37)*'Efficiency Change'!$G36+Transition!$C36*('Base-New'!BF38*'Per Unit Emission'!G81)*'Efficiency Change'!$P36)/'Life time change'!$C36</f>
        <v>0</v>
      </c>
      <c r="BF37">
        <f>(Transition!$D36*('Base-New'!BG38*'Per Unit Emission'!H37)*'Efficiency Change'!$G36+Transition!$C36*('Base-New'!BG38*'Per Unit Emission'!H81)*'Efficiency Change'!$P36)/'Life time change'!$C36</f>
        <v>28486999.813212451</v>
      </c>
      <c r="BG37">
        <f>(Transition!$D36*('Base-New'!BH38*'Per Unit Emission'!I37)*'Efficiency Change'!$G36+Transition!$C36*('Base-New'!BH38*'Per Unit Emission'!I81)*'Efficiency Change'!$P36)/'Life time change'!$C36</f>
        <v>53567049.14794717</v>
      </c>
      <c r="BH37">
        <f>(Transition!$D36*('Base-New'!BI38*'Per Unit Emission'!J37)*'Efficiency Change'!$G36+Transition!$C36*('Base-New'!BI38*'Per Unit Emission'!J81)*'Efficiency Change'!$P36)/'Life time change'!$C36</f>
        <v>135121681.54923871</v>
      </c>
      <c r="BI37">
        <f>(Transition!$D36*('Base-New'!BJ38*'Per Unit Emission'!K37)*'Efficiency Change'!$G36+Transition!$C36*('Base-New'!BJ38*'Per Unit Emission'!K81)*'Efficiency Change'!$P36)/'Life time change'!$C36</f>
        <v>433937622.28048444</v>
      </c>
      <c r="BJ37">
        <f>(Transition!$D36*('Base-New'!BK38*'Per Unit Emission'!L37)*'Efficiency Change'!$G36+Transition!$C36*('Base-New'!BK38*'Per Unit Emission'!L81)*'Efficiency Change'!$P36)/'Life time change'!$C36</f>
        <v>120050347.88654561</v>
      </c>
      <c r="BK37">
        <f>(Transition!$D36*('Base-New'!BL38*'Per Unit Emission'!M37)*'Efficiency Change'!$G36+Transition!$C36*('Base-New'!BL38*'Per Unit Emission'!M81)*'Efficiency Change'!$P36)/'Life time change'!$C36</f>
        <v>73905329.725393385</v>
      </c>
      <c r="BL37">
        <f>(Transition!$D36*('Base-New'!BM38*'Per Unit Emission'!N37)*'Efficiency Change'!$G36+Transition!$C36*('Base-New'!BM38*'Per Unit Emission'!N81)*'Efficiency Change'!$P36)/'Life time change'!$C36</f>
        <v>22908791.054738436</v>
      </c>
      <c r="BM37">
        <f>(Transition!$D36*('Base-New'!BN38*'Per Unit Emission'!O37)*'Efficiency Change'!$G36+Transition!$C36*('Base-New'!BN38*'Per Unit Emission'!O81)*'Efficiency Change'!$P36)/'Life time change'!$C36</f>
        <v>48858944.002593391</v>
      </c>
      <c r="BN37">
        <f>(Transition!$D36*('Base-New'!BO38*'Per Unit Emission'!P37)*'Efficiency Change'!$G36+Transition!$C36*('Base-New'!BO38*'Per Unit Emission'!P81)*'Efficiency Change'!$P36)/'Life time change'!$C36</f>
        <v>65797895.170925736</v>
      </c>
      <c r="BO37">
        <f>(Transition!$D36*('Base-New'!BP38*'Per Unit Emission'!Q37)*'Efficiency Change'!$G36+Transition!$C36*('Base-New'!BP38*'Per Unit Emission'!Q81)*'Efficiency Change'!$P36)/'Life time change'!$C36</f>
        <v>54391736.100208431</v>
      </c>
      <c r="BP37">
        <f>(Transition!$D36*('Base-New'!BQ38*'Per Unit Emission'!R37)*'Efficiency Change'!$G36+Transition!$C36*('Base-New'!BQ38*'Per Unit Emission'!R81)*'Efficiency Change'!$P36)/'Life time change'!$C36</f>
        <v>139286731.14576384</v>
      </c>
      <c r="BQ37">
        <f>(Transition!$D36*('Base-New'!BR38*'Per Unit Emission'!S37)*'Efficiency Change'!$G36+Transition!$C36*('Base-New'!BR38*'Per Unit Emission'!S81)*'Efficiency Change'!$P36)/'Life time change'!$C36</f>
        <v>0</v>
      </c>
      <c r="BR37">
        <f>(Transition!$D36*('Base-New'!BS38*'Per Unit Emission'!C37)*'Efficiency Change'!$G36+Transition!$C36*('Base-New'!BS38*'Per Unit Emission'!C81)*'Efficiency Change'!$P36)/'Life time change'!$C36</f>
        <v>0</v>
      </c>
      <c r="BS37">
        <f>(Transition!$D36*('Base-New'!BT38*'Per Unit Emission'!D37)*'Efficiency Change'!$G36+Transition!$C36*('Base-New'!BT38*'Per Unit Emission'!D81)*'Efficiency Change'!$P36)/'Life time change'!$C36</f>
        <v>448658442.30534822</v>
      </c>
      <c r="BT37">
        <f>(Transition!$D36*('Base-New'!BU38*'Per Unit Emission'!E37)*'Efficiency Change'!$G36+Transition!$C36*('Base-New'!BU38*'Per Unit Emission'!E81)*'Efficiency Change'!$P36)/'Life time change'!$C36</f>
        <v>48188237.6044925</v>
      </c>
      <c r="BU37">
        <f>(Transition!$D36*('Base-New'!BV38*'Per Unit Emission'!F37)*'Efficiency Change'!$G36+Transition!$C36*('Base-New'!BV38*'Per Unit Emission'!F81)*'Efficiency Change'!$P36)/'Life time change'!$C36</f>
        <v>48134714.198250927</v>
      </c>
      <c r="BV37">
        <f>(Transition!$D36*('Base-New'!BW38*'Per Unit Emission'!G37)*'Efficiency Change'!$G36+Transition!$C36*('Base-New'!BW38*'Per Unit Emission'!G81)*'Efficiency Change'!$P36)/'Life time change'!$C36</f>
        <v>0</v>
      </c>
      <c r="BW37">
        <f>(Transition!$D36*('Base-New'!BX38*'Per Unit Emission'!H37)*'Efficiency Change'!$G36+Transition!$C36*('Base-New'!BX38*'Per Unit Emission'!H81)*'Efficiency Change'!$P36)/'Life time change'!$C36</f>
        <v>32540647.848187182</v>
      </c>
      <c r="BX37">
        <f>(Transition!$D36*('Base-New'!BY38*'Per Unit Emission'!I37)*'Efficiency Change'!$G36+Transition!$C36*('Base-New'!BY38*'Per Unit Emission'!I81)*'Efficiency Change'!$P36)/'Life time change'!$C36</f>
        <v>53586663.835851036</v>
      </c>
      <c r="BY37">
        <f>(Transition!$D36*('Base-New'!BZ38*'Per Unit Emission'!J37)*'Efficiency Change'!$G36+Transition!$C36*('Base-New'!BZ38*'Per Unit Emission'!J81)*'Efficiency Change'!$P36)/'Life time change'!$C36</f>
        <v>135184092.95091933</v>
      </c>
      <c r="BZ37">
        <f>(Transition!$D36*('Base-New'!CA38*'Per Unit Emission'!K37)*'Efficiency Change'!$G36+Transition!$C36*('Base-New'!CA38*'Per Unit Emission'!K81)*'Efficiency Change'!$P36)/'Life time change'!$C36</f>
        <v>434311853.82472122</v>
      </c>
      <c r="CA37">
        <f>(Transition!$D36*('Base-New'!CB38*'Per Unit Emission'!L37)*'Efficiency Change'!$G36+Transition!$C36*('Base-New'!CB38*'Per Unit Emission'!L81)*'Efficiency Change'!$P36)/'Life time change'!$C36</f>
        <v>120092450.27339955</v>
      </c>
      <c r="CB37">
        <f>(Transition!$D36*('Base-New'!CC38*'Per Unit Emission'!M37)*'Efficiency Change'!$G36+Transition!$C36*('Base-New'!CC38*'Per Unit Emission'!M81)*'Efficiency Change'!$P36)/'Life time change'!$C36</f>
        <v>73955060.515542418</v>
      </c>
      <c r="CC37">
        <f>(Transition!$D36*('Base-New'!CD38*'Per Unit Emission'!N37)*'Efficiency Change'!$G36+Transition!$C36*('Base-New'!CD38*'Per Unit Emission'!N81)*'Efficiency Change'!$P36)/'Life time change'!$C36</f>
        <v>22917478.195061661</v>
      </c>
      <c r="CD37">
        <f>(Transition!$D36*('Base-New'!CE38*'Per Unit Emission'!O37)*'Efficiency Change'!$G36+Transition!$C36*('Base-New'!CE38*'Per Unit Emission'!O81)*'Efficiency Change'!$P36)/'Life time change'!$C36</f>
        <v>48884983.478304662</v>
      </c>
      <c r="CE37">
        <f>(Transition!$D36*('Base-New'!CF38*'Per Unit Emission'!P37)*'Efficiency Change'!$G36+Transition!$C36*('Base-New'!CF38*'Per Unit Emission'!P81)*'Efficiency Change'!$P36)/'Life time change'!$C36</f>
        <v>65823986.019166224</v>
      </c>
      <c r="CF37">
        <f>(Transition!$D36*('Base-New'!CG38*'Per Unit Emission'!Q37)*'Efficiency Change'!$G36+Transition!$C36*('Base-New'!CG38*'Per Unit Emission'!Q81)*'Efficiency Change'!$P36)/'Life time change'!$C36</f>
        <v>58649457.273409493</v>
      </c>
      <c r="CG37">
        <f>(Transition!$D36*('Base-New'!CH38*'Per Unit Emission'!R37)*'Efficiency Change'!$G36+Transition!$C36*('Base-New'!CH38*'Per Unit Emission'!R81)*'Efficiency Change'!$P36)/'Life time change'!$C36</f>
        <v>139402932.45373991</v>
      </c>
      <c r="CJ37">
        <v>2044</v>
      </c>
      <c r="CK37">
        <f>(Transition!$D36*('RCP26-NEW'!C38*'Per Unit Emission'!T37)*'Efficiency Change'!$G36+Transition!$C36*('RCP26-NEW'!C38*'Per Unit Emission'!T81)*'Efficiency Change'!$P36)/'Life time change'!$C36</f>
        <v>0</v>
      </c>
      <c r="CL37">
        <f>(Transition!$D36*('RCP26-NEW'!D38*'Per Unit Emission'!U37)*'Efficiency Change'!$G36+Transition!$C36*('RCP26-NEW'!D38*'Per Unit Emission'!U81)*'Efficiency Change'!$P36)/'Life time change'!$C36</f>
        <v>0</v>
      </c>
      <c r="CM37">
        <f>(Transition!$D36*('RCP26-NEW'!E38*'Per Unit Emission'!V37)*'Efficiency Change'!$G36+Transition!$C36*('RCP26-NEW'!E38*'Per Unit Emission'!V81)*'Efficiency Change'!$P36)/'Life time change'!$C36</f>
        <v>0</v>
      </c>
      <c r="CN37">
        <f>(Transition!$D36*('RCP26-NEW'!F38*'Per Unit Emission'!W37)*'Efficiency Change'!$G36+Transition!$C36*('RCP26-NEW'!F38*'Per Unit Emission'!W81)*'Efficiency Change'!$P36)/'Life time change'!$C36</f>
        <v>0</v>
      </c>
      <c r="CO37">
        <f>(Transition!$D36*('RCP26-NEW'!G38*'Per Unit Emission'!X37)*'Efficiency Change'!$G36+Transition!$C36*('RCP26-NEW'!G38*'Per Unit Emission'!X81)*'Efficiency Change'!$P36)/'Life time change'!$C36</f>
        <v>0</v>
      </c>
      <c r="CP37">
        <f>(Transition!$D36*('RCP26-NEW'!H38*'Per Unit Emission'!Y37)*'Efficiency Change'!$G36+Transition!$C36*('RCP26-NEW'!H38*'Per Unit Emission'!Y81)*'Efficiency Change'!$P36)/'Life time change'!$C36</f>
        <v>0</v>
      </c>
      <c r="CQ37">
        <f>(Transition!$D36*('RCP26-NEW'!I38*'Per Unit Emission'!Z37)*'Efficiency Change'!$G36+Transition!$C36*('RCP26-NEW'!I38*'Per Unit Emission'!Z81)*'Efficiency Change'!$P36)/'Life time change'!$C36</f>
        <v>0</v>
      </c>
      <c r="CR37">
        <f>(Transition!$D36*('RCP26-NEW'!J38*'Per Unit Emission'!AA37)*'Efficiency Change'!$G36+Transition!$C36*('RCP26-NEW'!J38*'Per Unit Emission'!AA81)*'Efficiency Change'!$P36)/'Life time change'!$C36</f>
        <v>0</v>
      </c>
      <c r="CS37">
        <f>(Transition!$D36*('RCP26-NEW'!K38*'Per Unit Emission'!AB37)*'Efficiency Change'!$G36+Transition!$C36*('RCP26-NEW'!K38*'Per Unit Emission'!AB81)*'Efficiency Change'!$P36)/'Life time change'!$C36</f>
        <v>0</v>
      </c>
      <c r="CT37">
        <f>(Transition!$D36*('RCP26-NEW'!L38*'Per Unit Emission'!AC37)*'Efficiency Change'!$G36+Transition!$C36*('RCP26-NEW'!L38*'Per Unit Emission'!AC81)*'Efficiency Change'!$P36)/'Life time change'!$C36</f>
        <v>0</v>
      </c>
      <c r="CU37">
        <f>(Transition!$D36*('RCP26-NEW'!M38*'Per Unit Emission'!AD37)*'Efficiency Change'!$G36+Transition!$C36*('RCP26-NEW'!M38*'Per Unit Emission'!AD81)*'Efficiency Change'!$P36)/'Life time change'!$C36</f>
        <v>0</v>
      </c>
      <c r="CV37">
        <f>(Transition!$D36*('RCP26-NEW'!N38*'Per Unit Emission'!AE37)*'Efficiency Change'!$G36+Transition!$C36*('RCP26-NEW'!N38*'Per Unit Emission'!AE81)*'Efficiency Change'!$P36)/'Life time change'!$C36</f>
        <v>0</v>
      </c>
      <c r="CW37">
        <f>(Transition!$D36*('RCP26-NEW'!O38*'Per Unit Emission'!AF37)*'Efficiency Change'!$G36+Transition!$C36*('RCP26-NEW'!O38*'Per Unit Emission'!AF81)*'Efficiency Change'!$P36)/'Life time change'!$C36</f>
        <v>0</v>
      </c>
      <c r="CX37">
        <f>(Transition!$D36*('RCP26-NEW'!P38*'Per Unit Emission'!AG37)*'Efficiency Change'!$G36+Transition!$C36*('RCP26-NEW'!P38*'Per Unit Emission'!AG81)*'Efficiency Change'!$P36)/'Life time change'!$C36</f>
        <v>0</v>
      </c>
      <c r="CY37">
        <f>(Transition!$D36*('RCP26-NEW'!Q38*'Per Unit Emission'!AH37)*'Efficiency Change'!$G36+Transition!$C36*('RCP26-NEW'!Q38*'Per Unit Emission'!AH81)*'Efficiency Change'!$P36)/'Life time change'!$C36</f>
        <v>0</v>
      </c>
      <c r="CZ37">
        <f>(Transition!$D36*('RCP26-NEW'!R38*'Per Unit Emission'!AI37)*'Efficiency Change'!$G36+Transition!$C36*('RCP26-NEW'!R38*'Per Unit Emission'!AI81)*'Efficiency Change'!$P36)/'Life time change'!$C36</f>
        <v>0</v>
      </c>
      <c r="DA37">
        <f>(Transition!$D36*('RCP26-NEW'!S38*'Per Unit Emission'!AJ37)*'Efficiency Change'!$G36+Transition!$C36*('RCP26-NEW'!S38*'Per Unit Emission'!AJ81)*'Efficiency Change'!$P36)/'Life time change'!$C36</f>
        <v>0</v>
      </c>
      <c r="DB37">
        <f>(Transition!$D36*('RCP26-NEW'!T38*'Per Unit Emission'!T37)*'Efficiency Change'!$G36+Transition!$C36*('RCP26-NEW'!T38*'Per Unit Emission'!T81)*'Efficiency Change'!$P36)/'Life time change'!$C36</f>
        <v>163548775.17408529</v>
      </c>
      <c r="DC37">
        <f>(Transition!$D36*('RCP26-NEW'!U38*'Per Unit Emission'!U37)*'Efficiency Change'!$G36+Transition!$C36*('RCP26-NEW'!U38*'Per Unit Emission'!U81)*'Efficiency Change'!$P36)/'Life time change'!$C36</f>
        <v>81782329.15537186</v>
      </c>
      <c r="DD37">
        <f>(Transition!$D36*('RCP26-NEW'!V38*'Per Unit Emission'!V37)*'Efficiency Change'!$G36+Transition!$C36*('RCP26-NEW'!V38*'Per Unit Emission'!V81)*'Efficiency Change'!$P36)/'Life time change'!$C36</f>
        <v>0</v>
      </c>
      <c r="DE37">
        <f>(Transition!$D36*('RCP26-NEW'!W38*'Per Unit Emission'!W37)*'Efficiency Change'!$G36+Transition!$C36*('RCP26-NEW'!W38*'Per Unit Emission'!W81)*'Efficiency Change'!$P36)/'Life time change'!$C36</f>
        <v>12075750.114400472</v>
      </c>
      <c r="DF37">
        <f>(Transition!$D36*('RCP26-NEW'!X38*'Per Unit Emission'!X37)*'Efficiency Change'!$G36+Transition!$C36*('RCP26-NEW'!X38*'Per Unit Emission'!X81)*'Efficiency Change'!$P36)/'Life time change'!$C36</f>
        <v>89644149.936365843</v>
      </c>
      <c r="DG37">
        <f>(Transition!$D36*('RCP26-NEW'!Y38*'Per Unit Emission'!Y37)*'Efficiency Change'!$G36+Transition!$C36*('RCP26-NEW'!Y38*'Per Unit Emission'!Y81)*'Efficiency Change'!$P36)/'Life time change'!$C36</f>
        <v>14209499.608445117</v>
      </c>
      <c r="DH37">
        <f>(Transition!$D36*('RCP26-NEW'!Z38*'Per Unit Emission'!Z37)*'Efficiency Change'!$G36+Transition!$C36*('RCP26-NEW'!Z38*'Per Unit Emission'!Z81)*'Efficiency Change'!$P36)/'Life time change'!$C36</f>
        <v>13400432.890882602</v>
      </c>
      <c r="DI37">
        <f>(Transition!$D36*('RCP26-NEW'!AA38*'Per Unit Emission'!AA37)*'Efficiency Change'!$G36+Transition!$C36*('RCP26-NEW'!AA38*'Per Unit Emission'!AA81)*'Efficiency Change'!$P36)/'Life time change'!$C36</f>
        <v>37489937.218668796</v>
      </c>
      <c r="DJ37">
        <f>(Transition!$D36*('RCP26-NEW'!AB38*'Per Unit Emission'!AB37)*'Efficiency Change'!$G36+Transition!$C36*('RCP26-NEW'!AB38*'Per Unit Emission'!AB81)*'Efficiency Change'!$P36)/'Life time change'!$C36</f>
        <v>151788164.03647673</v>
      </c>
      <c r="DK37">
        <f>(Transition!$D36*('RCP26-NEW'!AC38*'Per Unit Emission'!AC37)*'Efficiency Change'!$G36+Transition!$C36*('RCP26-NEW'!AC38*'Per Unit Emission'!AC81)*'Efficiency Change'!$P36)/'Life time change'!$C36</f>
        <v>31378135.079406574</v>
      </c>
      <c r="DL37">
        <f>(Transition!$D36*('RCP26-NEW'!AD38*'Per Unit Emission'!AD37)*'Efficiency Change'!$G36+Transition!$C36*('RCP26-NEW'!AD38*'Per Unit Emission'!AD81)*'Efficiency Change'!$P36)/'Life time change'!$C36</f>
        <v>21928328.727613792</v>
      </c>
      <c r="DM37">
        <f>(Transition!$D36*('RCP26-NEW'!AE38*'Per Unit Emission'!AE37)*'Efficiency Change'!$G36+Transition!$C36*('RCP26-NEW'!AE38*'Per Unit Emission'!AE81)*'Efficiency Change'!$P36)/'Life time change'!$C36</f>
        <v>11068849.438611712</v>
      </c>
      <c r="DN37">
        <f>(Transition!$D36*('RCP26-NEW'!AF38*'Per Unit Emission'!AF37)*'Efficiency Change'!$G36+Transition!$C36*('RCP26-NEW'!AF38*'Per Unit Emission'!AF81)*'Efficiency Change'!$P36)/'Life time change'!$C36</f>
        <v>16464054.187983491</v>
      </c>
      <c r="DO37">
        <f>(Transition!$D36*('RCP26-NEW'!AG38*'Per Unit Emission'!AG37)*'Efficiency Change'!$G36+Transition!$C36*('RCP26-NEW'!AG38*'Per Unit Emission'!AG81)*'Efficiency Change'!$P36)/'Life time change'!$C36</f>
        <v>4899390.1070658481</v>
      </c>
      <c r="DP37">
        <f>(Transition!$D36*('RCP26-NEW'!AH38*'Per Unit Emission'!AH37)*'Efficiency Change'!$G36+Transition!$C36*('RCP26-NEW'!AH38*'Per Unit Emission'!AH81)*'Efficiency Change'!$P36)/'Life time change'!$C36</f>
        <v>13891111.990383528</v>
      </c>
      <c r="DQ37">
        <f>(Transition!$D36*('RCP26-NEW'!AI38*'Per Unit Emission'!AI37)*'Efficiency Change'!$G36+Transition!$C36*('RCP26-NEW'!AI38*'Per Unit Emission'!AI81)*'Efficiency Change'!$P36)/'Life time change'!$C36</f>
        <v>35860741.53302744</v>
      </c>
      <c r="DR37">
        <f>(Transition!$D36*('RCP26-NEW'!AJ38*'Per Unit Emission'!AJ37)*'Efficiency Change'!$G36+Transition!$C36*('RCP26-NEW'!AJ38*'Per Unit Emission'!AJ81)*'Efficiency Change'!$P36)/'Life time change'!$C36</f>
        <v>0</v>
      </c>
      <c r="DS37">
        <f>(Transition!$D36*('RCP26-NEW'!AK38*'Per Unit Emission'!T37)*'Efficiency Change'!$G36+Transition!$C36*('RCP26-NEW'!AK38*'Per Unit Emission'!T81)*'Efficiency Change'!$P36)/'Life time change'!$C36</f>
        <v>428064396.36772317</v>
      </c>
      <c r="DT37">
        <f>(Transition!$D36*('RCP26-NEW'!AL38*'Per Unit Emission'!U37)*'Efficiency Change'!$G36+Transition!$C36*('RCP26-NEW'!AL38*'Per Unit Emission'!U81)*'Efficiency Change'!$P36)/'Life time change'!$C36</f>
        <v>301517722.30416983</v>
      </c>
      <c r="DU37">
        <f>(Transition!$D36*('RCP26-NEW'!AM38*'Per Unit Emission'!V37)*'Efficiency Change'!$G36+Transition!$C36*('RCP26-NEW'!AM38*'Per Unit Emission'!V81)*'Efficiency Change'!$P36)/'Life time change'!$C36</f>
        <v>0</v>
      </c>
      <c r="DV37">
        <f>(Transition!$D36*('RCP26-NEW'!AN38*'Per Unit Emission'!W37)*'Efficiency Change'!$G36+Transition!$C36*('RCP26-NEW'!AN38*'Per Unit Emission'!W81)*'Efficiency Change'!$P36)/'Life time change'!$C36</f>
        <v>41182189.728587948</v>
      </c>
      <c r="DW37">
        <f>(Transition!$D36*('RCP26-NEW'!AO38*'Per Unit Emission'!X37)*'Efficiency Change'!$G36+Transition!$C36*('RCP26-NEW'!AO38*'Per Unit Emission'!X81)*'Efficiency Change'!$P36)/'Life time change'!$C36</f>
        <v>248124900.32763058</v>
      </c>
      <c r="DX37">
        <f>(Transition!$D36*('RCP26-NEW'!AP38*'Per Unit Emission'!Y37)*'Efficiency Change'!$G36+Transition!$C36*('RCP26-NEW'!AP38*'Per Unit Emission'!Y81)*'Efficiency Change'!$P36)/'Life time change'!$C36</f>
        <v>28418903.621906426</v>
      </c>
      <c r="DY37">
        <f>(Transition!$D36*('RCP26-NEW'!AQ38*'Per Unit Emission'!Z37)*'Efficiency Change'!$G36+Transition!$C36*('RCP26-NEW'!AQ38*'Per Unit Emission'!Z81)*'Efficiency Change'!$P36)/'Life time change'!$C36</f>
        <v>26794920.098121066</v>
      </c>
      <c r="DZ37">
        <f>(Transition!$D36*('RCP26-NEW'!AR38*'Per Unit Emission'!AA37)*'Efficiency Change'!$G36+Transition!$C36*('RCP26-NEW'!AR38*'Per Unit Emission'!AA81)*'Efficiency Change'!$P36)/'Life time change'!$C36</f>
        <v>74979874.437337428</v>
      </c>
      <c r="EA37">
        <f>(Transition!$D36*('RCP26-NEW'!AS38*'Per Unit Emission'!AB37)*'Efficiency Change'!$G36+Transition!$C36*('RCP26-NEW'!AS38*'Per Unit Emission'!AB81)*'Efficiency Change'!$P36)/'Life time change'!$C36</f>
        <v>303576328.07295388</v>
      </c>
      <c r="EB37">
        <f>(Transition!$D36*('RCP26-NEW'!AT38*'Per Unit Emission'!AC37)*'Efficiency Change'!$G36+Transition!$C36*('RCP26-NEW'!AT38*'Per Unit Emission'!AC81)*'Efficiency Change'!$P36)/'Life time change'!$C36</f>
        <v>62756270.158813</v>
      </c>
      <c r="EC37">
        <f>(Transition!$D36*('RCP26-NEW'!AU38*'Per Unit Emission'!AD37)*'Efficiency Change'!$G36+Transition!$C36*('RCP26-NEW'!AU38*'Per Unit Emission'!AD81)*'Efficiency Change'!$P36)/'Life time change'!$C36</f>
        <v>27545064.005126007</v>
      </c>
      <c r="ED37">
        <f>(Transition!$D36*('RCP26-NEW'!AV38*'Per Unit Emission'!AE37)*'Efficiency Change'!$G36+Transition!$C36*('RCP26-NEW'!AV38*'Per Unit Emission'!AE81)*'Efficiency Change'!$P36)/'Life time change'!$C36</f>
        <v>22137670.803433362</v>
      </c>
      <c r="EE37">
        <f>(Transition!$D36*('RCP26-NEW'!AW38*'Per Unit Emission'!AF37)*'Efficiency Change'!$G36+Transition!$C36*('RCP26-NEW'!AW38*'Per Unit Emission'!AF81)*'Efficiency Change'!$P36)/'Life time change'!$C36</f>
        <v>32927737.496692196</v>
      </c>
      <c r="EF37">
        <f>(Transition!$D36*('RCP26-NEW'!AX38*'Per Unit Emission'!AG37)*'Efficiency Change'!$G36+Transition!$C36*('RCP26-NEW'!AX38*'Per Unit Emission'!AG81)*'Efficiency Change'!$P36)/'Life time change'!$C36</f>
        <v>4960929.9989230009</v>
      </c>
      <c r="EG37">
        <f>(Transition!$D36*('RCP26-NEW'!AY38*'Per Unit Emission'!AH37)*'Efficiency Change'!$G36+Transition!$C36*('RCP26-NEW'!AY38*'Per Unit Emission'!AH81)*'Efficiency Change'!$P36)/'Life time change'!$C36</f>
        <v>27781725.243175685</v>
      </c>
      <c r="EH37">
        <f>(Transition!$D36*('RCP26-NEW'!AZ38*'Per Unit Emission'!AI37)*'Efficiency Change'!$G36+Transition!$C36*('RCP26-NEW'!AZ38*'Per Unit Emission'!AI81)*'Efficiency Change'!$P36)/'Life time change'!$C36</f>
        <v>62686020.390139669</v>
      </c>
      <c r="EI37">
        <f>(Transition!$D36*('RCP26-NEW'!BA38*'Per Unit Emission'!AJ37)*'Efficiency Change'!$G36+Transition!$C36*('RCP26-NEW'!BA38*'Per Unit Emission'!AJ81)*'Efficiency Change'!$P36)/'Life time change'!$C36</f>
        <v>0</v>
      </c>
      <c r="EJ37">
        <f>(Transition!$D36*('RCP26-NEW'!BB38*'Per Unit Emission'!T37)*'Efficiency Change'!$G36+Transition!$C36*('RCP26-NEW'!BB38*'Per Unit Emission'!T81)*'Efficiency Change'!$P36)/'Life time change'!$C36</f>
        <v>428495414.39155072</v>
      </c>
      <c r="EK37">
        <f>(Transition!$D36*('RCP26-NEW'!BC38*'Per Unit Emission'!U37)*'Efficiency Change'!$G36+Transition!$C36*('RCP26-NEW'!BC38*'Per Unit Emission'!U81)*'Efficiency Change'!$P36)/'Life time change'!$C36</f>
        <v>301626548.14978218</v>
      </c>
      <c r="EL37">
        <f>(Transition!$D36*('RCP26-NEW'!BD38*'Per Unit Emission'!V37)*'Efficiency Change'!$G36+Transition!$C36*('RCP26-NEW'!BD38*'Per Unit Emission'!V81)*'Efficiency Change'!$P36)/'Life time change'!$C36</f>
        <v>0</v>
      </c>
      <c r="EM37">
        <f>(Transition!$D36*('RCP26-NEW'!BE38*'Per Unit Emission'!W37)*'Efficiency Change'!$G36+Transition!$C36*('RCP26-NEW'!BE38*'Per Unit Emission'!W81)*'Efficiency Change'!$P36)/'Life time change'!$C36</f>
        <v>41202514.941980362</v>
      </c>
      <c r="EN37">
        <f>(Transition!$D36*('RCP26-NEW'!BF38*'Per Unit Emission'!X37)*'Efficiency Change'!$G36+Transition!$C36*('RCP26-NEW'!BF38*'Per Unit Emission'!X81)*'Efficiency Change'!$P36)/'Life time change'!$C36</f>
        <v>248332127.9889003</v>
      </c>
      <c r="EO37">
        <f>(Transition!$D36*('RCP26-NEW'!BG38*'Per Unit Emission'!Y37)*'Efficiency Change'!$G36+Transition!$C36*('RCP26-NEW'!BG38*'Per Unit Emission'!Y81)*'Efficiency Change'!$P36)/'Life time change'!$C36</f>
        <v>43300817.632334724</v>
      </c>
      <c r="EP37">
        <f>(Transition!$D36*('RCP26-NEW'!BH38*'Per Unit Emission'!Z37)*'Efficiency Change'!$G36+Transition!$C36*('RCP26-NEW'!BH38*'Per Unit Emission'!Z81)*'Efficiency Change'!$P36)/'Life time change'!$C36</f>
        <v>43486380.196765266</v>
      </c>
      <c r="EQ37">
        <f>(Transition!$D36*('RCP26-NEW'!BI38*'Per Unit Emission'!AA37)*'Efficiency Change'!$G36+Transition!$C36*('RCP26-NEW'!BI38*'Per Unit Emission'!AA81)*'Efficiency Change'!$P36)/'Life time change'!$C36</f>
        <v>107354090.50067995</v>
      </c>
      <c r="ER37">
        <f>(Transition!$D36*('RCP26-NEW'!BJ38*'Per Unit Emission'!AB37)*'Efficiency Change'!$G36+Transition!$C36*('RCP26-NEW'!BJ38*'Per Unit Emission'!AB81)*'Efficiency Change'!$P36)/'Life time change'!$C36</f>
        <v>327032524.01146853</v>
      </c>
      <c r="ES37">
        <f>(Transition!$D36*('RCP26-NEW'!BK38*'Per Unit Emission'!AC37)*'Efficiency Change'!$G36+Transition!$C36*('RCP26-NEW'!BK38*'Per Unit Emission'!AC81)*'Efficiency Change'!$P36)/'Life time change'!$C36</f>
        <v>99067062.875283509</v>
      </c>
      <c r="ET37">
        <f>(Transition!$D36*('RCP26-NEW'!BL38*'Per Unit Emission'!AD37)*'Efficiency Change'!$G36+Transition!$C36*('RCP26-NEW'!BL38*'Per Unit Emission'!AD81)*'Efficiency Change'!$P36)/'Life time change'!$C36</f>
        <v>27641630.395000748</v>
      </c>
      <c r="EU37">
        <f>(Transition!$D36*('RCP26-NEW'!BM38*'Per Unit Emission'!AE37)*'Efficiency Change'!$G36+Transition!$C36*('RCP26-NEW'!BM38*'Per Unit Emission'!AE81)*'Efficiency Change'!$P36)/'Life time change'!$C36</f>
        <v>39785286.169829801</v>
      </c>
      <c r="EV37">
        <f>(Transition!$D36*('RCP26-NEW'!BN38*'Per Unit Emission'!AF37)*'Efficiency Change'!$G36+Transition!$C36*('RCP26-NEW'!BN38*'Per Unit Emission'!AF81)*'Efficiency Change'!$P36)/'Life time change'!$C36</f>
        <v>49443459.23409196</v>
      </c>
      <c r="EW37">
        <f>(Transition!$D36*('RCP26-NEW'!BO38*'Per Unit Emission'!AG37)*'Efficiency Change'!$G36+Transition!$C36*('RCP26-NEW'!BO38*'Per Unit Emission'!AG81)*'Efficiency Change'!$P36)/'Life time change'!$C36</f>
        <v>5012095.9971141415</v>
      </c>
      <c r="EX37">
        <f>(Transition!$D36*('RCP26-NEW'!BP38*'Per Unit Emission'!AH37)*'Efficiency Change'!$G36+Transition!$C36*('RCP26-NEW'!BP38*'Per Unit Emission'!AH81)*'Efficiency Change'!$P36)/'Life time change'!$C36</f>
        <v>41873876.33310429</v>
      </c>
      <c r="EY37">
        <f>(Transition!$D36*('RCP26-NEW'!BQ38*'Per Unit Emission'!AI37)*'Efficiency Change'!$G36+Transition!$C36*('RCP26-NEW'!BQ38*'Per Unit Emission'!AI81)*'Efficiency Change'!$P36)/'Life time change'!$C36</f>
        <v>62822750.303502269</v>
      </c>
      <c r="EZ37">
        <f>(Transition!$D36*('RCP26-NEW'!BR38*'Per Unit Emission'!AJ37)*'Efficiency Change'!$G36+Transition!$C36*('RCP26-NEW'!BR38*'Per Unit Emission'!AJ81)*'Efficiency Change'!$P36)/'Life time change'!$C36</f>
        <v>0</v>
      </c>
      <c r="FA37">
        <f>(Transition!$D36*('RCP26-NEW'!BS38*'Per Unit Emission'!T37)*'Efficiency Change'!$G36+Transition!$C36*('RCP26-NEW'!BS38*'Per Unit Emission'!T81)*'Efficiency Change'!$P36)/'Life time change'!$C36</f>
        <v>428879858.48186821</v>
      </c>
      <c r="FB37">
        <f>(Transition!$D36*('RCP26-NEW'!BT38*'Per Unit Emission'!U37)*'Efficiency Change'!$G36+Transition!$C36*('RCP26-NEW'!BT38*'Per Unit Emission'!U81)*'Efficiency Change'!$P36)/'Life time change'!$C36</f>
        <v>301733398.88462323</v>
      </c>
      <c r="FC37">
        <f>(Transition!$D36*('RCP26-NEW'!BU38*'Per Unit Emission'!V37)*'Efficiency Change'!$G36+Transition!$C36*('RCP26-NEW'!BU38*'Per Unit Emission'!V81)*'Efficiency Change'!$P36)/'Life time change'!$C36</f>
        <v>0</v>
      </c>
      <c r="FD37">
        <f>(Transition!$D36*('RCP26-NEW'!BV38*'Per Unit Emission'!W37)*'Efficiency Change'!$G36+Transition!$C36*('RCP26-NEW'!BV38*'Per Unit Emission'!W81)*'Efficiency Change'!$P36)/'Life time change'!$C36</f>
        <v>41221328.895312808</v>
      </c>
      <c r="FE37">
        <f>(Transition!$D36*('RCP26-NEW'!BW38*'Per Unit Emission'!X37)*'Efficiency Change'!$G36+Transition!$C36*('RCP26-NEW'!BW38*'Per Unit Emission'!X81)*'Efficiency Change'!$P36)/'Life time change'!$C36</f>
        <v>248519582.42357138</v>
      </c>
      <c r="FF37">
        <f>(Transition!$D36*('RCP26-NEW'!BX38*'Per Unit Emission'!Y37)*'Efficiency Change'!$G36+Transition!$C36*('RCP26-NEW'!BX38*'Per Unit Emission'!Y81)*'Efficiency Change'!$P36)/'Life time change'!$C36</f>
        <v>52180561.593984798</v>
      </c>
      <c r="FG37">
        <f>(Transition!$D36*('RCP26-NEW'!BY38*'Per Unit Emission'!Z37)*'Efficiency Change'!$G36+Transition!$C36*('RCP26-NEW'!BY38*'Per Unit Emission'!Z81)*'Efficiency Change'!$P36)/'Life time change'!$C36</f>
        <v>43506113.178378098</v>
      </c>
      <c r="FH37">
        <f>(Transition!$D36*('RCP26-NEW'!BZ38*'Per Unit Emission'!AA37)*'Efficiency Change'!$G36+Transition!$C36*('RCP26-NEW'!BZ38*'Per Unit Emission'!AA81)*'Efficiency Change'!$P36)/'Life time change'!$C36</f>
        <v>107413716.82208553</v>
      </c>
      <c r="FI37">
        <f>(Transition!$D36*('RCP26-NEW'!CA38*'Per Unit Emission'!AB37)*'Efficiency Change'!$G36+Transition!$C36*('RCP26-NEW'!CA38*'Per Unit Emission'!AB81)*'Efficiency Change'!$P36)/'Life time change'!$C36</f>
        <v>327370339.50761884</v>
      </c>
      <c r="FJ37">
        <f>(Transition!$D36*('RCP26-NEW'!CB38*'Per Unit Emission'!AC37)*'Efficiency Change'!$G36+Transition!$C36*('RCP26-NEW'!CB38*'Per Unit Emission'!AC81)*'Efficiency Change'!$P36)/'Life time change'!$C36</f>
        <v>99102456.747569397</v>
      </c>
      <c r="FK37">
        <f>(Transition!$D36*('RCP26-NEW'!CC38*'Per Unit Emission'!AD37)*'Efficiency Change'!$G36+Transition!$C36*('RCP26-NEW'!CC38*'Per Unit Emission'!AD81)*'Efficiency Change'!$P36)/'Life time change'!$C36</f>
        <v>27717915.497145731</v>
      </c>
      <c r="FL37">
        <f>(Transition!$D36*('RCP26-NEW'!CD38*'Per Unit Emission'!AE37)*'Efficiency Change'!$G36+Transition!$C36*('RCP26-NEW'!CD38*'Per Unit Emission'!AE81)*'Efficiency Change'!$P36)/'Life time change'!$C36</f>
        <v>39793535.934960552</v>
      </c>
      <c r="FM37">
        <f>(Transition!$D36*('RCP26-NEW'!CE38*'Per Unit Emission'!AF37)*'Efficiency Change'!$G36+Transition!$C36*('RCP26-NEW'!CE38*'Per Unit Emission'!AF81)*'Efficiency Change'!$P36)/'Life time change'!$C36</f>
        <v>49466345.082041234</v>
      </c>
      <c r="FN37">
        <f>(Transition!$D36*('RCP26-NEW'!CF38*'Per Unit Emission'!AG37)*'Efficiency Change'!$G36+Transition!$C36*('RCP26-NEW'!CF38*'Per Unit Emission'!AG81)*'Efficiency Change'!$P36)/'Life time change'!$C36</f>
        <v>5055947.0485854167</v>
      </c>
      <c r="FO37">
        <f>(Transition!$D36*('RCP26-NEW'!CG38*'Per Unit Emission'!AH37)*'Efficiency Change'!$G36+Transition!$C36*('RCP26-NEW'!CG38*'Per Unit Emission'!AH81)*'Efficiency Change'!$P36)/'Life time change'!$C36</f>
        <v>41894157.024732143</v>
      </c>
      <c r="FP37">
        <f>(Transition!$D36*('RCP26-NEW'!CH38*'Per Unit Emission'!AI37)*'Efficiency Change'!$G36+Transition!$C36*('RCP26-NEW'!CH38*'Per Unit Emission'!AI81)*'Efficiency Change'!$P36)/'Life time change'!$C36</f>
        <v>62937780.015705742</v>
      </c>
      <c r="FS37">
        <v>2044</v>
      </c>
      <c r="FT37">
        <f>(Transition!$D36*('RCP19-NEW'!C38*'Per Unit Emission'!AK37)*'Efficiency Change'!$G36+Transition!$C36*('RCP19-NEW'!C38*'Per Unit Emission'!AK81)*'Efficiency Change'!$P36)/'Life time change'!$C36</f>
        <v>0</v>
      </c>
      <c r="FU37">
        <f>(Transition!$D36*('RCP19-NEW'!D38*'Per Unit Emission'!AL37)*'Efficiency Change'!$G36+Transition!$C36*('RCP19-NEW'!D38*'Per Unit Emission'!AL81)*'Efficiency Change'!$P36)/'Life time change'!$C36</f>
        <v>0</v>
      </c>
      <c r="FV37">
        <f>(Transition!$D36*('RCP19-NEW'!E38*'Per Unit Emission'!AM37)*'Efficiency Change'!$G36+Transition!$C36*('RCP19-NEW'!E38*'Per Unit Emission'!AM81)*'Efficiency Change'!$P36)/'Life time change'!$C36</f>
        <v>0</v>
      </c>
      <c r="FW37">
        <f>(Transition!$D36*('RCP19-NEW'!F38*'Per Unit Emission'!AN37)*'Efficiency Change'!$G36+Transition!$C36*('RCP19-NEW'!F38*'Per Unit Emission'!AN81)*'Efficiency Change'!$P36)/'Life time change'!$C36</f>
        <v>0</v>
      </c>
      <c r="FX37">
        <f>(Transition!$D36*('RCP19-NEW'!G38*'Per Unit Emission'!AO37)*'Efficiency Change'!$G36+Transition!$C36*('RCP19-NEW'!G38*'Per Unit Emission'!AO81)*'Efficiency Change'!$P36)/'Life time change'!$C36</f>
        <v>0</v>
      </c>
      <c r="FY37">
        <f>(Transition!$D36*('RCP19-NEW'!H38*'Per Unit Emission'!AP37)*'Efficiency Change'!$G36+Transition!$C36*('RCP19-NEW'!H38*'Per Unit Emission'!AP81)*'Efficiency Change'!$P36)/'Life time change'!$C36</f>
        <v>0</v>
      </c>
      <c r="FZ37">
        <f>(Transition!$D36*('RCP19-NEW'!I38*'Per Unit Emission'!AQ37)*'Efficiency Change'!$G36+Transition!$C36*('RCP19-NEW'!I38*'Per Unit Emission'!AQ81)*'Efficiency Change'!$P36)/'Life time change'!$C36</f>
        <v>0</v>
      </c>
      <c r="GA37">
        <f>(Transition!$D36*('RCP19-NEW'!J38*'Per Unit Emission'!AR37)*'Efficiency Change'!$G36+Transition!$C36*('RCP19-NEW'!J38*'Per Unit Emission'!AR81)*'Efficiency Change'!$P36)/'Life time change'!$C36</f>
        <v>0</v>
      </c>
      <c r="GB37">
        <f>(Transition!$D36*('RCP19-NEW'!K38*'Per Unit Emission'!AS37)*'Efficiency Change'!$G36+Transition!$C36*('RCP19-NEW'!K38*'Per Unit Emission'!AS81)*'Efficiency Change'!$P36)/'Life time change'!$C36</f>
        <v>0</v>
      </c>
      <c r="GC37">
        <f>(Transition!$D36*('RCP19-NEW'!L38*'Per Unit Emission'!AT37)*'Efficiency Change'!$G36+Transition!$C36*('RCP19-NEW'!L38*'Per Unit Emission'!AT81)*'Efficiency Change'!$P36)/'Life time change'!$C36</f>
        <v>0</v>
      </c>
      <c r="GD37">
        <f>(Transition!$D36*('RCP19-NEW'!M38*'Per Unit Emission'!AU37)*'Efficiency Change'!$G36+Transition!$C36*('RCP19-NEW'!M38*'Per Unit Emission'!AU81)*'Efficiency Change'!$P36)/'Life time change'!$C36</f>
        <v>0</v>
      </c>
      <c r="GE37">
        <f>(Transition!$D36*('RCP19-NEW'!N38*'Per Unit Emission'!AV37)*'Efficiency Change'!$G36+Transition!$C36*('RCP19-NEW'!N38*'Per Unit Emission'!AV81)*'Efficiency Change'!$P36)/'Life time change'!$C36</f>
        <v>0</v>
      </c>
      <c r="GF37">
        <f>(Transition!$D36*('RCP19-NEW'!O38*'Per Unit Emission'!AW37)*'Efficiency Change'!$G36+Transition!$C36*('RCP19-NEW'!O38*'Per Unit Emission'!AW81)*'Efficiency Change'!$P36)/'Life time change'!$C36</f>
        <v>0</v>
      </c>
      <c r="GG37">
        <f>(Transition!$D36*('RCP19-NEW'!P38*'Per Unit Emission'!AX37)*'Efficiency Change'!$G36+Transition!$C36*('RCP19-NEW'!P38*'Per Unit Emission'!AX81)*'Efficiency Change'!$P36)/'Life time change'!$C36</f>
        <v>0</v>
      </c>
      <c r="GH37">
        <f>(Transition!$D36*('RCP19-NEW'!Q38*'Per Unit Emission'!AY37)*'Efficiency Change'!$G36+Transition!$C36*('RCP19-NEW'!Q38*'Per Unit Emission'!AY81)*'Efficiency Change'!$P36)/'Life time change'!$C36</f>
        <v>0</v>
      </c>
      <c r="GI37">
        <f>(Transition!$D36*('RCP19-NEW'!R38*'Per Unit Emission'!AZ37)*'Efficiency Change'!$G36+Transition!$C36*('RCP19-NEW'!R38*'Per Unit Emission'!AZ81)*'Efficiency Change'!$P36)/'Life time change'!$C36</f>
        <v>0</v>
      </c>
      <c r="GJ37">
        <f>(Transition!$D36*('RCP19-NEW'!S38*'Per Unit Emission'!BA37)*'Efficiency Change'!$G36+Transition!$C36*('RCP19-NEW'!S38*'Per Unit Emission'!BA81)*'Efficiency Change'!$P36)/'Life time change'!$C36</f>
        <v>0</v>
      </c>
      <c r="GK37">
        <f>(Transition!$D36*('RCP19-NEW'!T38*'Per Unit Emission'!AK37)*'Efficiency Change'!$G36+Transition!$C36*('RCP19-NEW'!T38*'Per Unit Emission'!AK81)*'Efficiency Change'!$P36)/'Life time change'!$C36</f>
        <v>140208822.36199716</v>
      </c>
      <c r="GL37">
        <f>(Transition!$D36*('RCP19-NEW'!U38*'Per Unit Emission'!AL37)*'Efficiency Change'!$G36+Transition!$C36*('RCP19-NEW'!U38*'Per Unit Emission'!AL81)*'Efficiency Change'!$P36)/'Life time change'!$C36</f>
        <v>74801737.751373798</v>
      </c>
      <c r="GM37">
        <f>(Transition!$D36*('RCP19-NEW'!V38*'Per Unit Emission'!AM37)*'Efficiency Change'!$G36+Transition!$C36*('RCP19-NEW'!V38*'Per Unit Emission'!AM81)*'Efficiency Change'!$P36)/'Life time change'!$C36</f>
        <v>10063225.512975464</v>
      </c>
      <c r="GN37">
        <f>(Transition!$D36*('RCP19-NEW'!W38*'Per Unit Emission'!AN37)*'Efficiency Change'!$G36+Transition!$C36*('RCP19-NEW'!W38*'Per Unit Emission'!AN81)*'Efficiency Change'!$P36)/'Life time change'!$C36</f>
        <v>12894727.058833105</v>
      </c>
      <c r="GO37">
        <f>(Transition!$D36*('RCP19-NEW'!X38*'Per Unit Emission'!AO37)*'Efficiency Change'!$G36+Transition!$C36*('RCP19-NEW'!X38*'Per Unit Emission'!AO81)*'Efficiency Change'!$P36)/'Life time change'!$C36</f>
        <v>71026006.181823656</v>
      </c>
      <c r="GP37">
        <f>(Transition!$D36*('RCP19-NEW'!Y38*'Per Unit Emission'!AP37)*'Efficiency Change'!$G36+Transition!$C36*('RCP19-NEW'!Y38*'Per Unit Emission'!AP81)*'Efficiency Change'!$P36)/'Life time change'!$C36</f>
        <v>19520154.858809933</v>
      </c>
      <c r="GQ37">
        <f>(Transition!$D36*('RCP19-NEW'!Z38*'Per Unit Emission'!AQ37)*'Efficiency Change'!$G36+Transition!$C36*('RCP19-NEW'!Z38*'Per Unit Emission'!AQ81)*'Efficiency Change'!$P36)/'Life time change'!$C36</f>
        <v>17478987.184870008</v>
      </c>
      <c r="GR37">
        <f>(Transition!$D36*('RCP19-NEW'!AA38*'Per Unit Emission'!AR37)*'Efficiency Change'!$G36+Transition!$C36*('RCP19-NEW'!AA38*'Per Unit Emission'!AR81)*'Efficiency Change'!$P36)/'Life time change'!$C36</f>
        <v>33542463.600625224</v>
      </c>
      <c r="GS37">
        <f>(Transition!$D36*('RCP19-NEW'!AB38*'Per Unit Emission'!AS37)*'Efficiency Change'!$G36+Transition!$C36*('RCP19-NEW'!AB38*'Per Unit Emission'!AS81)*'Efficiency Change'!$P36)/'Life time change'!$C36</f>
        <v>86497633.722654149</v>
      </c>
      <c r="GT37">
        <f>(Transition!$D36*('RCP19-NEW'!AC38*'Per Unit Emission'!AT37)*'Efficiency Change'!$G36+Transition!$C36*('RCP19-NEW'!AC38*'Per Unit Emission'!AT81)*'Efficiency Change'!$P36)/'Life time change'!$C36</f>
        <v>37990251.796544239</v>
      </c>
      <c r="GU37">
        <f>(Transition!$D36*('RCP19-NEW'!AD38*'Per Unit Emission'!AU37)*'Efficiency Change'!$G36+Transition!$C36*('RCP19-NEW'!AD38*'Per Unit Emission'!AU81)*'Efficiency Change'!$P36)/'Life time change'!$C36</f>
        <v>18621707.410149015</v>
      </c>
      <c r="GV37">
        <f>(Transition!$D36*('RCP19-NEW'!AE38*'Per Unit Emission'!AV37)*'Efficiency Change'!$G36+Transition!$C36*('RCP19-NEW'!AE38*'Per Unit Emission'!AV81)*'Efficiency Change'!$P36)/'Life time change'!$C36</f>
        <v>12562475.580729764</v>
      </c>
      <c r="GW37">
        <f>(Transition!$D36*('RCP19-NEW'!AF38*'Per Unit Emission'!AW37)*'Efficiency Change'!$G36+Transition!$C36*('RCP19-NEW'!AF38*'Per Unit Emission'!AW81)*'Efficiency Change'!$P36)/'Life time change'!$C36</f>
        <v>13323140.563216807</v>
      </c>
      <c r="GX37">
        <f>(Transition!$D36*('RCP19-NEW'!AG38*'Per Unit Emission'!AX37)*'Efficiency Change'!$G36+Transition!$C36*('RCP19-NEW'!AG38*'Per Unit Emission'!AX81)*'Efficiency Change'!$P36)/'Life time change'!$C36</f>
        <v>14456272.951653779</v>
      </c>
      <c r="GY37">
        <f>(Transition!$D36*('RCP19-NEW'!AH38*'Per Unit Emission'!AY37)*'Efficiency Change'!$G36+Transition!$C36*('RCP19-NEW'!AH38*'Per Unit Emission'!AY81)*'Efficiency Change'!$P36)/'Life time change'!$C36</f>
        <v>6393895.9007673208</v>
      </c>
      <c r="GZ37">
        <f>(Transition!$D36*('RCP19-NEW'!AI38*'Per Unit Emission'!AZ37)*'Efficiency Change'!$G36+Transition!$C36*('RCP19-NEW'!AI38*'Per Unit Emission'!AZ81)*'Efficiency Change'!$P36)/'Life time change'!$C36</f>
        <v>93237969.142841682</v>
      </c>
      <c r="HA37">
        <f>(Transition!$D36*('RCP19-NEW'!AJ38*'Per Unit Emission'!BA37)*'Efficiency Change'!$G36+Transition!$C36*('RCP19-NEW'!AJ38*'Per Unit Emission'!BA81)*'Efficiency Change'!$P36)/'Life time change'!$C36</f>
        <v>0</v>
      </c>
      <c r="HB37">
        <f>(Transition!$D36*('RCP19-NEW'!AK38*'Per Unit Emission'!AK37)*'Efficiency Change'!$G36+Transition!$C36*('RCP19-NEW'!AK38*'Per Unit Emission'!AK81)*'Efficiency Change'!$P36)/'Life time change'!$C36</f>
        <v>140930965.53242496</v>
      </c>
      <c r="HC37">
        <f>(Transition!$D36*('RCP19-NEW'!AL38*'Per Unit Emission'!AL37)*'Efficiency Change'!$G36+Transition!$C36*('RCP19-NEW'!AL38*'Per Unit Emission'!AL81)*'Efficiency Change'!$P36)/'Life time change'!$C36</f>
        <v>157912960.56340325</v>
      </c>
      <c r="HD37">
        <f>(Transition!$D36*('RCP19-NEW'!AM38*'Per Unit Emission'!AM37)*'Efficiency Change'!$G36+Transition!$C36*('RCP19-NEW'!AM38*'Per Unit Emission'!AM81)*'Efficiency Change'!$P36)/'Life time change'!$C36</f>
        <v>10550647.1735404</v>
      </c>
      <c r="HE37">
        <f>(Transition!$D36*('RCP19-NEW'!AN38*'Per Unit Emission'!AN37)*'Efficiency Change'!$G36+Transition!$C36*('RCP19-NEW'!AN38*'Per Unit Emission'!AN81)*'Efficiency Change'!$P36)/'Life time change'!$C36</f>
        <v>46802355.957862094</v>
      </c>
      <c r="HF37">
        <f>(Transition!$D36*('RCP19-NEW'!AO38*'Per Unit Emission'!AO37)*'Efficiency Change'!$G36+Transition!$C36*('RCP19-NEW'!AO38*'Per Unit Emission'!AO81)*'Efficiency Change'!$P36)/'Life time change'!$C36</f>
        <v>215546108.94683117</v>
      </c>
      <c r="HG37">
        <f>(Transition!$D36*('RCP19-NEW'!AP38*'Per Unit Emission'!AP37)*'Efficiency Change'!$G36+Transition!$C36*('RCP19-NEW'!AP38*'Per Unit Emission'!AP81)*'Efficiency Change'!$P36)/'Life time change'!$C36</f>
        <v>39039686.370876573</v>
      </c>
      <c r="HH37">
        <f>(Transition!$D36*('RCP19-NEW'!AQ38*'Per Unit Emission'!AQ37)*'Efficiency Change'!$G36+Transition!$C36*('RCP19-NEW'!AQ38*'Per Unit Emission'!AQ81)*'Efficiency Change'!$P36)/'Life time change'!$C36</f>
        <v>34957974.369739883</v>
      </c>
      <c r="HI37">
        <f>(Transition!$D36*('RCP19-NEW'!AR38*'Per Unit Emission'!AR37)*'Efficiency Change'!$G36+Transition!$C36*('RCP19-NEW'!AR38*'Per Unit Emission'!AR81)*'Efficiency Change'!$P36)/'Life time change'!$C36</f>
        <v>88090654.870116293</v>
      </c>
      <c r="HJ37">
        <f>(Transition!$D36*('RCP19-NEW'!AS38*'Per Unit Emission'!AS37)*'Efficiency Change'!$G36+Transition!$C36*('RCP19-NEW'!AS38*'Per Unit Emission'!AS81)*'Efficiency Change'!$P36)/'Life time change'!$C36</f>
        <v>172995267.44530866</v>
      </c>
      <c r="HK37">
        <f>(Transition!$D36*('RCP19-NEW'!AT38*'Per Unit Emission'!AT37)*'Efficiency Change'!$G36+Transition!$C36*('RCP19-NEW'!AT38*'Per Unit Emission'!AT81)*'Efficiency Change'!$P36)/'Life time change'!$C36</f>
        <v>75980503.593088478</v>
      </c>
      <c r="HL37">
        <f>(Transition!$D36*('RCP19-NEW'!AU38*'Per Unit Emission'!AU37)*'Efficiency Change'!$G36+Transition!$C36*('RCP19-NEW'!AU38*'Per Unit Emission'!AU81)*'Efficiency Change'!$P36)/'Life time change'!$C36</f>
        <v>18905449.966406953</v>
      </c>
      <c r="HM37">
        <f>(Transition!$D36*('RCP19-NEW'!AV38*'Per Unit Emission'!AV37)*'Efficiency Change'!$G36+Transition!$C36*('RCP19-NEW'!AV38*'Per Unit Emission'!AV81)*'Efficiency Change'!$P36)/'Life time change'!$C36</f>
        <v>25124924.541530389</v>
      </c>
      <c r="HN37">
        <f>(Transition!$D36*('RCP19-NEW'!AW38*'Per Unit Emission'!AW37)*'Efficiency Change'!$G36+Transition!$C36*('RCP19-NEW'!AW38*'Per Unit Emission'!AW81)*'Efficiency Change'!$P36)/'Life time change'!$C36</f>
        <v>26646281.126433644</v>
      </c>
      <c r="HO37">
        <f>(Transition!$D36*('RCP19-NEW'!AX38*'Per Unit Emission'!AX37)*'Efficiency Change'!$G36+Transition!$C36*('RCP19-NEW'!AX38*'Per Unit Emission'!AX81)*'Efficiency Change'!$P36)/'Life time change'!$C36</f>
        <v>28911982.604113832</v>
      </c>
      <c r="HP37">
        <f>(Transition!$D36*('RCP19-NEW'!AY38*'Per Unit Emission'!AY37)*'Efficiency Change'!$G36+Transition!$C36*('RCP19-NEW'!AY38*'Per Unit Emission'!AY81)*'Efficiency Change'!$P36)/'Life time change'!$C36</f>
        <v>12787696.208762385</v>
      </c>
      <c r="HQ37">
        <f>(Transition!$D36*('RCP19-NEW'!AZ38*'Per Unit Emission'!AZ37)*'Efficiency Change'!$G36+Transition!$C36*('RCP19-NEW'!AZ38*'Per Unit Emission'!AZ81)*'Efficiency Change'!$P36)/'Life time change'!$C36</f>
        <v>186475938.28568372</v>
      </c>
      <c r="HR37">
        <f>(Transition!$D36*('RCP19-NEW'!BA38*'Per Unit Emission'!BA37)*'Efficiency Change'!$G36+Transition!$C36*('RCP19-NEW'!BA38*'Per Unit Emission'!BA81)*'Efficiency Change'!$P36)/'Life time change'!$C36</f>
        <v>0</v>
      </c>
      <c r="HS37">
        <f>(Transition!$D36*('RCP19-NEW'!BB38*'Per Unit Emission'!AK37)*'Efficiency Change'!$G36+Transition!$C36*('RCP19-NEW'!BB38*'Per Unit Emission'!AK81)*'Efficiency Change'!$P36)/'Life time change'!$C36</f>
        <v>141560143.25743729</v>
      </c>
      <c r="HT37">
        <f>(Transition!$D36*('RCP19-NEW'!BC38*'Per Unit Emission'!AL37)*'Efficiency Change'!$G36+Transition!$C36*('RCP19-NEW'!BC38*'Per Unit Emission'!AL81)*'Efficiency Change'!$P36)/'Life time change'!$C36</f>
        <v>297968566.04702479</v>
      </c>
      <c r="HU37">
        <f>(Transition!$D36*('RCP19-NEW'!BD38*'Per Unit Emission'!AM37)*'Efficiency Change'!$G36+Transition!$C36*('RCP19-NEW'!BD38*'Per Unit Emission'!AM81)*'Efficiency Change'!$P36)/'Life time change'!$C36</f>
        <v>10881619.652780814</v>
      </c>
      <c r="HV37">
        <f>(Transition!$D36*('RCP19-NEW'!BE38*'Per Unit Emission'!AN37)*'Efficiency Change'!$G36+Transition!$C36*('RCP19-NEW'!BE38*'Per Unit Emission'!AN81)*'Efficiency Change'!$P36)/'Life time change'!$C36</f>
        <v>46840943.462578505</v>
      </c>
      <c r="HW37">
        <f>(Transition!$D36*('RCP19-NEW'!BF38*'Per Unit Emission'!AO37)*'Efficiency Change'!$G36+Transition!$C36*('RCP19-NEW'!BF38*'Per Unit Emission'!AO81)*'Efficiency Change'!$P36)/'Life time change'!$C36</f>
        <v>227676812.66672659</v>
      </c>
      <c r="HX37">
        <f>(Transition!$D36*('RCP19-NEW'!BG38*'Per Unit Emission'!AP37)*'Efficiency Change'!$G36+Transition!$C36*('RCP19-NEW'!BG38*'Per Unit Emission'!AP81)*'Efficiency Change'!$P36)/'Life time change'!$C36</f>
        <v>58556534.681151189</v>
      </c>
      <c r="HY37">
        <f>(Transition!$D36*('RCP19-NEW'!BH38*'Per Unit Emission'!AQ37)*'Efficiency Change'!$G36+Transition!$C36*('RCP19-NEW'!BH38*'Per Unit Emission'!AQ81)*'Efficiency Change'!$P36)/'Life time change'!$C36</f>
        <v>64383616.796295874</v>
      </c>
      <c r="HZ37">
        <f>(Transition!$D36*('RCP19-NEW'!BI38*'Per Unit Emission'!AR37)*'Efficiency Change'!$G36+Transition!$C36*('RCP19-NEW'!BI38*'Per Unit Emission'!AR81)*'Efficiency Change'!$P36)/'Life time change'!$C36</f>
        <v>88283445.878414541</v>
      </c>
      <c r="IA37">
        <f>(Transition!$D36*('RCP19-NEW'!BJ38*'Per Unit Emission'!AS37)*'Efficiency Change'!$G36+Transition!$C36*('RCP19-NEW'!BJ38*'Per Unit Emission'!AS81)*'Efficiency Change'!$P36)/'Life time change'!$C36</f>
        <v>201253049.07554251</v>
      </c>
      <c r="IB37">
        <f>(Transition!$D36*('RCP19-NEW'!BK38*'Per Unit Emission'!AT37)*'Efficiency Change'!$G36+Transition!$C36*('RCP19-NEW'!BK38*'Per Unit Emission'!AT81)*'Efficiency Change'!$P36)/'Life time change'!$C36</f>
        <v>131544527.8917297</v>
      </c>
      <c r="IC37">
        <f>(Transition!$D36*('RCP19-NEW'!BL38*'Per Unit Emission'!AU37)*'Efficiency Change'!$G36+Transition!$C36*('RCP19-NEW'!BL38*'Per Unit Emission'!AU81)*'Efficiency Change'!$P36)/'Life time change'!$C36</f>
        <v>19139230.232599631</v>
      </c>
      <c r="ID37">
        <f>(Transition!$D36*('RCP19-NEW'!BM38*'Per Unit Emission'!AV37)*'Efficiency Change'!$G36+Transition!$C36*('RCP19-NEW'!BM38*'Per Unit Emission'!AV81)*'Efficiency Change'!$P36)/'Life time change'!$C36</f>
        <v>37684085.183427885</v>
      </c>
      <c r="IE37">
        <f>(Transition!$D36*('RCP19-NEW'!BN38*'Per Unit Emission'!AW37)*'Efficiency Change'!$G36+Transition!$C36*('RCP19-NEW'!BN38*'Per Unit Emission'!AW81)*'Efficiency Change'!$P36)/'Life time change'!$C36</f>
        <v>43762458.783364363</v>
      </c>
      <c r="IF37">
        <f>(Transition!$D36*('RCP19-NEW'!BO38*'Per Unit Emission'!AX37)*'Efficiency Change'!$G36+Transition!$C36*('RCP19-NEW'!BO38*'Per Unit Emission'!AX81)*'Efficiency Change'!$P36)/'Life time change'!$C36</f>
        <v>43245239.436245993</v>
      </c>
      <c r="IG37">
        <f>(Transition!$D36*('RCP19-NEW'!BP38*'Per Unit Emission'!AY37)*'Efficiency Change'!$G36+Transition!$C36*('RCP19-NEW'!BP38*'Per Unit Emission'!AY81)*'Efficiency Change'!$P36)/'Life time change'!$C36</f>
        <v>14273027.141940886</v>
      </c>
      <c r="IH37">
        <f>(Transition!$D36*('RCP19-NEW'!BQ38*'Per Unit Emission'!AZ37)*'Efficiency Change'!$G36+Transition!$C36*('RCP19-NEW'!BQ38*'Per Unit Emission'!AZ81)*'Efficiency Change'!$P36)/'Life time change'!$C36</f>
        <v>314054208.83607256</v>
      </c>
      <c r="II37">
        <f>(Transition!$D36*('RCP19-NEW'!BR38*'Per Unit Emission'!BA37)*'Efficiency Change'!$G36+Transition!$C36*('RCP19-NEW'!BR38*'Per Unit Emission'!BA81)*'Efficiency Change'!$P36)/'Life time change'!$C36</f>
        <v>0</v>
      </c>
      <c r="IJ37">
        <f>(Transition!$D36*('RCP19-NEW'!BS38*'Per Unit Emission'!AK37)*'Efficiency Change'!$G36+Transition!$C36*('RCP19-NEW'!BS38*'Per Unit Emission'!AK81)*'Efficiency Change'!$P36)/'Life time change'!$C36</f>
        <v>142119979.69608015</v>
      </c>
      <c r="IK37">
        <f>(Transition!$D36*('RCP19-NEW'!BT38*'Per Unit Emission'!AL37)*'Efficiency Change'!$G36+Transition!$C36*('RCP19-NEW'!BT38*'Per Unit Emission'!AL81)*'Efficiency Change'!$P36)/'Life time change'!$C36</f>
        <v>298160576.79185838</v>
      </c>
      <c r="IL37">
        <f>(Transition!$D36*('RCP19-NEW'!BU38*'Per Unit Emission'!AM37)*'Efficiency Change'!$G36+Transition!$C36*('RCP19-NEW'!BU38*'Per Unit Emission'!AM81)*'Efficiency Change'!$P36)/'Life time change'!$C36</f>
        <v>11206203.875525197</v>
      </c>
      <c r="IM37">
        <f>(Transition!$D36*('RCP19-NEW'!BV38*'Per Unit Emission'!AN37)*'Efficiency Change'!$G36+Transition!$C36*('RCP19-NEW'!BV38*'Per Unit Emission'!AN81)*'Efficiency Change'!$P36)/'Life time change'!$C36</f>
        <v>46874028.529744595</v>
      </c>
      <c r="IN37">
        <f>(Transition!$D36*('RCP19-NEW'!BW38*'Per Unit Emission'!AO37)*'Efficiency Change'!$G36+Transition!$C36*('RCP19-NEW'!BW38*'Per Unit Emission'!AO81)*'Efficiency Change'!$P36)/'Life time change'!$C36</f>
        <v>227903658.0839923</v>
      </c>
      <c r="IO37">
        <f>(Transition!$D36*('RCP19-NEW'!BX38*'Per Unit Emission'!AP37)*'Efficiency Change'!$G36+Transition!$C36*('RCP19-NEW'!BX38*'Per Unit Emission'!AP81)*'Efficiency Change'!$P36)/'Life time change'!$C36</f>
        <v>76864389.031266138</v>
      </c>
      <c r="IP37">
        <f>(Transition!$D36*('RCP19-NEW'!BY38*'Per Unit Emission'!AQ37)*'Efficiency Change'!$G36+Transition!$C36*('RCP19-NEW'!BY38*'Per Unit Emission'!AQ81)*'Efficiency Change'!$P36)/'Life time change'!$C36</f>
        <v>64404617.484085709</v>
      </c>
      <c r="IQ37">
        <f>(Transition!$D36*('RCP19-NEW'!BZ38*'Per Unit Emission'!AR37)*'Efficiency Change'!$G36+Transition!$C36*('RCP19-NEW'!BZ38*'Per Unit Emission'!AR81)*'Efficiency Change'!$P36)/'Life time change'!$C36</f>
        <v>88442779.618141323</v>
      </c>
      <c r="IR37">
        <f>(Transition!$D36*('RCP19-NEW'!CA38*'Per Unit Emission'!AS37)*'Efficiency Change'!$G36+Transition!$C36*('RCP19-NEW'!CA38*'Per Unit Emission'!AS81)*'Efficiency Change'!$P36)/'Life time change'!$C36</f>
        <v>201767887.54412118</v>
      </c>
      <c r="IS37">
        <f>(Transition!$D36*('RCP19-NEW'!CB38*'Per Unit Emission'!AT37)*'Efficiency Change'!$G36+Transition!$C36*('RCP19-NEW'!CB38*'Per Unit Emission'!AT81)*'Efficiency Change'!$P36)/'Life time change'!$C36</f>
        <v>131617678.75442205</v>
      </c>
      <c r="IT37">
        <f>(Transition!$D36*('RCP19-NEW'!CC38*'Per Unit Emission'!AU37)*'Efficiency Change'!$G36+Transition!$C36*('RCP19-NEW'!CC38*'Per Unit Emission'!AU81)*'Efficiency Change'!$P36)/'Life time change'!$C36</f>
        <v>19338184.068026099</v>
      </c>
      <c r="IU37">
        <f>(Transition!$D36*('RCP19-NEW'!CD38*'Per Unit Emission'!AV37)*'Efficiency Change'!$G36+Transition!$C36*('RCP19-NEW'!CD38*'Per Unit Emission'!AV81)*'Efficiency Change'!$P36)/'Life time change'!$C36</f>
        <v>43766563.290601455</v>
      </c>
      <c r="IV37">
        <f>(Transition!$D36*('RCP19-NEW'!CE38*'Per Unit Emission'!AW37)*'Efficiency Change'!$G36+Transition!$C36*('RCP19-NEW'!CE38*'Per Unit Emission'!AW81)*'Efficiency Change'!$P36)/'Life time change'!$C36</f>
        <v>43790191.856183752</v>
      </c>
      <c r="IW37">
        <f>(Transition!$D36*('RCP19-NEW'!CF38*'Per Unit Emission'!AX37)*'Efficiency Change'!$G36+Transition!$C36*('RCP19-NEW'!CF38*'Per Unit Emission'!AX81)*'Efficiency Change'!$P36)/'Life time change'!$C36</f>
        <v>43296966.091558725</v>
      </c>
      <c r="IX37">
        <f>(Transition!$D36*('RCP19-NEW'!CG38*'Per Unit Emission'!AY37)*'Efficiency Change'!$G36+Transition!$C36*('RCP19-NEW'!CG38*'Per Unit Emission'!AY81)*'Efficiency Change'!$P36)/'Life time change'!$C36</f>
        <v>14308675.662495892</v>
      </c>
      <c r="IY37">
        <f>(Transition!$D36*('RCP19-NEW'!CH38*'Per Unit Emission'!AZ37)*'Efficiency Change'!$G36+Transition!$C36*('RCP19-NEW'!CH38*'Per Unit Emission'!AZ81)*'Efficiency Change'!$P36)/'Life time change'!$C36</f>
        <v>314229854.08950096</v>
      </c>
    </row>
    <row r="38" spans="1:259" x14ac:dyDescent="0.25">
      <c r="A38">
        <v>2045</v>
      </c>
      <c r="B38">
        <f>(Transition!$D37*('Base-New'!C39*'Per Unit Emission'!C38)*'Efficiency Change'!$G37+Transition!$C37*('Base-New'!C39*'Per Unit Emission'!C82)*'Efficiency Change'!$P37)/'Life time change'!$C37</f>
        <v>0</v>
      </c>
      <c r="C38">
        <f>(Transition!$D37*('Base-New'!D39*'Per Unit Emission'!D38)*'Efficiency Change'!$G37+Transition!$C37*('Base-New'!D39*'Per Unit Emission'!D82)*'Efficiency Change'!$P37)/'Life time change'!$C37</f>
        <v>0</v>
      </c>
      <c r="D38">
        <f>(Transition!$D37*('Base-New'!E39*'Per Unit Emission'!E38)*'Efficiency Change'!$G37+Transition!$C37*('Base-New'!E39*'Per Unit Emission'!E82)*'Efficiency Change'!$P37)/'Life time change'!$C37</f>
        <v>0</v>
      </c>
      <c r="E38">
        <f>(Transition!$D37*('Base-New'!F39*'Per Unit Emission'!F38)*'Efficiency Change'!$G37+Transition!$C37*('Base-New'!F39*'Per Unit Emission'!F82)*'Efficiency Change'!$P37)/'Life time change'!$C37</f>
        <v>0</v>
      </c>
      <c r="F38">
        <f>(Transition!$D37*('Base-New'!G39*'Per Unit Emission'!G38)*'Efficiency Change'!$G37+Transition!$C37*('Base-New'!G39*'Per Unit Emission'!G82)*'Efficiency Change'!$P37)/'Life time change'!$C37</f>
        <v>0</v>
      </c>
      <c r="G38">
        <f>(Transition!$D37*('Base-New'!H39*'Per Unit Emission'!H38)*'Efficiency Change'!$G37+Transition!$C37*('Base-New'!H39*'Per Unit Emission'!H82)*'Efficiency Change'!$P37)/'Life time change'!$C37</f>
        <v>0</v>
      </c>
      <c r="H38">
        <f>(Transition!$D37*('Base-New'!I39*'Per Unit Emission'!I38)*'Efficiency Change'!$G37+Transition!$C37*('Base-New'!I39*'Per Unit Emission'!I82)*'Efficiency Change'!$P37)/'Life time change'!$C37</f>
        <v>0</v>
      </c>
      <c r="I38">
        <f>(Transition!$D37*('Base-New'!J39*'Per Unit Emission'!J38)*'Efficiency Change'!$G37+Transition!$C37*('Base-New'!J39*'Per Unit Emission'!J82)*'Efficiency Change'!$P37)/'Life time change'!$C37</f>
        <v>0</v>
      </c>
      <c r="J38">
        <f>(Transition!$D37*('Base-New'!K39*'Per Unit Emission'!K38)*'Efficiency Change'!$G37+Transition!$C37*('Base-New'!K39*'Per Unit Emission'!K82)*'Efficiency Change'!$P37)/'Life time change'!$C37</f>
        <v>0</v>
      </c>
      <c r="K38">
        <f>(Transition!$D37*('Base-New'!L39*'Per Unit Emission'!L38)*'Efficiency Change'!$G37+Transition!$C37*('Base-New'!L39*'Per Unit Emission'!L82)*'Efficiency Change'!$P37)/'Life time change'!$C37</f>
        <v>0</v>
      </c>
      <c r="L38">
        <f>(Transition!$D37*('Base-New'!M39*'Per Unit Emission'!M38)*'Efficiency Change'!$G37+Transition!$C37*('Base-New'!M39*'Per Unit Emission'!M82)*'Efficiency Change'!$P37)/'Life time change'!$C37</f>
        <v>0</v>
      </c>
      <c r="M38">
        <f>(Transition!$D37*('Base-New'!N39*'Per Unit Emission'!N38)*'Efficiency Change'!$G37+Transition!$C37*('Base-New'!N39*'Per Unit Emission'!N82)*'Efficiency Change'!$P37)/'Life time change'!$C37</f>
        <v>0</v>
      </c>
      <c r="N38">
        <f>(Transition!$D37*('Base-New'!O39*'Per Unit Emission'!O38)*'Efficiency Change'!$G37+Transition!$C37*('Base-New'!O39*'Per Unit Emission'!O82)*'Efficiency Change'!$P37)/'Life time change'!$C37</f>
        <v>0</v>
      </c>
      <c r="O38">
        <f>(Transition!$D37*('Base-New'!P39*'Per Unit Emission'!P38)*'Efficiency Change'!$G37+Transition!$C37*('Base-New'!P39*'Per Unit Emission'!P82)*'Efficiency Change'!$P37)/'Life time change'!$C37</f>
        <v>0</v>
      </c>
      <c r="P38">
        <f>(Transition!$D37*('Base-New'!Q39*'Per Unit Emission'!Q38)*'Efficiency Change'!$G37+Transition!$C37*('Base-New'!Q39*'Per Unit Emission'!Q82)*'Efficiency Change'!$P37)/'Life time change'!$C37</f>
        <v>0</v>
      </c>
      <c r="Q38">
        <f>(Transition!$D37*('Base-New'!R39*'Per Unit Emission'!R38)*'Efficiency Change'!$G37+Transition!$C37*('Base-New'!R39*'Per Unit Emission'!R82)*'Efficiency Change'!$P37)/'Life time change'!$C37</f>
        <v>0</v>
      </c>
      <c r="R38">
        <f>(Transition!$D37*('Base-New'!S39*'Per Unit Emission'!S38)*'Efficiency Change'!$G37+Transition!$C37*('Base-New'!S39*'Per Unit Emission'!S82)*'Efficiency Change'!$P37)/'Life time change'!$C37</f>
        <v>0</v>
      </c>
      <c r="S38">
        <f>(Transition!$D37*('Base-New'!T39*'Per Unit Emission'!C38)*'Efficiency Change'!$G37+Transition!$C37*('Base-New'!T39*'Per Unit Emission'!C82)*'Efficiency Change'!$P37)/'Life time change'!$C37</f>
        <v>0</v>
      </c>
      <c r="T38">
        <f>(Transition!$D37*('Base-New'!U39*'Per Unit Emission'!D38)*'Efficiency Change'!$G37+Transition!$C37*('Base-New'!U39*'Per Unit Emission'!D82)*'Efficiency Change'!$P37)/'Life time change'!$C37</f>
        <v>116546063.01084065</v>
      </c>
      <c r="U38">
        <f>(Transition!$D37*('Base-New'!V39*'Per Unit Emission'!E38)*'Efficiency Change'!$G37+Transition!$C37*('Base-New'!V39*'Per Unit Emission'!E82)*'Efficiency Change'!$P37)/'Life time change'!$C37</f>
        <v>21605898.444195606</v>
      </c>
      <c r="V38">
        <f>(Transition!$D37*('Base-New'!W39*'Per Unit Emission'!F38)*'Efficiency Change'!$G37+Transition!$C37*('Base-New'!W39*'Per Unit Emission'!F82)*'Efficiency Change'!$P37)/'Life time change'!$C37</f>
        <v>15432215.732927803</v>
      </c>
      <c r="W38">
        <f>(Transition!$D37*('Base-New'!X39*'Per Unit Emission'!G38)*'Efficiency Change'!$G37+Transition!$C37*('Base-New'!X39*'Per Unit Emission'!G82)*'Efficiency Change'!$P37)/'Life time change'!$C37</f>
        <v>0</v>
      </c>
      <c r="X38">
        <f>(Transition!$D37*('Base-New'!Y39*'Per Unit Emission'!H38)*'Efficiency Change'!$G37+Transition!$C37*('Base-New'!Y39*'Per Unit Emission'!H82)*'Efficiency Change'!$P37)/'Life time change'!$C37</f>
        <v>9158297.0304083023</v>
      </c>
      <c r="Y38">
        <f>(Transition!$D37*('Base-New'!Z39*'Per Unit Emission'!I38)*'Efficiency Change'!$G37+Transition!$C37*('Base-New'!Z39*'Per Unit Emission'!I82)*'Efficiency Change'!$P37)/'Life time change'!$C37</f>
        <v>16118339.68568909</v>
      </c>
      <c r="Z38">
        <f>(Transition!$D37*('Base-New'!AA39*'Per Unit Emission'!J38)*'Efficiency Change'!$G37+Transition!$C37*('Base-New'!AA39*'Per Unit Emission'!J82)*'Efficiency Change'!$P37)/'Life time change'!$C37</f>
        <v>66250751.209716752</v>
      </c>
      <c r="AA38">
        <f>(Transition!$D37*('Base-New'!AB39*'Per Unit Emission'!K38)*'Efficiency Change'!$G37+Transition!$C37*('Base-New'!AB39*'Per Unit Emission'!K82)*'Efficiency Change'!$P37)/'Life time change'!$C37</f>
        <v>183827680.20827237</v>
      </c>
      <c r="AB38">
        <f>(Transition!$D37*('Base-New'!AC39*'Per Unit Emission'!L38)*'Efficiency Change'!$G37+Transition!$C37*('Base-New'!AC39*'Per Unit Emission'!L82)*'Efficiency Change'!$P37)/'Life time change'!$C37</f>
        <v>42292044.612516761</v>
      </c>
      <c r="AC38">
        <f>(Transition!$D37*('Base-New'!AD39*'Per Unit Emission'!M38)*'Efficiency Change'!$G37+Transition!$C37*('Base-New'!AD39*'Per Unit Emission'!M82)*'Efficiency Change'!$P37)/'Life time change'!$C37</f>
        <v>31561238.324771091</v>
      </c>
      <c r="AD38">
        <f>(Transition!$D37*('Base-New'!AE39*'Per Unit Emission'!N38)*'Efficiency Change'!$G37+Transition!$C37*('Base-New'!AE39*'Per Unit Emission'!N82)*'Efficiency Change'!$P37)/'Life time change'!$C37</f>
        <v>8142997.6016868921</v>
      </c>
      <c r="AE38">
        <f>(Transition!$D37*('Base-New'!AF39*'Per Unit Emission'!O38)*'Efficiency Change'!$G37+Transition!$C37*('Base-New'!AF39*'Per Unit Emission'!O82)*'Efficiency Change'!$P37)/'Life time change'!$C37</f>
        <v>17018056.579788174</v>
      </c>
      <c r="AF38">
        <f>(Transition!$D37*('Base-New'!AG39*'Per Unit Emission'!P38)*'Efficiency Change'!$G37+Transition!$C37*('Base-New'!AG39*'Per Unit Emission'!P82)*'Efficiency Change'!$P37)/'Life time change'!$C37</f>
        <v>22429845.204310343</v>
      </c>
      <c r="AG38">
        <f>(Transition!$D37*('Base-New'!AH39*'Per Unit Emission'!Q38)*'Efficiency Change'!$G37+Transition!$C37*('Base-New'!AH39*'Per Unit Emission'!Q82)*'Efficiency Change'!$P37)/'Life time change'!$C37</f>
        <v>18574192.895238928</v>
      </c>
      <c r="AH38">
        <f>(Transition!$D37*('Base-New'!AI39*'Per Unit Emission'!R38)*'Efficiency Change'!$G37+Transition!$C37*('Base-New'!AI39*'Per Unit Emission'!R82)*'Efficiency Change'!$P37)/'Life time change'!$C37</f>
        <v>62862325.447020099</v>
      </c>
      <c r="AI38">
        <f>(Transition!$D37*('Base-New'!AJ39*'Per Unit Emission'!S38)*'Efficiency Change'!$G37+Transition!$C37*('Base-New'!AJ39*'Per Unit Emission'!S82)*'Efficiency Change'!$P37)/'Life time change'!$C37</f>
        <v>0</v>
      </c>
      <c r="AJ38">
        <f>(Transition!$D37*('Base-New'!AK39*'Per Unit Emission'!C38)*'Efficiency Change'!$G37+Transition!$C37*('Base-New'!AK39*'Per Unit Emission'!C82)*'Efficiency Change'!$P37)/'Life time change'!$C37</f>
        <v>0</v>
      </c>
      <c r="AK38">
        <f>(Transition!$D37*('Base-New'!AL39*'Per Unit Emission'!D38)*'Efficiency Change'!$G37+Transition!$C37*('Base-New'!AL39*'Per Unit Emission'!D82)*'Efficiency Change'!$P37)/'Life time change'!$C37</f>
        <v>233085286.23192045</v>
      </c>
      <c r="AL38">
        <f>(Transition!$D37*('Base-New'!AM39*'Per Unit Emission'!E38)*'Efficiency Change'!$G37+Transition!$C37*('Base-New'!AM39*'Per Unit Emission'!E82)*'Efficiency Change'!$P37)/'Life time change'!$C37</f>
        <v>73166070.542738721</v>
      </c>
      <c r="AM38">
        <f>(Transition!$D37*('Base-New'!AN39*'Per Unit Emission'!F38)*'Efficiency Change'!$G37+Transition!$C37*('Base-New'!AN39*'Per Unit Emission'!F82)*'Efficiency Change'!$P37)/'Life time change'!$C37</f>
        <v>42069884.0523417</v>
      </c>
      <c r="AN38">
        <f>(Transition!$D37*('Base-New'!AO39*'Per Unit Emission'!G38)*'Efficiency Change'!$G37+Transition!$C37*('Base-New'!AO39*'Per Unit Emission'!G82)*'Efficiency Change'!$P37)/'Life time change'!$C37</f>
        <v>0</v>
      </c>
      <c r="AO38">
        <f>(Transition!$D37*('Base-New'!AP39*'Per Unit Emission'!H38)*'Efficiency Change'!$G37+Transition!$C37*('Base-New'!AP39*'Per Unit Emission'!H82)*'Efficiency Change'!$P37)/'Life time change'!$C37</f>
        <v>18316594.060816605</v>
      </c>
      <c r="AP38">
        <f>(Transition!$D37*('Base-New'!AQ39*'Per Unit Emission'!I38)*'Efficiency Change'!$G37+Transition!$C37*('Base-New'!AQ39*'Per Unit Emission'!I82)*'Efficiency Change'!$P37)/'Life time change'!$C37</f>
        <v>32233304.768843111</v>
      </c>
      <c r="AQ38">
        <f>(Transition!$D37*('Base-New'!AR39*'Per Unit Emission'!J38)*'Efficiency Change'!$G37+Transition!$C37*('Base-New'!AR39*'Per Unit Emission'!J82)*'Efficiency Change'!$P37)/'Life time change'!$C37</f>
        <v>132498726.26966622</v>
      </c>
      <c r="AR38">
        <f>(Transition!$D37*('Base-New'!AS39*'Per Unit Emission'!K38)*'Efficiency Change'!$G37+Transition!$C37*('Base-New'!AS39*'Per Unit Emission'!K82)*'Efficiency Change'!$P37)/'Life time change'!$C37</f>
        <v>322376297.48416734</v>
      </c>
      <c r="AS38">
        <f>(Transition!$D37*('Base-New'!AT39*'Per Unit Emission'!L38)*'Efficiency Change'!$G37+Transition!$C37*('Base-New'!AT39*'Per Unit Emission'!L82)*'Efficiency Change'!$P37)/'Life time change'!$C37</f>
        <v>84584089.225033522</v>
      </c>
      <c r="AT38">
        <f>(Transition!$D37*('Base-New'!AU39*'Per Unit Emission'!M38)*'Efficiency Change'!$G37+Transition!$C37*('Base-New'!AU39*'Per Unit Emission'!M82)*'Efficiency Change'!$P37)/'Life time change'!$C37</f>
        <v>63122476.649541855</v>
      </c>
      <c r="AU38">
        <f>(Transition!$D37*('Base-New'!AV39*'Per Unit Emission'!N38)*'Efficiency Change'!$G37+Transition!$C37*('Base-New'!AV39*'Per Unit Emission'!N82)*'Efficiency Change'!$P37)/'Life time change'!$C37</f>
        <v>16285564.388904456</v>
      </c>
      <c r="AV38">
        <f>(Transition!$D37*('Base-New'!AW39*'Per Unit Emission'!O38)*'Efficiency Change'!$G37+Transition!$C37*('Base-New'!AW39*'Per Unit Emission'!O82)*'Efficiency Change'!$P37)/'Life time change'!$C37</f>
        <v>34036113.159576349</v>
      </c>
      <c r="AW38">
        <f>(Transition!$D37*('Base-New'!AX39*'Per Unit Emission'!P38)*'Efficiency Change'!$G37+Transition!$C37*('Base-New'!AX39*'Per Unit Emission'!P82)*'Efficiency Change'!$P37)/'Life time change'!$C37</f>
        <v>44859690.408620745</v>
      </c>
      <c r="AX38">
        <f>(Transition!$D37*('Base-New'!AY39*'Per Unit Emission'!Q38)*'Efficiency Change'!$G37+Transition!$C37*('Base-New'!AY39*'Per Unit Emission'!Q82)*'Efficiency Change'!$P37)/'Life time change'!$C37</f>
        <v>37148385.790477857</v>
      </c>
      <c r="AY38">
        <f>(Transition!$D37*('Base-New'!AZ39*'Per Unit Emission'!R38)*'Efficiency Change'!$G37+Transition!$C37*('Base-New'!AZ39*'Per Unit Emission'!R82)*'Efficiency Change'!$P37)/'Life time change'!$C37</f>
        <v>123510266.77228528</v>
      </c>
      <c r="AZ38">
        <f>(Transition!$D37*('Base-New'!BA39*'Per Unit Emission'!S38)*'Efficiency Change'!$G37+Transition!$C37*('Base-New'!BA39*'Per Unit Emission'!S82)*'Efficiency Change'!$P37)/'Life time change'!$C37</f>
        <v>0</v>
      </c>
      <c r="BA38">
        <f>(Transition!$D37*('Base-New'!BB39*'Per Unit Emission'!C38)*'Efficiency Change'!$G37+Transition!$C37*('Base-New'!BB39*'Per Unit Emission'!C82)*'Efficiency Change'!$P37)/'Life time change'!$C37</f>
        <v>0</v>
      </c>
      <c r="BB38">
        <f>(Transition!$D37*('Base-New'!BC39*'Per Unit Emission'!D38)*'Efficiency Change'!$G37+Transition!$C37*('Base-New'!BC39*'Per Unit Emission'!D82)*'Efficiency Change'!$P37)/'Life time change'!$C37</f>
        <v>422162739.16061407</v>
      </c>
      <c r="BC38">
        <f>(Transition!$D37*('Base-New'!BD39*'Per Unit Emission'!E38)*'Efficiency Change'!$G37+Transition!$C37*('Base-New'!BD39*'Per Unit Emission'!E82)*'Efficiency Change'!$P37)/'Life time change'!$C37</f>
        <v>75282007.261252955</v>
      </c>
      <c r="BD38">
        <f>(Transition!$D37*('Base-New'!BE39*'Per Unit Emission'!F38)*'Efficiency Change'!$G37+Transition!$C37*('Base-New'!BE39*'Per Unit Emission'!F82)*'Efficiency Change'!$P37)/'Life time change'!$C37</f>
        <v>49141027.765074126</v>
      </c>
      <c r="BE38">
        <f>(Transition!$D37*('Base-New'!BF39*'Per Unit Emission'!G38)*'Efficiency Change'!$G37+Transition!$C37*('Base-New'!BF39*'Per Unit Emission'!G82)*'Efficiency Change'!$P37)/'Life time change'!$C37</f>
        <v>0</v>
      </c>
      <c r="BF38">
        <f>(Transition!$D37*('Base-New'!BG39*'Per Unit Emission'!H38)*'Efficiency Change'!$G37+Transition!$C37*('Base-New'!BG39*'Per Unit Emission'!H82)*'Efficiency Change'!$P37)/'Life time change'!$C37</f>
        <v>27474868.012074631</v>
      </c>
      <c r="BG38">
        <f>(Transition!$D37*('Base-New'!BH39*'Per Unit Emission'!I38)*'Efficiency Change'!$G37+Transition!$C37*('Base-New'!BH39*'Per Unit Emission'!I82)*'Efficiency Change'!$P37)/'Life time change'!$C37</f>
        <v>53134758.312980056</v>
      </c>
      <c r="BH38">
        <f>(Transition!$D37*('Base-New'!BI39*'Per Unit Emission'!J38)*'Efficiency Change'!$G37+Transition!$C37*('Base-New'!BI39*'Per Unit Emission'!J82)*'Efficiency Change'!$P37)/'Life time change'!$C37</f>
        <v>235595641.76665038</v>
      </c>
      <c r="BI38">
        <f>(Transition!$D37*('Base-New'!BJ39*'Per Unit Emission'!K38)*'Efficiency Change'!$G37+Transition!$C37*('Base-New'!BJ39*'Per Unit Emission'!K82)*'Efficiency Change'!$P37)/'Life time change'!$C37</f>
        <v>330417367.49194378</v>
      </c>
      <c r="BJ38">
        <f>(Transition!$D37*('Base-New'!BK39*'Per Unit Emission'!L38)*'Efficiency Change'!$G37+Transition!$C37*('Base-New'!BK39*'Per Unit Emission'!L82)*'Efficiency Change'!$P37)/'Life time change'!$C37</f>
        <v>134859045.03494757</v>
      </c>
      <c r="BK38">
        <f>(Transition!$D37*('Base-New'!BL39*'Per Unit Emission'!M38)*'Efficiency Change'!$G37+Transition!$C37*('Base-New'!BL39*'Per Unit Emission'!M82)*'Efficiency Change'!$P37)/'Life time change'!$C37</f>
        <v>72573675.145192713</v>
      </c>
      <c r="BL38">
        <f>(Transition!$D37*('Base-New'!BM39*'Per Unit Emission'!N38)*'Efficiency Change'!$G37+Transition!$C37*('Base-New'!BM39*'Per Unit Emission'!N82)*'Efficiency Change'!$P37)/'Life time change'!$C37</f>
        <v>26664740.745634623</v>
      </c>
      <c r="BM38">
        <f>(Transition!$D37*('Base-New'!BN39*'Per Unit Emission'!O38)*'Efficiency Change'!$G37+Transition!$C37*('Base-New'!BN39*'Per Unit Emission'!O82)*'Efficiency Change'!$P37)/'Life time change'!$C37</f>
        <v>42548005.722058974</v>
      </c>
      <c r="BN38">
        <f>(Transition!$D37*('Base-New'!BO39*'Per Unit Emission'!P38)*'Efficiency Change'!$G37+Transition!$C37*('Base-New'!BO39*'Per Unit Emission'!P82)*'Efficiency Change'!$P37)/'Life time change'!$C37</f>
        <v>53768310.855508208</v>
      </c>
      <c r="BO38">
        <f>(Transition!$D37*('Base-New'!BP39*'Per Unit Emission'!Q38)*'Efficiency Change'!$G37+Transition!$C37*('Base-New'!BP39*'Per Unit Emission'!Q82)*'Efficiency Change'!$P37)/'Life time change'!$C37</f>
        <v>55722467.258337013</v>
      </c>
      <c r="BP38">
        <f>(Transition!$D37*('Base-New'!BQ39*'Per Unit Emission'!R38)*'Efficiency Change'!$G37+Transition!$C37*('Base-New'!BQ39*'Per Unit Emission'!R82)*'Efficiency Change'!$P37)/'Life time change'!$C37</f>
        <v>125593789.87235518</v>
      </c>
      <c r="BQ38">
        <f>(Transition!$D37*('Base-New'!BR39*'Per Unit Emission'!S38)*'Efficiency Change'!$G37+Transition!$C37*('Base-New'!BR39*'Per Unit Emission'!S82)*'Efficiency Change'!$P37)/'Life time change'!$C37</f>
        <v>0</v>
      </c>
      <c r="BR38">
        <f>(Transition!$D37*('Base-New'!BS39*'Per Unit Emission'!C38)*'Efficiency Change'!$G37+Transition!$C37*('Base-New'!BS39*'Per Unit Emission'!C82)*'Efficiency Change'!$P37)/'Life time change'!$C37</f>
        <v>0</v>
      </c>
      <c r="BS38">
        <f>(Transition!$D37*('Base-New'!BT39*'Per Unit Emission'!D38)*'Efficiency Change'!$G37+Transition!$C37*('Base-New'!BT39*'Per Unit Emission'!D82)*'Efficiency Change'!$P37)/'Life time change'!$C37</f>
        <v>427807822.72560734</v>
      </c>
      <c r="BT38">
        <f>(Transition!$D37*('Base-New'!BU39*'Per Unit Emission'!E38)*'Efficiency Change'!$G37+Transition!$C37*('Base-New'!BU39*'Per Unit Emission'!E82)*'Efficiency Change'!$P37)/'Life time change'!$C37</f>
        <v>77378550.714401752</v>
      </c>
      <c r="BU38">
        <f>(Transition!$D37*('Base-New'!BV39*'Per Unit Emission'!F38)*'Efficiency Change'!$G37+Transition!$C37*('Base-New'!BV39*'Per Unit Emission'!F82)*'Efficiency Change'!$P37)/'Life time change'!$C37</f>
        <v>49718668.877037682</v>
      </c>
      <c r="BV38">
        <f>(Transition!$D37*('Base-New'!BW39*'Per Unit Emission'!G38)*'Efficiency Change'!$G37+Transition!$C37*('Base-New'!BW39*'Per Unit Emission'!G82)*'Efficiency Change'!$P37)/'Life time change'!$C37</f>
        <v>0</v>
      </c>
      <c r="BW38">
        <f>(Transition!$D37*('Base-New'!BX39*'Per Unit Emission'!H38)*'Efficiency Change'!$G37+Transition!$C37*('Base-New'!BX39*'Per Unit Emission'!H82)*'Efficiency Change'!$P37)/'Life time change'!$C37</f>
        <v>31298759.633429635</v>
      </c>
      <c r="BX38">
        <f>(Transition!$D37*('Base-New'!BY39*'Per Unit Emission'!I38)*'Efficiency Change'!$G37+Transition!$C37*('Base-New'!BY39*'Per Unit Emission'!I82)*'Efficiency Change'!$P37)/'Life time change'!$C37</f>
        <v>53766917.737802006</v>
      </c>
      <c r="BY38">
        <f>(Transition!$D37*('Base-New'!BZ39*'Per Unit Emission'!J38)*'Efficiency Change'!$G37+Transition!$C37*('Base-New'!BZ39*'Per Unit Emission'!J82)*'Efficiency Change'!$P37)/'Life time change'!$C37</f>
        <v>237061955.57393229</v>
      </c>
      <c r="BZ38">
        <f>(Transition!$D37*('Base-New'!CA39*'Per Unit Emission'!K38)*'Efficiency Change'!$G37+Transition!$C37*('Base-New'!CA39*'Per Unit Emission'!K82)*'Efficiency Change'!$P37)/'Life time change'!$C37</f>
        <v>338317144.30047828</v>
      </c>
      <c r="CA38">
        <f>(Transition!$D37*('Base-New'!CB39*'Per Unit Emission'!L38)*'Efficiency Change'!$G37+Transition!$C37*('Base-New'!CB39*'Per Unit Emission'!L82)*'Efficiency Change'!$P37)/'Life time change'!$C37</f>
        <v>135588139.70884457</v>
      </c>
      <c r="CB38">
        <f>(Transition!$D37*('Base-New'!CC39*'Per Unit Emission'!M38)*'Efficiency Change'!$G37+Transition!$C37*('Base-New'!CC39*'Per Unit Emission'!M82)*'Efficiency Change'!$P37)/'Life time change'!$C37</f>
        <v>73338915.775111869</v>
      </c>
      <c r="CC38">
        <f>(Transition!$D37*('Base-New'!CD39*'Per Unit Emission'!N38)*'Efficiency Change'!$G37+Transition!$C37*('Base-New'!CD39*'Per Unit Emission'!N82)*'Efficiency Change'!$P37)/'Life time change'!$C37</f>
        <v>26855937.582171105</v>
      </c>
      <c r="CD38">
        <f>(Transition!$D37*('Base-New'!CE39*'Per Unit Emission'!O38)*'Efficiency Change'!$G37+Transition!$C37*('Base-New'!CE39*'Per Unit Emission'!O82)*'Efficiency Change'!$P37)/'Life time change'!$C37</f>
        <v>43060668.535666697</v>
      </c>
      <c r="CE38">
        <f>(Transition!$D37*('Base-New'!CF39*'Per Unit Emission'!P38)*'Efficiency Change'!$G37+Transition!$C37*('Base-New'!CF39*'Per Unit Emission'!P82)*'Efficiency Change'!$P37)/'Life time change'!$C37</f>
        <v>53978014.71814657</v>
      </c>
      <c r="CF38">
        <f>(Transition!$D37*('Base-New'!CG39*'Per Unit Emission'!Q38)*'Efficiency Change'!$G37+Transition!$C37*('Base-New'!CG39*'Per Unit Emission'!Q82)*'Efficiency Change'!$P37)/'Life time change'!$C37</f>
        <v>60397081.568629459</v>
      </c>
      <c r="CG38">
        <f>(Transition!$D37*('Base-New'!CH39*'Per Unit Emission'!R38)*'Efficiency Change'!$G37+Transition!$C37*('Base-New'!CH39*'Per Unit Emission'!R82)*'Efficiency Change'!$P37)/'Life time change'!$C37</f>
        <v>127649487.09503143</v>
      </c>
      <c r="CJ38">
        <v>2045</v>
      </c>
      <c r="CK38">
        <f>(Transition!$D37*('RCP26-NEW'!C39*'Per Unit Emission'!T38)*'Efficiency Change'!$G37+Transition!$C37*('RCP26-NEW'!C39*'Per Unit Emission'!T82)*'Efficiency Change'!$P37)/'Life time change'!$C37</f>
        <v>0</v>
      </c>
      <c r="CL38">
        <f>(Transition!$D37*('RCP26-NEW'!D39*'Per Unit Emission'!U38)*'Efficiency Change'!$G37+Transition!$C37*('RCP26-NEW'!D39*'Per Unit Emission'!U82)*'Efficiency Change'!$P37)/'Life time change'!$C37</f>
        <v>0</v>
      </c>
      <c r="CM38">
        <f>(Transition!$D37*('RCP26-NEW'!E39*'Per Unit Emission'!V38)*'Efficiency Change'!$G37+Transition!$C37*('RCP26-NEW'!E39*'Per Unit Emission'!V82)*'Efficiency Change'!$P37)/'Life time change'!$C37</f>
        <v>0</v>
      </c>
      <c r="CN38">
        <f>(Transition!$D37*('RCP26-NEW'!F39*'Per Unit Emission'!W38)*'Efficiency Change'!$G37+Transition!$C37*('RCP26-NEW'!F39*'Per Unit Emission'!W82)*'Efficiency Change'!$P37)/'Life time change'!$C37</f>
        <v>0</v>
      </c>
      <c r="CO38">
        <f>(Transition!$D37*('RCP26-NEW'!G39*'Per Unit Emission'!X38)*'Efficiency Change'!$G37+Transition!$C37*('RCP26-NEW'!G39*'Per Unit Emission'!X82)*'Efficiency Change'!$P37)/'Life time change'!$C37</f>
        <v>0</v>
      </c>
      <c r="CP38">
        <f>(Transition!$D37*('RCP26-NEW'!H39*'Per Unit Emission'!Y38)*'Efficiency Change'!$G37+Transition!$C37*('RCP26-NEW'!H39*'Per Unit Emission'!Y82)*'Efficiency Change'!$P37)/'Life time change'!$C37</f>
        <v>0</v>
      </c>
      <c r="CQ38">
        <f>(Transition!$D37*('RCP26-NEW'!I39*'Per Unit Emission'!Z38)*'Efficiency Change'!$G37+Transition!$C37*('RCP26-NEW'!I39*'Per Unit Emission'!Z82)*'Efficiency Change'!$P37)/'Life time change'!$C37</f>
        <v>0</v>
      </c>
      <c r="CR38">
        <f>(Transition!$D37*('RCP26-NEW'!J39*'Per Unit Emission'!AA38)*'Efficiency Change'!$G37+Transition!$C37*('RCP26-NEW'!J39*'Per Unit Emission'!AA82)*'Efficiency Change'!$P37)/'Life time change'!$C37</f>
        <v>0</v>
      </c>
      <c r="CS38">
        <f>(Transition!$D37*('RCP26-NEW'!K39*'Per Unit Emission'!AB38)*'Efficiency Change'!$G37+Transition!$C37*('RCP26-NEW'!K39*'Per Unit Emission'!AB82)*'Efficiency Change'!$P37)/'Life time change'!$C37</f>
        <v>0</v>
      </c>
      <c r="CT38">
        <f>(Transition!$D37*('RCP26-NEW'!L39*'Per Unit Emission'!AC38)*'Efficiency Change'!$G37+Transition!$C37*('RCP26-NEW'!L39*'Per Unit Emission'!AC82)*'Efficiency Change'!$P37)/'Life time change'!$C37</f>
        <v>0</v>
      </c>
      <c r="CU38">
        <f>(Transition!$D37*('RCP26-NEW'!M39*'Per Unit Emission'!AD38)*'Efficiency Change'!$G37+Transition!$C37*('RCP26-NEW'!M39*'Per Unit Emission'!AD82)*'Efficiency Change'!$P37)/'Life time change'!$C37</f>
        <v>0</v>
      </c>
      <c r="CV38">
        <f>(Transition!$D37*('RCP26-NEW'!N39*'Per Unit Emission'!AE38)*'Efficiency Change'!$G37+Transition!$C37*('RCP26-NEW'!N39*'Per Unit Emission'!AE82)*'Efficiency Change'!$P37)/'Life time change'!$C37</f>
        <v>0</v>
      </c>
      <c r="CW38">
        <f>(Transition!$D37*('RCP26-NEW'!O39*'Per Unit Emission'!AF38)*'Efficiency Change'!$G37+Transition!$C37*('RCP26-NEW'!O39*'Per Unit Emission'!AF82)*'Efficiency Change'!$P37)/'Life time change'!$C37</f>
        <v>0</v>
      </c>
      <c r="CX38">
        <f>(Transition!$D37*('RCP26-NEW'!P39*'Per Unit Emission'!AG38)*'Efficiency Change'!$G37+Transition!$C37*('RCP26-NEW'!P39*'Per Unit Emission'!AG82)*'Efficiency Change'!$P37)/'Life time change'!$C37</f>
        <v>0</v>
      </c>
      <c r="CY38">
        <f>(Transition!$D37*('RCP26-NEW'!Q39*'Per Unit Emission'!AH38)*'Efficiency Change'!$G37+Transition!$C37*('RCP26-NEW'!Q39*'Per Unit Emission'!AH82)*'Efficiency Change'!$P37)/'Life time change'!$C37</f>
        <v>0</v>
      </c>
      <c r="CZ38">
        <f>(Transition!$D37*('RCP26-NEW'!R39*'Per Unit Emission'!AI38)*'Efficiency Change'!$G37+Transition!$C37*('RCP26-NEW'!R39*'Per Unit Emission'!AI82)*'Efficiency Change'!$P37)/'Life time change'!$C37</f>
        <v>0</v>
      </c>
      <c r="DA38">
        <f>(Transition!$D37*('RCP26-NEW'!S39*'Per Unit Emission'!AJ38)*'Efficiency Change'!$G37+Transition!$C37*('RCP26-NEW'!S39*'Per Unit Emission'!AJ82)*'Efficiency Change'!$P37)/'Life time change'!$C37</f>
        <v>0</v>
      </c>
      <c r="DB38">
        <f>(Transition!$D37*('RCP26-NEW'!T39*'Per Unit Emission'!T38)*'Efficiency Change'!$G37+Transition!$C37*('RCP26-NEW'!T39*'Per Unit Emission'!T82)*'Efficiency Change'!$P37)/'Life time change'!$C37</f>
        <v>148386204.61022142</v>
      </c>
      <c r="DC38">
        <f>(Transition!$D37*('RCP26-NEW'!U39*'Per Unit Emission'!U38)*'Efficiency Change'!$G37+Transition!$C37*('RCP26-NEW'!U39*'Per Unit Emission'!U82)*'Efficiency Change'!$P37)/'Life time change'!$C37</f>
        <v>67838255.214544028</v>
      </c>
      <c r="DD38">
        <f>(Transition!$D37*('RCP26-NEW'!V39*'Per Unit Emission'!V38)*'Efficiency Change'!$G37+Transition!$C37*('RCP26-NEW'!V39*'Per Unit Emission'!V82)*'Efficiency Change'!$P37)/'Life time change'!$C37</f>
        <v>8142248.8693068903</v>
      </c>
      <c r="DE38">
        <f>(Transition!$D37*('RCP26-NEW'!W39*'Per Unit Emission'!W38)*'Efficiency Change'!$G37+Transition!$C37*('RCP26-NEW'!W39*'Per Unit Emission'!W82)*'Efficiency Change'!$P37)/'Life time change'!$C37</f>
        <v>13308654.913022874</v>
      </c>
      <c r="DF38">
        <f>(Transition!$D37*('RCP26-NEW'!X39*'Per Unit Emission'!X38)*'Efficiency Change'!$G37+Transition!$C37*('RCP26-NEW'!X39*'Per Unit Emission'!X82)*'Efficiency Change'!$P37)/'Life time change'!$C37</f>
        <v>87607292.781177714</v>
      </c>
      <c r="DG38">
        <f>(Transition!$D37*('RCP26-NEW'!Y39*'Per Unit Emission'!Y38)*'Efficiency Change'!$G37+Transition!$C37*('RCP26-NEW'!Y39*'Per Unit Emission'!Y82)*'Efficiency Change'!$P37)/'Life time change'!$C37</f>
        <v>12622357.649272494</v>
      </c>
      <c r="DH38">
        <f>(Transition!$D37*('RCP26-NEW'!Z39*'Per Unit Emission'!Z38)*'Efficiency Change'!$G37+Transition!$C37*('RCP26-NEW'!Z39*'Per Unit Emission'!Z82)*'Efficiency Change'!$P37)/'Life time change'!$C37</f>
        <v>11457687.167119034</v>
      </c>
      <c r="DI38">
        <f>(Transition!$D37*('RCP26-NEW'!AA39*'Per Unit Emission'!AA38)*'Efficiency Change'!$G37+Transition!$C37*('RCP26-NEW'!AA39*'Per Unit Emission'!AA82)*'Efficiency Change'!$P37)/'Life time change'!$C37</f>
        <v>46102479.536264427</v>
      </c>
      <c r="DJ38">
        <f>(Transition!$D37*('RCP26-NEW'!AB39*'Per Unit Emission'!AB38)*'Efficiency Change'!$G37+Transition!$C37*('RCP26-NEW'!AB39*'Per Unit Emission'!AB82)*'Efficiency Change'!$P37)/'Life time change'!$C37</f>
        <v>148568831.08980685</v>
      </c>
      <c r="DK38">
        <f>(Transition!$D37*('RCP26-NEW'!AC39*'Per Unit Emission'!AC38)*'Efficiency Change'!$G37+Transition!$C37*('RCP26-NEW'!AC39*'Per Unit Emission'!AC82)*'Efficiency Change'!$P37)/'Life time change'!$C37</f>
        <v>28528189.259188484</v>
      </c>
      <c r="DL38">
        <f>(Transition!$D37*('RCP26-NEW'!AD39*'Per Unit Emission'!AD38)*'Efficiency Change'!$G37+Transition!$C37*('RCP26-NEW'!AD39*'Per Unit Emission'!AD82)*'Efficiency Change'!$P37)/'Life time change'!$C37</f>
        <v>16249242.365815761</v>
      </c>
      <c r="DM38">
        <f>(Transition!$D37*('RCP26-NEW'!AE39*'Per Unit Emission'!AE38)*'Efficiency Change'!$G37+Transition!$C37*('RCP26-NEW'!AE39*'Per Unit Emission'!AE82)*'Efficiency Change'!$P37)/'Life time change'!$C37</f>
        <v>10804427.336752769</v>
      </c>
      <c r="DN38">
        <f>(Transition!$D37*('RCP26-NEW'!AF39*'Per Unit Emission'!AF38)*'Efficiency Change'!$G37+Transition!$C37*('RCP26-NEW'!AF39*'Per Unit Emission'!AF82)*'Efficiency Change'!$P37)/'Life time change'!$C37</f>
        <v>16453482.394203158</v>
      </c>
      <c r="DO38">
        <f>(Transition!$D37*('RCP26-NEW'!AG39*'Per Unit Emission'!AG38)*'Efficiency Change'!$G37+Transition!$C37*('RCP26-NEW'!AG39*'Per Unit Emission'!AG82)*'Efficiency Change'!$P37)/'Life time change'!$C37</f>
        <v>8610876.037909817</v>
      </c>
      <c r="DP38">
        <f>(Transition!$D37*('RCP26-NEW'!AH39*'Per Unit Emission'!AH38)*'Efficiency Change'!$G37+Transition!$C37*('RCP26-NEW'!AH39*'Per Unit Emission'!AH82)*'Efficiency Change'!$P37)/'Life time change'!$C37</f>
        <v>11139233.941222655</v>
      </c>
      <c r="DQ38">
        <f>(Transition!$D37*('RCP26-NEW'!AI39*'Per Unit Emission'!AI38)*'Efficiency Change'!$G37+Transition!$C37*('RCP26-NEW'!AI39*'Per Unit Emission'!AI82)*'Efficiency Change'!$P37)/'Life time change'!$C37</f>
        <v>23565614.098265696</v>
      </c>
      <c r="DR38">
        <f>(Transition!$D37*('RCP26-NEW'!AJ39*'Per Unit Emission'!AJ38)*'Efficiency Change'!$G37+Transition!$C37*('RCP26-NEW'!AJ39*'Per Unit Emission'!AJ82)*'Efficiency Change'!$P37)/'Life time change'!$C37</f>
        <v>0</v>
      </c>
      <c r="DS38">
        <f>(Transition!$D37*('RCP26-NEW'!AK39*'Per Unit Emission'!T38)*'Efficiency Change'!$G37+Transition!$C37*('RCP26-NEW'!AK39*'Per Unit Emission'!T82)*'Efficiency Change'!$P37)/'Life time change'!$C37</f>
        <v>441868418.33279997</v>
      </c>
      <c r="DT38">
        <f>(Transition!$D37*('RCP26-NEW'!AL39*'Per Unit Emission'!U38)*'Efficiency Change'!$G37+Transition!$C37*('RCP26-NEW'!AL39*'Per Unit Emission'!U82)*'Efficiency Change'!$P37)/'Life time change'!$C37</f>
        <v>254567193.14179289</v>
      </c>
      <c r="DU38">
        <f>(Transition!$D37*('RCP26-NEW'!AM39*'Per Unit Emission'!V38)*'Efficiency Change'!$G37+Transition!$C37*('RCP26-NEW'!AM39*'Per Unit Emission'!V82)*'Efficiency Change'!$P37)/'Life time change'!$C37</f>
        <v>10335979.34835702</v>
      </c>
      <c r="DV38">
        <f>(Transition!$D37*('RCP26-NEW'!AN39*'Per Unit Emission'!W38)*'Efficiency Change'!$G37+Transition!$C37*('RCP26-NEW'!AN39*'Per Unit Emission'!W82)*'Efficiency Change'!$P37)/'Life time change'!$C37</f>
        <v>44279087.558565751</v>
      </c>
      <c r="DW38">
        <f>(Transition!$D37*('RCP26-NEW'!AO39*'Per Unit Emission'!X38)*'Efficiency Change'!$G37+Transition!$C37*('RCP26-NEW'!AO39*'Per Unit Emission'!X82)*'Efficiency Change'!$P37)/'Life time change'!$C37</f>
        <v>235147685.4824293</v>
      </c>
      <c r="DX38">
        <f>(Transition!$D37*('RCP26-NEW'!AP39*'Per Unit Emission'!Y38)*'Efficiency Change'!$G37+Transition!$C37*('RCP26-NEW'!AP39*'Per Unit Emission'!Y82)*'Efficiency Change'!$P37)/'Life time change'!$C37</f>
        <v>25244621.203816738</v>
      </c>
      <c r="DY38">
        <f>(Transition!$D37*('RCP26-NEW'!AQ39*'Per Unit Emission'!Z38)*'Efficiency Change'!$G37+Transition!$C37*('RCP26-NEW'!AQ39*'Per Unit Emission'!Z82)*'Efficiency Change'!$P37)/'Life time change'!$C37</f>
        <v>22909611.144642957</v>
      </c>
      <c r="DZ38">
        <f>(Transition!$D37*('RCP26-NEW'!AR39*'Per Unit Emission'!AA38)*'Efficiency Change'!$G37+Transition!$C37*('RCP26-NEW'!AR39*'Per Unit Emission'!AA82)*'Efficiency Change'!$P37)/'Life time change'!$C37</f>
        <v>92204959.072529241</v>
      </c>
      <c r="EA38">
        <f>(Transition!$D37*('RCP26-NEW'!AS39*'Per Unit Emission'!AB38)*'Efficiency Change'!$G37+Transition!$C37*('RCP26-NEW'!AS39*'Per Unit Emission'!AB82)*'Efficiency Change'!$P37)/'Life time change'!$C37</f>
        <v>297137662.17961371</v>
      </c>
      <c r="EB38">
        <f>(Transition!$D37*('RCP26-NEW'!AT39*'Per Unit Emission'!AC38)*'Efficiency Change'!$G37+Transition!$C37*('RCP26-NEW'!AT39*'Per Unit Emission'!AC82)*'Efficiency Change'!$P37)/'Life time change'!$C37</f>
        <v>57056378.51837673</v>
      </c>
      <c r="EC38">
        <f>(Transition!$D37*('RCP26-NEW'!AU39*'Per Unit Emission'!AD38)*'Efficiency Change'!$G37+Transition!$C37*('RCP26-NEW'!AU39*'Per Unit Emission'!AD82)*'Efficiency Change'!$P37)/'Life time change'!$C37</f>
        <v>20772232.730368543</v>
      </c>
      <c r="ED38">
        <f>(Transition!$D37*('RCP26-NEW'!AV39*'Per Unit Emission'!AE38)*'Efficiency Change'!$G37+Transition!$C37*('RCP26-NEW'!AV39*'Per Unit Emission'!AE82)*'Efficiency Change'!$P37)/'Life time change'!$C37</f>
        <v>21608827.023089901</v>
      </c>
      <c r="EE38">
        <f>(Transition!$D37*('RCP26-NEW'!AW39*'Per Unit Emission'!AF38)*'Efficiency Change'!$G37+Transition!$C37*('RCP26-NEW'!AW39*'Per Unit Emission'!AF82)*'Efficiency Change'!$P37)/'Life time change'!$C37</f>
        <v>32906597.024292886</v>
      </c>
      <c r="EF38">
        <f>(Transition!$D37*('RCP26-NEW'!AX39*'Per Unit Emission'!AG38)*'Efficiency Change'!$G37+Transition!$C37*('RCP26-NEW'!AX39*'Per Unit Emission'!AG82)*'Efficiency Change'!$P37)/'Life time change'!$C37</f>
        <v>9140885.7019036487</v>
      </c>
      <c r="EG38">
        <f>(Transition!$D37*('RCP26-NEW'!AY39*'Per Unit Emission'!AH38)*'Efficiency Change'!$G37+Transition!$C37*('RCP26-NEW'!AY39*'Per Unit Emission'!AH82)*'Efficiency Change'!$P37)/'Life time change'!$C37</f>
        <v>22277976.999089506</v>
      </c>
      <c r="EH38">
        <f>(Transition!$D37*('RCP26-NEW'!AZ39*'Per Unit Emission'!AI38)*'Efficiency Change'!$G37+Transition!$C37*('RCP26-NEW'!AZ39*'Per Unit Emission'!AI82)*'Efficiency Change'!$P37)/'Life time change'!$C37</f>
        <v>38905524.388333887</v>
      </c>
      <c r="EI38">
        <f>(Transition!$D37*('RCP26-NEW'!BA39*'Per Unit Emission'!AJ38)*'Efficiency Change'!$G37+Transition!$C37*('RCP26-NEW'!BA39*'Per Unit Emission'!AJ82)*'Efficiency Change'!$P37)/'Life time change'!$C37</f>
        <v>0</v>
      </c>
      <c r="EJ38">
        <f>(Transition!$D37*('RCP26-NEW'!BB39*'Per Unit Emission'!T38)*'Efficiency Change'!$G37+Transition!$C37*('RCP26-NEW'!BB39*'Per Unit Emission'!T82)*'Efficiency Change'!$P37)/'Life time change'!$C37</f>
        <v>452832928.02310401</v>
      </c>
      <c r="EK38">
        <f>(Transition!$D37*('RCP26-NEW'!BC39*'Per Unit Emission'!U38)*'Efficiency Change'!$G37+Transition!$C37*('RCP26-NEW'!BC39*'Per Unit Emission'!U82)*'Efficiency Change'!$P37)/'Life time change'!$C37</f>
        <v>270619715.98422194</v>
      </c>
      <c r="EL38">
        <f>(Transition!$D37*('RCP26-NEW'!BD39*'Per Unit Emission'!V38)*'Efficiency Change'!$G37+Transition!$C37*('RCP26-NEW'!BD39*'Per Unit Emission'!V82)*'Efficiency Change'!$P37)/'Life time change'!$C37</f>
        <v>12516470.498142533</v>
      </c>
      <c r="EM38">
        <f>(Transition!$D37*('RCP26-NEW'!BE39*'Per Unit Emission'!W38)*'Efficiency Change'!$G37+Transition!$C37*('RCP26-NEW'!BE39*'Per Unit Emission'!W82)*'Efficiency Change'!$P37)/'Life time change'!$C37</f>
        <v>48872911.665207475</v>
      </c>
      <c r="EN38">
        <f>(Transition!$D37*('RCP26-NEW'!BF39*'Per Unit Emission'!X38)*'Efficiency Change'!$G37+Transition!$C37*('RCP26-NEW'!BF39*'Per Unit Emission'!X82)*'Efficiency Change'!$P37)/'Life time change'!$C37</f>
        <v>265751113.50023609</v>
      </c>
      <c r="EO38">
        <f>(Transition!$D37*('RCP26-NEW'!BG39*'Per Unit Emission'!Y38)*'Efficiency Change'!$G37+Transition!$C37*('RCP26-NEW'!BG39*'Per Unit Emission'!Y82)*'Efficiency Change'!$P37)/'Life time change'!$C37</f>
        <v>37864554.846954919</v>
      </c>
      <c r="EP38">
        <f>(Transition!$D37*('RCP26-NEW'!BH39*'Per Unit Emission'!Z38)*'Efficiency Change'!$G37+Transition!$C37*('RCP26-NEW'!BH39*'Per Unit Emission'!Z82)*'Efficiency Change'!$P37)/'Life time change'!$C37</f>
        <v>39535003.921085849</v>
      </c>
      <c r="EQ38">
        <f>(Transition!$D37*('RCP26-NEW'!BI39*'Per Unit Emission'!AA38)*'Efficiency Change'!$G37+Transition!$C37*('RCP26-NEW'!BI39*'Per Unit Emission'!AA82)*'Efficiency Change'!$P37)/'Life time change'!$C37</f>
        <v>155948666.62358323</v>
      </c>
      <c r="ER38">
        <f>(Transition!$D37*('RCP26-NEW'!BJ39*'Per Unit Emission'!AB38)*'Efficiency Change'!$G37+Transition!$C37*('RCP26-NEW'!BJ39*'Per Unit Emission'!AB82)*'Efficiency Change'!$P37)/'Life time change'!$C37</f>
        <v>410241548.73815811</v>
      </c>
      <c r="ES38">
        <f>(Transition!$D37*('RCP26-NEW'!BK39*'Per Unit Emission'!AC38)*'Efficiency Change'!$G37+Transition!$C37*('RCP26-NEW'!BK39*'Per Unit Emission'!AC82)*'Efficiency Change'!$P37)/'Life time change'!$C37</f>
        <v>93554302.771342456</v>
      </c>
      <c r="ET38">
        <f>(Transition!$D37*('RCP26-NEW'!BL39*'Per Unit Emission'!AD38)*'Efficiency Change'!$G37+Transition!$C37*('RCP26-NEW'!BL39*'Per Unit Emission'!AD82)*'Efficiency Change'!$P37)/'Life time change'!$C37</f>
        <v>21776042.611361641</v>
      </c>
      <c r="EU38">
        <f>(Transition!$D37*('RCP26-NEW'!BM39*'Per Unit Emission'!AE38)*'Efficiency Change'!$G37+Transition!$C37*('RCP26-NEW'!BM39*'Per Unit Emission'!AE82)*'Efficiency Change'!$P37)/'Life time change'!$C37</f>
        <v>39279887.71328786</v>
      </c>
      <c r="EV38">
        <f>(Transition!$D37*('RCP26-NEW'!BN39*'Per Unit Emission'!AF38)*'Efficiency Change'!$G37+Transition!$C37*('RCP26-NEW'!BN39*'Per Unit Emission'!AF82)*'Efficiency Change'!$P37)/'Life time change'!$C37</f>
        <v>52694007.528695449</v>
      </c>
      <c r="EW38">
        <f>(Transition!$D37*('RCP26-NEW'!BO39*'Per Unit Emission'!AG38)*'Efficiency Change'!$G37+Transition!$C37*('RCP26-NEW'!BO39*'Per Unit Emission'!AG82)*'Efficiency Change'!$P37)/'Life time change'!$C37</f>
        <v>9658416.4163766783</v>
      </c>
      <c r="EX38">
        <f>(Transition!$D37*('RCP26-NEW'!BP39*'Per Unit Emission'!AH38)*'Efficiency Change'!$G37+Transition!$C37*('RCP26-NEW'!BP39*'Per Unit Emission'!AH82)*'Efficiency Change'!$P37)/'Life time change'!$C37</f>
        <v>33227471.306172796</v>
      </c>
      <c r="EY38">
        <f>(Transition!$D37*('RCP26-NEW'!BQ39*'Per Unit Emission'!AI38)*'Efficiency Change'!$G37+Transition!$C37*('RCP26-NEW'!BQ39*'Per Unit Emission'!AI82)*'Efficiency Change'!$P37)/'Life time change'!$C37</f>
        <v>40865726.416359223</v>
      </c>
      <c r="EZ38">
        <f>(Transition!$D37*('RCP26-NEW'!BR39*'Per Unit Emission'!AJ38)*'Efficiency Change'!$G37+Transition!$C37*('RCP26-NEW'!BR39*'Per Unit Emission'!AJ82)*'Efficiency Change'!$P37)/'Life time change'!$C37</f>
        <v>0</v>
      </c>
      <c r="FA38">
        <f>(Transition!$D37*('RCP26-NEW'!BS39*'Per Unit Emission'!T38)*'Efficiency Change'!$G37+Transition!$C37*('RCP26-NEW'!BS39*'Per Unit Emission'!T82)*'Efficiency Change'!$P37)/'Life time change'!$C37</f>
        <v>463750315.84087735</v>
      </c>
      <c r="FB38">
        <f>(Transition!$D37*('RCP26-NEW'!BT39*'Per Unit Emission'!U38)*'Efficiency Change'!$G37+Transition!$C37*('RCP26-NEW'!BT39*'Per Unit Emission'!U82)*'Efficiency Change'!$P37)/'Life time change'!$C37</f>
        <v>275968907.0632956</v>
      </c>
      <c r="FC38">
        <f>(Transition!$D37*('RCP26-NEW'!BU39*'Per Unit Emission'!V38)*'Efficiency Change'!$G37+Transition!$C37*('RCP26-NEW'!BU39*'Per Unit Emission'!V82)*'Efficiency Change'!$P37)/'Life time change'!$C37</f>
        <v>14683866.343214124</v>
      </c>
      <c r="FD38">
        <f>(Transition!$D37*('RCP26-NEW'!BV39*'Per Unit Emission'!W38)*'Efficiency Change'!$G37+Transition!$C37*('RCP26-NEW'!BV39*'Per Unit Emission'!W82)*'Efficiency Change'!$P37)/'Life time change'!$C37</f>
        <v>49321812.960893869</v>
      </c>
      <c r="FE38">
        <f>(Transition!$D37*('RCP26-NEW'!BW39*'Per Unit Emission'!X38)*'Efficiency Change'!$G37+Transition!$C37*('RCP26-NEW'!BW39*'Per Unit Emission'!X82)*'Efficiency Change'!$P37)/'Life time change'!$C37</f>
        <v>269740417.9462021</v>
      </c>
      <c r="FF38">
        <f>(Transition!$D37*('RCP26-NEW'!BX39*'Per Unit Emission'!Y38)*'Efficiency Change'!$G37+Transition!$C37*('RCP26-NEW'!BX39*'Per Unit Emission'!Y82)*'Efficiency Change'!$P37)/'Life time change'!$C37</f>
        <v>47147761.785171069</v>
      </c>
      <c r="FG38">
        <f>(Transition!$D37*('RCP26-NEW'!BY39*'Per Unit Emission'!Z38)*'Efficiency Change'!$G37+Transition!$C37*('RCP26-NEW'!BY39*'Per Unit Emission'!Z82)*'Efficiency Change'!$P37)/'Life time change'!$C37</f>
        <v>40111120.772017762</v>
      </c>
      <c r="FH38">
        <f>(Transition!$D37*('RCP26-NEW'!BZ39*'Per Unit Emission'!AA38)*'Efficiency Change'!$G37+Transition!$C37*('RCP26-NEW'!BZ39*'Per Unit Emission'!AA82)*'Efficiency Change'!$P37)/'Life time change'!$C37</f>
        <v>157337795.47865492</v>
      </c>
      <c r="FI38">
        <f>(Transition!$D37*('RCP26-NEW'!CA39*'Per Unit Emission'!AB38)*'Efficiency Change'!$G37+Transition!$C37*('RCP26-NEW'!CA39*'Per Unit Emission'!AB82)*'Efficiency Change'!$P37)/'Life time change'!$C37</f>
        <v>414767368.77794921</v>
      </c>
      <c r="FJ38">
        <f>(Transition!$D37*('RCP26-NEW'!CB39*'Per Unit Emission'!AC38)*'Efficiency Change'!$G37+Transition!$C37*('RCP26-NEW'!CB39*'Per Unit Emission'!AC82)*'Efficiency Change'!$P37)/'Life time change'!$C37</f>
        <v>94271582.005860344</v>
      </c>
      <c r="FK38">
        <f>(Transition!$D37*('RCP26-NEW'!CC39*'Per Unit Emission'!AD38)*'Efficiency Change'!$G37+Transition!$C37*('RCP26-NEW'!CC39*'Per Unit Emission'!AD82)*'Efficiency Change'!$P37)/'Life time change'!$C37</f>
        <v>22756220.946359295</v>
      </c>
      <c r="FL38">
        <f>(Transition!$D37*('RCP26-NEW'!CD39*'Per Unit Emission'!AE38)*'Efficiency Change'!$G37+Transition!$C37*('RCP26-NEW'!CD39*'Per Unit Emission'!AE82)*'Efficiency Change'!$P37)/'Life time change'!$C37</f>
        <v>39468654.73791609</v>
      </c>
      <c r="FM38">
        <f>(Transition!$D37*('RCP26-NEW'!CE39*'Per Unit Emission'!AF38)*'Efficiency Change'!$G37+Transition!$C37*('RCP26-NEW'!CE39*'Per Unit Emission'!AF82)*'Efficiency Change'!$P37)/'Life time change'!$C37</f>
        <v>53305721.440218769</v>
      </c>
      <c r="FN38">
        <f>(Transition!$D37*('RCP26-NEW'!CF39*'Per Unit Emission'!AG38)*'Efficiency Change'!$G37+Transition!$C37*('RCP26-NEW'!CF39*'Per Unit Emission'!AG82)*'Efficiency Change'!$P37)/'Life time change'!$C37</f>
        <v>10167737.296648283</v>
      </c>
      <c r="FO38">
        <f>(Transition!$D37*('RCP26-NEW'!CG39*'Per Unit Emission'!AH38)*'Efficiency Change'!$G37+Transition!$C37*('RCP26-NEW'!CG39*'Per Unit Emission'!AH82)*'Efficiency Change'!$P37)/'Life time change'!$C37</f>
        <v>33520099.030796669</v>
      </c>
      <c r="FP38">
        <f>(Transition!$D37*('RCP26-NEW'!CH39*'Per Unit Emission'!AI38)*'Efficiency Change'!$G37+Transition!$C37*('RCP26-NEW'!CH39*'Per Unit Emission'!AI82)*'Efficiency Change'!$P37)/'Life time change'!$C37</f>
        <v>42800673.820655808</v>
      </c>
      <c r="FS38">
        <v>2045</v>
      </c>
      <c r="FT38">
        <f>(Transition!$D37*('RCP19-NEW'!C39*'Per Unit Emission'!AK38)*'Efficiency Change'!$G37+Transition!$C37*('RCP19-NEW'!C39*'Per Unit Emission'!AK82)*'Efficiency Change'!$P37)/'Life time change'!$C37</f>
        <v>0</v>
      </c>
      <c r="FU38">
        <f>(Transition!$D37*('RCP19-NEW'!D39*'Per Unit Emission'!AL38)*'Efficiency Change'!$G37+Transition!$C37*('RCP19-NEW'!D39*'Per Unit Emission'!AL82)*'Efficiency Change'!$P37)/'Life time change'!$C37</f>
        <v>0</v>
      </c>
      <c r="FV38">
        <f>(Transition!$D37*('RCP19-NEW'!E39*'Per Unit Emission'!AM38)*'Efficiency Change'!$G37+Transition!$C37*('RCP19-NEW'!E39*'Per Unit Emission'!AM82)*'Efficiency Change'!$P37)/'Life time change'!$C37</f>
        <v>0</v>
      </c>
      <c r="FW38">
        <f>(Transition!$D37*('RCP19-NEW'!F39*'Per Unit Emission'!AN38)*'Efficiency Change'!$G37+Transition!$C37*('RCP19-NEW'!F39*'Per Unit Emission'!AN82)*'Efficiency Change'!$P37)/'Life time change'!$C37</f>
        <v>0</v>
      </c>
      <c r="FX38">
        <f>(Transition!$D37*('RCP19-NEW'!G39*'Per Unit Emission'!AO38)*'Efficiency Change'!$G37+Transition!$C37*('RCP19-NEW'!G39*'Per Unit Emission'!AO82)*'Efficiency Change'!$P37)/'Life time change'!$C37</f>
        <v>0</v>
      </c>
      <c r="FY38">
        <f>(Transition!$D37*('RCP19-NEW'!H39*'Per Unit Emission'!AP38)*'Efficiency Change'!$G37+Transition!$C37*('RCP19-NEW'!H39*'Per Unit Emission'!AP82)*'Efficiency Change'!$P37)/'Life time change'!$C37</f>
        <v>0</v>
      </c>
      <c r="FZ38">
        <f>(Transition!$D37*('RCP19-NEW'!I39*'Per Unit Emission'!AQ38)*'Efficiency Change'!$G37+Transition!$C37*('RCP19-NEW'!I39*'Per Unit Emission'!AQ82)*'Efficiency Change'!$P37)/'Life time change'!$C37</f>
        <v>0</v>
      </c>
      <c r="GA38">
        <f>(Transition!$D37*('RCP19-NEW'!J39*'Per Unit Emission'!AR38)*'Efficiency Change'!$G37+Transition!$C37*('RCP19-NEW'!J39*'Per Unit Emission'!AR82)*'Efficiency Change'!$P37)/'Life time change'!$C37</f>
        <v>0</v>
      </c>
      <c r="GB38">
        <f>(Transition!$D37*('RCP19-NEW'!K39*'Per Unit Emission'!AS38)*'Efficiency Change'!$G37+Transition!$C37*('RCP19-NEW'!K39*'Per Unit Emission'!AS82)*'Efficiency Change'!$P37)/'Life time change'!$C37</f>
        <v>0</v>
      </c>
      <c r="GC38">
        <f>(Transition!$D37*('RCP19-NEW'!L39*'Per Unit Emission'!AT38)*'Efficiency Change'!$G37+Transition!$C37*('RCP19-NEW'!L39*'Per Unit Emission'!AT82)*'Efficiency Change'!$P37)/'Life time change'!$C37</f>
        <v>0</v>
      </c>
      <c r="GD38">
        <f>(Transition!$D37*('RCP19-NEW'!M39*'Per Unit Emission'!AU38)*'Efficiency Change'!$G37+Transition!$C37*('RCP19-NEW'!M39*'Per Unit Emission'!AU82)*'Efficiency Change'!$P37)/'Life time change'!$C37</f>
        <v>0</v>
      </c>
      <c r="GE38">
        <f>(Transition!$D37*('RCP19-NEW'!N39*'Per Unit Emission'!AV38)*'Efficiency Change'!$G37+Transition!$C37*('RCP19-NEW'!N39*'Per Unit Emission'!AV82)*'Efficiency Change'!$P37)/'Life time change'!$C37</f>
        <v>0</v>
      </c>
      <c r="GF38">
        <f>(Transition!$D37*('RCP19-NEW'!O39*'Per Unit Emission'!AW38)*'Efficiency Change'!$G37+Transition!$C37*('RCP19-NEW'!O39*'Per Unit Emission'!AW82)*'Efficiency Change'!$P37)/'Life time change'!$C37</f>
        <v>0</v>
      </c>
      <c r="GG38">
        <f>(Transition!$D37*('RCP19-NEW'!P39*'Per Unit Emission'!AX38)*'Efficiency Change'!$G37+Transition!$C37*('RCP19-NEW'!P39*'Per Unit Emission'!AX82)*'Efficiency Change'!$P37)/'Life time change'!$C37</f>
        <v>0</v>
      </c>
      <c r="GH38">
        <f>(Transition!$D37*('RCP19-NEW'!Q39*'Per Unit Emission'!AY38)*'Efficiency Change'!$G37+Transition!$C37*('RCP19-NEW'!Q39*'Per Unit Emission'!AY82)*'Efficiency Change'!$P37)/'Life time change'!$C37</f>
        <v>0</v>
      </c>
      <c r="GI38">
        <f>(Transition!$D37*('RCP19-NEW'!R39*'Per Unit Emission'!AZ38)*'Efficiency Change'!$G37+Transition!$C37*('RCP19-NEW'!R39*'Per Unit Emission'!AZ82)*'Efficiency Change'!$P37)/'Life time change'!$C37</f>
        <v>0</v>
      </c>
      <c r="GJ38">
        <f>(Transition!$D37*('RCP19-NEW'!S39*'Per Unit Emission'!BA38)*'Efficiency Change'!$G37+Transition!$C37*('RCP19-NEW'!S39*'Per Unit Emission'!BA82)*'Efficiency Change'!$P37)/'Life time change'!$C37</f>
        <v>0</v>
      </c>
      <c r="GK38">
        <f>(Transition!$D37*('RCP19-NEW'!T39*'Per Unit Emission'!AK38)*'Efficiency Change'!$G37+Transition!$C37*('RCP19-NEW'!T39*'Per Unit Emission'!AK82)*'Efficiency Change'!$P37)/'Life time change'!$C37</f>
        <v>94881638.646248102</v>
      </c>
      <c r="GL38">
        <f>(Transition!$D37*('RCP19-NEW'!U39*'Per Unit Emission'!AL38)*'Efficiency Change'!$G37+Transition!$C37*('RCP19-NEW'!U39*'Per Unit Emission'!AL82)*'Efficiency Change'!$P37)/'Life time change'!$C37</f>
        <v>48882735.12131127</v>
      </c>
      <c r="GM38">
        <f>(Transition!$D37*('RCP19-NEW'!V39*'Per Unit Emission'!AM38)*'Efficiency Change'!$G37+Transition!$C37*('RCP19-NEW'!V39*'Per Unit Emission'!AM82)*'Efficiency Change'!$P37)/'Life time change'!$C37</f>
        <v>31048869.369542755</v>
      </c>
      <c r="GN38">
        <f>(Transition!$D37*('RCP19-NEW'!W39*'Per Unit Emission'!AN38)*'Efficiency Change'!$G37+Transition!$C37*('RCP19-NEW'!W39*'Per Unit Emission'!AN82)*'Efficiency Change'!$P37)/'Life time change'!$C37</f>
        <v>16224647.085064201</v>
      </c>
      <c r="GO38">
        <f>(Transition!$D37*('RCP19-NEW'!X39*'Per Unit Emission'!AO38)*'Efficiency Change'!$G37+Transition!$C37*('RCP19-NEW'!X39*'Per Unit Emission'!AO82)*'Efficiency Change'!$P37)/'Life time change'!$C37</f>
        <v>74787921.773911729</v>
      </c>
      <c r="GP38">
        <f>(Transition!$D37*('RCP19-NEW'!Y39*'Per Unit Emission'!AP38)*'Efficiency Change'!$G37+Transition!$C37*('RCP19-NEW'!Y39*'Per Unit Emission'!AP82)*'Efficiency Change'!$P37)/'Life time change'!$C37</f>
        <v>17554753.858920235</v>
      </c>
      <c r="GQ38">
        <f>(Transition!$D37*('RCP19-NEW'!Z39*'Per Unit Emission'!AQ38)*'Efficiency Change'!$G37+Transition!$C37*('RCP19-NEW'!Z39*'Per Unit Emission'!AQ82)*'Efficiency Change'!$P37)/'Life time change'!$C37</f>
        <v>11982130.826636607</v>
      </c>
      <c r="GR38">
        <f>(Transition!$D37*('RCP19-NEW'!AA39*'Per Unit Emission'!AR38)*'Efficiency Change'!$G37+Transition!$C37*('RCP19-NEW'!AA39*'Per Unit Emission'!AR82)*'Efficiency Change'!$P37)/'Life time change'!$C37</f>
        <v>56724258.610140227</v>
      </c>
      <c r="GS38">
        <f>(Transition!$D37*('RCP19-NEW'!AB39*'Per Unit Emission'!AS38)*'Efficiency Change'!$G37+Transition!$C37*('RCP19-NEW'!AB39*'Per Unit Emission'!AS82)*'Efficiency Change'!$P37)/'Life time change'!$C37</f>
        <v>111174548.1460412</v>
      </c>
      <c r="GT38">
        <f>(Transition!$D37*('RCP19-NEW'!AC39*'Per Unit Emission'!AT38)*'Efficiency Change'!$G37+Transition!$C37*('RCP19-NEW'!AC39*'Per Unit Emission'!AT82)*'Efficiency Change'!$P37)/'Life time change'!$C37</f>
        <v>37213035.793117657</v>
      </c>
      <c r="GU38">
        <f>(Transition!$D37*('RCP19-NEW'!AD39*'Per Unit Emission'!AU38)*'Efficiency Change'!$G37+Transition!$C37*('RCP19-NEW'!AD39*'Per Unit Emission'!AU82)*'Efficiency Change'!$P37)/'Life time change'!$C37</f>
        <v>23886596.562167924</v>
      </c>
      <c r="GV38">
        <f>(Transition!$D37*('RCP19-NEW'!AE39*'Per Unit Emission'!AV38)*'Efficiency Change'!$G37+Transition!$C37*('RCP19-NEW'!AE39*'Per Unit Emission'!AV82)*'Efficiency Change'!$P37)/'Life time change'!$C37</f>
        <v>10644956.831070786</v>
      </c>
      <c r="GW38">
        <f>(Transition!$D37*('RCP19-NEW'!AF39*'Per Unit Emission'!AW38)*'Efficiency Change'!$G37+Transition!$C37*('RCP19-NEW'!AF39*'Per Unit Emission'!AW82)*'Efficiency Change'!$P37)/'Life time change'!$C37</f>
        <v>13846263.393994717</v>
      </c>
      <c r="GX38">
        <f>(Transition!$D37*('RCP19-NEW'!AG39*'Per Unit Emission'!AX38)*'Efficiency Change'!$G37+Transition!$C37*('RCP19-NEW'!AG39*'Per Unit Emission'!AX82)*'Efficiency Change'!$P37)/'Life time change'!$C37</f>
        <v>12991321.569031255</v>
      </c>
      <c r="GY38">
        <f>(Transition!$D37*('RCP19-NEW'!AH39*'Per Unit Emission'!AY38)*'Efficiency Change'!$G37+Transition!$C37*('RCP19-NEW'!AH39*'Per Unit Emission'!AY82)*'Efficiency Change'!$P37)/'Life time change'!$C37</f>
        <v>5063699.5981604857</v>
      </c>
      <c r="GZ38">
        <f>(Transition!$D37*('RCP19-NEW'!AI39*'Per Unit Emission'!AZ38)*'Efficiency Change'!$G37+Transition!$C37*('RCP19-NEW'!AI39*'Per Unit Emission'!AZ82)*'Efficiency Change'!$P37)/'Life time change'!$C37</f>
        <v>78283462.687851682</v>
      </c>
      <c r="HA38">
        <f>(Transition!$D37*('RCP19-NEW'!AJ39*'Per Unit Emission'!BA38)*'Efficiency Change'!$G37+Transition!$C37*('RCP19-NEW'!AJ39*'Per Unit Emission'!BA82)*'Efficiency Change'!$P37)/'Life time change'!$C37</f>
        <v>0</v>
      </c>
      <c r="HB38">
        <f>(Transition!$D37*('RCP19-NEW'!AK39*'Per Unit Emission'!AK38)*'Efficiency Change'!$G37+Transition!$C37*('RCP19-NEW'!AK39*'Per Unit Emission'!AK82)*'Efficiency Change'!$P37)/'Life time change'!$C37</f>
        <v>106466824.05258636</v>
      </c>
      <c r="HC38">
        <f>(Transition!$D37*('RCP19-NEW'!AL39*'Per Unit Emission'!AL38)*'Efficiency Change'!$G37+Transition!$C37*('RCP19-NEW'!AL39*'Per Unit Emission'!AL82)*'Efficiency Change'!$P37)/'Life time change'!$C37</f>
        <v>97750317.64483577</v>
      </c>
      <c r="HD38">
        <f>(Transition!$D37*('RCP19-NEW'!AM39*'Per Unit Emission'!AM38)*'Efficiency Change'!$G37+Transition!$C37*('RCP19-NEW'!AM39*'Per Unit Emission'!AM82)*'Efficiency Change'!$P37)/'Life time change'!$C37</f>
        <v>33404455.536769509</v>
      </c>
      <c r="HE38">
        <f>(Transition!$D37*('RCP19-NEW'!AN39*'Per Unit Emission'!AN38)*'Efficiency Change'!$G37+Transition!$C37*('RCP19-NEW'!AN39*'Per Unit Emission'!AN82)*'Efficiency Change'!$P37)/'Life time change'!$C37</f>
        <v>61895523.06135571</v>
      </c>
      <c r="HF38">
        <f>(Transition!$D37*('RCP19-NEW'!AO39*'Per Unit Emission'!AO38)*'Efficiency Change'!$G37+Transition!$C37*('RCP19-NEW'!AO39*'Per Unit Emission'!AO82)*'Efficiency Change'!$P37)/'Life time change'!$C37</f>
        <v>149552523.39232981</v>
      </c>
      <c r="HG38">
        <f>(Transition!$D37*('RCP19-NEW'!AP39*'Per Unit Emission'!AP38)*'Efficiency Change'!$G37+Transition!$C37*('RCP19-NEW'!AP39*'Per Unit Emission'!AP82)*'Efficiency Change'!$P37)/'Life time change'!$C37</f>
        <v>35108887.728945628</v>
      </c>
      <c r="HH38">
        <f>(Transition!$D37*('RCP19-NEW'!AQ39*'Per Unit Emission'!AQ38)*'Efficiency Change'!$G37+Transition!$C37*('RCP19-NEW'!AQ39*'Per Unit Emission'!AQ82)*'Efficiency Change'!$P37)/'Life time change'!$C37</f>
        <v>23964261.653273214</v>
      </c>
      <c r="HI38">
        <f>(Transition!$D37*('RCP19-NEW'!AR39*'Per Unit Emission'!AR38)*'Efficiency Change'!$G37+Transition!$C37*('RCP19-NEW'!AR39*'Per Unit Emission'!AR82)*'Efficiency Change'!$P37)/'Life time change'!$C37</f>
        <v>122586448.89547339</v>
      </c>
      <c r="HJ38">
        <f>(Transition!$D37*('RCP19-NEW'!AS39*'Per Unit Emission'!AS38)*'Efficiency Change'!$G37+Transition!$C37*('RCP19-NEW'!AS39*'Per Unit Emission'!AS82)*'Efficiency Change'!$P37)/'Life time change'!$C37</f>
        <v>222349096.29208276</v>
      </c>
      <c r="HK38">
        <f>(Transition!$D37*('RCP19-NEW'!AT39*'Per Unit Emission'!AT38)*'Efficiency Change'!$G37+Transition!$C37*('RCP19-NEW'!AT39*'Per Unit Emission'!AT82)*'Efficiency Change'!$P37)/'Life time change'!$C37</f>
        <v>74426071.586235672</v>
      </c>
      <c r="HL38">
        <f>(Transition!$D37*('RCP19-NEW'!AU39*'Per Unit Emission'!AU38)*'Efficiency Change'!$G37+Transition!$C37*('RCP19-NEW'!AU39*'Per Unit Emission'!AU82)*'Efficiency Change'!$P37)/'Life time change'!$C37</f>
        <v>26227267.972778518</v>
      </c>
      <c r="HM38">
        <f>(Transition!$D37*('RCP19-NEW'!AV39*'Per Unit Emission'!AV38)*'Efficiency Change'!$G37+Transition!$C37*('RCP19-NEW'!AV39*'Per Unit Emission'!AV82)*'Efficiency Change'!$P37)/'Life time change'!$C37</f>
        <v>21289887.162161395</v>
      </c>
      <c r="HN38">
        <f>(Transition!$D37*('RCP19-NEW'!AW39*'Per Unit Emission'!AW38)*'Efficiency Change'!$G37+Transition!$C37*('RCP19-NEW'!AW39*'Per Unit Emission'!AW82)*'Efficiency Change'!$P37)/'Life time change'!$C37</f>
        <v>27692526.787989471</v>
      </c>
      <c r="HO38">
        <f>(Transition!$D37*('RCP19-NEW'!AX39*'Per Unit Emission'!AX38)*'Efficiency Change'!$G37+Transition!$C37*('RCP19-NEW'!AX39*'Per Unit Emission'!AX82)*'Efficiency Change'!$P37)/'Life time change'!$C37</f>
        <v>25982082.319649417</v>
      </c>
      <c r="HP38">
        <f>(Transition!$D37*('RCP19-NEW'!AY39*'Per Unit Emission'!AY38)*'Efficiency Change'!$G37+Transition!$C37*('RCP19-NEW'!AY39*'Per Unit Emission'!AY82)*'Efficiency Change'!$P37)/'Life time change'!$C37</f>
        <v>10127303.904267557</v>
      </c>
      <c r="HQ38">
        <f>(Transition!$D37*('RCP19-NEW'!AZ39*'Per Unit Emission'!AZ38)*'Efficiency Change'!$G37+Transition!$C37*('RCP19-NEW'!AZ39*'Per Unit Emission'!AZ82)*'Efficiency Change'!$P37)/'Life time change'!$C37</f>
        <v>156566925.37570372</v>
      </c>
      <c r="HR38">
        <f>(Transition!$D37*('RCP19-NEW'!BA39*'Per Unit Emission'!BA38)*'Efficiency Change'!$G37+Transition!$C37*('RCP19-NEW'!BA39*'Per Unit Emission'!BA82)*'Efficiency Change'!$P37)/'Life time change'!$C37</f>
        <v>0</v>
      </c>
      <c r="HS38">
        <f>(Transition!$D37*('RCP19-NEW'!BB39*'Per Unit Emission'!AK38)*'Efficiency Change'!$G37+Transition!$C37*('RCP19-NEW'!BB39*'Per Unit Emission'!AK82)*'Efficiency Change'!$P37)/'Life time change'!$C37</f>
        <v>117947147.07603909</v>
      </c>
      <c r="HT38">
        <f>(Transition!$D37*('RCP19-NEW'!BC39*'Per Unit Emission'!AL38)*'Efficiency Change'!$G37+Transition!$C37*('RCP19-NEW'!BC39*'Per Unit Emission'!AL82)*'Efficiency Change'!$P37)/'Life time change'!$C37</f>
        <v>225066844.06535941</v>
      </c>
      <c r="HU38">
        <f>(Transition!$D37*('RCP19-NEW'!BD39*'Per Unit Emission'!AM38)*'Efficiency Change'!$G37+Transition!$C37*('RCP19-NEW'!BD39*'Per Unit Emission'!AM82)*'Efficiency Change'!$P37)/'Life time change'!$C37</f>
        <v>35700674.941246323</v>
      </c>
      <c r="HV38">
        <f>(Transition!$D37*('RCP19-NEW'!BE39*'Per Unit Emission'!AN38)*'Efficiency Change'!$G37+Transition!$C37*('RCP19-NEW'!BE39*'Per Unit Emission'!AN82)*'Efficiency Change'!$P37)/'Life time change'!$C37</f>
        <v>62752530.598243877</v>
      </c>
      <c r="HW38">
        <f>(Transition!$D37*('RCP19-NEW'!BF39*'Per Unit Emission'!AO38)*'Efficiency Change'!$G37+Transition!$C37*('RCP19-NEW'!BF39*'Per Unit Emission'!AO82)*'Efficiency Change'!$P37)/'Life time change'!$C37</f>
        <v>259592782.10596532</v>
      </c>
      <c r="HX38">
        <f>(Transition!$D37*('RCP19-NEW'!BG39*'Per Unit Emission'!AP38)*'Efficiency Change'!$G37+Transition!$C37*('RCP19-NEW'!BG39*'Per Unit Emission'!AP82)*'Efficiency Change'!$P37)/'Life time change'!$C37</f>
        <v>52660352.851069607</v>
      </c>
      <c r="HY38">
        <f>(Transition!$D37*('RCP19-NEW'!BH39*'Per Unit Emission'!AQ38)*'Efficiency Change'!$G37+Transition!$C37*('RCP19-NEW'!BH39*'Per Unit Emission'!AQ82)*'Efficiency Change'!$P37)/'Life time change'!$C37</f>
        <v>45623839.407158062</v>
      </c>
      <c r="HZ38">
        <f>(Transition!$D37*('RCP19-NEW'!BI39*'Per Unit Emission'!AR38)*'Efficiency Change'!$G37+Transition!$C37*('RCP19-NEW'!BI39*'Per Unit Emission'!AR82)*'Efficiency Change'!$P37)/'Life time change'!$C37</f>
        <v>198531615.82033873</v>
      </c>
      <c r="IA38">
        <f>(Transition!$D37*('RCP19-NEW'!BJ39*'Per Unit Emission'!AS38)*'Efficiency Change'!$G37+Transition!$C37*('RCP19-NEW'!BJ39*'Per Unit Emission'!AS82)*'Efficiency Change'!$P37)/'Life time change'!$C37</f>
        <v>366161932.36211586</v>
      </c>
      <c r="IB38">
        <f>(Transition!$D37*('RCP19-NEW'!BK39*'Per Unit Emission'!AT38)*'Efficiency Change'!$G37+Transition!$C37*('RCP19-NEW'!BK39*'Per Unit Emission'!AT82)*'Efficiency Change'!$P37)/'Life time change'!$C37</f>
        <v>135490039.04197124</v>
      </c>
      <c r="IC38">
        <f>(Transition!$D37*('RCP19-NEW'!BL39*'Per Unit Emission'!AU38)*'Efficiency Change'!$G37+Transition!$C37*('RCP19-NEW'!BL39*'Per Unit Emission'!AU82)*'Efficiency Change'!$P37)/'Life time change'!$C37</f>
        <v>28537409.595661428</v>
      </c>
      <c r="ID38">
        <f>(Transition!$D37*('RCP19-NEW'!BM39*'Per Unit Emission'!AV38)*'Efficiency Change'!$G37+Transition!$C37*('RCP19-NEW'!BM39*'Per Unit Emission'!AV82)*'Efficiency Change'!$P37)/'Life time change'!$C37</f>
        <v>31931543.991444673</v>
      </c>
      <c r="IE38">
        <f>(Transition!$D37*('RCP19-NEW'!BN39*'Per Unit Emission'!AW38)*'Efficiency Change'!$G37+Transition!$C37*('RCP19-NEW'!BN39*'Per Unit Emission'!AW82)*'Efficiency Change'!$P37)/'Life time change'!$C37</f>
        <v>48721856.232101314</v>
      </c>
      <c r="IF38">
        <f>(Transition!$D37*('RCP19-NEW'!BO39*'Per Unit Emission'!AX38)*'Efficiency Change'!$G37+Transition!$C37*('RCP19-NEW'!BO39*'Per Unit Emission'!AX82)*'Efficiency Change'!$P37)/'Life time change'!$C37</f>
        <v>41939627.618416443</v>
      </c>
      <c r="IG38">
        <f>(Transition!$D37*('RCP19-NEW'!BP39*'Per Unit Emission'!AY38)*'Efficiency Change'!$G37+Transition!$C37*('RCP19-NEW'!BP39*'Per Unit Emission'!AY82)*'Efficiency Change'!$P37)/'Life time change'!$C37</f>
        <v>12619863.820936773</v>
      </c>
      <c r="IH38">
        <f>(Transition!$D37*('RCP19-NEW'!BQ39*'Per Unit Emission'!AZ38)*'Efficiency Change'!$G37+Transition!$C37*('RCP19-NEW'!BQ39*'Per Unit Emission'!AZ82)*'Efficiency Change'!$P37)/'Life time change'!$C37</f>
        <v>273761246.75013614</v>
      </c>
      <c r="II38">
        <f>(Transition!$D37*('RCP19-NEW'!BR39*'Per Unit Emission'!BA38)*'Efficiency Change'!$G37+Transition!$C37*('RCP19-NEW'!BR39*'Per Unit Emission'!BA82)*'Efficiency Change'!$P37)/'Life time change'!$C37</f>
        <v>0</v>
      </c>
      <c r="IJ38">
        <f>(Transition!$D37*('RCP19-NEW'!BS39*'Per Unit Emission'!AK38)*'Efficiency Change'!$G37+Transition!$C37*('RCP19-NEW'!BS39*'Per Unit Emission'!AK82)*'Efficiency Change'!$P37)/'Life time change'!$C37</f>
        <v>129351059.98624545</v>
      </c>
      <c r="IK38">
        <f>(Transition!$D37*('RCP19-NEW'!BT39*'Per Unit Emission'!AL38)*'Efficiency Change'!$G37+Transition!$C37*('RCP19-NEW'!BT39*'Per Unit Emission'!AL82)*'Efficiency Change'!$P37)/'Life time change'!$C37</f>
        <v>225821639.61277512</v>
      </c>
      <c r="IL38">
        <f>(Transition!$D37*('RCP19-NEW'!BU39*'Per Unit Emission'!AM38)*'Efficiency Change'!$G37+Transition!$C37*('RCP19-NEW'!BU39*'Per Unit Emission'!AM82)*'Efficiency Change'!$P37)/'Life time change'!$C37</f>
        <v>37995134.663117275</v>
      </c>
      <c r="IM38">
        <f>(Transition!$D37*('RCP19-NEW'!BV39*'Per Unit Emission'!AN38)*'Efficiency Change'!$G37+Transition!$C37*('RCP19-NEW'!BV39*'Per Unit Emission'!AN82)*'Efficiency Change'!$P37)/'Life time change'!$C37</f>
        <v>63603719.985284947</v>
      </c>
      <c r="IN38">
        <f>(Transition!$D37*('RCP19-NEW'!BW39*'Per Unit Emission'!AO38)*'Efficiency Change'!$G37+Transition!$C37*('RCP19-NEW'!BW39*'Per Unit Emission'!AO82)*'Efficiency Change'!$P37)/'Life time change'!$C37</f>
        <v>263998838.48451406</v>
      </c>
      <c r="IO38">
        <f>(Transition!$D37*('RCP19-NEW'!BX39*'Per Unit Emission'!AP38)*'Efficiency Change'!$G37+Transition!$C37*('RCP19-NEW'!BX39*'Per Unit Emission'!AP82)*'Efficiency Change'!$P37)/'Life time change'!$C37</f>
        <v>70268796.709329262</v>
      </c>
      <c r="IP38">
        <f>(Transition!$D37*('RCP19-NEW'!BY39*'Per Unit Emission'!AQ38)*'Efficiency Change'!$G37+Transition!$C37*('RCP19-NEW'!BY39*'Per Unit Emission'!AQ82)*'Efficiency Change'!$P37)/'Life time change'!$C37</f>
        <v>46163545.125467695</v>
      </c>
      <c r="IQ38">
        <f>(Transition!$D37*('RCP19-NEW'!BZ39*'Per Unit Emission'!AR38)*'Efficiency Change'!$G37+Transition!$C37*('RCP19-NEW'!BZ39*'Per Unit Emission'!AR82)*'Efficiency Change'!$P37)/'Life time change'!$C37</f>
        <v>202380545.34029669</v>
      </c>
      <c r="IR38">
        <f>(Transition!$D37*('RCP19-NEW'!CA39*'Per Unit Emission'!AS38)*'Efficiency Change'!$G37+Transition!$C37*('RCP19-NEW'!CA39*'Per Unit Emission'!AS82)*'Efficiency Change'!$P37)/'Life time change'!$C37</f>
        <v>375420174.1913259</v>
      </c>
      <c r="IS38">
        <f>(Transition!$D37*('RCP19-NEW'!CB39*'Per Unit Emission'!AT38)*'Efficiency Change'!$G37+Transition!$C37*('RCP19-NEW'!CB39*'Per Unit Emission'!AT82)*'Efficiency Change'!$P37)/'Life time change'!$C37</f>
        <v>136627620.45270598</v>
      </c>
      <c r="IT38">
        <f>(Transition!$D37*('RCP19-NEW'!CC39*'Per Unit Emission'!AU38)*'Efficiency Change'!$G37+Transition!$C37*('RCP19-NEW'!CC39*'Per Unit Emission'!AU82)*'Efficiency Change'!$P37)/'Life time change'!$C37</f>
        <v>30828345.512803566</v>
      </c>
      <c r="IU38">
        <f>(Transition!$D37*('RCP19-NEW'!CD39*'Per Unit Emission'!AV38)*'Efficiency Change'!$G37+Transition!$C37*('RCP19-NEW'!CD39*'Per Unit Emission'!AV82)*'Efficiency Change'!$P37)/'Life time change'!$C37</f>
        <v>38526201.344620183</v>
      </c>
      <c r="IV38">
        <f>(Transition!$D37*('RCP19-NEW'!CE39*'Per Unit Emission'!AW38)*'Efficiency Change'!$G37+Transition!$C37*('RCP19-NEW'!CE39*'Per Unit Emission'!AW82)*'Efficiency Change'!$P37)/'Life time change'!$C37</f>
        <v>49336272.259417973</v>
      </c>
      <c r="IW38">
        <f>(Transition!$D37*('RCP19-NEW'!CF39*'Per Unit Emission'!AX38)*'Efficiency Change'!$G37+Transition!$C37*('RCP19-NEW'!CF39*'Per Unit Emission'!AX82)*'Efficiency Change'!$P37)/'Life time change'!$C37</f>
        <v>42694073.712620102</v>
      </c>
      <c r="IX38">
        <f>(Transition!$D37*('RCP19-NEW'!CG39*'Per Unit Emission'!AY38)*'Efficiency Change'!$G37+Transition!$C37*('RCP19-NEW'!CG39*'Per Unit Emission'!AY82)*'Efficiency Change'!$P37)/'Life time change'!$C37</f>
        <v>13214261.699400753</v>
      </c>
      <c r="IY38">
        <f>(Transition!$D37*('RCP19-NEW'!CH39*'Per Unit Emission'!AZ38)*'Efficiency Change'!$G37+Transition!$C37*('RCP19-NEW'!CH39*'Per Unit Emission'!AZ82)*'Efficiency Change'!$P37)/'Life time change'!$C37</f>
        <v>276879693.62206888</v>
      </c>
    </row>
    <row r="39" spans="1:259" x14ac:dyDescent="0.25">
      <c r="A39">
        <v>2046</v>
      </c>
      <c r="B39">
        <f>(Transition!$D38*('Base-New'!C40*'Per Unit Emission'!C39)*'Efficiency Change'!$G38+Transition!$C38*('Base-New'!C40*'Per Unit Emission'!C83)*'Efficiency Change'!$P38)/'Life time change'!$C38</f>
        <v>0</v>
      </c>
      <c r="C39">
        <f>(Transition!$D38*('Base-New'!D40*'Per Unit Emission'!D39)*'Efficiency Change'!$G38+Transition!$C38*('Base-New'!D40*'Per Unit Emission'!D83)*'Efficiency Change'!$P38)/'Life time change'!$C38</f>
        <v>0</v>
      </c>
      <c r="D39">
        <f>(Transition!$D38*('Base-New'!E40*'Per Unit Emission'!E39)*'Efficiency Change'!$G38+Transition!$C38*('Base-New'!E40*'Per Unit Emission'!E83)*'Efficiency Change'!$P38)/'Life time change'!$C38</f>
        <v>0</v>
      </c>
      <c r="E39">
        <f>(Transition!$D38*('Base-New'!F40*'Per Unit Emission'!F39)*'Efficiency Change'!$G38+Transition!$C38*('Base-New'!F40*'Per Unit Emission'!F83)*'Efficiency Change'!$P38)/'Life time change'!$C38</f>
        <v>0</v>
      </c>
      <c r="F39">
        <f>(Transition!$D38*('Base-New'!G40*'Per Unit Emission'!G39)*'Efficiency Change'!$G38+Transition!$C38*('Base-New'!G40*'Per Unit Emission'!G83)*'Efficiency Change'!$P38)/'Life time change'!$C38</f>
        <v>0</v>
      </c>
      <c r="G39">
        <f>(Transition!$D38*('Base-New'!H40*'Per Unit Emission'!H39)*'Efficiency Change'!$G38+Transition!$C38*('Base-New'!H40*'Per Unit Emission'!H83)*'Efficiency Change'!$P38)/'Life time change'!$C38</f>
        <v>0</v>
      </c>
      <c r="H39">
        <f>(Transition!$D38*('Base-New'!I40*'Per Unit Emission'!I39)*'Efficiency Change'!$G38+Transition!$C38*('Base-New'!I40*'Per Unit Emission'!I83)*'Efficiency Change'!$P38)/'Life time change'!$C38</f>
        <v>0</v>
      </c>
      <c r="I39">
        <f>(Transition!$D38*('Base-New'!J40*'Per Unit Emission'!J39)*'Efficiency Change'!$G38+Transition!$C38*('Base-New'!J40*'Per Unit Emission'!J83)*'Efficiency Change'!$P38)/'Life time change'!$C38</f>
        <v>0</v>
      </c>
      <c r="J39">
        <f>(Transition!$D38*('Base-New'!K40*'Per Unit Emission'!K39)*'Efficiency Change'!$G38+Transition!$C38*('Base-New'!K40*'Per Unit Emission'!K83)*'Efficiency Change'!$P38)/'Life time change'!$C38</f>
        <v>0</v>
      </c>
      <c r="K39">
        <f>(Transition!$D38*('Base-New'!L40*'Per Unit Emission'!L39)*'Efficiency Change'!$G38+Transition!$C38*('Base-New'!L40*'Per Unit Emission'!L83)*'Efficiency Change'!$P38)/'Life time change'!$C38</f>
        <v>0</v>
      </c>
      <c r="L39">
        <f>(Transition!$D38*('Base-New'!M40*'Per Unit Emission'!M39)*'Efficiency Change'!$G38+Transition!$C38*('Base-New'!M40*'Per Unit Emission'!M83)*'Efficiency Change'!$P38)/'Life time change'!$C38</f>
        <v>0</v>
      </c>
      <c r="M39">
        <f>(Transition!$D38*('Base-New'!N40*'Per Unit Emission'!N39)*'Efficiency Change'!$G38+Transition!$C38*('Base-New'!N40*'Per Unit Emission'!N83)*'Efficiency Change'!$P38)/'Life time change'!$C38</f>
        <v>0</v>
      </c>
      <c r="N39">
        <f>(Transition!$D38*('Base-New'!O40*'Per Unit Emission'!O39)*'Efficiency Change'!$G38+Transition!$C38*('Base-New'!O40*'Per Unit Emission'!O83)*'Efficiency Change'!$P38)/'Life time change'!$C38</f>
        <v>0</v>
      </c>
      <c r="O39">
        <f>(Transition!$D38*('Base-New'!P40*'Per Unit Emission'!P39)*'Efficiency Change'!$G38+Transition!$C38*('Base-New'!P40*'Per Unit Emission'!P83)*'Efficiency Change'!$P38)/'Life time change'!$C38</f>
        <v>0</v>
      </c>
      <c r="P39">
        <f>(Transition!$D38*('Base-New'!Q40*'Per Unit Emission'!Q39)*'Efficiency Change'!$G38+Transition!$C38*('Base-New'!Q40*'Per Unit Emission'!Q83)*'Efficiency Change'!$P38)/'Life time change'!$C38</f>
        <v>0</v>
      </c>
      <c r="Q39">
        <f>(Transition!$D38*('Base-New'!R40*'Per Unit Emission'!R39)*'Efficiency Change'!$G38+Transition!$C38*('Base-New'!R40*'Per Unit Emission'!R83)*'Efficiency Change'!$P38)/'Life time change'!$C38</f>
        <v>0</v>
      </c>
      <c r="R39">
        <f>(Transition!$D38*('Base-New'!S40*'Per Unit Emission'!S39)*'Efficiency Change'!$G38+Transition!$C38*('Base-New'!S40*'Per Unit Emission'!S83)*'Efficiency Change'!$P38)/'Life time change'!$C38</f>
        <v>0</v>
      </c>
      <c r="S39">
        <f>(Transition!$D38*('Base-New'!T40*'Per Unit Emission'!C39)*'Efficiency Change'!$G38+Transition!$C38*('Base-New'!T40*'Per Unit Emission'!C83)*'Efficiency Change'!$P38)/'Life time change'!$C38</f>
        <v>0</v>
      </c>
      <c r="T39">
        <f>(Transition!$D38*('Base-New'!U40*'Per Unit Emission'!D39)*'Efficiency Change'!$G38+Transition!$C38*('Base-New'!U40*'Per Unit Emission'!D83)*'Efficiency Change'!$P38)/'Life time change'!$C38</f>
        <v>52394188.694040917</v>
      </c>
      <c r="U39">
        <f>(Transition!$D38*('Base-New'!V40*'Per Unit Emission'!E39)*'Efficiency Change'!$G38+Transition!$C38*('Base-New'!V40*'Per Unit Emission'!E83)*'Efficiency Change'!$P38)/'Life time change'!$C38</f>
        <v>14491553.798946552</v>
      </c>
      <c r="V39">
        <f>(Transition!$D38*('Base-New'!W40*'Per Unit Emission'!F39)*'Efficiency Change'!$G38+Transition!$C38*('Base-New'!W40*'Per Unit Emission'!F83)*'Efficiency Change'!$P38)/'Life time change'!$C38</f>
        <v>9778499.5676661357</v>
      </c>
      <c r="W39">
        <f>(Transition!$D38*('Base-New'!X40*'Per Unit Emission'!G39)*'Efficiency Change'!$G38+Transition!$C38*('Base-New'!X40*'Per Unit Emission'!G83)*'Efficiency Change'!$P38)/'Life time change'!$C38</f>
        <v>110306004.02874736</v>
      </c>
      <c r="X39">
        <f>(Transition!$D38*('Base-New'!Y40*'Per Unit Emission'!H39)*'Efficiency Change'!$G38+Transition!$C38*('Base-New'!Y40*'Per Unit Emission'!H83)*'Efficiency Change'!$P38)/'Life time change'!$C38</f>
        <v>10771589.810920635</v>
      </c>
      <c r="Y39">
        <f>(Transition!$D38*('Base-New'!Z40*'Per Unit Emission'!I39)*'Efficiency Change'!$G38+Transition!$C38*('Base-New'!Z40*'Per Unit Emission'!I83)*'Efficiency Change'!$P38)/'Life time change'!$C38</f>
        <v>19942178.453316029</v>
      </c>
      <c r="Z39">
        <f>(Transition!$D38*('Base-New'!AA40*'Per Unit Emission'!J39)*'Efficiency Change'!$G38+Transition!$C38*('Base-New'!AA40*'Per Unit Emission'!J83)*'Efficiency Change'!$P38)/'Life time change'!$C38</f>
        <v>38940472.228900589</v>
      </c>
      <c r="AA39">
        <f>(Transition!$D38*('Base-New'!AB40*'Per Unit Emission'!K39)*'Efficiency Change'!$G38+Transition!$C38*('Base-New'!AB40*'Per Unit Emission'!K83)*'Efficiency Change'!$P38)/'Life time change'!$C38</f>
        <v>150811254.52422988</v>
      </c>
      <c r="AB39">
        <f>(Transition!$D38*('Base-New'!AC40*'Per Unit Emission'!L39)*'Efficiency Change'!$G38+Transition!$C38*('Base-New'!AC40*'Per Unit Emission'!L83)*'Efficiency Change'!$P38)/'Life time change'!$C38</f>
        <v>44492529.468574442</v>
      </c>
      <c r="AC39">
        <f>(Transition!$D38*('Base-New'!AD40*'Per Unit Emission'!M39)*'Efficiency Change'!$G38+Transition!$C38*('Base-New'!AD40*'Per Unit Emission'!M83)*'Efficiency Change'!$P38)/'Life time change'!$C38</f>
        <v>36430925.658152089</v>
      </c>
      <c r="AD39">
        <f>(Transition!$D38*('Base-New'!AE40*'Per Unit Emission'!N39)*'Efficiency Change'!$G38+Transition!$C38*('Base-New'!AE40*'Per Unit Emission'!N83)*'Efficiency Change'!$P38)/'Life time change'!$C38</f>
        <v>7039283.2238609903</v>
      </c>
      <c r="AE39">
        <f>(Transition!$D38*('Base-New'!AF40*'Per Unit Emission'!O39)*'Efficiency Change'!$G38+Transition!$C38*('Base-New'!AF40*'Per Unit Emission'!O83)*'Efficiency Change'!$P38)/'Life time change'!$C38</f>
        <v>12799420.660967285</v>
      </c>
      <c r="AF39">
        <f>(Transition!$D38*('Base-New'!AG40*'Per Unit Emission'!P39)*'Efficiency Change'!$G38+Transition!$C38*('Base-New'!AG40*'Per Unit Emission'!P83)*'Efficiency Change'!$P38)/'Life time change'!$C38</f>
        <v>20460018.930201091</v>
      </c>
      <c r="AG39">
        <f>(Transition!$D38*('Base-New'!AH40*'Per Unit Emission'!Q39)*'Efficiency Change'!$G38+Transition!$C38*('Base-New'!AH40*'Per Unit Emission'!Q83)*'Efficiency Change'!$P38)/'Life time change'!$C38</f>
        <v>15282693.732862091</v>
      </c>
      <c r="AH39">
        <f>(Transition!$D38*('Base-New'!AI40*'Per Unit Emission'!R39)*'Efficiency Change'!$G38+Transition!$C38*('Base-New'!AI40*'Per Unit Emission'!R83)*'Efficiency Change'!$P38)/'Life time change'!$C38</f>
        <v>63114570.107566968</v>
      </c>
      <c r="AI39">
        <f>(Transition!$D38*('Base-New'!AJ40*'Per Unit Emission'!S39)*'Efficiency Change'!$G38+Transition!$C38*('Base-New'!AJ40*'Per Unit Emission'!S83)*'Efficiency Change'!$P38)/'Life time change'!$C38</f>
        <v>0</v>
      </c>
      <c r="AJ39">
        <f>(Transition!$D38*('Base-New'!AK40*'Per Unit Emission'!C39)*'Efficiency Change'!$G38+Transition!$C38*('Base-New'!AK40*'Per Unit Emission'!C83)*'Efficiency Change'!$P38)/'Life time change'!$C38</f>
        <v>0</v>
      </c>
      <c r="AK39">
        <f>(Transition!$D38*('Base-New'!AL40*'Per Unit Emission'!D39)*'Efficiency Change'!$G38+Transition!$C38*('Base-New'!AL40*'Per Unit Emission'!D83)*'Efficiency Change'!$P38)/'Life time change'!$C38</f>
        <v>104671574.00932097</v>
      </c>
      <c r="AL39">
        <f>(Transition!$D38*('Base-New'!AM40*'Per Unit Emission'!E39)*'Efficiency Change'!$G38+Transition!$C38*('Base-New'!AM40*'Per Unit Emission'!E83)*'Efficiency Change'!$P38)/'Life time change'!$C38</f>
        <v>59988890.650953367</v>
      </c>
      <c r="AM39">
        <f>(Transition!$D38*('Base-New'!AN40*'Per Unit Emission'!F39)*'Efficiency Change'!$G38+Transition!$C38*('Base-New'!AN40*'Per Unit Emission'!F83)*'Efficiency Change'!$P38)/'Life time change'!$C38</f>
        <v>19553335.682882156</v>
      </c>
      <c r="AN39">
        <f>(Transition!$D38*('Base-New'!AO40*'Per Unit Emission'!G39)*'Efficiency Change'!$G38+Transition!$C38*('Base-New'!AO40*'Per Unit Emission'!G83)*'Efficiency Change'!$P38)/'Life time change'!$C38</f>
        <v>117591079.74707553</v>
      </c>
      <c r="AO39">
        <f>(Transition!$D38*('Base-New'!AP40*'Per Unit Emission'!H39)*'Efficiency Change'!$G38+Transition!$C38*('Base-New'!AP40*'Per Unit Emission'!H83)*'Efficiency Change'!$P38)/'Life time change'!$C38</f>
        <v>21543179.621841319</v>
      </c>
      <c r="AP39">
        <f>(Transition!$D38*('Base-New'!AQ40*'Per Unit Emission'!I39)*'Efficiency Change'!$G38+Transition!$C38*('Base-New'!AQ40*'Per Unit Emission'!I83)*'Efficiency Change'!$P38)/'Life time change'!$C38</f>
        <v>39880979.310890675</v>
      </c>
      <c r="AQ39">
        <f>(Transition!$D38*('Base-New'!AR40*'Per Unit Emission'!J39)*'Efficiency Change'!$G38+Transition!$C38*('Base-New'!AR40*'Per Unit Emission'!J83)*'Efficiency Change'!$P38)/'Life time change'!$C38</f>
        <v>77878168.378685877</v>
      </c>
      <c r="AR39">
        <f>(Transition!$D38*('Base-New'!AS40*'Per Unit Emission'!K39)*'Efficiency Change'!$G38+Transition!$C38*('Base-New'!AS40*'Per Unit Emission'!K83)*'Efficiency Change'!$P38)/'Life time change'!$C38</f>
        <v>291591312.24937814</v>
      </c>
      <c r="AS39">
        <f>(Transition!$D38*('Base-New'!AT40*'Per Unit Emission'!L39)*'Efficiency Change'!$G38+Transition!$C38*('Base-New'!AT40*'Per Unit Emission'!L83)*'Efficiency Change'!$P38)/'Life time change'!$C38</f>
        <v>88985058.937148497</v>
      </c>
      <c r="AT39">
        <f>(Transition!$D38*('Base-New'!AU40*'Per Unit Emission'!M39)*'Efficiency Change'!$G38+Transition!$C38*('Base-New'!AU40*'Per Unit Emission'!M83)*'Efficiency Change'!$P38)/'Life time change'!$C38</f>
        <v>72861851.316303775</v>
      </c>
      <c r="AU39">
        <f>(Transition!$D38*('Base-New'!AV40*'Per Unit Emission'!N39)*'Efficiency Change'!$G38+Transition!$C38*('Base-New'!AV40*'Per Unit Emission'!N83)*'Efficiency Change'!$P38)/'Life time change'!$C38</f>
        <v>14078134.651952982</v>
      </c>
      <c r="AV39">
        <f>(Transition!$D38*('Base-New'!AW40*'Per Unit Emission'!O39)*'Efficiency Change'!$G38+Transition!$C38*('Base-New'!AW40*'Per Unit Emission'!O83)*'Efficiency Change'!$P38)/'Life time change'!$C38</f>
        <v>25598841.32193457</v>
      </c>
      <c r="AW39">
        <f>(Transition!$D38*('Base-New'!AX40*'Per Unit Emission'!P39)*'Efficiency Change'!$G38+Transition!$C38*('Base-New'!AX40*'Per Unit Emission'!P83)*'Efficiency Change'!$P38)/'Life time change'!$C38</f>
        <v>40920037.860402241</v>
      </c>
      <c r="AX39">
        <f>(Transition!$D38*('Base-New'!AY40*'Per Unit Emission'!Q39)*'Efficiency Change'!$G38+Transition!$C38*('Base-New'!AY40*'Per Unit Emission'!Q83)*'Efficiency Change'!$P38)/'Life time change'!$C38</f>
        <v>30565387.46572423</v>
      </c>
      <c r="AY39">
        <f>(Transition!$D38*('Base-New'!AZ40*'Per Unit Emission'!R39)*'Efficiency Change'!$G38+Transition!$C38*('Base-New'!AZ40*'Per Unit Emission'!R83)*'Efficiency Change'!$P38)/'Life time change'!$C38</f>
        <v>128413615.11293691</v>
      </c>
      <c r="AZ39">
        <f>(Transition!$D38*('Base-New'!BA40*'Per Unit Emission'!S39)*'Efficiency Change'!$G38+Transition!$C38*('Base-New'!BA40*'Per Unit Emission'!S83)*'Efficiency Change'!$P38)/'Life time change'!$C38</f>
        <v>0</v>
      </c>
      <c r="BA39">
        <f>(Transition!$D38*('Base-New'!BB40*'Per Unit Emission'!C39)*'Efficiency Change'!$G38+Transition!$C38*('Base-New'!BB40*'Per Unit Emission'!C83)*'Efficiency Change'!$P38)/'Life time change'!$C38</f>
        <v>0</v>
      </c>
      <c r="BB39">
        <f>(Transition!$D38*('Base-New'!BC40*'Per Unit Emission'!D39)*'Efficiency Change'!$G38+Transition!$C38*('Base-New'!BC40*'Per Unit Emission'!D83)*'Efficiency Change'!$P38)/'Life time change'!$C38</f>
        <v>108296849.71661285</v>
      </c>
      <c r="BC39">
        <f>(Transition!$D38*('Base-New'!BD40*'Per Unit Emission'!E39)*'Efficiency Change'!$G38+Transition!$C38*('Base-New'!BD40*'Per Unit Emission'!E83)*'Efficiency Change'!$P38)/'Life time change'!$C38</f>
        <v>60053382.588413112</v>
      </c>
      <c r="BD39">
        <f>(Transition!$D38*('Base-New'!BE40*'Per Unit Emission'!F39)*'Efficiency Change'!$G38+Transition!$C38*('Base-New'!BE40*'Per Unit Emission'!F83)*'Efficiency Change'!$P38)/'Life time change'!$C38</f>
        <v>23386102.830620706</v>
      </c>
      <c r="BE39">
        <f>(Transition!$D38*('Base-New'!BF40*'Per Unit Emission'!G39)*'Efficiency Change'!$G38+Transition!$C38*('Base-New'!BF40*'Per Unit Emission'!G83)*'Efficiency Change'!$P38)/'Life time change'!$C38</f>
        <v>124735327.4748881</v>
      </c>
      <c r="BF39">
        <f>(Transition!$D38*('Base-New'!BG40*'Per Unit Emission'!H39)*'Efficiency Change'!$G38+Transition!$C38*('Base-New'!BG40*'Per Unit Emission'!H83)*'Efficiency Change'!$P38)/'Life time change'!$C38</f>
        <v>32314746.419277687</v>
      </c>
      <c r="BG39">
        <f>(Transition!$D38*('Base-New'!BH40*'Per Unit Emission'!I39)*'Efficiency Change'!$G38+Transition!$C38*('Base-New'!BH40*'Per Unit Emission'!I83)*'Efficiency Change'!$P38)/'Life time change'!$C38</f>
        <v>71961918.613286987</v>
      </c>
      <c r="BH39">
        <f>(Transition!$D38*('Base-New'!BI40*'Per Unit Emission'!J39)*'Efficiency Change'!$G38+Transition!$C38*('Base-New'!BI40*'Per Unit Emission'!J83)*'Efficiency Change'!$P38)/'Life time change'!$C38</f>
        <v>113195408.96867569</v>
      </c>
      <c r="BI39">
        <f>(Transition!$D38*('Base-New'!BJ40*'Per Unit Emission'!K39)*'Efficiency Change'!$G38+Transition!$C38*('Base-New'!BJ40*'Per Unit Emission'!K83)*'Efficiency Change'!$P38)/'Life time change'!$C38</f>
        <v>292112712.07623315</v>
      </c>
      <c r="BJ39">
        <f>(Transition!$D38*('Base-New'!BK40*'Per Unit Emission'!L39)*'Efficiency Change'!$G38+Transition!$C38*('Base-New'!BK40*'Per Unit Emission'!L83)*'Efficiency Change'!$P38)/'Life time change'!$C38</f>
        <v>147492943.8439101</v>
      </c>
      <c r="BK39">
        <f>(Transition!$D38*('Base-New'!BL40*'Per Unit Emission'!M39)*'Efficiency Change'!$G38+Transition!$C38*('Base-New'!BL40*'Per Unit Emission'!M83)*'Efficiency Change'!$P38)/'Life time change'!$C38</f>
        <v>105434080.19509929</v>
      </c>
      <c r="BL39">
        <f>(Transition!$D38*('Base-New'!BM40*'Per Unit Emission'!N39)*'Efficiency Change'!$G38+Transition!$C38*('Base-New'!BM40*'Per Unit Emission'!N83)*'Efficiency Change'!$P38)/'Life time change'!$C38</f>
        <v>22932783.049998056</v>
      </c>
      <c r="BM39">
        <f>(Transition!$D38*('Base-New'!BN40*'Per Unit Emission'!O39)*'Efficiency Change'!$G38+Transition!$C38*('Base-New'!BN40*'Per Unit Emission'!O83)*'Efficiency Change'!$P38)/'Life time change'!$C38</f>
        <v>27349074.43949319</v>
      </c>
      <c r="BN39">
        <f>(Transition!$D38*('Base-New'!BO40*'Per Unit Emission'!P39)*'Efficiency Change'!$G38+Transition!$C38*('Base-New'!BO40*'Per Unit Emission'!P83)*'Efficiency Change'!$P38)/'Life time change'!$C38</f>
        <v>50136975.230970733</v>
      </c>
      <c r="BO39">
        <f>(Transition!$D38*('Base-New'!BP40*'Per Unit Emission'!Q39)*'Efficiency Change'!$G38+Transition!$C38*('Base-New'!BP40*'Per Unit Emission'!Q83)*'Efficiency Change'!$P38)/'Life time change'!$C38</f>
        <v>45735302.779916123</v>
      </c>
      <c r="BP39">
        <f>(Transition!$D38*('Base-New'!BQ40*'Per Unit Emission'!R39)*'Efficiency Change'!$G38+Transition!$C38*('Base-New'!BQ40*'Per Unit Emission'!R83)*'Efficiency Change'!$P38)/'Life time change'!$C38</f>
        <v>153664078.40767431</v>
      </c>
      <c r="BQ39">
        <f>(Transition!$D38*('Base-New'!BR40*'Per Unit Emission'!S39)*'Efficiency Change'!$G38+Transition!$C38*('Base-New'!BR40*'Per Unit Emission'!S83)*'Efficiency Change'!$P38)/'Life time change'!$C38</f>
        <v>0</v>
      </c>
      <c r="BR39">
        <f>(Transition!$D38*('Base-New'!BS40*'Per Unit Emission'!C39)*'Efficiency Change'!$G38+Transition!$C38*('Base-New'!BS40*'Per Unit Emission'!C83)*'Efficiency Change'!$P38)/'Life time change'!$C38</f>
        <v>0</v>
      </c>
      <c r="BS39">
        <f>(Transition!$D38*('Base-New'!BT40*'Per Unit Emission'!D39)*'Efficiency Change'!$G38+Transition!$C38*('Base-New'!BT40*'Per Unit Emission'!D83)*'Efficiency Change'!$P38)/'Life time change'!$C38</f>
        <v>108425365.50335373</v>
      </c>
      <c r="BT39">
        <f>(Transition!$D38*('Base-New'!BU40*'Per Unit Emission'!E39)*'Efficiency Change'!$G38+Transition!$C38*('Base-New'!BU40*'Per Unit Emission'!E83)*'Efficiency Change'!$P38)/'Life time change'!$C38</f>
        <v>60094714.02689109</v>
      </c>
      <c r="BU39">
        <f>(Transition!$D38*('Base-New'!BV40*'Per Unit Emission'!F39)*'Efficiency Change'!$G38+Transition!$C38*('Base-New'!BV40*'Per Unit Emission'!F83)*'Efficiency Change'!$P38)/'Life time change'!$C38</f>
        <v>23403703.428819038</v>
      </c>
      <c r="BV39">
        <f>(Transition!$D38*('Base-New'!BW40*'Per Unit Emission'!G39)*'Efficiency Change'!$G38+Transition!$C38*('Base-New'!BW40*'Per Unit Emission'!G83)*'Efficiency Change'!$P38)/'Life time change'!$C38</f>
        <v>131729615.1390992</v>
      </c>
      <c r="BW39">
        <f>(Transition!$D38*('Base-New'!BX40*'Per Unit Emission'!H39)*'Efficiency Change'!$G38+Transition!$C38*('Base-New'!BX40*'Per Unit Emission'!H83)*'Efficiency Change'!$P38)/'Life time change'!$C38</f>
        <v>36828518.498259656</v>
      </c>
      <c r="BX39">
        <f>(Transition!$D38*('Base-New'!BY40*'Per Unit Emission'!I39)*'Efficiency Change'!$G38+Transition!$C38*('Base-New'!BY40*'Per Unit Emission'!I83)*'Efficiency Change'!$P38)/'Life time change'!$C38</f>
        <v>71976149.981384948</v>
      </c>
      <c r="BY39">
        <f>(Transition!$D38*('Base-New'!BZ40*'Per Unit Emission'!J39)*'Efficiency Change'!$G38+Transition!$C38*('Base-New'!BZ40*'Per Unit Emission'!J83)*'Efficiency Change'!$P38)/'Life time change'!$C38</f>
        <v>113249078.56125936</v>
      </c>
      <c r="BZ39">
        <f>(Transition!$D38*('Base-New'!CA40*'Per Unit Emission'!K39)*'Efficiency Change'!$G38+Transition!$C38*('Base-New'!CA40*'Per Unit Emission'!K83)*'Efficiency Change'!$P38)/'Life time change'!$C38</f>
        <v>292451580.7646296</v>
      </c>
      <c r="CA39">
        <f>(Transition!$D38*('Base-New'!CB40*'Per Unit Emission'!L39)*'Efficiency Change'!$G38+Transition!$C38*('Base-New'!CB40*'Per Unit Emission'!L83)*'Efficiency Change'!$P38)/'Life time change'!$C38</f>
        <v>150136370.34051865</v>
      </c>
      <c r="CB39">
        <f>(Transition!$D38*('Base-New'!CC40*'Per Unit Emission'!M39)*'Efficiency Change'!$G38+Transition!$C38*('Base-New'!CC40*'Per Unit Emission'!M83)*'Efficiency Change'!$P38)/'Life time change'!$C38</f>
        <v>105484091.82077339</v>
      </c>
      <c r="CC39">
        <f>(Transition!$D38*('Base-New'!CD40*'Per Unit Emission'!N39)*'Efficiency Change'!$G38+Transition!$C38*('Base-New'!CD40*'Per Unit Emission'!N83)*'Efficiency Change'!$P38)/'Life time change'!$C38</f>
        <v>22940503.746271122</v>
      </c>
      <c r="CD39">
        <f>(Transition!$D38*('Base-New'!CE40*'Per Unit Emission'!O39)*'Efficiency Change'!$G38+Transition!$C38*('Base-New'!CE40*'Per Unit Emission'!O83)*'Efficiency Change'!$P38)/'Life time change'!$C38</f>
        <v>27373854.123662662</v>
      </c>
      <c r="CE39">
        <f>(Transition!$D38*('Base-New'!CF40*'Per Unit Emission'!P39)*'Efficiency Change'!$G38+Transition!$C38*('Base-New'!CF40*'Per Unit Emission'!P83)*'Efficiency Change'!$P38)/'Life time change'!$C38</f>
        <v>50168207.428823434</v>
      </c>
      <c r="CF39">
        <f>(Transition!$D38*('Base-New'!CG40*'Per Unit Emission'!Q39)*'Efficiency Change'!$G38+Transition!$C38*('Base-New'!CG40*'Per Unit Emission'!Q83)*'Efficiency Change'!$P38)/'Life time change'!$C38</f>
        <v>45752018.743645631</v>
      </c>
      <c r="CG39">
        <f>(Transition!$D38*('Base-New'!CH40*'Per Unit Emission'!R39)*'Efficiency Change'!$G38+Transition!$C38*('Base-New'!CH40*'Per Unit Emission'!R83)*'Efficiency Change'!$P38)/'Life time change'!$C38</f>
        <v>153779367.2134867</v>
      </c>
      <c r="CJ39">
        <v>2046</v>
      </c>
      <c r="CK39">
        <f>(Transition!$D38*('RCP26-NEW'!C40*'Per Unit Emission'!T39)*'Efficiency Change'!$G38+Transition!$C38*('RCP26-NEW'!C40*'Per Unit Emission'!T83)*'Efficiency Change'!$P38)/'Life time change'!$C38</f>
        <v>0</v>
      </c>
      <c r="CL39">
        <f>(Transition!$D38*('RCP26-NEW'!D40*'Per Unit Emission'!U39)*'Efficiency Change'!$G38+Transition!$C38*('RCP26-NEW'!D40*'Per Unit Emission'!U83)*'Efficiency Change'!$P38)/'Life time change'!$C38</f>
        <v>0</v>
      </c>
      <c r="CM39">
        <f>(Transition!$D38*('RCP26-NEW'!E40*'Per Unit Emission'!V39)*'Efficiency Change'!$G38+Transition!$C38*('RCP26-NEW'!E40*'Per Unit Emission'!V83)*'Efficiency Change'!$P38)/'Life time change'!$C38</f>
        <v>0</v>
      </c>
      <c r="CN39">
        <f>(Transition!$D38*('RCP26-NEW'!F40*'Per Unit Emission'!W39)*'Efficiency Change'!$G38+Transition!$C38*('RCP26-NEW'!F40*'Per Unit Emission'!W83)*'Efficiency Change'!$P38)/'Life time change'!$C38</f>
        <v>0</v>
      </c>
      <c r="CO39">
        <f>(Transition!$D38*('RCP26-NEW'!G40*'Per Unit Emission'!X39)*'Efficiency Change'!$G38+Transition!$C38*('RCP26-NEW'!G40*'Per Unit Emission'!X83)*'Efficiency Change'!$P38)/'Life time change'!$C38</f>
        <v>0</v>
      </c>
      <c r="CP39">
        <f>(Transition!$D38*('RCP26-NEW'!H40*'Per Unit Emission'!Y39)*'Efficiency Change'!$G38+Transition!$C38*('RCP26-NEW'!H40*'Per Unit Emission'!Y83)*'Efficiency Change'!$P38)/'Life time change'!$C38</f>
        <v>0</v>
      </c>
      <c r="CQ39">
        <f>(Transition!$D38*('RCP26-NEW'!I40*'Per Unit Emission'!Z39)*'Efficiency Change'!$G38+Transition!$C38*('RCP26-NEW'!I40*'Per Unit Emission'!Z83)*'Efficiency Change'!$P38)/'Life time change'!$C38</f>
        <v>0</v>
      </c>
      <c r="CR39">
        <f>(Transition!$D38*('RCP26-NEW'!J40*'Per Unit Emission'!AA39)*'Efficiency Change'!$G38+Transition!$C38*('RCP26-NEW'!J40*'Per Unit Emission'!AA83)*'Efficiency Change'!$P38)/'Life time change'!$C38</f>
        <v>0</v>
      </c>
      <c r="CS39">
        <f>(Transition!$D38*('RCP26-NEW'!K40*'Per Unit Emission'!AB39)*'Efficiency Change'!$G38+Transition!$C38*('RCP26-NEW'!K40*'Per Unit Emission'!AB83)*'Efficiency Change'!$P38)/'Life time change'!$C38</f>
        <v>0</v>
      </c>
      <c r="CT39">
        <f>(Transition!$D38*('RCP26-NEW'!L40*'Per Unit Emission'!AC39)*'Efficiency Change'!$G38+Transition!$C38*('RCP26-NEW'!L40*'Per Unit Emission'!AC83)*'Efficiency Change'!$P38)/'Life time change'!$C38</f>
        <v>0</v>
      </c>
      <c r="CU39">
        <f>(Transition!$D38*('RCP26-NEW'!M40*'Per Unit Emission'!AD39)*'Efficiency Change'!$G38+Transition!$C38*('RCP26-NEW'!M40*'Per Unit Emission'!AD83)*'Efficiency Change'!$P38)/'Life time change'!$C38</f>
        <v>0</v>
      </c>
      <c r="CV39">
        <f>(Transition!$D38*('RCP26-NEW'!N40*'Per Unit Emission'!AE39)*'Efficiency Change'!$G38+Transition!$C38*('RCP26-NEW'!N40*'Per Unit Emission'!AE83)*'Efficiency Change'!$P38)/'Life time change'!$C38</f>
        <v>0</v>
      </c>
      <c r="CW39">
        <f>(Transition!$D38*('RCP26-NEW'!O40*'Per Unit Emission'!AF39)*'Efficiency Change'!$G38+Transition!$C38*('RCP26-NEW'!O40*'Per Unit Emission'!AF83)*'Efficiency Change'!$P38)/'Life time change'!$C38</f>
        <v>0</v>
      </c>
      <c r="CX39">
        <f>(Transition!$D38*('RCP26-NEW'!P40*'Per Unit Emission'!AG39)*'Efficiency Change'!$G38+Transition!$C38*('RCP26-NEW'!P40*'Per Unit Emission'!AG83)*'Efficiency Change'!$P38)/'Life time change'!$C38</f>
        <v>0</v>
      </c>
      <c r="CY39">
        <f>(Transition!$D38*('RCP26-NEW'!Q40*'Per Unit Emission'!AH39)*'Efficiency Change'!$G38+Transition!$C38*('RCP26-NEW'!Q40*'Per Unit Emission'!AH83)*'Efficiency Change'!$P38)/'Life time change'!$C38</f>
        <v>0</v>
      </c>
      <c r="CZ39">
        <f>(Transition!$D38*('RCP26-NEW'!R40*'Per Unit Emission'!AI39)*'Efficiency Change'!$G38+Transition!$C38*('RCP26-NEW'!R40*'Per Unit Emission'!AI83)*'Efficiency Change'!$P38)/'Life time change'!$C38</f>
        <v>0</v>
      </c>
      <c r="DA39">
        <f>(Transition!$D38*('RCP26-NEW'!S40*'Per Unit Emission'!AJ39)*'Efficiency Change'!$G38+Transition!$C38*('RCP26-NEW'!S40*'Per Unit Emission'!AJ83)*'Efficiency Change'!$P38)/'Life time change'!$C38</f>
        <v>0</v>
      </c>
      <c r="DB39">
        <f>(Transition!$D38*('RCP26-NEW'!T40*'Per Unit Emission'!T39)*'Efficiency Change'!$G38+Transition!$C38*('RCP26-NEW'!T40*'Per Unit Emission'!T83)*'Efficiency Change'!$P38)/'Life time change'!$C38</f>
        <v>137190322.04445189</v>
      </c>
      <c r="DC39">
        <f>(Transition!$D38*('RCP26-NEW'!U40*'Per Unit Emission'!U39)*'Efficiency Change'!$G38+Transition!$C38*('RCP26-NEW'!U40*'Per Unit Emission'!U83)*'Efficiency Change'!$P38)/'Life time change'!$C38</f>
        <v>12348650.966797154</v>
      </c>
      <c r="DD39">
        <f>(Transition!$D38*('RCP26-NEW'!V40*'Per Unit Emission'!V39)*'Efficiency Change'!$G38+Transition!$C38*('RCP26-NEW'!V40*'Per Unit Emission'!V83)*'Efficiency Change'!$P38)/'Life time change'!$C38</f>
        <v>26203302.885042466</v>
      </c>
      <c r="DE39">
        <f>(Transition!$D38*('RCP26-NEW'!W40*'Per Unit Emission'!W39)*'Efficiency Change'!$G38+Transition!$C38*('RCP26-NEW'!W40*'Per Unit Emission'!W83)*'Efficiency Change'!$P38)/'Life time change'!$C38</f>
        <v>12840111.680129731</v>
      </c>
      <c r="DF39">
        <f>(Transition!$D38*('RCP26-NEW'!X40*'Per Unit Emission'!X39)*'Efficiency Change'!$G38+Transition!$C38*('RCP26-NEW'!X40*'Per Unit Emission'!X83)*'Efficiency Change'!$P38)/'Life time change'!$C38</f>
        <v>118342717.20209424</v>
      </c>
      <c r="DG39">
        <f>(Transition!$D38*('RCP26-NEW'!Y40*'Per Unit Emission'!Y39)*'Efficiency Change'!$G38+Transition!$C38*('RCP26-NEW'!Y40*'Per Unit Emission'!Y83)*'Efficiency Change'!$P38)/'Life time change'!$C38</f>
        <v>12162361.895801824</v>
      </c>
      <c r="DH39">
        <f>(Transition!$D38*('RCP26-NEW'!Z40*'Per Unit Emission'!Z39)*'Efficiency Change'!$G38+Transition!$C38*('RCP26-NEW'!Z40*'Per Unit Emission'!Z83)*'Efficiency Change'!$P38)/'Life time change'!$C38</f>
        <v>12711891.991635926</v>
      </c>
      <c r="DI39">
        <f>(Transition!$D38*('RCP26-NEW'!AA40*'Per Unit Emission'!AA39)*'Efficiency Change'!$G38+Transition!$C38*('RCP26-NEW'!AA40*'Per Unit Emission'!AA83)*'Efficiency Change'!$P38)/'Life time change'!$C38</f>
        <v>21856817.62104065</v>
      </c>
      <c r="DJ39">
        <f>(Transition!$D38*('RCP26-NEW'!AB40*'Per Unit Emission'!AB39)*'Efficiency Change'!$G38+Transition!$C38*('RCP26-NEW'!AB40*'Per Unit Emission'!AB83)*'Efficiency Change'!$P38)/'Life time change'!$C38</f>
        <v>143724511.01539686</v>
      </c>
      <c r="DK39">
        <f>(Transition!$D38*('RCP26-NEW'!AC40*'Per Unit Emission'!AC39)*'Efficiency Change'!$G38+Transition!$C38*('RCP26-NEW'!AC40*'Per Unit Emission'!AC83)*'Efficiency Change'!$P38)/'Life time change'!$C38</f>
        <v>29826064.776866056</v>
      </c>
      <c r="DL39">
        <f>(Transition!$D38*('RCP26-NEW'!AD40*'Per Unit Emission'!AD39)*'Efficiency Change'!$G38+Transition!$C38*('RCP26-NEW'!AD40*'Per Unit Emission'!AD83)*'Efficiency Change'!$P38)/'Life time change'!$C38</f>
        <v>13982933.159578022</v>
      </c>
      <c r="DM39">
        <f>(Transition!$D38*('RCP26-NEW'!AE40*'Per Unit Emission'!AE39)*'Efficiency Change'!$G38+Transition!$C38*('RCP26-NEW'!AE40*'Per Unit Emission'!AE83)*'Efficiency Change'!$P38)/'Life time change'!$C38</f>
        <v>7536206.8190486347</v>
      </c>
      <c r="DN39">
        <f>(Transition!$D38*('RCP26-NEW'!AF40*'Per Unit Emission'!AF39)*'Efficiency Change'!$G38+Transition!$C38*('RCP26-NEW'!AF40*'Per Unit Emission'!AF83)*'Efficiency Change'!$P38)/'Life time change'!$C38</f>
        <v>13950740.696079781</v>
      </c>
      <c r="DO39">
        <f>(Transition!$D38*('RCP26-NEW'!AG40*'Per Unit Emission'!AG39)*'Efficiency Change'!$G38+Transition!$C38*('RCP26-NEW'!AG40*'Per Unit Emission'!AG83)*'Efficiency Change'!$P38)/'Life time change'!$C38</f>
        <v>6089516.8294096552</v>
      </c>
      <c r="DP39">
        <f>(Transition!$D38*('RCP26-NEW'!AH40*'Per Unit Emission'!AH39)*'Efficiency Change'!$G38+Transition!$C38*('RCP26-NEW'!AH40*'Per Unit Emission'!AH83)*'Efficiency Change'!$P38)/'Life time change'!$C38</f>
        <v>9227333.1690836158</v>
      </c>
      <c r="DQ39">
        <f>(Transition!$D38*('RCP26-NEW'!AI40*'Per Unit Emission'!AI39)*'Efficiency Change'!$G38+Transition!$C38*('RCP26-NEW'!AI40*'Per Unit Emission'!AI83)*'Efficiency Change'!$P38)/'Life time change'!$C38</f>
        <v>34054485.96832253</v>
      </c>
      <c r="DR39">
        <f>(Transition!$D38*('RCP26-NEW'!AJ40*'Per Unit Emission'!AJ39)*'Efficiency Change'!$G38+Transition!$C38*('RCP26-NEW'!AJ40*'Per Unit Emission'!AJ83)*'Efficiency Change'!$P38)/'Life time change'!$C38</f>
        <v>0</v>
      </c>
      <c r="DS39">
        <f>(Transition!$D38*('RCP26-NEW'!AK40*'Per Unit Emission'!T39)*'Efficiency Change'!$G38+Transition!$C38*('RCP26-NEW'!AK40*'Per Unit Emission'!T83)*'Efficiency Change'!$P38)/'Life time change'!$C38</f>
        <v>291582487.23402375</v>
      </c>
      <c r="DT39">
        <f>(Transition!$D38*('RCP26-NEW'!AL40*'Per Unit Emission'!U39)*'Efficiency Change'!$G38+Transition!$C38*('RCP26-NEW'!AL40*'Per Unit Emission'!U83)*'Efficiency Change'!$P38)/'Life time change'!$C38</f>
        <v>30911932.686801929</v>
      </c>
      <c r="DU39">
        <f>(Transition!$D38*('RCP26-NEW'!AM40*'Per Unit Emission'!V39)*'Efficiency Change'!$G38+Transition!$C38*('RCP26-NEW'!AM40*'Per Unit Emission'!V83)*'Efficiency Change'!$P38)/'Life time change'!$C38</f>
        <v>26272687.244256336</v>
      </c>
      <c r="DV39">
        <f>(Transition!$D38*('RCP26-NEW'!AN40*'Per Unit Emission'!W39)*'Efficiency Change'!$G38+Transition!$C38*('RCP26-NEW'!AN40*'Per Unit Emission'!W83)*'Efficiency Change'!$P38)/'Life time change'!$C38</f>
        <v>25671001.812889405</v>
      </c>
      <c r="DW39">
        <f>(Transition!$D38*('RCP26-NEW'!AO40*'Per Unit Emission'!X39)*'Efficiency Change'!$G38+Transition!$C38*('RCP26-NEW'!AO40*'Per Unit Emission'!X83)*'Efficiency Change'!$P38)/'Life time change'!$C38</f>
        <v>236644873.96771997</v>
      </c>
      <c r="DX39">
        <f>(Transition!$D38*('RCP26-NEW'!AP40*'Per Unit Emission'!Y39)*'Efficiency Change'!$G38+Transition!$C38*('RCP26-NEW'!AP40*'Per Unit Emission'!Y83)*'Efficiency Change'!$P38)/'Life time change'!$C38</f>
        <v>24324628.969123755</v>
      </c>
      <c r="DY39">
        <f>(Transition!$D38*('RCP26-NEW'!AQ40*'Per Unit Emission'!Z39)*'Efficiency Change'!$G38+Transition!$C38*('RCP26-NEW'!AQ40*'Per Unit Emission'!Z83)*'Efficiency Change'!$P38)/'Life time change'!$C38</f>
        <v>25418007.156121898</v>
      </c>
      <c r="DZ39">
        <f>(Transition!$D38*('RCP26-NEW'!AR40*'Per Unit Emission'!AA39)*'Efficiency Change'!$G38+Transition!$C38*('RCP26-NEW'!AR40*'Per Unit Emission'!AA83)*'Efficiency Change'!$P38)/'Life time change'!$C38</f>
        <v>43713635.242081068</v>
      </c>
      <c r="EA39">
        <f>(Transition!$D38*('RCP26-NEW'!AS40*'Per Unit Emission'!AB39)*'Efficiency Change'!$G38+Transition!$C38*('RCP26-NEW'!AS40*'Per Unit Emission'!AB83)*'Efficiency Change'!$P38)/'Life time change'!$C38</f>
        <v>287449022.03079408</v>
      </c>
      <c r="EB39">
        <f>(Transition!$D38*('RCP26-NEW'!AT40*'Per Unit Emission'!AC39)*'Efficiency Change'!$G38+Transition!$C38*('RCP26-NEW'!AT40*'Per Unit Emission'!AC83)*'Efficiency Change'!$P38)/'Life time change'!$C38</f>
        <v>59652129.553731874</v>
      </c>
      <c r="EC39">
        <f>(Transition!$D38*('RCP26-NEW'!AU40*'Per Unit Emission'!AD39)*'Efficiency Change'!$G38+Transition!$C38*('RCP26-NEW'!AU40*'Per Unit Emission'!AD83)*'Efficiency Change'!$P38)/'Life time change'!$C38</f>
        <v>27597348.526132222</v>
      </c>
      <c r="ED39">
        <f>(Transition!$D38*('RCP26-NEW'!AV40*'Per Unit Emission'!AE39)*'Efficiency Change'!$G38+Transition!$C38*('RCP26-NEW'!AV40*'Per Unit Emission'!AE83)*'Efficiency Change'!$P38)/'Life time change'!$C38</f>
        <v>15072385.922014428</v>
      </c>
      <c r="EE39">
        <f>(Transition!$D38*('RCP26-NEW'!AW40*'Per Unit Emission'!AF39)*'Efficiency Change'!$G38+Transition!$C38*('RCP26-NEW'!AW40*'Per Unit Emission'!AF83)*'Efficiency Change'!$P38)/'Life time change'!$C38</f>
        <v>27901110.859572336</v>
      </c>
      <c r="EF39">
        <f>(Transition!$D38*('RCP26-NEW'!AX40*'Per Unit Emission'!AG39)*'Efficiency Change'!$G38+Transition!$C38*('RCP26-NEW'!AX40*'Per Unit Emission'!AG83)*'Efficiency Change'!$P38)/'Life time change'!$C38</f>
        <v>6155056.7231395878</v>
      </c>
      <c r="EG39">
        <f>(Transition!$D38*('RCP26-NEW'!AY40*'Per Unit Emission'!AH39)*'Efficiency Change'!$G38+Transition!$C38*('RCP26-NEW'!AY40*'Per Unit Emission'!AH83)*'Efficiency Change'!$P38)/'Life time change'!$C38</f>
        <v>18454172.646085318</v>
      </c>
      <c r="EH39">
        <f>(Transition!$D38*('RCP26-NEW'!AZ40*'Per Unit Emission'!AI39)*'Efficiency Change'!$G38+Transition!$C38*('RCP26-NEW'!AZ40*'Per Unit Emission'!AI83)*'Efficiency Change'!$P38)/'Life time change'!$C38</f>
        <v>104691052.68309024</v>
      </c>
      <c r="EI39">
        <f>(Transition!$D38*('RCP26-NEW'!BA40*'Per Unit Emission'!AJ39)*'Efficiency Change'!$G38+Transition!$C38*('RCP26-NEW'!BA40*'Per Unit Emission'!AJ83)*'Efficiency Change'!$P38)/'Life time change'!$C38</f>
        <v>0</v>
      </c>
      <c r="EJ39">
        <f>(Transition!$D38*('RCP26-NEW'!BB40*'Per Unit Emission'!T39)*'Efficiency Change'!$G38+Transition!$C38*('RCP26-NEW'!BB40*'Per Unit Emission'!T83)*'Efficiency Change'!$P38)/'Life time change'!$C38</f>
        <v>534928933.78971744</v>
      </c>
      <c r="EK39">
        <f>(Transition!$D38*('RCP26-NEW'!BC40*'Per Unit Emission'!U39)*'Efficiency Change'!$G38+Transition!$C38*('RCP26-NEW'!BC40*'Per Unit Emission'!U83)*'Efficiency Change'!$P38)/'Life time change'!$C38</f>
        <v>37096935.703104347</v>
      </c>
      <c r="EL39">
        <f>(Transition!$D38*('RCP26-NEW'!BD40*'Per Unit Emission'!V39)*'Efficiency Change'!$G38+Transition!$C38*('RCP26-NEW'!BD40*'Per Unit Emission'!V83)*'Efficiency Change'!$P38)/'Life time change'!$C38</f>
        <v>26332818.171181623</v>
      </c>
      <c r="EM39">
        <f>(Transition!$D38*('RCP26-NEW'!BE40*'Per Unit Emission'!W39)*'Efficiency Change'!$G38+Transition!$C38*('RCP26-NEW'!BE40*'Per Unit Emission'!W83)*'Efficiency Change'!$P38)/'Life time change'!$C38</f>
        <v>47694922.934017502</v>
      </c>
      <c r="EN39">
        <f>(Transition!$D38*('RCP26-NEW'!BF40*'Per Unit Emission'!X39)*'Efficiency Change'!$G38+Transition!$C38*('RCP26-NEW'!BF40*'Per Unit Emission'!X83)*'Efficiency Change'!$P38)/'Life time change'!$C38</f>
        <v>428356045.36449748</v>
      </c>
      <c r="EO39">
        <f>(Transition!$D38*('RCP26-NEW'!BG40*'Per Unit Emission'!Y39)*'Efficiency Change'!$G38+Transition!$C38*('RCP26-NEW'!BG40*'Per Unit Emission'!Y83)*'Efficiency Change'!$P38)/'Life time change'!$C38</f>
        <v>36484548.110935926</v>
      </c>
      <c r="EP39">
        <f>(Transition!$D38*('RCP26-NEW'!BH40*'Per Unit Emission'!Z39)*'Efficiency Change'!$G38+Transition!$C38*('RCP26-NEW'!BH40*'Per Unit Emission'!Z83)*'Efficiency Change'!$P38)/'Life time change'!$C38</f>
        <v>47146575.625668742</v>
      </c>
      <c r="EQ39">
        <f>(Transition!$D38*('RCP26-NEW'!BI40*'Per Unit Emission'!AA39)*'Efficiency Change'!$G38+Transition!$C38*('RCP26-NEW'!BI40*'Per Unit Emission'!AA83)*'Efficiency Change'!$P38)/'Life time change'!$C38</f>
        <v>68307406.316777915</v>
      </c>
      <c r="ER39">
        <f>(Transition!$D38*('RCP26-NEW'!BJ40*'Per Unit Emission'!AB39)*'Efficiency Change'!$G38+Transition!$C38*('RCP26-NEW'!BJ40*'Per Unit Emission'!AB83)*'Efficiency Change'!$P38)/'Life time change'!$C38</f>
        <v>468528829.625745</v>
      </c>
      <c r="ES39">
        <f>(Transition!$D38*('RCP26-NEW'!BK40*'Per Unit Emission'!AC39)*'Efficiency Change'!$G38+Transition!$C38*('RCP26-NEW'!BK40*'Per Unit Emission'!AC83)*'Efficiency Change'!$P38)/'Life time change'!$C38</f>
        <v>106886979.21425183</v>
      </c>
      <c r="ET39">
        <f>(Transition!$D38*('RCP26-NEW'!BL40*'Per Unit Emission'!AD39)*'Efficiency Change'!$G38+Transition!$C38*('RCP26-NEW'!BL40*'Per Unit Emission'!AD83)*'Efficiency Change'!$P38)/'Life time change'!$C38</f>
        <v>27698182.956611291</v>
      </c>
      <c r="EU39">
        <f>(Transition!$D38*('RCP26-NEW'!BM40*'Per Unit Emission'!AE39)*'Efficiency Change'!$G38+Transition!$C38*('RCP26-NEW'!BM40*'Per Unit Emission'!AE83)*'Efficiency Change'!$P38)/'Life time change'!$C38</f>
        <v>27313885.786681242</v>
      </c>
      <c r="EV39">
        <f>(Transition!$D38*('RCP26-NEW'!BN40*'Per Unit Emission'!AF39)*'Efficiency Change'!$G38+Transition!$C38*('RCP26-NEW'!BN40*'Per Unit Emission'!AF83)*'Efficiency Change'!$P38)/'Life time change'!$C38</f>
        <v>46317521.648518592</v>
      </c>
      <c r="EW39">
        <f>(Transition!$D38*('RCP26-NEW'!BO40*'Per Unit Emission'!AG39)*'Efficiency Change'!$G38+Transition!$C38*('RCP26-NEW'!BO40*'Per Unit Emission'!AG83)*'Efficiency Change'!$P38)/'Life time change'!$C38</f>
        <v>6205804.217723757</v>
      </c>
      <c r="EX39">
        <f>(Transition!$D38*('RCP26-NEW'!BP40*'Per Unit Emission'!AH39)*'Efficiency Change'!$G38+Transition!$C38*('RCP26-NEW'!BP40*'Per Unit Emission'!AH83)*'Efficiency Change'!$P38)/'Life time change'!$C38</f>
        <v>29174639.968113933</v>
      </c>
      <c r="EY39">
        <f>(Transition!$D38*('RCP26-NEW'!BQ40*'Per Unit Emission'!AI39)*'Efficiency Change'!$G38+Transition!$C38*('RCP26-NEW'!BQ40*'Per Unit Emission'!AI83)*'Efficiency Change'!$P38)/'Life time change'!$C38</f>
        <v>104826089.28871074</v>
      </c>
      <c r="EZ39">
        <f>(Transition!$D38*('RCP26-NEW'!BR40*'Per Unit Emission'!AJ39)*'Efficiency Change'!$G38+Transition!$C38*('RCP26-NEW'!BR40*'Per Unit Emission'!AJ83)*'Efficiency Change'!$P38)/'Life time change'!$C38</f>
        <v>0</v>
      </c>
      <c r="FA39">
        <f>(Transition!$D38*('RCP26-NEW'!BS40*'Per Unit Emission'!T39)*'Efficiency Change'!$G38+Transition!$C38*('RCP26-NEW'!BS40*'Per Unit Emission'!T83)*'Efficiency Change'!$P38)/'Life time change'!$C38</f>
        <v>535191631.34908694</v>
      </c>
      <c r="FB39">
        <f>(Transition!$D38*('RCP26-NEW'!BT40*'Per Unit Emission'!U39)*'Efficiency Change'!$G38+Transition!$C38*('RCP26-NEW'!BT40*'Per Unit Emission'!U83)*'Efficiency Change'!$P38)/'Life time change'!$C38</f>
        <v>37151134.123296395</v>
      </c>
      <c r="FC39">
        <f>(Transition!$D38*('RCP26-NEW'!BU40*'Per Unit Emission'!V39)*'Efficiency Change'!$G38+Transition!$C38*('RCP26-NEW'!BU40*'Per Unit Emission'!V83)*'Efficiency Change'!$P38)/'Life time change'!$C38</f>
        <v>26385715.806136381</v>
      </c>
      <c r="FD39">
        <f>(Transition!$D38*('RCP26-NEW'!BV40*'Per Unit Emission'!W39)*'Efficiency Change'!$G38+Transition!$C38*('RCP26-NEW'!BV40*'Per Unit Emission'!W83)*'Efficiency Change'!$P38)/'Life time change'!$C38</f>
        <v>47710035.927640103</v>
      </c>
      <c r="FE39">
        <f>(Transition!$D38*('RCP26-NEW'!BW40*'Per Unit Emission'!X39)*'Efficiency Change'!$G38+Transition!$C38*('RCP26-NEW'!BW40*'Per Unit Emission'!X83)*'Efficiency Change'!$P38)/'Life time change'!$C38</f>
        <v>428514759.9295674</v>
      </c>
      <c r="FF39">
        <f>(Transition!$D38*('RCP26-NEW'!BX40*'Per Unit Emission'!Y39)*'Efficiency Change'!$G38+Transition!$C38*('RCP26-NEW'!BX40*'Per Unit Emission'!Y83)*'Efficiency Change'!$P38)/'Life time change'!$C38</f>
        <v>44410192.622416258</v>
      </c>
      <c r="FG39">
        <f>(Transition!$D38*('RCP26-NEW'!BY40*'Per Unit Emission'!Z39)*'Efficiency Change'!$G38+Transition!$C38*('RCP26-NEW'!BY40*'Per Unit Emission'!Z83)*'Efficiency Change'!$P38)/'Life time change'!$C38</f>
        <v>47160667.95166406</v>
      </c>
      <c r="FH39">
        <f>(Transition!$D38*('RCP26-NEW'!BZ40*'Per Unit Emission'!AA39)*'Efficiency Change'!$G38+Transition!$C38*('RCP26-NEW'!BZ40*'Per Unit Emission'!AA83)*'Efficiency Change'!$P38)/'Life time change'!$C38</f>
        <v>68355855.474120602</v>
      </c>
      <c r="FI39">
        <f>(Transition!$D38*('RCP26-NEW'!CA40*'Per Unit Emission'!AB39)*'Efficiency Change'!$G38+Transition!$C38*('RCP26-NEW'!CA40*'Per Unit Emission'!AB83)*'Efficiency Change'!$P38)/'Life time change'!$C38</f>
        <v>468857955.87211162</v>
      </c>
      <c r="FJ39">
        <f>(Transition!$D38*('RCP26-NEW'!CB40*'Per Unit Emission'!AC39)*'Efficiency Change'!$G38+Transition!$C38*('RCP26-NEW'!CB40*'Per Unit Emission'!AC83)*'Efficiency Change'!$P38)/'Life time change'!$C38</f>
        <v>106917242.5806742</v>
      </c>
      <c r="FK39">
        <f>(Transition!$D38*('RCP26-NEW'!CC40*'Per Unit Emission'!AD39)*'Efficiency Change'!$G38+Transition!$C38*('RCP26-NEW'!CC40*'Per Unit Emission'!AD83)*'Efficiency Change'!$P38)/'Life time change'!$C38</f>
        <v>27771645.608925119</v>
      </c>
      <c r="FL39">
        <f>(Transition!$D38*('RCP26-NEW'!CD40*'Per Unit Emission'!AE39)*'Efficiency Change'!$G38+Transition!$C38*('RCP26-NEW'!CD40*'Per Unit Emission'!AE83)*'Efficiency Change'!$P38)/'Life time change'!$C38</f>
        <v>27320600.459155705</v>
      </c>
      <c r="FM39">
        <f>(Transition!$D38*('RCP26-NEW'!CE40*'Per Unit Emission'!AF39)*'Efficiency Change'!$G38+Transition!$C38*('RCP26-NEW'!CE40*'Per Unit Emission'!AF83)*'Efficiency Change'!$P38)/'Life time change'!$C38</f>
        <v>46335195.617561951</v>
      </c>
      <c r="FN39">
        <f>(Transition!$D38*('RCP26-NEW'!CF40*'Per Unit Emission'!AG39)*'Efficiency Change'!$G38+Transition!$C38*('RCP26-NEW'!CF40*'Per Unit Emission'!AG83)*'Efficiency Change'!$P38)/'Life time change'!$C38</f>
        <v>6247287.0228491975</v>
      </c>
      <c r="FO39">
        <f>(Transition!$D38*('RCP26-NEW'!CG40*'Per Unit Emission'!AH39)*'Efficiency Change'!$G38+Transition!$C38*('RCP26-NEW'!CG40*'Per Unit Emission'!AH83)*'Efficiency Change'!$P38)/'Life time change'!$C38</f>
        <v>29194036.334645942</v>
      </c>
      <c r="FP39">
        <f>(Transition!$D38*('RCP26-NEW'!CH40*'Per Unit Emission'!AI39)*'Efficiency Change'!$G38+Transition!$C38*('RCP26-NEW'!CH40*'Per Unit Emission'!AI83)*'Efficiency Change'!$P38)/'Life time change'!$C38</f>
        <v>104931885.5109276</v>
      </c>
      <c r="FS39">
        <v>2046</v>
      </c>
      <c r="FT39">
        <f>(Transition!$D38*('RCP19-NEW'!C40*'Per Unit Emission'!AK39)*'Efficiency Change'!$G38+Transition!$C38*('RCP19-NEW'!C40*'Per Unit Emission'!AK83)*'Efficiency Change'!$P38)/'Life time change'!$C38</f>
        <v>0</v>
      </c>
      <c r="FU39">
        <f>(Transition!$D38*('RCP19-NEW'!D40*'Per Unit Emission'!AL39)*'Efficiency Change'!$G38+Transition!$C38*('RCP19-NEW'!D40*'Per Unit Emission'!AL83)*'Efficiency Change'!$P38)/'Life time change'!$C38</f>
        <v>0</v>
      </c>
      <c r="FV39">
        <f>(Transition!$D38*('RCP19-NEW'!E40*'Per Unit Emission'!AM39)*'Efficiency Change'!$G38+Transition!$C38*('RCP19-NEW'!E40*'Per Unit Emission'!AM83)*'Efficiency Change'!$P38)/'Life time change'!$C38</f>
        <v>0</v>
      </c>
      <c r="FW39">
        <f>(Transition!$D38*('RCP19-NEW'!F40*'Per Unit Emission'!AN39)*'Efficiency Change'!$G38+Transition!$C38*('RCP19-NEW'!F40*'Per Unit Emission'!AN83)*'Efficiency Change'!$P38)/'Life time change'!$C38</f>
        <v>0</v>
      </c>
      <c r="FX39">
        <f>(Transition!$D38*('RCP19-NEW'!G40*'Per Unit Emission'!AO39)*'Efficiency Change'!$G38+Transition!$C38*('RCP19-NEW'!G40*'Per Unit Emission'!AO83)*'Efficiency Change'!$P38)/'Life time change'!$C38</f>
        <v>0</v>
      </c>
      <c r="FY39">
        <f>(Transition!$D38*('RCP19-NEW'!H40*'Per Unit Emission'!AP39)*'Efficiency Change'!$G38+Transition!$C38*('RCP19-NEW'!H40*'Per Unit Emission'!AP83)*'Efficiency Change'!$P38)/'Life time change'!$C38</f>
        <v>0</v>
      </c>
      <c r="FZ39">
        <f>(Transition!$D38*('RCP19-NEW'!I40*'Per Unit Emission'!AQ39)*'Efficiency Change'!$G38+Transition!$C38*('RCP19-NEW'!I40*'Per Unit Emission'!AQ83)*'Efficiency Change'!$P38)/'Life time change'!$C38</f>
        <v>0</v>
      </c>
      <c r="GA39">
        <f>(Transition!$D38*('RCP19-NEW'!J40*'Per Unit Emission'!AR39)*'Efficiency Change'!$G38+Transition!$C38*('RCP19-NEW'!J40*'Per Unit Emission'!AR83)*'Efficiency Change'!$P38)/'Life time change'!$C38</f>
        <v>0</v>
      </c>
      <c r="GB39">
        <f>(Transition!$D38*('RCP19-NEW'!K40*'Per Unit Emission'!AS39)*'Efficiency Change'!$G38+Transition!$C38*('RCP19-NEW'!K40*'Per Unit Emission'!AS83)*'Efficiency Change'!$P38)/'Life time change'!$C38</f>
        <v>0</v>
      </c>
      <c r="GC39">
        <f>(Transition!$D38*('RCP19-NEW'!L40*'Per Unit Emission'!AT39)*'Efficiency Change'!$G38+Transition!$C38*('RCP19-NEW'!L40*'Per Unit Emission'!AT83)*'Efficiency Change'!$P38)/'Life time change'!$C38</f>
        <v>0</v>
      </c>
      <c r="GD39">
        <f>(Transition!$D38*('RCP19-NEW'!M40*'Per Unit Emission'!AU39)*'Efficiency Change'!$G38+Transition!$C38*('RCP19-NEW'!M40*'Per Unit Emission'!AU83)*'Efficiency Change'!$P38)/'Life time change'!$C38</f>
        <v>0</v>
      </c>
      <c r="GE39">
        <f>(Transition!$D38*('RCP19-NEW'!N40*'Per Unit Emission'!AV39)*'Efficiency Change'!$G38+Transition!$C38*('RCP19-NEW'!N40*'Per Unit Emission'!AV83)*'Efficiency Change'!$P38)/'Life time change'!$C38</f>
        <v>0</v>
      </c>
      <c r="GF39">
        <f>(Transition!$D38*('RCP19-NEW'!O40*'Per Unit Emission'!AW39)*'Efficiency Change'!$G38+Transition!$C38*('RCP19-NEW'!O40*'Per Unit Emission'!AW83)*'Efficiency Change'!$P38)/'Life time change'!$C38</f>
        <v>0</v>
      </c>
      <c r="GG39">
        <f>(Transition!$D38*('RCP19-NEW'!P40*'Per Unit Emission'!AX39)*'Efficiency Change'!$G38+Transition!$C38*('RCP19-NEW'!P40*'Per Unit Emission'!AX83)*'Efficiency Change'!$P38)/'Life time change'!$C38</f>
        <v>0</v>
      </c>
      <c r="GH39">
        <f>(Transition!$D38*('RCP19-NEW'!Q40*'Per Unit Emission'!AY39)*'Efficiency Change'!$G38+Transition!$C38*('RCP19-NEW'!Q40*'Per Unit Emission'!AY83)*'Efficiency Change'!$P38)/'Life time change'!$C38</f>
        <v>0</v>
      </c>
      <c r="GI39">
        <f>(Transition!$D38*('RCP19-NEW'!R40*'Per Unit Emission'!AZ39)*'Efficiency Change'!$G38+Transition!$C38*('RCP19-NEW'!R40*'Per Unit Emission'!AZ83)*'Efficiency Change'!$P38)/'Life time change'!$C38</f>
        <v>0</v>
      </c>
      <c r="GJ39">
        <f>(Transition!$D38*('RCP19-NEW'!S40*'Per Unit Emission'!BA39)*'Efficiency Change'!$G38+Transition!$C38*('RCP19-NEW'!S40*'Per Unit Emission'!BA83)*'Efficiency Change'!$P38)/'Life time change'!$C38</f>
        <v>0</v>
      </c>
      <c r="GK39">
        <f>(Transition!$D38*('RCP19-NEW'!T40*'Per Unit Emission'!AK39)*'Efficiency Change'!$G38+Transition!$C38*('RCP19-NEW'!T40*'Per Unit Emission'!AK83)*'Efficiency Change'!$P38)/'Life time change'!$C38</f>
        <v>101457048.592428</v>
      </c>
      <c r="GL39">
        <f>(Transition!$D38*('RCP19-NEW'!U40*'Per Unit Emission'!AL39)*'Efficiency Change'!$G38+Transition!$C38*('RCP19-NEW'!U40*'Per Unit Emission'!AL83)*'Efficiency Change'!$P38)/'Life time change'!$C38</f>
        <v>6963581.6059749722</v>
      </c>
      <c r="GM39">
        <f>(Transition!$D38*('RCP19-NEW'!V40*'Per Unit Emission'!AM39)*'Efficiency Change'!$G38+Transition!$C38*('RCP19-NEW'!V40*'Per Unit Emission'!AM83)*'Efficiency Change'!$P38)/'Life time change'!$C38</f>
        <v>6413166.9650668344</v>
      </c>
      <c r="GN39">
        <f>(Transition!$D38*('RCP19-NEW'!W40*'Per Unit Emission'!AN39)*'Efficiency Change'!$G38+Transition!$C38*('RCP19-NEW'!W40*'Per Unit Emission'!AN83)*'Efficiency Change'!$P38)/'Life time change'!$C38</f>
        <v>10291503.270688714</v>
      </c>
      <c r="GO39">
        <f>(Transition!$D38*('RCP19-NEW'!X40*'Per Unit Emission'!AO39)*'Efficiency Change'!$G38+Transition!$C38*('RCP19-NEW'!X40*'Per Unit Emission'!AO83)*'Efficiency Change'!$P38)/'Life time change'!$C38</f>
        <v>137427978.27075738</v>
      </c>
      <c r="GP39">
        <f>(Transition!$D38*('RCP19-NEW'!Y40*'Per Unit Emission'!AP39)*'Efficiency Change'!$G38+Transition!$C38*('RCP19-NEW'!Y40*'Per Unit Emission'!AP83)*'Efficiency Change'!$P38)/'Life time change'!$C38</f>
        <v>17066625.953730728</v>
      </c>
      <c r="GQ39">
        <f>(Transition!$D38*('RCP19-NEW'!Z40*'Per Unit Emission'!AQ39)*'Efficiency Change'!$G38+Transition!$C38*('RCP19-NEW'!Z40*'Per Unit Emission'!AQ83)*'Efficiency Change'!$P38)/'Life time change'!$C38</f>
        <v>6020431.2318526991</v>
      </c>
      <c r="GR39">
        <f>(Transition!$D38*('RCP19-NEW'!AA40*'Per Unit Emission'!AR39)*'Efficiency Change'!$G38+Transition!$C38*('RCP19-NEW'!AA40*'Per Unit Emission'!AR83)*'Efficiency Change'!$P38)/'Life time change'!$C38</f>
        <v>17363264.36438391</v>
      </c>
      <c r="GS39">
        <f>(Transition!$D38*('RCP19-NEW'!AB40*'Per Unit Emission'!AS39)*'Efficiency Change'!$G38+Transition!$C38*('RCP19-NEW'!AB40*'Per Unit Emission'!AS83)*'Efficiency Change'!$P38)/'Life time change'!$C38</f>
        <v>103285501.55543603</v>
      </c>
      <c r="GT39">
        <f>(Transition!$D38*('RCP19-NEW'!AC40*'Per Unit Emission'!AT39)*'Efficiency Change'!$G38+Transition!$C38*('RCP19-NEW'!AC40*'Per Unit Emission'!AT83)*'Efficiency Change'!$P38)/'Life time change'!$C38</f>
        <v>40825319.822780661</v>
      </c>
      <c r="GU39">
        <f>(Transition!$D38*('RCP19-NEW'!AD40*'Per Unit Emission'!AU39)*'Efficiency Change'!$G38+Transition!$C38*('RCP19-NEW'!AD40*'Per Unit Emission'!AU83)*'Efficiency Change'!$P38)/'Life time change'!$C38</f>
        <v>31032197.046658523</v>
      </c>
      <c r="GV39">
        <f>(Transition!$D38*('RCP19-NEW'!AE40*'Per Unit Emission'!AV39)*'Efficiency Change'!$G38+Transition!$C38*('RCP19-NEW'!AE40*'Per Unit Emission'!AV83)*'Efficiency Change'!$P38)/'Life time change'!$C38</f>
        <v>7949277.5051485663</v>
      </c>
      <c r="GW39">
        <f>(Transition!$D38*('RCP19-NEW'!AF40*'Per Unit Emission'!AW39)*'Efficiency Change'!$G38+Transition!$C38*('RCP19-NEW'!AF40*'Per Unit Emission'!AW83)*'Efficiency Change'!$P38)/'Life time change'!$C38</f>
        <v>9829746.0113815404</v>
      </c>
      <c r="GX39">
        <f>(Transition!$D38*('RCP19-NEW'!AG40*'Per Unit Emission'!AX39)*'Efficiency Change'!$G38+Transition!$C38*('RCP19-NEW'!AG40*'Per Unit Emission'!AX83)*'Efficiency Change'!$P38)/'Life time change'!$C38</f>
        <v>5526971.5739277946</v>
      </c>
      <c r="GY39">
        <f>(Transition!$D38*('RCP19-NEW'!AH40*'Per Unit Emission'!AY39)*'Efficiency Change'!$G38+Transition!$C38*('RCP19-NEW'!AH40*'Per Unit Emission'!AY83)*'Efficiency Change'!$P38)/'Life time change'!$C38</f>
        <v>2477215.5670726048</v>
      </c>
      <c r="GZ39">
        <f>(Transition!$D38*('RCP19-NEW'!AI40*'Per Unit Emission'!AZ39)*'Efficiency Change'!$G38+Transition!$C38*('RCP19-NEW'!AI40*'Per Unit Emission'!AZ83)*'Efficiency Change'!$P38)/'Life time change'!$C38</f>
        <v>81209203.15000844</v>
      </c>
      <c r="HA39">
        <f>(Transition!$D38*('RCP19-NEW'!AJ40*'Per Unit Emission'!BA39)*'Efficiency Change'!$G38+Transition!$C38*('RCP19-NEW'!AJ40*'Per Unit Emission'!BA83)*'Efficiency Change'!$P38)/'Life time change'!$C38</f>
        <v>0</v>
      </c>
      <c r="HB39">
        <f>(Transition!$D38*('RCP19-NEW'!AK40*'Per Unit Emission'!AK39)*'Efficiency Change'!$G38+Transition!$C38*('RCP19-NEW'!AK40*'Per Unit Emission'!AK83)*'Efficiency Change'!$P38)/'Life time change'!$C38</f>
        <v>141681151.58421212</v>
      </c>
      <c r="HC39">
        <f>(Transition!$D38*('RCP19-NEW'!AL40*'Per Unit Emission'!AL39)*'Efficiency Change'!$G38+Transition!$C38*('RCP19-NEW'!AL40*'Per Unit Emission'!AL83)*'Efficiency Change'!$P38)/'Life time change'!$C38</f>
        <v>13927051.228756964</v>
      </c>
      <c r="HD39">
        <f>(Transition!$D38*('RCP19-NEW'!AM40*'Per Unit Emission'!AM39)*'Efficiency Change'!$G38+Transition!$C38*('RCP19-NEW'!AM40*'Per Unit Emission'!AM83)*'Efficiency Change'!$P38)/'Life time change'!$C38</f>
        <v>52806479.10347528</v>
      </c>
      <c r="HE39">
        <f>(Transition!$D38*('RCP19-NEW'!AN40*'Per Unit Emission'!AN39)*'Efficiency Change'!$G38+Transition!$C38*('RCP19-NEW'!AN40*'Per Unit Emission'!AN83)*'Efficiency Change'!$P38)/'Life time change'!$C38</f>
        <v>39880517.138974309</v>
      </c>
      <c r="HF39">
        <f>(Transition!$D38*('RCP19-NEW'!AO40*'Per Unit Emission'!AO39)*'Efficiency Change'!$G38+Transition!$C38*('RCP19-NEW'!AO40*'Per Unit Emission'!AO83)*'Efficiency Change'!$P38)/'Life time change'!$C38</f>
        <v>274832327.52394915</v>
      </c>
      <c r="HG39">
        <f>(Transition!$D38*('RCP19-NEW'!AP40*'Per Unit Emission'!AP39)*'Efficiency Change'!$G38+Transition!$C38*('RCP19-NEW'!AP40*'Per Unit Emission'!AP83)*'Efficiency Change'!$P38)/'Life time change'!$C38</f>
        <v>34132622.035662889</v>
      </c>
      <c r="HH39">
        <f>(Transition!$D38*('RCP19-NEW'!AQ40*'Per Unit Emission'!AQ39)*'Efficiency Change'!$G38+Transition!$C38*('RCP19-NEW'!AQ40*'Per Unit Emission'!AQ83)*'Efficiency Change'!$P38)/'Life time change'!$C38</f>
        <v>12040862.463705432</v>
      </c>
      <c r="HI39">
        <f>(Transition!$D38*('RCP19-NEW'!AR40*'Per Unit Emission'!AR39)*'Efficiency Change'!$G38+Transition!$C38*('RCP19-NEW'!AR40*'Per Unit Emission'!AR83)*'Efficiency Change'!$P38)/'Life time change'!$C38</f>
        <v>34723666.269825883</v>
      </c>
      <c r="HJ39">
        <f>(Transition!$D38*('RCP19-NEW'!AS40*'Per Unit Emission'!AS39)*'Efficiency Change'!$G38+Transition!$C38*('RCP19-NEW'!AS40*'Per Unit Emission'!AS83)*'Efficiency Change'!$P38)/'Life time change'!$C38</f>
        <v>206571003.11087239</v>
      </c>
      <c r="HK39">
        <f>(Transition!$D38*('RCP19-NEW'!AT40*'Per Unit Emission'!AT39)*'Efficiency Change'!$G38+Transition!$C38*('RCP19-NEW'!AT40*'Per Unit Emission'!AT83)*'Efficiency Change'!$P38)/'Life time change'!$C38</f>
        <v>81650639.645561323</v>
      </c>
      <c r="HL39">
        <f>(Transition!$D38*('RCP19-NEW'!AU40*'Per Unit Emission'!AU39)*'Efficiency Change'!$G38+Transition!$C38*('RCP19-NEW'!AU40*'Per Unit Emission'!AU83)*'Efficiency Change'!$P38)/'Life time change'!$C38</f>
        <v>43956200.662502989</v>
      </c>
      <c r="HM39">
        <f>(Transition!$D38*('RCP19-NEW'!AV40*'Per Unit Emission'!AV39)*'Efficiency Change'!$G38+Transition!$C38*('RCP19-NEW'!AV40*'Per Unit Emission'!AV83)*'Efficiency Change'!$P38)/'Life time change'!$C38</f>
        <v>15898528.093991395</v>
      </c>
      <c r="HN39">
        <f>(Transition!$D38*('RCP19-NEW'!AW40*'Per Unit Emission'!AW39)*'Efficiency Change'!$G38+Transition!$C38*('RCP19-NEW'!AW40*'Per Unit Emission'!AW83)*'Efficiency Change'!$P38)/'Life time change'!$C38</f>
        <v>19659492.022763081</v>
      </c>
      <c r="HO39">
        <f>(Transition!$D38*('RCP19-NEW'!AX40*'Per Unit Emission'!AX39)*'Efficiency Change'!$G38+Transition!$C38*('RCP19-NEW'!AX40*'Per Unit Emission'!AX83)*'Efficiency Change'!$P38)/'Life time change'!$C38</f>
        <v>11053373.70368775</v>
      </c>
      <c r="HP39">
        <f>(Transition!$D38*('RCP19-NEW'!AY40*'Per Unit Emission'!AY39)*'Efficiency Change'!$G38+Transition!$C38*('RCP19-NEW'!AY40*'Per Unit Emission'!AY83)*'Efficiency Change'!$P38)/'Life time change'!$C38</f>
        <v>4954334.5476751123</v>
      </c>
      <c r="HQ39">
        <f>(Transition!$D38*('RCP19-NEW'!AZ40*'Per Unit Emission'!AZ39)*'Efficiency Change'!$G38+Transition!$C38*('RCP19-NEW'!AZ40*'Per Unit Emission'!AZ83)*'Efficiency Change'!$P38)/'Life time change'!$C38</f>
        <v>162418406.30001688</v>
      </c>
      <c r="HR39">
        <f>(Transition!$D38*('RCP19-NEW'!BA40*'Per Unit Emission'!BA39)*'Efficiency Change'!$G38+Transition!$C38*('RCP19-NEW'!BA40*'Per Unit Emission'!BA83)*'Efficiency Change'!$P38)/'Life time change'!$C38</f>
        <v>0</v>
      </c>
      <c r="HS39">
        <f>(Transition!$D38*('RCP19-NEW'!BB40*'Per Unit Emission'!AK39)*'Efficiency Change'!$G38+Transition!$C38*('RCP19-NEW'!BB40*'Per Unit Emission'!AK83)*'Efficiency Change'!$P38)/'Life time change'!$C38</f>
        <v>142245907.01488969</v>
      </c>
      <c r="HT39">
        <f>(Transition!$D38*('RCP19-NEW'!BC40*'Per Unit Emission'!AL39)*'Efficiency Change'!$G38+Transition!$C38*('RCP19-NEW'!BC40*'Per Unit Emission'!AL83)*'Efficiency Change'!$P38)/'Life time change'!$C38</f>
        <v>27036337.634184416</v>
      </c>
      <c r="HU39">
        <f>(Transition!$D38*('RCP19-NEW'!BD40*'Per Unit Emission'!AM39)*'Efficiency Change'!$G38+Transition!$C38*('RCP19-NEW'!BD40*'Per Unit Emission'!AM83)*'Efficiency Change'!$P38)/'Life time change'!$C38</f>
        <v>52873643.192240573</v>
      </c>
      <c r="HV39">
        <f>(Transition!$D38*('RCP19-NEW'!BE40*'Per Unit Emission'!AN39)*'Efficiency Change'!$G38+Transition!$C38*('RCP19-NEW'!BE40*'Per Unit Emission'!AN83)*'Efficiency Change'!$P38)/'Life time change'!$C38</f>
        <v>39912864.872132972</v>
      </c>
      <c r="HW39">
        <f>(Transition!$D38*('RCP19-NEW'!BF40*'Per Unit Emission'!AO39)*'Efficiency Change'!$G38+Transition!$C38*('RCP19-NEW'!BF40*'Per Unit Emission'!AO83)*'Efficiency Change'!$P38)/'Life time change'!$C38</f>
        <v>538124669.15662241</v>
      </c>
      <c r="HX39">
        <f>(Transition!$D38*('RCP19-NEW'!BG40*'Per Unit Emission'!AP39)*'Efficiency Change'!$G38+Transition!$C38*('RCP19-NEW'!BG40*'Per Unit Emission'!AP83)*'Efficiency Change'!$P38)/'Life time change'!$C38</f>
        <v>51195906.828642525</v>
      </c>
      <c r="HY39">
        <f>(Transition!$D38*('RCP19-NEW'!BH40*'Per Unit Emission'!AQ39)*'Efficiency Change'!$G38+Transition!$C38*('RCP19-NEW'!BH40*'Per Unit Emission'!AQ83)*'Efficiency Change'!$P38)/'Life time change'!$C38</f>
        <v>23328613.610013708</v>
      </c>
      <c r="HZ39">
        <f>(Transition!$D38*('RCP19-NEW'!BI40*'Per Unit Emission'!AR39)*'Efficiency Change'!$G38+Transition!$C38*('RCP19-NEW'!BI40*'Per Unit Emission'!AR83)*'Efficiency Change'!$P38)/'Life time change'!$C38</f>
        <v>57533744.652892008</v>
      </c>
      <c r="IA39">
        <f>(Transition!$D38*('RCP19-NEW'!BJ40*'Per Unit Emission'!AS39)*'Efficiency Change'!$G38+Transition!$C38*('RCP19-NEW'!BJ40*'Per Unit Emission'!AS83)*'Efficiency Change'!$P38)/'Life time change'!$C38</f>
        <v>392048691.95489275</v>
      </c>
      <c r="IB39">
        <f>(Transition!$D38*('RCP19-NEW'!BK40*'Per Unit Emission'!AT39)*'Efficiency Change'!$G38+Transition!$C38*('RCP19-NEW'!BK40*'Per Unit Emission'!AT83)*'Efficiency Change'!$P38)/'Life time change'!$C38</f>
        <v>157808582.05428836</v>
      </c>
      <c r="IC39">
        <f>(Transition!$D38*('RCP19-NEW'!BL40*'Per Unit Emission'!AU39)*'Efficiency Change'!$G38+Transition!$C38*('RCP19-NEW'!BL40*'Per Unit Emission'!AU83)*'Efficiency Change'!$P38)/'Life time change'!$C38</f>
        <v>44059523.005899385</v>
      </c>
      <c r="ID39">
        <f>(Transition!$D38*('RCP19-NEW'!BM40*'Per Unit Emission'!AV39)*'Efficiency Change'!$G38+Transition!$C38*('RCP19-NEW'!BM40*'Per Unit Emission'!AV83)*'Efficiency Change'!$P38)/'Life time change'!$C38</f>
        <v>23844453.752983406</v>
      </c>
      <c r="IE39">
        <f>(Transition!$D38*('RCP19-NEW'!BN40*'Per Unit Emission'!AW39)*'Efficiency Change'!$G38+Transition!$C38*('RCP19-NEW'!BN40*'Per Unit Emission'!AW83)*'Efficiency Change'!$P38)/'Life time change'!$C38</f>
        <v>35503857.102581546</v>
      </c>
      <c r="IF39">
        <f>(Transition!$D38*('RCP19-NEW'!BO40*'Per Unit Emission'!AX39)*'Efficiency Change'!$G38+Transition!$C38*('RCP19-NEW'!BO40*'Per Unit Emission'!AX83)*'Efficiency Change'!$P38)/'Life time change'!$C38</f>
        <v>15919300.304061733</v>
      </c>
      <c r="IG39">
        <f>(Transition!$D38*('RCP19-NEW'!BP40*'Per Unit Emission'!AY39)*'Efficiency Change'!$G38+Transition!$C38*('RCP19-NEW'!BP40*'Per Unit Emission'!AY83)*'Efficiency Change'!$P38)/'Life time change'!$C38</f>
        <v>6054456.5865904605</v>
      </c>
      <c r="IH39">
        <f>(Transition!$D38*('RCP19-NEW'!BQ40*'Per Unit Emission'!AZ39)*'Efficiency Change'!$G38+Transition!$C38*('RCP19-NEW'!BQ40*'Per Unit Emission'!AZ83)*'Efficiency Change'!$P38)/'Life time change'!$C38</f>
        <v>303225574.25879067</v>
      </c>
      <c r="II39">
        <f>(Transition!$D38*('RCP19-NEW'!BR40*'Per Unit Emission'!BA39)*'Efficiency Change'!$G38+Transition!$C38*('RCP19-NEW'!BR40*'Per Unit Emission'!BA83)*'Efficiency Change'!$P38)/'Life time change'!$C38</f>
        <v>0</v>
      </c>
      <c r="IJ39">
        <f>(Transition!$D38*('RCP19-NEW'!BS40*'Per Unit Emission'!AK39)*'Efficiency Change'!$G38+Transition!$C38*('RCP19-NEW'!BS40*'Per Unit Emission'!AK83)*'Efficiency Change'!$P38)/'Life time change'!$C38</f>
        <v>142725991.54585326</v>
      </c>
      <c r="IK39">
        <f>(Transition!$D38*('RCP19-NEW'!BT40*'Per Unit Emission'!AL39)*'Efficiency Change'!$G38+Transition!$C38*('RCP19-NEW'!BT40*'Per Unit Emission'!AL83)*'Efficiency Change'!$P38)/'Life time change'!$C38</f>
        <v>27046285.81105043</v>
      </c>
      <c r="IL39">
        <f>(Transition!$D38*('RCP19-NEW'!BU40*'Per Unit Emission'!AM39)*'Efficiency Change'!$G38+Transition!$C38*('RCP19-NEW'!BU40*'Per Unit Emission'!AM83)*'Efficiency Change'!$P38)/'Life time change'!$C38</f>
        <v>52938965.852464773</v>
      </c>
      <c r="IM39">
        <f>(Transition!$D38*('RCP19-NEW'!BV40*'Per Unit Emission'!AN39)*'Efficiency Change'!$G38+Transition!$C38*('RCP19-NEW'!BV40*'Per Unit Emission'!AN83)*'Efficiency Change'!$P38)/'Life time change'!$C38</f>
        <v>39938959.070793159</v>
      </c>
      <c r="IN39">
        <f>(Transition!$D38*('RCP19-NEW'!BW40*'Per Unit Emission'!AO39)*'Efficiency Change'!$G38+Transition!$C38*('RCP19-NEW'!BW40*'Per Unit Emission'!AO83)*'Efficiency Change'!$P38)/'Life time change'!$C38</f>
        <v>538323663.17693162</v>
      </c>
      <c r="IO39">
        <f>(Transition!$D38*('RCP19-NEW'!BX40*'Per Unit Emission'!AP39)*'Efficiency Change'!$G38+Transition!$C38*('RCP19-NEW'!BX40*'Per Unit Emission'!AP83)*'Efficiency Change'!$P38)/'Life time change'!$C38</f>
        <v>67050939.597265057</v>
      </c>
      <c r="IP39">
        <f>(Transition!$D38*('RCP19-NEW'!BY40*'Per Unit Emission'!AQ39)*'Efficiency Change'!$G38+Transition!$C38*('RCP19-NEW'!BY40*'Per Unit Emission'!AQ83)*'Efficiency Change'!$P38)/'Life time change'!$C38</f>
        <v>23345169.948748805</v>
      </c>
      <c r="IQ39">
        <f>(Transition!$D38*('RCP19-NEW'!BZ40*'Per Unit Emission'!AR39)*'Efficiency Change'!$G38+Transition!$C38*('RCP19-NEW'!BZ40*'Per Unit Emission'!AR83)*'Efficiency Change'!$P38)/'Life time change'!$C38</f>
        <v>57662078.319064744</v>
      </c>
      <c r="IR39">
        <f>(Transition!$D38*('RCP19-NEW'!CA40*'Per Unit Emission'!AS39)*'Efficiency Change'!$G38+Transition!$C38*('RCP19-NEW'!CA40*'Per Unit Emission'!AS83)*'Efficiency Change'!$P38)/'Life time change'!$C38</f>
        <v>392507236.55022544</v>
      </c>
      <c r="IS39">
        <f>(Transition!$D38*('RCP19-NEW'!CB40*'Per Unit Emission'!AT39)*'Efficiency Change'!$G38+Transition!$C38*('RCP19-NEW'!CB40*'Per Unit Emission'!AT83)*'Efficiency Change'!$P38)/'Life time change'!$C38</f>
        <v>157877149.67891565</v>
      </c>
      <c r="IT39">
        <f>(Transition!$D38*('RCP19-NEW'!CC40*'Per Unit Emission'!AU39)*'Efficiency Change'!$G38+Transition!$C38*('RCP19-NEW'!CC40*'Per Unit Emission'!AU83)*'Efficiency Change'!$P38)/'Life time change'!$C38</f>
        <v>44142203.879113637</v>
      </c>
      <c r="IU39">
        <f>(Transition!$D38*('RCP19-NEW'!CD40*'Per Unit Emission'!AV39)*'Efficiency Change'!$G38+Transition!$C38*('RCP19-NEW'!CD40*'Per Unit Emission'!AV83)*'Efficiency Change'!$P38)/'Life time change'!$C38</f>
        <v>29818069.002612509</v>
      </c>
      <c r="IV39">
        <f>(Transition!$D38*('RCP19-NEW'!CE40*'Per Unit Emission'!AW39)*'Efficiency Change'!$G38+Transition!$C38*('RCP19-NEW'!CE40*'Per Unit Emission'!AW83)*'Efficiency Change'!$P38)/'Life time change'!$C38</f>
        <v>35527882.633492038</v>
      </c>
      <c r="IW39">
        <f>(Transition!$D38*('RCP19-NEW'!CF40*'Per Unit Emission'!AX39)*'Efficiency Change'!$G38+Transition!$C38*('RCP19-NEW'!CF40*'Per Unit Emission'!AX83)*'Efficiency Change'!$P38)/'Life time change'!$C38</f>
        <v>15968119.71048156</v>
      </c>
      <c r="IX39">
        <f>(Transition!$D38*('RCP19-NEW'!CG40*'Per Unit Emission'!AY39)*'Efficiency Change'!$G38+Transition!$C38*('RCP19-NEW'!CG40*'Per Unit Emission'!AY83)*'Efficiency Change'!$P38)/'Life time change'!$C38</f>
        <v>6087964.7335256198</v>
      </c>
      <c r="IY39">
        <f>(Transition!$D38*('RCP19-NEW'!CH40*'Per Unit Emission'!AZ39)*'Efficiency Change'!$G38+Transition!$C38*('RCP19-NEW'!CH40*'Per Unit Emission'!AZ83)*'Efficiency Change'!$P38)/'Life time change'!$C38</f>
        <v>303384201.98156154</v>
      </c>
    </row>
    <row r="40" spans="1:259" x14ac:dyDescent="0.25">
      <c r="A40">
        <v>2047</v>
      </c>
      <c r="B40">
        <f>(Transition!$D39*('Base-New'!C41*'Per Unit Emission'!C40)*'Efficiency Change'!$G39+Transition!$C39*('Base-New'!C41*'Per Unit Emission'!C84)*'Efficiency Change'!$P39)/'Life time change'!$C39</f>
        <v>0</v>
      </c>
      <c r="C40">
        <f>(Transition!$D39*('Base-New'!D41*'Per Unit Emission'!D40)*'Efficiency Change'!$G39+Transition!$C39*('Base-New'!D41*'Per Unit Emission'!D84)*'Efficiency Change'!$P39)/'Life time change'!$C39</f>
        <v>0</v>
      </c>
      <c r="D40">
        <f>(Transition!$D39*('Base-New'!E41*'Per Unit Emission'!E40)*'Efficiency Change'!$G39+Transition!$C39*('Base-New'!E41*'Per Unit Emission'!E84)*'Efficiency Change'!$P39)/'Life time change'!$C39</f>
        <v>0</v>
      </c>
      <c r="E40">
        <f>(Transition!$D39*('Base-New'!F41*'Per Unit Emission'!F40)*'Efficiency Change'!$G39+Transition!$C39*('Base-New'!F41*'Per Unit Emission'!F84)*'Efficiency Change'!$P39)/'Life time change'!$C39</f>
        <v>0</v>
      </c>
      <c r="F40">
        <f>(Transition!$D39*('Base-New'!G41*'Per Unit Emission'!G40)*'Efficiency Change'!$G39+Transition!$C39*('Base-New'!G41*'Per Unit Emission'!G84)*'Efficiency Change'!$P39)/'Life time change'!$C39</f>
        <v>0</v>
      </c>
      <c r="G40">
        <f>(Transition!$D39*('Base-New'!H41*'Per Unit Emission'!H40)*'Efficiency Change'!$G39+Transition!$C39*('Base-New'!H41*'Per Unit Emission'!H84)*'Efficiency Change'!$P39)/'Life time change'!$C39</f>
        <v>0</v>
      </c>
      <c r="H40">
        <f>(Transition!$D39*('Base-New'!I41*'Per Unit Emission'!I40)*'Efficiency Change'!$G39+Transition!$C39*('Base-New'!I41*'Per Unit Emission'!I84)*'Efficiency Change'!$P39)/'Life time change'!$C39</f>
        <v>0</v>
      </c>
      <c r="I40">
        <f>(Transition!$D39*('Base-New'!J41*'Per Unit Emission'!J40)*'Efficiency Change'!$G39+Transition!$C39*('Base-New'!J41*'Per Unit Emission'!J84)*'Efficiency Change'!$P39)/'Life time change'!$C39</f>
        <v>0</v>
      </c>
      <c r="J40">
        <f>(Transition!$D39*('Base-New'!K41*'Per Unit Emission'!K40)*'Efficiency Change'!$G39+Transition!$C39*('Base-New'!K41*'Per Unit Emission'!K84)*'Efficiency Change'!$P39)/'Life time change'!$C39</f>
        <v>0</v>
      </c>
      <c r="K40">
        <f>(Transition!$D39*('Base-New'!L41*'Per Unit Emission'!L40)*'Efficiency Change'!$G39+Transition!$C39*('Base-New'!L41*'Per Unit Emission'!L84)*'Efficiency Change'!$P39)/'Life time change'!$C39</f>
        <v>0</v>
      </c>
      <c r="L40">
        <f>(Transition!$D39*('Base-New'!M41*'Per Unit Emission'!M40)*'Efficiency Change'!$G39+Transition!$C39*('Base-New'!M41*'Per Unit Emission'!M84)*'Efficiency Change'!$P39)/'Life time change'!$C39</f>
        <v>0</v>
      </c>
      <c r="M40">
        <f>(Transition!$D39*('Base-New'!N41*'Per Unit Emission'!N40)*'Efficiency Change'!$G39+Transition!$C39*('Base-New'!N41*'Per Unit Emission'!N84)*'Efficiency Change'!$P39)/'Life time change'!$C39</f>
        <v>0</v>
      </c>
      <c r="N40">
        <f>(Transition!$D39*('Base-New'!O41*'Per Unit Emission'!O40)*'Efficiency Change'!$G39+Transition!$C39*('Base-New'!O41*'Per Unit Emission'!O84)*'Efficiency Change'!$P39)/'Life time change'!$C39</f>
        <v>0</v>
      </c>
      <c r="O40">
        <f>(Transition!$D39*('Base-New'!P41*'Per Unit Emission'!P40)*'Efficiency Change'!$G39+Transition!$C39*('Base-New'!P41*'Per Unit Emission'!P84)*'Efficiency Change'!$P39)/'Life time change'!$C39</f>
        <v>0</v>
      </c>
      <c r="P40">
        <f>(Transition!$D39*('Base-New'!Q41*'Per Unit Emission'!Q40)*'Efficiency Change'!$G39+Transition!$C39*('Base-New'!Q41*'Per Unit Emission'!Q84)*'Efficiency Change'!$P39)/'Life time change'!$C39</f>
        <v>0</v>
      </c>
      <c r="Q40">
        <f>(Transition!$D39*('Base-New'!R41*'Per Unit Emission'!R40)*'Efficiency Change'!$G39+Transition!$C39*('Base-New'!R41*'Per Unit Emission'!R84)*'Efficiency Change'!$P39)/'Life time change'!$C39</f>
        <v>0</v>
      </c>
      <c r="R40">
        <f>(Transition!$D39*('Base-New'!S41*'Per Unit Emission'!S40)*'Efficiency Change'!$G39+Transition!$C39*('Base-New'!S41*'Per Unit Emission'!S84)*'Efficiency Change'!$P39)/'Life time change'!$C39</f>
        <v>0</v>
      </c>
      <c r="S40">
        <f>(Transition!$D39*('Base-New'!T41*'Per Unit Emission'!C40)*'Efficiency Change'!$G39+Transition!$C39*('Base-New'!T41*'Per Unit Emission'!C84)*'Efficiency Change'!$P39)/'Life time change'!$C39</f>
        <v>111726064.79158211</v>
      </c>
      <c r="T40">
        <f>(Transition!$D39*('Base-New'!U41*'Per Unit Emission'!D40)*'Efficiency Change'!$G39+Transition!$C39*('Base-New'!U41*'Per Unit Emission'!D84)*'Efficiency Change'!$P39)/'Life time change'!$C39</f>
        <v>39074503.621004142</v>
      </c>
      <c r="U40">
        <f>(Transition!$D39*('Base-New'!V41*'Per Unit Emission'!E40)*'Efficiency Change'!$G39+Transition!$C39*('Base-New'!V41*'Per Unit Emission'!E84)*'Efficiency Change'!$P39)/'Life time change'!$C39</f>
        <v>10894467.764668917</v>
      </c>
      <c r="V40">
        <f>(Transition!$D39*('Base-New'!W41*'Per Unit Emission'!F40)*'Efficiency Change'!$G39+Transition!$C39*('Base-New'!W41*'Per Unit Emission'!F84)*'Efficiency Change'!$P39)/'Life time change'!$C39</f>
        <v>7822895.1188995689</v>
      </c>
      <c r="W40">
        <f>(Transition!$D39*('Base-New'!X41*'Per Unit Emission'!G40)*'Efficiency Change'!$G39+Transition!$C39*('Base-New'!X41*'Per Unit Emission'!G84)*'Efficiency Change'!$P39)/'Life time change'!$C39</f>
        <v>243844378.81053308</v>
      </c>
      <c r="X40">
        <f>(Transition!$D39*('Base-New'!Y41*'Per Unit Emission'!H40)*'Efficiency Change'!$G39+Transition!$C39*('Base-New'!Y41*'Per Unit Emission'!H84)*'Efficiency Change'!$P39)/'Life time change'!$C39</f>
        <v>9073939.2488714196</v>
      </c>
      <c r="Y40">
        <f>(Transition!$D39*('Base-New'!Z41*'Per Unit Emission'!I40)*'Efficiency Change'!$G39+Transition!$C39*('Base-New'!Z41*'Per Unit Emission'!I84)*'Efficiency Change'!$P39)/'Life time change'!$C39</f>
        <v>22651686.660330627</v>
      </c>
      <c r="Z40">
        <f>(Transition!$D39*('Base-New'!AA41*'Per Unit Emission'!J40)*'Efficiency Change'!$G39+Transition!$C39*('Base-New'!AA41*'Per Unit Emission'!J84)*'Efficiency Change'!$P39)/'Life time change'!$C39</f>
        <v>32557855.010987639</v>
      </c>
      <c r="AA40">
        <f>(Transition!$D39*('Base-New'!AB41*'Per Unit Emission'!K40)*'Efficiency Change'!$G39+Transition!$C39*('Base-New'!AB41*'Per Unit Emission'!K84)*'Efficiency Change'!$P39)/'Life time change'!$C39</f>
        <v>44791453.25390999</v>
      </c>
      <c r="AB40">
        <f>(Transition!$D39*('Base-New'!AC41*'Per Unit Emission'!L40)*'Efficiency Change'!$G39+Transition!$C39*('Base-New'!AC41*'Per Unit Emission'!L84)*'Efficiency Change'!$P39)/'Life time change'!$C39</f>
        <v>41365197.124942683</v>
      </c>
      <c r="AC40">
        <f>(Transition!$D39*('Base-New'!AD41*'Per Unit Emission'!M40)*'Efficiency Change'!$G39+Transition!$C39*('Base-New'!AD41*'Per Unit Emission'!M84)*'Efficiency Change'!$P39)/'Life time change'!$C39</f>
        <v>35036575.088362031</v>
      </c>
      <c r="AD40">
        <f>(Transition!$D39*('Base-New'!AE41*'Per Unit Emission'!N40)*'Efficiency Change'!$G39+Transition!$C39*('Base-New'!AE41*'Per Unit Emission'!N84)*'Efficiency Change'!$P39)/'Life time change'!$C39</f>
        <v>9109870.6814309023</v>
      </c>
      <c r="AE40">
        <f>(Transition!$D39*('Base-New'!AF41*'Per Unit Emission'!O40)*'Efficiency Change'!$G39+Transition!$C39*('Base-New'!AF41*'Per Unit Emission'!O84)*'Efficiency Change'!$P39)/'Life time change'!$C39</f>
        <v>8126152.7738260729</v>
      </c>
      <c r="AF40">
        <f>(Transition!$D39*('Base-New'!AG41*'Per Unit Emission'!P40)*'Efficiency Change'!$G39+Transition!$C39*('Base-New'!AG41*'Per Unit Emission'!P84)*'Efficiency Change'!$P39)/'Life time change'!$C39</f>
        <v>14951734.039618952</v>
      </c>
      <c r="AG40">
        <f>(Transition!$D39*('Base-New'!AH41*'Per Unit Emission'!Q40)*'Efficiency Change'!$G39+Transition!$C39*('Base-New'!AH41*'Per Unit Emission'!Q84)*'Efficiency Change'!$P39)/'Life time change'!$C39</f>
        <v>11391093.384881837</v>
      </c>
      <c r="AH40">
        <f>(Transition!$D39*('Base-New'!AI41*'Per Unit Emission'!R40)*'Efficiency Change'!$G39+Transition!$C39*('Base-New'!AI41*'Per Unit Emission'!R84)*'Efficiency Change'!$P39)/'Life time change'!$C39</f>
        <v>42501065.004818849</v>
      </c>
      <c r="AI40">
        <f>(Transition!$D39*('Base-New'!AJ41*'Per Unit Emission'!S40)*'Efficiency Change'!$G39+Transition!$C39*('Base-New'!AJ41*'Per Unit Emission'!S84)*'Efficiency Change'!$P39)/'Life time change'!$C39</f>
        <v>0</v>
      </c>
      <c r="AJ40">
        <f>(Transition!$D39*('Base-New'!AK41*'Per Unit Emission'!C40)*'Efficiency Change'!$G39+Transition!$C39*('Base-New'!AK41*'Per Unit Emission'!C84)*'Efficiency Change'!$P39)/'Life time change'!$C39</f>
        <v>127344280.0891013</v>
      </c>
      <c r="AK40">
        <f>(Transition!$D39*('Base-New'!AL41*'Per Unit Emission'!D40)*'Efficiency Change'!$G39+Transition!$C39*('Base-New'!AL41*'Per Unit Emission'!D84)*'Efficiency Change'!$P39)/'Life time change'!$C39</f>
        <v>50573806.676832072</v>
      </c>
      <c r="AL40">
        <f>(Transition!$D39*('Base-New'!AM41*'Per Unit Emission'!E40)*'Efficiency Change'!$G39+Transition!$C39*('Base-New'!AM41*'Per Unit Emission'!E84)*'Efficiency Change'!$P39)/'Life time change'!$C39</f>
        <v>27413765.157775119</v>
      </c>
      <c r="AM40">
        <f>(Transition!$D39*('Base-New'!AN41*'Per Unit Emission'!F40)*'Efficiency Change'!$G39+Transition!$C39*('Base-New'!AN41*'Per Unit Emission'!F84)*'Efficiency Change'!$P39)/'Life time change'!$C39</f>
        <v>15642114.921687882</v>
      </c>
      <c r="AN40">
        <f>(Transition!$D39*('Base-New'!AO41*'Per Unit Emission'!G40)*'Efficiency Change'!$G39+Transition!$C39*('Base-New'!AO41*'Per Unit Emission'!G84)*'Efficiency Change'!$P39)/'Life time change'!$C39</f>
        <v>244231480.8762283</v>
      </c>
      <c r="AO40">
        <f>(Transition!$D39*('Base-New'!AP41*'Per Unit Emission'!H40)*'Efficiency Change'!$G39+Transition!$C39*('Base-New'!AP41*'Per Unit Emission'!H84)*'Efficiency Change'!$P39)/'Life time change'!$C39</f>
        <v>18147878.497742884</v>
      </c>
      <c r="AP40">
        <f>(Transition!$D39*('Base-New'!AQ41*'Per Unit Emission'!I40)*'Efficiency Change'!$G39+Transition!$C39*('Base-New'!AQ41*'Per Unit Emission'!I84)*'Efficiency Change'!$P39)/'Life time change'!$C39</f>
        <v>45299992.841916695</v>
      </c>
      <c r="AQ40">
        <f>(Transition!$D39*('Base-New'!AR41*'Per Unit Emission'!J40)*'Efficiency Change'!$G39+Transition!$C39*('Base-New'!AR41*'Per Unit Emission'!J84)*'Efficiency Change'!$P39)/'Life time change'!$C39</f>
        <v>65112934.137964003</v>
      </c>
      <c r="AR40">
        <f>(Transition!$D39*('Base-New'!AS41*'Per Unit Emission'!K40)*'Efficiency Change'!$G39+Transition!$C39*('Base-New'!AS41*'Per Unit Emission'!K84)*'Efficiency Change'!$P39)/'Life time change'!$C39</f>
        <v>45454960.205805235</v>
      </c>
      <c r="AS40">
        <f>(Transition!$D39*('Base-New'!AT41*'Per Unit Emission'!L40)*'Efficiency Change'!$G39+Transition!$C39*('Base-New'!AT41*'Per Unit Emission'!L84)*'Efficiency Change'!$P39)/'Life time change'!$C39</f>
        <v>82730394.249884948</v>
      </c>
      <c r="AT40">
        <f>(Transition!$D39*('Base-New'!AU41*'Per Unit Emission'!M40)*'Efficiency Change'!$G39+Transition!$C39*('Base-New'!AU41*'Per Unit Emission'!M84)*'Efficiency Change'!$P39)/'Life time change'!$C39</f>
        <v>70073150.176723972</v>
      </c>
      <c r="AU40">
        <f>(Transition!$D39*('Base-New'!AV41*'Per Unit Emission'!N40)*'Efficiency Change'!$G39+Transition!$C39*('Base-New'!AV41*'Per Unit Emission'!N84)*'Efficiency Change'!$P39)/'Life time change'!$C39</f>
        <v>18219308.591869041</v>
      </c>
      <c r="AV40">
        <f>(Transition!$D39*('Base-New'!AW41*'Per Unit Emission'!O40)*'Efficiency Change'!$G39+Transition!$C39*('Base-New'!AW41*'Per Unit Emission'!O84)*'Efficiency Change'!$P39)/'Life time change'!$C39</f>
        <v>15558730.140625322</v>
      </c>
      <c r="AW40">
        <f>(Transition!$D39*('Base-New'!AX41*'Per Unit Emission'!P40)*'Efficiency Change'!$G39+Transition!$C39*('Base-New'!AX41*'Per Unit Emission'!P84)*'Efficiency Change'!$P39)/'Life time change'!$C39</f>
        <v>29903468.079237904</v>
      </c>
      <c r="AX40">
        <f>(Transition!$D39*('Base-New'!AY41*'Per Unit Emission'!Q40)*'Efficiency Change'!$G39+Transition!$C39*('Base-New'!AY41*'Per Unit Emission'!Q84)*'Efficiency Change'!$P39)/'Life time change'!$C39</f>
        <v>22782186.769763675</v>
      </c>
      <c r="AY40">
        <f>(Transition!$D39*('Base-New'!AZ41*'Per Unit Emission'!R40)*'Efficiency Change'!$G39+Transition!$C39*('Base-New'!AZ41*'Per Unit Emission'!R84)*'Efficiency Change'!$P39)/'Life time change'!$C39</f>
        <v>85002032.850228786</v>
      </c>
      <c r="AZ40">
        <f>(Transition!$D39*('Base-New'!BA41*'Per Unit Emission'!S40)*'Efficiency Change'!$G39+Transition!$C39*('Base-New'!BA41*'Per Unit Emission'!S84)*'Efficiency Change'!$P39)/'Life time change'!$C39</f>
        <v>0</v>
      </c>
      <c r="BA40">
        <f>(Transition!$D39*('Base-New'!BB41*'Per Unit Emission'!C40)*'Efficiency Change'!$G39+Transition!$C39*('Base-New'!BB41*'Per Unit Emission'!C84)*'Efficiency Change'!$P39)/'Life time change'!$C39</f>
        <v>142762441.86579892</v>
      </c>
      <c r="BB40">
        <f>(Transition!$D39*('Base-New'!BC41*'Per Unit Emission'!D40)*'Efficiency Change'!$G39+Transition!$C39*('Base-New'!BC41*'Per Unit Emission'!D84)*'Efficiency Change'!$P39)/'Life time change'!$C39</f>
        <v>51156450.430024996</v>
      </c>
      <c r="BC40">
        <f>(Transition!$D39*('Base-New'!BD41*'Per Unit Emission'!E40)*'Efficiency Change'!$G39+Transition!$C39*('Base-New'!BD41*'Per Unit Emission'!E84)*'Efficiency Change'!$P39)/'Life time change'!$C39</f>
        <v>27482614.361680802</v>
      </c>
      <c r="BD40">
        <f>(Transition!$D39*('Base-New'!BE41*'Per Unit Emission'!F40)*'Efficiency Change'!$G39+Transition!$C39*('Base-New'!BE41*'Per Unit Emission'!F84)*'Efficiency Change'!$P39)/'Life time change'!$C39</f>
        <v>17425652.859180171</v>
      </c>
      <c r="BE40">
        <f>(Transition!$D39*('Base-New'!BF41*'Per Unit Emission'!G40)*'Efficiency Change'!$G39+Transition!$C39*('Base-New'!BF41*'Per Unit Emission'!G84)*'Efficiency Change'!$P39)/'Life time change'!$C39</f>
        <v>244549827.93613392</v>
      </c>
      <c r="BF40">
        <f>(Transition!$D39*('Base-New'!BG41*'Per Unit Emission'!H40)*'Efficiency Change'!$G39+Transition!$C39*('Base-New'!BG41*'Per Unit Emission'!H84)*'Efficiency Change'!$P39)/'Life time change'!$C39</f>
        <v>27221794.800698724</v>
      </c>
      <c r="BG40">
        <f>(Transition!$D39*('Base-New'!BH41*'Per Unit Emission'!I40)*'Efficiency Change'!$G39+Transition!$C39*('Base-New'!BH41*'Per Unit Emission'!I84)*'Efficiency Change'!$P39)/'Life time change'!$C39</f>
        <v>85271444.269182205</v>
      </c>
      <c r="BH40">
        <f>(Transition!$D39*('Base-New'!BI41*'Per Unit Emission'!J40)*'Efficiency Change'!$G39+Transition!$C39*('Base-New'!BI41*'Per Unit Emission'!J84)*'Efficiency Change'!$P39)/'Life time change'!$C39</f>
        <v>83529057.130194321</v>
      </c>
      <c r="BI40">
        <f>(Transition!$D39*('Base-New'!BJ41*'Per Unit Emission'!K40)*'Efficiency Change'!$G39+Transition!$C39*('Base-New'!BJ41*'Per Unit Emission'!K84)*'Efficiency Change'!$P39)/'Life time change'!$C39</f>
        <v>46035952.004118413</v>
      </c>
      <c r="BJ40">
        <f>(Transition!$D39*('Base-New'!BK41*'Per Unit Emission'!L40)*'Efficiency Change'!$G39+Transition!$C39*('Base-New'!BK41*'Per Unit Emission'!L84)*'Efficiency Change'!$P39)/'Life time change'!$C39</f>
        <v>124091069.58736679</v>
      </c>
      <c r="BK40">
        <f>(Transition!$D39*('Base-New'!BL41*'Per Unit Emission'!M40)*'Efficiency Change'!$G39+Transition!$C39*('Base-New'!BL41*'Per Unit Emission'!M84)*'Efficiency Change'!$P39)/'Life time change'!$C39</f>
        <v>105107023.97451855</v>
      </c>
      <c r="BL40">
        <f>(Transition!$D39*('Base-New'!BM41*'Per Unit Emission'!N40)*'Efficiency Change'!$G39+Transition!$C39*('Base-New'!BM41*'Per Unit Emission'!N84)*'Efficiency Change'!$P39)/'Life time change'!$C39</f>
        <v>39018103.853536144</v>
      </c>
      <c r="BM40">
        <f>(Transition!$D39*('Base-New'!BN41*'Per Unit Emission'!O40)*'Efficiency Change'!$G39+Transition!$C39*('Base-New'!BN41*'Per Unit Emission'!O84)*'Efficiency Change'!$P39)/'Life time change'!$C39</f>
        <v>15595829.238587519</v>
      </c>
      <c r="BN40">
        <f>(Transition!$D39*('Base-New'!BO41*'Per Unit Emission'!P40)*'Efficiency Change'!$G39+Transition!$C39*('Base-New'!BO41*'Per Unit Emission'!P84)*'Efficiency Change'!$P39)/'Life time change'!$C39</f>
        <v>31136776.768451862</v>
      </c>
      <c r="BO40">
        <f>(Transition!$D39*('Base-New'!BP41*'Per Unit Emission'!Q40)*'Efficiency Change'!$G39+Transition!$C39*('Base-New'!BP41*'Per Unit Emission'!Q84)*'Efficiency Change'!$P39)/'Life time change'!$C39</f>
        <v>30404317.459959686</v>
      </c>
      <c r="BP40">
        <f>(Transition!$D39*('Base-New'!BQ41*'Per Unit Emission'!R40)*'Efficiency Change'!$G39+Transition!$C39*('Base-New'!BQ41*'Per Unit Emission'!R84)*'Efficiency Change'!$P39)/'Life time change'!$C39</f>
        <v>86942441.858497053</v>
      </c>
      <c r="BQ40">
        <f>(Transition!$D39*('Base-New'!BR41*'Per Unit Emission'!S40)*'Efficiency Change'!$G39+Transition!$C39*('Base-New'!BR41*'Per Unit Emission'!S84)*'Efficiency Change'!$P39)/'Life time change'!$C39</f>
        <v>0</v>
      </c>
      <c r="BR40">
        <f>(Transition!$D39*('Base-New'!BS41*'Per Unit Emission'!C40)*'Efficiency Change'!$G39+Transition!$C39*('Base-New'!BS41*'Per Unit Emission'!C84)*'Efficiency Change'!$P39)/'Life time change'!$C39</f>
        <v>158018053.29974124</v>
      </c>
      <c r="BS40">
        <f>(Transition!$D39*('Base-New'!BT41*'Per Unit Emission'!D40)*'Efficiency Change'!$G39+Transition!$C39*('Base-New'!BT41*'Per Unit Emission'!D84)*'Efficiency Change'!$P39)/'Life time change'!$C39</f>
        <v>51290374.348052107</v>
      </c>
      <c r="BT40">
        <f>(Transition!$D39*('Base-New'!BU41*'Per Unit Emission'!E40)*'Efficiency Change'!$G39+Transition!$C39*('Base-New'!BU41*'Per Unit Emission'!E84)*'Efficiency Change'!$P39)/'Life time change'!$C39</f>
        <v>27524602.274072453</v>
      </c>
      <c r="BU40">
        <f>(Transition!$D39*('Base-New'!BV41*'Per Unit Emission'!F40)*'Efficiency Change'!$G39+Transition!$C39*('Base-New'!BV41*'Per Unit Emission'!F84)*'Efficiency Change'!$P39)/'Life time change'!$C39</f>
        <v>17443823.636572056</v>
      </c>
      <c r="BV40">
        <f>(Transition!$D39*('Base-New'!BW41*'Per Unit Emission'!G40)*'Efficiency Change'!$G39+Transition!$C39*('Base-New'!BW41*'Per Unit Emission'!G84)*'Efficiency Change'!$P39)/'Life time change'!$C39</f>
        <v>244802213.30176321</v>
      </c>
      <c r="BW40">
        <f>(Transition!$D39*('Base-New'!BX41*'Per Unit Emission'!H40)*'Efficiency Change'!$G39+Transition!$C39*('Base-New'!BX41*'Per Unit Emission'!H84)*'Efficiency Change'!$P39)/'Life time change'!$C39</f>
        <v>29620578.262639746</v>
      </c>
      <c r="BX40">
        <f>(Transition!$D39*('Base-New'!BY41*'Per Unit Emission'!I40)*'Efficiency Change'!$G39+Transition!$C39*('Base-New'!BY41*'Per Unit Emission'!I84)*'Efficiency Change'!$P39)/'Life time change'!$C39</f>
        <v>85285998.848198622</v>
      </c>
      <c r="BY40">
        <f>(Transition!$D39*('Base-New'!BZ41*'Per Unit Emission'!J40)*'Efficiency Change'!$G39+Transition!$C39*('Base-New'!BZ41*'Per Unit Emission'!J84)*'Efficiency Change'!$P39)/'Life time change'!$C39</f>
        <v>83585172.160830662</v>
      </c>
      <c r="BZ40">
        <f>(Transition!$D39*('Base-New'!CA41*'Per Unit Emission'!K40)*'Efficiency Change'!$G39+Transition!$C39*('Base-New'!CA41*'Per Unit Emission'!K84)*'Efficiency Change'!$P39)/'Life time change'!$C39</f>
        <v>46393672.119866371</v>
      </c>
      <c r="CA40">
        <f>(Transition!$D39*('Base-New'!CB41*'Per Unit Emission'!L40)*'Efficiency Change'!$G39+Transition!$C39*('Base-New'!CB41*'Per Unit Emission'!L84)*'Efficiency Change'!$P39)/'Life time change'!$C39</f>
        <v>141331155.59553647</v>
      </c>
      <c r="CB40">
        <f>(Transition!$D39*('Base-New'!CC41*'Per Unit Emission'!M40)*'Efficiency Change'!$G39+Transition!$C39*('Base-New'!CC41*'Per Unit Emission'!M84)*'Efficiency Change'!$P39)/'Life time change'!$C39</f>
        <v>105160662.61547226</v>
      </c>
      <c r="CC40">
        <f>(Transition!$D39*('Base-New'!CD41*'Per Unit Emission'!N40)*'Efficiency Change'!$G39+Transition!$C39*('Base-New'!CD41*'Per Unit Emission'!N84)*'Efficiency Change'!$P39)/'Life time change'!$C39</f>
        <v>39026211.691299081</v>
      </c>
      <c r="CD40">
        <f>(Transition!$D39*('Base-New'!CE41*'Per Unit Emission'!O40)*'Efficiency Change'!$G39+Transition!$C39*('Base-New'!CE41*'Per Unit Emission'!O84)*'Efficiency Change'!$P39)/'Life time change'!$C39</f>
        <v>15622316.148832316</v>
      </c>
      <c r="CE40">
        <f>(Transition!$D39*('Base-New'!CF41*'Per Unit Emission'!P40)*'Efficiency Change'!$G39+Transition!$C39*('Base-New'!CF41*'Per Unit Emission'!P84)*'Efficiency Change'!$P39)/'Life time change'!$C39</f>
        <v>31171306.266527712</v>
      </c>
      <c r="CF40">
        <f>(Transition!$D39*('Base-New'!CG41*'Per Unit Emission'!Q40)*'Efficiency Change'!$G39+Transition!$C39*('Base-New'!CG41*'Per Unit Emission'!Q84)*'Efficiency Change'!$P39)/'Life time change'!$C39</f>
        <v>30422831.513693765</v>
      </c>
      <c r="CG40">
        <f>(Transition!$D39*('Base-New'!CH41*'Per Unit Emission'!R40)*'Efficiency Change'!$G39+Transition!$C39*('Base-New'!CH41*'Per Unit Emission'!R84)*'Efficiency Change'!$P39)/'Life time change'!$C39</f>
        <v>87066370.992274731</v>
      </c>
      <c r="CJ40">
        <v>2047</v>
      </c>
      <c r="CK40">
        <f>(Transition!$D39*('RCP26-NEW'!C41*'Per Unit Emission'!T40)*'Efficiency Change'!$G39+Transition!$C39*('RCP26-NEW'!C41*'Per Unit Emission'!T84)*'Efficiency Change'!$P39)/'Life time change'!$C39</f>
        <v>0</v>
      </c>
      <c r="CL40">
        <f>(Transition!$D39*('RCP26-NEW'!D41*'Per Unit Emission'!U40)*'Efficiency Change'!$G39+Transition!$C39*('RCP26-NEW'!D41*'Per Unit Emission'!U84)*'Efficiency Change'!$P39)/'Life time change'!$C39</f>
        <v>0</v>
      </c>
      <c r="CM40">
        <f>(Transition!$D39*('RCP26-NEW'!E41*'Per Unit Emission'!V40)*'Efficiency Change'!$G39+Transition!$C39*('RCP26-NEW'!E41*'Per Unit Emission'!V84)*'Efficiency Change'!$P39)/'Life time change'!$C39</f>
        <v>0</v>
      </c>
      <c r="CN40">
        <f>(Transition!$D39*('RCP26-NEW'!F41*'Per Unit Emission'!W40)*'Efficiency Change'!$G39+Transition!$C39*('RCP26-NEW'!F41*'Per Unit Emission'!W84)*'Efficiency Change'!$P39)/'Life time change'!$C39</f>
        <v>0</v>
      </c>
      <c r="CO40">
        <f>(Transition!$D39*('RCP26-NEW'!G41*'Per Unit Emission'!X40)*'Efficiency Change'!$G39+Transition!$C39*('RCP26-NEW'!G41*'Per Unit Emission'!X84)*'Efficiency Change'!$P39)/'Life time change'!$C39</f>
        <v>0</v>
      </c>
      <c r="CP40">
        <f>(Transition!$D39*('RCP26-NEW'!H41*'Per Unit Emission'!Y40)*'Efficiency Change'!$G39+Transition!$C39*('RCP26-NEW'!H41*'Per Unit Emission'!Y84)*'Efficiency Change'!$P39)/'Life time change'!$C39</f>
        <v>0</v>
      </c>
      <c r="CQ40">
        <f>(Transition!$D39*('RCP26-NEW'!I41*'Per Unit Emission'!Z40)*'Efficiency Change'!$G39+Transition!$C39*('RCP26-NEW'!I41*'Per Unit Emission'!Z84)*'Efficiency Change'!$P39)/'Life time change'!$C39</f>
        <v>0</v>
      </c>
      <c r="CR40">
        <f>(Transition!$D39*('RCP26-NEW'!J41*'Per Unit Emission'!AA40)*'Efficiency Change'!$G39+Transition!$C39*('RCP26-NEW'!J41*'Per Unit Emission'!AA84)*'Efficiency Change'!$P39)/'Life time change'!$C39</f>
        <v>0</v>
      </c>
      <c r="CS40">
        <f>(Transition!$D39*('RCP26-NEW'!K41*'Per Unit Emission'!AB40)*'Efficiency Change'!$G39+Transition!$C39*('RCP26-NEW'!K41*'Per Unit Emission'!AB84)*'Efficiency Change'!$P39)/'Life time change'!$C39</f>
        <v>0</v>
      </c>
      <c r="CT40">
        <f>(Transition!$D39*('RCP26-NEW'!L41*'Per Unit Emission'!AC40)*'Efficiency Change'!$G39+Transition!$C39*('RCP26-NEW'!L41*'Per Unit Emission'!AC84)*'Efficiency Change'!$P39)/'Life time change'!$C39</f>
        <v>0</v>
      </c>
      <c r="CU40">
        <f>(Transition!$D39*('RCP26-NEW'!M41*'Per Unit Emission'!AD40)*'Efficiency Change'!$G39+Transition!$C39*('RCP26-NEW'!M41*'Per Unit Emission'!AD84)*'Efficiency Change'!$P39)/'Life time change'!$C39</f>
        <v>0</v>
      </c>
      <c r="CV40">
        <f>(Transition!$D39*('RCP26-NEW'!N41*'Per Unit Emission'!AE40)*'Efficiency Change'!$G39+Transition!$C39*('RCP26-NEW'!N41*'Per Unit Emission'!AE84)*'Efficiency Change'!$P39)/'Life time change'!$C39</f>
        <v>0</v>
      </c>
      <c r="CW40">
        <f>(Transition!$D39*('RCP26-NEW'!O41*'Per Unit Emission'!AF40)*'Efficiency Change'!$G39+Transition!$C39*('RCP26-NEW'!O41*'Per Unit Emission'!AF84)*'Efficiency Change'!$P39)/'Life time change'!$C39</f>
        <v>0</v>
      </c>
      <c r="CX40">
        <f>(Transition!$D39*('RCP26-NEW'!P41*'Per Unit Emission'!AG40)*'Efficiency Change'!$G39+Transition!$C39*('RCP26-NEW'!P41*'Per Unit Emission'!AG84)*'Efficiency Change'!$P39)/'Life time change'!$C39</f>
        <v>0</v>
      </c>
      <c r="CY40">
        <f>(Transition!$D39*('RCP26-NEW'!Q41*'Per Unit Emission'!AH40)*'Efficiency Change'!$G39+Transition!$C39*('RCP26-NEW'!Q41*'Per Unit Emission'!AH84)*'Efficiency Change'!$P39)/'Life time change'!$C39</f>
        <v>0</v>
      </c>
      <c r="CZ40">
        <f>(Transition!$D39*('RCP26-NEW'!R41*'Per Unit Emission'!AI40)*'Efficiency Change'!$G39+Transition!$C39*('RCP26-NEW'!R41*'Per Unit Emission'!AI84)*'Efficiency Change'!$P39)/'Life time change'!$C39</f>
        <v>0</v>
      </c>
      <c r="DA40">
        <f>(Transition!$D39*('RCP26-NEW'!S41*'Per Unit Emission'!AJ40)*'Efficiency Change'!$G39+Transition!$C39*('RCP26-NEW'!S41*'Per Unit Emission'!AJ84)*'Efficiency Change'!$P39)/'Life time change'!$C39</f>
        <v>0</v>
      </c>
      <c r="DB40">
        <f>(Transition!$D39*('RCP26-NEW'!T41*'Per Unit Emission'!T40)*'Efficiency Change'!$G39+Transition!$C39*('RCP26-NEW'!T41*'Per Unit Emission'!T84)*'Efficiency Change'!$P39)/'Life time change'!$C39</f>
        <v>131003823.90435115</v>
      </c>
      <c r="DC40">
        <f>(Transition!$D39*('RCP26-NEW'!U41*'Per Unit Emission'!U40)*'Efficiency Change'!$G39+Transition!$C39*('RCP26-NEW'!U41*'Per Unit Emission'!U84)*'Efficiency Change'!$P39)/'Life time change'!$C39</f>
        <v>12651475.392477188</v>
      </c>
      <c r="DD40">
        <f>(Transition!$D39*('RCP26-NEW'!V41*'Per Unit Emission'!V40)*'Efficiency Change'!$G39+Transition!$C39*('RCP26-NEW'!V41*'Per Unit Emission'!V84)*'Efficiency Change'!$P39)/'Life time change'!$C39</f>
        <v>19480530.221305929</v>
      </c>
      <c r="DE40">
        <f>(Transition!$D39*('RCP26-NEW'!W41*'Per Unit Emission'!W40)*'Efficiency Change'!$G39+Transition!$C39*('RCP26-NEW'!W41*'Per Unit Emission'!W84)*'Efficiency Change'!$P39)/'Life time change'!$C39</f>
        <v>9592221.5895674545</v>
      </c>
      <c r="DF40">
        <f>(Transition!$D39*('RCP26-NEW'!X41*'Per Unit Emission'!X40)*'Efficiency Change'!$G39+Transition!$C39*('RCP26-NEW'!X41*'Per Unit Emission'!X84)*'Efficiency Change'!$P39)/'Life time change'!$C39</f>
        <v>132263648.72293395</v>
      </c>
      <c r="DG40">
        <f>(Transition!$D39*('RCP26-NEW'!Y41*'Per Unit Emission'!Y40)*'Efficiency Change'!$G39+Transition!$C39*('RCP26-NEW'!Y41*'Per Unit Emission'!Y84)*'Efficiency Change'!$P39)/'Life time change'!$C39</f>
        <v>10472450.436803771</v>
      </c>
      <c r="DH40">
        <f>(Transition!$D39*('RCP26-NEW'!Z41*'Per Unit Emission'!Z40)*'Efficiency Change'!$G39+Transition!$C39*('RCP26-NEW'!Z41*'Per Unit Emission'!Z84)*'Efficiency Change'!$P39)/'Life time change'!$C39</f>
        <v>12503918.973983442</v>
      </c>
      <c r="DI40">
        <f>(Transition!$D39*('RCP26-NEW'!AA41*'Per Unit Emission'!AA40)*'Efficiency Change'!$G39+Transition!$C39*('RCP26-NEW'!AA41*'Per Unit Emission'!AA84)*'Efficiency Change'!$P39)/'Life time change'!$C39</f>
        <v>12008107.933913575</v>
      </c>
      <c r="DJ40">
        <f>(Transition!$D39*('RCP26-NEW'!AB41*'Per Unit Emission'!AB40)*'Efficiency Change'!$G39+Transition!$C39*('RCP26-NEW'!AB41*'Per Unit Emission'!AB84)*'Efficiency Change'!$P39)/'Life time change'!$C39</f>
        <v>80506703.704710916</v>
      </c>
      <c r="DK40">
        <f>(Transition!$D39*('RCP26-NEW'!AC41*'Per Unit Emission'!AC40)*'Efficiency Change'!$G39+Transition!$C39*('RCP26-NEW'!AC41*'Per Unit Emission'!AC84)*'Efficiency Change'!$P39)/'Life time change'!$C39</f>
        <v>28069811.996777903</v>
      </c>
      <c r="DL40">
        <f>(Transition!$D39*('RCP26-NEW'!AD41*'Per Unit Emission'!AD40)*'Efficiency Change'!$G39+Transition!$C39*('RCP26-NEW'!AD41*'Per Unit Emission'!AD84)*'Efficiency Change'!$P39)/'Life time change'!$C39</f>
        <v>11915418.038013317</v>
      </c>
      <c r="DM40">
        <f>(Transition!$D39*('RCP26-NEW'!AE41*'Per Unit Emission'!AE40)*'Efficiency Change'!$G39+Transition!$C39*('RCP26-NEW'!AE41*'Per Unit Emission'!AE84)*'Efficiency Change'!$P39)/'Life time change'!$C39</f>
        <v>11284620.582481837</v>
      </c>
      <c r="DN40">
        <f>(Transition!$D39*('RCP26-NEW'!AF41*'Per Unit Emission'!AF40)*'Efficiency Change'!$G39+Transition!$C39*('RCP26-NEW'!AF41*'Per Unit Emission'!AF84)*'Efficiency Change'!$P39)/'Life time change'!$C39</f>
        <v>9978701.4745585024</v>
      </c>
      <c r="DO40">
        <f>(Transition!$D39*('RCP26-NEW'!AG41*'Per Unit Emission'!AG40)*'Efficiency Change'!$G39+Transition!$C39*('RCP26-NEW'!AG41*'Per Unit Emission'!AG84)*'Efficiency Change'!$P39)/'Life time change'!$C39</f>
        <v>9567058.2394709662</v>
      </c>
      <c r="DP40">
        <f>(Transition!$D39*('RCP26-NEW'!AH41*'Per Unit Emission'!AH40)*'Efficiency Change'!$G39+Transition!$C39*('RCP26-NEW'!AH41*'Per Unit Emission'!AH84)*'Efficiency Change'!$P39)/'Life time change'!$C39</f>
        <v>6939004.3108166493</v>
      </c>
      <c r="DQ40">
        <f>(Transition!$D39*('RCP26-NEW'!AI41*'Per Unit Emission'!AI40)*'Efficiency Change'!$G39+Transition!$C39*('RCP26-NEW'!AI41*'Per Unit Emission'!AI84)*'Efficiency Change'!$P39)/'Life time change'!$C39</f>
        <v>20835695.204431832</v>
      </c>
      <c r="DR40">
        <f>(Transition!$D39*('RCP26-NEW'!AJ41*'Per Unit Emission'!AJ40)*'Efficiency Change'!$G39+Transition!$C39*('RCP26-NEW'!AJ41*'Per Unit Emission'!AJ84)*'Efficiency Change'!$P39)/'Life time change'!$C39</f>
        <v>0</v>
      </c>
      <c r="DS40">
        <f>(Transition!$D39*('RCP26-NEW'!AK41*'Per Unit Emission'!T40)*'Efficiency Change'!$G39+Transition!$C39*('RCP26-NEW'!AK41*'Per Unit Emission'!T84)*'Efficiency Change'!$P39)/'Life time change'!$C39</f>
        <v>261929045.605205</v>
      </c>
      <c r="DT40">
        <f>(Transition!$D39*('RCP26-NEW'!AL41*'Per Unit Emission'!U40)*'Efficiency Change'!$G39+Transition!$C39*('RCP26-NEW'!AL41*'Per Unit Emission'!U84)*'Efficiency Change'!$P39)/'Life time change'!$C39</f>
        <v>30435012.244830023</v>
      </c>
      <c r="DU40">
        <f>(Transition!$D39*('RCP26-NEW'!AM41*'Per Unit Emission'!V40)*'Efficiency Change'!$G39+Transition!$C39*('RCP26-NEW'!AM41*'Per Unit Emission'!V84)*'Efficiency Change'!$P39)/'Life time change'!$C39</f>
        <v>19553597.486858658</v>
      </c>
      <c r="DV40">
        <f>(Transition!$D39*('RCP26-NEW'!AN41*'Per Unit Emission'!W40)*'Efficiency Change'!$G39+Transition!$C39*('RCP26-NEW'!AN41*'Per Unit Emission'!W84)*'Efficiency Change'!$P39)/'Life time change'!$C39</f>
        <v>19175158.083475001</v>
      </c>
      <c r="DW40">
        <f>(Transition!$D39*('RCP26-NEW'!AO41*'Per Unit Emission'!X40)*'Efficiency Change'!$G39+Transition!$C39*('RCP26-NEW'!AO41*'Per Unit Emission'!X84)*'Efficiency Change'!$P39)/'Life time change'!$C39</f>
        <v>264486397.45971817</v>
      </c>
      <c r="DX40">
        <f>(Transition!$D39*('RCP26-NEW'!AP41*'Per Unit Emission'!Y40)*'Efficiency Change'!$G39+Transition!$C39*('RCP26-NEW'!AP41*'Per Unit Emission'!Y84)*'Efficiency Change'!$P39)/'Life time change'!$C39</f>
        <v>20944805.317854043</v>
      </c>
      <c r="DY40">
        <f>(Transition!$D39*('RCP26-NEW'!AQ41*'Per Unit Emission'!Z40)*'Efficiency Change'!$G39+Transition!$C39*('RCP26-NEW'!AQ41*'Per Unit Emission'!Z84)*'Efficiency Change'!$P39)/'Life time change'!$C39</f>
        <v>25002047.557734895</v>
      </c>
      <c r="DZ40">
        <f>(Transition!$D39*('RCP26-NEW'!AR41*'Per Unit Emission'!AA40)*'Efficiency Change'!$G39+Transition!$C39*('RCP26-NEW'!AR41*'Per Unit Emission'!AA84)*'Efficiency Change'!$P39)/'Life time change'!$C39</f>
        <v>24016215.867827188</v>
      </c>
      <c r="EA40">
        <f>(Transition!$D39*('RCP26-NEW'!AS41*'Per Unit Emission'!AB40)*'Efficiency Change'!$G39+Transition!$C39*('RCP26-NEW'!AS41*'Per Unit Emission'!AB84)*'Efficiency Change'!$P39)/'Life time change'!$C39</f>
        <v>161013407.40942222</v>
      </c>
      <c r="EB40">
        <f>(Transition!$D39*('RCP26-NEW'!AT41*'Per Unit Emission'!AC40)*'Efficiency Change'!$G39+Transition!$C39*('RCP26-NEW'!AT41*'Per Unit Emission'!AC84)*'Efficiency Change'!$P39)/'Life time change'!$C39</f>
        <v>56139623.993555509</v>
      </c>
      <c r="EC40">
        <f>(Transition!$D39*('RCP26-NEW'!AU41*'Per Unit Emission'!AD40)*'Efficiency Change'!$G39+Transition!$C39*('RCP26-NEW'!AU41*'Per Unit Emission'!AD84)*'Efficiency Change'!$P39)/'Life time change'!$C39</f>
        <v>28639476.554425459</v>
      </c>
      <c r="ED40">
        <f>(Transition!$D39*('RCP26-NEW'!AV41*'Per Unit Emission'!AE40)*'Efficiency Change'!$G39+Transition!$C39*('RCP26-NEW'!AV41*'Per Unit Emission'!AE84)*'Efficiency Change'!$P39)/'Life time change'!$C39</f>
        <v>22569213.383567676</v>
      </c>
      <c r="EE40">
        <f>(Transition!$D39*('RCP26-NEW'!AW41*'Per Unit Emission'!AF40)*'Efficiency Change'!$G39+Transition!$C39*('RCP26-NEW'!AW41*'Per Unit Emission'!AF84)*'Efficiency Change'!$P39)/'Life time change'!$C39</f>
        <v>19957029.627486154</v>
      </c>
      <c r="EF40">
        <f>(Transition!$D39*('RCP26-NEW'!AX41*'Per Unit Emission'!AG40)*'Efficiency Change'!$G39+Transition!$C39*('RCP26-NEW'!AX41*'Per Unit Emission'!AG84)*'Efficiency Change'!$P39)/'Life time change'!$C39</f>
        <v>9637545.6589123737</v>
      </c>
      <c r="EG40">
        <f>(Transition!$D39*('RCP26-NEW'!AY41*'Per Unit Emission'!AH40)*'Efficiency Change'!$G39+Transition!$C39*('RCP26-NEW'!AY41*'Per Unit Emission'!AH84)*'Efficiency Change'!$P39)/'Life time change'!$C39</f>
        <v>13877512.105195876</v>
      </c>
      <c r="EH40">
        <f>(Transition!$D39*('RCP26-NEW'!AZ41*'Per Unit Emission'!AI40)*'Efficiency Change'!$G39+Transition!$C39*('RCP26-NEW'!AZ41*'Per Unit Emission'!AI84)*'Efficiency Change'!$P39)/'Life time change'!$C39</f>
        <v>65290907.716487184</v>
      </c>
      <c r="EI40">
        <f>(Transition!$D39*('RCP26-NEW'!BA41*'Per Unit Emission'!AJ40)*'Efficiency Change'!$G39+Transition!$C39*('RCP26-NEW'!BA41*'Per Unit Emission'!AJ84)*'Efficiency Change'!$P39)/'Life time change'!$C39</f>
        <v>0</v>
      </c>
      <c r="EJ40">
        <f>(Transition!$D39*('RCP26-NEW'!BB41*'Per Unit Emission'!T40)*'Efficiency Change'!$G39+Transition!$C39*('RCP26-NEW'!BB41*'Per Unit Emission'!T84)*'Efficiency Change'!$P39)/'Life time change'!$C39</f>
        <v>590436733.65294421</v>
      </c>
      <c r="EK40">
        <f>(Transition!$D39*('RCP26-NEW'!BC41*'Per Unit Emission'!U40)*'Efficiency Change'!$G39+Transition!$C39*('RCP26-NEW'!BC41*'Per Unit Emission'!U84)*'Efficiency Change'!$P39)/'Life time change'!$C39</f>
        <v>33151746.907296363</v>
      </c>
      <c r="EL40">
        <f>(Transition!$D39*('RCP26-NEW'!BD41*'Per Unit Emission'!V40)*'Efficiency Change'!$G39+Transition!$C39*('RCP26-NEW'!BD41*'Per Unit Emission'!V84)*'Efficiency Change'!$P39)/'Life time change'!$C39</f>
        <v>19615660.985472646</v>
      </c>
      <c r="EM40">
        <f>(Transition!$D39*('RCP26-NEW'!BE41*'Per Unit Emission'!W40)*'Efficiency Change'!$G39+Transition!$C39*('RCP26-NEW'!BE41*'Per Unit Emission'!W84)*'Efficiency Change'!$P39)/'Life time change'!$C39</f>
        <v>35126165.922268979</v>
      </c>
      <c r="EN40">
        <f>(Transition!$D39*('RCP26-NEW'!BF41*'Per Unit Emission'!X40)*'Efficiency Change'!$G39+Transition!$C39*('RCP26-NEW'!BF41*'Per Unit Emission'!X84)*'Efficiency Change'!$P39)/'Life time change'!$C39</f>
        <v>508157790.15946788</v>
      </c>
      <c r="EO40">
        <f>(Transition!$D39*('RCP26-NEW'!BG41*'Per Unit Emission'!Y40)*'Efficiency Change'!$G39+Transition!$C39*('RCP26-NEW'!BG41*'Per Unit Emission'!Y84)*'Efficiency Change'!$P39)/'Life time change'!$C39</f>
        <v>31414794.110558189</v>
      </c>
      <c r="EP40">
        <f>(Transition!$D39*('RCP26-NEW'!BH41*'Per Unit Emission'!Z40)*'Efficiency Change'!$G39+Transition!$C39*('RCP26-NEW'!BH41*'Per Unit Emission'!Z84)*'Efficiency Change'!$P39)/'Life time change'!$C39</f>
        <v>48600196.129123829</v>
      </c>
      <c r="EQ40">
        <f>(Transition!$D39*('RCP26-NEW'!BI41*'Per Unit Emission'!AA40)*'Efficiency Change'!$G39+Transition!$C39*('RCP26-NEW'!BI41*'Per Unit Emission'!AA84)*'Efficiency Change'!$P39)/'Life time change'!$C39</f>
        <v>29496372.855579544</v>
      </c>
      <c r="ER40">
        <f>(Transition!$D39*('RCP26-NEW'!BJ41*'Per Unit Emission'!AB40)*'Efficiency Change'!$G39+Transition!$C39*('RCP26-NEW'!BJ41*'Per Unit Emission'!AB84)*'Efficiency Change'!$P39)/'Life time change'!$C39</f>
        <v>237185985.83286867</v>
      </c>
      <c r="ES40">
        <f>(Transition!$D39*('RCP26-NEW'!BK41*'Per Unit Emission'!AC40)*'Efficiency Change'!$G39+Transition!$C39*('RCP26-NEW'!BK41*'Per Unit Emission'!AC84)*'Efficiency Change'!$P39)/'Life time change'!$C39</f>
        <v>105778279.19004072</v>
      </c>
      <c r="ET40">
        <f>(Transition!$D39*('RCP26-NEW'!BL41*'Per Unit Emission'!AD40)*'Efficiency Change'!$G39+Transition!$C39*('RCP26-NEW'!BL41*'Per Unit Emission'!AD84)*'Efficiency Change'!$P39)/'Life time change'!$C39</f>
        <v>28747892.367611926</v>
      </c>
      <c r="EU40">
        <f>(Transition!$D39*('RCP26-NEW'!BM41*'Per Unit Emission'!AE40)*'Efficiency Change'!$G39+Transition!$C39*('RCP26-NEW'!BM41*'Per Unit Emission'!AE84)*'Efficiency Change'!$P39)/'Life time change'!$C39</f>
        <v>36480931.490765497</v>
      </c>
      <c r="EV40">
        <f>(Transition!$D39*('RCP26-NEW'!BN41*'Per Unit Emission'!AF40)*'Efficiency Change'!$G39+Transition!$C39*('RCP26-NEW'!BN41*'Per Unit Emission'!AF84)*'Efficiency Change'!$P39)/'Life time change'!$C39</f>
        <v>36299430.902402706</v>
      </c>
      <c r="EW40">
        <f>(Transition!$D39*('RCP26-NEW'!BO41*'Per Unit Emission'!AG40)*'Efficiency Change'!$G39+Transition!$C39*('RCP26-NEW'!BO41*'Per Unit Emission'!AG84)*'Efficiency Change'!$P39)/'Life time change'!$C39</f>
        <v>9690981.4502592068</v>
      </c>
      <c r="EX40">
        <f>(Transition!$D39*('RCP26-NEW'!BP41*'Per Unit Emission'!AH40)*'Efficiency Change'!$G39+Transition!$C39*('RCP26-NEW'!BP41*'Per Unit Emission'!AH84)*'Efficiency Change'!$P39)/'Life time change'!$C39</f>
        <v>22292534.666085292</v>
      </c>
      <c r="EY40">
        <f>(Transition!$D39*('RCP26-NEW'!BQ41*'Per Unit Emission'!AI40)*'Efficiency Change'!$G39+Transition!$C39*('RCP26-NEW'!BQ41*'Per Unit Emission'!AI84)*'Efficiency Change'!$P39)/'Life time change'!$C39</f>
        <v>65435594.88830246</v>
      </c>
      <c r="EZ40">
        <f>(Transition!$D39*('RCP26-NEW'!BR41*'Per Unit Emission'!AJ40)*'Efficiency Change'!$G39+Transition!$C39*('RCP26-NEW'!BR41*'Per Unit Emission'!AJ84)*'Efficiency Change'!$P39)/'Life time change'!$C39</f>
        <v>0</v>
      </c>
      <c r="FA40">
        <f>(Transition!$D39*('RCP26-NEW'!BS41*'Per Unit Emission'!T40)*'Efficiency Change'!$G39+Transition!$C39*('RCP26-NEW'!BS41*'Per Unit Emission'!T84)*'Efficiency Change'!$P39)/'Life time change'!$C39</f>
        <v>590697364.89785087</v>
      </c>
      <c r="FB40">
        <f>(Transition!$D39*('RCP26-NEW'!BT41*'Per Unit Emission'!U40)*'Efficiency Change'!$G39+Transition!$C39*('RCP26-NEW'!BT41*'Per Unit Emission'!U84)*'Efficiency Change'!$P39)/'Life time change'!$C39</f>
        <v>33207029.48011962</v>
      </c>
      <c r="FC40">
        <f>(Transition!$D39*('RCP26-NEW'!BU41*'Per Unit Emission'!V40)*'Efficiency Change'!$G39+Transition!$C39*('RCP26-NEW'!BU41*'Per Unit Emission'!V84)*'Efficiency Change'!$P39)/'Life time change'!$C39</f>
        <v>19670044.262865815</v>
      </c>
      <c r="FD40">
        <f>(Transition!$D39*('RCP26-NEW'!BV41*'Per Unit Emission'!W40)*'Efficiency Change'!$G39+Transition!$C39*('RCP26-NEW'!BV41*'Per Unit Emission'!W84)*'Efficiency Change'!$P39)/'Life time change'!$C39</f>
        <v>35141763.945425861</v>
      </c>
      <c r="FE40">
        <f>(Transition!$D39*('RCP26-NEW'!BW41*'Per Unit Emission'!X40)*'Efficiency Change'!$G39+Transition!$C39*('RCP26-NEW'!BW41*'Per Unit Emission'!X84)*'Efficiency Change'!$P39)/'Life time change'!$C39</f>
        <v>508323863.29468882</v>
      </c>
      <c r="FF40">
        <f>(Transition!$D39*('RCP26-NEW'!BX41*'Per Unit Emission'!Y40)*'Efficiency Change'!$G39+Transition!$C39*('RCP26-NEW'!BX41*'Per Unit Emission'!Y84)*'Efficiency Change'!$P39)/'Life time change'!$C39</f>
        <v>38621689.411867447</v>
      </c>
      <c r="FG40">
        <f>(Transition!$D39*('RCP26-NEW'!BY41*'Per Unit Emission'!Z40)*'Efficiency Change'!$G39+Transition!$C39*('RCP26-NEW'!BY41*'Per Unit Emission'!Z84)*'Efficiency Change'!$P39)/'Life time change'!$C39</f>
        <v>48614593.58757247</v>
      </c>
      <c r="FH40">
        <f>(Transition!$D39*('RCP26-NEW'!BZ41*'Per Unit Emission'!AA40)*'Efficiency Change'!$G39+Transition!$C39*('RCP26-NEW'!BZ41*'Per Unit Emission'!AA84)*'Efficiency Change'!$P39)/'Life time change'!$C39</f>
        <v>29546510.839330319</v>
      </c>
      <c r="FI40">
        <f>(Transition!$D39*('RCP26-NEW'!CA41*'Per Unit Emission'!AB40)*'Efficiency Change'!$G39+Transition!$C39*('RCP26-NEW'!CA41*'Per Unit Emission'!AB84)*'Efficiency Change'!$P39)/'Life time change'!$C39</f>
        <v>237535802.84122336</v>
      </c>
      <c r="FJ40">
        <f>(Transition!$D39*('RCP26-NEW'!CB41*'Per Unit Emission'!AC40)*'Efficiency Change'!$G39+Transition!$C39*('RCP26-NEW'!CB41*'Per Unit Emission'!AC84)*'Efficiency Change'!$P39)/'Life time change'!$C39</f>
        <v>105809807.25845709</v>
      </c>
      <c r="FK40">
        <f>(Transition!$D39*('RCP26-NEW'!CC41*'Per Unit Emission'!AD40)*'Efficiency Change'!$G39+Transition!$C39*('RCP26-NEW'!CC41*'Per Unit Emission'!AD84)*'Efficiency Change'!$P39)/'Life time change'!$C39</f>
        <v>28825228.289232988</v>
      </c>
      <c r="FL40">
        <f>(Transition!$D39*('RCP26-NEW'!CD41*'Per Unit Emission'!AE40)*'Efficiency Change'!$G39+Transition!$C39*('RCP26-NEW'!CD41*'Per Unit Emission'!AE84)*'Efficiency Change'!$P39)/'Life time change'!$C39</f>
        <v>47902013.318990126</v>
      </c>
      <c r="FM40">
        <f>(Transition!$D39*('RCP26-NEW'!CE41*'Per Unit Emission'!AF40)*'Efficiency Change'!$G39+Transition!$C39*('RCP26-NEW'!CE41*'Per Unit Emission'!AF84)*'Efficiency Change'!$P39)/'Life time change'!$C39</f>
        <v>36317631.528479151</v>
      </c>
      <c r="FN40">
        <f>(Transition!$D39*('RCP26-NEW'!CF41*'Per Unit Emission'!AG40)*'Efficiency Change'!$G39+Transition!$C39*('RCP26-NEW'!CF41*'Per Unit Emission'!AG84)*'Efficiency Change'!$P39)/'Life time change'!$C39</f>
        <v>9734122.932082884</v>
      </c>
      <c r="FO40">
        <f>(Transition!$D39*('RCP26-NEW'!CG41*'Per Unit Emission'!AH40)*'Efficiency Change'!$G39+Transition!$C39*('RCP26-NEW'!CG41*'Per Unit Emission'!AH84)*'Efficiency Change'!$P39)/'Life time change'!$C39</f>
        <v>22313066.695336759</v>
      </c>
      <c r="FP40">
        <f>(Transition!$D39*('RCP26-NEW'!CH41*'Per Unit Emission'!AI40)*'Efficiency Change'!$G39+Transition!$C39*('RCP26-NEW'!CH41*'Per Unit Emission'!AI84)*'Efficiency Change'!$P39)/'Life time change'!$C39</f>
        <v>65547149.046698861</v>
      </c>
      <c r="FS40">
        <v>2047</v>
      </c>
      <c r="FT40">
        <f>(Transition!$D39*('RCP19-NEW'!C41*'Per Unit Emission'!AK40)*'Efficiency Change'!$G39+Transition!$C39*('RCP19-NEW'!C41*'Per Unit Emission'!AK84)*'Efficiency Change'!$P39)/'Life time change'!$C39</f>
        <v>0</v>
      </c>
      <c r="FU40">
        <f>(Transition!$D39*('RCP19-NEW'!D41*'Per Unit Emission'!AL40)*'Efficiency Change'!$G39+Transition!$C39*('RCP19-NEW'!D41*'Per Unit Emission'!AL84)*'Efficiency Change'!$P39)/'Life time change'!$C39</f>
        <v>0</v>
      </c>
      <c r="FV40">
        <f>(Transition!$D39*('RCP19-NEW'!E41*'Per Unit Emission'!AM40)*'Efficiency Change'!$G39+Transition!$C39*('RCP19-NEW'!E41*'Per Unit Emission'!AM84)*'Efficiency Change'!$P39)/'Life time change'!$C39</f>
        <v>0</v>
      </c>
      <c r="FW40">
        <f>(Transition!$D39*('RCP19-NEW'!F41*'Per Unit Emission'!AN40)*'Efficiency Change'!$G39+Transition!$C39*('RCP19-NEW'!F41*'Per Unit Emission'!AN84)*'Efficiency Change'!$P39)/'Life time change'!$C39</f>
        <v>0</v>
      </c>
      <c r="FX40">
        <f>(Transition!$D39*('RCP19-NEW'!G41*'Per Unit Emission'!AO40)*'Efficiency Change'!$G39+Transition!$C39*('RCP19-NEW'!G41*'Per Unit Emission'!AO84)*'Efficiency Change'!$P39)/'Life time change'!$C39</f>
        <v>0</v>
      </c>
      <c r="FY40">
        <f>(Transition!$D39*('RCP19-NEW'!H41*'Per Unit Emission'!AP40)*'Efficiency Change'!$G39+Transition!$C39*('RCP19-NEW'!H41*'Per Unit Emission'!AP84)*'Efficiency Change'!$P39)/'Life time change'!$C39</f>
        <v>0</v>
      </c>
      <c r="FZ40">
        <f>(Transition!$D39*('RCP19-NEW'!I41*'Per Unit Emission'!AQ40)*'Efficiency Change'!$G39+Transition!$C39*('RCP19-NEW'!I41*'Per Unit Emission'!AQ84)*'Efficiency Change'!$P39)/'Life time change'!$C39</f>
        <v>0</v>
      </c>
      <c r="GA40">
        <f>(Transition!$D39*('RCP19-NEW'!J41*'Per Unit Emission'!AR40)*'Efficiency Change'!$G39+Transition!$C39*('RCP19-NEW'!J41*'Per Unit Emission'!AR84)*'Efficiency Change'!$P39)/'Life time change'!$C39</f>
        <v>0</v>
      </c>
      <c r="GB40">
        <f>(Transition!$D39*('RCP19-NEW'!K41*'Per Unit Emission'!AS40)*'Efficiency Change'!$G39+Transition!$C39*('RCP19-NEW'!K41*'Per Unit Emission'!AS84)*'Efficiency Change'!$P39)/'Life time change'!$C39</f>
        <v>0</v>
      </c>
      <c r="GC40">
        <f>(Transition!$D39*('RCP19-NEW'!L41*'Per Unit Emission'!AT40)*'Efficiency Change'!$G39+Transition!$C39*('RCP19-NEW'!L41*'Per Unit Emission'!AT84)*'Efficiency Change'!$P39)/'Life time change'!$C39</f>
        <v>0</v>
      </c>
      <c r="GD40">
        <f>(Transition!$D39*('RCP19-NEW'!M41*'Per Unit Emission'!AU40)*'Efficiency Change'!$G39+Transition!$C39*('RCP19-NEW'!M41*'Per Unit Emission'!AU84)*'Efficiency Change'!$P39)/'Life time change'!$C39</f>
        <v>0</v>
      </c>
      <c r="GE40">
        <f>(Transition!$D39*('RCP19-NEW'!N41*'Per Unit Emission'!AV40)*'Efficiency Change'!$G39+Transition!$C39*('RCP19-NEW'!N41*'Per Unit Emission'!AV84)*'Efficiency Change'!$P39)/'Life time change'!$C39</f>
        <v>0</v>
      </c>
      <c r="GF40">
        <f>(Transition!$D39*('RCP19-NEW'!O41*'Per Unit Emission'!AW40)*'Efficiency Change'!$G39+Transition!$C39*('RCP19-NEW'!O41*'Per Unit Emission'!AW84)*'Efficiency Change'!$P39)/'Life time change'!$C39</f>
        <v>0</v>
      </c>
      <c r="GG40">
        <f>(Transition!$D39*('RCP19-NEW'!P41*'Per Unit Emission'!AX40)*'Efficiency Change'!$G39+Transition!$C39*('RCP19-NEW'!P41*'Per Unit Emission'!AX84)*'Efficiency Change'!$P39)/'Life time change'!$C39</f>
        <v>0</v>
      </c>
      <c r="GH40">
        <f>(Transition!$D39*('RCP19-NEW'!Q41*'Per Unit Emission'!AY40)*'Efficiency Change'!$G39+Transition!$C39*('RCP19-NEW'!Q41*'Per Unit Emission'!AY84)*'Efficiency Change'!$P39)/'Life time change'!$C39</f>
        <v>0</v>
      </c>
      <c r="GI40">
        <f>(Transition!$D39*('RCP19-NEW'!R41*'Per Unit Emission'!AZ40)*'Efficiency Change'!$G39+Transition!$C39*('RCP19-NEW'!R41*'Per Unit Emission'!AZ84)*'Efficiency Change'!$P39)/'Life time change'!$C39</f>
        <v>0</v>
      </c>
      <c r="GJ40">
        <f>(Transition!$D39*('RCP19-NEW'!S41*'Per Unit Emission'!BA40)*'Efficiency Change'!$G39+Transition!$C39*('RCP19-NEW'!S41*'Per Unit Emission'!BA84)*'Efficiency Change'!$P39)/'Life time change'!$C39</f>
        <v>0</v>
      </c>
      <c r="GK40">
        <f>(Transition!$D39*('RCP19-NEW'!T41*'Per Unit Emission'!AK40)*'Efficiency Change'!$G39+Transition!$C39*('RCP19-NEW'!T41*'Per Unit Emission'!AK84)*'Efficiency Change'!$P39)/'Life time change'!$C39</f>
        <v>51109695.81072142</v>
      </c>
      <c r="GL40">
        <f>(Transition!$D39*('RCP19-NEW'!U41*'Per Unit Emission'!AL40)*'Efficiency Change'!$G39+Transition!$C39*('RCP19-NEW'!U41*'Per Unit Emission'!AL84)*'Efficiency Change'!$P39)/'Life time change'!$C39</f>
        <v>5699213.9795538001</v>
      </c>
      <c r="GM40">
        <f>(Transition!$D39*('RCP19-NEW'!V41*'Per Unit Emission'!AM40)*'Efficiency Change'!$G39+Transition!$C39*('RCP19-NEW'!V41*'Per Unit Emission'!AM84)*'Efficiency Change'!$P39)/'Life time change'!$C39</f>
        <v>2183710.338505391</v>
      </c>
      <c r="GN40">
        <f>(Transition!$D39*('RCP19-NEW'!W41*'Per Unit Emission'!AN40)*'Efficiency Change'!$G39+Transition!$C39*('RCP19-NEW'!W41*'Per Unit Emission'!AN84)*'Efficiency Change'!$P39)/'Life time change'!$C39</f>
        <v>8210658.853715037</v>
      </c>
      <c r="GO40">
        <f>(Transition!$D39*('RCP19-NEW'!X41*'Per Unit Emission'!AO40)*'Efficiency Change'!$G39+Transition!$C39*('RCP19-NEW'!X41*'Per Unit Emission'!AO84)*'Efficiency Change'!$P39)/'Life time change'!$C39</f>
        <v>172212660.77508858</v>
      </c>
      <c r="GP40">
        <f>(Transition!$D39*('RCP19-NEW'!Y41*'Per Unit Emission'!AP40)*'Efficiency Change'!$G39+Transition!$C39*('RCP19-NEW'!Y41*'Per Unit Emission'!AP84)*'Efficiency Change'!$P39)/'Life time change'!$C39</f>
        <v>14960846.120959077</v>
      </c>
      <c r="GQ40">
        <f>(Transition!$D39*('RCP19-NEW'!Z41*'Per Unit Emission'!AQ40)*'Efficiency Change'!$G39+Transition!$C39*('RCP19-NEW'!Z41*'Per Unit Emission'!AQ84)*'Efficiency Change'!$P39)/'Life time change'!$C39</f>
        <v>4614141.8622129643</v>
      </c>
      <c r="GR40">
        <f>(Transition!$D39*('RCP19-NEW'!AA41*'Per Unit Emission'!AR40)*'Efficiency Change'!$G39+Transition!$C39*('RCP19-NEW'!AA41*'Per Unit Emission'!AR84)*'Efficiency Change'!$P39)/'Life time change'!$C39</f>
        <v>17186683.18637887</v>
      </c>
      <c r="GS40">
        <f>(Transition!$D39*('RCP19-NEW'!AB41*'Per Unit Emission'!AS40)*'Efficiency Change'!$G39+Transition!$C39*('RCP19-NEW'!AB41*'Per Unit Emission'!AS84)*'Efficiency Change'!$P39)/'Life time change'!$C39</f>
        <v>59789634.354923375</v>
      </c>
      <c r="GT40">
        <f>(Transition!$D39*('RCP19-NEW'!AC41*'Per Unit Emission'!AT40)*'Efficiency Change'!$G39+Transition!$C39*('RCP19-NEW'!AC41*'Per Unit Emission'!AT84)*'Efficiency Change'!$P39)/'Life time change'!$C39</f>
        <v>36206466.795144752</v>
      </c>
      <c r="GU40">
        <f>(Transition!$D39*('RCP19-NEW'!AD41*'Per Unit Emission'!AU40)*'Efficiency Change'!$G39+Transition!$C39*('RCP19-NEW'!AD41*'Per Unit Emission'!AU84)*'Efficiency Change'!$P39)/'Life time change'!$C39</f>
        <v>11988670.724821161</v>
      </c>
      <c r="GV40">
        <f>(Transition!$D39*('RCP19-NEW'!AE41*'Per Unit Emission'!AV40)*'Efficiency Change'!$G39+Transition!$C39*('RCP19-NEW'!AE41*'Per Unit Emission'!AV84)*'Efficiency Change'!$P39)/'Life time change'!$C39</f>
        <v>6976880.7870618114</v>
      </c>
      <c r="GW40">
        <f>(Transition!$D39*('RCP19-NEW'!AF41*'Per Unit Emission'!AW40)*'Efficiency Change'!$G39+Transition!$C39*('RCP19-NEW'!AF41*'Per Unit Emission'!AW84)*'Efficiency Change'!$P39)/'Life time change'!$C39</f>
        <v>7661044.1695183069</v>
      </c>
      <c r="GX40">
        <f>(Transition!$D39*('RCP19-NEW'!AG41*'Per Unit Emission'!AX40)*'Efficiency Change'!$G39+Transition!$C39*('RCP19-NEW'!AG41*'Per Unit Emission'!AX84)*'Efficiency Change'!$P39)/'Life time change'!$C39</f>
        <v>1238218.9004693052</v>
      </c>
      <c r="GY40">
        <f>(Transition!$D39*('RCP19-NEW'!AH41*'Per Unit Emission'!AY40)*'Efficiency Change'!$G39+Transition!$C39*('RCP19-NEW'!AH41*'Per Unit Emission'!AY84)*'Efficiency Change'!$P39)/'Life time change'!$C39</f>
        <v>0</v>
      </c>
      <c r="GZ40">
        <f>(Transition!$D39*('RCP19-NEW'!AI41*'Per Unit Emission'!AZ40)*'Efficiency Change'!$G39+Transition!$C39*('RCP19-NEW'!AI41*'Per Unit Emission'!AZ84)*'Efficiency Change'!$P39)/'Life time change'!$C39</f>
        <v>71629006.274069235</v>
      </c>
      <c r="HA40">
        <f>(Transition!$D39*('RCP19-NEW'!AJ41*'Per Unit Emission'!BA40)*'Efficiency Change'!$G39+Transition!$C39*('RCP19-NEW'!AJ41*'Per Unit Emission'!BA84)*'Efficiency Change'!$P39)/'Life time change'!$C39</f>
        <v>0</v>
      </c>
      <c r="HB40">
        <f>(Transition!$D39*('RCP19-NEW'!AK41*'Per Unit Emission'!AK40)*'Efficiency Change'!$G39+Transition!$C39*('RCP19-NEW'!AK41*'Per Unit Emission'!AK84)*'Efficiency Change'!$P39)/'Life time change'!$C39</f>
        <v>307457000.31939906</v>
      </c>
      <c r="HC40">
        <f>(Transition!$D39*('RCP19-NEW'!AL41*'Per Unit Emission'!AL40)*'Efficiency Change'!$G39+Transition!$C39*('RCP19-NEW'!AL41*'Per Unit Emission'!AL84)*'Efficiency Change'!$P39)/'Life time change'!$C39</f>
        <v>11398314.337590912</v>
      </c>
      <c r="HD40">
        <f>(Transition!$D39*('RCP19-NEW'!AM41*'Per Unit Emission'!AM40)*'Efficiency Change'!$G39+Transition!$C39*('RCP19-NEW'!AM41*'Per Unit Emission'!AM84)*'Efficiency Change'!$P39)/'Life time change'!$C39</f>
        <v>22664303.262317125</v>
      </c>
      <c r="HE40">
        <f>(Transition!$D39*('RCP19-NEW'!AN41*'Per Unit Emission'!AN40)*'Efficiency Change'!$G39+Transition!$C39*('RCP19-NEW'!AN41*'Per Unit Emission'!AN84)*'Efficiency Change'!$P39)/'Life time change'!$C39</f>
        <v>32109998.598067924</v>
      </c>
      <c r="HF40">
        <f>(Transition!$D39*('RCP19-NEW'!AO41*'Per Unit Emission'!AO40)*'Efficiency Change'!$G39+Transition!$C39*('RCP19-NEW'!AO41*'Per Unit Emission'!AO84)*'Efficiency Change'!$P39)/'Life time change'!$C39</f>
        <v>344401380.58780915</v>
      </c>
      <c r="HG40">
        <f>(Transition!$D39*('RCP19-NEW'!AP41*'Per Unit Emission'!AP40)*'Efficiency Change'!$G39+Transition!$C39*('RCP19-NEW'!AP41*'Per Unit Emission'!AP84)*'Efficiency Change'!$P39)/'Life time change'!$C39</f>
        <v>29921052.382960364</v>
      </c>
      <c r="HH40">
        <f>(Transition!$D39*('RCP19-NEW'!AQ41*'Per Unit Emission'!AQ40)*'Efficiency Change'!$G39+Transition!$C39*('RCP19-NEW'!AQ41*'Per Unit Emission'!AQ84)*'Efficiency Change'!$P39)/'Life time change'!$C39</f>
        <v>9228283.7244259287</v>
      </c>
      <c r="HI40">
        <f>(Transition!$D39*('RCP19-NEW'!AR41*'Per Unit Emission'!AR40)*'Efficiency Change'!$G39+Transition!$C39*('RCP19-NEW'!AR41*'Per Unit Emission'!AR84)*'Efficiency Change'!$P39)/'Life time change'!$C39</f>
        <v>34370470.661927707</v>
      </c>
      <c r="HJ40">
        <f>(Transition!$D39*('RCP19-NEW'!AS41*'Per Unit Emission'!AS40)*'Efficiency Change'!$G39+Transition!$C39*('RCP19-NEW'!AS41*'Per Unit Emission'!AS84)*'Efficiency Change'!$P39)/'Life time change'!$C39</f>
        <v>119579268.70984711</v>
      </c>
      <c r="HK40">
        <f>(Transition!$D39*('RCP19-NEW'!AT41*'Per Unit Emission'!AT40)*'Efficiency Change'!$G39+Transition!$C39*('RCP19-NEW'!AT41*'Per Unit Emission'!AT84)*'Efficiency Change'!$P39)/'Life time change'!$C39</f>
        <v>72412933.590289846</v>
      </c>
      <c r="HL40">
        <f>(Transition!$D39*('RCP19-NEW'!AU41*'Per Unit Emission'!AU40)*'Efficiency Change'!$G39+Transition!$C39*('RCP19-NEW'!AU41*'Per Unit Emission'!AU84)*'Efficiency Change'!$P39)/'Life time change'!$C39</f>
        <v>43181242.48782406</v>
      </c>
      <c r="HM40">
        <f>(Transition!$D39*('RCP19-NEW'!AV41*'Per Unit Emission'!AV40)*'Efficiency Change'!$G39+Transition!$C39*('RCP19-NEW'!AV41*'Per Unit Emission'!AV84)*'Efficiency Change'!$P39)/'Life time change'!$C39</f>
        <v>13953734.237117529</v>
      </c>
      <c r="HN40">
        <f>(Transition!$D39*('RCP19-NEW'!AW41*'Per Unit Emission'!AW40)*'Efficiency Change'!$G39+Transition!$C39*('RCP19-NEW'!AW41*'Per Unit Emission'!AW84)*'Efficiency Change'!$P39)/'Life time change'!$C39</f>
        <v>15322088.339036647</v>
      </c>
      <c r="HO40">
        <f>(Transition!$D39*('RCP19-NEW'!AX41*'Per Unit Emission'!AX40)*'Efficiency Change'!$G39+Transition!$C39*('RCP19-NEW'!AX41*'Per Unit Emission'!AX84)*'Efficiency Change'!$P39)/'Life time change'!$C39</f>
        <v>1355615.1637242017</v>
      </c>
      <c r="HP40">
        <f>(Transition!$D39*('RCP19-NEW'!AY41*'Per Unit Emission'!AY40)*'Efficiency Change'!$G39+Transition!$C39*('RCP19-NEW'!AY41*'Per Unit Emission'!AY84)*'Efficiency Change'!$P39)/'Life time change'!$C39</f>
        <v>0</v>
      </c>
      <c r="HQ40">
        <f>(Transition!$D39*('RCP19-NEW'!AZ41*'Per Unit Emission'!AZ40)*'Efficiency Change'!$G39+Transition!$C39*('RCP19-NEW'!AZ41*'Per Unit Emission'!AZ84)*'Efficiency Change'!$P39)/'Life time change'!$C39</f>
        <v>143258012.54813847</v>
      </c>
      <c r="HR40">
        <f>(Transition!$D39*('RCP19-NEW'!BA41*'Per Unit Emission'!BA40)*'Efficiency Change'!$G39+Transition!$C39*('RCP19-NEW'!BA41*'Per Unit Emission'!BA84)*'Efficiency Change'!$P39)/'Life time change'!$C39</f>
        <v>0</v>
      </c>
      <c r="HS40">
        <f>(Transition!$D39*('RCP19-NEW'!BB41*'Per Unit Emission'!AK40)*'Efficiency Change'!$G39+Transition!$C39*('RCP19-NEW'!BB41*'Per Unit Emission'!AK84)*'Efficiency Change'!$P39)/'Life time change'!$C39</f>
        <v>308048979.66347867</v>
      </c>
      <c r="HT40">
        <f>(Transition!$D39*('RCP19-NEW'!BC41*'Per Unit Emission'!AL40)*'Efficiency Change'!$G39+Transition!$C39*('RCP19-NEW'!BC41*'Per Unit Emission'!AL84)*'Efficiency Change'!$P39)/'Life time change'!$C39</f>
        <v>21842867.757841822</v>
      </c>
      <c r="HU40">
        <f>(Transition!$D39*('RCP19-NEW'!BD41*'Per Unit Emission'!AM40)*'Efficiency Change'!$G39+Transition!$C39*('RCP19-NEW'!BD41*'Per Unit Emission'!AM84)*'Efficiency Change'!$P39)/'Life time change'!$C39</f>
        <v>22733753.416792475</v>
      </c>
      <c r="HV40">
        <f>(Transition!$D39*('RCP19-NEW'!BE41*'Per Unit Emission'!AN40)*'Efficiency Change'!$G39+Transition!$C39*('RCP19-NEW'!BE41*'Per Unit Emission'!AN84)*'Efficiency Change'!$P39)/'Life time change'!$C39</f>
        <v>32143713.094253797</v>
      </c>
      <c r="HW40">
        <f>(Transition!$D39*('RCP19-NEW'!BF41*'Per Unit Emission'!AO40)*'Efficiency Change'!$G39+Transition!$C39*('RCP19-NEW'!BF41*'Per Unit Emission'!AO84)*'Efficiency Change'!$P39)/'Life time change'!$C39</f>
        <v>693968263.16407859</v>
      </c>
      <c r="HX40">
        <f>(Transition!$D39*('RCP19-NEW'!BG41*'Per Unit Emission'!AP40)*'Efficiency Change'!$G39+Transition!$C39*('RCP19-NEW'!BG41*'Per Unit Emission'!AP84)*'Efficiency Change'!$P39)/'Life time change'!$C39</f>
        <v>44878504.36619015</v>
      </c>
      <c r="HY40">
        <f>(Transition!$D39*('RCP19-NEW'!BH41*'Per Unit Emission'!AQ40)*'Efficiency Change'!$G39+Transition!$C39*('RCP19-NEW'!BH41*'Per Unit Emission'!AQ84)*'Efficiency Change'!$P39)/'Life time change'!$C39</f>
        <v>19609223.261503246</v>
      </c>
      <c r="HZ40">
        <f>(Transition!$D39*('RCP19-NEW'!BI41*'Per Unit Emission'!AR40)*'Efficiency Change'!$G39+Transition!$C39*('RCP19-NEW'!BI41*'Per Unit Emission'!AR84)*'Efficiency Change'!$P39)/'Life time change'!$C39</f>
        <v>58043905.06193357</v>
      </c>
      <c r="IA40">
        <f>(Transition!$D39*('RCP19-NEW'!BJ41*'Per Unit Emission'!AS40)*'Efficiency Change'!$G39+Transition!$C39*('RCP19-NEW'!BJ41*'Per Unit Emission'!AS84)*'Efficiency Change'!$P39)/'Life time change'!$C39</f>
        <v>225556866.56551445</v>
      </c>
      <c r="IB40">
        <f>(Transition!$D39*('RCP19-NEW'!BK41*'Per Unit Emission'!AT40)*'Efficiency Change'!$G39+Transition!$C39*('RCP19-NEW'!BK41*'Per Unit Emission'!AT84)*'Efficiency Change'!$P39)/'Life time change'!$C39</f>
        <v>144327822.48678213</v>
      </c>
      <c r="IC40">
        <f>(Transition!$D39*('RCP19-NEW'!BL41*'Per Unit Emission'!AU40)*'Efficiency Change'!$G39+Transition!$C39*('RCP19-NEW'!BL41*'Per Unit Emission'!AU84)*'Efficiency Change'!$P39)/'Life time change'!$C39</f>
        <v>43288750.189850979</v>
      </c>
      <c r="ID40">
        <f>(Transition!$D39*('RCP19-NEW'!BM41*'Per Unit Emission'!AV40)*'Efficiency Change'!$G39+Transition!$C39*('RCP19-NEW'!BM41*'Per Unit Emission'!AV84)*'Efficiency Change'!$P39)/'Life time change'!$C39</f>
        <v>20927210.788863387</v>
      </c>
      <c r="IE40">
        <f>(Transition!$D39*('RCP19-NEW'!BN41*'Per Unit Emission'!AW40)*'Efficiency Change'!$G39+Transition!$C39*('RCP19-NEW'!BN41*'Per Unit Emission'!AW84)*'Efficiency Change'!$P39)/'Life time change'!$C39</f>
        <v>31749841.693352893</v>
      </c>
      <c r="IF40">
        <f>(Transition!$D39*('RCP19-NEW'!BO41*'Per Unit Emission'!AX40)*'Efficiency Change'!$G39+Transition!$C39*('RCP19-NEW'!BO41*'Per Unit Emission'!AX84)*'Efficiency Change'!$P39)/'Life time change'!$C39</f>
        <v>1416619.5425694152</v>
      </c>
      <c r="IG40">
        <f>(Transition!$D39*('RCP19-NEW'!BP41*'Per Unit Emission'!AY40)*'Efficiency Change'!$G39+Transition!$C39*('RCP19-NEW'!BP41*'Per Unit Emission'!AY84)*'Efficiency Change'!$P39)/'Life time change'!$C39</f>
        <v>0</v>
      </c>
      <c r="IH40">
        <f>(Transition!$D39*('RCP19-NEW'!BQ41*'Per Unit Emission'!AZ40)*'Efficiency Change'!$G39+Transition!$C39*('RCP19-NEW'!BQ41*'Per Unit Emission'!AZ84)*'Efficiency Change'!$P39)/'Life time change'!$C39</f>
        <v>277385264.34416676</v>
      </c>
      <c r="II40">
        <f>(Transition!$D39*('RCP19-NEW'!BR41*'Per Unit Emission'!BA40)*'Efficiency Change'!$G39+Transition!$C39*('RCP19-NEW'!BR41*'Per Unit Emission'!BA84)*'Efficiency Change'!$P39)/'Life time change'!$C39</f>
        <v>0</v>
      </c>
      <c r="IJ40">
        <f>(Transition!$D39*('RCP19-NEW'!BS41*'Per Unit Emission'!AK40)*'Efficiency Change'!$G39+Transition!$C39*('RCP19-NEW'!BS41*'Per Unit Emission'!AK84)*'Efficiency Change'!$P39)/'Life time change'!$C39</f>
        <v>308547931.97029501</v>
      </c>
      <c r="IK40">
        <f>(Transition!$D39*('RCP19-NEW'!BT41*'Per Unit Emission'!AL40)*'Efficiency Change'!$G39+Transition!$C39*('RCP19-NEW'!BT41*'Per Unit Emission'!AL84)*'Efficiency Change'!$P39)/'Life time change'!$C39</f>
        <v>21853130.284605492</v>
      </c>
      <c r="IL40">
        <f>(Transition!$D39*('RCP19-NEW'!BU41*'Per Unit Emission'!AM40)*'Efficiency Change'!$G39+Transition!$C39*('RCP19-NEW'!BU41*'Per Unit Emission'!AM84)*'Efficiency Change'!$P39)/'Life time change'!$C39</f>
        <v>22801279.165074069</v>
      </c>
      <c r="IM40">
        <f>(Transition!$D39*('RCP19-NEW'!BV41*'Per Unit Emission'!AN40)*'Efficiency Change'!$G39+Transition!$C39*('RCP19-NEW'!BV41*'Per Unit Emission'!AN84)*'Efficiency Change'!$P39)/'Life time change'!$C39</f>
        <v>32170731.160147615</v>
      </c>
      <c r="IN40">
        <f>(Transition!$D39*('RCP19-NEW'!BW41*'Per Unit Emission'!AO40)*'Efficiency Change'!$G39+Transition!$C39*('RCP19-NEW'!BW41*'Per Unit Emission'!AO84)*'Efficiency Change'!$P39)/'Life time change'!$C39</f>
        <v>694176009.34254372</v>
      </c>
      <c r="IO40">
        <f>(Transition!$D39*('RCP19-NEW'!BX41*'Per Unit Emission'!AP40)*'Efficiency Change'!$G39+Transition!$C39*('RCP19-NEW'!BX41*'Per Unit Emission'!AP84)*'Efficiency Change'!$P39)/'Life time change'!$C39</f>
        <v>59182895.491744868</v>
      </c>
      <c r="IP40">
        <f>(Transition!$D39*('RCP19-NEW'!BY41*'Per Unit Emission'!AQ40)*'Efficiency Change'!$G39+Transition!$C39*('RCP19-NEW'!BY41*'Per Unit Emission'!AQ84)*'Efficiency Change'!$P39)/'Life time change'!$C39</f>
        <v>19626330.707231209</v>
      </c>
      <c r="IQ40">
        <f>(Transition!$D39*('RCP19-NEW'!BZ41*'Per Unit Emission'!AR40)*'Efficiency Change'!$G39+Transition!$C39*('RCP19-NEW'!BZ41*'Per Unit Emission'!AR84)*'Efficiency Change'!$P39)/'Life time change'!$C39</f>
        <v>58176714.206631742</v>
      </c>
      <c r="IR40">
        <f>(Transition!$D39*('RCP19-NEW'!CA41*'Per Unit Emission'!AS40)*'Efficiency Change'!$G39+Transition!$C39*('RCP19-NEW'!CA41*'Per Unit Emission'!AS84)*'Efficiency Change'!$P39)/'Life time change'!$C39</f>
        <v>226035833.48729709</v>
      </c>
      <c r="IS40">
        <f>(Transition!$D39*('RCP19-NEW'!CB41*'Per Unit Emission'!AT40)*'Efficiency Change'!$G39+Transition!$C39*('RCP19-NEW'!CB41*'Per Unit Emission'!AT84)*'Efficiency Change'!$P39)/'Life time change'!$C39</f>
        <v>144399667.9289881</v>
      </c>
      <c r="IT40">
        <f>(Transition!$D39*('RCP19-NEW'!CC41*'Per Unit Emission'!AU40)*'Efficiency Change'!$G39+Transition!$C39*('RCP19-NEW'!CC41*'Per Unit Emission'!AU84)*'Efficiency Change'!$P39)/'Life time change'!$C39</f>
        <v>43374160.174818449</v>
      </c>
      <c r="IU40">
        <f>(Transition!$D39*('RCP19-NEW'!CD41*'Per Unit Emission'!AV40)*'Efficiency Change'!$G39+Transition!$C39*('RCP19-NEW'!CD41*'Per Unit Emission'!AV84)*'Efficiency Change'!$P39)/'Life time change'!$C39</f>
        <v>30597160.443095759</v>
      </c>
      <c r="IV40">
        <f>(Transition!$D39*('RCP19-NEW'!CE41*'Per Unit Emission'!AW40)*'Efficiency Change'!$G39+Transition!$C39*('RCP19-NEW'!CE41*'Per Unit Emission'!AW84)*'Efficiency Change'!$P39)/'Life time change'!$C39</f>
        <v>31775190.403572366</v>
      </c>
      <c r="IW40">
        <f>(Transition!$D39*('RCP19-NEW'!CF41*'Per Unit Emission'!AX40)*'Efficiency Change'!$G39+Transition!$C39*('RCP19-NEW'!CF41*'Per Unit Emission'!AX84)*'Efficiency Change'!$P39)/'Life time change'!$C39</f>
        <v>1468035.1739358071</v>
      </c>
      <c r="IX40">
        <f>(Transition!$D39*('RCP19-NEW'!CG41*'Per Unit Emission'!AY40)*'Efficiency Change'!$G39+Transition!$C39*('RCP19-NEW'!CG41*'Per Unit Emission'!AY84)*'Efficiency Change'!$P39)/'Life time change'!$C39</f>
        <v>0</v>
      </c>
      <c r="IY40">
        <f>(Transition!$D39*('RCP19-NEW'!CH41*'Per Unit Emission'!AZ40)*'Efficiency Change'!$G39+Transition!$C39*('RCP19-NEW'!CH41*'Per Unit Emission'!AZ84)*'Efficiency Change'!$P39)/'Life time change'!$C39</f>
        <v>277551694.30362028</v>
      </c>
    </row>
    <row r="41" spans="1:259" x14ac:dyDescent="0.25">
      <c r="A41">
        <v>2048</v>
      </c>
      <c r="B41">
        <f>(Transition!$D40*('Base-New'!C42*'Per Unit Emission'!C41)*'Efficiency Change'!$G40+Transition!$C40*('Base-New'!C42*'Per Unit Emission'!C85)*'Efficiency Change'!$P40)/'Life time change'!$C40</f>
        <v>0</v>
      </c>
      <c r="C41">
        <f>(Transition!$D40*('Base-New'!D42*'Per Unit Emission'!D41)*'Efficiency Change'!$G40+Transition!$C40*('Base-New'!D42*'Per Unit Emission'!D85)*'Efficiency Change'!$P40)/'Life time change'!$C40</f>
        <v>0</v>
      </c>
      <c r="D41">
        <f>(Transition!$D40*('Base-New'!E42*'Per Unit Emission'!E41)*'Efficiency Change'!$G40+Transition!$C40*('Base-New'!E42*'Per Unit Emission'!E85)*'Efficiency Change'!$P40)/'Life time change'!$C40</f>
        <v>0</v>
      </c>
      <c r="E41">
        <f>(Transition!$D40*('Base-New'!F42*'Per Unit Emission'!F41)*'Efficiency Change'!$G40+Transition!$C40*('Base-New'!F42*'Per Unit Emission'!F85)*'Efficiency Change'!$P40)/'Life time change'!$C40</f>
        <v>0</v>
      </c>
      <c r="F41">
        <f>(Transition!$D40*('Base-New'!G42*'Per Unit Emission'!G41)*'Efficiency Change'!$G40+Transition!$C40*('Base-New'!G42*'Per Unit Emission'!G85)*'Efficiency Change'!$P40)/'Life time change'!$C40</f>
        <v>0</v>
      </c>
      <c r="G41">
        <f>(Transition!$D40*('Base-New'!H42*'Per Unit Emission'!H41)*'Efficiency Change'!$G40+Transition!$C40*('Base-New'!H42*'Per Unit Emission'!H85)*'Efficiency Change'!$P40)/'Life time change'!$C40</f>
        <v>0</v>
      </c>
      <c r="H41">
        <f>(Transition!$D40*('Base-New'!I42*'Per Unit Emission'!I41)*'Efficiency Change'!$G40+Transition!$C40*('Base-New'!I42*'Per Unit Emission'!I85)*'Efficiency Change'!$P40)/'Life time change'!$C40</f>
        <v>0</v>
      </c>
      <c r="I41">
        <f>(Transition!$D40*('Base-New'!J42*'Per Unit Emission'!J41)*'Efficiency Change'!$G40+Transition!$C40*('Base-New'!J42*'Per Unit Emission'!J85)*'Efficiency Change'!$P40)/'Life time change'!$C40</f>
        <v>0</v>
      </c>
      <c r="J41">
        <f>(Transition!$D40*('Base-New'!K42*'Per Unit Emission'!K41)*'Efficiency Change'!$G40+Transition!$C40*('Base-New'!K42*'Per Unit Emission'!K85)*'Efficiency Change'!$P40)/'Life time change'!$C40</f>
        <v>0</v>
      </c>
      <c r="K41">
        <f>(Transition!$D40*('Base-New'!L42*'Per Unit Emission'!L41)*'Efficiency Change'!$G40+Transition!$C40*('Base-New'!L42*'Per Unit Emission'!L85)*'Efficiency Change'!$P40)/'Life time change'!$C40</f>
        <v>0</v>
      </c>
      <c r="L41">
        <f>(Transition!$D40*('Base-New'!M42*'Per Unit Emission'!M41)*'Efficiency Change'!$G40+Transition!$C40*('Base-New'!M42*'Per Unit Emission'!M85)*'Efficiency Change'!$P40)/'Life time change'!$C40</f>
        <v>0</v>
      </c>
      <c r="M41">
        <f>(Transition!$D40*('Base-New'!N42*'Per Unit Emission'!N41)*'Efficiency Change'!$G40+Transition!$C40*('Base-New'!N42*'Per Unit Emission'!N85)*'Efficiency Change'!$P40)/'Life time change'!$C40</f>
        <v>0</v>
      </c>
      <c r="N41">
        <f>(Transition!$D40*('Base-New'!O42*'Per Unit Emission'!O41)*'Efficiency Change'!$G40+Transition!$C40*('Base-New'!O42*'Per Unit Emission'!O85)*'Efficiency Change'!$P40)/'Life time change'!$C40</f>
        <v>0</v>
      </c>
      <c r="O41">
        <f>(Transition!$D40*('Base-New'!P42*'Per Unit Emission'!P41)*'Efficiency Change'!$G40+Transition!$C40*('Base-New'!P42*'Per Unit Emission'!P85)*'Efficiency Change'!$P40)/'Life time change'!$C40</f>
        <v>0</v>
      </c>
      <c r="P41">
        <f>(Transition!$D40*('Base-New'!Q42*'Per Unit Emission'!Q41)*'Efficiency Change'!$G40+Transition!$C40*('Base-New'!Q42*'Per Unit Emission'!Q85)*'Efficiency Change'!$P40)/'Life time change'!$C40</f>
        <v>0</v>
      </c>
      <c r="Q41">
        <f>(Transition!$D40*('Base-New'!R42*'Per Unit Emission'!R41)*'Efficiency Change'!$G40+Transition!$C40*('Base-New'!R42*'Per Unit Emission'!R85)*'Efficiency Change'!$P40)/'Life time change'!$C40</f>
        <v>0</v>
      </c>
      <c r="R41">
        <f>(Transition!$D40*('Base-New'!S42*'Per Unit Emission'!S41)*'Efficiency Change'!$G40+Transition!$C40*('Base-New'!S42*'Per Unit Emission'!S85)*'Efficiency Change'!$P40)/'Life time change'!$C40</f>
        <v>0</v>
      </c>
      <c r="S41">
        <f>(Transition!$D40*('Base-New'!T42*'Per Unit Emission'!C41)*'Efficiency Change'!$G40+Transition!$C40*('Base-New'!T42*'Per Unit Emission'!C85)*'Efficiency Change'!$P40)/'Life time change'!$C40</f>
        <v>637497559.91709328</v>
      </c>
      <c r="T41">
        <f>(Transition!$D40*('Base-New'!U42*'Per Unit Emission'!D41)*'Efficiency Change'!$G40+Transition!$C40*('Base-New'!U42*'Per Unit Emission'!D85)*'Efficiency Change'!$P40)/'Life time change'!$C40</f>
        <v>47974519.560241058</v>
      </c>
      <c r="U41">
        <f>(Transition!$D40*('Base-New'!V42*'Per Unit Emission'!E41)*'Efficiency Change'!$G40+Transition!$C40*('Base-New'!V42*'Per Unit Emission'!E85)*'Efficiency Change'!$P40)/'Life time change'!$C40</f>
        <v>6427125.6012431849</v>
      </c>
      <c r="V41">
        <f>(Transition!$D40*('Base-New'!W42*'Per Unit Emission'!F41)*'Efficiency Change'!$G40+Transition!$C40*('Base-New'!W42*'Per Unit Emission'!F85)*'Efficiency Change'!$P40)/'Life time change'!$C40</f>
        <v>5258177.5659793084</v>
      </c>
      <c r="W41">
        <f>(Transition!$D40*('Base-New'!X42*'Per Unit Emission'!G41)*'Efficiency Change'!$G40+Transition!$C40*('Base-New'!X42*'Per Unit Emission'!G85)*'Efficiency Change'!$P40)/'Life time change'!$C40</f>
        <v>165125013.18428603</v>
      </c>
      <c r="X41">
        <f>(Transition!$D40*('Base-New'!Y42*'Per Unit Emission'!H41)*'Efficiency Change'!$G40+Transition!$C40*('Base-New'!Y42*'Per Unit Emission'!H85)*'Efficiency Change'!$P40)/'Life time change'!$C40</f>
        <v>8110347.6073352639</v>
      </c>
      <c r="Y41">
        <f>(Transition!$D40*('Base-New'!Z42*'Per Unit Emission'!I41)*'Efficiency Change'!$G40+Transition!$C40*('Base-New'!Z42*'Per Unit Emission'!I85)*'Efficiency Change'!$P40)/'Life time change'!$C40</f>
        <v>16959004.265665673</v>
      </c>
      <c r="Z41">
        <f>(Transition!$D40*('Base-New'!AA42*'Per Unit Emission'!J41)*'Efficiency Change'!$G40+Transition!$C40*('Base-New'!AA42*'Per Unit Emission'!J85)*'Efficiency Change'!$P40)/'Life time change'!$C40</f>
        <v>28272184.15890377</v>
      </c>
      <c r="AA41">
        <f>(Transition!$D40*('Base-New'!AB42*'Per Unit Emission'!K41)*'Efficiency Change'!$G40+Transition!$C40*('Base-New'!AB42*'Per Unit Emission'!K85)*'Efficiency Change'!$P40)/'Life time change'!$C40</f>
        <v>0</v>
      </c>
      <c r="AB41">
        <f>(Transition!$D40*('Base-New'!AC42*'Per Unit Emission'!L41)*'Efficiency Change'!$G40+Transition!$C40*('Base-New'!AC42*'Per Unit Emission'!L85)*'Efficiency Change'!$P40)/'Life time change'!$C40</f>
        <v>40456840.043865018</v>
      </c>
      <c r="AC41">
        <f>(Transition!$D40*('Base-New'!AD42*'Per Unit Emission'!M41)*'Efficiency Change'!$G40+Transition!$C40*('Base-New'!AD42*'Per Unit Emission'!M85)*'Efficiency Change'!$P40)/'Life time change'!$C40</f>
        <v>38844612.937599637</v>
      </c>
      <c r="AD41">
        <f>(Transition!$D40*('Base-New'!AE42*'Per Unit Emission'!N41)*'Efficiency Change'!$G40+Transition!$C40*('Base-New'!AE42*'Per Unit Emission'!N85)*'Efficiency Change'!$P40)/'Life time change'!$C40</f>
        <v>6968896.0251570698</v>
      </c>
      <c r="AE41">
        <f>(Transition!$D40*('Base-New'!AF42*'Per Unit Emission'!O41)*'Efficiency Change'!$G40+Transition!$C40*('Base-New'!AF42*'Per Unit Emission'!O85)*'Efficiency Change'!$P40)/'Life time change'!$C40</f>
        <v>8249546.6955419919</v>
      </c>
      <c r="AF41">
        <f>(Transition!$D40*('Base-New'!AG42*'Per Unit Emission'!P41)*'Efficiency Change'!$G40+Transition!$C40*('Base-New'!AG42*'Per Unit Emission'!P85)*'Efficiency Change'!$P40)/'Life time change'!$C40</f>
        <v>11884270.422582954</v>
      </c>
      <c r="AG41">
        <f>(Transition!$D40*('Base-New'!AH42*'Per Unit Emission'!Q41)*'Efficiency Change'!$G40+Transition!$C40*('Base-New'!AH42*'Per Unit Emission'!Q85)*'Efficiency Change'!$P40)/'Life time change'!$C40</f>
        <v>8131676.0046312474</v>
      </c>
      <c r="AH41">
        <f>(Transition!$D40*('Base-New'!AI42*'Per Unit Emission'!R41)*'Efficiency Change'!$G40+Transition!$C40*('Base-New'!AI42*'Per Unit Emission'!R85)*'Efficiency Change'!$P40)/'Life time change'!$C40</f>
        <v>38376633.166208714</v>
      </c>
      <c r="AI41">
        <f>(Transition!$D40*('Base-New'!AJ42*'Per Unit Emission'!S41)*'Efficiency Change'!$G40+Transition!$C40*('Base-New'!AJ42*'Per Unit Emission'!S85)*'Efficiency Change'!$P40)/'Life time change'!$C40</f>
        <v>0</v>
      </c>
      <c r="AJ41">
        <f>(Transition!$D40*('Base-New'!AK42*'Per Unit Emission'!C41)*'Efficiency Change'!$G40+Transition!$C40*('Base-New'!AK42*'Per Unit Emission'!C85)*'Efficiency Change'!$P40)/'Life time change'!$C40</f>
        <v>637923677.5271014</v>
      </c>
      <c r="AK41">
        <f>(Transition!$D40*('Base-New'!AL42*'Per Unit Emission'!D41)*'Efficiency Change'!$G40+Transition!$C40*('Base-New'!AL42*'Per Unit Emission'!D85)*'Efficiency Change'!$P40)/'Life time change'!$C40</f>
        <v>123196439.07095793</v>
      </c>
      <c r="AL41">
        <f>(Transition!$D40*('Base-New'!AM42*'Per Unit Emission'!E41)*'Efficiency Change'!$G40+Transition!$C40*('Base-New'!AM42*'Per Unit Emission'!E85)*'Efficiency Change'!$P40)/'Life time change'!$C40</f>
        <v>14871900.529104255</v>
      </c>
      <c r="AM41">
        <f>(Transition!$D40*('Base-New'!AN42*'Per Unit Emission'!F41)*'Efficiency Change'!$G40+Transition!$C40*('Base-New'!AN42*'Per Unit Emission'!F85)*'Efficiency Change'!$P40)/'Life time change'!$C40</f>
        <v>10512667.956907906</v>
      </c>
      <c r="AN41">
        <f>(Transition!$D40*('Base-New'!AO42*'Per Unit Emission'!G41)*'Efficiency Change'!$G40+Transition!$C40*('Base-New'!AO42*'Per Unit Emission'!G85)*'Efficiency Change'!$P40)/'Life time change'!$C40</f>
        <v>278139079.21499801</v>
      </c>
      <c r="AO41">
        <f>(Transition!$D40*('Base-New'!AP42*'Per Unit Emission'!H41)*'Efficiency Change'!$G40+Transition!$C40*('Base-New'!AP42*'Per Unit Emission'!H85)*'Efficiency Change'!$P40)/'Life time change'!$C40</f>
        <v>16220695.214670528</v>
      </c>
      <c r="AP41">
        <f>(Transition!$D40*('Base-New'!AQ42*'Per Unit Emission'!I41)*'Efficiency Change'!$G40+Transition!$C40*('Base-New'!AQ42*'Per Unit Emission'!I85)*'Efficiency Change'!$P40)/'Life time change'!$C40</f>
        <v>33914625.281389862</v>
      </c>
      <c r="AQ41">
        <f>(Transition!$D40*('Base-New'!AR42*'Per Unit Emission'!J41)*'Efficiency Change'!$G40+Transition!$C40*('Base-New'!AR42*'Per Unit Emission'!J85)*'Efficiency Change'!$P40)/'Life time change'!$C40</f>
        <v>56541592.755007625</v>
      </c>
      <c r="AR41">
        <f>(Transition!$D40*('Base-New'!AS42*'Per Unit Emission'!K41)*'Efficiency Change'!$G40+Transition!$C40*('Base-New'!AS42*'Per Unit Emission'!K85)*'Efficiency Change'!$P40)/'Life time change'!$C40</f>
        <v>0</v>
      </c>
      <c r="AS41">
        <f>(Transition!$D40*('Base-New'!AT42*'Per Unit Emission'!L41)*'Efficiency Change'!$G40+Transition!$C40*('Base-New'!AT42*'Per Unit Emission'!L85)*'Efficiency Change'!$P40)/'Life time change'!$C40</f>
        <v>80913680.087729633</v>
      </c>
      <c r="AT41">
        <f>(Transition!$D40*('Base-New'!AU42*'Per Unit Emission'!M41)*'Efficiency Change'!$G40+Transition!$C40*('Base-New'!AU42*'Per Unit Emission'!M85)*'Efficiency Change'!$P40)/'Life time change'!$C40</f>
        <v>77689225.875199273</v>
      </c>
      <c r="AU41">
        <f>(Transition!$D40*('Base-New'!AV42*'Per Unit Emission'!N41)*'Efficiency Change'!$G40+Transition!$C40*('Base-New'!AV42*'Per Unit Emission'!N85)*'Efficiency Change'!$P40)/'Life time change'!$C40</f>
        <v>13937358.310298121</v>
      </c>
      <c r="AV41">
        <f>(Transition!$D40*('Base-New'!AW42*'Per Unit Emission'!O41)*'Efficiency Change'!$G40+Transition!$C40*('Base-New'!AW42*'Per Unit Emission'!O85)*'Efficiency Change'!$P40)/'Life time change'!$C40</f>
        <v>17186092.882206429</v>
      </c>
      <c r="AW41">
        <f>(Transition!$D40*('Base-New'!AX42*'Per Unit Emission'!P41)*'Efficiency Change'!$G40+Transition!$C40*('Base-New'!AX42*'Per Unit Emission'!P85)*'Efficiency Change'!$P40)/'Life time change'!$C40</f>
        <v>23768540.845165972</v>
      </c>
      <c r="AX41">
        <f>(Transition!$D40*('Base-New'!AY42*'Per Unit Emission'!Q41)*'Efficiency Change'!$G40+Transition!$C40*('Base-New'!AY42*'Per Unit Emission'!Q85)*'Efficiency Change'!$P40)/'Life time change'!$C40</f>
        <v>16263352.009262543</v>
      </c>
      <c r="AY41">
        <f>(Transition!$D40*('Base-New'!AZ42*'Per Unit Emission'!R41)*'Efficiency Change'!$G40+Transition!$C40*('Base-New'!AZ42*'Per Unit Emission'!R85)*'Efficiency Change'!$P40)/'Life time change'!$C40</f>
        <v>76753169.207530633</v>
      </c>
      <c r="AZ41">
        <f>(Transition!$D40*('Base-New'!BA42*'Per Unit Emission'!S41)*'Efficiency Change'!$G40+Transition!$C40*('Base-New'!BA42*'Per Unit Emission'!S85)*'Efficiency Change'!$P40)/'Life time change'!$C40</f>
        <v>0</v>
      </c>
      <c r="BA41">
        <f>(Transition!$D40*('Base-New'!BB42*'Per Unit Emission'!C41)*'Efficiency Change'!$G40+Transition!$C40*('Base-New'!BB42*'Per Unit Emission'!C85)*'Efficiency Change'!$P40)/'Life time change'!$C40</f>
        <v>638307305.18981159</v>
      </c>
      <c r="BB41">
        <f>(Transition!$D40*('Base-New'!BC42*'Per Unit Emission'!D41)*'Efficiency Change'!$G40+Transition!$C40*('Base-New'!BC42*'Per Unit Emission'!D85)*'Efficiency Change'!$P40)/'Life time change'!$C40</f>
        <v>126784698.04034804</v>
      </c>
      <c r="BC41">
        <f>(Transition!$D40*('Base-New'!BD42*'Per Unit Emission'!E41)*'Efficiency Change'!$G40+Transition!$C40*('Base-New'!BD42*'Per Unit Emission'!E85)*'Efficiency Change'!$P40)/'Life time change'!$C40</f>
        <v>44457608.191200957</v>
      </c>
      <c r="BD41">
        <f>(Transition!$D40*('Base-New'!BE42*'Per Unit Emission'!F41)*'Efficiency Change'!$G40+Transition!$C40*('Base-New'!BE42*'Per Unit Emission'!F85)*'Efficiency Change'!$P40)/'Life time change'!$C40</f>
        <v>11091941.742029449</v>
      </c>
      <c r="BE41">
        <f>(Transition!$D40*('Base-New'!BF42*'Per Unit Emission'!G41)*'Efficiency Change'!$G40+Transition!$C40*('Base-New'!BF42*'Per Unit Emission'!G85)*'Efficiency Change'!$P40)/'Life time change'!$C40</f>
        <v>278473836.31075507</v>
      </c>
      <c r="BF41">
        <f>(Transition!$D40*('Base-New'!BG42*'Per Unit Emission'!H41)*'Efficiency Change'!$G40+Transition!$C40*('Base-New'!BG42*'Per Unit Emission'!H85)*'Efficiency Change'!$P40)/'Life time change'!$C40</f>
        <v>24331019.945584103</v>
      </c>
      <c r="BG41">
        <f>(Transition!$D40*('Base-New'!BH42*'Per Unit Emission'!I41)*'Efficiency Change'!$G40+Transition!$C40*('Base-New'!BH42*'Per Unit Emission'!I85)*'Efficiency Change'!$P40)/'Life time change'!$C40</f>
        <v>60285729.778276205</v>
      </c>
      <c r="BH41">
        <f>(Transition!$D40*('Base-New'!BI42*'Per Unit Emission'!J41)*'Efficiency Change'!$G40+Transition!$C40*('Base-New'!BI42*'Per Unit Emission'!J85)*'Efficiency Change'!$P40)/'Life time change'!$C40</f>
        <v>75290998.599418789</v>
      </c>
      <c r="BI41">
        <f>(Transition!$D40*('Base-New'!BJ42*'Per Unit Emission'!K41)*'Efficiency Change'!$G40+Transition!$C40*('Base-New'!BJ42*'Per Unit Emission'!K85)*'Efficiency Change'!$P40)/'Life time change'!$C40</f>
        <v>0</v>
      </c>
      <c r="BJ41">
        <f>(Transition!$D40*('Base-New'!BK42*'Per Unit Emission'!L41)*'Efficiency Change'!$G40+Transition!$C40*('Base-New'!BK42*'Per Unit Emission'!L85)*'Efficiency Change'!$P40)/'Life time change'!$C40</f>
        <v>121366027.70136133</v>
      </c>
      <c r="BK41">
        <f>(Transition!$D40*('Base-New'!BL42*'Per Unit Emission'!M41)*'Efficiency Change'!$G40+Transition!$C40*('Base-New'!BL42*'Per Unit Emission'!M85)*'Efficiency Change'!$P40)/'Life time change'!$C40</f>
        <v>129956704.44174036</v>
      </c>
      <c r="BL41">
        <f>(Transition!$D40*('Base-New'!BM42*'Per Unit Emission'!N41)*'Efficiency Change'!$G40+Transition!$C40*('Base-New'!BM42*'Per Unit Emission'!N85)*'Efficiency Change'!$P40)/'Life time change'!$C40</f>
        <v>26310033.215045918</v>
      </c>
      <c r="BM41">
        <f>(Transition!$D40*('Base-New'!BN42*'Per Unit Emission'!O41)*'Efficiency Change'!$G40+Transition!$C40*('Base-New'!BN42*'Per Unit Emission'!O85)*'Efficiency Change'!$P40)/'Life time change'!$C40</f>
        <v>20691649.250520788</v>
      </c>
      <c r="BN41">
        <f>(Transition!$D40*('Base-New'!BO42*'Per Unit Emission'!P41)*'Efficiency Change'!$G40+Transition!$C40*('Base-New'!BO42*'Per Unit Emission'!P85)*'Efficiency Change'!$P40)/'Life time change'!$C40</f>
        <v>24048617.471634898</v>
      </c>
      <c r="BO41">
        <f>(Transition!$D40*('Base-New'!BP42*'Per Unit Emission'!Q41)*'Efficiency Change'!$G40+Transition!$C40*('Base-New'!BP42*'Per Unit Emission'!Q85)*'Efficiency Change'!$P40)/'Life time change'!$C40</f>
        <v>25728610.57222664</v>
      </c>
      <c r="BP41">
        <f>(Transition!$D40*('Base-New'!BQ42*'Per Unit Emission'!R41)*'Efficiency Change'!$G40+Transition!$C40*('Base-New'!BQ42*'Per Unit Emission'!R85)*'Efficiency Change'!$P40)/'Life time change'!$C40</f>
        <v>92218259.332050219</v>
      </c>
      <c r="BQ41">
        <f>(Transition!$D40*('Base-New'!BR42*'Per Unit Emission'!S41)*'Efficiency Change'!$G40+Transition!$C40*('Base-New'!BR42*'Per Unit Emission'!S85)*'Efficiency Change'!$P40)/'Life time change'!$C40</f>
        <v>0</v>
      </c>
      <c r="BR41">
        <f>(Transition!$D40*('Base-New'!BS42*'Per Unit Emission'!C41)*'Efficiency Change'!$G40+Transition!$C40*('Base-New'!BS42*'Per Unit Emission'!C85)*'Efficiency Change'!$P40)/'Life time change'!$C40</f>
        <v>638658844.86945808</v>
      </c>
      <c r="BS41">
        <f>(Transition!$D40*('Base-New'!BT42*'Per Unit Emission'!D41)*'Efficiency Change'!$G40+Transition!$C40*('Base-New'!BT42*'Per Unit Emission'!D85)*'Efficiency Change'!$P40)/'Life time change'!$C40</f>
        <v>126924044.18117124</v>
      </c>
      <c r="BT41">
        <f>(Transition!$D40*('Base-New'!BU42*'Per Unit Emission'!E41)*'Efficiency Change'!$G40+Transition!$C40*('Base-New'!BU42*'Per Unit Emission'!E85)*'Efficiency Change'!$P40)/'Life time change'!$C40</f>
        <v>44500236.945856005</v>
      </c>
      <c r="BU41">
        <f>(Transition!$D40*('Base-New'!BV42*'Per Unit Emission'!F41)*'Efficiency Change'!$G40+Transition!$C40*('Base-New'!BV42*'Per Unit Emission'!F85)*'Efficiency Change'!$P40)/'Life time change'!$C40</f>
        <v>11110679.166917091</v>
      </c>
      <c r="BV41">
        <f>(Transition!$D40*('Base-New'!BW42*'Per Unit Emission'!G41)*'Efficiency Change'!$G40+Transition!$C40*('Base-New'!BW42*'Per Unit Emission'!G85)*'Efficiency Change'!$P40)/'Life time change'!$C40</f>
        <v>278735348.33252513</v>
      </c>
      <c r="BW41">
        <f>(Transition!$D40*('Base-New'!BX42*'Per Unit Emission'!H41)*'Efficiency Change'!$G40+Transition!$C40*('Base-New'!BX42*'Per Unit Emission'!H85)*'Efficiency Change'!$P40)/'Life time change'!$C40</f>
        <v>26020765.507538848</v>
      </c>
      <c r="BX41">
        <f>(Transition!$D40*('Base-New'!BY42*'Per Unit Emission'!I41)*'Efficiency Change'!$G40+Transition!$C40*('Base-New'!BY42*'Per Unit Emission'!I85)*'Efficiency Change'!$P40)/'Life time change'!$C40</f>
        <v>60300603.48267661</v>
      </c>
      <c r="BY41">
        <f>(Transition!$D40*('Base-New'!BZ42*'Per Unit Emission'!J41)*'Efficiency Change'!$G40+Transition!$C40*('Base-New'!BZ42*'Per Unit Emission'!J85)*'Efficiency Change'!$P40)/'Life time change'!$C40</f>
        <v>75349523.619154423</v>
      </c>
      <c r="BZ41">
        <f>(Transition!$D40*('Base-New'!CA42*'Per Unit Emission'!K41)*'Efficiency Change'!$G40+Transition!$C40*('Base-New'!CA42*'Per Unit Emission'!K85)*'Efficiency Change'!$P40)/'Life time change'!$C40</f>
        <v>0</v>
      </c>
      <c r="CA41">
        <f>(Transition!$D40*('Base-New'!CB42*'Per Unit Emission'!L41)*'Efficiency Change'!$G40+Transition!$C40*('Base-New'!CB42*'Per Unit Emission'!L85)*'Efficiency Change'!$P40)/'Life time change'!$C40</f>
        <v>145271082.16052765</v>
      </c>
      <c r="CB41">
        <f>(Transition!$D40*('Base-New'!CC42*'Per Unit Emission'!M41)*'Efficiency Change'!$G40+Transition!$C40*('Base-New'!CC42*'Per Unit Emission'!M85)*'Efficiency Change'!$P40)/'Life time change'!$C40</f>
        <v>130013931.39566156</v>
      </c>
      <c r="CC41">
        <f>(Transition!$D40*('Base-New'!CD42*'Per Unit Emission'!N41)*'Efficiency Change'!$G40+Transition!$C40*('Base-New'!CD42*'Per Unit Emission'!N85)*'Efficiency Change'!$P40)/'Life time change'!$C40</f>
        <v>26318524.830129389</v>
      </c>
      <c r="CD41">
        <f>(Transition!$D40*('Base-New'!CE42*'Per Unit Emission'!O41)*'Efficiency Change'!$G40+Transition!$C40*('Base-New'!CE42*'Per Unit Emission'!O85)*'Efficiency Change'!$P40)/'Life time change'!$C40</f>
        <v>20719834.429480594</v>
      </c>
      <c r="CE41">
        <f>(Transition!$D40*('Base-New'!CF42*'Per Unit Emission'!P41)*'Efficiency Change'!$G40+Transition!$C40*('Base-New'!CF42*'Per Unit Emission'!P85)*'Efficiency Change'!$P40)/'Life time change'!$C40</f>
        <v>24086375.24113021</v>
      </c>
      <c r="CF41">
        <f>(Transition!$D40*('Base-New'!CG42*'Per Unit Emission'!Q41)*'Efficiency Change'!$G40+Transition!$C40*('Base-New'!CG42*'Per Unit Emission'!Q85)*'Efficiency Change'!$P40)/'Life time change'!$C40</f>
        <v>25748924.445180822</v>
      </c>
      <c r="CG41">
        <f>(Transition!$D40*('Base-New'!CH42*'Per Unit Emission'!R41)*'Efficiency Change'!$G40+Transition!$C40*('Base-New'!CH42*'Per Unit Emission'!R85)*'Efficiency Change'!$P40)/'Life time change'!$C40</f>
        <v>92350702.130839691</v>
      </c>
      <c r="CJ41">
        <v>2048</v>
      </c>
      <c r="CK41">
        <f>(Transition!$D40*('RCP26-NEW'!C42*'Per Unit Emission'!T41)*'Efficiency Change'!$G40+Transition!$C40*('RCP26-NEW'!C42*'Per Unit Emission'!T85)*'Efficiency Change'!$P40)/'Life time change'!$C40</f>
        <v>0</v>
      </c>
      <c r="CL41">
        <f>(Transition!$D40*('RCP26-NEW'!D42*'Per Unit Emission'!U41)*'Efficiency Change'!$G40+Transition!$C40*('RCP26-NEW'!D42*'Per Unit Emission'!U85)*'Efficiency Change'!$P40)/'Life time change'!$C40</f>
        <v>0</v>
      </c>
      <c r="CM41">
        <f>(Transition!$D40*('RCP26-NEW'!E42*'Per Unit Emission'!V41)*'Efficiency Change'!$G40+Transition!$C40*('RCP26-NEW'!E42*'Per Unit Emission'!V85)*'Efficiency Change'!$P40)/'Life time change'!$C40</f>
        <v>0</v>
      </c>
      <c r="CN41">
        <f>(Transition!$D40*('RCP26-NEW'!F42*'Per Unit Emission'!W41)*'Efficiency Change'!$G40+Transition!$C40*('RCP26-NEW'!F42*'Per Unit Emission'!W85)*'Efficiency Change'!$P40)/'Life time change'!$C40</f>
        <v>0</v>
      </c>
      <c r="CO41">
        <f>(Transition!$D40*('RCP26-NEW'!G42*'Per Unit Emission'!X41)*'Efficiency Change'!$G40+Transition!$C40*('RCP26-NEW'!G42*'Per Unit Emission'!X85)*'Efficiency Change'!$P40)/'Life time change'!$C40</f>
        <v>0</v>
      </c>
      <c r="CP41">
        <f>(Transition!$D40*('RCP26-NEW'!H42*'Per Unit Emission'!Y41)*'Efficiency Change'!$G40+Transition!$C40*('RCP26-NEW'!H42*'Per Unit Emission'!Y85)*'Efficiency Change'!$P40)/'Life time change'!$C40</f>
        <v>0</v>
      </c>
      <c r="CQ41">
        <f>(Transition!$D40*('RCP26-NEW'!I42*'Per Unit Emission'!Z41)*'Efficiency Change'!$G40+Transition!$C40*('RCP26-NEW'!I42*'Per Unit Emission'!Z85)*'Efficiency Change'!$P40)/'Life time change'!$C40</f>
        <v>0</v>
      </c>
      <c r="CR41">
        <f>(Transition!$D40*('RCP26-NEW'!J42*'Per Unit Emission'!AA41)*'Efficiency Change'!$G40+Transition!$C40*('RCP26-NEW'!J42*'Per Unit Emission'!AA85)*'Efficiency Change'!$P40)/'Life time change'!$C40</f>
        <v>0</v>
      </c>
      <c r="CS41">
        <f>(Transition!$D40*('RCP26-NEW'!K42*'Per Unit Emission'!AB41)*'Efficiency Change'!$G40+Transition!$C40*('RCP26-NEW'!K42*'Per Unit Emission'!AB85)*'Efficiency Change'!$P40)/'Life time change'!$C40</f>
        <v>0</v>
      </c>
      <c r="CT41">
        <f>(Transition!$D40*('RCP26-NEW'!L42*'Per Unit Emission'!AC41)*'Efficiency Change'!$G40+Transition!$C40*('RCP26-NEW'!L42*'Per Unit Emission'!AC85)*'Efficiency Change'!$P40)/'Life time change'!$C40</f>
        <v>0</v>
      </c>
      <c r="CU41">
        <f>(Transition!$D40*('RCP26-NEW'!M42*'Per Unit Emission'!AD41)*'Efficiency Change'!$G40+Transition!$C40*('RCP26-NEW'!M42*'Per Unit Emission'!AD85)*'Efficiency Change'!$P40)/'Life time change'!$C40</f>
        <v>0</v>
      </c>
      <c r="CV41">
        <f>(Transition!$D40*('RCP26-NEW'!N42*'Per Unit Emission'!AE41)*'Efficiency Change'!$G40+Transition!$C40*('RCP26-NEW'!N42*'Per Unit Emission'!AE85)*'Efficiency Change'!$P40)/'Life time change'!$C40</f>
        <v>0</v>
      </c>
      <c r="CW41">
        <f>(Transition!$D40*('RCP26-NEW'!O42*'Per Unit Emission'!AF41)*'Efficiency Change'!$G40+Transition!$C40*('RCP26-NEW'!O42*'Per Unit Emission'!AF85)*'Efficiency Change'!$P40)/'Life time change'!$C40</f>
        <v>0</v>
      </c>
      <c r="CX41">
        <f>(Transition!$D40*('RCP26-NEW'!P42*'Per Unit Emission'!AG41)*'Efficiency Change'!$G40+Transition!$C40*('RCP26-NEW'!P42*'Per Unit Emission'!AG85)*'Efficiency Change'!$P40)/'Life time change'!$C40</f>
        <v>0</v>
      </c>
      <c r="CY41">
        <f>(Transition!$D40*('RCP26-NEW'!Q42*'Per Unit Emission'!AH41)*'Efficiency Change'!$G40+Transition!$C40*('RCP26-NEW'!Q42*'Per Unit Emission'!AH85)*'Efficiency Change'!$P40)/'Life time change'!$C40</f>
        <v>0</v>
      </c>
      <c r="CZ41">
        <f>(Transition!$D40*('RCP26-NEW'!R42*'Per Unit Emission'!AI41)*'Efficiency Change'!$G40+Transition!$C40*('RCP26-NEW'!R42*'Per Unit Emission'!AI85)*'Efficiency Change'!$P40)/'Life time change'!$C40</f>
        <v>0</v>
      </c>
      <c r="DA41">
        <f>(Transition!$D40*('RCP26-NEW'!S42*'Per Unit Emission'!AJ41)*'Efficiency Change'!$G40+Transition!$C40*('RCP26-NEW'!S42*'Per Unit Emission'!AJ85)*'Efficiency Change'!$P40)/'Life time change'!$C40</f>
        <v>0</v>
      </c>
      <c r="DB41">
        <f>(Transition!$D40*('RCP26-NEW'!T42*'Per Unit Emission'!T41)*'Efficiency Change'!$G40+Transition!$C40*('RCP26-NEW'!T42*'Per Unit Emission'!T85)*'Efficiency Change'!$P40)/'Life time change'!$C40</f>
        <v>96875399.685274512</v>
      </c>
      <c r="DC41">
        <f>(Transition!$D40*('RCP26-NEW'!U42*'Per Unit Emission'!U41)*'Efficiency Change'!$G40+Transition!$C40*('RCP26-NEW'!U42*'Per Unit Emission'!U85)*'Efficiency Change'!$P40)/'Life time change'!$C40</f>
        <v>32971327.927686274</v>
      </c>
      <c r="DD41">
        <f>(Transition!$D40*('RCP26-NEW'!V42*'Per Unit Emission'!V41)*'Efficiency Change'!$G40+Transition!$C40*('RCP26-NEW'!V42*'Per Unit Emission'!V85)*'Efficiency Change'!$P40)/'Life time change'!$C40</f>
        <v>10348789.97374725</v>
      </c>
      <c r="DE41">
        <f>(Transition!$D40*('RCP26-NEW'!W42*'Per Unit Emission'!W41)*'Efficiency Change'!$G40+Transition!$C40*('RCP26-NEW'!W42*'Per Unit Emission'!W85)*'Efficiency Change'!$P40)/'Life time change'!$C40</f>
        <v>10643732.156860735</v>
      </c>
      <c r="DF41">
        <f>(Transition!$D40*('RCP26-NEW'!X42*'Per Unit Emission'!X41)*'Efficiency Change'!$G40+Transition!$C40*('RCP26-NEW'!X42*'Per Unit Emission'!X85)*'Efficiency Change'!$P40)/'Life time change'!$C40</f>
        <v>93576601.339221135</v>
      </c>
      <c r="DG41">
        <f>(Transition!$D40*('RCP26-NEW'!Y42*'Per Unit Emission'!Y41)*'Efficiency Change'!$G40+Transition!$C40*('RCP26-NEW'!Y42*'Per Unit Emission'!Y85)*'Efficiency Change'!$P40)/'Life time change'!$C40</f>
        <v>10854130.369827861</v>
      </c>
      <c r="DH41">
        <f>(Transition!$D40*('RCP26-NEW'!Z42*'Per Unit Emission'!Z41)*'Efficiency Change'!$G40+Transition!$C40*('RCP26-NEW'!Z42*'Per Unit Emission'!Z85)*'Efficiency Change'!$P40)/'Life time change'!$C40</f>
        <v>8499580.6572910678</v>
      </c>
      <c r="DI41">
        <f>(Transition!$D40*('RCP26-NEW'!AA42*'Per Unit Emission'!AA41)*'Efficiency Change'!$G40+Transition!$C40*('RCP26-NEW'!AA42*'Per Unit Emission'!AA85)*'Efficiency Change'!$P40)/'Life time change'!$C40</f>
        <v>14450915.878422169</v>
      </c>
      <c r="DJ41">
        <f>(Transition!$D40*('RCP26-NEW'!AB42*'Per Unit Emission'!AB41)*'Efficiency Change'!$G40+Transition!$C40*('RCP26-NEW'!AB42*'Per Unit Emission'!AB85)*'Efficiency Change'!$P40)/'Life time change'!$C40</f>
        <v>56487407.286382154</v>
      </c>
      <c r="DK41">
        <f>(Transition!$D40*('RCP26-NEW'!AC42*'Per Unit Emission'!AC41)*'Efficiency Change'!$G40+Transition!$C40*('RCP26-NEW'!AC42*'Per Unit Emission'!AC85)*'Efficiency Change'!$P40)/'Life time change'!$C40</f>
        <v>29694979.011637155</v>
      </c>
      <c r="DL41">
        <f>(Transition!$D40*('RCP26-NEW'!AD42*'Per Unit Emission'!AD41)*'Efficiency Change'!$G40+Transition!$C40*('RCP26-NEW'!AD42*'Per Unit Emission'!AD85)*'Efficiency Change'!$P40)/'Life time change'!$C40</f>
        <v>14163701.813049106</v>
      </c>
      <c r="DM41">
        <f>(Transition!$D40*('RCP26-NEW'!AE42*'Per Unit Emission'!AE41)*'Efficiency Change'!$G40+Transition!$C40*('RCP26-NEW'!AE42*'Per Unit Emission'!AE85)*'Efficiency Change'!$P40)/'Life time change'!$C40</f>
        <v>10202733.966759572</v>
      </c>
      <c r="DN41">
        <f>(Transition!$D40*('RCP26-NEW'!AF42*'Per Unit Emission'!AF41)*'Efficiency Change'!$G40+Transition!$C40*('RCP26-NEW'!AF42*'Per Unit Emission'!AF85)*'Efficiency Change'!$P40)/'Life time change'!$C40</f>
        <v>10313990.390324093</v>
      </c>
      <c r="DO41">
        <f>(Transition!$D40*('RCP26-NEW'!AG42*'Per Unit Emission'!AG41)*'Efficiency Change'!$G40+Transition!$C40*('RCP26-NEW'!AG42*'Per Unit Emission'!AG85)*'Efficiency Change'!$P40)/'Life time change'!$C40</f>
        <v>18219231.879853852</v>
      </c>
      <c r="DP41">
        <f>(Transition!$D40*('RCP26-NEW'!AH42*'Per Unit Emission'!AH41)*'Efficiency Change'!$G40+Transition!$C40*('RCP26-NEW'!AH42*'Per Unit Emission'!AH85)*'Efficiency Change'!$P40)/'Life time change'!$C40</f>
        <v>7086701.4314019466</v>
      </c>
      <c r="DQ41">
        <f>(Transition!$D40*('RCP26-NEW'!AI42*'Per Unit Emission'!AI41)*'Efficiency Change'!$G40+Transition!$C40*('RCP26-NEW'!AI42*'Per Unit Emission'!AI85)*'Efficiency Change'!$P40)/'Life time change'!$C40</f>
        <v>37146741.508864723</v>
      </c>
      <c r="DR41">
        <f>(Transition!$D40*('RCP26-NEW'!AJ42*'Per Unit Emission'!AJ41)*'Efficiency Change'!$G40+Transition!$C40*('RCP26-NEW'!AJ42*'Per Unit Emission'!AJ85)*'Efficiency Change'!$P40)/'Life time change'!$C40</f>
        <v>0</v>
      </c>
      <c r="DS41">
        <f>(Transition!$D40*('RCP26-NEW'!AK42*'Per Unit Emission'!T41)*'Efficiency Change'!$G40+Transition!$C40*('RCP26-NEW'!AK42*'Per Unit Emission'!T85)*'Efficiency Change'!$P40)/'Life time change'!$C40</f>
        <v>193674351.80327827</v>
      </c>
      <c r="DT41">
        <f>(Transition!$D40*('RCP26-NEW'!AL42*'Per Unit Emission'!U41)*'Efficiency Change'!$G40+Transition!$C40*('RCP26-NEW'!AL42*'Per Unit Emission'!U85)*'Efficiency Change'!$P40)/'Life time change'!$C40</f>
        <v>110273727.82464238</v>
      </c>
      <c r="DU41">
        <f>(Transition!$D40*('RCP26-NEW'!AM42*'Per Unit Emission'!V41)*'Efficiency Change'!$G40+Transition!$C40*('RCP26-NEW'!AM42*'Per Unit Emission'!V85)*'Efficiency Change'!$P40)/'Life time change'!$C40</f>
        <v>49330003.360941507</v>
      </c>
      <c r="DV41">
        <f>(Transition!$D40*('RCP26-NEW'!AN42*'Per Unit Emission'!W41)*'Efficiency Change'!$G40+Transition!$C40*('RCP26-NEW'!AN42*'Per Unit Emission'!W85)*'Efficiency Change'!$P40)/'Life time change'!$C40</f>
        <v>21278115.232293919</v>
      </c>
      <c r="DW41">
        <f>(Transition!$D40*('RCP26-NEW'!AO42*'Per Unit Emission'!X41)*'Efficiency Change'!$G40+Transition!$C40*('RCP26-NEW'!AO42*'Per Unit Emission'!X85)*'Efficiency Change'!$P40)/'Life time change'!$C40</f>
        <v>187111960.41750595</v>
      </c>
      <c r="DX41">
        <f>(Transition!$D40*('RCP26-NEW'!AP42*'Per Unit Emission'!Y41)*'Efficiency Change'!$G40+Transition!$C40*('RCP26-NEW'!AP42*'Per Unit Emission'!Y85)*'Efficiency Change'!$P40)/'Life time change'!$C40</f>
        <v>21708164.445065167</v>
      </c>
      <c r="DY41">
        <f>(Transition!$D40*('RCP26-NEW'!AQ42*'Per Unit Emission'!Z41)*'Efficiency Change'!$G40+Transition!$C40*('RCP26-NEW'!AQ42*'Per Unit Emission'!Z85)*'Efficiency Change'!$P40)/'Life time change'!$C40</f>
        <v>16993357.437341515</v>
      </c>
      <c r="DZ41">
        <f>(Transition!$D40*('RCP26-NEW'!AR42*'Per Unit Emission'!AA41)*'Efficiency Change'!$G40+Transition!$C40*('RCP26-NEW'!AR42*'Per Unit Emission'!AA85)*'Efficiency Change'!$P40)/'Life time change'!$C40</f>
        <v>28901831.756844375</v>
      </c>
      <c r="EA41">
        <f>(Transition!$D40*('RCP26-NEW'!AS42*'Per Unit Emission'!AB41)*'Efficiency Change'!$G40+Transition!$C40*('RCP26-NEW'!AS42*'Per Unit Emission'!AB85)*'Efficiency Change'!$P40)/'Life time change'!$C40</f>
        <v>112974814.57276431</v>
      </c>
      <c r="EB41">
        <f>(Transition!$D40*('RCP26-NEW'!AT42*'Per Unit Emission'!AC41)*'Efficiency Change'!$G40+Transition!$C40*('RCP26-NEW'!AT42*'Per Unit Emission'!AC85)*'Efficiency Change'!$P40)/'Life time change'!$C40</f>
        <v>59389958.023274012</v>
      </c>
      <c r="EC41">
        <f>(Transition!$D40*('RCP26-NEW'!AU42*'Per Unit Emission'!AD41)*'Efficiency Change'!$G40+Transition!$C40*('RCP26-NEW'!AU42*'Per Unit Emission'!AD85)*'Efficiency Change'!$P40)/'Life time change'!$C40</f>
        <v>45958039.013157465</v>
      </c>
      <c r="ED41">
        <f>(Transition!$D40*('RCP26-NEW'!AV42*'Per Unit Emission'!AE41)*'Efficiency Change'!$G40+Transition!$C40*('RCP26-NEW'!AV42*'Per Unit Emission'!AE85)*'Efficiency Change'!$P40)/'Life time change'!$C40</f>
        <v>20405440.08717192</v>
      </c>
      <c r="EE41">
        <f>(Transition!$D40*('RCP26-NEW'!AW42*'Per Unit Emission'!AF41)*'Efficiency Change'!$G40+Transition!$C40*('RCP26-NEW'!AW42*'Per Unit Emission'!AF85)*'Efficiency Change'!$P40)/'Life time change'!$C40</f>
        <v>20627604.649252221</v>
      </c>
      <c r="EF41">
        <f>(Transition!$D40*('RCP26-NEW'!AX42*'Per Unit Emission'!AG41)*'Efficiency Change'!$G40+Transition!$C40*('RCP26-NEW'!AX42*'Per Unit Emission'!AG85)*'Efficiency Change'!$P40)/'Life time change'!$C40</f>
        <v>23347214.160795853</v>
      </c>
      <c r="EG41">
        <f>(Transition!$D40*('RCP26-NEW'!AY42*'Per Unit Emission'!AH41)*'Efficiency Change'!$G40+Transition!$C40*('RCP26-NEW'!AY42*'Per Unit Emission'!AH85)*'Efficiency Change'!$P40)/'Life time change'!$C40</f>
        <v>14172903.50629767</v>
      </c>
      <c r="EH41">
        <f>(Transition!$D40*('RCP26-NEW'!AZ42*'Per Unit Emission'!AI41)*'Efficiency Change'!$G40+Transition!$C40*('RCP26-NEW'!AZ42*'Per Unit Emission'!AI85)*'Efficiency Change'!$P40)/'Life time change'!$C40</f>
        <v>100420239.69021453</v>
      </c>
      <c r="EI41">
        <f>(Transition!$D40*('RCP26-NEW'!BA42*'Per Unit Emission'!AJ41)*'Efficiency Change'!$G40+Transition!$C40*('RCP26-NEW'!BA42*'Per Unit Emission'!AJ85)*'Efficiency Change'!$P40)/'Life time change'!$C40</f>
        <v>0</v>
      </c>
      <c r="EJ41">
        <f>(Transition!$D40*('RCP26-NEW'!BB42*'Per Unit Emission'!T41)*'Efficiency Change'!$G40+Transition!$C40*('RCP26-NEW'!BB42*'Per Unit Emission'!T85)*'Efficiency Change'!$P40)/'Life time change'!$C40</f>
        <v>441648925.87133729</v>
      </c>
      <c r="EK41">
        <f>(Transition!$D40*('RCP26-NEW'!BC42*'Per Unit Emission'!U41)*'Efficiency Change'!$G40+Transition!$C40*('RCP26-NEW'!BC42*'Per Unit Emission'!U85)*'Efficiency Change'!$P40)/'Life time change'!$C40</f>
        <v>131622807.43060499</v>
      </c>
      <c r="EL41">
        <f>(Transition!$D40*('RCP26-NEW'!BD42*'Per Unit Emission'!V41)*'Efficiency Change'!$G40+Transition!$C40*('RCP26-NEW'!BD42*'Per Unit Emission'!V85)*'Efficiency Change'!$P40)/'Life time change'!$C40</f>
        <v>49394005.94620686</v>
      </c>
      <c r="EM41">
        <f>(Transition!$D40*('RCP26-NEW'!BE42*'Per Unit Emission'!W41)*'Efficiency Change'!$G40+Transition!$C40*('RCP26-NEW'!BE42*'Per Unit Emission'!W85)*'Efficiency Change'!$P40)/'Life time change'!$C40</f>
        <v>41603483.662074819</v>
      </c>
      <c r="EN41">
        <f>(Transition!$D40*('RCP26-NEW'!BF42*'Per Unit Emission'!X41)*'Efficiency Change'!$G40+Transition!$C40*('RCP26-NEW'!BF42*'Per Unit Emission'!X85)*'Efficiency Change'!$P40)/'Life time change'!$C40</f>
        <v>360824927.74621671</v>
      </c>
      <c r="EO41">
        <f>(Transition!$D40*('RCP26-NEW'!BG42*'Per Unit Emission'!Y41)*'Efficiency Change'!$G40+Transition!$C40*('RCP26-NEW'!BG42*'Per Unit Emission'!Y85)*'Efficiency Change'!$P40)/'Life time change'!$C40</f>
        <v>32559814.137364391</v>
      </c>
      <c r="EP41">
        <f>(Transition!$D40*('RCP26-NEW'!BH42*'Per Unit Emission'!Z41)*'Efficiency Change'!$G40+Transition!$C40*('RCP26-NEW'!BH42*'Per Unit Emission'!Z85)*'Efficiency Change'!$P40)/'Life time change'!$C40</f>
        <v>33248143.291566558</v>
      </c>
      <c r="EQ41">
        <f>(Transition!$D40*('RCP26-NEW'!BI42*'Per Unit Emission'!AA41)*'Efficiency Change'!$G40+Transition!$C40*('RCP26-NEW'!BI42*'Per Unit Emission'!AA85)*'Efficiency Change'!$P40)/'Life time change'!$C40</f>
        <v>46228641.891956411</v>
      </c>
      <c r="ER41">
        <f>(Transition!$D40*('RCP26-NEW'!BJ42*'Per Unit Emission'!AB41)*'Efficiency Change'!$G40+Transition!$C40*('RCP26-NEW'!BJ42*'Per Unit Emission'!AB85)*'Efficiency Change'!$P40)/'Life time change'!$C40</f>
        <v>178540723.14377397</v>
      </c>
      <c r="ES41">
        <f>(Transition!$D40*('RCP26-NEW'!BK42*'Per Unit Emission'!AC41)*'Efficiency Change'!$G40+Transition!$C40*('RCP26-NEW'!BK42*'Per Unit Emission'!AC85)*'Efficiency Change'!$P40)/'Life time change'!$C40</f>
        <v>97811900.868180424</v>
      </c>
      <c r="ET41">
        <f>(Transition!$D40*('RCP26-NEW'!BL42*'Per Unit Emission'!AD41)*'Efficiency Change'!$G40+Transition!$C40*('RCP26-NEW'!BL42*'Per Unit Emission'!AD85)*'Efficiency Change'!$P40)/'Life time change'!$C40</f>
        <v>46073971.157842532</v>
      </c>
      <c r="EU41">
        <f>(Transition!$D40*('RCP26-NEW'!BM42*'Per Unit Emission'!AE41)*'Efficiency Change'!$G40+Transition!$C40*('RCP26-NEW'!BM42*'Per Unit Emission'!AE85)*'Efficiency Change'!$P40)/'Life time change'!$C40</f>
        <v>30602199.448023669</v>
      </c>
      <c r="EV41">
        <f>(Transition!$D40*('RCP26-NEW'!BN42*'Per Unit Emission'!AF41)*'Efficiency Change'!$G40+Transition!$C40*('RCP26-NEW'!BN42*'Per Unit Emission'!AF85)*'Efficiency Change'!$P40)/'Life time change'!$C40</f>
        <v>39526602.344674438</v>
      </c>
      <c r="EW41">
        <f>(Transition!$D40*('RCP26-NEW'!BO42*'Per Unit Emission'!AG41)*'Efficiency Change'!$G40+Transition!$C40*('RCP26-NEW'!BO42*'Per Unit Emission'!AG85)*'Efficiency Change'!$P40)/'Life time change'!$C40</f>
        <v>23403266.910249587</v>
      </c>
      <c r="EX41">
        <f>(Transition!$D40*('RCP26-NEW'!BP42*'Per Unit Emission'!AH41)*'Efficiency Change'!$G40+Transition!$C40*('RCP26-NEW'!BP42*'Per Unit Emission'!AH85)*'Efficiency Change'!$P40)/'Life time change'!$C40</f>
        <v>29615551.801747169</v>
      </c>
      <c r="EY41">
        <f>(Transition!$D40*('RCP26-NEW'!BQ42*'Per Unit Emission'!AI41)*'Efficiency Change'!$G40+Transition!$C40*('RCP26-NEW'!BQ42*'Per Unit Emission'!AI85)*'Efficiency Change'!$P40)/'Life time change'!$C40</f>
        <v>141221420.83540019</v>
      </c>
      <c r="EZ41">
        <f>(Transition!$D40*('RCP26-NEW'!BR42*'Per Unit Emission'!AJ41)*'Efficiency Change'!$G40+Transition!$C40*('RCP26-NEW'!BR42*'Per Unit Emission'!AJ85)*'Efficiency Change'!$P40)/'Life time change'!$C40</f>
        <v>0</v>
      </c>
      <c r="FA41">
        <f>(Transition!$D40*('RCP26-NEW'!BS42*'Per Unit Emission'!T41)*'Efficiency Change'!$G40+Transition!$C40*('RCP26-NEW'!BS42*'Per Unit Emission'!T85)*'Efficiency Change'!$P40)/'Life time change'!$C40</f>
        <v>441907059.14897525</v>
      </c>
      <c r="FB41">
        <f>(Transition!$D40*('RCP26-NEW'!BT42*'Per Unit Emission'!U41)*'Efficiency Change'!$G40+Transition!$C40*('RCP26-NEW'!BT42*'Per Unit Emission'!U85)*'Efficiency Change'!$P40)/'Life time change'!$C40</f>
        <v>131679175.66911787</v>
      </c>
      <c r="FC41">
        <f>(Transition!$D40*('RCP26-NEW'!BU42*'Per Unit Emission'!V41)*'Efficiency Change'!$G40+Transition!$C40*('RCP26-NEW'!BU42*'Per Unit Emission'!V85)*'Efficiency Change'!$P40)/'Life time change'!$C40</f>
        <v>49449880.157647803</v>
      </c>
      <c r="FD41">
        <f>(Transition!$D40*('RCP26-NEW'!BV42*'Per Unit Emission'!W41)*'Efficiency Change'!$G40+Transition!$C40*('RCP26-NEW'!BV42*'Per Unit Emission'!W85)*'Efficiency Change'!$P40)/'Life time change'!$C40</f>
        <v>41619567.600419946</v>
      </c>
      <c r="FE41">
        <f>(Transition!$D40*('RCP26-NEW'!BW42*'Per Unit Emission'!X41)*'Efficiency Change'!$G40+Transition!$C40*('RCP26-NEW'!BW42*'Per Unit Emission'!X85)*'Efficiency Change'!$P40)/'Life time change'!$C40</f>
        <v>360998390.48395282</v>
      </c>
      <c r="FF41">
        <f>(Transition!$D40*('RCP26-NEW'!BX42*'Per Unit Emission'!Y41)*'Efficiency Change'!$G40+Transition!$C40*('RCP26-NEW'!BX42*'Per Unit Emission'!Y85)*'Efficiency Change'!$P40)/'Life time change'!$C40</f>
        <v>40811262.442606859</v>
      </c>
      <c r="FG41">
        <f>(Transition!$D40*('RCP26-NEW'!BY42*'Per Unit Emission'!Z41)*'Efficiency Change'!$G40+Transition!$C40*('RCP26-NEW'!BY42*'Per Unit Emission'!Z85)*'Efficiency Change'!$P40)/'Life time change'!$C40</f>
        <v>33262843.351651914</v>
      </c>
      <c r="FH41">
        <f>(Transition!$D40*('RCP26-NEW'!BZ42*'Per Unit Emission'!AA41)*'Efficiency Change'!$G40+Transition!$C40*('RCP26-NEW'!BZ42*'Per Unit Emission'!AA85)*'Efficiency Change'!$P40)/'Life time change'!$C40</f>
        <v>46280470.212387346</v>
      </c>
      <c r="FI41">
        <f>(Transition!$D40*('RCP26-NEW'!CA42*'Per Unit Emission'!AB41)*'Efficiency Change'!$G40+Transition!$C40*('RCP26-NEW'!CA42*'Per Unit Emission'!AB85)*'Efficiency Change'!$P40)/'Life time change'!$C40</f>
        <v>178911339.13182798</v>
      </c>
      <c r="FJ41">
        <f>(Transition!$D40*('RCP26-NEW'!CB42*'Per Unit Emission'!AC41)*'Efficiency Change'!$G40+Transition!$C40*('RCP26-NEW'!CB42*'Per Unit Emission'!AC85)*'Efficiency Change'!$P40)/'Life time change'!$C40</f>
        <v>118395892.25615819</v>
      </c>
      <c r="FK41">
        <f>(Transition!$D40*('RCP26-NEW'!CC42*'Per Unit Emission'!AD41)*'Efficiency Change'!$G40+Transition!$C40*('RCP26-NEW'!CC42*'Per Unit Emission'!AD85)*'Efficiency Change'!$P40)/'Life time change'!$C40</f>
        <v>46155147.260687068</v>
      </c>
      <c r="FL41">
        <f>(Transition!$D40*('RCP26-NEW'!CD42*'Per Unit Emission'!AE41)*'Efficiency Change'!$G40+Transition!$C40*('RCP26-NEW'!CD42*'Per Unit Emission'!AE85)*'Efficiency Change'!$P40)/'Life time change'!$C40</f>
        <v>41426353.033427045</v>
      </c>
      <c r="FM41">
        <f>(Transition!$D40*('RCP26-NEW'!CE42*'Per Unit Emission'!AF41)*'Efficiency Change'!$G40+Transition!$C40*('RCP26-NEW'!CE42*'Per Unit Emission'!AF85)*'Efficiency Change'!$P40)/'Life time change'!$C40</f>
        <v>39545331.287201397</v>
      </c>
      <c r="FN41">
        <f>(Transition!$D40*('RCP26-NEW'!CF42*'Per Unit Emission'!AG41)*'Efficiency Change'!$G40+Transition!$C40*('RCP26-NEW'!CF42*'Per Unit Emission'!AG85)*'Efficiency Change'!$P40)/'Life time change'!$C40</f>
        <v>23448020.927734789</v>
      </c>
      <c r="FO41">
        <f>(Transition!$D40*('RCP26-NEW'!CG42*'Per Unit Emission'!AH41)*'Efficiency Change'!$G40+Transition!$C40*('RCP26-NEW'!CG42*'Per Unit Emission'!AH85)*'Efficiency Change'!$P40)/'Life time change'!$C40</f>
        <v>29637218.180423442</v>
      </c>
      <c r="FP41">
        <f>(Transition!$D40*('RCP26-NEW'!CH42*'Per Unit Emission'!AI41)*'Efficiency Change'!$G40+Transition!$C40*('RCP26-NEW'!CH42*'Per Unit Emission'!AI85)*'Efficiency Change'!$P40)/'Life time change'!$C40</f>
        <v>141338582.65253964</v>
      </c>
      <c r="FS41">
        <v>2048</v>
      </c>
      <c r="FT41">
        <f>(Transition!$D40*('RCP19-NEW'!C42*'Per Unit Emission'!AK41)*'Efficiency Change'!$G40+Transition!$C40*('RCP19-NEW'!C42*'Per Unit Emission'!AK85)*'Efficiency Change'!$P40)/'Life time change'!$C40</f>
        <v>0</v>
      </c>
      <c r="FU41">
        <f>(Transition!$D40*('RCP19-NEW'!D42*'Per Unit Emission'!AL41)*'Efficiency Change'!$G40+Transition!$C40*('RCP19-NEW'!D42*'Per Unit Emission'!AL85)*'Efficiency Change'!$P40)/'Life time change'!$C40</f>
        <v>0</v>
      </c>
      <c r="FV41">
        <f>(Transition!$D40*('RCP19-NEW'!E42*'Per Unit Emission'!AM41)*'Efficiency Change'!$G40+Transition!$C40*('RCP19-NEW'!E42*'Per Unit Emission'!AM85)*'Efficiency Change'!$P40)/'Life time change'!$C40</f>
        <v>0</v>
      </c>
      <c r="FW41">
        <f>(Transition!$D40*('RCP19-NEW'!F42*'Per Unit Emission'!AN41)*'Efficiency Change'!$G40+Transition!$C40*('RCP19-NEW'!F42*'Per Unit Emission'!AN85)*'Efficiency Change'!$P40)/'Life time change'!$C40</f>
        <v>0</v>
      </c>
      <c r="FX41">
        <f>(Transition!$D40*('RCP19-NEW'!G42*'Per Unit Emission'!AO41)*'Efficiency Change'!$G40+Transition!$C40*('RCP19-NEW'!G42*'Per Unit Emission'!AO85)*'Efficiency Change'!$P40)/'Life time change'!$C40</f>
        <v>0</v>
      </c>
      <c r="FY41">
        <f>(Transition!$D40*('RCP19-NEW'!H42*'Per Unit Emission'!AP41)*'Efficiency Change'!$G40+Transition!$C40*('RCP19-NEW'!H42*'Per Unit Emission'!AP85)*'Efficiency Change'!$P40)/'Life time change'!$C40</f>
        <v>0</v>
      </c>
      <c r="FZ41">
        <f>(Transition!$D40*('RCP19-NEW'!I42*'Per Unit Emission'!AQ41)*'Efficiency Change'!$G40+Transition!$C40*('RCP19-NEW'!I42*'Per Unit Emission'!AQ85)*'Efficiency Change'!$P40)/'Life time change'!$C40</f>
        <v>0</v>
      </c>
      <c r="GA41">
        <f>(Transition!$D40*('RCP19-NEW'!J42*'Per Unit Emission'!AR41)*'Efficiency Change'!$G40+Transition!$C40*('RCP19-NEW'!J42*'Per Unit Emission'!AR85)*'Efficiency Change'!$P40)/'Life time change'!$C40</f>
        <v>0</v>
      </c>
      <c r="GB41">
        <f>(Transition!$D40*('RCP19-NEW'!K42*'Per Unit Emission'!AS41)*'Efficiency Change'!$G40+Transition!$C40*('RCP19-NEW'!K42*'Per Unit Emission'!AS85)*'Efficiency Change'!$P40)/'Life time change'!$C40</f>
        <v>0</v>
      </c>
      <c r="GC41">
        <f>(Transition!$D40*('RCP19-NEW'!L42*'Per Unit Emission'!AT41)*'Efficiency Change'!$G40+Transition!$C40*('RCP19-NEW'!L42*'Per Unit Emission'!AT85)*'Efficiency Change'!$P40)/'Life time change'!$C40</f>
        <v>0</v>
      </c>
      <c r="GD41">
        <f>(Transition!$D40*('RCP19-NEW'!M42*'Per Unit Emission'!AU41)*'Efficiency Change'!$G40+Transition!$C40*('RCP19-NEW'!M42*'Per Unit Emission'!AU85)*'Efficiency Change'!$P40)/'Life time change'!$C40</f>
        <v>0</v>
      </c>
      <c r="GE41">
        <f>(Transition!$D40*('RCP19-NEW'!N42*'Per Unit Emission'!AV41)*'Efficiency Change'!$G40+Transition!$C40*('RCP19-NEW'!N42*'Per Unit Emission'!AV85)*'Efficiency Change'!$P40)/'Life time change'!$C40</f>
        <v>0</v>
      </c>
      <c r="GF41">
        <f>(Transition!$D40*('RCP19-NEW'!O42*'Per Unit Emission'!AW41)*'Efficiency Change'!$G40+Transition!$C40*('RCP19-NEW'!O42*'Per Unit Emission'!AW85)*'Efficiency Change'!$P40)/'Life time change'!$C40</f>
        <v>0</v>
      </c>
      <c r="GG41">
        <f>(Transition!$D40*('RCP19-NEW'!P42*'Per Unit Emission'!AX41)*'Efficiency Change'!$G40+Transition!$C40*('RCP19-NEW'!P42*'Per Unit Emission'!AX85)*'Efficiency Change'!$P40)/'Life time change'!$C40</f>
        <v>0</v>
      </c>
      <c r="GH41">
        <f>(Transition!$D40*('RCP19-NEW'!Q42*'Per Unit Emission'!AY41)*'Efficiency Change'!$G40+Transition!$C40*('RCP19-NEW'!Q42*'Per Unit Emission'!AY85)*'Efficiency Change'!$P40)/'Life time change'!$C40</f>
        <v>0</v>
      </c>
      <c r="GI41">
        <f>(Transition!$D40*('RCP19-NEW'!R42*'Per Unit Emission'!AZ41)*'Efficiency Change'!$G40+Transition!$C40*('RCP19-NEW'!R42*'Per Unit Emission'!AZ85)*'Efficiency Change'!$P40)/'Life time change'!$C40</f>
        <v>0</v>
      </c>
      <c r="GJ41">
        <f>(Transition!$D40*('RCP19-NEW'!S42*'Per Unit Emission'!BA41)*'Efficiency Change'!$G40+Transition!$C40*('RCP19-NEW'!S42*'Per Unit Emission'!BA85)*'Efficiency Change'!$P40)/'Life time change'!$C40</f>
        <v>0</v>
      </c>
      <c r="GK41">
        <f>(Transition!$D40*('RCP19-NEW'!T42*'Per Unit Emission'!AK41)*'Efficiency Change'!$G40+Transition!$C40*('RCP19-NEW'!T42*'Per Unit Emission'!AK85)*'Efficiency Change'!$P40)/'Life time change'!$C40</f>
        <v>54932633.573060535</v>
      </c>
      <c r="GL41">
        <f>(Transition!$D40*('RCP19-NEW'!U42*'Per Unit Emission'!AL41)*'Efficiency Change'!$G40+Transition!$C40*('RCP19-NEW'!U42*'Per Unit Emission'!AL85)*'Efficiency Change'!$P40)/'Life time change'!$C40</f>
        <v>6536120.3427340984</v>
      </c>
      <c r="GM41">
        <f>(Transition!$D40*('RCP19-NEW'!V42*'Per Unit Emission'!AM41)*'Efficiency Change'!$G40+Transition!$C40*('RCP19-NEW'!V42*'Per Unit Emission'!AM85)*'Efficiency Change'!$P40)/'Life time change'!$C40</f>
        <v>7438797.3242641138</v>
      </c>
      <c r="GN41">
        <f>(Transition!$D40*('RCP19-NEW'!W42*'Per Unit Emission'!AN41)*'Efficiency Change'!$G40+Transition!$C40*('RCP19-NEW'!W42*'Per Unit Emission'!AN85)*'Efficiency Change'!$P40)/'Life time change'!$C40</f>
        <v>9167348.3744820096</v>
      </c>
      <c r="GO41">
        <f>(Transition!$D40*('RCP19-NEW'!X42*'Per Unit Emission'!AO41)*'Efficiency Change'!$G40+Transition!$C40*('RCP19-NEW'!X42*'Per Unit Emission'!AO85)*'Efficiency Change'!$P40)/'Life time change'!$C40</f>
        <v>114394364.8426988</v>
      </c>
      <c r="GP41">
        <f>(Transition!$D40*('RCP19-NEW'!Y42*'Per Unit Emission'!AP41)*'Efficiency Change'!$G40+Transition!$C40*('RCP19-NEW'!Y42*'Per Unit Emission'!AP85)*'Efficiency Change'!$P40)/'Life time change'!$C40</f>
        <v>15573949.905589359</v>
      </c>
      <c r="GQ41">
        <f>(Transition!$D40*('RCP19-NEW'!Z42*'Per Unit Emission'!AQ41)*'Efficiency Change'!$G40+Transition!$C40*('RCP19-NEW'!Z42*'Per Unit Emission'!AQ85)*'Efficiency Change'!$P40)/'Life time change'!$C40</f>
        <v>5320240.8392985584</v>
      </c>
      <c r="GR41">
        <f>(Transition!$D40*('RCP19-NEW'!AA42*'Per Unit Emission'!AR41)*'Efficiency Change'!$G40+Transition!$C40*('RCP19-NEW'!AA42*'Per Unit Emission'!AR85)*'Efficiency Change'!$P40)/'Life time change'!$C40</f>
        <v>0</v>
      </c>
      <c r="GS41">
        <f>(Transition!$D40*('RCP19-NEW'!AB42*'Per Unit Emission'!AS41)*'Efficiency Change'!$G40+Transition!$C40*('RCP19-NEW'!AB42*'Per Unit Emission'!AS85)*'Efficiency Change'!$P40)/'Life time change'!$C40</f>
        <v>87499312.165422186</v>
      </c>
      <c r="GT41">
        <f>(Transition!$D40*('RCP19-NEW'!AC42*'Per Unit Emission'!AT41)*'Efficiency Change'!$G40+Transition!$C40*('RCP19-NEW'!AC42*'Per Unit Emission'!AT85)*'Efficiency Change'!$P40)/'Life time change'!$C40</f>
        <v>45844908.841871336</v>
      </c>
      <c r="GU41">
        <f>(Transition!$D40*('RCP19-NEW'!AD42*'Per Unit Emission'!AU41)*'Efficiency Change'!$G40+Transition!$C40*('RCP19-NEW'!AD42*'Per Unit Emission'!AU85)*'Efficiency Change'!$P40)/'Life time change'!$C40</f>
        <v>20242800.758666623</v>
      </c>
      <c r="GV41">
        <f>(Transition!$D40*('RCP19-NEW'!AE42*'Per Unit Emission'!AV41)*'Efficiency Change'!$G40+Transition!$C40*('RCP19-NEW'!AE42*'Per Unit Emission'!AV85)*'Efficiency Change'!$P40)/'Life time change'!$C40</f>
        <v>5210198.2184345517</v>
      </c>
      <c r="GW41">
        <f>(Transition!$D40*('RCP19-NEW'!AF42*'Per Unit Emission'!AW41)*'Efficiency Change'!$G40+Transition!$C40*('RCP19-NEW'!AF42*'Per Unit Emission'!AW85)*'Efficiency Change'!$P40)/'Life time change'!$C40</f>
        <v>8922713.8854663894</v>
      </c>
      <c r="GX41">
        <f>(Transition!$D40*('RCP19-NEW'!AG42*'Per Unit Emission'!AX41)*'Efficiency Change'!$G40+Transition!$C40*('RCP19-NEW'!AG42*'Per Unit Emission'!AX85)*'Efficiency Change'!$P40)/'Life time change'!$C40</f>
        <v>1731205.2339844231</v>
      </c>
      <c r="GY41">
        <f>(Transition!$D40*('RCP19-NEW'!AH42*'Per Unit Emission'!AY41)*'Efficiency Change'!$G40+Transition!$C40*('RCP19-NEW'!AH42*'Per Unit Emission'!AY85)*'Efficiency Change'!$P40)/'Life time change'!$C40</f>
        <v>0</v>
      </c>
      <c r="GZ41">
        <f>(Transition!$D40*('RCP19-NEW'!AI42*'Per Unit Emission'!AZ41)*'Efficiency Change'!$G40+Transition!$C40*('RCP19-NEW'!AI42*'Per Unit Emission'!AZ85)*'Efficiency Change'!$P40)/'Life time change'!$C40</f>
        <v>64319123.872990392</v>
      </c>
      <c r="HA41">
        <f>(Transition!$D40*('RCP19-NEW'!AJ42*'Per Unit Emission'!BA41)*'Efficiency Change'!$G40+Transition!$C40*('RCP19-NEW'!AJ42*'Per Unit Emission'!BA85)*'Efficiency Change'!$P40)/'Life time change'!$C40</f>
        <v>0</v>
      </c>
      <c r="HB41">
        <f>(Transition!$D40*('RCP19-NEW'!AK42*'Per Unit Emission'!AK41)*'Efficiency Change'!$G40+Transition!$C40*('RCP19-NEW'!AK42*'Per Unit Emission'!AK85)*'Efficiency Change'!$P40)/'Life time change'!$C40</f>
        <v>304851869.59300631</v>
      </c>
      <c r="HC41">
        <f>(Transition!$D40*('RCP19-NEW'!AL42*'Per Unit Emission'!AL41)*'Efficiency Change'!$G40+Transition!$C40*('RCP19-NEW'!AL42*'Per Unit Emission'!AL85)*'Efficiency Change'!$P40)/'Life time change'!$C40</f>
        <v>13072125.408754485</v>
      </c>
      <c r="HD41">
        <f>(Transition!$D40*('RCP19-NEW'!AM42*'Per Unit Emission'!AM41)*'Efficiency Change'!$G40+Transition!$C40*('RCP19-NEW'!AM42*'Per Unit Emission'!AM85)*'Efficiency Change'!$P40)/'Life time change'!$C40</f>
        <v>63928918.360919565</v>
      </c>
      <c r="HE41">
        <f>(Transition!$D40*('RCP19-NEW'!AN42*'Per Unit Emission'!AN41)*'Efficiency Change'!$G40+Transition!$C40*('RCP19-NEW'!AN42*'Per Unit Emission'!AN85)*'Efficiency Change'!$P40)/'Life time change'!$C40</f>
        <v>19348582.902271587</v>
      </c>
      <c r="HF41">
        <f>(Transition!$D40*('RCP19-NEW'!AO42*'Per Unit Emission'!AO41)*'Efficiency Change'!$G40+Transition!$C40*('RCP19-NEW'!AO42*'Per Unit Emission'!AO85)*'Efficiency Change'!$P40)/'Life time change'!$C40</f>
        <v>228764473.66811183</v>
      </c>
      <c r="HG41">
        <f>(Transition!$D40*('RCP19-NEW'!AP42*'Per Unit Emission'!AP41)*'Efficiency Change'!$G40+Transition!$C40*('RCP19-NEW'!AP42*'Per Unit Emission'!AP85)*'Efficiency Change'!$P40)/'Life time change'!$C40</f>
        <v>31147249.859855302</v>
      </c>
      <c r="HH41">
        <f>(Transition!$D40*('RCP19-NEW'!AQ42*'Per Unit Emission'!AQ41)*'Efficiency Change'!$G40+Transition!$C40*('RCP19-NEW'!AQ42*'Per Unit Emission'!AQ85)*'Efficiency Change'!$P40)/'Life time change'!$C40</f>
        <v>10640481.678597152</v>
      </c>
      <c r="HI41">
        <f>(Transition!$D40*('RCP19-NEW'!AR42*'Per Unit Emission'!AR41)*'Efficiency Change'!$G40+Transition!$C40*('RCP19-NEW'!AR42*'Per Unit Emission'!AR85)*'Efficiency Change'!$P40)/'Life time change'!$C40</f>
        <v>0</v>
      </c>
      <c r="HJ41">
        <f>(Transition!$D40*('RCP19-NEW'!AS42*'Per Unit Emission'!AS41)*'Efficiency Change'!$G40+Transition!$C40*('RCP19-NEW'!AS42*'Per Unit Emission'!AS85)*'Efficiency Change'!$P40)/'Life time change'!$C40</f>
        <v>174998624.33084437</v>
      </c>
      <c r="HK41">
        <f>(Transition!$D40*('RCP19-NEW'!AT42*'Per Unit Emission'!AT41)*'Efficiency Change'!$G40+Transition!$C40*('RCP19-NEW'!AT42*'Per Unit Emission'!AT85)*'Efficiency Change'!$P40)/'Life time change'!$C40</f>
        <v>91689817.683742672</v>
      </c>
      <c r="HL41">
        <f>(Transition!$D40*('RCP19-NEW'!AU42*'Per Unit Emission'!AU41)*'Efficiency Change'!$G40+Transition!$C40*('RCP19-NEW'!AU42*'Per Unit Emission'!AU85)*'Efficiency Change'!$P40)/'Life time change'!$C40</f>
        <v>79950116.040474266</v>
      </c>
      <c r="HM41">
        <f>(Transition!$D40*('RCP19-NEW'!AV42*'Per Unit Emission'!AV41)*'Efficiency Change'!$G40+Transition!$C40*('RCP19-NEW'!AV42*'Per Unit Emission'!AV85)*'Efficiency Change'!$P40)/'Life time change'!$C40</f>
        <v>10420368.674748236</v>
      </c>
      <c r="HN41">
        <f>(Transition!$D40*('RCP19-NEW'!AW42*'Per Unit Emission'!AW41)*'Efficiency Change'!$G40+Transition!$C40*('RCP19-NEW'!AW42*'Per Unit Emission'!AW85)*'Efficiency Change'!$P40)/'Life time change'!$C40</f>
        <v>17845427.770932779</v>
      </c>
      <c r="HO41">
        <f>(Transition!$D40*('RCP19-NEW'!AX42*'Per Unit Emission'!AX41)*'Efficiency Change'!$G40+Transition!$C40*('RCP19-NEW'!AX42*'Per Unit Emission'!AX85)*'Efficiency Change'!$P40)/'Life time change'!$C40</f>
        <v>3940234.6638037744</v>
      </c>
      <c r="HP41">
        <f>(Transition!$D40*('RCP19-NEW'!AY42*'Per Unit Emission'!AY41)*'Efficiency Change'!$G40+Transition!$C40*('RCP19-NEW'!AY42*'Per Unit Emission'!AY85)*'Efficiency Change'!$P40)/'Life time change'!$C40</f>
        <v>0</v>
      </c>
      <c r="HQ41">
        <f>(Transition!$D40*('RCP19-NEW'!AZ42*'Per Unit Emission'!AZ41)*'Efficiency Change'!$G40+Transition!$C40*('RCP19-NEW'!AZ42*'Per Unit Emission'!AZ85)*'Efficiency Change'!$P40)/'Life time change'!$C40</f>
        <v>128638247.74598114</v>
      </c>
      <c r="HR41">
        <f>(Transition!$D40*('RCP19-NEW'!BA42*'Per Unit Emission'!BA41)*'Efficiency Change'!$G40+Transition!$C40*('RCP19-NEW'!BA42*'Per Unit Emission'!BA85)*'Efficiency Change'!$P40)/'Life time change'!$C40</f>
        <v>0</v>
      </c>
      <c r="HS41">
        <f>(Transition!$D40*('RCP19-NEW'!BB42*'Per Unit Emission'!AK41)*'Efficiency Change'!$G40+Transition!$C40*('RCP19-NEW'!BB42*'Per Unit Emission'!AK85)*'Efficiency Change'!$P40)/'Life time change'!$C40</f>
        <v>305471377.94888914</v>
      </c>
      <c r="HT41">
        <f>(Transition!$D40*('RCP19-NEW'!BC42*'Per Unit Emission'!AL41)*'Efficiency Change'!$G40+Transition!$C40*('RCP19-NEW'!BC42*'Per Unit Emission'!AL85)*'Efficiency Change'!$P40)/'Life time change'!$C40</f>
        <v>26945863.040989291</v>
      </c>
      <c r="HU41">
        <f>(Transition!$D40*('RCP19-NEW'!BD42*'Per Unit Emission'!AM41)*'Efficiency Change'!$G40+Transition!$C40*('RCP19-NEW'!BD42*'Per Unit Emission'!AM85)*'Efficiency Change'!$P40)/'Life time change'!$C40</f>
        <v>64000686.941632584</v>
      </c>
      <c r="HV41">
        <f>(Transition!$D40*('RCP19-NEW'!BE42*'Per Unit Emission'!AN41)*'Efficiency Change'!$G40+Transition!$C40*('RCP19-NEW'!BE42*'Per Unit Emission'!AN85)*'Efficiency Change'!$P40)/'Life time change'!$C40</f>
        <v>37633228.736981235</v>
      </c>
      <c r="HW41">
        <f>(Transition!$D40*('RCP19-NEW'!BF42*'Per Unit Emission'!AO41)*'Efficiency Change'!$G40+Transition!$C40*('RCP19-NEW'!BF42*'Per Unit Emission'!AO85)*'Efficiency Change'!$P40)/'Life time change'!$C40</f>
        <v>466650565.24436677</v>
      </c>
      <c r="HX41">
        <f>(Transition!$D40*('RCP19-NEW'!BG42*'Per Unit Emission'!AP41)*'Efficiency Change'!$G40+Transition!$C40*('RCP19-NEW'!BG42*'Per Unit Emission'!AP85)*'Efficiency Change'!$P40)/'Life time change'!$C40</f>
        <v>46717752.092668742</v>
      </c>
      <c r="HY41">
        <f>(Transition!$D40*('RCP19-NEW'!BH42*'Per Unit Emission'!AQ41)*'Efficiency Change'!$G40+Transition!$C40*('RCP19-NEW'!BH42*'Per Unit Emission'!AQ85)*'Efficiency Change'!$P40)/'Life time change'!$C40</f>
        <v>22965408.733065221</v>
      </c>
      <c r="HZ41">
        <f>(Transition!$D40*('RCP19-NEW'!BI42*'Per Unit Emission'!AR41)*'Efficiency Change'!$G40+Transition!$C40*('RCP19-NEW'!BI42*'Per Unit Emission'!AR85)*'Efficiency Change'!$P40)/'Life time change'!$C40</f>
        <v>0</v>
      </c>
      <c r="IA41">
        <f>(Transition!$D40*('RCP19-NEW'!BJ42*'Per Unit Emission'!AS41)*'Efficiency Change'!$G40+Transition!$C40*('RCP19-NEW'!BJ42*'Per Unit Emission'!AS85)*'Efficiency Change'!$P40)/'Life time change'!$C40</f>
        <v>355029153.77484131</v>
      </c>
      <c r="IB41">
        <f>(Transition!$D40*('RCP19-NEW'!BK42*'Per Unit Emission'!AT41)*'Efficiency Change'!$G40+Transition!$C40*('RCP19-NEW'!BK42*'Per Unit Emission'!AT85)*'Efficiency Change'!$P40)/'Life time change'!$C40</f>
        <v>187725420.19801873</v>
      </c>
      <c r="IC41">
        <f>(Transition!$D40*('RCP19-NEW'!BL42*'Per Unit Emission'!AU41)*'Efficiency Change'!$G40+Transition!$C40*('RCP19-NEW'!BL42*'Per Unit Emission'!AU85)*'Efficiency Change'!$P40)/'Life time change'!$C40</f>
        <v>80061865.120541468</v>
      </c>
      <c r="ID41">
        <f>(Transition!$D40*('RCP19-NEW'!BM42*'Per Unit Emission'!AV41)*'Efficiency Change'!$G40+Transition!$C40*('RCP19-NEW'!BM42*'Per Unit Emission'!AV85)*'Efficiency Change'!$P40)/'Life time change'!$C40</f>
        <v>15627109.718955765</v>
      </c>
      <c r="IE41">
        <f>(Transition!$D40*('RCP19-NEW'!BN42*'Per Unit Emission'!AW41)*'Efficiency Change'!$G40+Transition!$C40*('RCP19-NEW'!BN42*'Per Unit Emission'!AW85)*'Efficiency Change'!$P40)/'Life time change'!$C40</f>
        <v>37463880.525510997</v>
      </c>
      <c r="IF41">
        <f>(Transition!$D40*('RCP19-NEW'!BO42*'Per Unit Emission'!AX41)*'Efficiency Change'!$G40+Transition!$C40*('RCP19-NEW'!BO42*'Per Unit Emission'!AX85)*'Efficiency Change'!$P40)/'Life time change'!$C40</f>
        <v>4006848.0596424616</v>
      </c>
      <c r="IG41">
        <f>(Transition!$D40*('RCP19-NEW'!BP42*'Per Unit Emission'!AY41)*'Efficiency Change'!$G40+Transition!$C40*('RCP19-NEW'!BP42*'Per Unit Emission'!AY85)*'Efficiency Change'!$P40)/'Life time change'!$C40</f>
        <v>1216217.5116587349</v>
      </c>
      <c r="IH41">
        <f>(Transition!$D40*('RCP19-NEW'!BQ42*'Per Unit Emission'!AZ41)*'Efficiency Change'!$G40+Transition!$C40*('RCP19-NEW'!BQ42*'Per Unit Emission'!AZ85)*'Efficiency Change'!$P40)/'Life time change'!$C40</f>
        <v>255023416.92397964</v>
      </c>
      <c r="II41">
        <f>(Transition!$D40*('RCP19-NEW'!BR42*'Per Unit Emission'!BA41)*'Efficiency Change'!$G40+Transition!$C40*('RCP19-NEW'!BR42*'Per Unit Emission'!BA85)*'Efficiency Change'!$P40)/'Life time change'!$C40</f>
        <v>0</v>
      </c>
      <c r="IJ41">
        <f>(Transition!$D40*('RCP19-NEW'!BS42*'Per Unit Emission'!AK41)*'Efficiency Change'!$G40+Transition!$C40*('RCP19-NEW'!BS42*'Per Unit Emission'!AK85)*'Efficiency Change'!$P40)/'Life time change'!$C40</f>
        <v>305989407.36677551</v>
      </c>
      <c r="IK41">
        <f>(Transition!$D40*('RCP19-NEW'!BT42*'Per Unit Emission'!AL41)*'Efficiency Change'!$G40+Transition!$C40*('RCP19-NEW'!BT42*'Per Unit Emission'!AL85)*'Efficiency Change'!$P40)/'Life time change'!$C40</f>
        <v>26956444.065863781</v>
      </c>
      <c r="IL41">
        <f>(Transition!$D40*('RCP19-NEW'!BU42*'Per Unit Emission'!AM41)*'Efficiency Change'!$G40+Transition!$C40*('RCP19-NEW'!BU42*'Per Unit Emission'!AM85)*'Efficiency Change'!$P40)/'Life time change'!$C40</f>
        <v>64070446.901720323</v>
      </c>
      <c r="IM41">
        <f>(Transition!$D40*('RCP19-NEW'!BV42*'Per Unit Emission'!AN41)*'Efficiency Change'!$G40+Transition!$C40*('RCP19-NEW'!BV42*'Per Unit Emission'!AN85)*'Efficiency Change'!$P40)/'Life time change'!$C40</f>
        <v>37661184.621447295</v>
      </c>
      <c r="IN41">
        <f>(Transition!$D40*('RCP19-NEW'!BW42*'Per Unit Emission'!AO41)*'Efficiency Change'!$G40+Transition!$C40*('RCP19-NEW'!BW42*'Per Unit Emission'!AO85)*'Efficiency Change'!$P40)/'Life time change'!$C40</f>
        <v>466867168.76634789</v>
      </c>
      <c r="IO41">
        <f>(Transition!$D40*('RCP19-NEW'!BX42*'Per Unit Emission'!AP41)*'Efficiency Change'!$G40+Transition!$C40*('RCP19-NEW'!BX42*'Per Unit Emission'!AP85)*'Efficiency Change'!$P40)/'Life time change'!$C40</f>
        <v>61709455.464746036</v>
      </c>
      <c r="IP41">
        <f>(Transition!$D40*('RCP19-NEW'!BY42*'Per Unit Emission'!AQ41)*'Efficiency Change'!$G40+Transition!$C40*('RCP19-NEW'!BY42*'Per Unit Emission'!AQ85)*'Efficiency Change'!$P40)/'Life time change'!$C40</f>
        <v>22983074.591431852</v>
      </c>
      <c r="IQ41">
        <f>(Transition!$D40*('RCP19-NEW'!BZ42*'Per Unit Emission'!AR41)*'Efficiency Change'!$G40+Transition!$C40*('RCP19-NEW'!BZ42*'Per Unit Emission'!AR85)*'Efficiency Change'!$P40)/'Life time change'!$C40</f>
        <v>0</v>
      </c>
      <c r="IR41">
        <f>(Transition!$D40*('RCP19-NEW'!CA42*'Per Unit Emission'!AS41)*'Efficiency Change'!$G40+Transition!$C40*('RCP19-NEW'!CA42*'Per Unit Emission'!AS85)*'Efficiency Change'!$P40)/'Life time change'!$C40</f>
        <v>355528831.85482675</v>
      </c>
      <c r="IS41">
        <f>(Transition!$D40*('RCP19-NEW'!CB42*'Per Unit Emission'!AT41)*'Efficiency Change'!$G40+Transition!$C40*('RCP19-NEW'!CB42*'Per Unit Emission'!AT85)*'Efficiency Change'!$P40)/'Life time change'!$C40</f>
        <v>187800565.33599466</v>
      </c>
      <c r="IT41">
        <f>(Transition!$D40*('RCP19-NEW'!CC42*'Per Unit Emission'!AU41)*'Efficiency Change'!$G40+Transition!$C40*('RCP19-NEW'!CC42*'Per Unit Emission'!AU85)*'Efficiency Change'!$P40)/'Life time change'!$C40</f>
        <v>80150039.676324233</v>
      </c>
      <c r="IU41">
        <f>(Transition!$D40*('RCP19-NEW'!CD42*'Per Unit Emission'!AV41)*'Efficiency Change'!$G40+Transition!$C40*('RCP19-NEW'!CD42*'Per Unit Emission'!AV85)*'Efficiency Change'!$P40)/'Life time change'!$C40</f>
        <v>22010910.783346511</v>
      </c>
      <c r="IV41">
        <f>(Transition!$D40*('RCP19-NEW'!CE42*'Per Unit Emission'!AW41)*'Efficiency Change'!$G40+Transition!$C40*('RCP19-NEW'!CE42*'Per Unit Emission'!AW85)*'Efficiency Change'!$P40)/'Life time change'!$C40</f>
        <v>37490570.284494027</v>
      </c>
      <c r="IW41">
        <f>(Transition!$D40*('RCP19-NEW'!CF42*'Per Unit Emission'!AX41)*'Efficiency Change'!$G40+Transition!$C40*('RCP19-NEW'!CF42*'Per Unit Emission'!AX85)*'Efficiency Change'!$P40)/'Life time change'!$C40</f>
        <v>4060899.1724554268</v>
      </c>
      <c r="IX41">
        <f>(Transition!$D40*('RCP19-NEW'!CG42*'Per Unit Emission'!AY41)*'Efficiency Change'!$G40+Transition!$C40*('RCP19-NEW'!CG42*'Per Unit Emission'!AY85)*'Efficiency Change'!$P40)/'Life time change'!$C40</f>
        <v>1289379.2063250206</v>
      </c>
      <c r="IY41">
        <f>(Transition!$D40*('RCP19-NEW'!CH42*'Per Unit Emission'!AZ41)*'Efficiency Change'!$G40+Transition!$C40*('RCP19-NEW'!CH42*'Per Unit Emission'!AZ85)*'Efficiency Change'!$P40)/'Life time change'!$C40</f>
        <v>255197748.32921267</v>
      </c>
    </row>
    <row r="42" spans="1:259" x14ac:dyDescent="0.25">
      <c r="A42">
        <v>2049</v>
      </c>
      <c r="B42">
        <f>(Transition!$D41*('Base-New'!C43*'Per Unit Emission'!C42)*'Efficiency Change'!$G41+Transition!$C41*('Base-New'!C43*'Per Unit Emission'!C86)*'Efficiency Change'!$P41)/'Life time change'!$C41</f>
        <v>0</v>
      </c>
      <c r="C42">
        <f>(Transition!$D41*('Base-New'!D43*'Per Unit Emission'!D42)*'Efficiency Change'!$G41+Transition!$C41*('Base-New'!D43*'Per Unit Emission'!D86)*'Efficiency Change'!$P41)/'Life time change'!$C41</f>
        <v>0</v>
      </c>
      <c r="D42">
        <f>(Transition!$D41*('Base-New'!E43*'Per Unit Emission'!E42)*'Efficiency Change'!$G41+Transition!$C41*('Base-New'!E43*'Per Unit Emission'!E86)*'Efficiency Change'!$P41)/'Life time change'!$C41</f>
        <v>0</v>
      </c>
      <c r="E42">
        <f>(Transition!$D41*('Base-New'!F43*'Per Unit Emission'!F42)*'Efficiency Change'!$G41+Transition!$C41*('Base-New'!F43*'Per Unit Emission'!F86)*'Efficiency Change'!$P41)/'Life time change'!$C41</f>
        <v>0</v>
      </c>
      <c r="F42">
        <f>(Transition!$D41*('Base-New'!G43*'Per Unit Emission'!G42)*'Efficiency Change'!$G41+Transition!$C41*('Base-New'!G43*'Per Unit Emission'!G86)*'Efficiency Change'!$P41)/'Life time change'!$C41</f>
        <v>0</v>
      </c>
      <c r="G42">
        <f>(Transition!$D41*('Base-New'!H43*'Per Unit Emission'!H42)*'Efficiency Change'!$G41+Transition!$C41*('Base-New'!H43*'Per Unit Emission'!H86)*'Efficiency Change'!$P41)/'Life time change'!$C41</f>
        <v>0</v>
      </c>
      <c r="H42">
        <f>(Transition!$D41*('Base-New'!I43*'Per Unit Emission'!I42)*'Efficiency Change'!$G41+Transition!$C41*('Base-New'!I43*'Per Unit Emission'!I86)*'Efficiency Change'!$P41)/'Life time change'!$C41</f>
        <v>0</v>
      </c>
      <c r="I42">
        <f>(Transition!$D41*('Base-New'!J43*'Per Unit Emission'!J42)*'Efficiency Change'!$G41+Transition!$C41*('Base-New'!J43*'Per Unit Emission'!J86)*'Efficiency Change'!$P41)/'Life time change'!$C41</f>
        <v>0</v>
      </c>
      <c r="J42">
        <f>(Transition!$D41*('Base-New'!K43*'Per Unit Emission'!K42)*'Efficiency Change'!$G41+Transition!$C41*('Base-New'!K43*'Per Unit Emission'!K86)*'Efficiency Change'!$P41)/'Life time change'!$C41</f>
        <v>0</v>
      </c>
      <c r="K42">
        <f>(Transition!$D41*('Base-New'!L43*'Per Unit Emission'!L42)*'Efficiency Change'!$G41+Transition!$C41*('Base-New'!L43*'Per Unit Emission'!L86)*'Efficiency Change'!$P41)/'Life time change'!$C41</f>
        <v>0</v>
      </c>
      <c r="L42">
        <f>(Transition!$D41*('Base-New'!M43*'Per Unit Emission'!M42)*'Efficiency Change'!$G41+Transition!$C41*('Base-New'!M43*'Per Unit Emission'!M86)*'Efficiency Change'!$P41)/'Life time change'!$C41</f>
        <v>0</v>
      </c>
      <c r="M42">
        <f>(Transition!$D41*('Base-New'!N43*'Per Unit Emission'!N42)*'Efficiency Change'!$G41+Transition!$C41*('Base-New'!N43*'Per Unit Emission'!N86)*'Efficiency Change'!$P41)/'Life time change'!$C41</f>
        <v>0</v>
      </c>
      <c r="N42">
        <f>(Transition!$D41*('Base-New'!O43*'Per Unit Emission'!O42)*'Efficiency Change'!$G41+Transition!$C41*('Base-New'!O43*'Per Unit Emission'!O86)*'Efficiency Change'!$P41)/'Life time change'!$C41</f>
        <v>0</v>
      </c>
      <c r="O42">
        <f>(Transition!$D41*('Base-New'!P43*'Per Unit Emission'!P42)*'Efficiency Change'!$G41+Transition!$C41*('Base-New'!P43*'Per Unit Emission'!P86)*'Efficiency Change'!$P41)/'Life time change'!$C41</f>
        <v>0</v>
      </c>
      <c r="P42">
        <f>(Transition!$D41*('Base-New'!Q43*'Per Unit Emission'!Q42)*'Efficiency Change'!$G41+Transition!$C41*('Base-New'!Q43*'Per Unit Emission'!Q86)*'Efficiency Change'!$P41)/'Life time change'!$C41</f>
        <v>0</v>
      </c>
      <c r="Q42">
        <f>(Transition!$D41*('Base-New'!R43*'Per Unit Emission'!R42)*'Efficiency Change'!$G41+Transition!$C41*('Base-New'!R43*'Per Unit Emission'!R86)*'Efficiency Change'!$P41)/'Life time change'!$C41</f>
        <v>0</v>
      </c>
      <c r="R42">
        <f>(Transition!$D41*('Base-New'!S43*'Per Unit Emission'!S42)*'Efficiency Change'!$G41+Transition!$C41*('Base-New'!S43*'Per Unit Emission'!S86)*'Efficiency Change'!$P41)/'Life time change'!$C41</f>
        <v>0</v>
      </c>
      <c r="S42">
        <f>(Transition!$D41*('Base-New'!T43*'Per Unit Emission'!C42)*'Efficiency Change'!$G41+Transition!$C41*('Base-New'!T43*'Per Unit Emission'!C86)*'Efficiency Change'!$P41)/'Life time change'!$C41</f>
        <v>408529165.7236042</v>
      </c>
      <c r="T42">
        <f>(Transition!$D41*('Base-New'!U43*'Per Unit Emission'!D42)*'Efficiency Change'!$G41+Transition!$C41*('Base-New'!U43*'Per Unit Emission'!D86)*'Efficiency Change'!$P41)/'Life time change'!$C41</f>
        <v>52282520.87183208</v>
      </c>
      <c r="U42">
        <f>(Transition!$D41*('Base-New'!V43*'Per Unit Emission'!E42)*'Efficiency Change'!$G41+Transition!$C41*('Base-New'!V43*'Per Unit Emission'!E86)*'Efficiency Change'!$P41)/'Life time change'!$C41</f>
        <v>6996979.7597877067</v>
      </c>
      <c r="V42">
        <f>(Transition!$D41*('Base-New'!W43*'Per Unit Emission'!F42)*'Efficiency Change'!$G41+Transition!$C41*('Base-New'!W43*'Per Unit Emission'!F86)*'Efficiency Change'!$P41)/'Life time change'!$C41</f>
        <v>5056909.4855446219</v>
      </c>
      <c r="W42">
        <f>(Transition!$D41*('Base-New'!X43*'Per Unit Emission'!G42)*'Efficiency Change'!$G41+Transition!$C41*('Base-New'!X43*'Per Unit Emission'!G86)*'Efficiency Change'!$P41)/'Life time change'!$C41</f>
        <v>54002027.230164714</v>
      </c>
      <c r="X42">
        <f>(Transition!$D41*('Base-New'!Y43*'Per Unit Emission'!H42)*'Efficiency Change'!$G41+Transition!$C41*('Base-New'!Y43*'Per Unit Emission'!H86)*'Efficiency Change'!$P41)/'Life time change'!$C41</f>
        <v>7438846.2236197889</v>
      </c>
      <c r="Y42">
        <f>(Transition!$D41*('Base-New'!Z43*'Per Unit Emission'!I42)*'Efficiency Change'!$G41+Transition!$C41*('Base-New'!Z43*'Per Unit Emission'!I86)*'Efficiency Change'!$P41)/'Life time change'!$C41</f>
        <v>14080587.403140435</v>
      </c>
      <c r="Z42">
        <f>(Transition!$D41*('Base-New'!AA43*'Per Unit Emission'!J42)*'Efficiency Change'!$G41+Transition!$C41*('Base-New'!AA43*'Per Unit Emission'!J86)*'Efficiency Change'!$P41)/'Life time change'!$C41</f>
        <v>26737044.664800979</v>
      </c>
      <c r="AA42">
        <f>(Transition!$D41*('Base-New'!AB43*'Per Unit Emission'!K42)*'Efficiency Change'!$G41+Transition!$C41*('Base-New'!AB43*'Per Unit Emission'!K86)*'Efficiency Change'!$P41)/'Life time change'!$C41</f>
        <v>0</v>
      </c>
      <c r="AB42">
        <f>(Transition!$D41*('Base-New'!AC43*'Per Unit Emission'!L42)*'Efficiency Change'!$G41+Transition!$C41*('Base-New'!AC43*'Per Unit Emission'!L86)*'Efficiency Change'!$P41)/'Life time change'!$C41</f>
        <v>42069111.813377768</v>
      </c>
      <c r="AC42">
        <f>(Transition!$D41*('Base-New'!AD43*'Per Unit Emission'!M42)*'Efficiency Change'!$G41+Transition!$C41*('Base-New'!AD43*'Per Unit Emission'!M86)*'Efficiency Change'!$P41)/'Life time change'!$C41</f>
        <v>43951316.784943968</v>
      </c>
      <c r="AD42">
        <f>(Transition!$D41*('Base-New'!AE43*'Per Unit Emission'!N42)*'Efficiency Change'!$G41+Transition!$C41*('Base-New'!AE43*'Per Unit Emission'!N86)*'Efficiency Change'!$P41)/'Life time change'!$C41</f>
        <v>7374362.4011558266</v>
      </c>
      <c r="AE42">
        <f>(Transition!$D41*('Base-New'!AF43*'Per Unit Emission'!O42)*'Efficiency Change'!$G41+Transition!$C41*('Base-New'!AF43*'Per Unit Emission'!O86)*'Efficiency Change'!$P41)/'Life time change'!$C41</f>
        <v>7033346.7916805511</v>
      </c>
      <c r="AF42">
        <f>(Transition!$D41*('Base-New'!AG43*'Per Unit Emission'!P42)*'Efficiency Change'!$G41+Transition!$C41*('Base-New'!AG43*'Per Unit Emission'!P86)*'Efficiency Change'!$P41)/'Life time change'!$C41</f>
        <v>11709770.935875513</v>
      </c>
      <c r="AG42">
        <f>(Transition!$D41*('Base-New'!AH43*'Per Unit Emission'!Q42)*'Efficiency Change'!$G41+Transition!$C41*('Base-New'!AH43*'Per Unit Emission'!Q86)*'Efficiency Change'!$P41)/'Life time change'!$C41</f>
        <v>9126307.20211678</v>
      </c>
      <c r="AH42">
        <f>(Transition!$D41*('Base-New'!AI43*'Per Unit Emission'!R42)*'Efficiency Change'!$G41+Transition!$C41*('Base-New'!AI43*'Per Unit Emission'!R86)*'Efficiency Change'!$P41)/'Life time change'!$C41</f>
        <v>35714138.617082991</v>
      </c>
      <c r="AI42">
        <f>(Transition!$D41*('Base-New'!AJ43*'Per Unit Emission'!S42)*'Efficiency Change'!$G41+Transition!$C41*('Base-New'!AJ43*'Per Unit Emission'!S86)*'Efficiency Change'!$P41)/'Life time change'!$C41</f>
        <v>0</v>
      </c>
      <c r="AJ42">
        <f>(Transition!$D41*('Base-New'!AK43*'Per Unit Emission'!C42)*'Efficiency Change'!$G41+Transition!$C41*('Base-New'!AK43*'Per Unit Emission'!C86)*'Efficiency Change'!$P41)/'Life time change'!$C41</f>
        <v>503466559.28682411</v>
      </c>
      <c r="AK42">
        <f>(Transition!$D41*('Base-New'!AL43*'Per Unit Emission'!D42)*'Efficiency Change'!$G41+Transition!$C41*('Base-New'!AL43*'Per Unit Emission'!D86)*'Efficiency Change'!$P41)/'Life time change'!$C41</f>
        <v>104815370.1200393</v>
      </c>
      <c r="AL42">
        <f>(Transition!$D41*('Base-New'!AM43*'Per Unit Emission'!E42)*'Efficiency Change'!$G41+Transition!$C41*('Base-New'!AM43*'Per Unit Emission'!E86)*'Efficiency Change'!$P41)/'Life time change'!$C41</f>
        <v>13978568.179097228</v>
      </c>
      <c r="AM42">
        <f>(Transition!$D41*('Base-New'!AN43*'Per Unit Emission'!F42)*'Efficiency Change'!$G41+Transition!$C41*('Base-New'!AN43*'Per Unit Emission'!F86)*'Efficiency Change'!$P41)/'Life time change'!$C41</f>
        <v>10110119.942411644</v>
      </c>
      <c r="AN42">
        <f>(Transition!$D41*('Base-New'!AO43*'Per Unit Emission'!G42)*'Efficiency Change'!$G41+Transition!$C41*('Base-New'!AO43*'Per Unit Emission'!G86)*'Efficiency Change'!$P41)/'Life time change'!$C41</f>
        <v>149505070.45174587</v>
      </c>
      <c r="AO42">
        <f>(Transition!$D41*('Base-New'!AP43*'Per Unit Emission'!H42)*'Efficiency Change'!$G41+Transition!$C41*('Base-New'!AP43*'Per Unit Emission'!H86)*'Efficiency Change'!$P41)/'Life time change'!$C41</f>
        <v>14877692.447239619</v>
      </c>
      <c r="AP42">
        <f>(Transition!$D41*('Base-New'!AQ43*'Per Unit Emission'!I42)*'Efficiency Change'!$G41+Transition!$C41*('Base-New'!AQ43*'Per Unit Emission'!I86)*'Efficiency Change'!$P41)/'Life time change'!$C41</f>
        <v>28157788.898568206</v>
      </c>
      <c r="AQ42">
        <f>(Transition!$D41*('Base-New'!AR43*'Per Unit Emission'!J42)*'Efficiency Change'!$G41+Transition!$C41*('Base-New'!AR43*'Per Unit Emission'!J86)*'Efficiency Change'!$P41)/'Life time change'!$C41</f>
        <v>53471314.215793885</v>
      </c>
      <c r="AR42">
        <f>(Transition!$D41*('Base-New'!AS43*'Per Unit Emission'!K42)*'Efficiency Change'!$G41+Transition!$C41*('Base-New'!AS43*'Per Unit Emission'!K86)*'Efficiency Change'!$P41)/'Life time change'!$C41</f>
        <v>0</v>
      </c>
      <c r="AS42">
        <f>(Transition!$D41*('Base-New'!AT43*'Per Unit Emission'!L42)*'Efficiency Change'!$G41+Transition!$C41*('Base-New'!AT43*'Per Unit Emission'!L86)*'Efficiency Change'!$P41)/'Life time change'!$C41</f>
        <v>84138223.626755536</v>
      </c>
      <c r="AT42">
        <f>(Transition!$D41*('Base-New'!AU43*'Per Unit Emission'!M42)*'Efficiency Change'!$G41+Transition!$C41*('Base-New'!AU43*'Per Unit Emission'!M86)*'Efficiency Change'!$P41)/'Life time change'!$C41</f>
        <v>87902633.569887936</v>
      </c>
      <c r="AU42">
        <f>(Transition!$D41*('Base-New'!AV43*'Per Unit Emission'!N42)*'Efficiency Change'!$G41+Transition!$C41*('Base-New'!AV43*'Per Unit Emission'!N86)*'Efficiency Change'!$P41)/'Life time change'!$C41</f>
        <v>14748290.099599306</v>
      </c>
      <c r="AV42">
        <f>(Transition!$D41*('Base-New'!AW43*'Per Unit Emission'!O42)*'Efficiency Change'!$G41+Transition!$C41*('Base-New'!AW43*'Per Unit Emission'!O86)*'Efficiency Change'!$P41)/'Life time change'!$C41</f>
        <v>14066662.901605269</v>
      </c>
      <c r="AW42">
        <f>(Transition!$D41*('Base-New'!AX43*'Per Unit Emission'!P42)*'Efficiency Change'!$G41+Transition!$C41*('Base-New'!AX43*'Per Unit Emission'!P86)*'Efficiency Change'!$P41)/'Life time change'!$C41</f>
        <v>23419541.871751025</v>
      </c>
      <c r="AX42">
        <f>(Transition!$D41*('Base-New'!AY43*'Per Unit Emission'!Q42)*'Efficiency Change'!$G41+Transition!$C41*('Base-New'!AY43*'Per Unit Emission'!Q86)*'Efficiency Change'!$P41)/'Life time change'!$C41</f>
        <v>18252614.40423356</v>
      </c>
      <c r="AY42">
        <f>(Transition!$D41*('Base-New'!AZ43*'Per Unit Emission'!R42)*'Efficiency Change'!$G41+Transition!$C41*('Base-New'!AZ43*'Per Unit Emission'!R86)*'Efficiency Change'!$P41)/'Life time change'!$C41</f>
        <v>71428180.148583919</v>
      </c>
      <c r="AZ42">
        <f>(Transition!$D41*('Base-New'!BA43*'Per Unit Emission'!S42)*'Efficiency Change'!$G41+Transition!$C41*('Base-New'!BA43*'Per Unit Emission'!S86)*'Efficiency Change'!$P41)/'Life time change'!$C41</f>
        <v>0</v>
      </c>
      <c r="BA42">
        <f>(Transition!$D41*('Base-New'!BB43*'Per Unit Emission'!C42)*'Efficiency Change'!$G41+Transition!$C41*('Base-New'!BB43*'Per Unit Emission'!C86)*'Efficiency Change'!$P41)/'Life time change'!$C41</f>
        <v>503860106.66201693</v>
      </c>
      <c r="BB42">
        <f>(Transition!$D41*('Base-New'!BC43*'Per Unit Emission'!D42)*'Efficiency Change'!$G41+Transition!$C41*('Base-New'!BC43*'Per Unit Emission'!D86)*'Efficiency Change'!$P41)/'Life time change'!$C41</f>
        <v>249946615.49133652</v>
      </c>
      <c r="BC42">
        <f>(Transition!$D41*('Base-New'!BD43*'Per Unit Emission'!E42)*'Efficiency Change'!$G41+Transition!$C41*('Base-New'!BD43*'Per Unit Emission'!E86)*'Efficiency Change'!$P41)/'Life time change'!$C41</f>
        <v>39170042.863153428</v>
      </c>
      <c r="BD42">
        <f>(Transition!$D41*('Base-New'!BE43*'Per Unit Emission'!F42)*'Efficiency Change'!$G41+Transition!$C41*('Base-New'!BE43*'Per Unit Emission'!F86)*'Efficiency Change'!$P41)/'Life time change'!$C41</f>
        <v>25770809.672163323</v>
      </c>
      <c r="BE42">
        <f>(Transition!$D41*('Base-New'!BF43*'Per Unit Emission'!G42)*'Efficiency Change'!$G41+Transition!$C41*('Base-New'!BF43*'Per Unit Emission'!G86)*'Efficiency Change'!$P41)/'Life time change'!$C41</f>
        <v>149855788.92699072</v>
      </c>
      <c r="BF42">
        <f>(Transition!$D41*('Base-New'!BG43*'Per Unit Emission'!H42)*'Efficiency Change'!$G41+Transition!$C41*('Base-New'!BG43*'Per Unit Emission'!H86)*'Efficiency Change'!$P41)/'Life time change'!$C41</f>
        <v>22316515.865879554</v>
      </c>
      <c r="BG42">
        <f>(Transition!$D41*('Base-New'!BH43*'Per Unit Emission'!I42)*'Efficiency Change'!$G41+Transition!$C41*('Base-New'!BH43*'Per Unit Emission'!I86)*'Efficiency Change'!$P41)/'Life time change'!$C41</f>
        <v>44975512.249798022</v>
      </c>
      <c r="BH42">
        <f>(Transition!$D41*('Base-New'!BI43*'Per Unit Emission'!J42)*'Efficiency Change'!$G41+Transition!$C41*('Base-New'!BI43*'Per Unit Emission'!J86)*'Efficiency Change'!$P41)/'Life time change'!$C41</f>
        <v>113190603.32960138</v>
      </c>
      <c r="BI42">
        <f>(Transition!$D41*('Base-New'!BJ43*'Per Unit Emission'!K42)*'Efficiency Change'!$G41+Transition!$C41*('Base-New'!BJ43*'Per Unit Emission'!K86)*'Efficiency Change'!$P41)/'Life time change'!$C41</f>
        <v>0</v>
      </c>
      <c r="BJ42">
        <f>(Transition!$D41*('Base-New'!BK43*'Per Unit Emission'!L42)*'Efficiency Change'!$G41+Transition!$C41*('Base-New'!BK43*'Per Unit Emission'!L86)*'Efficiency Change'!$P41)/'Life time change'!$C41</f>
        <v>126202872.95992175</v>
      </c>
      <c r="BK42">
        <f>(Transition!$D41*('Base-New'!BL43*'Per Unit Emission'!M42)*'Efficiency Change'!$G41+Transition!$C41*('Base-New'!BL43*'Per Unit Emission'!M86)*'Efficiency Change'!$P41)/'Life time change'!$C41</f>
        <v>162208839.25064373</v>
      </c>
      <c r="BL42">
        <f>(Transition!$D41*('Base-New'!BM43*'Per Unit Emission'!N42)*'Efficiency Change'!$G41+Transition!$C41*('Base-New'!BM43*'Per Unit Emission'!N86)*'Efficiency Change'!$P41)/'Life time change'!$C41</f>
        <v>23503854.451418255</v>
      </c>
      <c r="BM42">
        <f>(Transition!$D41*('Base-New'!BN43*'Per Unit Emission'!O42)*'Efficiency Change'!$G41+Transition!$C41*('Base-New'!BN43*'Per Unit Emission'!O86)*'Efficiency Change'!$P41)/'Life time change'!$C41</f>
        <v>24492102.205795225</v>
      </c>
      <c r="BN42">
        <f>(Transition!$D41*('Base-New'!BO43*'Per Unit Emission'!P42)*'Efficiency Change'!$G41+Transition!$C41*('Base-New'!BO43*'Per Unit Emission'!P86)*'Efficiency Change'!$P41)/'Life time change'!$C41</f>
        <v>28960053.419118129</v>
      </c>
      <c r="BO42">
        <f>(Transition!$D41*('Base-New'!BP43*'Per Unit Emission'!Q42)*'Efficiency Change'!$G41+Transition!$C41*('Base-New'!BP43*'Per Unit Emission'!Q86)*'Efficiency Change'!$P41)/'Life time change'!$C41</f>
        <v>29884751.199668508</v>
      </c>
      <c r="BP42">
        <f>(Transition!$D41*('Base-New'!BQ43*'Per Unit Emission'!R42)*'Efficiency Change'!$G41+Transition!$C41*('Base-New'!BQ43*'Per Unit Emission'!R86)*'Efficiency Change'!$P41)/'Life time change'!$C41</f>
        <v>117870938.84609504</v>
      </c>
      <c r="BQ42">
        <f>(Transition!$D41*('Base-New'!BR43*'Per Unit Emission'!S42)*'Efficiency Change'!$G41+Transition!$C41*('Base-New'!BR43*'Per Unit Emission'!S86)*'Efficiency Change'!$P41)/'Life time change'!$C41</f>
        <v>0</v>
      </c>
      <c r="BR42">
        <f>(Transition!$D41*('Base-New'!BS43*'Per Unit Emission'!C42)*'Efficiency Change'!$G41+Transition!$C41*('Base-New'!BS43*'Per Unit Emission'!C86)*'Efficiency Change'!$P41)/'Life time change'!$C41</f>
        <v>504219310.99410671</v>
      </c>
      <c r="BS42">
        <f>(Transition!$D41*('Base-New'!BT43*'Per Unit Emission'!D42)*'Efficiency Change'!$G41+Transition!$C41*('Base-New'!BT43*'Per Unit Emission'!D86)*'Efficiency Change'!$P41)/'Life time change'!$C41</f>
        <v>250091398.19638112</v>
      </c>
      <c r="BT42">
        <f>(Transition!$D41*('Base-New'!BU43*'Per Unit Emission'!E42)*'Efficiency Change'!$G41+Transition!$C41*('Base-New'!BU43*'Per Unit Emission'!E86)*'Efficiency Change'!$P41)/'Life time change'!$C41</f>
        <v>39213296.825298302</v>
      </c>
      <c r="BU42">
        <f>(Transition!$D41*('Base-New'!BV43*'Per Unit Emission'!F42)*'Efficiency Change'!$G41+Transition!$C41*('Base-New'!BV43*'Per Unit Emission'!F86)*'Efficiency Change'!$P41)/'Life time change'!$C41</f>
        <v>25790110.232656665</v>
      </c>
      <c r="BV42">
        <f>(Transition!$D41*('Base-New'!BW43*'Per Unit Emission'!G42)*'Efficiency Change'!$G41+Transition!$C41*('Base-New'!BW43*'Per Unit Emission'!G86)*'Efficiency Change'!$P41)/'Life time change'!$C41</f>
        <v>150126161.52035916</v>
      </c>
      <c r="BW42">
        <f>(Transition!$D41*('Base-New'!BX43*'Per Unit Emission'!H42)*'Efficiency Change'!$G41+Transition!$C41*('Base-New'!BX43*'Per Unit Emission'!H86)*'Efficiency Change'!$P41)/'Life time change'!$C41</f>
        <v>25301152.227816388</v>
      </c>
      <c r="BX42">
        <f>(Transition!$D41*('Base-New'!BY43*'Per Unit Emission'!I42)*'Efficiency Change'!$G41+Transition!$C41*('Base-New'!BY43*'Per Unit Emission'!I86)*'Efficiency Change'!$P41)/'Life time change'!$C41</f>
        <v>62126121.141137391</v>
      </c>
      <c r="BY42">
        <f>(Transition!$D41*('Base-New'!BZ43*'Per Unit Emission'!J42)*'Efficiency Change'!$G41+Transition!$C41*('Base-New'!BZ43*'Per Unit Emission'!J86)*'Efficiency Change'!$P41)/'Life time change'!$C41</f>
        <v>113251502.96440272</v>
      </c>
      <c r="BZ42">
        <f>(Transition!$D41*('Base-New'!CA43*'Per Unit Emission'!K42)*'Efficiency Change'!$G41+Transition!$C41*('Base-New'!CA43*'Per Unit Emission'!K86)*'Efficiency Change'!$P41)/'Life time change'!$C41</f>
        <v>0</v>
      </c>
      <c r="CA42">
        <f>(Transition!$D41*('Base-New'!CB43*'Per Unit Emission'!L42)*'Efficiency Change'!$G41+Transition!$C41*('Base-New'!CB43*'Per Unit Emission'!L86)*'Efficiency Change'!$P41)/'Life time change'!$C41</f>
        <v>152178754.71962166</v>
      </c>
      <c r="CB42">
        <f>(Transition!$D41*('Base-New'!CC43*'Per Unit Emission'!M42)*'Efficiency Change'!$G41+Transition!$C41*('Base-New'!CC43*'Per Unit Emission'!M86)*'Efficiency Change'!$P41)/'Life time change'!$C41</f>
        <v>162269615.95120907</v>
      </c>
      <c r="CC42">
        <f>(Transition!$D41*('Base-New'!CD43*'Per Unit Emission'!N42)*'Efficiency Change'!$G41+Transition!$C41*('Base-New'!CD43*'Per Unit Emission'!N86)*'Efficiency Change'!$P41)/'Life time change'!$C41</f>
        <v>28038293.554529503</v>
      </c>
      <c r="CD42">
        <f>(Transition!$D41*('Base-New'!CE43*'Per Unit Emission'!O42)*'Efficiency Change'!$G41+Transition!$C41*('Base-New'!CE43*'Per Unit Emission'!O86)*'Efficiency Change'!$P41)/'Life time change'!$C41</f>
        <v>24521976.765311699</v>
      </c>
      <c r="CE42">
        <f>(Transition!$D41*('Base-New'!CF43*'Per Unit Emission'!P42)*'Efficiency Change'!$G41+Transition!$C41*('Base-New'!CF43*'Per Unit Emission'!P86)*'Efficiency Change'!$P41)/'Life time change'!$C41</f>
        <v>29000970.547473434</v>
      </c>
      <c r="CF42">
        <f>(Transition!$D41*('Base-New'!CG43*'Per Unit Emission'!Q42)*'Efficiency Change'!$G41+Transition!$C41*('Base-New'!CG43*'Per Unit Emission'!Q86)*'Efficiency Change'!$P41)/'Life time change'!$C41</f>
        <v>33064847.27183101</v>
      </c>
      <c r="CG42">
        <f>(Transition!$D41*('Base-New'!CH43*'Per Unit Emission'!R42)*'Efficiency Change'!$G41+Transition!$C41*('Base-New'!CH43*'Per Unit Emission'!R86)*'Efficiency Change'!$P41)/'Life time change'!$C41</f>
        <v>118011768.95358647</v>
      </c>
      <c r="CJ42">
        <v>2049</v>
      </c>
      <c r="CK42">
        <f>(Transition!$D41*('RCP26-NEW'!C43*'Per Unit Emission'!T42)*'Efficiency Change'!$G41+Transition!$C41*('RCP26-NEW'!C43*'Per Unit Emission'!T86)*'Efficiency Change'!$P41)/'Life time change'!$C41</f>
        <v>0</v>
      </c>
      <c r="CL42">
        <f>(Transition!$D41*('RCP26-NEW'!D43*'Per Unit Emission'!U42)*'Efficiency Change'!$G41+Transition!$C41*('RCP26-NEW'!D43*'Per Unit Emission'!U86)*'Efficiency Change'!$P41)/'Life time change'!$C41</f>
        <v>0</v>
      </c>
      <c r="CM42">
        <f>(Transition!$D41*('RCP26-NEW'!E43*'Per Unit Emission'!V42)*'Efficiency Change'!$G41+Transition!$C41*('RCP26-NEW'!E43*'Per Unit Emission'!V86)*'Efficiency Change'!$P41)/'Life time change'!$C41</f>
        <v>0</v>
      </c>
      <c r="CN42">
        <f>(Transition!$D41*('RCP26-NEW'!F43*'Per Unit Emission'!W42)*'Efficiency Change'!$G41+Transition!$C41*('RCP26-NEW'!F43*'Per Unit Emission'!W86)*'Efficiency Change'!$P41)/'Life time change'!$C41</f>
        <v>0</v>
      </c>
      <c r="CO42">
        <f>(Transition!$D41*('RCP26-NEW'!G43*'Per Unit Emission'!X42)*'Efficiency Change'!$G41+Transition!$C41*('RCP26-NEW'!G43*'Per Unit Emission'!X86)*'Efficiency Change'!$P41)/'Life time change'!$C41</f>
        <v>0</v>
      </c>
      <c r="CP42">
        <f>(Transition!$D41*('RCP26-NEW'!H43*'Per Unit Emission'!Y42)*'Efficiency Change'!$G41+Transition!$C41*('RCP26-NEW'!H43*'Per Unit Emission'!Y86)*'Efficiency Change'!$P41)/'Life time change'!$C41</f>
        <v>0</v>
      </c>
      <c r="CQ42">
        <f>(Transition!$D41*('RCP26-NEW'!I43*'Per Unit Emission'!Z42)*'Efficiency Change'!$G41+Transition!$C41*('RCP26-NEW'!I43*'Per Unit Emission'!Z86)*'Efficiency Change'!$P41)/'Life time change'!$C41</f>
        <v>0</v>
      </c>
      <c r="CR42">
        <f>(Transition!$D41*('RCP26-NEW'!J43*'Per Unit Emission'!AA42)*'Efficiency Change'!$G41+Transition!$C41*('RCP26-NEW'!J43*'Per Unit Emission'!AA86)*'Efficiency Change'!$P41)/'Life time change'!$C41</f>
        <v>0</v>
      </c>
      <c r="CS42">
        <f>(Transition!$D41*('RCP26-NEW'!K43*'Per Unit Emission'!AB42)*'Efficiency Change'!$G41+Transition!$C41*('RCP26-NEW'!K43*'Per Unit Emission'!AB86)*'Efficiency Change'!$P41)/'Life time change'!$C41</f>
        <v>0</v>
      </c>
      <c r="CT42">
        <f>(Transition!$D41*('RCP26-NEW'!L43*'Per Unit Emission'!AC42)*'Efficiency Change'!$G41+Transition!$C41*('RCP26-NEW'!L43*'Per Unit Emission'!AC86)*'Efficiency Change'!$P41)/'Life time change'!$C41</f>
        <v>0</v>
      </c>
      <c r="CU42">
        <f>(Transition!$D41*('RCP26-NEW'!M43*'Per Unit Emission'!AD42)*'Efficiency Change'!$G41+Transition!$C41*('RCP26-NEW'!M43*'Per Unit Emission'!AD86)*'Efficiency Change'!$P41)/'Life time change'!$C41</f>
        <v>0</v>
      </c>
      <c r="CV42">
        <f>(Transition!$D41*('RCP26-NEW'!N43*'Per Unit Emission'!AE42)*'Efficiency Change'!$G41+Transition!$C41*('RCP26-NEW'!N43*'Per Unit Emission'!AE86)*'Efficiency Change'!$P41)/'Life time change'!$C41</f>
        <v>0</v>
      </c>
      <c r="CW42">
        <f>(Transition!$D41*('RCP26-NEW'!O43*'Per Unit Emission'!AF42)*'Efficiency Change'!$G41+Transition!$C41*('RCP26-NEW'!O43*'Per Unit Emission'!AF86)*'Efficiency Change'!$P41)/'Life time change'!$C41</f>
        <v>0</v>
      </c>
      <c r="CX42">
        <f>(Transition!$D41*('RCP26-NEW'!P43*'Per Unit Emission'!AG42)*'Efficiency Change'!$G41+Transition!$C41*('RCP26-NEW'!P43*'Per Unit Emission'!AG86)*'Efficiency Change'!$P41)/'Life time change'!$C41</f>
        <v>0</v>
      </c>
      <c r="CY42">
        <f>(Transition!$D41*('RCP26-NEW'!Q43*'Per Unit Emission'!AH42)*'Efficiency Change'!$G41+Transition!$C41*('RCP26-NEW'!Q43*'Per Unit Emission'!AH86)*'Efficiency Change'!$P41)/'Life time change'!$C41</f>
        <v>0</v>
      </c>
      <c r="CZ42">
        <f>(Transition!$D41*('RCP26-NEW'!R43*'Per Unit Emission'!AI42)*'Efficiency Change'!$G41+Transition!$C41*('RCP26-NEW'!R43*'Per Unit Emission'!AI86)*'Efficiency Change'!$P41)/'Life time change'!$C41</f>
        <v>0</v>
      </c>
      <c r="DA42">
        <f>(Transition!$D41*('RCP26-NEW'!S43*'Per Unit Emission'!AJ42)*'Efficiency Change'!$G41+Transition!$C41*('RCP26-NEW'!S43*'Per Unit Emission'!AJ86)*'Efficiency Change'!$P41)/'Life time change'!$C41</f>
        <v>0</v>
      </c>
      <c r="DB42">
        <f>(Transition!$D41*('RCP26-NEW'!T43*'Per Unit Emission'!T42)*'Efficiency Change'!$G41+Transition!$C41*('RCP26-NEW'!T43*'Per Unit Emission'!T86)*'Efficiency Change'!$P41)/'Life time change'!$C41</f>
        <v>73936242.317931756</v>
      </c>
      <c r="DC42">
        <f>(Transition!$D41*('RCP26-NEW'!U43*'Per Unit Emission'!U42)*'Efficiency Change'!$G41+Transition!$C41*('RCP26-NEW'!U43*'Per Unit Emission'!U86)*'Efficiency Change'!$P41)/'Life time change'!$C41</f>
        <v>51097083.857596412</v>
      </c>
      <c r="DD42">
        <f>(Transition!$D41*('RCP26-NEW'!V43*'Per Unit Emission'!V42)*'Efficiency Change'!$G41+Transition!$C41*('RCP26-NEW'!V43*'Per Unit Emission'!V86)*'Efficiency Change'!$P41)/'Life time change'!$C41</f>
        <v>12421330.49401365</v>
      </c>
      <c r="DE42">
        <f>(Transition!$D41*('RCP26-NEW'!W43*'Per Unit Emission'!W42)*'Efficiency Change'!$G41+Transition!$C41*('RCP26-NEW'!W43*'Per Unit Emission'!W86)*'Efficiency Change'!$P41)/'Life time change'!$C41</f>
        <v>10806416.581020465</v>
      </c>
      <c r="DF42">
        <f>(Transition!$D41*('RCP26-NEW'!X43*'Per Unit Emission'!X42)*'Efficiency Change'!$G41+Transition!$C41*('RCP26-NEW'!X43*'Per Unit Emission'!X86)*'Efficiency Change'!$P41)/'Life time change'!$C41</f>
        <v>85840481.42966722</v>
      </c>
      <c r="DG42">
        <f>(Transition!$D41*('RCP26-NEW'!Y43*'Per Unit Emission'!Y42)*'Efficiency Change'!$G41+Transition!$C41*('RCP26-NEW'!Y43*'Per Unit Emission'!Y86)*'Efficiency Change'!$P41)/'Life time change'!$C41</f>
        <v>10596718.503368162</v>
      </c>
      <c r="DH42">
        <f>(Transition!$D41*('RCP26-NEW'!Z43*'Per Unit Emission'!Z42)*'Efficiency Change'!$G41+Transition!$C41*('RCP26-NEW'!Z43*'Per Unit Emission'!Z86)*'Efficiency Change'!$P41)/'Life time change'!$C41</f>
        <v>7415287.1874383269</v>
      </c>
      <c r="DI42">
        <f>(Transition!$D41*('RCP26-NEW'!AA43*'Per Unit Emission'!AA42)*'Efficiency Change'!$G41+Transition!$C41*('RCP26-NEW'!AA43*'Per Unit Emission'!AA86)*'Efficiency Change'!$P41)/'Life time change'!$C41</f>
        <v>19610958.779919583</v>
      </c>
      <c r="DJ42">
        <f>(Transition!$D41*('RCP26-NEW'!AB43*'Per Unit Emission'!AB42)*'Efficiency Change'!$G41+Transition!$C41*('RCP26-NEW'!AB43*'Per Unit Emission'!AB86)*'Efficiency Change'!$P41)/'Life time change'!$C41</f>
        <v>34618516.306178771</v>
      </c>
      <c r="DK42">
        <f>(Transition!$D41*('RCP26-NEW'!AC43*'Per Unit Emission'!AC42)*'Efficiency Change'!$G41+Transition!$C41*('RCP26-NEW'!AC43*'Per Unit Emission'!AC86)*'Efficiency Change'!$P41)/'Life time change'!$C41</f>
        <v>38848749.008952998</v>
      </c>
      <c r="DL42">
        <f>(Transition!$D41*('RCP26-NEW'!AD43*'Per Unit Emission'!AD42)*'Efficiency Change'!$G41+Transition!$C41*('RCP26-NEW'!AD43*'Per Unit Emission'!AD86)*'Efficiency Change'!$P41)/'Life time change'!$C41</f>
        <v>17113618.423051473</v>
      </c>
      <c r="DM42">
        <f>(Transition!$D41*('RCP26-NEW'!AE43*'Per Unit Emission'!AE42)*'Efficiency Change'!$G41+Transition!$C41*('RCP26-NEW'!AE43*'Per Unit Emission'!AE86)*'Efficiency Change'!$P41)/'Life time change'!$C41</f>
        <v>11424464.981411431</v>
      </c>
      <c r="DN42">
        <f>(Transition!$D41*('RCP26-NEW'!AF43*'Per Unit Emission'!AF42)*'Efficiency Change'!$G41+Transition!$C41*('RCP26-NEW'!AF43*'Per Unit Emission'!AF86)*'Efficiency Change'!$P41)/'Life time change'!$C41</f>
        <v>7218061.0940071838</v>
      </c>
      <c r="DO42">
        <f>(Transition!$D41*('RCP26-NEW'!AG43*'Per Unit Emission'!AG42)*'Efficiency Change'!$G41+Transition!$C41*('RCP26-NEW'!AG43*'Per Unit Emission'!AG86)*'Efficiency Change'!$P41)/'Life time change'!$C41</f>
        <v>9363358.5836521406</v>
      </c>
      <c r="DP42">
        <f>(Transition!$D41*('RCP26-NEW'!AH43*'Per Unit Emission'!AH42)*'Efficiency Change'!$G41+Transition!$C41*('RCP26-NEW'!AH43*'Per Unit Emission'!AH86)*'Efficiency Change'!$P41)/'Life time change'!$C41</f>
        <v>7822067.8485723203</v>
      </c>
      <c r="DQ42">
        <f>(Transition!$D41*('RCP26-NEW'!AI43*'Per Unit Emission'!AI42)*'Efficiency Change'!$G41+Transition!$C41*('RCP26-NEW'!AI43*'Per Unit Emission'!AI86)*'Efficiency Change'!$P41)/'Life time change'!$C41</f>
        <v>33509612.077431984</v>
      </c>
      <c r="DR42">
        <f>(Transition!$D41*('RCP26-NEW'!AJ43*'Per Unit Emission'!AJ42)*'Efficiency Change'!$G41+Transition!$C41*('RCP26-NEW'!AJ43*'Per Unit Emission'!AJ86)*'Efficiency Change'!$P41)/'Life time change'!$C41</f>
        <v>0</v>
      </c>
      <c r="DS42">
        <f>(Transition!$D41*('RCP26-NEW'!AK43*'Per Unit Emission'!T42)*'Efficiency Change'!$G41+Transition!$C41*('RCP26-NEW'!AK43*'Per Unit Emission'!T86)*'Efficiency Change'!$P41)/'Life time change'!$C41</f>
        <v>147798223.94459245</v>
      </c>
      <c r="DT42">
        <f>(Transition!$D41*('RCP26-NEW'!AL43*'Per Unit Emission'!U42)*'Efficiency Change'!$G41+Transition!$C41*('RCP26-NEW'!AL43*'Per Unit Emission'!U86)*'Efficiency Change'!$P41)/'Life time change'!$C41</f>
        <v>102088671.8056089</v>
      </c>
      <c r="DU42">
        <f>(Transition!$D41*('RCP26-NEW'!AM43*'Per Unit Emission'!V42)*'Efficiency Change'!$G41+Transition!$C41*('RCP26-NEW'!AM43*'Per Unit Emission'!V86)*'Efficiency Change'!$P41)/'Life time change'!$C41</f>
        <v>70878705.461336151</v>
      </c>
      <c r="DV42">
        <f>(Transition!$D41*('RCP26-NEW'!AN43*'Per Unit Emission'!W42)*'Efficiency Change'!$G41+Transition!$C41*('RCP26-NEW'!AN43*'Per Unit Emission'!W86)*'Efficiency Change'!$P41)/'Life time change'!$C41</f>
        <v>21603419.65435927</v>
      </c>
      <c r="DW42">
        <f>(Transition!$D41*('RCP26-NEW'!AO43*'Per Unit Emission'!X42)*'Efficiency Change'!$G41+Transition!$C41*('RCP26-NEW'!AO43*'Per Unit Emission'!X86)*'Efficiency Change'!$P41)/'Life time change'!$C41</f>
        <v>171639375.5772604</v>
      </c>
      <c r="DX42">
        <f>(Transition!$D41*('RCP26-NEW'!AP43*'Per Unit Emission'!Y42)*'Efficiency Change'!$G41+Transition!$C41*('RCP26-NEW'!AP43*'Per Unit Emission'!Y86)*'Efficiency Change'!$P41)/'Life time change'!$C41</f>
        <v>21193339.967704039</v>
      </c>
      <c r="DY42">
        <f>(Transition!$D41*('RCP26-NEW'!AQ43*'Per Unit Emission'!Z42)*'Efficiency Change'!$G41+Transition!$C41*('RCP26-NEW'!AQ43*'Per Unit Emission'!Z86)*'Efficiency Change'!$P41)/'Life time change'!$C41</f>
        <v>14824757.088318476</v>
      </c>
      <c r="DZ42">
        <f>(Transition!$D41*('RCP26-NEW'!AR43*'Per Unit Emission'!AA42)*'Efficiency Change'!$G41+Transition!$C41*('RCP26-NEW'!AR43*'Per Unit Emission'!AA86)*'Efficiency Change'!$P41)/'Life time change'!$C41</f>
        <v>39221917.559838869</v>
      </c>
      <c r="EA42">
        <f>(Transition!$D41*('RCP26-NEW'!AS43*'Per Unit Emission'!AB42)*'Efficiency Change'!$G41+Transition!$C41*('RCP26-NEW'!AS43*'Per Unit Emission'!AB86)*'Efficiency Change'!$P41)/'Life time change'!$C41</f>
        <v>69237032.612357393</v>
      </c>
      <c r="EB42">
        <f>(Transition!$D41*('RCP26-NEW'!AT43*'Per Unit Emission'!AC42)*'Efficiency Change'!$G41+Transition!$C41*('RCP26-NEW'!AT43*'Per Unit Emission'!AC86)*'Efficiency Change'!$P41)/'Life time change'!$C41</f>
        <v>77697498.017905995</v>
      </c>
      <c r="EC42">
        <f>(Transition!$D41*('RCP26-NEW'!AU43*'Per Unit Emission'!AD42)*'Efficiency Change'!$G41+Transition!$C41*('RCP26-NEW'!AU43*'Per Unit Emission'!AD86)*'Efficiency Change'!$P41)/'Life time change'!$C41</f>
        <v>66401662.346677229</v>
      </c>
      <c r="ED42">
        <f>(Transition!$D41*('RCP26-NEW'!AV43*'Per Unit Emission'!AE42)*'Efficiency Change'!$G41+Transition!$C41*('RCP26-NEW'!AV43*'Per Unit Emission'!AE86)*'Efficiency Change'!$P41)/'Life time change'!$C41</f>
        <v>22848902.051893774</v>
      </c>
      <c r="EE42">
        <f>(Transition!$D41*('RCP26-NEW'!AW43*'Per Unit Emission'!AF42)*'Efficiency Change'!$G41+Transition!$C41*('RCP26-NEW'!AW43*'Per Unit Emission'!AF86)*'Efficiency Change'!$P41)/'Life time change'!$C41</f>
        <v>14435743.225979805</v>
      </c>
      <c r="EF42">
        <f>(Transition!$D41*('RCP26-NEW'!AX43*'Per Unit Emission'!AG42)*'Efficiency Change'!$G41+Transition!$C41*('RCP26-NEW'!AX43*'Per Unit Emission'!AG86)*'Efficiency Change'!$P41)/'Life time change'!$C41</f>
        <v>32945973.71869925</v>
      </c>
      <c r="EG42">
        <f>(Transition!$D41*('RCP26-NEW'!AY43*'Per Unit Emission'!AH42)*'Efficiency Change'!$G41+Transition!$C41*('RCP26-NEW'!AY43*'Per Unit Emission'!AH86)*'Efficiency Change'!$P41)/'Life time change'!$C41</f>
        <v>15643633.484772775</v>
      </c>
      <c r="EH42">
        <f>(Transition!$D41*('RCP26-NEW'!AZ43*'Per Unit Emission'!AI42)*'Efficiency Change'!$G41+Transition!$C41*('RCP26-NEW'!AZ43*'Per Unit Emission'!AI86)*'Efficiency Change'!$P41)/'Life time change'!$C41</f>
        <v>67001791.611910656</v>
      </c>
      <c r="EI42">
        <f>(Transition!$D41*('RCP26-NEW'!BA43*'Per Unit Emission'!AJ42)*'Efficiency Change'!$G41+Transition!$C41*('RCP26-NEW'!BA43*'Per Unit Emission'!AJ86)*'Efficiency Change'!$P41)/'Life time change'!$C41</f>
        <v>0</v>
      </c>
      <c r="EJ42">
        <f>(Transition!$D41*('RCP26-NEW'!BB43*'Per Unit Emission'!T42)*'Efficiency Change'!$G41+Transition!$C41*('RCP26-NEW'!BB43*'Per Unit Emission'!T86)*'Efficiency Change'!$P41)/'Life time change'!$C41</f>
        <v>357749160.04871672</v>
      </c>
      <c r="EK42">
        <f>(Transition!$D41*('RCP26-NEW'!BC43*'Per Unit Emission'!U42)*'Efficiency Change'!$G41+Transition!$C41*('RCP26-NEW'!BC43*'Per Unit Emission'!U86)*'Efficiency Change'!$P41)/'Life time change'!$C41</f>
        <v>269248530.38168931</v>
      </c>
      <c r="EL42">
        <f>(Transition!$D41*('RCP26-NEW'!BD43*'Per Unit Emission'!V42)*'Efficiency Change'!$G41+Transition!$C41*('RCP26-NEW'!BD43*'Per Unit Emission'!V86)*'Efficiency Change'!$P41)/'Life time change'!$C41</f>
        <v>70944653.73982735</v>
      </c>
      <c r="EM42">
        <f>(Transition!$D41*('RCP26-NEW'!BE43*'Per Unit Emission'!W42)*'Efficiency Change'!$G41+Transition!$C41*('RCP26-NEW'!BE43*'Per Unit Emission'!W86)*'Efficiency Change'!$P41)/'Life time change'!$C41</f>
        <v>51661977.432514958</v>
      </c>
      <c r="EN42">
        <f>(Transition!$D41*('RCP26-NEW'!BF43*'Per Unit Emission'!X42)*'Efficiency Change'!$G41+Transition!$C41*('RCP26-NEW'!BF43*'Per Unit Emission'!X86)*'Efficiency Change'!$P41)/'Life time change'!$C41</f>
        <v>339792558.58359706</v>
      </c>
      <c r="EO42">
        <f>(Transition!$D41*('RCP26-NEW'!BG43*'Per Unit Emission'!Y42)*'Efficiency Change'!$G41+Transition!$C41*('RCP26-NEW'!BG43*'Per Unit Emission'!Y86)*'Efficiency Change'!$P41)/'Life time change'!$C41</f>
        <v>31787558.615724638</v>
      </c>
      <c r="EP42">
        <f>(Transition!$D41*('RCP26-NEW'!BH43*'Per Unit Emission'!Z42)*'Efficiency Change'!$G41+Transition!$C41*('RCP26-NEW'!BH43*'Per Unit Emission'!Z86)*'Efficiency Change'!$P41)/'Life time change'!$C41</f>
        <v>37805654.286683604</v>
      </c>
      <c r="EQ42">
        <f>(Transition!$D41*('RCP26-NEW'!BI43*'Per Unit Emission'!AA42)*'Efficiency Change'!$G41+Transition!$C41*('RCP26-NEW'!BI43*'Per Unit Emission'!AA86)*'Efficiency Change'!$P41)/'Life time change'!$C41</f>
        <v>94653011.808339447</v>
      </c>
      <c r="ER42">
        <f>(Transition!$D41*('RCP26-NEW'!BJ43*'Per Unit Emission'!AB42)*'Efficiency Change'!$G41+Transition!$C41*('RCP26-NEW'!BJ43*'Per Unit Emission'!AB86)*'Efficiency Change'!$P41)/'Life time change'!$C41</f>
        <v>116677622.18514781</v>
      </c>
      <c r="ES42">
        <f>(Transition!$D41*('RCP26-NEW'!BK43*'Per Unit Emission'!AC42)*'Efficiency Change'!$G41+Transition!$C41*('RCP26-NEW'!BK43*'Per Unit Emission'!AC86)*'Efficiency Change'!$P41)/'Life time change'!$C41</f>
        <v>116526683.93342505</v>
      </c>
      <c r="ET42">
        <f>(Transition!$D41*('RCP26-NEW'!BL43*'Per Unit Emission'!AD42)*'Efficiency Change'!$G41+Transition!$C41*('RCP26-NEW'!BL43*'Per Unit Emission'!AD86)*'Efficiency Change'!$P41)/'Life time change'!$C41</f>
        <v>66525046.0666302</v>
      </c>
      <c r="EU42">
        <f>(Transition!$D41*('RCP26-NEW'!BM43*'Per Unit Emission'!AE42)*'Efficiency Change'!$G41+Transition!$C41*('RCP26-NEW'!BM43*'Per Unit Emission'!AE86)*'Efficiency Change'!$P41)/'Life time change'!$C41</f>
        <v>34267378.570970513</v>
      </c>
      <c r="EV42">
        <f>(Transition!$D41*('RCP26-NEW'!BN43*'Per Unit Emission'!AF42)*'Efficiency Change'!$G41+Transition!$C41*('RCP26-NEW'!BN43*'Per Unit Emission'!AF86)*'Efficiency Change'!$P41)/'Life time change'!$C41</f>
        <v>32708862.808873314</v>
      </c>
      <c r="EW42">
        <f>(Transition!$D41*('RCP26-NEW'!BO43*'Per Unit Emission'!AG42)*'Efficiency Change'!$G41+Transition!$C41*('RCP26-NEW'!BO43*'Per Unit Emission'!AG86)*'Efficiency Change'!$P41)/'Life time change'!$C41</f>
        <v>33004572.153093815</v>
      </c>
      <c r="EX42">
        <f>(Transition!$D41*('RCP26-NEW'!BP43*'Per Unit Emission'!AH42)*'Efficiency Change'!$G41+Transition!$C41*('RCP26-NEW'!BP43*'Per Unit Emission'!AH86)*'Efficiency Change'!$P41)/'Life time change'!$C41</f>
        <v>33832028.855599679</v>
      </c>
      <c r="EY42">
        <f>(Transition!$D41*('RCP26-NEW'!BQ43*'Per Unit Emission'!AI42)*'Efficiency Change'!$G41+Transition!$C41*('RCP26-NEW'!BQ43*'Per Unit Emission'!AI86)*'Efficiency Change'!$P41)/'Life time change'!$C41</f>
        <v>144009716.53622958</v>
      </c>
      <c r="EZ42">
        <f>(Transition!$D41*('RCP26-NEW'!BR43*'Per Unit Emission'!AJ42)*'Efficiency Change'!$G41+Transition!$C41*('RCP26-NEW'!BR43*'Per Unit Emission'!AJ86)*'Efficiency Change'!$P41)/'Life time change'!$C41</f>
        <v>0</v>
      </c>
      <c r="FA42">
        <f>(Transition!$D41*('RCP26-NEW'!BS43*'Per Unit Emission'!T42)*'Efficiency Change'!$G41+Transition!$C41*('RCP26-NEW'!BS43*'Per Unit Emission'!T86)*'Efficiency Change'!$P41)/'Life time change'!$C41</f>
        <v>358004362.82747859</v>
      </c>
      <c r="FB42">
        <f>(Transition!$D41*('RCP26-NEW'!BT43*'Per Unit Emission'!U42)*'Efficiency Change'!$G41+Transition!$C41*('RCP26-NEW'!BT43*'Per Unit Emission'!U86)*'Efficiency Change'!$P41)/'Life time change'!$C41</f>
        <v>269305985.84516245</v>
      </c>
      <c r="FC42">
        <f>(Transition!$D41*('RCP26-NEW'!BU43*'Per Unit Emission'!V42)*'Efficiency Change'!$G41+Transition!$C41*('RCP26-NEW'!BU43*'Per Unit Emission'!V86)*'Efficiency Change'!$P41)/'Life time change'!$C41</f>
        <v>71002024.247957528</v>
      </c>
      <c r="FD42">
        <f>(Transition!$D41*('RCP26-NEW'!BV43*'Per Unit Emission'!W42)*'Efficiency Change'!$G41+Transition!$C41*('RCP26-NEW'!BV43*'Per Unit Emission'!W86)*'Efficiency Change'!$P41)/'Life time change'!$C41</f>
        <v>51678548.193578057</v>
      </c>
      <c r="FE42">
        <f>(Transition!$D41*('RCP26-NEW'!BW43*'Per Unit Emission'!X42)*'Efficiency Change'!$G41+Transition!$C41*('RCP26-NEW'!BW43*'Per Unit Emission'!X86)*'Efficiency Change'!$P41)/'Life time change'!$C41</f>
        <v>339973442.30849373</v>
      </c>
      <c r="FF42">
        <f>(Transition!$D41*('RCP26-NEW'!BX43*'Per Unit Emission'!Y42)*'Efficiency Change'!$G41+Transition!$C41*('RCP26-NEW'!BX43*'Per Unit Emission'!Y86)*'Efficiency Change'!$P41)/'Life time change'!$C41</f>
        <v>41264144.365554348</v>
      </c>
      <c r="FG42">
        <f>(Transition!$D41*('RCP26-NEW'!BY43*'Per Unit Emission'!Z42)*'Efficiency Change'!$G41+Transition!$C41*('RCP26-NEW'!BY43*'Per Unit Emission'!Z86)*'Efficiency Change'!$P41)/'Life time change'!$C41</f>
        <v>37820654.425623015</v>
      </c>
      <c r="FH42">
        <f>(Transition!$D41*('RCP26-NEW'!BZ43*'Per Unit Emission'!AA42)*'Efficiency Change'!$G41+Transition!$C41*('RCP26-NEW'!BZ43*'Per Unit Emission'!AA86)*'Efficiency Change'!$P41)/'Life time change'!$C41</f>
        <v>94706532.049973011</v>
      </c>
      <c r="FI42">
        <f>(Transition!$D41*('RCP26-NEW'!CA43*'Per Unit Emission'!AB42)*'Efficiency Change'!$G41+Transition!$C41*('RCP26-NEW'!CA43*'Per Unit Emission'!AB86)*'Efficiency Change'!$P41)/'Life time change'!$C41</f>
        <v>117069146.36415486</v>
      </c>
      <c r="FJ42">
        <f>(Transition!$D41*('RCP26-NEW'!CB43*'Per Unit Emission'!AC42)*'Efficiency Change'!$G41+Transition!$C41*('RCP26-NEW'!CB43*'Per Unit Emission'!AC86)*'Efficiency Change'!$P41)/'Life time change'!$C41</f>
        <v>154573224.58172846</v>
      </c>
      <c r="FK42">
        <f>(Transition!$D41*('RCP26-NEW'!CC43*'Per Unit Emission'!AD42)*'Efficiency Change'!$G41+Transition!$C41*('RCP26-NEW'!CC43*'Per Unit Emission'!AD86)*'Efficiency Change'!$P41)/'Life time change'!$C41</f>
        <v>66610029.404850878</v>
      </c>
      <c r="FL42">
        <f>(Transition!$D41*('RCP26-NEW'!CD43*'Per Unit Emission'!AE42)*'Efficiency Change'!$G41+Transition!$C41*('RCP26-NEW'!CD43*'Per Unit Emission'!AE86)*'Efficiency Change'!$P41)/'Life time change'!$C41</f>
        <v>46240533.414377883</v>
      </c>
      <c r="FM42">
        <f>(Transition!$D41*('RCP26-NEW'!CE43*'Per Unit Emission'!AF42)*'Efficiency Change'!$G41+Transition!$C41*('RCP26-NEW'!CE43*'Per Unit Emission'!AF86)*'Efficiency Change'!$P41)/'Life time change'!$C41</f>
        <v>32728121.752069287</v>
      </c>
      <c r="FN42">
        <f>(Transition!$D41*('RCP26-NEW'!CF43*'Per Unit Emission'!AG42)*'Efficiency Change'!$G41+Transition!$C41*('RCP26-NEW'!CF43*'Per Unit Emission'!AG86)*'Efficiency Change'!$P41)/'Life time change'!$C41</f>
        <v>33050892.595377602</v>
      </c>
      <c r="FO42">
        <f>(Transition!$D41*('RCP26-NEW'!CG43*'Per Unit Emission'!AH42)*'Efficiency Change'!$G41+Transition!$C41*('RCP26-NEW'!CG43*'Per Unit Emission'!AH86)*'Efficiency Change'!$P41)/'Life time change'!$C41</f>
        <v>33854828.319174059</v>
      </c>
      <c r="FP42">
        <f>(Transition!$D41*('RCP26-NEW'!CH43*'Per Unit Emission'!AI42)*'Efficiency Change'!$G41+Transition!$C41*('RCP26-NEW'!CH43*'Per Unit Emission'!AI86)*'Efficiency Change'!$P41)/'Life time change'!$C41</f>
        <v>144132335.87903985</v>
      </c>
      <c r="FS42">
        <v>2049</v>
      </c>
      <c r="FT42">
        <f>(Transition!$D41*('RCP19-NEW'!C43*'Per Unit Emission'!AK42)*'Efficiency Change'!$G41+Transition!$C41*('RCP19-NEW'!C43*'Per Unit Emission'!AK86)*'Efficiency Change'!$P41)/'Life time change'!$C41</f>
        <v>0</v>
      </c>
      <c r="FU42">
        <f>(Transition!$D41*('RCP19-NEW'!D43*'Per Unit Emission'!AL42)*'Efficiency Change'!$G41+Transition!$C41*('RCP19-NEW'!D43*'Per Unit Emission'!AL86)*'Efficiency Change'!$P41)/'Life time change'!$C41</f>
        <v>0</v>
      </c>
      <c r="FV42">
        <f>(Transition!$D41*('RCP19-NEW'!E43*'Per Unit Emission'!AM42)*'Efficiency Change'!$G41+Transition!$C41*('RCP19-NEW'!E43*'Per Unit Emission'!AM86)*'Efficiency Change'!$P41)/'Life time change'!$C41</f>
        <v>0</v>
      </c>
      <c r="FW42">
        <f>(Transition!$D41*('RCP19-NEW'!F43*'Per Unit Emission'!AN42)*'Efficiency Change'!$G41+Transition!$C41*('RCP19-NEW'!F43*'Per Unit Emission'!AN86)*'Efficiency Change'!$P41)/'Life time change'!$C41</f>
        <v>0</v>
      </c>
      <c r="FX42">
        <f>(Transition!$D41*('RCP19-NEW'!G43*'Per Unit Emission'!AO42)*'Efficiency Change'!$G41+Transition!$C41*('RCP19-NEW'!G43*'Per Unit Emission'!AO86)*'Efficiency Change'!$P41)/'Life time change'!$C41</f>
        <v>0</v>
      </c>
      <c r="FY42">
        <f>(Transition!$D41*('RCP19-NEW'!H43*'Per Unit Emission'!AP42)*'Efficiency Change'!$G41+Transition!$C41*('RCP19-NEW'!H43*'Per Unit Emission'!AP86)*'Efficiency Change'!$P41)/'Life time change'!$C41</f>
        <v>0</v>
      </c>
      <c r="FZ42">
        <f>(Transition!$D41*('RCP19-NEW'!I43*'Per Unit Emission'!AQ42)*'Efficiency Change'!$G41+Transition!$C41*('RCP19-NEW'!I43*'Per Unit Emission'!AQ86)*'Efficiency Change'!$P41)/'Life time change'!$C41</f>
        <v>0</v>
      </c>
      <c r="GA42">
        <f>(Transition!$D41*('RCP19-NEW'!J43*'Per Unit Emission'!AR42)*'Efficiency Change'!$G41+Transition!$C41*('RCP19-NEW'!J43*'Per Unit Emission'!AR86)*'Efficiency Change'!$P41)/'Life time change'!$C41</f>
        <v>0</v>
      </c>
      <c r="GB42">
        <f>(Transition!$D41*('RCP19-NEW'!K43*'Per Unit Emission'!AS42)*'Efficiency Change'!$G41+Transition!$C41*('RCP19-NEW'!K43*'Per Unit Emission'!AS86)*'Efficiency Change'!$P41)/'Life time change'!$C41</f>
        <v>0</v>
      </c>
      <c r="GC42">
        <f>(Transition!$D41*('RCP19-NEW'!L43*'Per Unit Emission'!AT42)*'Efficiency Change'!$G41+Transition!$C41*('RCP19-NEW'!L43*'Per Unit Emission'!AT86)*'Efficiency Change'!$P41)/'Life time change'!$C41</f>
        <v>0</v>
      </c>
      <c r="GD42">
        <f>(Transition!$D41*('RCP19-NEW'!M43*'Per Unit Emission'!AU42)*'Efficiency Change'!$G41+Transition!$C41*('RCP19-NEW'!M43*'Per Unit Emission'!AU86)*'Efficiency Change'!$P41)/'Life time change'!$C41</f>
        <v>0</v>
      </c>
      <c r="GE42">
        <f>(Transition!$D41*('RCP19-NEW'!N43*'Per Unit Emission'!AV42)*'Efficiency Change'!$G41+Transition!$C41*('RCP19-NEW'!N43*'Per Unit Emission'!AV86)*'Efficiency Change'!$P41)/'Life time change'!$C41</f>
        <v>0</v>
      </c>
      <c r="GF42">
        <f>(Transition!$D41*('RCP19-NEW'!O43*'Per Unit Emission'!AW42)*'Efficiency Change'!$G41+Transition!$C41*('RCP19-NEW'!O43*'Per Unit Emission'!AW86)*'Efficiency Change'!$P41)/'Life time change'!$C41</f>
        <v>0</v>
      </c>
      <c r="GG42">
        <f>(Transition!$D41*('RCP19-NEW'!P43*'Per Unit Emission'!AX42)*'Efficiency Change'!$G41+Transition!$C41*('RCP19-NEW'!P43*'Per Unit Emission'!AX86)*'Efficiency Change'!$P41)/'Life time change'!$C41</f>
        <v>0</v>
      </c>
      <c r="GH42">
        <f>(Transition!$D41*('RCP19-NEW'!Q43*'Per Unit Emission'!AY42)*'Efficiency Change'!$G41+Transition!$C41*('RCP19-NEW'!Q43*'Per Unit Emission'!AY86)*'Efficiency Change'!$P41)/'Life time change'!$C41</f>
        <v>0</v>
      </c>
      <c r="GI42">
        <f>(Transition!$D41*('RCP19-NEW'!R43*'Per Unit Emission'!AZ42)*'Efficiency Change'!$G41+Transition!$C41*('RCP19-NEW'!R43*'Per Unit Emission'!AZ86)*'Efficiency Change'!$P41)/'Life time change'!$C41</f>
        <v>0</v>
      </c>
      <c r="GJ42">
        <f>(Transition!$D41*('RCP19-NEW'!S43*'Per Unit Emission'!BA42)*'Efficiency Change'!$G41+Transition!$C41*('RCP19-NEW'!S43*'Per Unit Emission'!BA86)*'Efficiency Change'!$P41)/'Life time change'!$C41</f>
        <v>0</v>
      </c>
      <c r="GK42">
        <f>(Transition!$D41*('RCP19-NEW'!T43*'Per Unit Emission'!AK42)*'Efficiency Change'!$G41+Transition!$C41*('RCP19-NEW'!T43*'Per Unit Emission'!AK86)*'Efficiency Change'!$P41)/'Life time change'!$C41</f>
        <v>47286755.354418285</v>
      </c>
      <c r="GL42">
        <f>(Transition!$D41*('RCP19-NEW'!U43*'Per Unit Emission'!AL42)*'Efficiency Change'!$G41+Transition!$C41*('RCP19-NEW'!U43*'Per Unit Emission'!AL86)*'Efficiency Change'!$P41)/'Life time change'!$C41</f>
        <v>16053680.763402706</v>
      </c>
      <c r="GM42">
        <f>(Transition!$D41*('RCP19-NEW'!V43*'Per Unit Emission'!AM42)*'Efficiency Change'!$G41+Transition!$C41*('RCP19-NEW'!V43*'Per Unit Emission'!AM86)*'Efficiency Change'!$P41)/'Life time change'!$C41</f>
        <v>7084115.6101347115</v>
      </c>
      <c r="GN42">
        <f>(Transition!$D41*('RCP19-NEW'!W43*'Per Unit Emission'!AN42)*'Efficiency Change'!$G41+Transition!$C41*('RCP19-NEW'!W43*'Per Unit Emission'!AN86)*'Efficiency Change'!$P41)/'Life time change'!$C41</f>
        <v>8310805.6384880245</v>
      </c>
      <c r="GO42">
        <f>(Transition!$D41*('RCP19-NEW'!X43*'Per Unit Emission'!AO42)*'Efficiency Change'!$G41+Transition!$C41*('RCP19-NEW'!X43*'Per Unit Emission'!AO86)*'Efficiency Change'!$P41)/'Life time change'!$C41</f>
        <v>94018955.750748217</v>
      </c>
      <c r="GP42">
        <f>(Transition!$D41*('RCP19-NEW'!Y43*'Per Unit Emission'!AP42)*'Efficiency Change'!$G41+Transition!$C41*('RCP19-NEW'!Y43*'Per Unit Emission'!AP86)*'Efficiency Change'!$P41)/'Life time change'!$C41</f>
        <v>13805563.748251062</v>
      </c>
      <c r="GQ42">
        <f>(Transition!$D41*('RCP19-NEW'!Z43*'Per Unit Emission'!AQ42)*'Efficiency Change'!$G41+Transition!$C41*('RCP19-NEW'!Z43*'Per Unit Emission'!AQ86)*'Efficiency Change'!$P41)/'Life time change'!$C41</f>
        <v>4941458.1423241673</v>
      </c>
      <c r="GR42">
        <f>(Transition!$D41*('RCP19-NEW'!AA43*'Per Unit Emission'!AR42)*'Efficiency Change'!$G41+Transition!$C41*('RCP19-NEW'!AA43*'Per Unit Emission'!AR86)*'Efficiency Change'!$P41)/'Life time change'!$C41</f>
        <v>9474486.0919285733</v>
      </c>
      <c r="GS42">
        <f>(Transition!$D41*('RCP19-NEW'!AB43*'Per Unit Emission'!AS42)*'Efficiency Change'!$G41+Transition!$C41*('RCP19-NEW'!AB43*'Per Unit Emission'!AS86)*'Efficiency Change'!$P41)/'Life time change'!$C41</f>
        <v>77391699.255736142</v>
      </c>
      <c r="GT42">
        <f>(Transition!$D41*('RCP19-NEW'!AC43*'Per Unit Emission'!AT42)*'Efficiency Change'!$G41+Transition!$C41*('RCP19-NEW'!AC43*'Per Unit Emission'!AT86)*'Efficiency Change'!$P41)/'Life time change'!$C41</f>
        <v>48264404.793453299</v>
      </c>
      <c r="GU42">
        <f>(Transition!$D41*('RCP19-NEW'!AD43*'Per Unit Emission'!AU42)*'Efficiency Change'!$G41+Transition!$C41*('RCP19-NEW'!AD43*'Per Unit Emission'!AU86)*'Efficiency Change'!$P41)/'Life time change'!$C41</f>
        <v>20437863.903070565</v>
      </c>
      <c r="GV42">
        <f>(Transition!$D41*('RCP19-NEW'!AE43*'Per Unit Emission'!AV42)*'Efficiency Change'!$G41+Transition!$C41*('RCP19-NEW'!AE43*'Per Unit Emission'!AV86)*'Efficiency Change'!$P41)/'Life time change'!$C41</f>
        <v>4570601.8812735723</v>
      </c>
      <c r="GW42">
        <f>(Transition!$D41*('RCP19-NEW'!AF43*'Per Unit Emission'!AW42)*'Efficiency Change'!$G41+Transition!$C41*('RCP19-NEW'!AF43*'Per Unit Emission'!AW86)*'Efficiency Change'!$P41)/'Life time change'!$C41</f>
        <v>11482282.812390782</v>
      </c>
      <c r="GX42">
        <f>(Transition!$D41*('RCP19-NEW'!AG43*'Per Unit Emission'!AX42)*'Efficiency Change'!$G41+Transition!$C41*('RCP19-NEW'!AG43*'Per Unit Emission'!AX86)*'Efficiency Change'!$P41)/'Life time change'!$C41</f>
        <v>2447241.0026152302</v>
      </c>
      <c r="GY42">
        <f>(Transition!$D41*('RCP19-NEW'!AH43*'Per Unit Emission'!AY42)*'Efficiency Change'!$G41+Transition!$C41*('RCP19-NEW'!AH43*'Per Unit Emission'!AY86)*'Efficiency Change'!$P41)/'Life time change'!$C41</f>
        <v>464097.43710696854</v>
      </c>
      <c r="GZ42">
        <f>(Transition!$D41*('RCP19-NEW'!AI43*'Per Unit Emission'!AZ42)*'Efficiency Change'!$G41+Transition!$C41*('RCP19-NEW'!AI43*'Per Unit Emission'!AZ86)*'Efficiency Change'!$P41)/'Life time change'!$C41</f>
        <v>64295133.745235607</v>
      </c>
      <c r="HA42">
        <f>(Transition!$D41*('RCP19-NEW'!AJ43*'Per Unit Emission'!BA42)*'Efficiency Change'!$G41+Transition!$C41*('RCP19-NEW'!AJ43*'Per Unit Emission'!BA86)*'Efficiency Change'!$P41)/'Life time change'!$C41</f>
        <v>0</v>
      </c>
      <c r="HB42">
        <f>(Transition!$D41*('RCP19-NEW'!AK43*'Per Unit Emission'!AK42)*'Efficiency Change'!$G41+Transition!$C41*('RCP19-NEW'!AK43*'Per Unit Emission'!AK86)*'Efficiency Change'!$P41)/'Life time change'!$C41</f>
        <v>273876213.95716679</v>
      </c>
      <c r="HC42">
        <f>(Transition!$D41*('RCP19-NEW'!AL43*'Per Unit Emission'!AL42)*'Efficiency Change'!$G41+Transition!$C41*('RCP19-NEW'!AL43*'Per Unit Emission'!AL86)*'Efficiency Change'!$P41)/'Life time change'!$C41</f>
        <v>32044743.236595627</v>
      </c>
      <c r="HD42">
        <f>(Transition!$D41*('RCP19-NEW'!AM43*'Per Unit Emission'!AM42)*'Efficiency Change'!$G41+Transition!$C41*('RCP19-NEW'!AM43*'Per Unit Emission'!AM86)*'Efficiency Change'!$P41)/'Life time change'!$C41</f>
        <v>34691382.865784265</v>
      </c>
      <c r="HE42">
        <f>(Transition!$D41*('RCP19-NEW'!AN43*'Per Unit Emission'!AN42)*'Efficiency Change'!$G41+Transition!$C41*('RCP19-NEW'!AN43*'Per Unit Emission'!AN86)*'Efficiency Change'!$P41)/'Life time change'!$C41</f>
        <v>16595706.239172664</v>
      </c>
      <c r="HF42">
        <f>(Transition!$D41*('RCP19-NEW'!AO43*'Per Unit Emission'!AO42)*'Efficiency Change'!$G41+Transition!$C41*('RCP19-NEW'!AO43*'Per Unit Emission'!AO86)*'Efficiency Change'!$P41)/'Life time change'!$C41</f>
        <v>188013337.29156512</v>
      </c>
      <c r="HG42">
        <f>(Transition!$D41*('RCP19-NEW'!AP43*'Per Unit Emission'!AP42)*'Efficiency Change'!$G41+Transition!$C41*('RCP19-NEW'!AP43*'Per Unit Emission'!AP86)*'Efficiency Change'!$P41)/'Life time change'!$C41</f>
        <v>27610467.346647449</v>
      </c>
      <c r="HH42">
        <f>(Transition!$D41*('RCP19-NEW'!AQ43*'Per Unit Emission'!AQ42)*'Efficiency Change'!$G41+Transition!$C41*('RCP19-NEW'!AQ43*'Per Unit Emission'!AQ86)*'Efficiency Change'!$P41)/'Life time change'!$C41</f>
        <v>9882916.2846483663</v>
      </c>
      <c r="HI42">
        <f>(Transition!$D41*('RCP19-NEW'!AR43*'Per Unit Emission'!AR42)*'Efficiency Change'!$G41+Transition!$C41*('RCP19-NEW'!AR43*'Per Unit Emission'!AR86)*'Efficiency Change'!$P41)/'Life time change'!$C41</f>
        <v>18943085.118491933</v>
      </c>
      <c r="HJ42">
        <f>(Transition!$D41*('RCP19-NEW'!AS43*'Per Unit Emission'!AS42)*'Efficiency Change'!$G41+Transition!$C41*('RCP19-NEW'!AS43*'Per Unit Emission'!AS86)*'Efficiency Change'!$P41)/'Life time change'!$C41</f>
        <v>154783398.51147228</v>
      </c>
      <c r="HK42">
        <f>(Transition!$D41*('RCP19-NEW'!AT43*'Per Unit Emission'!AT42)*'Efficiency Change'!$G41+Transition!$C41*('RCP19-NEW'!AT43*'Per Unit Emission'!AT86)*'Efficiency Change'!$P41)/'Life time change'!$C41</f>
        <v>96528809.586906597</v>
      </c>
      <c r="HL42">
        <f>(Transition!$D41*('RCP19-NEW'!AU43*'Per Unit Emission'!AU42)*'Efficiency Change'!$G41+Transition!$C41*('RCP19-NEW'!AU43*'Per Unit Emission'!AU86)*'Efficiency Change'!$P41)/'Life time change'!$C41</f>
        <v>85925694.728645325</v>
      </c>
      <c r="HM42">
        <f>(Transition!$D41*('RCP19-NEW'!AV43*'Per Unit Emission'!AV42)*'Efficiency Change'!$G41+Transition!$C41*('RCP19-NEW'!AV43*'Per Unit Emission'!AV86)*'Efficiency Change'!$P41)/'Life time change'!$C41</f>
        <v>9141175.5708564427</v>
      </c>
      <c r="HN42">
        <f>(Transition!$D41*('RCP19-NEW'!AW43*'Per Unit Emission'!AW42)*'Efficiency Change'!$G41+Transition!$C41*('RCP19-NEW'!AW43*'Per Unit Emission'!AW86)*'Efficiency Change'!$P41)/'Life time change'!$C41</f>
        <v>22964565.624781564</v>
      </c>
      <c r="HO42">
        <f>(Transition!$D41*('RCP19-NEW'!AX43*'Per Unit Emission'!AX42)*'Efficiency Change'!$G41+Transition!$C41*('RCP19-NEW'!AX43*'Per Unit Emission'!AX86)*'Efficiency Change'!$P41)/'Life time change'!$C41</f>
        <v>5538761.1855814047</v>
      </c>
      <c r="HP42">
        <f>(Transition!$D41*('RCP19-NEW'!AY43*'Per Unit Emission'!AY42)*'Efficiency Change'!$G41+Transition!$C41*('RCP19-NEW'!AY43*'Per Unit Emission'!AY86)*'Efficiency Change'!$P41)/'Life time change'!$C41</f>
        <v>927897.21319185058</v>
      </c>
      <c r="HQ42">
        <f>(Transition!$D41*('RCP19-NEW'!AZ43*'Per Unit Emission'!AZ42)*'Efficiency Change'!$G41+Transition!$C41*('RCP19-NEW'!AZ43*'Per Unit Emission'!AZ86)*'Efficiency Change'!$P41)/'Life time change'!$C41</f>
        <v>128590267.49047121</v>
      </c>
      <c r="HR42">
        <f>(Transition!$D41*('RCP19-NEW'!BA43*'Per Unit Emission'!BA42)*'Efficiency Change'!$G41+Transition!$C41*('RCP19-NEW'!BA43*'Per Unit Emission'!BA86)*'Efficiency Change'!$P41)/'Life time change'!$C41</f>
        <v>0</v>
      </c>
      <c r="HS42">
        <f>(Transition!$D41*('RCP19-NEW'!BB43*'Per Unit Emission'!AK42)*'Efficiency Change'!$G41+Transition!$C41*('RCP19-NEW'!BB43*'Per Unit Emission'!AK86)*'Efficiency Change'!$P41)/'Life time change'!$C41</f>
        <v>274523557.94324255</v>
      </c>
      <c r="HT42">
        <f>(Transition!$D41*('RCP19-NEW'!BC43*'Per Unit Emission'!AL42)*'Efficiency Change'!$G41+Transition!$C41*('RCP19-NEW'!BC43*'Per Unit Emission'!AL86)*'Efficiency Change'!$P41)/'Life time change'!$C41</f>
        <v>172206636.18541631</v>
      </c>
      <c r="HU42">
        <f>(Transition!$D41*('RCP19-NEW'!BD43*'Per Unit Emission'!AM42)*'Efficiency Change'!$G41+Transition!$C41*('RCP19-NEW'!BD43*'Per Unit Emission'!AM86)*'Efficiency Change'!$P41)/'Life time change'!$C41</f>
        <v>52302795.739227861</v>
      </c>
      <c r="HV42">
        <f>(Transition!$D41*('RCP19-NEW'!BE43*'Per Unit Emission'!AN42)*'Efficiency Change'!$G41+Transition!$C41*('RCP19-NEW'!BE43*'Per Unit Emission'!AN86)*'Efficiency Change'!$P41)/'Life time change'!$C41</f>
        <v>43059085.083274938</v>
      </c>
      <c r="HW42">
        <f>(Transition!$D41*('RCP19-NEW'!BF43*'Per Unit Emission'!AO42)*'Efficiency Change'!$G41+Transition!$C41*('RCP19-NEW'!BF43*'Per Unit Emission'!AO86)*'Efficiency Change'!$P41)/'Life time change'!$C41</f>
        <v>389370759.00455093</v>
      </c>
      <c r="HX42">
        <f>(Transition!$D41*('RCP19-NEW'!BG43*'Per Unit Emission'!AP42)*'Efficiency Change'!$G41+Transition!$C41*('RCP19-NEW'!BG43*'Per Unit Emission'!AP86)*'Efficiency Change'!$P41)/'Life time change'!$C41</f>
        <v>41412529.32392022</v>
      </c>
      <c r="HY42">
        <f>(Transition!$D41*('RCP19-NEW'!BH43*'Per Unit Emission'!AQ42)*'Efficiency Change'!$G41+Transition!$C41*('RCP19-NEW'!BH43*'Per Unit Emission'!AQ86)*'Efficiency Change'!$P41)/'Life time change'!$C41</f>
        <v>22394132.987574849</v>
      </c>
      <c r="HZ42">
        <f>(Transition!$D41*('RCP19-NEW'!BI43*'Per Unit Emission'!AR42)*'Efficiency Change'!$G41+Transition!$C41*('RCP19-NEW'!BI43*'Per Unit Emission'!AR86)*'Efficiency Change'!$P41)/'Life time change'!$C41</f>
        <v>50746465.868565202</v>
      </c>
      <c r="IA42">
        <f>(Transition!$D41*('RCP19-NEW'!BJ43*'Per Unit Emission'!AS42)*'Efficiency Change'!$G41+Transition!$C41*('RCP19-NEW'!BJ43*'Per Unit Emission'!AS86)*'Efficiency Change'!$P41)/'Life time change'!$C41</f>
        <v>324546526.20825374</v>
      </c>
      <c r="IB42">
        <f>(Transition!$D41*('RCP19-NEW'!BK43*'Per Unit Emission'!AT42)*'Efficiency Change'!$G41+Transition!$C41*('RCP19-NEW'!BK43*'Per Unit Emission'!AT86)*'Efficiency Change'!$P41)/'Life time change'!$C41</f>
        <v>166718388.35122907</v>
      </c>
      <c r="IC42">
        <f>(Transition!$D41*('RCP19-NEW'!BL43*'Per Unit Emission'!AU42)*'Efficiency Change'!$G41+Transition!$C41*('RCP19-NEW'!BL43*'Per Unit Emission'!AU86)*'Efficiency Change'!$P41)/'Life time change'!$C41</f>
        <v>86041741.464756504</v>
      </c>
      <c r="ID42">
        <f>(Transition!$D41*('RCP19-NEW'!BM43*'Per Unit Emission'!AV42)*'Efficiency Change'!$G41+Transition!$C41*('RCP19-NEW'!BM43*'Per Unit Emission'!AV86)*'Efficiency Change'!$P41)/'Life time change'!$C41</f>
        <v>13708266.784237904</v>
      </c>
      <c r="IE42">
        <f>(Transition!$D41*('RCP19-NEW'!BN43*'Per Unit Emission'!AW42)*'Efficiency Change'!$G41+Transition!$C41*('RCP19-NEW'!BN43*'Per Unit Emission'!AW86)*'Efficiency Change'!$P41)/'Life time change'!$C41</f>
        <v>46947677.034484103</v>
      </c>
      <c r="IF42">
        <f>(Transition!$D41*('RCP19-NEW'!BO43*'Per Unit Emission'!AX42)*'Efficiency Change'!$G41+Transition!$C41*('RCP19-NEW'!BO43*'Per Unit Emission'!AX86)*'Efficiency Change'!$P41)/'Life time change'!$C41</f>
        <v>8258379.5435278118</v>
      </c>
      <c r="IG42">
        <f>(Transition!$D41*('RCP19-NEW'!BP43*'Per Unit Emission'!AY42)*'Efficiency Change'!$G41+Transition!$C41*('RCP19-NEW'!BP43*'Per Unit Emission'!AY86)*'Efficiency Change'!$P41)/'Life time change'!$C41</f>
        <v>6490735.4293175954</v>
      </c>
      <c r="IH42">
        <f>(Transition!$D41*('RCP19-NEW'!BQ43*'Per Unit Emission'!AZ42)*'Efficiency Change'!$G41+Transition!$C41*('RCP19-NEW'!BQ43*'Per Unit Emission'!AZ86)*'Efficiency Change'!$P41)/'Life time change'!$C41</f>
        <v>227017780.68350551</v>
      </c>
      <c r="II42">
        <f>(Transition!$D41*('RCP19-NEW'!BR43*'Per Unit Emission'!BA42)*'Efficiency Change'!$G41+Transition!$C41*('RCP19-NEW'!BR43*'Per Unit Emission'!BA86)*'Efficiency Change'!$P41)/'Life time change'!$C41</f>
        <v>0</v>
      </c>
      <c r="IJ42">
        <f>(Transition!$D41*('RCP19-NEW'!BS43*'Per Unit Emission'!AK42)*'Efficiency Change'!$G41+Transition!$C41*('RCP19-NEW'!BS43*'Per Unit Emission'!AK86)*'Efficiency Change'!$P41)/'Life time change'!$C41</f>
        <v>275060874.90696687</v>
      </c>
      <c r="IK42">
        <f>(Transition!$D41*('RCP19-NEW'!BT43*'Per Unit Emission'!AL42)*'Efficiency Change'!$G41+Transition!$C41*('RCP19-NEW'!BT43*'Per Unit Emission'!AL86)*'Efficiency Change'!$P41)/'Life time change'!$C41</f>
        <v>173007769.85901561</v>
      </c>
      <c r="IL42">
        <f>(Transition!$D41*('RCP19-NEW'!BU43*'Per Unit Emission'!AM42)*'Efficiency Change'!$G41+Transition!$C41*('RCP19-NEW'!BU43*'Per Unit Emission'!AM86)*'Efficiency Change'!$P41)/'Life time change'!$C41</f>
        <v>52374821.184675969</v>
      </c>
      <c r="IM42">
        <f>(Transition!$D41*('RCP19-NEW'!BV43*'Per Unit Emission'!AN42)*'Efficiency Change'!$G41+Transition!$C41*('RCP19-NEW'!BV43*'Per Unit Emission'!AN86)*'Efficiency Change'!$P41)/'Life time change'!$C41</f>
        <v>43087992.801536195</v>
      </c>
      <c r="IN42">
        <f>(Transition!$D41*('RCP19-NEW'!BW43*'Per Unit Emission'!AO42)*'Efficiency Change'!$G41+Transition!$C41*('RCP19-NEW'!BW43*'Per Unit Emission'!AO86)*'Efficiency Change'!$P41)/'Life time change'!$C41</f>
        <v>389596325.56421643</v>
      </c>
      <c r="IO42">
        <f>(Transition!$D41*('RCP19-NEW'!BX43*'Per Unit Emission'!AP42)*'Efficiency Change'!$G41+Transition!$C41*('RCP19-NEW'!BX43*'Per Unit Emission'!AP86)*'Efficiency Change'!$P41)/'Life time change'!$C41</f>
        <v>55642040.884034045</v>
      </c>
      <c r="IP42">
        <f>(Transition!$D41*('RCP19-NEW'!BY43*'Per Unit Emission'!AQ42)*'Efficiency Change'!$G41+Transition!$C41*('RCP19-NEW'!BY43*'Per Unit Emission'!AQ86)*'Efficiency Change'!$P41)/'Life time change'!$C41</f>
        <v>29311578.891808752</v>
      </c>
      <c r="IQ42">
        <f>(Transition!$D41*('RCP19-NEW'!BZ43*'Per Unit Emission'!AR42)*'Efficiency Change'!$G41+Transition!$C41*('RCP19-NEW'!BZ43*'Per Unit Emission'!AR86)*'Efficiency Change'!$P41)/'Life time change'!$C41</f>
        <v>51025432.152916558</v>
      </c>
      <c r="IR42">
        <f>(Transition!$D41*('RCP19-NEW'!CA43*'Per Unit Emission'!AS42)*'Efficiency Change'!$G41+Transition!$C41*('RCP19-NEW'!CA43*'Per Unit Emission'!AS86)*'Efficiency Change'!$P41)/'Life time change'!$C41</f>
        <v>325067205.52924931</v>
      </c>
      <c r="IS42">
        <f>(Transition!$D41*('RCP19-NEW'!CB43*'Per Unit Emission'!AT42)*'Efficiency Change'!$G41+Transition!$C41*('RCP19-NEW'!CB43*'Per Unit Emission'!AT86)*'Efficiency Change'!$P41)/'Life time change'!$C41</f>
        <v>195668416.76047137</v>
      </c>
      <c r="IT42">
        <f>(Transition!$D41*('RCP19-NEW'!CC43*'Per Unit Emission'!AU42)*'Efficiency Change'!$G41+Transition!$C41*('RCP19-NEW'!CC43*'Per Unit Emission'!AU86)*'Efficiency Change'!$P41)/'Life time change'!$C41</f>
        <v>86132716.229310885</v>
      </c>
      <c r="IU42">
        <f>(Transition!$D41*('RCP19-NEW'!CD43*'Per Unit Emission'!AV42)*'Efficiency Change'!$G41+Transition!$C41*('RCP19-NEW'!CD43*'Per Unit Emission'!AV86)*'Efficiency Change'!$P41)/'Life time change'!$C41</f>
        <v>19371431.222830135</v>
      </c>
      <c r="IV42">
        <f>(Transition!$D41*('RCP19-NEW'!CE43*'Per Unit Emission'!AW42)*'Efficiency Change'!$G41+Transition!$C41*('RCP19-NEW'!CE43*'Per Unit Emission'!AW86)*'Efficiency Change'!$P41)/'Life time change'!$C41</f>
        <v>52354663.482030891</v>
      </c>
      <c r="IW42">
        <f>(Transition!$D41*('RCP19-NEW'!CF43*'Per Unit Emission'!AX42)*'Efficiency Change'!$G41+Transition!$C41*('RCP19-NEW'!CF43*'Per Unit Emission'!AX86)*'Efficiency Change'!$P41)/'Life time change'!$C41</f>
        <v>8315105.5488201808</v>
      </c>
      <c r="IX42">
        <f>(Transition!$D41*('RCP19-NEW'!CG43*'Per Unit Emission'!AY42)*'Efficiency Change'!$G41+Transition!$C41*('RCP19-NEW'!CG43*'Per Unit Emission'!AY86)*'Efficiency Change'!$P41)/'Life time change'!$C41</f>
        <v>6530437.4633569801</v>
      </c>
      <c r="IY42">
        <f>(Transition!$D41*('RCP19-NEW'!CH43*'Per Unit Emission'!AZ42)*'Efficiency Change'!$G41+Transition!$C41*('RCP19-NEW'!CH43*'Per Unit Emission'!AZ86)*'Efficiency Change'!$P41)/'Life time change'!$C41</f>
        <v>270917930.95555669</v>
      </c>
    </row>
    <row r="43" spans="1:259" x14ac:dyDescent="0.25">
      <c r="A43">
        <v>2050</v>
      </c>
      <c r="B43">
        <f>(Transition!$D42*('Base-New'!C44*'Per Unit Emission'!C43)*'Efficiency Change'!$G42+Transition!$C42*('Base-New'!C44*'Per Unit Emission'!C87)*'Efficiency Change'!$P42)/'Life time change'!$C42</f>
        <v>0</v>
      </c>
      <c r="C43">
        <f>(Transition!$D42*('Base-New'!D44*'Per Unit Emission'!D43)*'Efficiency Change'!$G42+Transition!$C42*('Base-New'!D44*'Per Unit Emission'!D87)*'Efficiency Change'!$P42)/'Life time change'!$C42</f>
        <v>0</v>
      </c>
      <c r="D43">
        <f>(Transition!$D42*('Base-New'!E44*'Per Unit Emission'!E43)*'Efficiency Change'!$G42+Transition!$C42*('Base-New'!E44*'Per Unit Emission'!E87)*'Efficiency Change'!$P42)/'Life time change'!$C42</f>
        <v>0</v>
      </c>
      <c r="E43">
        <f>(Transition!$D42*('Base-New'!F44*'Per Unit Emission'!F43)*'Efficiency Change'!$G42+Transition!$C42*('Base-New'!F44*'Per Unit Emission'!F87)*'Efficiency Change'!$P42)/'Life time change'!$C42</f>
        <v>0</v>
      </c>
      <c r="F43">
        <f>(Transition!$D42*('Base-New'!G44*'Per Unit Emission'!G43)*'Efficiency Change'!$G42+Transition!$C42*('Base-New'!G44*'Per Unit Emission'!G87)*'Efficiency Change'!$P42)/'Life time change'!$C42</f>
        <v>0</v>
      </c>
      <c r="G43">
        <f>(Transition!$D42*('Base-New'!H44*'Per Unit Emission'!H43)*'Efficiency Change'!$G42+Transition!$C42*('Base-New'!H44*'Per Unit Emission'!H87)*'Efficiency Change'!$P42)/'Life time change'!$C42</f>
        <v>0</v>
      </c>
      <c r="H43">
        <f>(Transition!$D42*('Base-New'!I44*'Per Unit Emission'!I43)*'Efficiency Change'!$G42+Transition!$C42*('Base-New'!I44*'Per Unit Emission'!I87)*'Efficiency Change'!$P42)/'Life time change'!$C42</f>
        <v>0</v>
      </c>
      <c r="I43">
        <f>(Transition!$D42*('Base-New'!J44*'Per Unit Emission'!J43)*'Efficiency Change'!$G42+Transition!$C42*('Base-New'!J44*'Per Unit Emission'!J87)*'Efficiency Change'!$P42)/'Life time change'!$C42</f>
        <v>0</v>
      </c>
      <c r="J43">
        <f>(Transition!$D42*('Base-New'!K44*'Per Unit Emission'!K43)*'Efficiency Change'!$G42+Transition!$C42*('Base-New'!K44*'Per Unit Emission'!K87)*'Efficiency Change'!$P42)/'Life time change'!$C42</f>
        <v>0</v>
      </c>
      <c r="K43">
        <f>(Transition!$D42*('Base-New'!L44*'Per Unit Emission'!L43)*'Efficiency Change'!$G42+Transition!$C42*('Base-New'!L44*'Per Unit Emission'!L87)*'Efficiency Change'!$P42)/'Life time change'!$C42</f>
        <v>0</v>
      </c>
      <c r="L43">
        <f>(Transition!$D42*('Base-New'!M44*'Per Unit Emission'!M43)*'Efficiency Change'!$G42+Transition!$C42*('Base-New'!M44*'Per Unit Emission'!M87)*'Efficiency Change'!$P42)/'Life time change'!$C42</f>
        <v>0</v>
      </c>
      <c r="M43">
        <f>(Transition!$D42*('Base-New'!N44*'Per Unit Emission'!N43)*'Efficiency Change'!$G42+Transition!$C42*('Base-New'!N44*'Per Unit Emission'!N87)*'Efficiency Change'!$P42)/'Life time change'!$C42</f>
        <v>0</v>
      </c>
      <c r="N43">
        <f>(Transition!$D42*('Base-New'!O44*'Per Unit Emission'!O43)*'Efficiency Change'!$G42+Transition!$C42*('Base-New'!O44*'Per Unit Emission'!O87)*'Efficiency Change'!$P42)/'Life time change'!$C42</f>
        <v>0</v>
      </c>
      <c r="O43">
        <f>(Transition!$D42*('Base-New'!P44*'Per Unit Emission'!P43)*'Efficiency Change'!$G42+Transition!$C42*('Base-New'!P44*'Per Unit Emission'!P87)*'Efficiency Change'!$P42)/'Life time change'!$C42</f>
        <v>0</v>
      </c>
      <c r="P43">
        <f>(Transition!$D42*('Base-New'!Q44*'Per Unit Emission'!Q43)*'Efficiency Change'!$G42+Transition!$C42*('Base-New'!Q44*'Per Unit Emission'!Q87)*'Efficiency Change'!$P42)/'Life time change'!$C42</f>
        <v>0</v>
      </c>
      <c r="Q43">
        <f>(Transition!$D42*('Base-New'!R44*'Per Unit Emission'!R43)*'Efficiency Change'!$G42+Transition!$C42*('Base-New'!R44*'Per Unit Emission'!R87)*'Efficiency Change'!$P42)/'Life time change'!$C42</f>
        <v>0</v>
      </c>
      <c r="R43">
        <f>(Transition!$D42*('Base-New'!S44*'Per Unit Emission'!S43)*'Efficiency Change'!$G42+Transition!$C42*('Base-New'!S44*'Per Unit Emission'!S87)*'Efficiency Change'!$P42)/'Life time change'!$C42</f>
        <v>0</v>
      </c>
      <c r="S43">
        <f>(Transition!$D42*('Base-New'!T44*'Per Unit Emission'!C43)*'Efficiency Change'!$G42+Transition!$C42*('Base-New'!T44*'Per Unit Emission'!C87)*'Efficiency Change'!$P42)/'Life time change'!$C42</f>
        <v>89334447.907110393</v>
      </c>
      <c r="T43">
        <f>(Transition!$D42*('Base-New'!U44*'Per Unit Emission'!D43)*'Efficiency Change'!$G42+Transition!$C42*('Base-New'!U44*'Per Unit Emission'!D87)*'Efficiency Change'!$P42)/'Life time change'!$C42</f>
        <v>50167400.055982359</v>
      </c>
      <c r="U43">
        <f>(Transition!$D42*('Base-New'!V44*'Per Unit Emission'!E43)*'Efficiency Change'!$G42+Transition!$C42*('Base-New'!V44*'Per Unit Emission'!E87)*'Efficiency Change'!$P42)/'Life time change'!$C42</f>
        <v>5144118.6968193008</v>
      </c>
      <c r="V43">
        <f>(Transition!$D42*('Base-New'!W44*'Per Unit Emission'!F43)*'Efficiency Change'!$G42+Transition!$C42*('Base-New'!W44*'Per Unit Emission'!F87)*'Efficiency Change'!$P42)/'Life time change'!$C42</f>
        <v>5151351.303684596</v>
      </c>
      <c r="W43">
        <f>(Transition!$D42*('Base-New'!X44*'Per Unit Emission'!G43)*'Efficiency Change'!$G42+Transition!$C42*('Base-New'!X44*'Per Unit Emission'!G87)*'Efficiency Change'!$P42)/'Life time change'!$C42</f>
        <v>44803282.898994841</v>
      </c>
      <c r="X43">
        <f>(Transition!$D42*('Base-New'!Y44*'Per Unit Emission'!H43)*'Efficiency Change'!$G42+Transition!$C42*('Base-New'!Y44*'Per Unit Emission'!H87)*'Efficiency Change'!$P42)/'Life time change'!$C42</f>
        <v>6101428.2920826143</v>
      </c>
      <c r="Y43">
        <f>(Transition!$D42*('Base-New'!Z44*'Per Unit Emission'!I43)*'Efficiency Change'!$G42+Transition!$C42*('Base-New'!Z44*'Per Unit Emission'!I87)*'Efficiency Change'!$P42)/'Life time change'!$C42</f>
        <v>11024835.176370375</v>
      </c>
      <c r="Z43">
        <f>(Transition!$D42*('Base-New'!AA44*'Per Unit Emission'!J43)*'Efficiency Change'!$G42+Transition!$C42*('Base-New'!AA44*'Per Unit Emission'!J87)*'Efficiency Change'!$P42)/'Life time change'!$C42</f>
        <v>24139838.539147284</v>
      </c>
      <c r="AA43">
        <f>(Transition!$D42*('Base-New'!AB44*'Per Unit Emission'!K43)*'Efficiency Change'!$G42+Transition!$C42*('Base-New'!AB44*'Per Unit Emission'!K87)*'Efficiency Change'!$P42)/'Life time change'!$C42</f>
        <v>30229758.970031399</v>
      </c>
      <c r="AB43">
        <f>(Transition!$D42*('Base-New'!AC44*'Per Unit Emission'!L43)*'Efficiency Change'!$G42+Transition!$C42*('Base-New'!AC44*'Per Unit Emission'!L87)*'Efficiency Change'!$P42)/'Life time change'!$C42</f>
        <v>38415839.155604601</v>
      </c>
      <c r="AC43">
        <f>(Transition!$D42*('Base-New'!AD44*'Per Unit Emission'!M43)*'Efficiency Change'!$G42+Transition!$C42*('Base-New'!AD44*'Per Unit Emission'!M87)*'Efficiency Change'!$P42)/'Life time change'!$C42</f>
        <v>38449011.13388142</v>
      </c>
      <c r="AD43">
        <f>(Transition!$D42*('Base-New'!AE44*'Per Unit Emission'!N43)*'Efficiency Change'!$G42+Transition!$C42*('Base-New'!AE44*'Per Unit Emission'!N87)*'Efficiency Change'!$P42)/'Life time change'!$C42</f>
        <v>7596425.854416484</v>
      </c>
      <c r="AE43">
        <f>(Transition!$D42*('Base-New'!AF44*'Per Unit Emission'!O43)*'Efficiency Change'!$G42+Transition!$C42*('Base-New'!AF44*'Per Unit Emission'!O87)*'Efficiency Change'!$P42)/'Life time change'!$C42</f>
        <v>5198856.6946912976</v>
      </c>
      <c r="AF43">
        <f>(Transition!$D42*('Base-New'!AG44*'Per Unit Emission'!P43)*'Efficiency Change'!$G42+Transition!$C42*('Base-New'!AG44*'Per Unit Emission'!P87)*'Efficiency Change'!$P42)/'Life time change'!$C42</f>
        <v>9098703.9984665029</v>
      </c>
      <c r="AG43">
        <f>(Transition!$D42*('Base-New'!AH44*'Per Unit Emission'!Q43)*'Efficiency Change'!$G42+Transition!$C42*('Base-New'!AH44*'Per Unit Emission'!Q87)*'Efficiency Change'!$P42)/'Life time change'!$C42</f>
        <v>6189553.1539726192</v>
      </c>
      <c r="AH43">
        <f>(Transition!$D42*('Base-New'!AI44*'Per Unit Emission'!R43)*'Efficiency Change'!$G42+Transition!$C42*('Base-New'!AI44*'Per Unit Emission'!R87)*'Efficiency Change'!$P42)/'Life time change'!$C42</f>
        <v>30490698.066746738</v>
      </c>
      <c r="AI43">
        <f>(Transition!$D42*('Base-New'!AJ44*'Per Unit Emission'!S43)*'Efficiency Change'!$G42+Transition!$C42*('Base-New'!AJ44*'Per Unit Emission'!S87)*'Efficiency Change'!$P42)/'Life time change'!$C42</f>
        <v>0</v>
      </c>
      <c r="AJ43">
        <f>(Transition!$D42*('Base-New'!AK44*'Per Unit Emission'!C43)*'Efficiency Change'!$G42+Transition!$C42*('Base-New'!AK44*'Per Unit Emission'!C87)*'Efficiency Change'!$P42)/'Life time change'!$C42</f>
        <v>515393367.317653</v>
      </c>
      <c r="AK43">
        <f>(Transition!$D42*('Base-New'!AL44*'Per Unit Emission'!D43)*'Efficiency Change'!$G42+Transition!$C42*('Base-New'!AL44*'Per Unit Emission'!D87)*'Efficiency Change'!$P42)/'Life time change'!$C42</f>
        <v>100326442.24993385</v>
      </c>
      <c r="AL43">
        <f>(Transition!$D42*('Base-New'!AM44*'Per Unit Emission'!E43)*'Efficiency Change'!$G42+Transition!$C42*('Base-New'!AM44*'Per Unit Emission'!E87)*'Efficiency Change'!$P42)/'Life time change'!$C42</f>
        <v>10272879.495009342</v>
      </c>
      <c r="AM43">
        <f>(Transition!$D42*('Base-New'!AN44*'Per Unit Emission'!F43)*'Efficiency Change'!$G42+Transition!$C42*('Base-New'!AN44*'Per Unit Emission'!F87)*'Efficiency Change'!$P42)/'Life time change'!$C42</f>
        <v>10298991.730975624</v>
      </c>
      <c r="AN43">
        <f>(Transition!$D42*('Base-New'!AO44*'Per Unit Emission'!G43)*'Efficiency Change'!$G42+Transition!$C42*('Base-New'!AO44*'Per Unit Emission'!G87)*'Efficiency Change'!$P42)/'Life time change'!$C42</f>
        <v>117229626.20424096</v>
      </c>
      <c r="AO43">
        <f>(Transition!$D42*('Base-New'!AP44*'Per Unit Emission'!H43)*'Efficiency Change'!$G42+Transition!$C42*('Base-New'!AP44*'Per Unit Emission'!H87)*'Efficiency Change'!$P42)/'Life time change'!$C42</f>
        <v>12202856.584165275</v>
      </c>
      <c r="AP43">
        <f>(Transition!$D42*('Base-New'!AQ44*'Per Unit Emission'!I43)*'Efficiency Change'!$G42+Transition!$C42*('Base-New'!AQ44*'Per Unit Emission'!I87)*'Efficiency Change'!$P42)/'Life time change'!$C42</f>
        <v>22046281.902319536</v>
      </c>
      <c r="AQ43">
        <f>(Transition!$D42*('Base-New'!AR44*'Per Unit Emission'!J43)*'Efficiency Change'!$G42+Transition!$C42*('Base-New'!AR44*'Per Unit Emission'!J87)*'Efficiency Change'!$P42)/'Life time change'!$C42</f>
        <v>48276902.542950004</v>
      </c>
      <c r="AR43">
        <f>(Transition!$D42*('Base-New'!AS44*'Per Unit Emission'!K43)*'Efficiency Change'!$G42+Transition!$C42*('Base-New'!AS44*'Per Unit Emission'!K87)*'Efficiency Change'!$P42)/'Life time change'!$C42</f>
        <v>32741556.837300275</v>
      </c>
      <c r="AS43">
        <f>(Transition!$D42*('Base-New'!AT44*'Per Unit Emission'!L43)*'Efficiency Change'!$G42+Transition!$C42*('Base-New'!AT44*'Per Unit Emission'!L87)*'Efficiency Change'!$P42)/'Life time change'!$C42</f>
        <v>76831678.311208904</v>
      </c>
      <c r="AT43">
        <f>(Transition!$D42*('Base-New'!AU44*'Per Unit Emission'!M43)*'Efficiency Change'!$G42+Transition!$C42*('Base-New'!AU44*'Per Unit Emission'!M87)*'Efficiency Change'!$P42)/'Life time change'!$C42</f>
        <v>76898022.267762437</v>
      </c>
      <c r="AU43">
        <f>(Transition!$D42*('Base-New'!AV44*'Per Unit Emission'!N43)*'Efficiency Change'!$G42+Transition!$C42*('Base-New'!AV44*'Per Unit Emission'!N87)*'Efficiency Change'!$P42)/'Life time change'!$C42</f>
        <v>15192416.049878528</v>
      </c>
      <c r="AV43">
        <f>(Transition!$D42*('Base-New'!AW44*'Per Unit Emission'!O43)*'Efficiency Change'!$G42+Transition!$C42*('Base-New'!AW44*'Per Unit Emission'!O87)*'Efficiency Change'!$P42)/'Life time change'!$C42</f>
        <v>10397682.590887278</v>
      </c>
      <c r="AW43">
        <f>(Transition!$D42*('Base-New'!AX44*'Per Unit Emission'!P43)*'Efficiency Change'!$G42+Transition!$C42*('Base-New'!AX44*'Per Unit Emission'!P87)*'Efficiency Change'!$P42)/'Life time change'!$C42</f>
        <v>18197407.996933065</v>
      </c>
      <c r="AX43">
        <f>(Transition!$D42*('Base-New'!AY44*'Per Unit Emission'!Q43)*'Efficiency Change'!$G42+Transition!$C42*('Base-New'!AY44*'Per Unit Emission'!Q87)*'Efficiency Change'!$P42)/'Life time change'!$C42</f>
        <v>12379106.307945238</v>
      </c>
      <c r="AY43">
        <f>(Transition!$D42*('Base-New'!AZ44*'Per Unit Emission'!R43)*'Efficiency Change'!$G42+Transition!$C42*('Base-New'!AZ44*'Per Unit Emission'!R87)*'Efficiency Change'!$P42)/'Life time change'!$C42</f>
        <v>60981299.092062131</v>
      </c>
      <c r="AZ43">
        <f>(Transition!$D42*('Base-New'!BA44*'Per Unit Emission'!S43)*'Efficiency Change'!$G42+Transition!$C42*('Base-New'!BA44*'Per Unit Emission'!S87)*'Efficiency Change'!$P42)/'Life time change'!$C42</f>
        <v>0</v>
      </c>
      <c r="BA43">
        <f>(Transition!$D42*('Base-New'!BB44*'Per Unit Emission'!C43)*'Efficiency Change'!$G42+Transition!$C42*('Base-New'!BB44*'Per Unit Emission'!C87)*'Efficiency Change'!$P42)/'Life time change'!$C42</f>
        <v>515796596.4679938</v>
      </c>
      <c r="BB43">
        <f>(Transition!$D42*('Base-New'!BC44*'Per Unit Emission'!D43)*'Efficiency Change'!$G42+Transition!$C42*('Base-New'!BC44*'Per Unit Emission'!D87)*'Efficiency Change'!$P42)/'Life time change'!$C42</f>
        <v>239370770.70805639</v>
      </c>
      <c r="BC43">
        <f>(Transition!$D42*('Base-New'!BD44*'Per Unit Emission'!E43)*'Efficiency Change'!$G42+Transition!$C42*('Base-New'!BD44*'Per Unit Emission'!E87)*'Efficiency Change'!$P42)/'Life time change'!$C42</f>
        <v>21212775.50287085</v>
      </c>
      <c r="BD43">
        <f>(Transition!$D42*('Base-New'!BE44*'Per Unit Emission'!F43)*'Efficiency Change'!$G42+Transition!$C42*('Base-New'!BE44*'Per Unit Emission'!F87)*'Efficiency Change'!$P42)/'Life time change'!$C42</f>
        <v>26394043.725859709</v>
      </c>
      <c r="BE43">
        <f>(Transition!$D42*('Base-New'!BF44*'Per Unit Emission'!G43)*'Efficiency Change'!$G42+Transition!$C42*('Base-New'!BF44*'Per Unit Emission'!G87)*'Efficiency Change'!$P42)/'Life time change'!$C42</f>
        <v>117595857.78649677</v>
      </c>
      <c r="BF43">
        <f>(Transition!$D42*('Base-New'!BG44*'Per Unit Emission'!H43)*'Efficiency Change'!$G42+Transition!$C42*('Base-New'!BG44*'Per Unit Emission'!H87)*'Efficiency Change'!$P42)/'Life time change'!$C42</f>
        <v>18304262.144680668</v>
      </c>
      <c r="BG43">
        <f>(Transition!$D42*('Base-New'!BH44*'Per Unit Emission'!I43)*'Efficiency Change'!$G42+Transition!$C42*('Base-New'!BH44*'Per Unit Emission'!I87)*'Efficiency Change'!$P42)/'Life time change'!$C42</f>
        <v>33054654.890251048</v>
      </c>
      <c r="BH43">
        <f>(Transition!$D42*('Base-New'!BI44*'Per Unit Emission'!J43)*'Efficiency Change'!$G42+Transition!$C42*('Base-New'!BI44*'Per Unit Emission'!J87)*'Efficiency Change'!$P42)/'Life time change'!$C42</f>
        <v>153097206.77683264</v>
      </c>
      <c r="BI43">
        <f>(Transition!$D42*('Base-New'!BJ44*'Per Unit Emission'!K43)*'Efficiency Change'!$G42+Transition!$C42*('Base-New'!BJ44*'Per Unit Emission'!K87)*'Efficiency Change'!$P42)/'Life time change'!$C42</f>
        <v>34809707.515101187</v>
      </c>
      <c r="BJ43">
        <f>(Transition!$D42*('Base-New'!BK44*'Per Unit Emission'!L43)*'Efficiency Change'!$G42+Transition!$C42*('Base-New'!BK44*'Per Unit Emission'!L87)*'Efficiency Change'!$P42)/'Life time change'!$C42</f>
        <v>115243085.53602006</v>
      </c>
      <c r="BK43">
        <f>(Transition!$D42*('Base-New'!BL44*'Per Unit Emission'!M43)*'Efficiency Change'!$G42+Transition!$C42*('Base-New'!BL44*'Per Unit Emission'!M87)*'Efficiency Change'!$P42)/'Life time change'!$C42</f>
        <v>136108393.21672806</v>
      </c>
      <c r="BL43">
        <f>(Transition!$D42*('Base-New'!BM44*'Per Unit Emission'!N43)*'Efficiency Change'!$G42+Transition!$C42*('Base-New'!BM44*'Per Unit Emission'!N87)*'Efficiency Change'!$P42)/'Life time change'!$C42</f>
        <v>22782786.188378606</v>
      </c>
      <c r="BM43">
        <f>(Transition!$D42*('Base-New'!BN44*'Per Unit Emission'!O43)*'Efficiency Change'!$G42+Transition!$C42*('Base-New'!BN44*'Per Unit Emission'!O87)*'Efficiency Change'!$P42)/'Life time change'!$C42</f>
        <v>24453469.74916764</v>
      </c>
      <c r="BN43">
        <f>(Transition!$D42*('Base-New'!BO44*'Per Unit Emission'!P43)*'Efficiency Change'!$G42+Transition!$C42*('Base-New'!BO44*'Per Unit Emission'!P87)*'Efficiency Change'!$P42)/'Life time change'!$C42</f>
        <v>22270219.570333228</v>
      </c>
      <c r="BO43">
        <f>(Transition!$D42*('Base-New'!BP44*'Per Unit Emission'!Q43)*'Efficiency Change'!$G42+Transition!$C42*('Base-New'!BP44*'Per Unit Emission'!Q87)*'Efficiency Change'!$P42)/'Life time change'!$C42</f>
        <v>18568252.805948481</v>
      </c>
      <c r="BP43">
        <f>(Transition!$D42*('Base-New'!BQ44*'Per Unit Emission'!R43)*'Efficiency Change'!$G42+Transition!$C42*('Base-New'!BQ44*'Per Unit Emission'!R87)*'Efficiency Change'!$P42)/'Life time change'!$C42</f>
        <v>95570536.832471758</v>
      </c>
      <c r="BQ43">
        <f>(Transition!$D42*('Base-New'!BR44*'Per Unit Emission'!S43)*'Efficiency Change'!$G42+Transition!$C42*('Base-New'!BR44*'Per Unit Emission'!S87)*'Efficiency Change'!$P42)/'Life time change'!$C42</f>
        <v>0</v>
      </c>
      <c r="BR43">
        <f>(Transition!$D42*('Base-New'!BS44*'Per Unit Emission'!C43)*'Efficiency Change'!$G42+Transition!$C42*('Base-New'!BS44*'Per Unit Emission'!C87)*'Efficiency Change'!$P42)/'Life time change'!$C42</f>
        <v>516163274.2981146</v>
      </c>
      <c r="BS43">
        <f>(Transition!$D42*('Base-New'!BT44*'Per Unit Emission'!D43)*'Efficiency Change'!$G42+Transition!$C42*('Base-New'!BT44*'Per Unit Emission'!D87)*'Efficiency Change'!$P42)/'Life time change'!$C42</f>
        <v>239521004.56965718</v>
      </c>
      <c r="BT43">
        <f>(Transition!$D42*('Base-New'!BU44*'Per Unit Emission'!E43)*'Efficiency Change'!$G42+Transition!$C42*('Base-New'!BU44*'Per Unit Emission'!E87)*'Efficiency Change'!$P42)/'Life time change'!$C42</f>
        <v>21256639.033135243</v>
      </c>
      <c r="BU43">
        <f>(Transition!$D42*('Base-New'!BV44*'Per Unit Emission'!F43)*'Efficiency Change'!$G42+Transition!$C42*('Base-New'!BV44*'Per Unit Emission'!F87)*'Efficiency Change'!$P42)/'Life time change'!$C42</f>
        <v>26413903.929527119</v>
      </c>
      <c r="BV43">
        <f>(Transition!$D42*('Base-New'!BW44*'Per Unit Emission'!G43)*'Efficiency Change'!$G42+Transition!$C42*('Base-New'!BW44*'Per Unit Emission'!G87)*'Efficiency Change'!$P42)/'Life time change'!$C42</f>
        <v>117874825.00302027</v>
      </c>
      <c r="BW43">
        <f>(Transition!$D42*('Base-New'!BX44*'Per Unit Emission'!H43)*'Efficiency Change'!$G42+Transition!$C42*('Base-New'!BX44*'Per Unit Emission'!H87)*'Efficiency Change'!$P42)/'Life time change'!$C42</f>
        <v>19802962.790995769</v>
      </c>
      <c r="BX43">
        <f>(Transition!$D42*('Base-New'!BY44*'Per Unit Emission'!I43)*'Efficiency Change'!$G42+Transition!$C42*('Base-New'!BY44*'Per Unit Emission'!I87)*'Efficiency Change'!$P42)/'Life time change'!$C42</f>
        <v>54155148.168834873</v>
      </c>
      <c r="BY43">
        <f>(Transition!$D42*('Base-New'!BZ44*'Per Unit Emission'!J43)*'Efficiency Change'!$G42+Transition!$C42*('Base-New'!BZ44*'Per Unit Emission'!J87)*'Efficiency Change'!$P42)/'Life time change'!$C42</f>
        <v>153160445.72432578</v>
      </c>
      <c r="BZ43">
        <f>(Transition!$D42*('Base-New'!CA44*'Per Unit Emission'!K43)*'Efficiency Change'!$G42+Transition!$C42*('Base-New'!CA44*'Per Unit Emission'!K87)*'Efficiency Change'!$P42)/'Life time change'!$C42</f>
        <v>35979072.640165702</v>
      </c>
      <c r="CA43">
        <f>(Transition!$D42*('Base-New'!CB44*'Per Unit Emission'!L43)*'Efficiency Change'!$G42+Transition!$C42*('Base-New'!CB44*'Per Unit Emission'!L87)*'Efficiency Change'!$P42)/'Life time change'!$C42</f>
        <v>139329833.86928156</v>
      </c>
      <c r="CB43">
        <f>(Transition!$D42*('Base-New'!CC44*'Per Unit Emission'!M43)*'Efficiency Change'!$G42+Transition!$C42*('Base-New'!CC44*'Per Unit Emission'!M87)*'Efficiency Change'!$P42)/'Life time change'!$C42</f>
        <v>136172681.23006183</v>
      </c>
      <c r="CC43">
        <f>(Transition!$D42*('Base-New'!CD44*'Per Unit Emission'!N43)*'Efficiency Change'!$G42+Transition!$C42*('Base-New'!CD44*'Per Unit Emission'!N87)*'Efficiency Change'!$P42)/'Life time change'!$C42</f>
        <v>28842425.775593054</v>
      </c>
      <c r="CD43">
        <f>(Transition!$D42*('Base-New'!CE44*'Per Unit Emission'!O43)*'Efficiency Change'!$G42+Transition!$C42*('Base-New'!CE44*'Per Unit Emission'!O87)*'Efficiency Change'!$P42)/'Life time change'!$C42</f>
        <v>24485024.869437534</v>
      </c>
      <c r="CE43">
        <f>(Transition!$D42*('Base-New'!CF44*'Per Unit Emission'!P43)*'Efficiency Change'!$G42+Transition!$C42*('Base-New'!CF44*'Per Unit Emission'!P87)*'Efficiency Change'!$P42)/'Life time change'!$C42</f>
        <v>22314227.255030829</v>
      </c>
      <c r="CF43">
        <f>(Transition!$D42*('Base-New'!CG44*'Per Unit Emission'!Q43)*'Efficiency Change'!$G42+Transition!$C42*('Base-New'!CG44*'Per Unit Emission'!Q87)*'Efficiency Change'!$P42)/'Life time change'!$C42</f>
        <v>19900696.030910857</v>
      </c>
      <c r="CG43">
        <f>(Transition!$D42*('Base-New'!CH44*'Per Unit Emission'!R43)*'Efficiency Change'!$G42+Transition!$C42*('Base-New'!CH44*'Per Unit Emission'!R87)*'Efficiency Change'!$P42)/'Life time change'!$C42</f>
        <v>95719628.187513858</v>
      </c>
      <c r="CJ43">
        <v>2050</v>
      </c>
      <c r="CK43">
        <f>(Transition!$D42*('RCP26-NEW'!C44*'Per Unit Emission'!T43)*'Efficiency Change'!$G42+Transition!$C42*('RCP26-NEW'!C44*'Per Unit Emission'!T87)*'Efficiency Change'!$P42)/'Life time change'!$C42</f>
        <v>0</v>
      </c>
      <c r="CL43">
        <f>(Transition!$D42*('RCP26-NEW'!D44*'Per Unit Emission'!U43)*'Efficiency Change'!$G42+Transition!$C42*('RCP26-NEW'!D44*'Per Unit Emission'!U87)*'Efficiency Change'!$P42)/'Life time change'!$C42</f>
        <v>0</v>
      </c>
      <c r="CM43">
        <f>(Transition!$D42*('RCP26-NEW'!E44*'Per Unit Emission'!V43)*'Efficiency Change'!$G42+Transition!$C42*('RCP26-NEW'!E44*'Per Unit Emission'!V87)*'Efficiency Change'!$P42)/'Life time change'!$C42</f>
        <v>0</v>
      </c>
      <c r="CN43">
        <f>(Transition!$D42*('RCP26-NEW'!F44*'Per Unit Emission'!W43)*'Efficiency Change'!$G42+Transition!$C42*('RCP26-NEW'!F44*'Per Unit Emission'!W87)*'Efficiency Change'!$P42)/'Life time change'!$C42</f>
        <v>0</v>
      </c>
      <c r="CO43">
        <f>(Transition!$D42*('RCP26-NEW'!G44*'Per Unit Emission'!X43)*'Efficiency Change'!$G42+Transition!$C42*('RCP26-NEW'!G44*'Per Unit Emission'!X87)*'Efficiency Change'!$P42)/'Life time change'!$C42</f>
        <v>0</v>
      </c>
      <c r="CP43">
        <f>(Transition!$D42*('RCP26-NEW'!H44*'Per Unit Emission'!Y43)*'Efficiency Change'!$G42+Transition!$C42*('RCP26-NEW'!H44*'Per Unit Emission'!Y87)*'Efficiency Change'!$P42)/'Life time change'!$C42</f>
        <v>0</v>
      </c>
      <c r="CQ43">
        <f>(Transition!$D42*('RCP26-NEW'!I44*'Per Unit Emission'!Z43)*'Efficiency Change'!$G42+Transition!$C42*('RCP26-NEW'!I44*'Per Unit Emission'!Z87)*'Efficiency Change'!$P42)/'Life time change'!$C42</f>
        <v>0</v>
      </c>
      <c r="CR43">
        <f>(Transition!$D42*('RCP26-NEW'!J44*'Per Unit Emission'!AA43)*'Efficiency Change'!$G42+Transition!$C42*('RCP26-NEW'!J44*'Per Unit Emission'!AA87)*'Efficiency Change'!$P42)/'Life time change'!$C42</f>
        <v>0</v>
      </c>
      <c r="CS43">
        <f>(Transition!$D42*('RCP26-NEW'!K44*'Per Unit Emission'!AB43)*'Efficiency Change'!$G42+Transition!$C42*('RCP26-NEW'!K44*'Per Unit Emission'!AB87)*'Efficiency Change'!$P42)/'Life time change'!$C42</f>
        <v>0</v>
      </c>
      <c r="CT43">
        <f>(Transition!$D42*('RCP26-NEW'!L44*'Per Unit Emission'!AC43)*'Efficiency Change'!$G42+Transition!$C42*('RCP26-NEW'!L44*'Per Unit Emission'!AC87)*'Efficiency Change'!$P42)/'Life time change'!$C42</f>
        <v>0</v>
      </c>
      <c r="CU43">
        <f>(Transition!$D42*('RCP26-NEW'!M44*'Per Unit Emission'!AD43)*'Efficiency Change'!$G42+Transition!$C42*('RCP26-NEW'!M44*'Per Unit Emission'!AD87)*'Efficiency Change'!$P42)/'Life time change'!$C42</f>
        <v>0</v>
      </c>
      <c r="CV43">
        <f>(Transition!$D42*('RCP26-NEW'!N44*'Per Unit Emission'!AE43)*'Efficiency Change'!$G42+Transition!$C42*('RCP26-NEW'!N44*'Per Unit Emission'!AE87)*'Efficiency Change'!$P42)/'Life time change'!$C42</f>
        <v>0</v>
      </c>
      <c r="CW43">
        <f>(Transition!$D42*('RCP26-NEW'!O44*'Per Unit Emission'!AF43)*'Efficiency Change'!$G42+Transition!$C42*('RCP26-NEW'!O44*'Per Unit Emission'!AF87)*'Efficiency Change'!$P42)/'Life time change'!$C42</f>
        <v>0</v>
      </c>
      <c r="CX43">
        <f>(Transition!$D42*('RCP26-NEW'!P44*'Per Unit Emission'!AG43)*'Efficiency Change'!$G42+Transition!$C42*('RCP26-NEW'!P44*'Per Unit Emission'!AG87)*'Efficiency Change'!$P42)/'Life time change'!$C42</f>
        <v>0</v>
      </c>
      <c r="CY43">
        <f>(Transition!$D42*('RCP26-NEW'!Q44*'Per Unit Emission'!AH43)*'Efficiency Change'!$G42+Transition!$C42*('RCP26-NEW'!Q44*'Per Unit Emission'!AH87)*'Efficiency Change'!$P42)/'Life time change'!$C42</f>
        <v>0</v>
      </c>
      <c r="CZ43">
        <f>(Transition!$D42*('RCP26-NEW'!R44*'Per Unit Emission'!AI43)*'Efficiency Change'!$G42+Transition!$C42*('RCP26-NEW'!R44*'Per Unit Emission'!AI87)*'Efficiency Change'!$P42)/'Life time change'!$C42</f>
        <v>0</v>
      </c>
      <c r="DA43">
        <f>(Transition!$D42*('RCP26-NEW'!S44*'Per Unit Emission'!AJ43)*'Efficiency Change'!$G42+Transition!$C42*('RCP26-NEW'!S44*'Per Unit Emission'!AJ87)*'Efficiency Change'!$P42)/'Life time change'!$C42</f>
        <v>0</v>
      </c>
      <c r="DB43">
        <f>(Transition!$D42*('RCP26-NEW'!T44*'Per Unit Emission'!T43)*'Efficiency Change'!$G42+Transition!$C42*('RCP26-NEW'!T44*'Per Unit Emission'!T87)*'Efficiency Change'!$P42)/'Life time change'!$C42</f>
        <v>16978133.339918338</v>
      </c>
      <c r="DC43">
        <f>(Transition!$D42*('RCP26-NEW'!U44*'Per Unit Emission'!U43)*'Efficiency Change'!$G42+Transition!$C42*('RCP26-NEW'!U44*'Per Unit Emission'!U87)*'Efficiency Change'!$P42)/'Life time change'!$C42</f>
        <v>52370039.075789578</v>
      </c>
      <c r="DD43">
        <f>(Transition!$D42*('RCP26-NEW'!V44*'Per Unit Emission'!V43)*'Efficiency Change'!$G42+Transition!$C42*('RCP26-NEW'!V44*'Per Unit Emission'!V87)*'Efficiency Change'!$P42)/'Life time change'!$C42</f>
        <v>8432328.882597167</v>
      </c>
      <c r="DE43">
        <f>(Transition!$D42*('RCP26-NEW'!W44*'Per Unit Emission'!W43)*'Efficiency Change'!$G42+Transition!$C42*('RCP26-NEW'!W44*'Per Unit Emission'!W87)*'Efficiency Change'!$P42)/'Life time change'!$C42</f>
        <v>12040680.696453804</v>
      </c>
      <c r="DF43">
        <f>(Transition!$D42*('RCP26-NEW'!X44*'Per Unit Emission'!X43)*'Efficiency Change'!$G42+Transition!$C42*('RCP26-NEW'!X44*'Per Unit Emission'!X87)*'Efficiency Change'!$P42)/'Life time change'!$C42</f>
        <v>71309134.828468606</v>
      </c>
      <c r="DG43">
        <f>(Transition!$D42*('RCP26-NEW'!Y44*'Per Unit Emission'!Y43)*'Efficiency Change'!$G42+Transition!$C42*('RCP26-NEW'!Y44*'Per Unit Emission'!Y87)*'Efficiency Change'!$P42)/'Life time change'!$C42</f>
        <v>8626664.2088498939</v>
      </c>
      <c r="DH43">
        <f>(Transition!$D42*('RCP26-NEW'!Z44*'Per Unit Emission'!Z43)*'Efficiency Change'!$G42+Transition!$C42*('RCP26-NEW'!Z44*'Per Unit Emission'!Z87)*'Efficiency Change'!$P42)/'Life time change'!$C42</f>
        <v>4728830.9444763707</v>
      </c>
      <c r="DI43">
        <f>(Transition!$D42*('RCP26-NEW'!AA44*'Per Unit Emission'!AA43)*'Efficiency Change'!$G42+Transition!$C42*('RCP26-NEW'!AA44*'Per Unit Emission'!AA87)*'Efficiency Change'!$P42)/'Life time change'!$C42</f>
        <v>12877918.552044321</v>
      </c>
      <c r="DJ43">
        <f>(Transition!$D42*('RCP26-NEW'!AB44*'Per Unit Emission'!AB43)*'Efficiency Change'!$G42+Transition!$C42*('RCP26-NEW'!AB44*'Per Unit Emission'!AB87)*'Efficiency Change'!$P42)/'Life time change'!$C42</f>
        <v>450081.70808567881</v>
      </c>
      <c r="DK43">
        <f>(Transition!$D42*('RCP26-NEW'!AC44*'Per Unit Emission'!AC43)*'Efficiency Change'!$G42+Transition!$C42*('RCP26-NEW'!AC44*'Per Unit Emission'!AC87)*'Efficiency Change'!$P42)/'Life time change'!$C42</f>
        <v>36477238.64002569</v>
      </c>
      <c r="DL43">
        <f>(Transition!$D42*('RCP26-NEW'!AD44*'Per Unit Emission'!AD43)*'Efficiency Change'!$G42+Transition!$C42*('RCP26-NEW'!AD44*'Per Unit Emission'!AD87)*'Efficiency Change'!$P42)/'Life time change'!$C42</f>
        <v>12775031.161661617</v>
      </c>
      <c r="DM43">
        <f>(Transition!$D42*('RCP26-NEW'!AE44*'Per Unit Emission'!AE43)*'Efficiency Change'!$G42+Transition!$C42*('RCP26-NEW'!AE44*'Per Unit Emission'!AE87)*'Efficiency Change'!$P42)/'Life time change'!$C42</f>
        <v>10269758.423168404</v>
      </c>
      <c r="DN43">
        <f>(Transition!$D42*('RCP26-NEW'!AF44*'Per Unit Emission'!AF43)*'Efficiency Change'!$G42+Transition!$C42*('RCP26-NEW'!AF44*'Per Unit Emission'!AF87)*'Efficiency Change'!$P42)/'Life time change'!$C42</f>
        <v>4656401.6382273892</v>
      </c>
      <c r="DO43">
        <f>(Transition!$D42*('RCP26-NEW'!AG44*'Per Unit Emission'!AG43)*'Efficiency Change'!$G42+Transition!$C42*('RCP26-NEW'!AG44*'Per Unit Emission'!AG87)*'Efficiency Change'!$P42)/'Life time change'!$C42</f>
        <v>5587203.7782061547</v>
      </c>
      <c r="DP43">
        <f>(Transition!$D42*('RCP26-NEW'!AH44*'Per Unit Emission'!AH43)*'Efficiency Change'!$G42+Transition!$C42*('RCP26-NEW'!AH44*'Per Unit Emission'!AH87)*'Efficiency Change'!$P42)/'Life time change'!$C42</f>
        <v>4616795.1964106625</v>
      </c>
      <c r="DQ43">
        <f>(Transition!$D42*('RCP26-NEW'!AI44*'Per Unit Emission'!AI43)*'Efficiency Change'!$G42+Transition!$C42*('RCP26-NEW'!AI44*'Per Unit Emission'!AI87)*'Efficiency Change'!$P42)/'Life time change'!$C42</f>
        <v>31649352.368632905</v>
      </c>
      <c r="DR43">
        <f>(Transition!$D42*('RCP26-NEW'!AJ44*'Per Unit Emission'!AJ43)*'Efficiency Change'!$G42+Transition!$C42*('RCP26-NEW'!AJ44*'Per Unit Emission'!AJ87)*'Efficiency Change'!$P42)/'Life time change'!$C42</f>
        <v>0</v>
      </c>
      <c r="DS43">
        <f>(Transition!$D42*('RCP26-NEW'!AK44*'Per Unit Emission'!T43)*'Efficiency Change'!$G42+Transition!$C42*('RCP26-NEW'!AK44*'Per Unit Emission'!T87)*'Efficiency Change'!$P42)/'Life time change'!$C42</f>
        <v>33884225.438558966</v>
      </c>
      <c r="DT43">
        <f>(Transition!$D42*('RCP26-NEW'!AL44*'Per Unit Emission'!U43)*'Efficiency Change'!$G42+Transition!$C42*('RCP26-NEW'!AL44*'Per Unit Emission'!U87)*'Efficiency Change'!$P42)/'Life time change'!$C42</f>
        <v>104633921.76000413</v>
      </c>
      <c r="DU43">
        <f>(Transition!$D42*('RCP26-NEW'!AM44*'Per Unit Emission'!V43)*'Efficiency Change'!$G42+Transition!$C42*('RCP26-NEW'!AM44*'Per Unit Emission'!V87)*'Efficiency Change'!$P42)/'Life time change'!$C42</f>
        <v>44218367.367169984</v>
      </c>
      <c r="DV43">
        <f>(Transition!$D42*('RCP26-NEW'!AN44*'Per Unit Emission'!W43)*'Efficiency Change'!$G42+Transition!$C42*('RCP26-NEW'!AN44*'Per Unit Emission'!W87)*'Efficiency Change'!$P42)/'Life time change'!$C42</f>
        <v>24071883.0154562</v>
      </c>
      <c r="DW43">
        <f>(Transition!$D42*('RCP26-NEW'!AO44*'Per Unit Emission'!X43)*'Efficiency Change'!$G42+Transition!$C42*('RCP26-NEW'!AO44*'Per Unit Emission'!X87)*'Efficiency Change'!$P42)/'Life time change'!$C42</f>
        <v>142576334.58596718</v>
      </c>
      <c r="DX43">
        <f>(Transition!$D42*('RCP26-NEW'!AP44*'Per Unit Emission'!Y43)*'Efficiency Change'!$G42+Transition!$C42*('RCP26-NEW'!AP44*'Per Unit Emission'!Y87)*'Efficiency Change'!$P42)/'Life time change'!$C42</f>
        <v>17253230.628578797</v>
      </c>
      <c r="DY43">
        <f>(Transition!$D42*('RCP26-NEW'!AQ44*'Per Unit Emission'!Z43)*'Efficiency Change'!$G42+Transition!$C42*('RCP26-NEW'!AQ44*'Per Unit Emission'!Z87)*'Efficiency Change'!$P42)/'Life time change'!$C42</f>
        <v>9451831.2724052258</v>
      </c>
      <c r="DZ43">
        <f>(Transition!$D42*('RCP26-NEW'!AR44*'Per Unit Emission'!AA43)*'Efficiency Change'!$G42+Transition!$C42*('RCP26-NEW'!AR44*'Per Unit Emission'!AA87)*'Efficiency Change'!$P42)/'Life time change'!$C42</f>
        <v>25755837.104088672</v>
      </c>
      <c r="EA43">
        <f>(Transition!$D42*('RCP26-NEW'!AS44*'Per Unit Emission'!AB43)*'Efficiency Change'!$G42+Transition!$C42*('RCP26-NEW'!AS44*'Per Unit Emission'!AB87)*'Efficiency Change'!$P42)/'Life time change'!$C42</f>
        <v>900163.41617135762</v>
      </c>
      <c r="EB43">
        <f>(Transition!$D42*('RCP26-NEW'!AT44*'Per Unit Emission'!AC43)*'Efficiency Change'!$G42+Transition!$C42*('RCP26-NEW'!AT44*'Per Unit Emission'!AC87)*'Efficiency Change'!$P42)/'Life time change'!$C42</f>
        <v>72954477.280051142</v>
      </c>
      <c r="EC43">
        <f>(Transition!$D42*('RCP26-NEW'!AU44*'Per Unit Emission'!AD43)*'Efficiency Change'!$G42+Transition!$C42*('RCP26-NEW'!AU44*'Per Unit Emission'!AD87)*'Efficiency Change'!$P42)/'Life time change'!$C42</f>
        <v>39014193.862668023</v>
      </c>
      <c r="ED43">
        <f>(Transition!$D42*('RCP26-NEW'!AV44*'Per Unit Emission'!AE43)*'Efficiency Change'!$G42+Transition!$C42*('RCP26-NEW'!AV44*'Per Unit Emission'!AE87)*'Efficiency Change'!$P42)/'Life time change'!$C42</f>
        <v>20539488.871203169</v>
      </c>
      <c r="EE43">
        <f>(Transition!$D42*('RCP26-NEW'!AW44*'Per Unit Emission'!AF43)*'Efficiency Change'!$G42+Transition!$C42*('RCP26-NEW'!AW44*'Per Unit Emission'!AF87)*'Efficiency Change'!$P42)/'Life time change'!$C42</f>
        <v>9312421.4627544638</v>
      </c>
      <c r="EF43">
        <f>(Transition!$D42*('RCP26-NEW'!AX44*'Per Unit Emission'!AG43)*'Efficiency Change'!$G42+Transition!$C42*('RCP26-NEW'!AX44*'Per Unit Emission'!AG87)*'Efficiency Change'!$P42)/'Life time change'!$C42</f>
        <v>19075960.037199415</v>
      </c>
      <c r="EG43">
        <f>(Transition!$D42*('RCP26-NEW'!AY44*'Per Unit Emission'!AH43)*'Efficiency Change'!$G42+Transition!$C42*('RCP26-NEW'!AY44*'Per Unit Emission'!AH87)*'Efficiency Change'!$P42)/'Life time change'!$C42</f>
        <v>9233085.3087023403</v>
      </c>
      <c r="EH43">
        <f>(Transition!$D42*('RCP26-NEW'!AZ44*'Per Unit Emission'!AI43)*'Efficiency Change'!$G42+Transition!$C42*('RCP26-NEW'!AZ44*'Per Unit Emission'!AI87)*'Efficiency Change'!$P42)/'Life time change'!$C42</f>
        <v>63281356.600221388</v>
      </c>
      <c r="EI43">
        <f>(Transition!$D42*('RCP26-NEW'!BA44*'Per Unit Emission'!AJ43)*'Efficiency Change'!$G42+Transition!$C42*('RCP26-NEW'!BA44*'Per Unit Emission'!AJ87)*'Efficiency Change'!$P42)/'Life time change'!$C42</f>
        <v>0</v>
      </c>
      <c r="EJ43">
        <f>(Transition!$D42*('RCP26-NEW'!BB44*'Per Unit Emission'!T43)*'Efficiency Change'!$G42+Transition!$C42*('RCP26-NEW'!BB44*'Per Unit Emission'!T87)*'Efficiency Change'!$P42)/'Life time change'!$C42</f>
        <v>187749355.74712032</v>
      </c>
      <c r="EK43">
        <f>(Transition!$D42*('RCP26-NEW'!BC44*'Per Unit Emission'!U43)*'Efficiency Change'!$G42+Transition!$C42*('RCP26-NEW'!BC44*'Per Unit Emission'!U87)*'Efficiency Change'!$P42)/'Life time change'!$C42</f>
        <v>265713629.31725368</v>
      </c>
      <c r="EL43">
        <f>(Transition!$D42*('RCP26-NEW'!BD44*'Per Unit Emission'!V43)*'Efficiency Change'!$G42+Transition!$C42*('RCP26-NEW'!BD44*'Per Unit Emission'!V87)*'Efficiency Change'!$P42)/'Life time change'!$C42</f>
        <v>44286268.037533022</v>
      </c>
      <c r="EM43">
        <f>(Transition!$D42*('RCP26-NEW'!BE44*'Per Unit Emission'!W43)*'Efficiency Change'!$G42+Transition!$C42*('RCP26-NEW'!BE44*'Per Unit Emission'!W87)*'Efficiency Change'!$P42)/'Life time change'!$C42</f>
        <v>55777212.99572631</v>
      </c>
      <c r="EN43">
        <f>(Transition!$D42*('RCP26-NEW'!BF44*'Per Unit Emission'!X43)*'Efficiency Change'!$G42+Transition!$C42*('RCP26-NEW'!BF44*'Per Unit Emission'!X87)*'Efficiency Change'!$P42)/'Life time change'!$C42</f>
        <v>277668554.96335083</v>
      </c>
      <c r="EO43">
        <f>(Transition!$D42*('RCP26-NEW'!BG44*'Per Unit Emission'!Y43)*'Efficiency Change'!$G42+Transition!$C42*('RCP26-NEW'!BG44*'Per Unit Emission'!Y87)*'Efficiency Change'!$P42)/'Life time change'!$C42</f>
        <v>25877375.65879276</v>
      </c>
      <c r="EP43">
        <f>(Transition!$D42*('RCP26-NEW'!BH44*'Per Unit Emission'!Z43)*'Efficiency Change'!$G42+Transition!$C42*('RCP26-NEW'!BH44*'Per Unit Emission'!Z87)*'Efficiency Change'!$P42)/'Life time change'!$C42</f>
        <v>29529062.842131775</v>
      </c>
      <c r="EQ43">
        <f>(Transition!$D42*('RCP26-NEW'!BI44*'Per Unit Emission'!AA43)*'Efficiency Change'!$G42+Transition!$C42*('RCP26-NEW'!BI44*'Per Unit Emission'!AA87)*'Efficiency Change'!$P42)/'Life time change'!$C42</f>
        <v>99135861.793790922</v>
      </c>
      <c r="ER43">
        <f>(Transition!$D42*('RCP26-NEW'!BJ44*'Per Unit Emission'!AB43)*'Efficiency Change'!$G42+Transition!$C42*('RCP26-NEW'!BJ44*'Per Unit Emission'!AB87)*'Efficiency Change'!$P42)/'Life time change'!$C42</f>
        <v>21546021.322760388</v>
      </c>
      <c r="ES43">
        <f>(Transition!$D42*('RCP26-NEW'!BK44*'Per Unit Emission'!AC43)*'Efficiency Change'!$G42+Transition!$C42*('RCP26-NEW'!BK44*'Per Unit Emission'!AC87)*'Efficiency Change'!$P42)/'Life time change'!$C42</f>
        <v>109411970.24252842</v>
      </c>
      <c r="ET43">
        <f>(Transition!$D42*('RCP26-NEW'!BL44*'Per Unit Emission'!AD43)*'Efficiency Change'!$G42+Transition!$C42*('RCP26-NEW'!BL44*'Per Unit Emission'!AD87)*'Efficiency Change'!$P42)/'Life time change'!$C42</f>
        <v>46932701.802370362</v>
      </c>
      <c r="EU43">
        <f>(Transition!$D42*('RCP26-NEW'!BM44*'Per Unit Emission'!AE43)*'Efficiency Change'!$G42+Transition!$C42*('RCP26-NEW'!BM44*'Per Unit Emission'!AE87)*'Efficiency Change'!$P42)/'Life time change'!$C42</f>
        <v>30803245.056568861</v>
      </c>
      <c r="EV43">
        <f>(Transition!$D42*('RCP26-NEW'!BN44*'Per Unit Emission'!AF43)*'Efficiency Change'!$G42+Transition!$C42*('RCP26-NEW'!BN44*'Per Unit Emission'!AF87)*'Efficiency Change'!$P42)/'Life time change'!$C42</f>
        <v>27253537.892256711</v>
      </c>
      <c r="EW43">
        <f>(Transition!$D42*('RCP26-NEW'!BO44*'Per Unit Emission'!AG43)*'Efficiency Change'!$G42+Transition!$C42*('RCP26-NEW'!BO44*'Per Unit Emission'!AG87)*'Efficiency Change'!$P42)/'Life time change'!$C42</f>
        <v>19137032.942410164</v>
      </c>
      <c r="EX43">
        <f>(Transition!$D42*('RCP26-NEW'!BP44*'Per Unit Emission'!AH43)*'Efficiency Change'!$G42+Transition!$C42*('RCP26-NEW'!BP44*'Per Unit Emission'!AH87)*'Efficiency Change'!$P42)/'Life time change'!$C42</f>
        <v>19378480.548644558</v>
      </c>
      <c r="EY43">
        <f>(Transition!$D42*('RCP26-NEW'!BQ44*'Per Unit Emission'!AI43)*'Efficiency Change'!$G42+Transition!$C42*('RCP26-NEW'!BQ44*'Per Unit Emission'!AI87)*'Efficiency Change'!$P42)/'Life time change'!$C42</f>
        <v>130680457.38910007</v>
      </c>
      <c r="EZ43">
        <f>(Transition!$D42*('RCP26-NEW'!BR44*'Per Unit Emission'!AJ43)*'Efficiency Change'!$G42+Transition!$C42*('RCP26-NEW'!BR44*'Per Unit Emission'!AJ87)*'Efficiency Change'!$P42)/'Life time change'!$C42</f>
        <v>0</v>
      </c>
      <c r="FA43">
        <f>(Transition!$D42*('RCP26-NEW'!BS44*'Per Unit Emission'!T43)*'Efficiency Change'!$G42+Transition!$C42*('RCP26-NEW'!BS44*'Per Unit Emission'!T87)*'Efficiency Change'!$P42)/'Life time change'!$C42</f>
        <v>188001194.57769009</v>
      </c>
      <c r="FB43">
        <f>(Transition!$D42*('RCP26-NEW'!BT44*'Per Unit Emission'!U43)*'Efficiency Change'!$G42+Transition!$C42*('RCP26-NEW'!BT44*'Per Unit Emission'!U87)*'Efficiency Change'!$P42)/'Life time change'!$C42</f>
        <v>265772173.61120293</v>
      </c>
      <c r="FC43">
        <f>(Transition!$D42*('RCP26-NEW'!BU44*'Per Unit Emission'!V43)*'Efficiency Change'!$G42+Transition!$C42*('RCP26-NEW'!BU44*'Per Unit Emission'!V87)*'Efficiency Change'!$P42)/'Life time change'!$C42</f>
        <v>44345140.276395284</v>
      </c>
      <c r="FD43">
        <f>(Transition!$D42*('RCP26-NEW'!BV44*'Per Unit Emission'!W43)*'Efficiency Change'!$G42+Transition!$C42*('RCP26-NEW'!BV44*'Per Unit Emission'!W87)*'Efficiency Change'!$P42)/'Life time change'!$C42</f>
        <v>55794271.508961707</v>
      </c>
      <c r="FE43">
        <f>(Transition!$D42*('RCP26-NEW'!BW44*'Per Unit Emission'!X43)*'Efficiency Change'!$G42+Transition!$C42*('RCP26-NEW'!BW44*'Per Unit Emission'!X87)*'Efficiency Change'!$P42)/'Life time change'!$C42</f>
        <v>277856891.41477245</v>
      </c>
      <c r="FF43">
        <f>(Transition!$D42*('RCP26-NEW'!BX44*'Per Unit Emission'!Y43)*'Efficiency Change'!$G42+Transition!$C42*('RCP26-NEW'!BX44*'Per Unit Emission'!Y87)*'Efficiency Change'!$P42)/'Life time change'!$C42</f>
        <v>33074946.935024127</v>
      </c>
      <c r="FG43">
        <f>(Transition!$D42*('RCP26-NEW'!BY44*'Per Unit Emission'!Z43)*'Efficiency Change'!$G42+Transition!$C42*('RCP26-NEW'!BY44*'Per Unit Emission'!Z87)*'Efficiency Change'!$P42)/'Life time change'!$C42</f>
        <v>29544360.544922598</v>
      </c>
      <c r="FH43">
        <f>(Transition!$D42*('RCP26-NEW'!BZ44*'Per Unit Emission'!AA43)*'Efficiency Change'!$G42+Transition!$C42*('RCP26-NEW'!BZ44*'Per Unit Emission'!AA87)*'Efficiency Change'!$P42)/'Life time change'!$C42</f>
        <v>99191075.615434825</v>
      </c>
      <c r="FI43">
        <f>(Transition!$D42*('RCP26-NEW'!CA44*'Per Unit Emission'!AB43)*'Efficiency Change'!$G42+Transition!$C42*('RCP26-NEW'!CA44*'Per Unit Emission'!AB87)*'Efficiency Change'!$P42)/'Life time change'!$C42</f>
        <v>21958563.906491764</v>
      </c>
      <c r="FJ43">
        <f>(Transition!$D42*('RCP26-NEW'!CB44*'Per Unit Emission'!AC43)*'Efficiency Change'!$G42+Transition!$C42*('RCP26-NEW'!CB44*'Per Unit Emission'!AC87)*'Efficiency Change'!$P42)/'Life time change'!$C42</f>
        <v>145461580.14893949</v>
      </c>
      <c r="FK43">
        <f>(Transition!$D42*('RCP26-NEW'!CC44*'Per Unit Emission'!AD43)*'Efficiency Change'!$G42+Transition!$C42*('RCP26-NEW'!CC44*'Per Unit Emission'!AD87)*'Efficiency Change'!$P42)/'Life time change'!$C42</f>
        <v>47021459.56927187</v>
      </c>
      <c r="FL43">
        <f>(Transition!$D42*('RCP26-NEW'!CD44*'Per Unit Emission'!AE43)*'Efficiency Change'!$G42+Transition!$C42*('RCP26-NEW'!CD44*'Per Unit Emission'!AE87)*'Efficiency Change'!$P42)/'Life time change'!$C42</f>
        <v>41338345.176301233</v>
      </c>
      <c r="FM43">
        <f>(Transition!$D42*('RCP26-NEW'!CE44*'Per Unit Emission'!AF43)*'Efficiency Change'!$G42+Transition!$C42*('RCP26-NEW'!CE44*'Per Unit Emission'!AF87)*'Efficiency Change'!$P42)/'Life time change'!$C42</f>
        <v>27273328.545257423</v>
      </c>
      <c r="FN43">
        <f>(Transition!$D42*('RCP26-NEW'!CF44*'Per Unit Emission'!AG43)*'Efficiency Change'!$G42+Transition!$C42*('RCP26-NEW'!CF44*'Per Unit Emission'!AG87)*'Efficiency Change'!$P42)/'Life time change'!$C42</f>
        <v>19184873.72462038</v>
      </c>
      <c r="FO43">
        <f>(Transition!$D42*('RCP26-NEW'!CG44*'Per Unit Emission'!AH43)*'Efficiency Change'!$G42+Transition!$C42*('RCP26-NEW'!CG44*'Per Unit Emission'!AH87)*'Efficiency Change'!$P42)/'Life time change'!$C42</f>
        <v>19402411.881203458</v>
      </c>
      <c r="FP43">
        <f>(Transition!$D42*('RCP26-NEW'!CH44*'Per Unit Emission'!AI43)*'Efficiency Change'!$G42+Transition!$C42*('RCP26-NEW'!CH44*'Per Unit Emission'!AI87)*'Efficiency Change'!$P42)/'Life time change'!$C42</f>
        <v>130808384.25529642</v>
      </c>
      <c r="FS43">
        <v>2050</v>
      </c>
      <c r="FT43">
        <f>(Transition!$D42*('RCP19-NEW'!C44*'Per Unit Emission'!AK43)*'Efficiency Change'!$G42+Transition!$C42*('RCP19-NEW'!C44*'Per Unit Emission'!AK87)*'Efficiency Change'!$P42)/'Life time change'!$C42</f>
        <v>0</v>
      </c>
      <c r="FU43">
        <f>(Transition!$D42*('RCP19-NEW'!D44*'Per Unit Emission'!AL43)*'Efficiency Change'!$G42+Transition!$C42*('RCP19-NEW'!D44*'Per Unit Emission'!AL87)*'Efficiency Change'!$P42)/'Life time change'!$C42</f>
        <v>0</v>
      </c>
      <c r="FV43">
        <f>(Transition!$D42*('RCP19-NEW'!E44*'Per Unit Emission'!AM43)*'Efficiency Change'!$G42+Transition!$C42*('RCP19-NEW'!E44*'Per Unit Emission'!AM87)*'Efficiency Change'!$P42)/'Life time change'!$C42</f>
        <v>0</v>
      </c>
      <c r="FW43">
        <f>(Transition!$D42*('RCP19-NEW'!F44*'Per Unit Emission'!AN43)*'Efficiency Change'!$G42+Transition!$C42*('RCP19-NEW'!F44*'Per Unit Emission'!AN87)*'Efficiency Change'!$P42)/'Life time change'!$C42</f>
        <v>0</v>
      </c>
      <c r="FX43">
        <f>(Transition!$D42*('RCP19-NEW'!G44*'Per Unit Emission'!AO43)*'Efficiency Change'!$G42+Transition!$C42*('RCP19-NEW'!G44*'Per Unit Emission'!AO87)*'Efficiency Change'!$P42)/'Life time change'!$C42</f>
        <v>0</v>
      </c>
      <c r="FY43">
        <f>(Transition!$D42*('RCP19-NEW'!H44*'Per Unit Emission'!AP43)*'Efficiency Change'!$G42+Transition!$C42*('RCP19-NEW'!H44*'Per Unit Emission'!AP87)*'Efficiency Change'!$P42)/'Life time change'!$C42</f>
        <v>0</v>
      </c>
      <c r="FZ43">
        <f>(Transition!$D42*('RCP19-NEW'!I44*'Per Unit Emission'!AQ43)*'Efficiency Change'!$G42+Transition!$C42*('RCP19-NEW'!I44*'Per Unit Emission'!AQ87)*'Efficiency Change'!$P42)/'Life time change'!$C42</f>
        <v>0</v>
      </c>
      <c r="GA43">
        <f>(Transition!$D42*('RCP19-NEW'!J44*'Per Unit Emission'!AR43)*'Efficiency Change'!$G42+Transition!$C42*('RCP19-NEW'!J44*'Per Unit Emission'!AR87)*'Efficiency Change'!$P42)/'Life time change'!$C42</f>
        <v>0</v>
      </c>
      <c r="GB43">
        <f>(Transition!$D42*('RCP19-NEW'!K44*'Per Unit Emission'!AS43)*'Efficiency Change'!$G42+Transition!$C42*('RCP19-NEW'!K44*'Per Unit Emission'!AS87)*'Efficiency Change'!$P42)/'Life time change'!$C42</f>
        <v>0</v>
      </c>
      <c r="GC43">
        <f>(Transition!$D42*('RCP19-NEW'!L44*'Per Unit Emission'!AT43)*'Efficiency Change'!$G42+Transition!$C42*('RCP19-NEW'!L44*'Per Unit Emission'!AT87)*'Efficiency Change'!$P42)/'Life time change'!$C42</f>
        <v>0</v>
      </c>
      <c r="GD43">
        <f>(Transition!$D42*('RCP19-NEW'!M44*'Per Unit Emission'!AU43)*'Efficiency Change'!$G42+Transition!$C42*('RCP19-NEW'!M44*'Per Unit Emission'!AU87)*'Efficiency Change'!$P42)/'Life time change'!$C42</f>
        <v>0</v>
      </c>
      <c r="GE43">
        <f>(Transition!$D42*('RCP19-NEW'!N44*'Per Unit Emission'!AV43)*'Efficiency Change'!$G42+Transition!$C42*('RCP19-NEW'!N44*'Per Unit Emission'!AV87)*'Efficiency Change'!$P42)/'Life time change'!$C42</f>
        <v>0</v>
      </c>
      <c r="GF43">
        <f>(Transition!$D42*('RCP19-NEW'!O44*'Per Unit Emission'!AW43)*'Efficiency Change'!$G42+Transition!$C42*('RCP19-NEW'!O44*'Per Unit Emission'!AW87)*'Efficiency Change'!$P42)/'Life time change'!$C42</f>
        <v>0</v>
      </c>
      <c r="GG43">
        <f>(Transition!$D42*('RCP19-NEW'!P44*'Per Unit Emission'!AX43)*'Efficiency Change'!$G42+Transition!$C42*('RCP19-NEW'!P44*'Per Unit Emission'!AX87)*'Efficiency Change'!$P42)/'Life time change'!$C42</f>
        <v>0</v>
      </c>
      <c r="GH43">
        <f>(Transition!$D42*('RCP19-NEW'!Q44*'Per Unit Emission'!AY43)*'Efficiency Change'!$G42+Transition!$C42*('RCP19-NEW'!Q44*'Per Unit Emission'!AY87)*'Efficiency Change'!$P42)/'Life time change'!$C42</f>
        <v>0</v>
      </c>
      <c r="GI43">
        <f>(Transition!$D42*('RCP19-NEW'!R44*'Per Unit Emission'!AZ43)*'Efficiency Change'!$G42+Transition!$C42*('RCP19-NEW'!R44*'Per Unit Emission'!AZ87)*'Efficiency Change'!$P42)/'Life time change'!$C42</f>
        <v>0</v>
      </c>
      <c r="GJ43">
        <f>(Transition!$D42*('RCP19-NEW'!S44*'Per Unit Emission'!BA43)*'Efficiency Change'!$G42+Transition!$C42*('RCP19-NEW'!S44*'Per Unit Emission'!BA87)*'Efficiency Change'!$P42)/'Life time change'!$C42</f>
        <v>0</v>
      </c>
      <c r="GK43">
        <f>(Transition!$D42*('RCP19-NEW'!T44*'Per Unit Emission'!AK43)*'Efficiency Change'!$G42+Transition!$C42*('RCP19-NEW'!T44*'Per Unit Emission'!AK87)*'Efficiency Change'!$P42)/'Life time change'!$C42</f>
        <v>13807234.698874502</v>
      </c>
      <c r="GL43">
        <f>(Transition!$D42*('RCP19-NEW'!U44*'Per Unit Emission'!AL43)*'Efficiency Change'!$G42+Transition!$C42*('RCP19-NEW'!U44*'Per Unit Emission'!AL87)*'Efficiency Change'!$P42)/'Life time change'!$C42</f>
        <v>49370245.065753229</v>
      </c>
      <c r="GM43">
        <f>(Transition!$D42*('RCP19-NEW'!V44*'Per Unit Emission'!AM43)*'Efficiency Change'!$G42+Transition!$C42*('RCP19-NEW'!V44*'Per Unit Emission'!AM87)*'Efficiency Change'!$P42)/'Life time change'!$C42</f>
        <v>6772080.6241830708</v>
      </c>
      <c r="GN43">
        <f>(Transition!$D42*('RCP19-NEW'!W44*'Per Unit Emission'!AN43)*'Efficiency Change'!$G42+Transition!$C42*('RCP19-NEW'!W44*'Per Unit Emission'!AN87)*'Efficiency Change'!$P42)/'Life time change'!$C42</f>
        <v>10376757.91382348</v>
      </c>
      <c r="GO43">
        <f>(Transition!$D42*('RCP19-NEW'!X44*'Per Unit Emission'!AO43)*'Efficiency Change'!$G42+Transition!$C42*('RCP19-NEW'!X44*'Per Unit Emission'!AO87)*'Efficiency Change'!$P42)/'Life time change'!$C42</f>
        <v>88086295.144676864</v>
      </c>
      <c r="GP43">
        <f>(Transition!$D42*('RCP19-NEW'!Y44*'Per Unit Emission'!AP43)*'Efficiency Change'!$G42+Transition!$C42*('RCP19-NEW'!Y44*'Per Unit Emission'!AP87)*'Efficiency Change'!$P42)/'Life time change'!$C42</f>
        <v>13739806.592267765</v>
      </c>
      <c r="GQ43">
        <f>(Transition!$D42*('RCP19-NEW'!Z44*'Per Unit Emission'!AQ43)*'Efficiency Change'!$G42+Transition!$C42*('RCP19-NEW'!Z44*'Per Unit Emission'!AQ87)*'Efficiency Change'!$P42)/'Life time change'!$C42</f>
        <v>4150996.5058049667</v>
      </c>
      <c r="GR43">
        <f>(Transition!$D42*('RCP19-NEW'!AA44*'Per Unit Emission'!AR43)*'Efficiency Change'!$G42+Transition!$C42*('RCP19-NEW'!AA44*'Per Unit Emission'!AR87)*'Efficiency Change'!$P42)/'Life time change'!$C42</f>
        <v>3052921.5689076311</v>
      </c>
      <c r="GS43">
        <f>(Transition!$D42*('RCP19-NEW'!AB44*'Per Unit Emission'!AS43)*'Efficiency Change'!$G42+Transition!$C42*('RCP19-NEW'!AB44*'Per Unit Emission'!AS87)*'Efficiency Change'!$P42)/'Life time change'!$C42</f>
        <v>90408513.622617498</v>
      </c>
      <c r="GT43">
        <f>(Transition!$D42*('RCP19-NEW'!AC44*'Per Unit Emission'!AT43)*'Efficiency Change'!$G42+Transition!$C42*('RCP19-NEW'!AC44*'Per Unit Emission'!AT87)*'Efficiency Change'!$P42)/'Life time change'!$C42</f>
        <v>51766489.158973232</v>
      </c>
      <c r="GU43">
        <f>(Transition!$D42*('RCP19-NEW'!AD44*'Per Unit Emission'!AU43)*'Efficiency Change'!$G42+Transition!$C42*('RCP19-NEW'!AD44*'Per Unit Emission'!AU87)*'Efficiency Change'!$P42)/'Life time change'!$C42</f>
        <v>29323327.252922632</v>
      </c>
      <c r="GV43">
        <f>(Transition!$D42*('RCP19-NEW'!AE44*'Per Unit Emission'!AV43)*'Efficiency Change'!$G42+Transition!$C42*('RCP19-NEW'!AE44*'Per Unit Emission'!AV87)*'Efficiency Change'!$P42)/'Life time change'!$C42</f>
        <v>4398357.8984164838</v>
      </c>
      <c r="GW43">
        <f>(Transition!$D42*('RCP19-NEW'!AF44*'Per Unit Emission'!AW43)*'Efficiency Change'!$G42+Transition!$C42*('RCP19-NEW'!AF44*'Per Unit Emission'!AW87)*'Efficiency Change'!$P42)/'Life time change'!$C42</f>
        <v>12332790.042670744</v>
      </c>
      <c r="GX43">
        <f>(Transition!$D42*('RCP19-NEW'!AG44*'Per Unit Emission'!AX43)*'Efficiency Change'!$G42+Transition!$C42*('RCP19-NEW'!AG44*'Per Unit Emission'!AX87)*'Efficiency Change'!$P42)/'Life time change'!$C42</f>
        <v>0</v>
      </c>
      <c r="GY43">
        <f>(Transition!$D42*('RCP19-NEW'!AH44*'Per Unit Emission'!AY43)*'Efficiency Change'!$G42+Transition!$C42*('RCP19-NEW'!AH44*'Per Unit Emission'!AY87)*'Efficiency Change'!$P42)/'Life time change'!$C42</f>
        <v>2192282.5820958265</v>
      </c>
      <c r="GZ43">
        <f>(Transition!$D42*('RCP19-NEW'!AI44*'Per Unit Emission'!AZ43)*'Efficiency Change'!$G42+Transition!$C42*('RCP19-NEW'!AI44*'Per Unit Emission'!AZ87)*'Efficiency Change'!$P42)/'Life time change'!$C42</f>
        <v>71175389.025371328</v>
      </c>
      <c r="HA43">
        <f>(Transition!$D42*('RCP19-NEW'!AJ44*'Per Unit Emission'!BA43)*'Efficiency Change'!$G42+Transition!$C42*('RCP19-NEW'!AJ44*'Per Unit Emission'!BA87)*'Efficiency Change'!$P42)/'Life time change'!$C42</f>
        <v>0</v>
      </c>
      <c r="HB43">
        <f>(Transition!$D42*('RCP19-NEW'!AK44*'Per Unit Emission'!AK43)*'Efficiency Change'!$G42+Transition!$C42*('RCP19-NEW'!AK44*'Per Unit Emission'!AK87)*'Efficiency Change'!$P42)/'Life time change'!$C42</f>
        <v>191202267.9430809</v>
      </c>
      <c r="HC43">
        <f>(Transition!$D42*('RCP19-NEW'!AL44*'Per Unit Emission'!AL43)*'Efficiency Change'!$G42+Transition!$C42*('RCP19-NEW'!AL44*'Per Unit Emission'!AL87)*'Efficiency Change'!$P42)/'Life time change'!$C42</f>
        <v>98724205.361993894</v>
      </c>
      <c r="HD43">
        <f>(Transition!$D42*('RCP19-NEW'!AM44*'Per Unit Emission'!AM43)*'Efficiency Change'!$G42+Transition!$C42*('RCP19-NEW'!AM44*'Per Unit Emission'!AM87)*'Efficiency Change'!$P42)/'Life time change'!$C42</f>
        <v>13493730.453840058</v>
      </c>
      <c r="HE43">
        <f>(Transition!$D42*('RCP19-NEW'!AN44*'Per Unit Emission'!AN43)*'Efficiency Change'!$G42+Transition!$C42*('RCP19-NEW'!AN44*'Per Unit Emission'!AN87)*'Efficiency Change'!$P42)/'Life time change'!$C42</f>
        <v>20727195.827372484</v>
      </c>
      <c r="HF43">
        <f>(Transition!$D42*('RCP19-NEW'!AO44*'Per Unit Emission'!AO43)*'Efficiency Change'!$G42+Transition!$C42*('RCP19-NEW'!AO44*'Per Unit Emission'!AO87)*'Efficiency Change'!$P42)/'Life time change'!$C42</f>
        <v>176147694.72121546</v>
      </c>
      <c r="HG43">
        <f>(Transition!$D42*('RCP19-NEW'!AP44*'Per Unit Emission'!AP43)*'Efficiency Change'!$G42+Transition!$C42*('RCP19-NEW'!AP44*'Per Unit Emission'!AP87)*'Efficiency Change'!$P42)/'Life time change'!$C42</f>
        <v>27478942.72901703</v>
      </c>
      <c r="HH43">
        <f>(Transition!$D42*('RCP19-NEW'!AQ44*'Per Unit Emission'!AQ43)*'Efficiency Change'!$G42+Transition!$C42*('RCP19-NEW'!AQ44*'Per Unit Emission'!AQ87)*'Efficiency Change'!$P42)/'Life time change'!$C42</f>
        <v>8301993.0116099697</v>
      </c>
      <c r="HI43">
        <f>(Transition!$D42*('RCP19-NEW'!AR44*'Per Unit Emission'!AR43)*'Efficiency Change'!$G42+Transition!$C42*('RCP19-NEW'!AR44*'Per Unit Emission'!AR87)*'Efficiency Change'!$P42)/'Life time change'!$C42</f>
        <v>6102845.8945315639</v>
      </c>
      <c r="HJ43">
        <f>(Transition!$D42*('RCP19-NEW'!AS44*'Per Unit Emission'!AS43)*'Efficiency Change'!$G42+Transition!$C42*('RCP19-NEW'!AS44*'Per Unit Emission'!AS87)*'Efficiency Change'!$P42)/'Life time change'!$C42</f>
        <v>180817027.24523535</v>
      </c>
      <c r="HK43">
        <f>(Transition!$D42*('RCP19-NEW'!AT44*'Per Unit Emission'!AT43)*'Efficiency Change'!$G42+Transition!$C42*('RCP19-NEW'!AT44*'Per Unit Emission'!AT87)*'Efficiency Change'!$P42)/'Life time change'!$C42</f>
        <v>103532978.31794646</v>
      </c>
      <c r="HL43">
        <f>(Transition!$D42*('RCP19-NEW'!AU44*'Per Unit Emission'!AU43)*'Efficiency Change'!$G42+Transition!$C42*('RCP19-NEW'!AU44*'Per Unit Emission'!AU87)*'Efficiency Change'!$P42)/'Life time change'!$C42</f>
        <v>117625025.24776837</v>
      </c>
      <c r="HM43">
        <f>(Transition!$D42*('RCP19-NEW'!AV44*'Per Unit Emission'!AV43)*'Efficiency Change'!$G42+Transition!$C42*('RCP19-NEW'!AV44*'Per Unit Emission'!AV87)*'Efficiency Change'!$P42)/'Life time change'!$C42</f>
        <v>8796687.171076905</v>
      </c>
      <c r="HN43">
        <f>(Transition!$D42*('RCP19-NEW'!AW44*'Per Unit Emission'!AW43)*'Efficiency Change'!$G42+Transition!$C42*('RCP19-NEW'!AW44*'Per Unit Emission'!AW87)*'Efficiency Change'!$P42)/'Life time change'!$C42</f>
        <v>24665580.085341487</v>
      </c>
      <c r="HO43">
        <f>(Transition!$D42*('RCP19-NEW'!AX44*'Per Unit Emission'!AX43)*'Efficiency Change'!$G42+Transition!$C42*('RCP19-NEW'!AX44*'Per Unit Emission'!AX87)*'Efficiency Change'!$P42)/'Life time change'!$C42</f>
        <v>0</v>
      </c>
      <c r="HP43">
        <f>(Transition!$D42*('RCP19-NEW'!AY44*'Per Unit Emission'!AY43)*'Efficiency Change'!$G42+Transition!$C42*('RCP19-NEW'!AY44*'Per Unit Emission'!AY87)*'Efficiency Change'!$P42)/'Life time change'!$C42</f>
        <v>4384463.2819679324</v>
      </c>
      <c r="HQ43">
        <f>(Transition!$D42*('RCP19-NEW'!AZ44*'Per Unit Emission'!AZ43)*'Efficiency Change'!$G42+Transition!$C42*('RCP19-NEW'!AZ44*'Per Unit Emission'!AZ87)*'Efficiency Change'!$P42)/'Life time change'!$C42</f>
        <v>142350778.05074301</v>
      </c>
      <c r="HR43">
        <f>(Transition!$D42*('RCP19-NEW'!BA44*'Per Unit Emission'!BA43)*'Efficiency Change'!$G42+Transition!$C42*('RCP19-NEW'!BA44*'Per Unit Emission'!BA87)*'Efficiency Change'!$P42)/'Life time change'!$C42</f>
        <v>0</v>
      </c>
      <c r="HS43">
        <f>(Transition!$D42*('RCP19-NEW'!BB44*'Per Unit Emission'!AK43)*'Efficiency Change'!$G42+Transition!$C42*('RCP19-NEW'!BB44*'Per Unit Emission'!AK87)*'Efficiency Change'!$P42)/'Life time change'!$C42</f>
        <v>191877755.72374591</v>
      </c>
      <c r="HT43">
        <f>(Transition!$D42*('RCP19-NEW'!BC44*'Per Unit Emission'!AL43)*'Efficiency Change'!$G42+Transition!$C42*('RCP19-NEW'!BC44*'Per Unit Emission'!AL87)*'Efficiency Change'!$P42)/'Life time change'!$C42</f>
        <v>243521446.12328818</v>
      </c>
      <c r="HU43">
        <f>(Transition!$D42*('RCP19-NEW'!BD44*'Per Unit Emission'!AM43)*'Efficiency Change'!$G42+Transition!$C42*('RCP19-NEW'!BD44*'Per Unit Emission'!AM87)*'Efficiency Change'!$P42)/'Life time change'!$C42</f>
        <v>39923573.261359125</v>
      </c>
      <c r="HV43">
        <f>(Transition!$D42*('RCP19-NEW'!BE44*'Per Unit Emission'!AN43)*'Efficiency Change'!$G42+Transition!$C42*('RCP19-NEW'!BE44*'Per Unit Emission'!AN87)*'Efficiency Change'!$P42)/'Life time change'!$C42</f>
        <v>50203238.486943036</v>
      </c>
      <c r="HW43">
        <f>(Transition!$D42*('RCP19-NEW'!BF44*'Per Unit Emission'!AO43)*'Efficiency Change'!$G42+Transition!$C42*('RCP19-NEW'!BF44*'Per Unit Emission'!AO87)*'Efficiency Change'!$P42)/'Life time change'!$C42</f>
        <v>357826637.2854318</v>
      </c>
      <c r="HX43">
        <f>(Transition!$D42*('RCP19-NEW'!BG44*'Per Unit Emission'!AP43)*'Efficiency Change'!$G42+Transition!$C42*('RCP19-NEW'!BG44*'Per Unit Emission'!AP87)*'Efficiency Change'!$P42)/'Life time change'!$C42</f>
        <v>41215192.88381689</v>
      </c>
      <c r="HY43">
        <f>(Transition!$D42*('RCP19-NEW'!BH44*'Per Unit Emission'!AQ43)*'Efficiency Change'!$G42+Transition!$C42*('RCP19-NEW'!BH44*'Per Unit Emission'!AQ87)*'Efficiency Change'!$P42)/'Life time change'!$C42</f>
        <v>12429411.00663062</v>
      </c>
      <c r="HZ43">
        <f>(Transition!$D42*('RCP19-NEW'!BI44*'Per Unit Emission'!AR43)*'Efficiency Change'!$G42+Transition!$C42*('RCP19-NEW'!BI44*'Per Unit Emission'!AR87)*'Efficiency Change'!$P42)/'Life time change'!$C42</f>
        <v>60314454.541743107</v>
      </c>
      <c r="IA43">
        <f>(Transition!$D42*('RCP19-NEW'!BJ44*'Per Unit Emission'!AS43)*'Efficiency Change'!$G42+Transition!$C42*('RCP19-NEW'!BJ44*'Per Unit Emission'!AS87)*'Efficiency Change'!$P42)/'Life time change'!$C42</f>
        <v>405614667.32963002</v>
      </c>
      <c r="IB43">
        <f>(Transition!$D42*('RCP19-NEW'!BK44*'Per Unit Emission'!AT43)*'Efficiency Change'!$G42+Transition!$C42*('RCP19-NEW'!BK44*'Per Unit Emission'!AT87)*'Efficiency Change'!$P42)/'Life time change'!$C42</f>
        <v>155226636.0792104</v>
      </c>
      <c r="IC43">
        <f>(Transition!$D42*('RCP19-NEW'!BL44*'Per Unit Emission'!AU43)*'Efficiency Change'!$G42+Transition!$C42*('RCP19-NEW'!BL44*'Per Unit Emission'!AU87)*'Efficiency Change'!$P42)/'Life time change'!$C42</f>
        <v>117745426.18129686</v>
      </c>
      <c r="ID43">
        <f>(Transition!$D42*('RCP19-NEW'!BM44*'Per Unit Emission'!AV43)*'Efficiency Change'!$G42+Transition!$C42*('RCP19-NEW'!BM44*'Per Unit Emission'!AV87)*'Efficiency Change'!$P42)/'Life time change'!$C42</f>
        <v>13191480.348135995</v>
      </c>
      <c r="IE43">
        <f>(Transition!$D42*('RCP19-NEW'!BN44*'Per Unit Emission'!AW43)*'Efficiency Change'!$G42+Transition!$C42*('RCP19-NEW'!BN44*'Per Unit Emission'!AW87)*'Efficiency Change'!$P42)/'Life time change'!$C42</f>
        <v>36981705.49574928</v>
      </c>
      <c r="IF43">
        <f>(Transition!$D42*('RCP19-NEW'!BO44*'Per Unit Emission'!AX43)*'Efficiency Change'!$G42+Transition!$C42*('RCP19-NEW'!BO44*'Per Unit Emission'!AX87)*'Efficiency Change'!$P42)/'Life time change'!$C42</f>
        <v>0</v>
      </c>
      <c r="IG43">
        <f>(Transition!$D42*('RCP19-NEW'!BP44*'Per Unit Emission'!AY43)*'Efficiency Change'!$G42+Transition!$C42*('RCP19-NEW'!BP44*'Per Unit Emission'!AY87)*'Efficiency Change'!$P42)/'Life time change'!$C42</f>
        <v>11110819.649290072</v>
      </c>
      <c r="IH43">
        <f>(Transition!$D42*('RCP19-NEW'!BQ44*'Per Unit Emission'!AZ43)*'Efficiency Change'!$G42+Transition!$C42*('RCP19-NEW'!BQ44*'Per Unit Emission'!AZ87)*'Efficiency Change'!$P42)/'Life time change'!$C42</f>
        <v>213408150.00198126</v>
      </c>
      <c r="II43">
        <f>(Transition!$D42*('RCP19-NEW'!BR44*'Per Unit Emission'!BA43)*'Efficiency Change'!$G42+Transition!$C42*('RCP19-NEW'!BR44*'Per Unit Emission'!BA87)*'Efficiency Change'!$P42)/'Life time change'!$C42</f>
        <v>0</v>
      </c>
      <c r="IJ43">
        <f>(Transition!$D42*('RCP19-NEW'!BS44*'Per Unit Emission'!AK43)*'Efficiency Change'!$G42+Transition!$C42*('RCP19-NEW'!BS44*'Per Unit Emission'!AK87)*'Efficiency Change'!$P42)/'Life time change'!$C42</f>
        <v>192434571.78530216</v>
      </c>
      <c r="IK43">
        <f>(Transition!$D42*('RCP19-NEW'!BT44*'Per Unit Emission'!AL43)*'Efficiency Change'!$G42+Transition!$C42*('RCP19-NEW'!BT44*'Per Unit Emission'!AL87)*'Efficiency Change'!$P42)/'Life time change'!$C42</f>
        <v>260036967.82027254</v>
      </c>
      <c r="IL43">
        <f>(Transition!$D42*('RCP19-NEW'!BU44*'Per Unit Emission'!AM43)*'Efficiency Change'!$G42+Transition!$C42*('RCP19-NEW'!BU44*'Per Unit Emission'!AM87)*'Efficiency Change'!$P42)/'Life time change'!$C42</f>
        <v>39997895.618168302</v>
      </c>
      <c r="IM43">
        <f>(Transition!$D42*('RCP19-NEW'!BV44*'Per Unit Emission'!AN43)*'Efficiency Change'!$G42+Transition!$C42*('RCP19-NEW'!BV44*'Per Unit Emission'!AN87)*'Efficiency Change'!$P42)/'Life time change'!$C42</f>
        <v>50233112.119298138</v>
      </c>
      <c r="IN43">
        <f>(Transition!$D42*('RCP19-NEW'!BW44*'Per Unit Emission'!AO43)*'Efficiency Change'!$G42+Transition!$C42*('RCP19-NEW'!BW44*'Per Unit Emission'!AO87)*'Efficiency Change'!$P42)/'Life time change'!$C42</f>
        <v>358061273.09469503</v>
      </c>
      <c r="IO43">
        <f>(Transition!$D42*('RCP19-NEW'!BX44*'Per Unit Emission'!AP43)*'Efficiency Change'!$G42+Transition!$C42*('RCP19-NEW'!BX44*'Per Unit Emission'!AP87)*'Efficiency Change'!$P42)/'Life time change'!$C42</f>
        <v>54766916.823254079</v>
      </c>
      <c r="IP43">
        <f>(Transition!$D42*('RCP19-NEW'!BY44*'Per Unit Emission'!AQ43)*'Efficiency Change'!$G42+Transition!$C42*('RCP19-NEW'!BY44*'Per Unit Emission'!AQ87)*'Efficiency Change'!$P42)/'Life time change'!$C42</f>
        <v>28181771.591690883</v>
      </c>
      <c r="IQ43">
        <f>(Transition!$D42*('RCP19-NEW'!BZ44*'Per Unit Emission'!AR43)*'Efficiency Change'!$G42+Transition!$C42*('RCP19-NEW'!BZ44*'Per Unit Emission'!AR87)*'Efficiency Change'!$P42)/'Life time change'!$C42</f>
        <v>60460945.243230268</v>
      </c>
      <c r="IR43">
        <f>(Transition!$D42*('RCP19-NEW'!CA44*'Per Unit Emission'!AS43)*'Efficiency Change'!$G42+Transition!$C42*('RCP19-NEW'!CA44*'Per Unit Emission'!AS87)*'Efficiency Change'!$P42)/'Life time change'!$C42</f>
        <v>406156639.25027436</v>
      </c>
      <c r="IS43">
        <f>(Transition!$D42*('RCP19-NEW'!CB44*'Per Unit Emission'!AT43)*'Efficiency Change'!$G42+Transition!$C42*('RCP19-NEW'!CB44*'Per Unit Emission'!AT87)*'Efficiency Change'!$P42)/'Life time change'!$C42</f>
        <v>209486995.57892048</v>
      </c>
      <c r="IT43">
        <f>(Transition!$D42*('RCP19-NEW'!CC44*'Per Unit Emission'!AU43)*'Efficiency Change'!$G42+Transition!$C42*('RCP19-NEW'!CC44*'Per Unit Emission'!AU87)*'Efficiency Change'!$P42)/'Life time change'!$C42</f>
        <v>117839236.97446319</v>
      </c>
      <c r="IU43">
        <f>(Transition!$D42*('RCP19-NEW'!CD44*'Per Unit Emission'!AV43)*'Efficiency Change'!$G42+Transition!$C42*('RCP19-NEW'!CD44*'Per Unit Emission'!AV87)*'Efficiency Change'!$P42)/'Life time change'!$C42</f>
        <v>18436643.976484135</v>
      </c>
      <c r="IV43">
        <f>(Transition!$D42*('RCP19-NEW'!CE44*'Per Unit Emission'!AW43)*'Efficiency Change'!$G42+Transition!$C42*('RCP19-NEW'!CE44*'Per Unit Emission'!AW87)*'Efficiency Change'!$P42)/'Life time change'!$C42</f>
        <v>59720164.127628118</v>
      </c>
      <c r="IW43">
        <f>(Transition!$D42*('RCP19-NEW'!CF44*'Per Unit Emission'!AX43)*'Efficiency Change'!$G42+Transition!$C42*('RCP19-NEW'!CF44*'Per Unit Emission'!AX87)*'Efficiency Change'!$P42)/'Life time change'!$C42</f>
        <v>0</v>
      </c>
      <c r="IX43">
        <f>(Transition!$D42*('RCP19-NEW'!CG44*'Per Unit Emission'!AY43)*'Efficiency Change'!$G42+Transition!$C42*('RCP19-NEW'!CG44*'Per Unit Emission'!AY87)*'Efficiency Change'!$P42)/'Life time change'!$C42</f>
        <v>11152639.22314943</v>
      </c>
      <c r="IY43">
        <f>(Transition!$D42*('RCP19-NEW'!CH44*'Per Unit Emission'!AZ43)*'Efficiency Change'!$G42+Transition!$C42*('RCP19-NEW'!CH44*'Per Unit Emission'!AZ87)*'Efficiency Change'!$P42)/'Life time change'!$C42</f>
        <v>292185673.61687195</v>
      </c>
    </row>
    <row r="45" spans="1:259" x14ac:dyDescent="0.25">
      <c r="B45">
        <v>30</v>
      </c>
    </row>
    <row r="46" spans="1:259" x14ac:dyDescent="0.25">
      <c r="B46" t="s">
        <v>26</v>
      </c>
    </row>
    <row r="47" spans="1:259" x14ac:dyDescent="0.25">
      <c r="A47">
        <v>2010</v>
      </c>
      <c r="B47">
        <f>(('Base-New'!C48*'Per Unit Emission'!C91)*4545454.54545455)/30</f>
        <v>19725213.700251184</v>
      </c>
      <c r="C47">
        <f>(('Base-New'!D48*'Per Unit Emission'!D91)*4545454.54545455)/30</f>
        <v>715447401.88576758</v>
      </c>
      <c r="D47">
        <f>(('Base-New'!E48*'Per Unit Emission'!E91)*4545454.54545455)/30</f>
        <v>97639906.003103316</v>
      </c>
      <c r="E47">
        <f>(('Base-New'!F48*'Per Unit Emission'!F91)*4545454.54545455)/30</f>
        <v>9588517.9715810791</v>
      </c>
      <c r="F47">
        <f>(('Base-New'!G48*'Per Unit Emission'!G91)*4545454.54545455)/30</f>
        <v>3068791.1408444657</v>
      </c>
      <c r="G47">
        <f>(('Base-New'!H48*'Per Unit Emission'!H91)*4545454.54545455)/30</f>
        <v>7713894.5881932825</v>
      </c>
      <c r="H47">
        <f>(('Base-New'!I48*'Per Unit Emission'!I91)*4545454.54545455)/30</f>
        <v>18033767.97516232</v>
      </c>
      <c r="I47">
        <f>(('Base-New'!J48*'Per Unit Emission'!J91)*4545454.54545455)/30</f>
        <v>2444931.8961426918</v>
      </c>
      <c r="J47">
        <f>(('Base-New'!K48*'Per Unit Emission'!K91)*4545454.54545455)/30</f>
        <v>85078316.350858688</v>
      </c>
      <c r="K47">
        <f>(('Base-New'!L48*'Per Unit Emission'!L91)*4545454.54545455)/30</f>
        <v>4686210.9332205299</v>
      </c>
      <c r="L47">
        <f>(('Base-New'!M48*'Per Unit Emission'!M91)*4545454.54545455)/30</f>
        <v>1497824.6839433727</v>
      </c>
      <c r="M47">
        <f>(('Base-New'!N48*'Per Unit Emission'!N91)*4545454.54545455)/30</f>
        <v>0</v>
      </c>
      <c r="N47">
        <f>(('Base-New'!O48*'Per Unit Emission'!O91)*4545454.54545455)/30</f>
        <v>0</v>
      </c>
      <c r="O47">
        <f>(('Base-New'!P48*'Per Unit Emission'!P91)*4545454.54545455)/30</f>
        <v>655926.29417156568</v>
      </c>
      <c r="P47">
        <f>(('Base-New'!Q48*'Per Unit Emission'!Q91)*4545454.54545455)/30</f>
        <v>691915.2523858744</v>
      </c>
      <c r="Q47">
        <f>(('Base-New'!R48*'Per Unit Emission'!R91)*4545454.54545455)/30</f>
        <v>4792890.5600517793</v>
      </c>
      <c r="R47">
        <v>0</v>
      </c>
      <c r="S47">
        <f>(('Base-New'!T48*'Per Unit Emission'!C91)*4545454.54545455)/30</f>
        <v>19725213.700251184</v>
      </c>
      <c r="T47">
        <f>(('Base-New'!U48*'Per Unit Emission'!D91)*4545454.54545455)/30</f>
        <v>715447401.88576758</v>
      </c>
      <c r="U47">
        <f>(('Base-New'!V48*'Per Unit Emission'!E91)*4545454.54545455)/30</f>
        <v>97639906.003103316</v>
      </c>
      <c r="V47">
        <f>(('Base-New'!W48*'Per Unit Emission'!F91)*4545454.54545455)/30</f>
        <v>9588517.9715810791</v>
      </c>
      <c r="W47">
        <f>(('Base-New'!X48*'Per Unit Emission'!G91)*4545454.54545455)/30</f>
        <v>3068791.1408444657</v>
      </c>
      <c r="X47">
        <f>(('Base-New'!Y48*'Per Unit Emission'!H91)*4545454.54545455)/30</f>
        <v>7713894.5881932825</v>
      </c>
      <c r="Y47">
        <f>(('Base-New'!Z48*'Per Unit Emission'!I91)*4545454.54545455)/30</f>
        <v>18033767.97516232</v>
      </c>
      <c r="Z47">
        <f>(('Base-New'!AA48*'Per Unit Emission'!J91)*4545454.54545455)/30</f>
        <v>2444931.8961426918</v>
      </c>
      <c r="AA47">
        <f>(('Base-New'!AB48*'Per Unit Emission'!K91)*4545454.54545455)/30</f>
        <v>85078316.350858688</v>
      </c>
      <c r="AB47">
        <f>(('Base-New'!AC48*'Per Unit Emission'!L91)*4545454.54545455)/30</f>
        <v>4686210.9332205299</v>
      </c>
      <c r="AC47">
        <f>(('Base-New'!AD48*'Per Unit Emission'!M91)*4545454.54545455)/30</f>
        <v>1497824.6839433727</v>
      </c>
      <c r="AD47">
        <f>(('Base-New'!AE48*'Per Unit Emission'!N91)*4545454.54545455)/30</f>
        <v>0</v>
      </c>
      <c r="AE47">
        <f>(('Base-New'!AF48*'Per Unit Emission'!O91)*4545454.54545455)/30</f>
        <v>0</v>
      </c>
      <c r="AF47">
        <f>(('Base-New'!AG48*'Per Unit Emission'!P91)*4545454.54545455)/30</f>
        <v>655926.29417156568</v>
      </c>
      <c r="AG47">
        <f>(('Base-New'!AH48*'Per Unit Emission'!Q91)*4545454.54545455)/30</f>
        <v>691915.2523858744</v>
      </c>
      <c r="AH47">
        <f>(('Base-New'!AI48*'Per Unit Emission'!R91)*4545454.54545455)/30</f>
        <v>4792890.5600517793</v>
      </c>
      <c r="AI47">
        <v>0</v>
      </c>
      <c r="AJ47">
        <f>(('Base-New'!AK48*'Per Unit Emission'!C91)*4545454.54545455)/30</f>
        <v>19725213.700251184</v>
      </c>
      <c r="AK47">
        <f>(('Base-New'!AL48*'Per Unit Emission'!D91)*4545454.54545455)/30</f>
        <v>715447401.88576758</v>
      </c>
      <c r="AL47">
        <f>(('Base-New'!AM48*'Per Unit Emission'!E91)*4545454.54545455)/30</f>
        <v>97639906.003103316</v>
      </c>
      <c r="AM47">
        <f>(('Base-New'!AN48*'Per Unit Emission'!F91)*4545454.54545455)/30</f>
        <v>9588517.9715810791</v>
      </c>
      <c r="AN47">
        <f>(('Base-New'!AO48*'Per Unit Emission'!G91)*4545454.54545455)/30</f>
        <v>3068791.1408444657</v>
      </c>
      <c r="AO47">
        <f>(('Base-New'!AP48*'Per Unit Emission'!H91)*4545454.54545455)/30</f>
        <v>7713894.5881932825</v>
      </c>
      <c r="AP47">
        <f>(('Base-New'!AQ48*'Per Unit Emission'!I91)*4545454.54545455)/30</f>
        <v>18033767.97516232</v>
      </c>
      <c r="AQ47">
        <f>(('Base-New'!AR48*'Per Unit Emission'!J91)*4545454.54545455)/30</f>
        <v>2444931.8961426918</v>
      </c>
      <c r="AR47">
        <f>(('Base-New'!AS48*'Per Unit Emission'!K91)*4545454.54545455)/30</f>
        <v>85078316.350858688</v>
      </c>
      <c r="AS47">
        <f>(('Base-New'!AT48*'Per Unit Emission'!L91)*4545454.54545455)/30</f>
        <v>4686210.9332205299</v>
      </c>
      <c r="AT47">
        <f>(('Base-New'!AU48*'Per Unit Emission'!M91)*4545454.54545455)/30</f>
        <v>1497824.6839433727</v>
      </c>
      <c r="AU47">
        <f>(('Base-New'!AV48*'Per Unit Emission'!N91)*4545454.54545455)/30</f>
        <v>0</v>
      </c>
      <c r="AV47">
        <f>(('Base-New'!AW48*'Per Unit Emission'!O91)*4545454.54545455)/30</f>
        <v>0</v>
      </c>
      <c r="AW47">
        <f>(('Base-New'!AX48*'Per Unit Emission'!P91)*4545454.54545455)/30</f>
        <v>655926.29417156568</v>
      </c>
      <c r="AX47">
        <f>(('Base-New'!AY48*'Per Unit Emission'!Q91)*4545454.54545455)/30</f>
        <v>691915.2523858744</v>
      </c>
      <c r="AY47">
        <f>(('Base-New'!AZ48*'Per Unit Emission'!R91)*4545454.54545455)/30</f>
        <v>4792890.5600517793</v>
      </c>
      <c r="AZ47">
        <v>0</v>
      </c>
      <c r="BA47">
        <f>(('Base-New'!BB48*'Per Unit Emission'!C91)*4545454.54545455)/30</f>
        <v>19725213.700251184</v>
      </c>
      <c r="BB47">
        <f>(('Base-New'!BC48*'Per Unit Emission'!D91)*4545454.54545455)/30</f>
        <v>715447401.88576758</v>
      </c>
      <c r="BC47">
        <f>(('Base-New'!BD48*'Per Unit Emission'!E91)*4545454.54545455)/30</f>
        <v>97639906.003103316</v>
      </c>
      <c r="BD47">
        <f>(('Base-New'!BE48*'Per Unit Emission'!F91)*4545454.54545455)/30</f>
        <v>9588517.9715810791</v>
      </c>
      <c r="BE47">
        <f>(('Base-New'!BF48*'Per Unit Emission'!G91)*4545454.54545455)/30</f>
        <v>3068791.1408444657</v>
      </c>
      <c r="BF47">
        <f>(('Base-New'!BG48*'Per Unit Emission'!H91)*4545454.54545455)/30</f>
        <v>7713894.5881932825</v>
      </c>
      <c r="BG47">
        <f>(('Base-New'!BH48*'Per Unit Emission'!I91)*4545454.54545455)/30</f>
        <v>18033767.97516232</v>
      </c>
      <c r="BH47">
        <f>(('Base-New'!BI48*'Per Unit Emission'!J91)*4545454.54545455)/30</f>
        <v>2444931.8961426918</v>
      </c>
      <c r="BI47">
        <f>(('Base-New'!BJ48*'Per Unit Emission'!K91)*4545454.54545455)/30</f>
        <v>85078316.350858688</v>
      </c>
      <c r="BJ47">
        <f>(('Base-New'!BK48*'Per Unit Emission'!L91)*4545454.54545455)/30</f>
        <v>4686210.9332205299</v>
      </c>
      <c r="BK47">
        <f>(('Base-New'!BL48*'Per Unit Emission'!M91)*4545454.54545455)/30</f>
        <v>1497824.6839433727</v>
      </c>
      <c r="BL47">
        <f>(('Base-New'!BM48*'Per Unit Emission'!N91)*4545454.54545455)/30</f>
        <v>0</v>
      </c>
      <c r="BM47">
        <f>(('Base-New'!BN48*'Per Unit Emission'!O91)*4545454.54545455)/30</f>
        <v>0</v>
      </c>
      <c r="BN47">
        <f>(('Base-New'!BO48*'Per Unit Emission'!P91)*4545454.54545455)/30</f>
        <v>655926.29417156568</v>
      </c>
      <c r="BO47">
        <f>(('Base-New'!BP48*'Per Unit Emission'!Q91)*4545454.54545455)/30</f>
        <v>691915.2523858744</v>
      </c>
      <c r="BP47">
        <f>(('Base-New'!BQ48*'Per Unit Emission'!R91)*4545454.54545455)/30</f>
        <v>4792890.5600517793</v>
      </c>
      <c r="BQ47">
        <v>0</v>
      </c>
      <c r="BR47">
        <f>(('Base-New'!BS48*'Per Unit Emission'!C91)*4545454.54545455)/30</f>
        <v>19725213.700251184</v>
      </c>
      <c r="BS47">
        <f>(('Base-New'!BT48*'Per Unit Emission'!D91)*4545454.54545455)/30</f>
        <v>715447401.88576758</v>
      </c>
      <c r="BT47">
        <f>(('Base-New'!BU48*'Per Unit Emission'!E91)*4545454.54545455)/30</f>
        <v>97639906.003103316</v>
      </c>
      <c r="BU47">
        <f>(('Base-New'!BV48*'Per Unit Emission'!F91)*4545454.54545455)/30</f>
        <v>9588517.9715810791</v>
      </c>
      <c r="BV47">
        <f>(('Base-New'!BW48*'Per Unit Emission'!G91)*4545454.54545455)/30</f>
        <v>3068791.1408444657</v>
      </c>
      <c r="BW47">
        <f>(('Base-New'!BX48*'Per Unit Emission'!H91)*4545454.54545455)/30</f>
        <v>7713894.5881932825</v>
      </c>
      <c r="BX47">
        <f>(('Base-New'!BY48*'Per Unit Emission'!I91)*4545454.54545455)/30</f>
        <v>18033767.97516232</v>
      </c>
      <c r="BY47">
        <f>(('Base-New'!BZ48*'Per Unit Emission'!J91)*4545454.54545455)/30</f>
        <v>2444931.8961426918</v>
      </c>
      <c r="BZ47">
        <f>(('Base-New'!CA48*'Per Unit Emission'!K91)*4545454.54545455)/30</f>
        <v>85078316.350858688</v>
      </c>
      <c r="CA47">
        <f>(('Base-New'!CB48*'Per Unit Emission'!L91)*4545454.54545455)/30</f>
        <v>4686210.9332205299</v>
      </c>
      <c r="CB47">
        <f>(('Base-New'!CC48*'Per Unit Emission'!M91)*4545454.54545455)/30</f>
        <v>1497824.6839433727</v>
      </c>
      <c r="CC47">
        <f>(('Base-New'!CD48*'Per Unit Emission'!N91)*4545454.54545455)/30</f>
        <v>0</v>
      </c>
      <c r="CD47">
        <f>(('Base-New'!CE48*'Per Unit Emission'!O91)*4545454.54545455)/30</f>
        <v>0</v>
      </c>
      <c r="CE47">
        <f>(('Base-New'!CF48*'Per Unit Emission'!P91)*4545454.54545455)/30</f>
        <v>655926.29417156568</v>
      </c>
      <c r="CF47">
        <f>(('Base-New'!CG48*'Per Unit Emission'!Q91)*4545454.54545455)/30</f>
        <v>691915.2523858744</v>
      </c>
      <c r="CG47">
        <f>(('Base-New'!CH48*'Per Unit Emission'!R91)*4545454.54545455)/30</f>
        <v>4792890.5600517793</v>
      </c>
      <c r="CH47">
        <v>0</v>
      </c>
      <c r="CI47">
        <v>0</v>
      </c>
      <c r="CJ47">
        <v>67</v>
      </c>
      <c r="CK47">
        <f>(('RCP26-NEW'!C48*'Per Unit Emission'!T91)*4545454.54545455)/30</f>
        <v>19725213.700251184</v>
      </c>
      <c r="CL47">
        <f>(('RCP26-NEW'!D48*'Per Unit Emission'!U91)*4545454.54545455)/30</f>
        <v>715447401.88576758</v>
      </c>
      <c r="CM47">
        <f>(('RCP26-NEW'!E48*'Per Unit Emission'!V91)*4545454.54545455)/30</f>
        <v>97639906.003103316</v>
      </c>
      <c r="CN47">
        <f>(('RCP26-NEW'!F48*'Per Unit Emission'!W91)*4545454.54545455)/30</f>
        <v>9588517.9715810791</v>
      </c>
      <c r="CO47">
        <f>(('RCP26-NEW'!G48*'Per Unit Emission'!X91)*4545454.54545455)/30</f>
        <v>3068791.1408444657</v>
      </c>
      <c r="CP47">
        <f>(('RCP26-NEW'!H48*'Per Unit Emission'!Y91)*4545454.54545455)/30</f>
        <v>7713894.5881932825</v>
      </c>
      <c r="CQ47">
        <f>(('RCP26-NEW'!I48*'Per Unit Emission'!Z91)*4545454.54545455)/30</f>
        <v>18033767.97516232</v>
      </c>
      <c r="CR47">
        <f>(('RCP26-NEW'!J48*'Per Unit Emission'!AA91)*4545454.54545455)/30</f>
        <v>2444931.8961426918</v>
      </c>
      <c r="CS47">
        <f>(('RCP26-NEW'!K48*'Per Unit Emission'!AB91)*4545454.54545455)/30</f>
        <v>85078316.350858688</v>
      </c>
      <c r="CT47">
        <f>(('RCP26-NEW'!L48*'Per Unit Emission'!AC91)*4545454.54545455)/30</f>
        <v>4686210.9332205299</v>
      </c>
      <c r="CU47">
        <f>(('RCP26-NEW'!M48*'Per Unit Emission'!AD91)*4545454.54545455)/30</f>
        <v>1497824.6839433727</v>
      </c>
      <c r="CV47">
        <f>(('RCP26-NEW'!N48*'Per Unit Emission'!AE91)*4545454.54545455)/30</f>
        <v>0</v>
      </c>
      <c r="CW47">
        <f>(('RCP26-NEW'!O48*'Per Unit Emission'!AF91)*4545454.54545455)/30</f>
        <v>0</v>
      </c>
      <c r="CX47">
        <f>(('RCP26-NEW'!P48*'Per Unit Emission'!AG91)*4545454.54545455)/30</f>
        <v>655926.29417156568</v>
      </c>
      <c r="CY47">
        <f>(('RCP26-NEW'!Q48*'Per Unit Emission'!AH91)*4545454.54545455)/30</f>
        <v>691915.2523858744</v>
      </c>
      <c r="CZ47">
        <f>(('RCP26-NEW'!R48*'Per Unit Emission'!AI91)*4545454.54545455)/30</f>
        <v>4792890.5600517793</v>
      </c>
      <c r="DA47">
        <f>(('RCP26-NEW'!S48*'Per Unit Emission'!AJ91)*4545454.54545455)/30</f>
        <v>0</v>
      </c>
      <c r="DB47">
        <f>(('RCP26-NEW'!T48*'Per Unit Emission'!T91)*4545454.54545455)/30</f>
        <v>19725213.700251184</v>
      </c>
      <c r="DC47">
        <f>(('RCP26-NEW'!U48*'Per Unit Emission'!U91)*4545454.54545455)/30</f>
        <v>715447401.88576758</v>
      </c>
      <c r="DD47">
        <f>(('RCP26-NEW'!V48*'Per Unit Emission'!V91)*4545454.54545455)/30</f>
        <v>97639906.003103316</v>
      </c>
      <c r="DE47">
        <f>(('RCP26-NEW'!W48*'Per Unit Emission'!W91)*4545454.54545455)/30</f>
        <v>9588517.9715810791</v>
      </c>
      <c r="DF47">
        <f>(('RCP26-NEW'!X48*'Per Unit Emission'!X91)*4545454.54545455)/30</f>
        <v>3068791.1408444657</v>
      </c>
      <c r="DG47">
        <f>(('RCP26-NEW'!Y48*'Per Unit Emission'!Y91)*4545454.54545455)/30</f>
        <v>7713894.5881932825</v>
      </c>
      <c r="DH47">
        <f>(('RCP26-NEW'!Z48*'Per Unit Emission'!Z91)*4545454.54545455)/30</f>
        <v>18033767.97516232</v>
      </c>
      <c r="DI47">
        <f>(('RCP26-NEW'!AA48*'Per Unit Emission'!AA91)*4545454.54545455)/30</f>
        <v>2444931.8961426918</v>
      </c>
      <c r="DJ47">
        <f>(('RCP26-NEW'!AB48*'Per Unit Emission'!AB91)*4545454.54545455)/30</f>
        <v>85078316.350858688</v>
      </c>
      <c r="DK47">
        <f>(('RCP26-NEW'!AC48*'Per Unit Emission'!AC91)*4545454.54545455)/30</f>
        <v>4686210.9332205299</v>
      </c>
      <c r="DL47">
        <f>(('RCP26-NEW'!AD48*'Per Unit Emission'!AD91)*4545454.54545455)/30</f>
        <v>1497824.6839433727</v>
      </c>
      <c r="DM47">
        <f>(('RCP26-NEW'!AE48*'Per Unit Emission'!AE91)*4545454.54545455)/30</f>
        <v>0</v>
      </c>
      <c r="DN47">
        <f>(('RCP26-NEW'!AF48*'Per Unit Emission'!AF91)*4545454.54545455)/30</f>
        <v>0</v>
      </c>
      <c r="DO47">
        <f>(('RCP26-NEW'!AG48*'Per Unit Emission'!AG91)*4545454.54545455)/30</f>
        <v>655926.29417156568</v>
      </c>
      <c r="DP47">
        <f>(('RCP26-NEW'!AH48*'Per Unit Emission'!AH91)*4545454.54545455)/30</f>
        <v>691915.2523858744</v>
      </c>
      <c r="DQ47">
        <f>(('RCP26-NEW'!AI48*'Per Unit Emission'!AI91)*4545454.54545455)/30</f>
        <v>4792890.5600517793</v>
      </c>
      <c r="DR47">
        <f>(('RCP26-NEW'!AJ48*'Per Unit Emission'!AJ91)*4545454.54545455)/30</f>
        <v>0</v>
      </c>
      <c r="DS47">
        <f>(('RCP26-NEW'!AK48*'Per Unit Emission'!T91)*4545454.54545455)/30</f>
        <v>19725213.700251184</v>
      </c>
      <c r="DT47">
        <f>(('RCP26-NEW'!AL48*'Per Unit Emission'!U91)*4545454.54545455)/30</f>
        <v>715447401.88576758</v>
      </c>
      <c r="DU47">
        <f>(('RCP26-NEW'!AM48*'Per Unit Emission'!V91)*4545454.54545455)/30</f>
        <v>97639906.003103316</v>
      </c>
      <c r="DV47">
        <f>(('RCP26-NEW'!AN48*'Per Unit Emission'!W91)*4545454.54545455)/30</f>
        <v>9588517.9715810791</v>
      </c>
      <c r="DW47">
        <f>(('RCP26-NEW'!AO48*'Per Unit Emission'!X91)*4545454.54545455)/30</f>
        <v>3068791.1408444657</v>
      </c>
      <c r="DX47">
        <f>(('RCP26-NEW'!AP48*'Per Unit Emission'!Y91)*4545454.54545455)/30</f>
        <v>7713894.5881932825</v>
      </c>
      <c r="DY47">
        <f>(('RCP26-NEW'!AQ48*'Per Unit Emission'!Z91)*4545454.54545455)/30</f>
        <v>18033767.97516232</v>
      </c>
      <c r="DZ47">
        <f>(('RCP26-NEW'!AR48*'Per Unit Emission'!AA91)*4545454.54545455)/30</f>
        <v>2444931.8961426918</v>
      </c>
      <c r="EA47">
        <f>(('RCP26-NEW'!AS48*'Per Unit Emission'!AB91)*4545454.54545455)/30</f>
        <v>85078316.350858688</v>
      </c>
      <c r="EB47">
        <f>(('RCP26-NEW'!AT48*'Per Unit Emission'!AC91)*4545454.54545455)/30</f>
        <v>4686210.9332205299</v>
      </c>
      <c r="EC47">
        <f>(('RCP26-NEW'!AU48*'Per Unit Emission'!AD91)*4545454.54545455)/30</f>
        <v>1497824.6839433727</v>
      </c>
      <c r="ED47">
        <f>(('RCP26-NEW'!AV48*'Per Unit Emission'!AE91)*4545454.54545455)/30</f>
        <v>0</v>
      </c>
      <c r="EE47">
        <f>(('RCP26-NEW'!AW48*'Per Unit Emission'!AF91)*4545454.54545455)/30</f>
        <v>0</v>
      </c>
      <c r="EF47">
        <f>(('RCP26-NEW'!AX48*'Per Unit Emission'!AG91)*4545454.54545455)/30</f>
        <v>655926.29417156568</v>
      </c>
      <c r="EG47">
        <f>(('RCP26-NEW'!AY48*'Per Unit Emission'!AH91)*4545454.54545455)/30</f>
        <v>691915.2523858744</v>
      </c>
      <c r="EH47">
        <f>(('RCP26-NEW'!AZ48*'Per Unit Emission'!AI91)*4545454.54545455)/30</f>
        <v>4792890.5600517793</v>
      </c>
      <c r="EI47">
        <f>(('RCP26-NEW'!BA48*'Per Unit Emission'!AJ91)*4545454.54545455)/30</f>
        <v>0</v>
      </c>
      <c r="EJ47">
        <f>(('RCP26-NEW'!BB48*'Per Unit Emission'!T91)*4545454.54545455)/30</f>
        <v>19725213.700251184</v>
      </c>
      <c r="EK47">
        <f>(('RCP26-NEW'!BC48*'Per Unit Emission'!U91)*4545454.54545455)/30</f>
        <v>715447401.88576758</v>
      </c>
      <c r="EL47">
        <f>(('RCP26-NEW'!BD48*'Per Unit Emission'!V91)*4545454.54545455)/30</f>
        <v>97639906.003103316</v>
      </c>
      <c r="EM47">
        <f>(('RCP26-NEW'!BE48*'Per Unit Emission'!W91)*4545454.54545455)/30</f>
        <v>9588517.9715810791</v>
      </c>
      <c r="EN47">
        <f>(('RCP26-NEW'!BF48*'Per Unit Emission'!X91)*4545454.54545455)/30</f>
        <v>3068791.1408444657</v>
      </c>
      <c r="EO47">
        <f>(('RCP26-NEW'!BG48*'Per Unit Emission'!Y91)*4545454.54545455)/30</f>
        <v>7713894.5881932825</v>
      </c>
      <c r="EP47">
        <f>(('RCP26-NEW'!BH48*'Per Unit Emission'!Z91)*4545454.54545455)/30</f>
        <v>18033767.97516232</v>
      </c>
      <c r="EQ47">
        <f>(('RCP26-NEW'!BI48*'Per Unit Emission'!AA91)*4545454.54545455)/30</f>
        <v>2444931.8961426918</v>
      </c>
      <c r="ER47">
        <f>(('RCP26-NEW'!BJ48*'Per Unit Emission'!AB91)*4545454.54545455)/30</f>
        <v>85078316.350858688</v>
      </c>
      <c r="ES47">
        <f>(('RCP26-NEW'!BK48*'Per Unit Emission'!AC91)*4545454.54545455)/30</f>
        <v>4686210.9332205299</v>
      </c>
      <c r="ET47">
        <f>(('RCP26-NEW'!BL48*'Per Unit Emission'!AD91)*4545454.54545455)/30</f>
        <v>1497824.6839433727</v>
      </c>
      <c r="EU47">
        <f>(('RCP26-NEW'!BM48*'Per Unit Emission'!AE91)*4545454.54545455)/30</f>
        <v>0</v>
      </c>
      <c r="EV47">
        <f>(('RCP26-NEW'!BN48*'Per Unit Emission'!AF91)*4545454.54545455)/30</f>
        <v>0</v>
      </c>
      <c r="EW47">
        <f>(('RCP26-NEW'!BO48*'Per Unit Emission'!AG91)*4545454.54545455)/30</f>
        <v>655926.29417156568</v>
      </c>
      <c r="EX47">
        <f>(('RCP26-NEW'!BP48*'Per Unit Emission'!AH91)*4545454.54545455)/30</f>
        <v>691915.2523858744</v>
      </c>
      <c r="EY47">
        <f>(('RCP26-NEW'!BQ48*'Per Unit Emission'!AI91)*4545454.54545455)/30</f>
        <v>4792890.5600517793</v>
      </c>
      <c r="EZ47">
        <f>(('RCP26-NEW'!BR48*'Per Unit Emission'!AJ91)*4545454.54545455)/30</f>
        <v>0</v>
      </c>
      <c r="FA47">
        <f>(('RCP26-NEW'!BS48*'Per Unit Emission'!T91)*4545454.54545455)/30</f>
        <v>19725213.700251184</v>
      </c>
      <c r="FB47">
        <f>(('RCP26-NEW'!BT48*'Per Unit Emission'!U91)*4545454.54545455)/30</f>
        <v>715447401.88576758</v>
      </c>
      <c r="FC47">
        <f>(('RCP26-NEW'!BU48*'Per Unit Emission'!V91)*4545454.54545455)/30</f>
        <v>97639906.003103316</v>
      </c>
      <c r="FD47">
        <f>(('RCP26-NEW'!BV48*'Per Unit Emission'!W91)*4545454.54545455)/30</f>
        <v>9588517.9715810791</v>
      </c>
      <c r="FE47">
        <f>(('RCP26-NEW'!BW48*'Per Unit Emission'!X91)*4545454.54545455)/30</f>
        <v>3068791.1408444657</v>
      </c>
      <c r="FF47">
        <f>(('RCP26-NEW'!BX48*'Per Unit Emission'!Y91)*4545454.54545455)/30</f>
        <v>7713894.5881932825</v>
      </c>
      <c r="FG47">
        <f>(('RCP26-NEW'!BY48*'Per Unit Emission'!Z91)*4545454.54545455)/30</f>
        <v>18033767.97516232</v>
      </c>
      <c r="FH47">
        <f>(('RCP26-NEW'!BZ48*'Per Unit Emission'!AA91)*4545454.54545455)/30</f>
        <v>2444931.8961426918</v>
      </c>
      <c r="FI47">
        <f>(('RCP26-NEW'!CA48*'Per Unit Emission'!AB91)*4545454.54545455)/30</f>
        <v>85078316.350858688</v>
      </c>
      <c r="FJ47">
        <f>(('RCP26-NEW'!CB48*'Per Unit Emission'!AC91)*4545454.54545455)/30</f>
        <v>4686210.9332205299</v>
      </c>
      <c r="FK47">
        <f>(('RCP26-NEW'!CC48*'Per Unit Emission'!AD91)*4545454.54545455)/30</f>
        <v>1497824.6839433727</v>
      </c>
      <c r="FL47">
        <f>(('RCP26-NEW'!CD48*'Per Unit Emission'!AE91)*4545454.54545455)/30</f>
        <v>0</v>
      </c>
      <c r="FM47">
        <f>(('RCP26-NEW'!CE48*'Per Unit Emission'!AF91)*4545454.54545455)/30</f>
        <v>0</v>
      </c>
      <c r="FN47">
        <f>(('RCP26-NEW'!CF48*'Per Unit Emission'!AG91)*4545454.54545455)/30</f>
        <v>655926.29417156568</v>
      </c>
      <c r="FO47">
        <f>(('RCP26-NEW'!CG48*'Per Unit Emission'!AH91)*4545454.54545455)/30</f>
        <v>691915.2523858744</v>
      </c>
      <c r="FP47">
        <f>(('RCP26-NEW'!CH48*'Per Unit Emission'!AI91)*4545454.54545455)/30</f>
        <v>4792890.5600517793</v>
      </c>
      <c r="FQ47">
        <v>0</v>
      </c>
      <c r="FR47">
        <v>0</v>
      </c>
      <c r="FS47">
        <v>67</v>
      </c>
      <c r="FT47">
        <f>(('RCP19-NEW'!C48*'Per Unit Emission'!AK91)*4545454.54545455)/30</f>
        <v>19725213.700251184</v>
      </c>
      <c r="FU47">
        <f>(('RCP19-NEW'!D48*'Per Unit Emission'!AL91)*4545454.54545455)/30</f>
        <v>715447401.88576758</v>
      </c>
      <c r="FV47">
        <f>(('RCP19-NEW'!E48*'Per Unit Emission'!AM91)*4545454.54545455)/30</f>
        <v>97639906.003103316</v>
      </c>
      <c r="FW47">
        <f>(('RCP19-NEW'!F48*'Per Unit Emission'!AN91)*4545454.54545455)/30</f>
        <v>9588517.9715810791</v>
      </c>
      <c r="FX47">
        <f>(('RCP19-NEW'!G48*'Per Unit Emission'!AO91)*4545454.54545455)/30</f>
        <v>3068791.1408444657</v>
      </c>
      <c r="FY47">
        <f>(('RCP19-NEW'!H48*'Per Unit Emission'!AP91)*4545454.54545455)/30</f>
        <v>7713894.5881932825</v>
      </c>
      <c r="FZ47">
        <f>(('RCP19-NEW'!I48*'Per Unit Emission'!AQ91)*4545454.54545455)/30</f>
        <v>18033767.97516232</v>
      </c>
      <c r="GA47">
        <f>(('RCP19-NEW'!J48*'Per Unit Emission'!AR91)*4545454.54545455)/30</f>
        <v>2444931.8961426918</v>
      </c>
      <c r="GB47">
        <f>(('RCP19-NEW'!K48*'Per Unit Emission'!AS91)*4545454.54545455)/30</f>
        <v>85078316.350858688</v>
      </c>
      <c r="GC47">
        <f>(('RCP19-NEW'!L48*'Per Unit Emission'!AT91)*4545454.54545455)/30</f>
        <v>4686210.9332205299</v>
      </c>
      <c r="GD47">
        <f>(('RCP19-NEW'!M48*'Per Unit Emission'!AU91)*4545454.54545455)/30</f>
        <v>1497824.6839433727</v>
      </c>
      <c r="GE47">
        <f>(('RCP19-NEW'!N48*'Per Unit Emission'!AV91)*4545454.54545455)/30</f>
        <v>0</v>
      </c>
      <c r="GF47">
        <f>(('RCP19-NEW'!O48*'Per Unit Emission'!AW91)*4545454.54545455)/30</f>
        <v>0</v>
      </c>
      <c r="GG47">
        <f>(('RCP19-NEW'!P48*'Per Unit Emission'!AX91)*4545454.54545455)/30</f>
        <v>655926.29417156568</v>
      </c>
      <c r="GH47">
        <f>(('RCP19-NEW'!Q48*'Per Unit Emission'!AY91)*4545454.54545455)/30</f>
        <v>691915.2523858744</v>
      </c>
      <c r="GI47">
        <f>(('RCP19-NEW'!R48*'Per Unit Emission'!AZ91)*4545454.54545455)/30</f>
        <v>4792890.5600517793</v>
      </c>
      <c r="GJ47">
        <f>(('RCP19-NEW'!S48*'Per Unit Emission'!BA91)*4545454.54545455)/30</f>
        <v>0</v>
      </c>
      <c r="GK47">
        <f>(('RCP19-NEW'!T48*'Per Unit Emission'!AK91)*4545454.54545455)/30</f>
        <v>19725213.700251184</v>
      </c>
      <c r="GL47">
        <f>(('RCP19-NEW'!U48*'Per Unit Emission'!AL91)*4545454.54545455)/30</f>
        <v>715447401.88576758</v>
      </c>
      <c r="GM47">
        <f>(('RCP19-NEW'!V48*'Per Unit Emission'!AM91)*4545454.54545455)/30</f>
        <v>97639906.003103316</v>
      </c>
      <c r="GN47">
        <f>(('RCP19-NEW'!W48*'Per Unit Emission'!AN91)*4545454.54545455)/30</f>
        <v>9588517.9715810791</v>
      </c>
      <c r="GO47">
        <f>(('RCP19-NEW'!X48*'Per Unit Emission'!AO91)*4545454.54545455)/30</f>
        <v>3068791.1408444657</v>
      </c>
      <c r="GP47">
        <f>(('RCP19-NEW'!Y48*'Per Unit Emission'!AP91)*4545454.54545455)/30</f>
        <v>7713894.5881932825</v>
      </c>
      <c r="GQ47">
        <f>(('RCP19-NEW'!Z48*'Per Unit Emission'!AQ91)*4545454.54545455)/30</f>
        <v>18033767.97516232</v>
      </c>
      <c r="GR47">
        <f>(('RCP19-NEW'!AA48*'Per Unit Emission'!AR91)*4545454.54545455)/30</f>
        <v>2444931.8961426918</v>
      </c>
      <c r="GS47">
        <f>(('RCP19-NEW'!AB48*'Per Unit Emission'!AS91)*4545454.54545455)/30</f>
        <v>85078316.350858688</v>
      </c>
      <c r="GT47">
        <f>(('RCP19-NEW'!AC48*'Per Unit Emission'!AT91)*4545454.54545455)/30</f>
        <v>4686210.9332205299</v>
      </c>
      <c r="GU47">
        <f>(('RCP19-NEW'!AD48*'Per Unit Emission'!AU91)*4545454.54545455)/30</f>
        <v>1497824.6839433727</v>
      </c>
      <c r="GV47">
        <f>(('RCP19-NEW'!AE48*'Per Unit Emission'!AV91)*4545454.54545455)/30</f>
        <v>0</v>
      </c>
      <c r="GW47">
        <f>(('RCP19-NEW'!AF48*'Per Unit Emission'!AW91)*4545454.54545455)/30</f>
        <v>0</v>
      </c>
      <c r="GX47">
        <f>(('RCP19-NEW'!AG48*'Per Unit Emission'!AX91)*4545454.54545455)/30</f>
        <v>655926.29417156568</v>
      </c>
      <c r="GY47">
        <f>(('RCP19-NEW'!AH48*'Per Unit Emission'!AY91)*4545454.54545455)/30</f>
        <v>691915.2523858744</v>
      </c>
      <c r="GZ47">
        <f>(('RCP19-NEW'!AI48*'Per Unit Emission'!AZ91)*4545454.54545455)/30</f>
        <v>4792890.5600517793</v>
      </c>
      <c r="HA47">
        <f>(('RCP19-NEW'!AJ48*'Per Unit Emission'!BA91)*4545454.54545455)/30</f>
        <v>0</v>
      </c>
      <c r="HB47">
        <f>(('RCP19-NEW'!AK48*'Per Unit Emission'!AK91)*4545454.54545455)/30</f>
        <v>19725213.700251184</v>
      </c>
      <c r="HC47">
        <f>(('RCP19-NEW'!AL48*'Per Unit Emission'!AL91)*4545454.54545455)/30</f>
        <v>715447401.88576758</v>
      </c>
      <c r="HD47">
        <f>(('RCP19-NEW'!AM48*'Per Unit Emission'!AM91)*4545454.54545455)/30</f>
        <v>97639906.003103316</v>
      </c>
      <c r="HE47">
        <f>(('RCP19-NEW'!AN48*'Per Unit Emission'!AN91)*4545454.54545455)/30</f>
        <v>9588517.9715810791</v>
      </c>
      <c r="HF47">
        <f>(('RCP19-NEW'!AO48*'Per Unit Emission'!AO91)*4545454.54545455)/30</f>
        <v>3068791.1408444657</v>
      </c>
      <c r="HG47">
        <f>(('RCP19-NEW'!AP48*'Per Unit Emission'!AP91)*4545454.54545455)/30</f>
        <v>7713894.5881932825</v>
      </c>
      <c r="HH47">
        <f>(('RCP19-NEW'!AQ48*'Per Unit Emission'!AQ91)*4545454.54545455)/30</f>
        <v>18033767.97516232</v>
      </c>
      <c r="HI47">
        <f>(('RCP19-NEW'!AR48*'Per Unit Emission'!AR91)*4545454.54545455)/30</f>
        <v>2444931.8961426918</v>
      </c>
      <c r="HJ47">
        <f>(('RCP19-NEW'!AS48*'Per Unit Emission'!AS91)*4545454.54545455)/30</f>
        <v>85078316.350858688</v>
      </c>
      <c r="HK47">
        <f>(('RCP19-NEW'!AT48*'Per Unit Emission'!AT91)*4545454.54545455)/30</f>
        <v>4686210.9332205299</v>
      </c>
      <c r="HL47">
        <f>(('RCP19-NEW'!AU48*'Per Unit Emission'!AU91)*4545454.54545455)/30</f>
        <v>1497824.6839433727</v>
      </c>
      <c r="HM47">
        <f>(('RCP19-NEW'!AV48*'Per Unit Emission'!AV91)*4545454.54545455)/30</f>
        <v>0</v>
      </c>
      <c r="HN47">
        <f>(('RCP19-NEW'!AW48*'Per Unit Emission'!AW91)*4545454.54545455)/30</f>
        <v>0</v>
      </c>
      <c r="HO47">
        <f>(('RCP19-NEW'!AX48*'Per Unit Emission'!AX91)*4545454.54545455)/30</f>
        <v>655926.29417156568</v>
      </c>
      <c r="HP47">
        <f>(('RCP19-NEW'!AY48*'Per Unit Emission'!AY91)*4545454.54545455)/30</f>
        <v>691915.2523858744</v>
      </c>
      <c r="HQ47">
        <f>(('RCP19-NEW'!AZ48*'Per Unit Emission'!AZ91)*4545454.54545455)/30</f>
        <v>4792890.5600517793</v>
      </c>
      <c r="HR47">
        <f>(('RCP19-NEW'!BA48*'Per Unit Emission'!BA91)*4545454.54545455)/30</f>
        <v>0</v>
      </c>
      <c r="HS47">
        <f>(('RCP19-NEW'!BB48*'Per Unit Emission'!AK91)*4545454.54545455)/30</f>
        <v>19725213.700251184</v>
      </c>
      <c r="HT47">
        <f>(('RCP19-NEW'!BC48*'Per Unit Emission'!AL91)*4545454.54545455)/30</f>
        <v>715447401.88576758</v>
      </c>
      <c r="HU47">
        <f>(('RCP19-NEW'!BD48*'Per Unit Emission'!AM91)*4545454.54545455)/30</f>
        <v>97639906.003103316</v>
      </c>
      <c r="HV47">
        <f>(('RCP19-NEW'!BE48*'Per Unit Emission'!AN91)*4545454.54545455)/30</f>
        <v>9588517.9715810791</v>
      </c>
      <c r="HW47">
        <f>(('RCP19-NEW'!BF48*'Per Unit Emission'!AO91)*4545454.54545455)/30</f>
        <v>3068791.1408444657</v>
      </c>
      <c r="HX47">
        <f>(('RCP19-NEW'!BG48*'Per Unit Emission'!AP91)*4545454.54545455)/30</f>
        <v>7713894.5881932825</v>
      </c>
      <c r="HY47">
        <f>(('RCP19-NEW'!BH48*'Per Unit Emission'!AQ91)*4545454.54545455)/30</f>
        <v>18033767.97516232</v>
      </c>
      <c r="HZ47">
        <f>(('RCP19-NEW'!BI48*'Per Unit Emission'!AR91)*4545454.54545455)/30</f>
        <v>2444931.8961426918</v>
      </c>
      <c r="IA47">
        <f>(('RCP19-NEW'!BJ48*'Per Unit Emission'!AS91)*4545454.54545455)/30</f>
        <v>85078316.350858688</v>
      </c>
      <c r="IB47">
        <f>(('RCP19-NEW'!BK48*'Per Unit Emission'!AT91)*4545454.54545455)/30</f>
        <v>4686210.9332205299</v>
      </c>
      <c r="IC47">
        <f>(('RCP19-NEW'!BL48*'Per Unit Emission'!AU91)*4545454.54545455)/30</f>
        <v>1497824.6839433727</v>
      </c>
      <c r="ID47">
        <f>(('RCP19-NEW'!BM48*'Per Unit Emission'!AV91)*4545454.54545455)/30</f>
        <v>0</v>
      </c>
      <c r="IE47">
        <f>(('RCP19-NEW'!BN48*'Per Unit Emission'!AW91)*4545454.54545455)/30</f>
        <v>0</v>
      </c>
      <c r="IF47">
        <f>(('RCP19-NEW'!BO48*'Per Unit Emission'!AX91)*4545454.54545455)/30</f>
        <v>655926.29417156568</v>
      </c>
      <c r="IG47">
        <f>(('RCP19-NEW'!BP48*'Per Unit Emission'!AY91)*4545454.54545455)/30</f>
        <v>691915.2523858744</v>
      </c>
      <c r="IH47">
        <f>(('RCP19-NEW'!BQ48*'Per Unit Emission'!AZ91)*4545454.54545455)/30</f>
        <v>4792890.5600517793</v>
      </c>
      <c r="II47">
        <f>(('RCP19-NEW'!BR48*'Per Unit Emission'!BA91)*4545454.54545455)/30</f>
        <v>0</v>
      </c>
      <c r="IJ47">
        <f>(('RCP19-NEW'!BS48*'Per Unit Emission'!AK91)*4545454.54545455)/30</f>
        <v>19725213.700251184</v>
      </c>
      <c r="IK47">
        <f>(('RCP19-NEW'!BT48*'Per Unit Emission'!AL91)*4545454.54545455)/30</f>
        <v>715447401.88576758</v>
      </c>
      <c r="IL47">
        <f>(('RCP19-NEW'!BU48*'Per Unit Emission'!AM91)*4545454.54545455)/30</f>
        <v>97639906.003103316</v>
      </c>
      <c r="IM47">
        <f>(('RCP19-NEW'!BV48*'Per Unit Emission'!AN91)*4545454.54545455)/30</f>
        <v>9588517.9715810791</v>
      </c>
      <c r="IN47">
        <f>(('RCP19-NEW'!BW48*'Per Unit Emission'!AO91)*4545454.54545455)/30</f>
        <v>3068791.1408444657</v>
      </c>
      <c r="IO47">
        <f>(('RCP19-NEW'!BX48*'Per Unit Emission'!AP91)*4545454.54545455)/30</f>
        <v>7713894.5881932825</v>
      </c>
      <c r="IP47">
        <f>(('RCP19-NEW'!BY48*'Per Unit Emission'!AQ91)*4545454.54545455)/30</f>
        <v>18033767.97516232</v>
      </c>
      <c r="IQ47">
        <f>(('RCP19-NEW'!BZ48*'Per Unit Emission'!AR91)*4545454.54545455)/30</f>
        <v>2444931.8961426918</v>
      </c>
      <c r="IR47">
        <f>(('RCP19-NEW'!CA48*'Per Unit Emission'!AS91)*4545454.54545455)/30</f>
        <v>85078316.350858688</v>
      </c>
      <c r="IS47">
        <f>(('RCP19-NEW'!CB48*'Per Unit Emission'!AT91)*4545454.54545455)/30</f>
        <v>4686210.9332205299</v>
      </c>
      <c r="IT47">
        <f>(('RCP19-NEW'!CC48*'Per Unit Emission'!AU91)*4545454.54545455)/30</f>
        <v>1497824.6839433727</v>
      </c>
      <c r="IU47">
        <f>(('RCP19-NEW'!CD48*'Per Unit Emission'!AV91)*4545454.54545455)/30</f>
        <v>0</v>
      </c>
      <c r="IV47">
        <f>(('RCP19-NEW'!CE48*'Per Unit Emission'!AW91)*4545454.54545455)/30</f>
        <v>0</v>
      </c>
      <c r="IW47">
        <f>(('RCP19-NEW'!CF48*'Per Unit Emission'!AX91)*4545454.54545455)/30</f>
        <v>655926.29417156568</v>
      </c>
      <c r="IX47">
        <f>(('RCP19-NEW'!CG48*'Per Unit Emission'!AY91)*4545454.54545455)/30</f>
        <v>691915.2523858744</v>
      </c>
      <c r="IY47">
        <f>(('RCP19-NEW'!CH48*'Per Unit Emission'!AZ91)*4545454.54545455)/30</f>
        <v>4792890.5600517793</v>
      </c>
    </row>
    <row r="48" spans="1:259" x14ac:dyDescent="0.25">
      <c r="A48">
        <v>2011</v>
      </c>
      <c r="B48">
        <f>(('Base-New'!C49*'Per Unit Emission'!C92)*4545454.54545455)/30</f>
        <v>30158576.702564497</v>
      </c>
      <c r="C48">
        <f>(('Base-New'!D49*'Per Unit Emission'!D92)*4545454.54545455)/30</f>
        <v>303493614.62375969</v>
      </c>
      <c r="D48">
        <f>(('Base-New'!E49*'Per Unit Emission'!E92)*4545454.54545455)/30</f>
        <v>0</v>
      </c>
      <c r="E48">
        <f>(('Base-New'!F49*'Per Unit Emission'!F92)*4545454.54545455)/30</f>
        <v>14043723.187152188</v>
      </c>
      <c r="F48">
        <f>(('Base-New'!G49*'Per Unit Emission'!G92)*4545454.54545455)/30</f>
        <v>12627442.135441549</v>
      </c>
      <c r="G48">
        <f>(('Base-New'!H49*'Per Unit Emission'!H92)*4545454.54545455)/30</f>
        <v>4462220.8383845659</v>
      </c>
      <c r="H48">
        <f>(('Base-New'!I49*'Per Unit Emission'!I92)*4545454.54545455)/30</f>
        <v>0</v>
      </c>
      <c r="I48">
        <f>(('Base-New'!J49*'Per Unit Emission'!J92)*4545454.54545455)/30</f>
        <v>739249.10365369357</v>
      </c>
      <c r="J48">
        <f>(('Base-New'!K49*'Per Unit Emission'!K92)*4545454.54545455)/30</f>
        <v>9111247.8874304425</v>
      </c>
      <c r="K48">
        <f>(('Base-New'!L49*'Per Unit Emission'!L92)*4545454.54545455)/30</f>
        <v>0</v>
      </c>
      <c r="L48">
        <f>(('Base-New'!M49*'Per Unit Emission'!M92)*4545454.54545455)/30</f>
        <v>1379630.188574011</v>
      </c>
      <c r="M48">
        <f>(('Base-New'!N49*'Per Unit Emission'!N92)*4545454.54545455)/30</f>
        <v>0</v>
      </c>
      <c r="N48">
        <f>(('Base-New'!O49*'Per Unit Emission'!O92)*4545454.54545455)/30</f>
        <v>0</v>
      </c>
      <c r="O48">
        <f>(('Base-New'!P49*'Per Unit Emission'!P92)*4545454.54545455)/30</f>
        <v>0</v>
      </c>
      <c r="P48">
        <f>(('Base-New'!Q49*'Per Unit Emission'!Q92)*4545454.54545455)/30</f>
        <v>0</v>
      </c>
      <c r="Q48">
        <f>(('Base-New'!R49*'Per Unit Emission'!R92)*4545454.54545455)/30</f>
        <v>690574.21355782298</v>
      </c>
      <c r="R48">
        <v>0</v>
      </c>
      <c r="S48">
        <f>(('Base-New'!T49*'Per Unit Emission'!C92)*4545454.54545455)/30</f>
        <v>30158576.702564497</v>
      </c>
      <c r="T48">
        <f>(('Base-New'!U49*'Per Unit Emission'!D92)*4545454.54545455)/30</f>
        <v>303493614.62375969</v>
      </c>
      <c r="U48">
        <f>(('Base-New'!V49*'Per Unit Emission'!E92)*4545454.54545455)/30</f>
        <v>0</v>
      </c>
      <c r="V48">
        <f>(('Base-New'!W49*'Per Unit Emission'!F92)*4545454.54545455)/30</f>
        <v>14043723.187152188</v>
      </c>
      <c r="W48">
        <f>(('Base-New'!X49*'Per Unit Emission'!G92)*4545454.54545455)/30</f>
        <v>12627442.135441549</v>
      </c>
      <c r="X48">
        <f>(('Base-New'!Y49*'Per Unit Emission'!H92)*4545454.54545455)/30</f>
        <v>4462220.8383845659</v>
      </c>
      <c r="Y48">
        <f>(('Base-New'!Z49*'Per Unit Emission'!I92)*4545454.54545455)/30</f>
        <v>0</v>
      </c>
      <c r="Z48">
        <f>(('Base-New'!AA49*'Per Unit Emission'!J92)*4545454.54545455)/30</f>
        <v>739249.10365369357</v>
      </c>
      <c r="AA48">
        <f>(('Base-New'!AB49*'Per Unit Emission'!K92)*4545454.54545455)/30</f>
        <v>9111247.8874304425</v>
      </c>
      <c r="AB48">
        <f>(('Base-New'!AC49*'Per Unit Emission'!L92)*4545454.54545455)/30</f>
        <v>0</v>
      </c>
      <c r="AC48">
        <f>(('Base-New'!AD49*'Per Unit Emission'!M92)*4545454.54545455)/30</f>
        <v>1379630.188574011</v>
      </c>
      <c r="AD48">
        <f>(('Base-New'!AE49*'Per Unit Emission'!N92)*4545454.54545455)/30</f>
        <v>0</v>
      </c>
      <c r="AE48">
        <f>(('Base-New'!AF49*'Per Unit Emission'!O92)*4545454.54545455)/30</f>
        <v>0</v>
      </c>
      <c r="AF48">
        <f>(('Base-New'!AG49*'Per Unit Emission'!P92)*4545454.54545455)/30</f>
        <v>0</v>
      </c>
      <c r="AG48">
        <f>(('Base-New'!AH49*'Per Unit Emission'!Q92)*4545454.54545455)/30</f>
        <v>0</v>
      </c>
      <c r="AH48">
        <f>(('Base-New'!AI49*'Per Unit Emission'!R92)*4545454.54545455)/30</f>
        <v>690574.21355782298</v>
      </c>
      <c r="AI48">
        <v>0</v>
      </c>
      <c r="AJ48">
        <f>(('Base-New'!AK49*'Per Unit Emission'!C92)*4545454.54545455)/30</f>
        <v>30158576.702564497</v>
      </c>
      <c r="AK48">
        <f>(('Base-New'!AL49*'Per Unit Emission'!D92)*4545454.54545455)/30</f>
        <v>303493614.62375969</v>
      </c>
      <c r="AL48">
        <f>(('Base-New'!AM49*'Per Unit Emission'!E92)*4545454.54545455)/30</f>
        <v>0</v>
      </c>
      <c r="AM48">
        <f>(('Base-New'!AN49*'Per Unit Emission'!F92)*4545454.54545455)/30</f>
        <v>14043723.187152188</v>
      </c>
      <c r="AN48">
        <f>(('Base-New'!AO49*'Per Unit Emission'!G92)*4545454.54545455)/30</f>
        <v>12627442.135441549</v>
      </c>
      <c r="AO48">
        <f>(('Base-New'!AP49*'Per Unit Emission'!H92)*4545454.54545455)/30</f>
        <v>4462220.8383845659</v>
      </c>
      <c r="AP48">
        <f>(('Base-New'!AQ49*'Per Unit Emission'!I92)*4545454.54545455)/30</f>
        <v>0</v>
      </c>
      <c r="AQ48">
        <f>(('Base-New'!AR49*'Per Unit Emission'!J92)*4545454.54545455)/30</f>
        <v>739249.10365369357</v>
      </c>
      <c r="AR48">
        <f>(('Base-New'!AS49*'Per Unit Emission'!K92)*4545454.54545455)/30</f>
        <v>9111247.8874304425</v>
      </c>
      <c r="AS48">
        <f>(('Base-New'!AT49*'Per Unit Emission'!L92)*4545454.54545455)/30</f>
        <v>0</v>
      </c>
      <c r="AT48">
        <f>(('Base-New'!AU49*'Per Unit Emission'!M92)*4545454.54545455)/30</f>
        <v>1379630.188574011</v>
      </c>
      <c r="AU48">
        <f>(('Base-New'!AV49*'Per Unit Emission'!N92)*4545454.54545455)/30</f>
        <v>0</v>
      </c>
      <c r="AV48">
        <f>(('Base-New'!AW49*'Per Unit Emission'!O92)*4545454.54545455)/30</f>
        <v>0</v>
      </c>
      <c r="AW48">
        <f>(('Base-New'!AX49*'Per Unit Emission'!P92)*4545454.54545455)/30</f>
        <v>0</v>
      </c>
      <c r="AX48">
        <f>(('Base-New'!AY49*'Per Unit Emission'!Q92)*4545454.54545455)/30</f>
        <v>0</v>
      </c>
      <c r="AY48">
        <f>(('Base-New'!AZ49*'Per Unit Emission'!R92)*4545454.54545455)/30</f>
        <v>690574.21355782298</v>
      </c>
      <c r="AZ48">
        <v>0</v>
      </c>
      <c r="BA48">
        <f>(('Base-New'!BB49*'Per Unit Emission'!C92)*4545454.54545455)/30</f>
        <v>30158576.702564497</v>
      </c>
      <c r="BB48">
        <f>(('Base-New'!BC49*'Per Unit Emission'!D92)*4545454.54545455)/30</f>
        <v>303493614.62375969</v>
      </c>
      <c r="BC48">
        <f>(('Base-New'!BD49*'Per Unit Emission'!E92)*4545454.54545455)/30</f>
        <v>0</v>
      </c>
      <c r="BD48">
        <f>(('Base-New'!BE49*'Per Unit Emission'!F92)*4545454.54545455)/30</f>
        <v>14043723.187152188</v>
      </c>
      <c r="BE48">
        <f>(('Base-New'!BF49*'Per Unit Emission'!G92)*4545454.54545455)/30</f>
        <v>12627442.135441549</v>
      </c>
      <c r="BF48">
        <f>(('Base-New'!BG49*'Per Unit Emission'!H92)*4545454.54545455)/30</f>
        <v>4462220.8383845659</v>
      </c>
      <c r="BG48">
        <f>(('Base-New'!BH49*'Per Unit Emission'!I92)*4545454.54545455)/30</f>
        <v>0</v>
      </c>
      <c r="BH48">
        <f>(('Base-New'!BI49*'Per Unit Emission'!J92)*4545454.54545455)/30</f>
        <v>739249.10365369357</v>
      </c>
      <c r="BI48">
        <f>(('Base-New'!BJ49*'Per Unit Emission'!K92)*4545454.54545455)/30</f>
        <v>9111247.8874304425</v>
      </c>
      <c r="BJ48">
        <f>(('Base-New'!BK49*'Per Unit Emission'!L92)*4545454.54545455)/30</f>
        <v>0</v>
      </c>
      <c r="BK48">
        <f>(('Base-New'!BL49*'Per Unit Emission'!M92)*4545454.54545455)/30</f>
        <v>1379630.188574011</v>
      </c>
      <c r="BL48">
        <f>(('Base-New'!BM49*'Per Unit Emission'!N92)*4545454.54545455)/30</f>
        <v>0</v>
      </c>
      <c r="BM48">
        <f>(('Base-New'!BN49*'Per Unit Emission'!O92)*4545454.54545455)/30</f>
        <v>0</v>
      </c>
      <c r="BN48">
        <f>(('Base-New'!BO49*'Per Unit Emission'!P92)*4545454.54545455)/30</f>
        <v>0</v>
      </c>
      <c r="BO48">
        <f>(('Base-New'!BP49*'Per Unit Emission'!Q92)*4545454.54545455)/30</f>
        <v>0</v>
      </c>
      <c r="BP48">
        <f>(('Base-New'!BQ49*'Per Unit Emission'!R92)*4545454.54545455)/30</f>
        <v>690574.21355782298</v>
      </c>
      <c r="BQ48">
        <v>0</v>
      </c>
      <c r="BR48">
        <f>(('Base-New'!BS49*'Per Unit Emission'!C92)*4545454.54545455)/30</f>
        <v>30158576.702564497</v>
      </c>
      <c r="BS48">
        <f>(('Base-New'!BT49*'Per Unit Emission'!D92)*4545454.54545455)/30</f>
        <v>303493614.62375969</v>
      </c>
      <c r="BT48">
        <f>(('Base-New'!BU49*'Per Unit Emission'!E92)*4545454.54545455)/30</f>
        <v>0</v>
      </c>
      <c r="BU48">
        <f>(('Base-New'!BV49*'Per Unit Emission'!F92)*4545454.54545455)/30</f>
        <v>14043723.187152188</v>
      </c>
      <c r="BV48">
        <f>(('Base-New'!BW49*'Per Unit Emission'!G92)*4545454.54545455)/30</f>
        <v>12627442.135441549</v>
      </c>
      <c r="BW48">
        <f>(('Base-New'!BX49*'Per Unit Emission'!H92)*4545454.54545455)/30</f>
        <v>4462220.8383845659</v>
      </c>
      <c r="BX48">
        <f>(('Base-New'!BY49*'Per Unit Emission'!I92)*4545454.54545455)/30</f>
        <v>0</v>
      </c>
      <c r="BY48">
        <f>(('Base-New'!BZ49*'Per Unit Emission'!J92)*4545454.54545455)/30</f>
        <v>739249.10365369357</v>
      </c>
      <c r="BZ48">
        <f>(('Base-New'!CA49*'Per Unit Emission'!K92)*4545454.54545455)/30</f>
        <v>9111247.8874304425</v>
      </c>
      <c r="CA48">
        <f>(('Base-New'!CB49*'Per Unit Emission'!L92)*4545454.54545455)/30</f>
        <v>0</v>
      </c>
      <c r="CB48">
        <f>(('Base-New'!CC49*'Per Unit Emission'!M92)*4545454.54545455)/30</f>
        <v>1379630.188574011</v>
      </c>
      <c r="CC48">
        <f>(('Base-New'!CD49*'Per Unit Emission'!N92)*4545454.54545455)/30</f>
        <v>0</v>
      </c>
      <c r="CD48">
        <f>(('Base-New'!CE49*'Per Unit Emission'!O92)*4545454.54545455)/30</f>
        <v>0</v>
      </c>
      <c r="CE48">
        <f>(('Base-New'!CF49*'Per Unit Emission'!P92)*4545454.54545455)/30</f>
        <v>0</v>
      </c>
      <c r="CF48">
        <f>(('Base-New'!CG49*'Per Unit Emission'!Q92)*4545454.54545455)/30</f>
        <v>0</v>
      </c>
      <c r="CG48">
        <f>(('Base-New'!CH49*'Per Unit Emission'!R92)*4545454.54545455)/30</f>
        <v>690574.21355782298</v>
      </c>
      <c r="CH48">
        <v>0</v>
      </c>
      <c r="CI48">
        <v>0</v>
      </c>
      <c r="CJ48">
        <v>67.033333333333331</v>
      </c>
      <c r="CK48">
        <f>(('RCP26-NEW'!C49*'Per Unit Emission'!T92)*4545454.54545455)/30</f>
        <v>30158576.702564497</v>
      </c>
      <c r="CL48">
        <f>(('RCP26-NEW'!D49*'Per Unit Emission'!U92)*4545454.54545455)/30</f>
        <v>303493614.62375969</v>
      </c>
      <c r="CM48">
        <f>(('RCP26-NEW'!E49*'Per Unit Emission'!V92)*4545454.54545455)/30</f>
        <v>0</v>
      </c>
      <c r="CN48">
        <f>(('RCP26-NEW'!F49*'Per Unit Emission'!W92)*4545454.54545455)/30</f>
        <v>14043723.187152188</v>
      </c>
      <c r="CO48">
        <f>(('RCP26-NEW'!G49*'Per Unit Emission'!X92)*4545454.54545455)/30</f>
        <v>12627442.135441549</v>
      </c>
      <c r="CP48">
        <f>(('RCP26-NEW'!H49*'Per Unit Emission'!Y92)*4545454.54545455)/30</f>
        <v>4462220.8383845659</v>
      </c>
      <c r="CQ48">
        <f>(('RCP26-NEW'!I49*'Per Unit Emission'!Z92)*4545454.54545455)/30</f>
        <v>0</v>
      </c>
      <c r="CR48">
        <f>(('RCP26-NEW'!J49*'Per Unit Emission'!AA92)*4545454.54545455)/30</f>
        <v>739249.10365369357</v>
      </c>
      <c r="CS48">
        <f>(('RCP26-NEW'!K49*'Per Unit Emission'!AB92)*4545454.54545455)/30</f>
        <v>9111247.8874304425</v>
      </c>
      <c r="CT48">
        <f>(('RCP26-NEW'!L49*'Per Unit Emission'!AC92)*4545454.54545455)/30</f>
        <v>0</v>
      </c>
      <c r="CU48">
        <f>(('RCP26-NEW'!M49*'Per Unit Emission'!AD92)*4545454.54545455)/30</f>
        <v>1379630.188574011</v>
      </c>
      <c r="CV48">
        <f>(('RCP26-NEW'!N49*'Per Unit Emission'!AE92)*4545454.54545455)/30</f>
        <v>0</v>
      </c>
      <c r="CW48">
        <f>(('RCP26-NEW'!O49*'Per Unit Emission'!AF92)*4545454.54545455)/30</f>
        <v>0</v>
      </c>
      <c r="CX48">
        <f>(('RCP26-NEW'!P49*'Per Unit Emission'!AG92)*4545454.54545455)/30</f>
        <v>0</v>
      </c>
      <c r="CY48">
        <f>(('RCP26-NEW'!Q49*'Per Unit Emission'!AH92)*4545454.54545455)/30</f>
        <v>0</v>
      </c>
      <c r="CZ48">
        <f>(('RCP26-NEW'!R49*'Per Unit Emission'!AI92)*4545454.54545455)/30</f>
        <v>690574.21355782298</v>
      </c>
      <c r="DA48">
        <f>(('RCP26-NEW'!S49*'Per Unit Emission'!AJ92)*4545454.54545455)/30</f>
        <v>0</v>
      </c>
      <c r="DB48">
        <f>(('RCP26-NEW'!T49*'Per Unit Emission'!T92)*4545454.54545455)/30</f>
        <v>30158576.702564497</v>
      </c>
      <c r="DC48">
        <f>(('RCP26-NEW'!U49*'Per Unit Emission'!U92)*4545454.54545455)/30</f>
        <v>303493614.62375969</v>
      </c>
      <c r="DD48">
        <f>(('RCP26-NEW'!V49*'Per Unit Emission'!V92)*4545454.54545455)/30</f>
        <v>0</v>
      </c>
      <c r="DE48">
        <f>(('RCP26-NEW'!W49*'Per Unit Emission'!W92)*4545454.54545455)/30</f>
        <v>14043723.187152188</v>
      </c>
      <c r="DF48">
        <f>(('RCP26-NEW'!X49*'Per Unit Emission'!X92)*4545454.54545455)/30</f>
        <v>12627442.135441549</v>
      </c>
      <c r="DG48">
        <f>(('RCP26-NEW'!Y49*'Per Unit Emission'!Y92)*4545454.54545455)/30</f>
        <v>4462220.8383845659</v>
      </c>
      <c r="DH48">
        <f>(('RCP26-NEW'!Z49*'Per Unit Emission'!Z92)*4545454.54545455)/30</f>
        <v>0</v>
      </c>
      <c r="DI48">
        <f>(('RCP26-NEW'!AA49*'Per Unit Emission'!AA92)*4545454.54545455)/30</f>
        <v>739249.10365369357</v>
      </c>
      <c r="DJ48">
        <f>(('RCP26-NEW'!AB49*'Per Unit Emission'!AB92)*4545454.54545455)/30</f>
        <v>9111247.8874304425</v>
      </c>
      <c r="DK48">
        <f>(('RCP26-NEW'!AC49*'Per Unit Emission'!AC92)*4545454.54545455)/30</f>
        <v>0</v>
      </c>
      <c r="DL48">
        <f>(('RCP26-NEW'!AD49*'Per Unit Emission'!AD92)*4545454.54545455)/30</f>
        <v>1379630.188574011</v>
      </c>
      <c r="DM48">
        <f>(('RCP26-NEW'!AE49*'Per Unit Emission'!AE92)*4545454.54545455)/30</f>
        <v>0</v>
      </c>
      <c r="DN48">
        <f>(('RCP26-NEW'!AF49*'Per Unit Emission'!AF92)*4545454.54545455)/30</f>
        <v>0</v>
      </c>
      <c r="DO48">
        <f>(('RCP26-NEW'!AG49*'Per Unit Emission'!AG92)*4545454.54545455)/30</f>
        <v>0</v>
      </c>
      <c r="DP48">
        <f>(('RCP26-NEW'!AH49*'Per Unit Emission'!AH92)*4545454.54545455)/30</f>
        <v>0</v>
      </c>
      <c r="DQ48">
        <f>(('RCP26-NEW'!AI49*'Per Unit Emission'!AI92)*4545454.54545455)/30</f>
        <v>690574.21355782298</v>
      </c>
      <c r="DR48">
        <f>(('RCP26-NEW'!AJ49*'Per Unit Emission'!AJ92)*4545454.54545455)/30</f>
        <v>0</v>
      </c>
      <c r="DS48">
        <f>(('RCP26-NEW'!AK49*'Per Unit Emission'!T92)*4545454.54545455)/30</f>
        <v>30158576.702564497</v>
      </c>
      <c r="DT48">
        <f>(('RCP26-NEW'!AL49*'Per Unit Emission'!U92)*4545454.54545455)/30</f>
        <v>303493614.62375969</v>
      </c>
      <c r="DU48">
        <f>(('RCP26-NEW'!AM49*'Per Unit Emission'!V92)*4545454.54545455)/30</f>
        <v>0</v>
      </c>
      <c r="DV48">
        <f>(('RCP26-NEW'!AN49*'Per Unit Emission'!W92)*4545454.54545455)/30</f>
        <v>14043723.187152188</v>
      </c>
      <c r="DW48">
        <f>(('RCP26-NEW'!AO49*'Per Unit Emission'!X92)*4545454.54545455)/30</f>
        <v>12627442.135441549</v>
      </c>
      <c r="DX48">
        <f>(('RCP26-NEW'!AP49*'Per Unit Emission'!Y92)*4545454.54545455)/30</f>
        <v>4462220.8383845659</v>
      </c>
      <c r="DY48">
        <f>(('RCP26-NEW'!AQ49*'Per Unit Emission'!Z92)*4545454.54545455)/30</f>
        <v>0</v>
      </c>
      <c r="DZ48">
        <f>(('RCP26-NEW'!AR49*'Per Unit Emission'!AA92)*4545454.54545455)/30</f>
        <v>739249.10365369357</v>
      </c>
      <c r="EA48">
        <f>(('RCP26-NEW'!AS49*'Per Unit Emission'!AB92)*4545454.54545455)/30</f>
        <v>9111247.8874304425</v>
      </c>
      <c r="EB48">
        <f>(('RCP26-NEW'!AT49*'Per Unit Emission'!AC92)*4545454.54545455)/30</f>
        <v>0</v>
      </c>
      <c r="EC48">
        <f>(('RCP26-NEW'!AU49*'Per Unit Emission'!AD92)*4545454.54545455)/30</f>
        <v>1379630.188574011</v>
      </c>
      <c r="ED48">
        <f>(('RCP26-NEW'!AV49*'Per Unit Emission'!AE92)*4545454.54545455)/30</f>
        <v>0</v>
      </c>
      <c r="EE48">
        <f>(('RCP26-NEW'!AW49*'Per Unit Emission'!AF92)*4545454.54545455)/30</f>
        <v>0</v>
      </c>
      <c r="EF48">
        <f>(('RCP26-NEW'!AX49*'Per Unit Emission'!AG92)*4545454.54545455)/30</f>
        <v>0</v>
      </c>
      <c r="EG48">
        <f>(('RCP26-NEW'!AY49*'Per Unit Emission'!AH92)*4545454.54545455)/30</f>
        <v>0</v>
      </c>
      <c r="EH48">
        <f>(('RCP26-NEW'!AZ49*'Per Unit Emission'!AI92)*4545454.54545455)/30</f>
        <v>690574.21355782298</v>
      </c>
      <c r="EI48">
        <f>(('RCP26-NEW'!BA49*'Per Unit Emission'!AJ92)*4545454.54545455)/30</f>
        <v>0</v>
      </c>
      <c r="EJ48">
        <f>(('RCP26-NEW'!BB49*'Per Unit Emission'!T92)*4545454.54545455)/30</f>
        <v>30158576.702564497</v>
      </c>
      <c r="EK48">
        <f>(('RCP26-NEW'!BC49*'Per Unit Emission'!U92)*4545454.54545455)/30</f>
        <v>303493614.62375969</v>
      </c>
      <c r="EL48">
        <f>(('RCP26-NEW'!BD49*'Per Unit Emission'!V92)*4545454.54545455)/30</f>
        <v>0</v>
      </c>
      <c r="EM48">
        <f>(('RCP26-NEW'!BE49*'Per Unit Emission'!W92)*4545454.54545455)/30</f>
        <v>14043723.187152188</v>
      </c>
      <c r="EN48">
        <f>(('RCP26-NEW'!BF49*'Per Unit Emission'!X92)*4545454.54545455)/30</f>
        <v>12627442.135441549</v>
      </c>
      <c r="EO48">
        <f>(('RCP26-NEW'!BG49*'Per Unit Emission'!Y92)*4545454.54545455)/30</f>
        <v>4462220.8383845659</v>
      </c>
      <c r="EP48">
        <f>(('RCP26-NEW'!BH49*'Per Unit Emission'!Z92)*4545454.54545455)/30</f>
        <v>0</v>
      </c>
      <c r="EQ48">
        <f>(('RCP26-NEW'!BI49*'Per Unit Emission'!AA92)*4545454.54545455)/30</f>
        <v>739249.10365369357</v>
      </c>
      <c r="ER48">
        <f>(('RCP26-NEW'!BJ49*'Per Unit Emission'!AB92)*4545454.54545455)/30</f>
        <v>9111247.8874304425</v>
      </c>
      <c r="ES48">
        <f>(('RCP26-NEW'!BK49*'Per Unit Emission'!AC92)*4545454.54545455)/30</f>
        <v>0</v>
      </c>
      <c r="ET48">
        <f>(('RCP26-NEW'!BL49*'Per Unit Emission'!AD92)*4545454.54545455)/30</f>
        <v>1379630.188574011</v>
      </c>
      <c r="EU48">
        <f>(('RCP26-NEW'!BM49*'Per Unit Emission'!AE92)*4545454.54545455)/30</f>
        <v>0</v>
      </c>
      <c r="EV48">
        <f>(('RCP26-NEW'!BN49*'Per Unit Emission'!AF92)*4545454.54545455)/30</f>
        <v>0</v>
      </c>
      <c r="EW48">
        <f>(('RCP26-NEW'!BO49*'Per Unit Emission'!AG92)*4545454.54545455)/30</f>
        <v>0</v>
      </c>
      <c r="EX48">
        <f>(('RCP26-NEW'!BP49*'Per Unit Emission'!AH92)*4545454.54545455)/30</f>
        <v>0</v>
      </c>
      <c r="EY48">
        <f>(('RCP26-NEW'!BQ49*'Per Unit Emission'!AI92)*4545454.54545455)/30</f>
        <v>690574.21355782298</v>
      </c>
      <c r="EZ48">
        <f>(('RCP26-NEW'!BR49*'Per Unit Emission'!AJ92)*4545454.54545455)/30</f>
        <v>0</v>
      </c>
      <c r="FA48">
        <f>(('RCP26-NEW'!BS49*'Per Unit Emission'!T92)*4545454.54545455)/30</f>
        <v>30158576.702564497</v>
      </c>
      <c r="FB48">
        <f>(('RCP26-NEW'!BT49*'Per Unit Emission'!U92)*4545454.54545455)/30</f>
        <v>303493614.62375969</v>
      </c>
      <c r="FC48">
        <f>(('RCP26-NEW'!BU49*'Per Unit Emission'!V92)*4545454.54545455)/30</f>
        <v>0</v>
      </c>
      <c r="FD48">
        <f>(('RCP26-NEW'!BV49*'Per Unit Emission'!W92)*4545454.54545455)/30</f>
        <v>14043723.187152188</v>
      </c>
      <c r="FE48">
        <f>(('RCP26-NEW'!BW49*'Per Unit Emission'!X92)*4545454.54545455)/30</f>
        <v>12627442.135441549</v>
      </c>
      <c r="FF48">
        <f>(('RCP26-NEW'!BX49*'Per Unit Emission'!Y92)*4545454.54545455)/30</f>
        <v>4462220.8383845659</v>
      </c>
      <c r="FG48">
        <f>(('RCP26-NEW'!BY49*'Per Unit Emission'!Z92)*4545454.54545455)/30</f>
        <v>0</v>
      </c>
      <c r="FH48">
        <f>(('RCP26-NEW'!BZ49*'Per Unit Emission'!AA92)*4545454.54545455)/30</f>
        <v>739249.10365369357</v>
      </c>
      <c r="FI48">
        <f>(('RCP26-NEW'!CA49*'Per Unit Emission'!AB92)*4545454.54545455)/30</f>
        <v>9111247.8874304425</v>
      </c>
      <c r="FJ48">
        <f>(('RCP26-NEW'!CB49*'Per Unit Emission'!AC92)*4545454.54545455)/30</f>
        <v>0</v>
      </c>
      <c r="FK48">
        <f>(('RCP26-NEW'!CC49*'Per Unit Emission'!AD92)*4545454.54545455)/30</f>
        <v>1379630.188574011</v>
      </c>
      <c r="FL48">
        <f>(('RCP26-NEW'!CD49*'Per Unit Emission'!AE92)*4545454.54545455)/30</f>
        <v>0</v>
      </c>
      <c r="FM48">
        <f>(('RCP26-NEW'!CE49*'Per Unit Emission'!AF92)*4545454.54545455)/30</f>
        <v>0</v>
      </c>
      <c r="FN48">
        <f>(('RCP26-NEW'!CF49*'Per Unit Emission'!AG92)*4545454.54545455)/30</f>
        <v>0</v>
      </c>
      <c r="FO48">
        <f>(('RCP26-NEW'!CG49*'Per Unit Emission'!AH92)*4545454.54545455)/30</f>
        <v>0</v>
      </c>
      <c r="FP48">
        <f>(('RCP26-NEW'!CH49*'Per Unit Emission'!AI92)*4545454.54545455)/30</f>
        <v>690574.21355782298</v>
      </c>
      <c r="FQ48">
        <v>0</v>
      </c>
      <c r="FR48">
        <v>0</v>
      </c>
      <c r="FS48">
        <v>67.033333333333331</v>
      </c>
      <c r="FT48">
        <f>(('RCP19-NEW'!C49*'Per Unit Emission'!AK92)*4545454.54545455)/30</f>
        <v>30158576.702564497</v>
      </c>
      <c r="FU48">
        <f>(('RCP19-NEW'!D49*'Per Unit Emission'!AL92)*4545454.54545455)/30</f>
        <v>303493614.62375969</v>
      </c>
      <c r="FV48">
        <f>(('RCP19-NEW'!E49*'Per Unit Emission'!AM92)*4545454.54545455)/30</f>
        <v>0</v>
      </c>
      <c r="FW48">
        <f>(('RCP19-NEW'!F49*'Per Unit Emission'!AN92)*4545454.54545455)/30</f>
        <v>14043723.187152188</v>
      </c>
      <c r="FX48">
        <f>(('RCP19-NEW'!G49*'Per Unit Emission'!AO92)*4545454.54545455)/30</f>
        <v>12627442.135441549</v>
      </c>
      <c r="FY48">
        <f>(('RCP19-NEW'!H49*'Per Unit Emission'!AP92)*4545454.54545455)/30</f>
        <v>4462220.8383845659</v>
      </c>
      <c r="FZ48">
        <f>(('RCP19-NEW'!I49*'Per Unit Emission'!AQ92)*4545454.54545455)/30</f>
        <v>0</v>
      </c>
      <c r="GA48">
        <f>(('RCP19-NEW'!J49*'Per Unit Emission'!AR92)*4545454.54545455)/30</f>
        <v>739249.10365369357</v>
      </c>
      <c r="GB48">
        <f>(('RCP19-NEW'!K49*'Per Unit Emission'!AS92)*4545454.54545455)/30</f>
        <v>9111247.8874304425</v>
      </c>
      <c r="GC48">
        <f>(('RCP19-NEW'!L49*'Per Unit Emission'!AT92)*4545454.54545455)/30</f>
        <v>0</v>
      </c>
      <c r="GD48">
        <f>(('RCP19-NEW'!M49*'Per Unit Emission'!AU92)*4545454.54545455)/30</f>
        <v>1379630.188574011</v>
      </c>
      <c r="GE48">
        <f>(('RCP19-NEW'!N49*'Per Unit Emission'!AV92)*4545454.54545455)/30</f>
        <v>0</v>
      </c>
      <c r="GF48">
        <f>(('RCP19-NEW'!O49*'Per Unit Emission'!AW92)*4545454.54545455)/30</f>
        <v>0</v>
      </c>
      <c r="GG48">
        <f>(('RCP19-NEW'!P49*'Per Unit Emission'!AX92)*4545454.54545455)/30</f>
        <v>0</v>
      </c>
      <c r="GH48">
        <f>(('RCP19-NEW'!Q49*'Per Unit Emission'!AY92)*4545454.54545455)/30</f>
        <v>0</v>
      </c>
      <c r="GI48">
        <f>(('RCP19-NEW'!R49*'Per Unit Emission'!AZ92)*4545454.54545455)/30</f>
        <v>690574.21355782298</v>
      </c>
      <c r="GJ48">
        <f>(('RCP19-NEW'!S49*'Per Unit Emission'!BA92)*4545454.54545455)/30</f>
        <v>0</v>
      </c>
      <c r="GK48">
        <f>(('RCP19-NEW'!T49*'Per Unit Emission'!AK92)*4545454.54545455)/30</f>
        <v>30158576.702564497</v>
      </c>
      <c r="GL48">
        <f>(('RCP19-NEW'!U49*'Per Unit Emission'!AL92)*4545454.54545455)/30</f>
        <v>303493614.62375969</v>
      </c>
      <c r="GM48">
        <f>(('RCP19-NEW'!V49*'Per Unit Emission'!AM92)*4545454.54545455)/30</f>
        <v>0</v>
      </c>
      <c r="GN48">
        <f>(('RCP19-NEW'!W49*'Per Unit Emission'!AN92)*4545454.54545455)/30</f>
        <v>14043723.187152188</v>
      </c>
      <c r="GO48">
        <f>(('RCP19-NEW'!X49*'Per Unit Emission'!AO92)*4545454.54545455)/30</f>
        <v>12627442.135441549</v>
      </c>
      <c r="GP48">
        <f>(('RCP19-NEW'!Y49*'Per Unit Emission'!AP92)*4545454.54545455)/30</f>
        <v>4462220.8383845659</v>
      </c>
      <c r="GQ48">
        <f>(('RCP19-NEW'!Z49*'Per Unit Emission'!AQ92)*4545454.54545455)/30</f>
        <v>0</v>
      </c>
      <c r="GR48">
        <f>(('RCP19-NEW'!AA49*'Per Unit Emission'!AR92)*4545454.54545455)/30</f>
        <v>739249.10365369357</v>
      </c>
      <c r="GS48">
        <f>(('RCP19-NEW'!AB49*'Per Unit Emission'!AS92)*4545454.54545455)/30</f>
        <v>9111247.8874304425</v>
      </c>
      <c r="GT48">
        <f>(('RCP19-NEW'!AC49*'Per Unit Emission'!AT92)*4545454.54545455)/30</f>
        <v>0</v>
      </c>
      <c r="GU48">
        <f>(('RCP19-NEW'!AD49*'Per Unit Emission'!AU92)*4545454.54545455)/30</f>
        <v>1379630.188574011</v>
      </c>
      <c r="GV48">
        <f>(('RCP19-NEW'!AE49*'Per Unit Emission'!AV92)*4545454.54545455)/30</f>
        <v>0</v>
      </c>
      <c r="GW48">
        <f>(('RCP19-NEW'!AF49*'Per Unit Emission'!AW92)*4545454.54545455)/30</f>
        <v>0</v>
      </c>
      <c r="GX48">
        <f>(('RCP19-NEW'!AG49*'Per Unit Emission'!AX92)*4545454.54545455)/30</f>
        <v>0</v>
      </c>
      <c r="GY48">
        <f>(('RCP19-NEW'!AH49*'Per Unit Emission'!AY92)*4545454.54545455)/30</f>
        <v>0</v>
      </c>
      <c r="GZ48">
        <f>(('RCP19-NEW'!AI49*'Per Unit Emission'!AZ92)*4545454.54545455)/30</f>
        <v>690574.21355782298</v>
      </c>
      <c r="HA48">
        <f>(('RCP19-NEW'!AJ49*'Per Unit Emission'!BA92)*4545454.54545455)/30</f>
        <v>0</v>
      </c>
      <c r="HB48">
        <f>(('RCP19-NEW'!AK49*'Per Unit Emission'!AK92)*4545454.54545455)/30</f>
        <v>30158576.702564497</v>
      </c>
      <c r="HC48">
        <f>(('RCP19-NEW'!AL49*'Per Unit Emission'!AL92)*4545454.54545455)/30</f>
        <v>303493614.62375969</v>
      </c>
      <c r="HD48">
        <f>(('RCP19-NEW'!AM49*'Per Unit Emission'!AM92)*4545454.54545455)/30</f>
        <v>0</v>
      </c>
      <c r="HE48">
        <f>(('RCP19-NEW'!AN49*'Per Unit Emission'!AN92)*4545454.54545455)/30</f>
        <v>14043723.187152188</v>
      </c>
      <c r="HF48">
        <f>(('RCP19-NEW'!AO49*'Per Unit Emission'!AO92)*4545454.54545455)/30</f>
        <v>12627442.135441549</v>
      </c>
      <c r="HG48">
        <f>(('RCP19-NEW'!AP49*'Per Unit Emission'!AP92)*4545454.54545455)/30</f>
        <v>4462220.8383845659</v>
      </c>
      <c r="HH48">
        <f>(('RCP19-NEW'!AQ49*'Per Unit Emission'!AQ92)*4545454.54545455)/30</f>
        <v>0</v>
      </c>
      <c r="HI48">
        <f>(('RCP19-NEW'!AR49*'Per Unit Emission'!AR92)*4545454.54545455)/30</f>
        <v>739249.10365369357</v>
      </c>
      <c r="HJ48">
        <f>(('RCP19-NEW'!AS49*'Per Unit Emission'!AS92)*4545454.54545455)/30</f>
        <v>9111247.8874304425</v>
      </c>
      <c r="HK48">
        <f>(('RCP19-NEW'!AT49*'Per Unit Emission'!AT92)*4545454.54545455)/30</f>
        <v>0</v>
      </c>
      <c r="HL48">
        <f>(('RCP19-NEW'!AU49*'Per Unit Emission'!AU92)*4545454.54545455)/30</f>
        <v>1379630.188574011</v>
      </c>
      <c r="HM48">
        <f>(('RCP19-NEW'!AV49*'Per Unit Emission'!AV92)*4545454.54545455)/30</f>
        <v>0</v>
      </c>
      <c r="HN48">
        <f>(('RCP19-NEW'!AW49*'Per Unit Emission'!AW92)*4545454.54545455)/30</f>
        <v>0</v>
      </c>
      <c r="HO48">
        <f>(('RCP19-NEW'!AX49*'Per Unit Emission'!AX92)*4545454.54545455)/30</f>
        <v>0</v>
      </c>
      <c r="HP48">
        <f>(('RCP19-NEW'!AY49*'Per Unit Emission'!AY92)*4545454.54545455)/30</f>
        <v>0</v>
      </c>
      <c r="HQ48">
        <f>(('RCP19-NEW'!AZ49*'Per Unit Emission'!AZ92)*4545454.54545455)/30</f>
        <v>690574.21355782298</v>
      </c>
      <c r="HR48">
        <f>(('RCP19-NEW'!BA49*'Per Unit Emission'!BA92)*4545454.54545455)/30</f>
        <v>0</v>
      </c>
      <c r="HS48">
        <f>(('RCP19-NEW'!BB49*'Per Unit Emission'!AK92)*4545454.54545455)/30</f>
        <v>30158576.702564497</v>
      </c>
      <c r="HT48">
        <f>(('RCP19-NEW'!BC49*'Per Unit Emission'!AL92)*4545454.54545455)/30</f>
        <v>303493614.62375969</v>
      </c>
      <c r="HU48">
        <f>(('RCP19-NEW'!BD49*'Per Unit Emission'!AM92)*4545454.54545455)/30</f>
        <v>0</v>
      </c>
      <c r="HV48">
        <f>(('RCP19-NEW'!BE49*'Per Unit Emission'!AN92)*4545454.54545455)/30</f>
        <v>14043723.187152188</v>
      </c>
      <c r="HW48">
        <f>(('RCP19-NEW'!BF49*'Per Unit Emission'!AO92)*4545454.54545455)/30</f>
        <v>12627442.135441549</v>
      </c>
      <c r="HX48">
        <f>(('RCP19-NEW'!BG49*'Per Unit Emission'!AP92)*4545454.54545455)/30</f>
        <v>4462220.8383845659</v>
      </c>
      <c r="HY48">
        <f>(('RCP19-NEW'!BH49*'Per Unit Emission'!AQ92)*4545454.54545455)/30</f>
        <v>0</v>
      </c>
      <c r="HZ48">
        <f>(('RCP19-NEW'!BI49*'Per Unit Emission'!AR92)*4545454.54545455)/30</f>
        <v>739249.10365369357</v>
      </c>
      <c r="IA48">
        <f>(('RCP19-NEW'!BJ49*'Per Unit Emission'!AS92)*4545454.54545455)/30</f>
        <v>9111247.8874304425</v>
      </c>
      <c r="IB48">
        <f>(('RCP19-NEW'!BK49*'Per Unit Emission'!AT92)*4545454.54545455)/30</f>
        <v>0</v>
      </c>
      <c r="IC48">
        <f>(('RCP19-NEW'!BL49*'Per Unit Emission'!AU92)*4545454.54545455)/30</f>
        <v>1379630.188574011</v>
      </c>
      <c r="ID48">
        <f>(('RCP19-NEW'!BM49*'Per Unit Emission'!AV92)*4545454.54545455)/30</f>
        <v>0</v>
      </c>
      <c r="IE48">
        <f>(('RCP19-NEW'!BN49*'Per Unit Emission'!AW92)*4545454.54545455)/30</f>
        <v>0</v>
      </c>
      <c r="IF48">
        <f>(('RCP19-NEW'!BO49*'Per Unit Emission'!AX92)*4545454.54545455)/30</f>
        <v>0</v>
      </c>
      <c r="IG48">
        <f>(('RCP19-NEW'!BP49*'Per Unit Emission'!AY92)*4545454.54545455)/30</f>
        <v>0</v>
      </c>
      <c r="IH48">
        <f>(('RCP19-NEW'!BQ49*'Per Unit Emission'!AZ92)*4545454.54545455)/30</f>
        <v>690574.21355782298</v>
      </c>
      <c r="II48">
        <f>(('RCP19-NEW'!BR49*'Per Unit Emission'!BA92)*4545454.54545455)/30</f>
        <v>0</v>
      </c>
      <c r="IJ48">
        <f>(('RCP19-NEW'!BS49*'Per Unit Emission'!AK92)*4545454.54545455)/30</f>
        <v>30158576.702564497</v>
      </c>
      <c r="IK48">
        <f>(('RCP19-NEW'!BT49*'Per Unit Emission'!AL92)*4545454.54545455)/30</f>
        <v>303493614.62375969</v>
      </c>
      <c r="IL48">
        <f>(('RCP19-NEW'!BU49*'Per Unit Emission'!AM92)*4545454.54545455)/30</f>
        <v>0</v>
      </c>
      <c r="IM48">
        <f>(('RCP19-NEW'!BV49*'Per Unit Emission'!AN92)*4545454.54545455)/30</f>
        <v>14043723.187152188</v>
      </c>
      <c r="IN48">
        <f>(('RCP19-NEW'!BW49*'Per Unit Emission'!AO92)*4545454.54545455)/30</f>
        <v>12627442.135441549</v>
      </c>
      <c r="IO48">
        <f>(('RCP19-NEW'!BX49*'Per Unit Emission'!AP92)*4545454.54545455)/30</f>
        <v>4462220.8383845659</v>
      </c>
      <c r="IP48">
        <f>(('RCP19-NEW'!BY49*'Per Unit Emission'!AQ92)*4545454.54545455)/30</f>
        <v>0</v>
      </c>
      <c r="IQ48">
        <f>(('RCP19-NEW'!BZ49*'Per Unit Emission'!AR92)*4545454.54545455)/30</f>
        <v>739249.10365369357</v>
      </c>
      <c r="IR48">
        <f>(('RCP19-NEW'!CA49*'Per Unit Emission'!AS92)*4545454.54545455)/30</f>
        <v>9111247.8874304425</v>
      </c>
      <c r="IS48">
        <f>(('RCP19-NEW'!CB49*'Per Unit Emission'!AT92)*4545454.54545455)/30</f>
        <v>0</v>
      </c>
      <c r="IT48">
        <f>(('RCP19-NEW'!CC49*'Per Unit Emission'!AU92)*4545454.54545455)/30</f>
        <v>1379630.188574011</v>
      </c>
      <c r="IU48">
        <f>(('RCP19-NEW'!CD49*'Per Unit Emission'!AV92)*4545454.54545455)/30</f>
        <v>0</v>
      </c>
      <c r="IV48">
        <f>(('RCP19-NEW'!CE49*'Per Unit Emission'!AW92)*4545454.54545455)/30</f>
        <v>0</v>
      </c>
      <c r="IW48">
        <f>(('RCP19-NEW'!CF49*'Per Unit Emission'!AX92)*4545454.54545455)/30</f>
        <v>0</v>
      </c>
      <c r="IX48">
        <f>(('RCP19-NEW'!CG49*'Per Unit Emission'!AY92)*4545454.54545455)/30</f>
        <v>0</v>
      </c>
      <c r="IY48">
        <f>(('RCP19-NEW'!CH49*'Per Unit Emission'!AZ92)*4545454.54545455)/30</f>
        <v>690574.21355782298</v>
      </c>
    </row>
    <row r="49" spans="1:259" x14ac:dyDescent="0.25">
      <c r="A49">
        <v>2012</v>
      </c>
      <c r="B49">
        <f>(('Base-New'!C50*'Per Unit Emission'!C93)*4545454.54545455)/30</f>
        <v>62976407.932196602</v>
      </c>
      <c r="C49">
        <f>(('Base-New'!D50*'Per Unit Emission'!D93)*4545454.54545455)/30</f>
        <v>370175452.109025</v>
      </c>
      <c r="D49">
        <f>(('Base-New'!E50*'Per Unit Emission'!E93)*4545454.54545455)/30</f>
        <v>16284107.425109649</v>
      </c>
      <c r="E49">
        <f>(('Base-New'!F50*'Per Unit Emission'!F93)*4545454.54545455)/30</f>
        <v>12048768.005519621</v>
      </c>
      <c r="F49">
        <f>(('Base-New'!G50*'Per Unit Emission'!G93)*4545454.54545455)/30</f>
        <v>20312802.31578384</v>
      </c>
      <c r="G49">
        <f>(('Base-New'!H50*'Per Unit Emission'!H93)*4545454.54545455)/30</f>
        <v>4799018.9172296515</v>
      </c>
      <c r="H49">
        <f>(('Base-New'!I50*'Per Unit Emission'!I93)*4545454.54545455)/30</f>
        <v>0</v>
      </c>
      <c r="I49">
        <f>(('Base-New'!J50*'Per Unit Emission'!J93)*4545454.54545455)/30</f>
        <v>7273944.7863440197</v>
      </c>
      <c r="J49">
        <f>(('Base-New'!K50*'Per Unit Emission'!K93)*4545454.54545455)/30</f>
        <v>44835193.696250692</v>
      </c>
      <c r="K49">
        <f>(('Base-New'!L50*'Per Unit Emission'!L93)*4545454.54545455)/30</f>
        <v>0</v>
      </c>
      <c r="L49">
        <f>(('Base-New'!M50*'Per Unit Emission'!M93)*4545454.54545455)/30</f>
        <v>2135498.2148553943</v>
      </c>
      <c r="M49">
        <f>(('Base-New'!N50*'Per Unit Emission'!N93)*4545454.54545455)/30</f>
        <v>0</v>
      </c>
      <c r="N49">
        <f>(('Base-New'!O50*'Per Unit Emission'!O93)*4545454.54545455)/30</f>
        <v>0</v>
      </c>
      <c r="O49">
        <f>(('Base-New'!P50*'Per Unit Emission'!P93)*4545454.54545455)/30</f>
        <v>0</v>
      </c>
      <c r="P49">
        <f>(('Base-New'!Q50*'Per Unit Emission'!Q93)*4545454.54545455)/30</f>
        <v>286763.61931780848</v>
      </c>
      <c r="Q49">
        <f>(('Base-New'!R50*'Per Unit Emission'!R93)*4545454.54545455)/30</f>
        <v>7605052.6498290636</v>
      </c>
      <c r="R49">
        <v>0</v>
      </c>
      <c r="S49">
        <f>(('Base-New'!T50*'Per Unit Emission'!C93)*4545454.54545455)/30</f>
        <v>62976407.932196602</v>
      </c>
      <c r="T49">
        <f>(('Base-New'!U50*'Per Unit Emission'!D93)*4545454.54545455)/30</f>
        <v>370175452.109025</v>
      </c>
      <c r="U49">
        <f>(('Base-New'!V50*'Per Unit Emission'!E93)*4545454.54545455)/30</f>
        <v>16284107.425109649</v>
      </c>
      <c r="V49">
        <f>(('Base-New'!W50*'Per Unit Emission'!F93)*4545454.54545455)/30</f>
        <v>12048768.005519621</v>
      </c>
      <c r="W49">
        <f>(('Base-New'!X50*'Per Unit Emission'!G93)*4545454.54545455)/30</f>
        <v>20312802.31578384</v>
      </c>
      <c r="X49">
        <f>(('Base-New'!Y50*'Per Unit Emission'!H93)*4545454.54545455)/30</f>
        <v>4799018.9172296515</v>
      </c>
      <c r="Y49">
        <f>(('Base-New'!Z50*'Per Unit Emission'!I93)*4545454.54545455)/30</f>
        <v>0</v>
      </c>
      <c r="Z49">
        <f>(('Base-New'!AA50*'Per Unit Emission'!J93)*4545454.54545455)/30</f>
        <v>7273944.7863440197</v>
      </c>
      <c r="AA49">
        <f>(('Base-New'!AB50*'Per Unit Emission'!K93)*4545454.54545455)/30</f>
        <v>44835193.696250692</v>
      </c>
      <c r="AB49">
        <f>(('Base-New'!AC50*'Per Unit Emission'!L93)*4545454.54545455)/30</f>
        <v>0</v>
      </c>
      <c r="AC49">
        <f>(('Base-New'!AD50*'Per Unit Emission'!M93)*4545454.54545455)/30</f>
        <v>2135498.2148553943</v>
      </c>
      <c r="AD49">
        <f>(('Base-New'!AE50*'Per Unit Emission'!N93)*4545454.54545455)/30</f>
        <v>0</v>
      </c>
      <c r="AE49">
        <f>(('Base-New'!AF50*'Per Unit Emission'!O93)*4545454.54545455)/30</f>
        <v>0</v>
      </c>
      <c r="AF49">
        <f>(('Base-New'!AG50*'Per Unit Emission'!P93)*4545454.54545455)/30</f>
        <v>0</v>
      </c>
      <c r="AG49">
        <f>(('Base-New'!AH50*'Per Unit Emission'!Q93)*4545454.54545455)/30</f>
        <v>286763.61931780848</v>
      </c>
      <c r="AH49">
        <f>(('Base-New'!AI50*'Per Unit Emission'!R93)*4545454.54545455)/30</f>
        <v>7605052.6498290636</v>
      </c>
      <c r="AI49">
        <v>0</v>
      </c>
      <c r="AJ49">
        <f>(('Base-New'!AK50*'Per Unit Emission'!C93)*4545454.54545455)/30</f>
        <v>62976407.932196602</v>
      </c>
      <c r="AK49">
        <f>(('Base-New'!AL50*'Per Unit Emission'!D93)*4545454.54545455)/30</f>
        <v>370175452.109025</v>
      </c>
      <c r="AL49">
        <f>(('Base-New'!AM50*'Per Unit Emission'!E93)*4545454.54545455)/30</f>
        <v>16284107.425109649</v>
      </c>
      <c r="AM49">
        <f>(('Base-New'!AN50*'Per Unit Emission'!F93)*4545454.54545455)/30</f>
        <v>12048768.005519621</v>
      </c>
      <c r="AN49">
        <f>(('Base-New'!AO50*'Per Unit Emission'!G93)*4545454.54545455)/30</f>
        <v>20312802.31578384</v>
      </c>
      <c r="AO49">
        <f>(('Base-New'!AP50*'Per Unit Emission'!H93)*4545454.54545455)/30</f>
        <v>4799018.9172296515</v>
      </c>
      <c r="AP49">
        <f>(('Base-New'!AQ50*'Per Unit Emission'!I93)*4545454.54545455)/30</f>
        <v>0</v>
      </c>
      <c r="AQ49">
        <f>(('Base-New'!AR50*'Per Unit Emission'!J93)*4545454.54545455)/30</f>
        <v>7273944.7863440197</v>
      </c>
      <c r="AR49">
        <f>(('Base-New'!AS50*'Per Unit Emission'!K93)*4545454.54545455)/30</f>
        <v>44835193.696250692</v>
      </c>
      <c r="AS49">
        <f>(('Base-New'!AT50*'Per Unit Emission'!L93)*4545454.54545455)/30</f>
        <v>0</v>
      </c>
      <c r="AT49">
        <f>(('Base-New'!AU50*'Per Unit Emission'!M93)*4545454.54545455)/30</f>
        <v>2135498.2148553943</v>
      </c>
      <c r="AU49">
        <f>(('Base-New'!AV50*'Per Unit Emission'!N93)*4545454.54545455)/30</f>
        <v>0</v>
      </c>
      <c r="AV49">
        <f>(('Base-New'!AW50*'Per Unit Emission'!O93)*4545454.54545455)/30</f>
        <v>0</v>
      </c>
      <c r="AW49">
        <f>(('Base-New'!AX50*'Per Unit Emission'!P93)*4545454.54545455)/30</f>
        <v>0</v>
      </c>
      <c r="AX49">
        <f>(('Base-New'!AY50*'Per Unit Emission'!Q93)*4545454.54545455)/30</f>
        <v>286763.61931780848</v>
      </c>
      <c r="AY49">
        <f>(('Base-New'!AZ50*'Per Unit Emission'!R93)*4545454.54545455)/30</f>
        <v>7605052.6498290636</v>
      </c>
      <c r="AZ49">
        <v>0</v>
      </c>
      <c r="BA49">
        <f>(('Base-New'!BB50*'Per Unit Emission'!C93)*4545454.54545455)/30</f>
        <v>62976407.932196602</v>
      </c>
      <c r="BB49">
        <f>(('Base-New'!BC50*'Per Unit Emission'!D93)*4545454.54545455)/30</f>
        <v>370175452.109025</v>
      </c>
      <c r="BC49">
        <f>(('Base-New'!BD50*'Per Unit Emission'!E93)*4545454.54545455)/30</f>
        <v>16284107.425109649</v>
      </c>
      <c r="BD49">
        <f>(('Base-New'!BE50*'Per Unit Emission'!F93)*4545454.54545455)/30</f>
        <v>12048768.005519621</v>
      </c>
      <c r="BE49">
        <f>(('Base-New'!BF50*'Per Unit Emission'!G93)*4545454.54545455)/30</f>
        <v>20312802.31578384</v>
      </c>
      <c r="BF49">
        <f>(('Base-New'!BG50*'Per Unit Emission'!H93)*4545454.54545455)/30</f>
        <v>4799018.9172296515</v>
      </c>
      <c r="BG49">
        <f>(('Base-New'!BH50*'Per Unit Emission'!I93)*4545454.54545455)/30</f>
        <v>0</v>
      </c>
      <c r="BH49">
        <f>(('Base-New'!BI50*'Per Unit Emission'!J93)*4545454.54545455)/30</f>
        <v>7273944.7863440197</v>
      </c>
      <c r="BI49">
        <f>(('Base-New'!BJ50*'Per Unit Emission'!K93)*4545454.54545455)/30</f>
        <v>44835193.696250692</v>
      </c>
      <c r="BJ49">
        <f>(('Base-New'!BK50*'Per Unit Emission'!L93)*4545454.54545455)/30</f>
        <v>0</v>
      </c>
      <c r="BK49">
        <f>(('Base-New'!BL50*'Per Unit Emission'!M93)*4545454.54545455)/30</f>
        <v>2135498.2148553943</v>
      </c>
      <c r="BL49">
        <f>(('Base-New'!BM50*'Per Unit Emission'!N93)*4545454.54545455)/30</f>
        <v>0</v>
      </c>
      <c r="BM49">
        <f>(('Base-New'!BN50*'Per Unit Emission'!O93)*4545454.54545455)/30</f>
        <v>0</v>
      </c>
      <c r="BN49">
        <f>(('Base-New'!BO50*'Per Unit Emission'!P93)*4545454.54545455)/30</f>
        <v>0</v>
      </c>
      <c r="BO49">
        <f>(('Base-New'!BP50*'Per Unit Emission'!Q93)*4545454.54545455)/30</f>
        <v>286763.61931780848</v>
      </c>
      <c r="BP49">
        <f>(('Base-New'!BQ50*'Per Unit Emission'!R93)*4545454.54545455)/30</f>
        <v>7605052.6498290636</v>
      </c>
      <c r="BQ49">
        <v>0</v>
      </c>
      <c r="BR49">
        <f>(('Base-New'!BS50*'Per Unit Emission'!C93)*4545454.54545455)/30</f>
        <v>62976407.932196602</v>
      </c>
      <c r="BS49">
        <f>(('Base-New'!BT50*'Per Unit Emission'!D93)*4545454.54545455)/30</f>
        <v>370175452.109025</v>
      </c>
      <c r="BT49">
        <f>(('Base-New'!BU50*'Per Unit Emission'!E93)*4545454.54545455)/30</f>
        <v>16284107.425109649</v>
      </c>
      <c r="BU49">
        <f>(('Base-New'!BV50*'Per Unit Emission'!F93)*4545454.54545455)/30</f>
        <v>12048768.005519621</v>
      </c>
      <c r="BV49">
        <f>(('Base-New'!BW50*'Per Unit Emission'!G93)*4545454.54545455)/30</f>
        <v>20312802.31578384</v>
      </c>
      <c r="BW49">
        <f>(('Base-New'!BX50*'Per Unit Emission'!H93)*4545454.54545455)/30</f>
        <v>4799018.9172296515</v>
      </c>
      <c r="BX49">
        <f>(('Base-New'!BY50*'Per Unit Emission'!I93)*4545454.54545455)/30</f>
        <v>0</v>
      </c>
      <c r="BY49">
        <f>(('Base-New'!BZ50*'Per Unit Emission'!J93)*4545454.54545455)/30</f>
        <v>7273944.7863440197</v>
      </c>
      <c r="BZ49">
        <f>(('Base-New'!CA50*'Per Unit Emission'!K93)*4545454.54545455)/30</f>
        <v>44835193.696250692</v>
      </c>
      <c r="CA49">
        <f>(('Base-New'!CB50*'Per Unit Emission'!L93)*4545454.54545455)/30</f>
        <v>0</v>
      </c>
      <c r="CB49">
        <f>(('Base-New'!CC50*'Per Unit Emission'!M93)*4545454.54545455)/30</f>
        <v>2135498.2148553943</v>
      </c>
      <c r="CC49">
        <f>(('Base-New'!CD50*'Per Unit Emission'!N93)*4545454.54545455)/30</f>
        <v>0</v>
      </c>
      <c r="CD49">
        <f>(('Base-New'!CE50*'Per Unit Emission'!O93)*4545454.54545455)/30</f>
        <v>0</v>
      </c>
      <c r="CE49">
        <f>(('Base-New'!CF50*'Per Unit Emission'!P93)*4545454.54545455)/30</f>
        <v>0</v>
      </c>
      <c r="CF49">
        <f>(('Base-New'!CG50*'Per Unit Emission'!Q93)*4545454.54545455)/30</f>
        <v>286763.61931780848</v>
      </c>
      <c r="CG49">
        <f>(('Base-New'!CH50*'Per Unit Emission'!R93)*4545454.54545455)/30</f>
        <v>7605052.6498290636</v>
      </c>
      <c r="CH49">
        <v>0</v>
      </c>
      <c r="CI49">
        <v>0</v>
      </c>
      <c r="CJ49">
        <v>67.066666666666663</v>
      </c>
      <c r="CK49">
        <f>(('RCP26-NEW'!C50*'Per Unit Emission'!T93)*4545454.54545455)/30</f>
        <v>62976407.932196602</v>
      </c>
      <c r="CL49">
        <f>(('RCP26-NEW'!D50*'Per Unit Emission'!U93)*4545454.54545455)/30</f>
        <v>370175452.109025</v>
      </c>
      <c r="CM49">
        <f>(('RCP26-NEW'!E50*'Per Unit Emission'!V93)*4545454.54545455)/30</f>
        <v>16284107.425109649</v>
      </c>
      <c r="CN49">
        <f>(('RCP26-NEW'!F50*'Per Unit Emission'!W93)*4545454.54545455)/30</f>
        <v>12048768.005519621</v>
      </c>
      <c r="CO49">
        <f>(('RCP26-NEW'!G50*'Per Unit Emission'!X93)*4545454.54545455)/30</f>
        <v>20312802.31578384</v>
      </c>
      <c r="CP49">
        <f>(('RCP26-NEW'!H50*'Per Unit Emission'!Y93)*4545454.54545455)/30</f>
        <v>4799018.9172296515</v>
      </c>
      <c r="CQ49">
        <f>(('RCP26-NEW'!I50*'Per Unit Emission'!Z93)*4545454.54545455)/30</f>
        <v>0</v>
      </c>
      <c r="CR49">
        <f>(('RCP26-NEW'!J50*'Per Unit Emission'!AA93)*4545454.54545455)/30</f>
        <v>7273944.7863440197</v>
      </c>
      <c r="CS49">
        <f>(('RCP26-NEW'!K50*'Per Unit Emission'!AB93)*4545454.54545455)/30</f>
        <v>44835193.696250692</v>
      </c>
      <c r="CT49">
        <f>(('RCP26-NEW'!L50*'Per Unit Emission'!AC93)*4545454.54545455)/30</f>
        <v>0</v>
      </c>
      <c r="CU49">
        <f>(('RCP26-NEW'!M50*'Per Unit Emission'!AD93)*4545454.54545455)/30</f>
        <v>2135498.2148553943</v>
      </c>
      <c r="CV49">
        <f>(('RCP26-NEW'!N50*'Per Unit Emission'!AE93)*4545454.54545455)/30</f>
        <v>0</v>
      </c>
      <c r="CW49">
        <f>(('RCP26-NEW'!O50*'Per Unit Emission'!AF93)*4545454.54545455)/30</f>
        <v>0</v>
      </c>
      <c r="CX49">
        <f>(('RCP26-NEW'!P50*'Per Unit Emission'!AG93)*4545454.54545455)/30</f>
        <v>0</v>
      </c>
      <c r="CY49">
        <f>(('RCP26-NEW'!Q50*'Per Unit Emission'!AH93)*4545454.54545455)/30</f>
        <v>286763.61931780848</v>
      </c>
      <c r="CZ49">
        <f>(('RCP26-NEW'!R50*'Per Unit Emission'!AI93)*4545454.54545455)/30</f>
        <v>7605052.6498290636</v>
      </c>
      <c r="DA49">
        <f>(('RCP26-NEW'!S50*'Per Unit Emission'!AJ93)*4545454.54545455)/30</f>
        <v>0</v>
      </c>
      <c r="DB49">
        <f>(('RCP26-NEW'!T50*'Per Unit Emission'!T93)*4545454.54545455)/30</f>
        <v>62976407.932196602</v>
      </c>
      <c r="DC49">
        <f>(('RCP26-NEW'!U50*'Per Unit Emission'!U93)*4545454.54545455)/30</f>
        <v>370175452.109025</v>
      </c>
      <c r="DD49">
        <f>(('RCP26-NEW'!V50*'Per Unit Emission'!V93)*4545454.54545455)/30</f>
        <v>16284107.425109649</v>
      </c>
      <c r="DE49">
        <f>(('RCP26-NEW'!W50*'Per Unit Emission'!W93)*4545454.54545455)/30</f>
        <v>12048768.005519621</v>
      </c>
      <c r="DF49">
        <f>(('RCP26-NEW'!X50*'Per Unit Emission'!X93)*4545454.54545455)/30</f>
        <v>20312802.31578384</v>
      </c>
      <c r="DG49">
        <f>(('RCP26-NEW'!Y50*'Per Unit Emission'!Y93)*4545454.54545455)/30</f>
        <v>4799018.9172296515</v>
      </c>
      <c r="DH49">
        <f>(('RCP26-NEW'!Z50*'Per Unit Emission'!Z93)*4545454.54545455)/30</f>
        <v>0</v>
      </c>
      <c r="DI49">
        <f>(('RCP26-NEW'!AA50*'Per Unit Emission'!AA93)*4545454.54545455)/30</f>
        <v>7273944.7863440197</v>
      </c>
      <c r="DJ49">
        <f>(('RCP26-NEW'!AB50*'Per Unit Emission'!AB93)*4545454.54545455)/30</f>
        <v>44835193.696250692</v>
      </c>
      <c r="DK49">
        <f>(('RCP26-NEW'!AC50*'Per Unit Emission'!AC93)*4545454.54545455)/30</f>
        <v>0</v>
      </c>
      <c r="DL49">
        <f>(('RCP26-NEW'!AD50*'Per Unit Emission'!AD93)*4545454.54545455)/30</f>
        <v>2135498.2148553943</v>
      </c>
      <c r="DM49">
        <f>(('RCP26-NEW'!AE50*'Per Unit Emission'!AE93)*4545454.54545455)/30</f>
        <v>0</v>
      </c>
      <c r="DN49">
        <f>(('RCP26-NEW'!AF50*'Per Unit Emission'!AF93)*4545454.54545455)/30</f>
        <v>0</v>
      </c>
      <c r="DO49">
        <f>(('RCP26-NEW'!AG50*'Per Unit Emission'!AG93)*4545454.54545455)/30</f>
        <v>0</v>
      </c>
      <c r="DP49">
        <f>(('RCP26-NEW'!AH50*'Per Unit Emission'!AH93)*4545454.54545455)/30</f>
        <v>286763.61931780848</v>
      </c>
      <c r="DQ49">
        <f>(('RCP26-NEW'!AI50*'Per Unit Emission'!AI93)*4545454.54545455)/30</f>
        <v>7605052.6498290636</v>
      </c>
      <c r="DR49">
        <f>(('RCP26-NEW'!AJ50*'Per Unit Emission'!AJ93)*4545454.54545455)/30</f>
        <v>0</v>
      </c>
      <c r="DS49">
        <f>(('RCP26-NEW'!AK50*'Per Unit Emission'!T93)*4545454.54545455)/30</f>
        <v>62976407.932196602</v>
      </c>
      <c r="DT49">
        <f>(('RCP26-NEW'!AL50*'Per Unit Emission'!U93)*4545454.54545455)/30</f>
        <v>370175452.109025</v>
      </c>
      <c r="DU49">
        <f>(('RCP26-NEW'!AM50*'Per Unit Emission'!V93)*4545454.54545455)/30</f>
        <v>16284107.425109649</v>
      </c>
      <c r="DV49">
        <f>(('RCP26-NEW'!AN50*'Per Unit Emission'!W93)*4545454.54545455)/30</f>
        <v>12048768.005519621</v>
      </c>
      <c r="DW49">
        <f>(('RCP26-NEW'!AO50*'Per Unit Emission'!X93)*4545454.54545455)/30</f>
        <v>20312802.31578384</v>
      </c>
      <c r="DX49">
        <f>(('RCP26-NEW'!AP50*'Per Unit Emission'!Y93)*4545454.54545455)/30</f>
        <v>4799018.9172296515</v>
      </c>
      <c r="DY49">
        <f>(('RCP26-NEW'!AQ50*'Per Unit Emission'!Z93)*4545454.54545455)/30</f>
        <v>0</v>
      </c>
      <c r="DZ49">
        <f>(('RCP26-NEW'!AR50*'Per Unit Emission'!AA93)*4545454.54545455)/30</f>
        <v>7273944.7863440197</v>
      </c>
      <c r="EA49">
        <f>(('RCP26-NEW'!AS50*'Per Unit Emission'!AB93)*4545454.54545455)/30</f>
        <v>44835193.696250692</v>
      </c>
      <c r="EB49">
        <f>(('RCP26-NEW'!AT50*'Per Unit Emission'!AC93)*4545454.54545455)/30</f>
        <v>0</v>
      </c>
      <c r="EC49">
        <f>(('RCP26-NEW'!AU50*'Per Unit Emission'!AD93)*4545454.54545455)/30</f>
        <v>2135498.2148553943</v>
      </c>
      <c r="ED49">
        <f>(('RCP26-NEW'!AV50*'Per Unit Emission'!AE93)*4545454.54545455)/30</f>
        <v>0</v>
      </c>
      <c r="EE49">
        <f>(('RCP26-NEW'!AW50*'Per Unit Emission'!AF93)*4545454.54545455)/30</f>
        <v>0</v>
      </c>
      <c r="EF49">
        <f>(('RCP26-NEW'!AX50*'Per Unit Emission'!AG93)*4545454.54545455)/30</f>
        <v>0</v>
      </c>
      <c r="EG49">
        <f>(('RCP26-NEW'!AY50*'Per Unit Emission'!AH93)*4545454.54545455)/30</f>
        <v>286763.61931780848</v>
      </c>
      <c r="EH49">
        <f>(('RCP26-NEW'!AZ50*'Per Unit Emission'!AI93)*4545454.54545455)/30</f>
        <v>7605052.6498290636</v>
      </c>
      <c r="EI49">
        <f>(('RCP26-NEW'!BA50*'Per Unit Emission'!AJ93)*4545454.54545455)/30</f>
        <v>0</v>
      </c>
      <c r="EJ49">
        <f>(('RCP26-NEW'!BB50*'Per Unit Emission'!T93)*4545454.54545455)/30</f>
        <v>62976407.932196602</v>
      </c>
      <c r="EK49">
        <f>(('RCP26-NEW'!BC50*'Per Unit Emission'!U93)*4545454.54545455)/30</f>
        <v>370175452.109025</v>
      </c>
      <c r="EL49">
        <f>(('RCP26-NEW'!BD50*'Per Unit Emission'!V93)*4545454.54545455)/30</f>
        <v>16284107.425109649</v>
      </c>
      <c r="EM49">
        <f>(('RCP26-NEW'!BE50*'Per Unit Emission'!W93)*4545454.54545455)/30</f>
        <v>12048768.005519621</v>
      </c>
      <c r="EN49">
        <f>(('RCP26-NEW'!BF50*'Per Unit Emission'!X93)*4545454.54545455)/30</f>
        <v>20312802.31578384</v>
      </c>
      <c r="EO49">
        <f>(('RCP26-NEW'!BG50*'Per Unit Emission'!Y93)*4545454.54545455)/30</f>
        <v>4799018.9172296515</v>
      </c>
      <c r="EP49">
        <f>(('RCP26-NEW'!BH50*'Per Unit Emission'!Z93)*4545454.54545455)/30</f>
        <v>0</v>
      </c>
      <c r="EQ49">
        <f>(('RCP26-NEW'!BI50*'Per Unit Emission'!AA93)*4545454.54545455)/30</f>
        <v>7273944.7863440197</v>
      </c>
      <c r="ER49">
        <f>(('RCP26-NEW'!BJ50*'Per Unit Emission'!AB93)*4545454.54545455)/30</f>
        <v>44835193.696250692</v>
      </c>
      <c r="ES49">
        <f>(('RCP26-NEW'!BK50*'Per Unit Emission'!AC93)*4545454.54545455)/30</f>
        <v>0</v>
      </c>
      <c r="ET49">
        <f>(('RCP26-NEW'!BL50*'Per Unit Emission'!AD93)*4545454.54545455)/30</f>
        <v>2135498.2148553943</v>
      </c>
      <c r="EU49">
        <f>(('RCP26-NEW'!BM50*'Per Unit Emission'!AE93)*4545454.54545455)/30</f>
        <v>0</v>
      </c>
      <c r="EV49">
        <f>(('RCP26-NEW'!BN50*'Per Unit Emission'!AF93)*4545454.54545455)/30</f>
        <v>0</v>
      </c>
      <c r="EW49">
        <f>(('RCP26-NEW'!BO50*'Per Unit Emission'!AG93)*4545454.54545455)/30</f>
        <v>0</v>
      </c>
      <c r="EX49">
        <f>(('RCP26-NEW'!BP50*'Per Unit Emission'!AH93)*4545454.54545455)/30</f>
        <v>286763.61931780848</v>
      </c>
      <c r="EY49">
        <f>(('RCP26-NEW'!BQ50*'Per Unit Emission'!AI93)*4545454.54545455)/30</f>
        <v>7605052.6498290636</v>
      </c>
      <c r="EZ49">
        <f>(('RCP26-NEW'!BR50*'Per Unit Emission'!AJ93)*4545454.54545455)/30</f>
        <v>0</v>
      </c>
      <c r="FA49">
        <f>(('RCP26-NEW'!BS50*'Per Unit Emission'!T93)*4545454.54545455)/30</f>
        <v>62976407.932196602</v>
      </c>
      <c r="FB49">
        <f>(('RCP26-NEW'!BT50*'Per Unit Emission'!U93)*4545454.54545455)/30</f>
        <v>370175452.109025</v>
      </c>
      <c r="FC49">
        <f>(('RCP26-NEW'!BU50*'Per Unit Emission'!V93)*4545454.54545455)/30</f>
        <v>16284107.425109649</v>
      </c>
      <c r="FD49">
        <f>(('RCP26-NEW'!BV50*'Per Unit Emission'!W93)*4545454.54545455)/30</f>
        <v>12048768.005519621</v>
      </c>
      <c r="FE49">
        <f>(('RCP26-NEW'!BW50*'Per Unit Emission'!X93)*4545454.54545455)/30</f>
        <v>20312802.31578384</v>
      </c>
      <c r="FF49">
        <f>(('RCP26-NEW'!BX50*'Per Unit Emission'!Y93)*4545454.54545455)/30</f>
        <v>4799018.9172296515</v>
      </c>
      <c r="FG49">
        <f>(('RCP26-NEW'!BY50*'Per Unit Emission'!Z93)*4545454.54545455)/30</f>
        <v>0</v>
      </c>
      <c r="FH49">
        <f>(('RCP26-NEW'!BZ50*'Per Unit Emission'!AA93)*4545454.54545455)/30</f>
        <v>7273944.7863440197</v>
      </c>
      <c r="FI49">
        <f>(('RCP26-NEW'!CA50*'Per Unit Emission'!AB93)*4545454.54545455)/30</f>
        <v>44835193.696250692</v>
      </c>
      <c r="FJ49">
        <f>(('RCP26-NEW'!CB50*'Per Unit Emission'!AC93)*4545454.54545455)/30</f>
        <v>0</v>
      </c>
      <c r="FK49">
        <f>(('RCP26-NEW'!CC50*'Per Unit Emission'!AD93)*4545454.54545455)/30</f>
        <v>2135498.2148553943</v>
      </c>
      <c r="FL49">
        <f>(('RCP26-NEW'!CD50*'Per Unit Emission'!AE93)*4545454.54545455)/30</f>
        <v>0</v>
      </c>
      <c r="FM49">
        <f>(('RCP26-NEW'!CE50*'Per Unit Emission'!AF93)*4545454.54545455)/30</f>
        <v>0</v>
      </c>
      <c r="FN49">
        <f>(('RCP26-NEW'!CF50*'Per Unit Emission'!AG93)*4545454.54545455)/30</f>
        <v>0</v>
      </c>
      <c r="FO49">
        <f>(('RCP26-NEW'!CG50*'Per Unit Emission'!AH93)*4545454.54545455)/30</f>
        <v>286763.61931780848</v>
      </c>
      <c r="FP49">
        <f>(('RCP26-NEW'!CH50*'Per Unit Emission'!AI93)*4545454.54545455)/30</f>
        <v>7605052.6498290636</v>
      </c>
      <c r="FQ49">
        <v>0</v>
      </c>
      <c r="FR49">
        <v>0</v>
      </c>
      <c r="FS49">
        <v>67.066666666666663</v>
      </c>
      <c r="FT49">
        <f>(('RCP19-NEW'!C50*'Per Unit Emission'!AK93)*4545454.54545455)/30</f>
        <v>62976407.932196602</v>
      </c>
      <c r="FU49">
        <f>(('RCP19-NEW'!D50*'Per Unit Emission'!AL93)*4545454.54545455)/30</f>
        <v>370175452.109025</v>
      </c>
      <c r="FV49">
        <f>(('RCP19-NEW'!E50*'Per Unit Emission'!AM93)*4545454.54545455)/30</f>
        <v>16284107.425109649</v>
      </c>
      <c r="FW49">
        <f>(('RCP19-NEW'!F50*'Per Unit Emission'!AN93)*4545454.54545455)/30</f>
        <v>12048768.005519621</v>
      </c>
      <c r="FX49">
        <f>(('RCP19-NEW'!G50*'Per Unit Emission'!AO93)*4545454.54545455)/30</f>
        <v>20312802.31578384</v>
      </c>
      <c r="FY49">
        <f>(('RCP19-NEW'!H50*'Per Unit Emission'!AP93)*4545454.54545455)/30</f>
        <v>4799018.9172296515</v>
      </c>
      <c r="FZ49">
        <f>(('RCP19-NEW'!I50*'Per Unit Emission'!AQ93)*4545454.54545455)/30</f>
        <v>0</v>
      </c>
      <c r="GA49">
        <f>(('RCP19-NEW'!J50*'Per Unit Emission'!AR93)*4545454.54545455)/30</f>
        <v>7273944.7863440197</v>
      </c>
      <c r="GB49">
        <f>(('RCP19-NEW'!K50*'Per Unit Emission'!AS93)*4545454.54545455)/30</f>
        <v>44835193.696250692</v>
      </c>
      <c r="GC49">
        <f>(('RCP19-NEW'!L50*'Per Unit Emission'!AT93)*4545454.54545455)/30</f>
        <v>0</v>
      </c>
      <c r="GD49">
        <f>(('RCP19-NEW'!M50*'Per Unit Emission'!AU93)*4545454.54545455)/30</f>
        <v>2135498.2148553943</v>
      </c>
      <c r="GE49">
        <f>(('RCP19-NEW'!N50*'Per Unit Emission'!AV93)*4545454.54545455)/30</f>
        <v>0</v>
      </c>
      <c r="GF49">
        <f>(('RCP19-NEW'!O50*'Per Unit Emission'!AW93)*4545454.54545455)/30</f>
        <v>0</v>
      </c>
      <c r="GG49">
        <f>(('RCP19-NEW'!P50*'Per Unit Emission'!AX93)*4545454.54545455)/30</f>
        <v>0</v>
      </c>
      <c r="GH49">
        <f>(('RCP19-NEW'!Q50*'Per Unit Emission'!AY93)*4545454.54545455)/30</f>
        <v>286763.61931780848</v>
      </c>
      <c r="GI49">
        <f>(('RCP19-NEW'!R50*'Per Unit Emission'!AZ93)*4545454.54545455)/30</f>
        <v>7605052.6498290636</v>
      </c>
      <c r="GJ49">
        <f>(('RCP19-NEW'!S50*'Per Unit Emission'!BA93)*4545454.54545455)/30</f>
        <v>0</v>
      </c>
      <c r="GK49">
        <f>(('RCP19-NEW'!T50*'Per Unit Emission'!AK93)*4545454.54545455)/30</f>
        <v>62976407.932196602</v>
      </c>
      <c r="GL49">
        <f>(('RCP19-NEW'!U50*'Per Unit Emission'!AL93)*4545454.54545455)/30</f>
        <v>370175452.109025</v>
      </c>
      <c r="GM49">
        <f>(('RCP19-NEW'!V50*'Per Unit Emission'!AM93)*4545454.54545455)/30</f>
        <v>16284107.425109649</v>
      </c>
      <c r="GN49">
        <f>(('RCP19-NEW'!W50*'Per Unit Emission'!AN93)*4545454.54545455)/30</f>
        <v>12048768.005519621</v>
      </c>
      <c r="GO49">
        <f>(('RCP19-NEW'!X50*'Per Unit Emission'!AO93)*4545454.54545455)/30</f>
        <v>20312802.31578384</v>
      </c>
      <c r="GP49">
        <f>(('RCP19-NEW'!Y50*'Per Unit Emission'!AP93)*4545454.54545455)/30</f>
        <v>4799018.9172296515</v>
      </c>
      <c r="GQ49">
        <f>(('RCP19-NEW'!Z50*'Per Unit Emission'!AQ93)*4545454.54545455)/30</f>
        <v>0</v>
      </c>
      <c r="GR49">
        <f>(('RCP19-NEW'!AA50*'Per Unit Emission'!AR93)*4545454.54545455)/30</f>
        <v>7273944.7863440197</v>
      </c>
      <c r="GS49">
        <f>(('RCP19-NEW'!AB50*'Per Unit Emission'!AS93)*4545454.54545455)/30</f>
        <v>44835193.696250692</v>
      </c>
      <c r="GT49">
        <f>(('RCP19-NEW'!AC50*'Per Unit Emission'!AT93)*4545454.54545455)/30</f>
        <v>0</v>
      </c>
      <c r="GU49">
        <f>(('RCP19-NEW'!AD50*'Per Unit Emission'!AU93)*4545454.54545455)/30</f>
        <v>2135498.2148553943</v>
      </c>
      <c r="GV49">
        <f>(('RCP19-NEW'!AE50*'Per Unit Emission'!AV93)*4545454.54545455)/30</f>
        <v>0</v>
      </c>
      <c r="GW49">
        <f>(('RCP19-NEW'!AF50*'Per Unit Emission'!AW93)*4545454.54545455)/30</f>
        <v>0</v>
      </c>
      <c r="GX49">
        <f>(('RCP19-NEW'!AG50*'Per Unit Emission'!AX93)*4545454.54545455)/30</f>
        <v>0</v>
      </c>
      <c r="GY49">
        <f>(('RCP19-NEW'!AH50*'Per Unit Emission'!AY93)*4545454.54545455)/30</f>
        <v>286763.61931780848</v>
      </c>
      <c r="GZ49">
        <f>(('RCP19-NEW'!AI50*'Per Unit Emission'!AZ93)*4545454.54545455)/30</f>
        <v>7605052.6498290636</v>
      </c>
      <c r="HA49">
        <f>(('RCP19-NEW'!AJ50*'Per Unit Emission'!BA93)*4545454.54545455)/30</f>
        <v>0</v>
      </c>
      <c r="HB49">
        <f>(('RCP19-NEW'!AK50*'Per Unit Emission'!AK93)*4545454.54545455)/30</f>
        <v>62976407.932196602</v>
      </c>
      <c r="HC49">
        <f>(('RCP19-NEW'!AL50*'Per Unit Emission'!AL93)*4545454.54545455)/30</f>
        <v>370175452.109025</v>
      </c>
      <c r="HD49">
        <f>(('RCP19-NEW'!AM50*'Per Unit Emission'!AM93)*4545454.54545455)/30</f>
        <v>16284107.425109649</v>
      </c>
      <c r="HE49">
        <f>(('RCP19-NEW'!AN50*'Per Unit Emission'!AN93)*4545454.54545455)/30</f>
        <v>12048768.005519621</v>
      </c>
      <c r="HF49">
        <f>(('RCP19-NEW'!AO50*'Per Unit Emission'!AO93)*4545454.54545455)/30</f>
        <v>20312802.31578384</v>
      </c>
      <c r="HG49">
        <f>(('RCP19-NEW'!AP50*'Per Unit Emission'!AP93)*4545454.54545455)/30</f>
        <v>4799018.9172296515</v>
      </c>
      <c r="HH49">
        <f>(('RCP19-NEW'!AQ50*'Per Unit Emission'!AQ93)*4545454.54545455)/30</f>
        <v>0</v>
      </c>
      <c r="HI49">
        <f>(('RCP19-NEW'!AR50*'Per Unit Emission'!AR93)*4545454.54545455)/30</f>
        <v>7273944.7863440197</v>
      </c>
      <c r="HJ49">
        <f>(('RCP19-NEW'!AS50*'Per Unit Emission'!AS93)*4545454.54545455)/30</f>
        <v>44835193.696250692</v>
      </c>
      <c r="HK49">
        <f>(('RCP19-NEW'!AT50*'Per Unit Emission'!AT93)*4545454.54545455)/30</f>
        <v>0</v>
      </c>
      <c r="HL49">
        <f>(('RCP19-NEW'!AU50*'Per Unit Emission'!AU93)*4545454.54545455)/30</f>
        <v>2135498.2148553943</v>
      </c>
      <c r="HM49">
        <f>(('RCP19-NEW'!AV50*'Per Unit Emission'!AV93)*4545454.54545455)/30</f>
        <v>0</v>
      </c>
      <c r="HN49">
        <f>(('RCP19-NEW'!AW50*'Per Unit Emission'!AW93)*4545454.54545455)/30</f>
        <v>0</v>
      </c>
      <c r="HO49">
        <f>(('RCP19-NEW'!AX50*'Per Unit Emission'!AX93)*4545454.54545455)/30</f>
        <v>0</v>
      </c>
      <c r="HP49">
        <f>(('RCP19-NEW'!AY50*'Per Unit Emission'!AY93)*4545454.54545455)/30</f>
        <v>286763.61931780848</v>
      </c>
      <c r="HQ49">
        <f>(('RCP19-NEW'!AZ50*'Per Unit Emission'!AZ93)*4545454.54545455)/30</f>
        <v>7605052.6498290636</v>
      </c>
      <c r="HR49">
        <f>(('RCP19-NEW'!BA50*'Per Unit Emission'!BA93)*4545454.54545455)/30</f>
        <v>0</v>
      </c>
      <c r="HS49">
        <f>(('RCP19-NEW'!BB50*'Per Unit Emission'!AK93)*4545454.54545455)/30</f>
        <v>62976407.932196602</v>
      </c>
      <c r="HT49">
        <f>(('RCP19-NEW'!BC50*'Per Unit Emission'!AL93)*4545454.54545455)/30</f>
        <v>370175452.109025</v>
      </c>
      <c r="HU49">
        <f>(('RCP19-NEW'!BD50*'Per Unit Emission'!AM93)*4545454.54545455)/30</f>
        <v>16284107.425109649</v>
      </c>
      <c r="HV49">
        <f>(('RCP19-NEW'!BE50*'Per Unit Emission'!AN93)*4545454.54545455)/30</f>
        <v>12048768.005519621</v>
      </c>
      <c r="HW49">
        <f>(('RCP19-NEW'!BF50*'Per Unit Emission'!AO93)*4545454.54545455)/30</f>
        <v>20312802.31578384</v>
      </c>
      <c r="HX49">
        <f>(('RCP19-NEW'!BG50*'Per Unit Emission'!AP93)*4545454.54545455)/30</f>
        <v>4799018.9172296515</v>
      </c>
      <c r="HY49">
        <f>(('RCP19-NEW'!BH50*'Per Unit Emission'!AQ93)*4545454.54545455)/30</f>
        <v>0</v>
      </c>
      <c r="HZ49">
        <f>(('RCP19-NEW'!BI50*'Per Unit Emission'!AR93)*4545454.54545455)/30</f>
        <v>7273944.7863440197</v>
      </c>
      <c r="IA49">
        <f>(('RCP19-NEW'!BJ50*'Per Unit Emission'!AS93)*4545454.54545455)/30</f>
        <v>44835193.696250692</v>
      </c>
      <c r="IB49">
        <f>(('RCP19-NEW'!BK50*'Per Unit Emission'!AT93)*4545454.54545455)/30</f>
        <v>0</v>
      </c>
      <c r="IC49">
        <f>(('RCP19-NEW'!BL50*'Per Unit Emission'!AU93)*4545454.54545455)/30</f>
        <v>2135498.2148553943</v>
      </c>
      <c r="ID49">
        <f>(('RCP19-NEW'!BM50*'Per Unit Emission'!AV93)*4545454.54545455)/30</f>
        <v>0</v>
      </c>
      <c r="IE49">
        <f>(('RCP19-NEW'!BN50*'Per Unit Emission'!AW93)*4545454.54545455)/30</f>
        <v>0</v>
      </c>
      <c r="IF49">
        <f>(('RCP19-NEW'!BO50*'Per Unit Emission'!AX93)*4545454.54545455)/30</f>
        <v>0</v>
      </c>
      <c r="IG49">
        <f>(('RCP19-NEW'!BP50*'Per Unit Emission'!AY93)*4545454.54545455)/30</f>
        <v>286763.61931780848</v>
      </c>
      <c r="IH49">
        <f>(('RCP19-NEW'!BQ50*'Per Unit Emission'!AZ93)*4545454.54545455)/30</f>
        <v>7605052.6498290636</v>
      </c>
      <c r="II49">
        <f>(('RCP19-NEW'!BR50*'Per Unit Emission'!BA93)*4545454.54545455)/30</f>
        <v>0</v>
      </c>
      <c r="IJ49">
        <f>(('RCP19-NEW'!BS50*'Per Unit Emission'!AK93)*4545454.54545455)/30</f>
        <v>62976407.932196602</v>
      </c>
      <c r="IK49">
        <f>(('RCP19-NEW'!BT50*'Per Unit Emission'!AL93)*4545454.54545455)/30</f>
        <v>370175452.109025</v>
      </c>
      <c r="IL49">
        <f>(('RCP19-NEW'!BU50*'Per Unit Emission'!AM93)*4545454.54545455)/30</f>
        <v>16284107.425109649</v>
      </c>
      <c r="IM49">
        <f>(('RCP19-NEW'!BV50*'Per Unit Emission'!AN93)*4545454.54545455)/30</f>
        <v>12048768.005519621</v>
      </c>
      <c r="IN49">
        <f>(('RCP19-NEW'!BW50*'Per Unit Emission'!AO93)*4545454.54545455)/30</f>
        <v>20312802.31578384</v>
      </c>
      <c r="IO49">
        <f>(('RCP19-NEW'!BX50*'Per Unit Emission'!AP93)*4545454.54545455)/30</f>
        <v>4799018.9172296515</v>
      </c>
      <c r="IP49">
        <f>(('RCP19-NEW'!BY50*'Per Unit Emission'!AQ93)*4545454.54545455)/30</f>
        <v>0</v>
      </c>
      <c r="IQ49">
        <f>(('RCP19-NEW'!BZ50*'Per Unit Emission'!AR93)*4545454.54545455)/30</f>
        <v>7273944.7863440197</v>
      </c>
      <c r="IR49">
        <f>(('RCP19-NEW'!CA50*'Per Unit Emission'!AS93)*4545454.54545455)/30</f>
        <v>44835193.696250692</v>
      </c>
      <c r="IS49">
        <f>(('RCP19-NEW'!CB50*'Per Unit Emission'!AT93)*4545454.54545455)/30</f>
        <v>0</v>
      </c>
      <c r="IT49">
        <f>(('RCP19-NEW'!CC50*'Per Unit Emission'!AU93)*4545454.54545455)/30</f>
        <v>2135498.2148553943</v>
      </c>
      <c r="IU49">
        <f>(('RCP19-NEW'!CD50*'Per Unit Emission'!AV93)*4545454.54545455)/30</f>
        <v>0</v>
      </c>
      <c r="IV49">
        <f>(('RCP19-NEW'!CE50*'Per Unit Emission'!AW93)*4545454.54545455)/30</f>
        <v>0</v>
      </c>
      <c r="IW49">
        <f>(('RCP19-NEW'!CF50*'Per Unit Emission'!AX93)*4545454.54545455)/30</f>
        <v>0</v>
      </c>
      <c r="IX49">
        <f>(('RCP19-NEW'!CG50*'Per Unit Emission'!AY93)*4545454.54545455)/30</f>
        <v>286763.61931780848</v>
      </c>
      <c r="IY49">
        <f>(('RCP19-NEW'!CH50*'Per Unit Emission'!AZ93)*4545454.54545455)/30</f>
        <v>7605052.6498290636</v>
      </c>
    </row>
    <row r="50" spans="1:259" x14ac:dyDescent="0.25">
      <c r="A50">
        <v>2013</v>
      </c>
      <c r="B50">
        <f>(('Base-New'!C51*'Per Unit Emission'!C94)*4545454.54545455)/30</f>
        <v>161333187.5340994</v>
      </c>
      <c r="C50">
        <f>(('Base-New'!D51*'Per Unit Emission'!D94)*4545454.54545455)/30</f>
        <v>325337797.02720839</v>
      </c>
      <c r="D50">
        <f>(('Base-New'!E51*'Per Unit Emission'!E94)*4545454.54545455)/30</f>
        <v>123648946.39649709</v>
      </c>
      <c r="E50">
        <f>(('Base-New'!F51*'Per Unit Emission'!F94)*4545454.54545455)/30</f>
        <v>18782288.086626194</v>
      </c>
      <c r="F50">
        <f>(('Base-New'!G51*'Per Unit Emission'!G94)*4545454.54545455)/30</f>
        <v>24204224.649791718</v>
      </c>
      <c r="G50">
        <f>(('Base-New'!H51*'Per Unit Emission'!H94)*4545454.54545455)/30</f>
        <v>12493184.315268094</v>
      </c>
      <c r="H50">
        <f>(('Base-New'!I51*'Per Unit Emission'!I94)*4545454.54545455)/30</f>
        <v>6392448.341157645</v>
      </c>
      <c r="I50">
        <f>(('Base-New'!J51*'Per Unit Emission'!J94)*4545454.54545455)/30</f>
        <v>12023818.74360208</v>
      </c>
      <c r="J50">
        <f>(('Base-New'!K51*'Per Unit Emission'!K94)*4545454.54545455)/30</f>
        <v>82986016.463675812</v>
      </c>
      <c r="K50">
        <f>(('Base-New'!L51*'Per Unit Emission'!L94)*4545454.54545455)/30</f>
        <v>15215.29036740833</v>
      </c>
      <c r="L50">
        <f>(('Base-New'!M51*'Per Unit Emission'!M94)*4545454.54545455)/30</f>
        <v>3222245.1171010211</v>
      </c>
      <c r="M50">
        <f>(('Base-New'!N51*'Per Unit Emission'!N94)*4545454.54545455)/30</f>
        <v>0</v>
      </c>
      <c r="N50">
        <f>(('Base-New'!O51*'Per Unit Emission'!O94)*4545454.54545455)/30</f>
        <v>81899.293989022655</v>
      </c>
      <c r="O50">
        <f>(('Base-New'!P51*'Per Unit Emission'!P94)*4545454.54545455)/30</f>
        <v>0</v>
      </c>
      <c r="P50">
        <f>(('Base-New'!Q51*'Per Unit Emission'!Q94)*4545454.54545455)/30</f>
        <v>555748.33264786936</v>
      </c>
      <c r="Q50">
        <f>(('Base-New'!R51*'Per Unit Emission'!R94)*4545454.54545455)/30</f>
        <v>11572365.966269044</v>
      </c>
      <c r="R50">
        <v>0</v>
      </c>
      <c r="S50">
        <f>(('Base-New'!T51*'Per Unit Emission'!C94)*4545454.54545455)/30</f>
        <v>161333187.5340994</v>
      </c>
      <c r="T50">
        <f>(('Base-New'!U51*'Per Unit Emission'!D94)*4545454.54545455)/30</f>
        <v>325337797.02720839</v>
      </c>
      <c r="U50">
        <f>(('Base-New'!V51*'Per Unit Emission'!E94)*4545454.54545455)/30</f>
        <v>123648946.39649709</v>
      </c>
      <c r="V50">
        <f>(('Base-New'!W51*'Per Unit Emission'!F94)*4545454.54545455)/30</f>
        <v>18782288.086626194</v>
      </c>
      <c r="W50">
        <f>(('Base-New'!X51*'Per Unit Emission'!G94)*4545454.54545455)/30</f>
        <v>24204224.649791718</v>
      </c>
      <c r="X50">
        <f>(('Base-New'!Y51*'Per Unit Emission'!H94)*4545454.54545455)/30</f>
        <v>12493184.315268094</v>
      </c>
      <c r="Y50">
        <f>(('Base-New'!Z51*'Per Unit Emission'!I94)*4545454.54545455)/30</f>
        <v>6392448.341157645</v>
      </c>
      <c r="Z50">
        <f>(('Base-New'!AA51*'Per Unit Emission'!J94)*4545454.54545455)/30</f>
        <v>12023818.74360208</v>
      </c>
      <c r="AA50">
        <f>(('Base-New'!AB51*'Per Unit Emission'!K94)*4545454.54545455)/30</f>
        <v>82986016.463675812</v>
      </c>
      <c r="AB50">
        <f>(('Base-New'!AC51*'Per Unit Emission'!L94)*4545454.54545455)/30</f>
        <v>15215.29036740833</v>
      </c>
      <c r="AC50">
        <f>(('Base-New'!AD51*'Per Unit Emission'!M94)*4545454.54545455)/30</f>
        <v>3222245.1171010211</v>
      </c>
      <c r="AD50">
        <f>(('Base-New'!AE51*'Per Unit Emission'!N94)*4545454.54545455)/30</f>
        <v>0</v>
      </c>
      <c r="AE50">
        <f>(('Base-New'!AF51*'Per Unit Emission'!O94)*4545454.54545455)/30</f>
        <v>81899.293989022655</v>
      </c>
      <c r="AF50">
        <f>(('Base-New'!AG51*'Per Unit Emission'!P94)*4545454.54545455)/30</f>
        <v>0</v>
      </c>
      <c r="AG50">
        <f>(('Base-New'!AH51*'Per Unit Emission'!Q94)*4545454.54545455)/30</f>
        <v>555748.33264786936</v>
      </c>
      <c r="AH50">
        <f>(('Base-New'!AI51*'Per Unit Emission'!R94)*4545454.54545455)/30</f>
        <v>11572365.966269044</v>
      </c>
      <c r="AI50">
        <v>0</v>
      </c>
      <c r="AJ50">
        <f>(('Base-New'!AK51*'Per Unit Emission'!C94)*4545454.54545455)/30</f>
        <v>161333187.5340994</v>
      </c>
      <c r="AK50">
        <f>(('Base-New'!AL51*'Per Unit Emission'!D94)*4545454.54545455)/30</f>
        <v>325337797.02720839</v>
      </c>
      <c r="AL50">
        <f>(('Base-New'!AM51*'Per Unit Emission'!E94)*4545454.54545455)/30</f>
        <v>123648946.39649709</v>
      </c>
      <c r="AM50">
        <f>(('Base-New'!AN51*'Per Unit Emission'!F94)*4545454.54545455)/30</f>
        <v>18782288.086626194</v>
      </c>
      <c r="AN50">
        <f>(('Base-New'!AO51*'Per Unit Emission'!G94)*4545454.54545455)/30</f>
        <v>24204224.649791718</v>
      </c>
      <c r="AO50">
        <f>(('Base-New'!AP51*'Per Unit Emission'!H94)*4545454.54545455)/30</f>
        <v>12493184.315268094</v>
      </c>
      <c r="AP50">
        <f>(('Base-New'!AQ51*'Per Unit Emission'!I94)*4545454.54545455)/30</f>
        <v>6392448.341157645</v>
      </c>
      <c r="AQ50">
        <f>(('Base-New'!AR51*'Per Unit Emission'!J94)*4545454.54545455)/30</f>
        <v>12023818.74360208</v>
      </c>
      <c r="AR50">
        <f>(('Base-New'!AS51*'Per Unit Emission'!K94)*4545454.54545455)/30</f>
        <v>82986016.463675812</v>
      </c>
      <c r="AS50">
        <f>(('Base-New'!AT51*'Per Unit Emission'!L94)*4545454.54545455)/30</f>
        <v>15215.29036740833</v>
      </c>
      <c r="AT50">
        <f>(('Base-New'!AU51*'Per Unit Emission'!M94)*4545454.54545455)/30</f>
        <v>3222245.1171010211</v>
      </c>
      <c r="AU50">
        <f>(('Base-New'!AV51*'Per Unit Emission'!N94)*4545454.54545455)/30</f>
        <v>0</v>
      </c>
      <c r="AV50">
        <f>(('Base-New'!AW51*'Per Unit Emission'!O94)*4545454.54545455)/30</f>
        <v>81899.293989022655</v>
      </c>
      <c r="AW50">
        <f>(('Base-New'!AX51*'Per Unit Emission'!P94)*4545454.54545455)/30</f>
        <v>0</v>
      </c>
      <c r="AX50">
        <f>(('Base-New'!AY51*'Per Unit Emission'!Q94)*4545454.54545455)/30</f>
        <v>555748.33264786936</v>
      </c>
      <c r="AY50">
        <f>(('Base-New'!AZ51*'Per Unit Emission'!R94)*4545454.54545455)/30</f>
        <v>11572365.966269044</v>
      </c>
      <c r="AZ50">
        <v>0</v>
      </c>
      <c r="BA50">
        <f>(('Base-New'!BB51*'Per Unit Emission'!C94)*4545454.54545455)/30</f>
        <v>161333187.5340994</v>
      </c>
      <c r="BB50">
        <f>(('Base-New'!BC51*'Per Unit Emission'!D94)*4545454.54545455)/30</f>
        <v>325337797.02720839</v>
      </c>
      <c r="BC50">
        <f>(('Base-New'!BD51*'Per Unit Emission'!E94)*4545454.54545455)/30</f>
        <v>123648946.39649709</v>
      </c>
      <c r="BD50">
        <f>(('Base-New'!BE51*'Per Unit Emission'!F94)*4545454.54545455)/30</f>
        <v>18782288.086626194</v>
      </c>
      <c r="BE50">
        <f>(('Base-New'!BF51*'Per Unit Emission'!G94)*4545454.54545455)/30</f>
        <v>24204224.649791718</v>
      </c>
      <c r="BF50">
        <f>(('Base-New'!BG51*'Per Unit Emission'!H94)*4545454.54545455)/30</f>
        <v>12493184.315268094</v>
      </c>
      <c r="BG50">
        <f>(('Base-New'!BH51*'Per Unit Emission'!I94)*4545454.54545455)/30</f>
        <v>6392448.341157645</v>
      </c>
      <c r="BH50">
        <f>(('Base-New'!BI51*'Per Unit Emission'!J94)*4545454.54545455)/30</f>
        <v>12023818.74360208</v>
      </c>
      <c r="BI50">
        <f>(('Base-New'!BJ51*'Per Unit Emission'!K94)*4545454.54545455)/30</f>
        <v>82986016.463675812</v>
      </c>
      <c r="BJ50">
        <f>(('Base-New'!BK51*'Per Unit Emission'!L94)*4545454.54545455)/30</f>
        <v>15215.29036740833</v>
      </c>
      <c r="BK50">
        <f>(('Base-New'!BL51*'Per Unit Emission'!M94)*4545454.54545455)/30</f>
        <v>3222245.1171010211</v>
      </c>
      <c r="BL50">
        <f>(('Base-New'!BM51*'Per Unit Emission'!N94)*4545454.54545455)/30</f>
        <v>0</v>
      </c>
      <c r="BM50">
        <f>(('Base-New'!BN51*'Per Unit Emission'!O94)*4545454.54545455)/30</f>
        <v>81899.293989022655</v>
      </c>
      <c r="BN50">
        <f>(('Base-New'!BO51*'Per Unit Emission'!P94)*4545454.54545455)/30</f>
        <v>0</v>
      </c>
      <c r="BO50">
        <f>(('Base-New'!BP51*'Per Unit Emission'!Q94)*4545454.54545455)/30</f>
        <v>555748.33264786936</v>
      </c>
      <c r="BP50">
        <f>(('Base-New'!BQ51*'Per Unit Emission'!R94)*4545454.54545455)/30</f>
        <v>11572365.966269044</v>
      </c>
      <c r="BQ50">
        <v>0</v>
      </c>
      <c r="BR50">
        <f>(('Base-New'!BS51*'Per Unit Emission'!C94)*4545454.54545455)/30</f>
        <v>161333187.5340994</v>
      </c>
      <c r="BS50">
        <f>(('Base-New'!BT51*'Per Unit Emission'!D94)*4545454.54545455)/30</f>
        <v>325337797.02720839</v>
      </c>
      <c r="BT50">
        <f>(('Base-New'!BU51*'Per Unit Emission'!E94)*4545454.54545455)/30</f>
        <v>123648946.39649709</v>
      </c>
      <c r="BU50">
        <f>(('Base-New'!BV51*'Per Unit Emission'!F94)*4545454.54545455)/30</f>
        <v>18782288.086626194</v>
      </c>
      <c r="BV50">
        <f>(('Base-New'!BW51*'Per Unit Emission'!G94)*4545454.54545455)/30</f>
        <v>24204224.649791718</v>
      </c>
      <c r="BW50">
        <f>(('Base-New'!BX51*'Per Unit Emission'!H94)*4545454.54545455)/30</f>
        <v>12493184.315268094</v>
      </c>
      <c r="BX50">
        <f>(('Base-New'!BY51*'Per Unit Emission'!I94)*4545454.54545455)/30</f>
        <v>6392448.341157645</v>
      </c>
      <c r="BY50">
        <f>(('Base-New'!BZ51*'Per Unit Emission'!J94)*4545454.54545455)/30</f>
        <v>12023818.74360208</v>
      </c>
      <c r="BZ50">
        <f>(('Base-New'!CA51*'Per Unit Emission'!K94)*4545454.54545455)/30</f>
        <v>82986016.463675812</v>
      </c>
      <c r="CA50">
        <f>(('Base-New'!CB51*'Per Unit Emission'!L94)*4545454.54545455)/30</f>
        <v>15215.29036740833</v>
      </c>
      <c r="CB50">
        <f>(('Base-New'!CC51*'Per Unit Emission'!M94)*4545454.54545455)/30</f>
        <v>3222245.1171010211</v>
      </c>
      <c r="CC50">
        <f>(('Base-New'!CD51*'Per Unit Emission'!N94)*4545454.54545455)/30</f>
        <v>0</v>
      </c>
      <c r="CD50">
        <f>(('Base-New'!CE51*'Per Unit Emission'!O94)*4545454.54545455)/30</f>
        <v>81899.293989022655</v>
      </c>
      <c r="CE50">
        <f>(('Base-New'!CF51*'Per Unit Emission'!P94)*4545454.54545455)/30</f>
        <v>0</v>
      </c>
      <c r="CF50">
        <f>(('Base-New'!CG51*'Per Unit Emission'!Q94)*4545454.54545455)/30</f>
        <v>555748.33264786936</v>
      </c>
      <c r="CG50">
        <f>(('Base-New'!CH51*'Per Unit Emission'!R94)*4545454.54545455)/30</f>
        <v>11572365.966269044</v>
      </c>
      <c r="CH50">
        <v>0</v>
      </c>
      <c r="CI50">
        <v>0</v>
      </c>
      <c r="CJ50">
        <v>67.099999999999994</v>
      </c>
      <c r="CK50">
        <f>(('RCP26-NEW'!C51*'Per Unit Emission'!T94)*4545454.54545455)/30</f>
        <v>161333187.5340994</v>
      </c>
      <c r="CL50">
        <f>(('RCP26-NEW'!D51*'Per Unit Emission'!U94)*4545454.54545455)/30</f>
        <v>325337797.02720839</v>
      </c>
      <c r="CM50">
        <f>(('RCP26-NEW'!E51*'Per Unit Emission'!V94)*4545454.54545455)/30</f>
        <v>123648946.39649709</v>
      </c>
      <c r="CN50">
        <f>(('RCP26-NEW'!F51*'Per Unit Emission'!W94)*4545454.54545455)/30</f>
        <v>18782288.086626194</v>
      </c>
      <c r="CO50">
        <f>(('RCP26-NEW'!G51*'Per Unit Emission'!X94)*4545454.54545455)/30</f>
        <v>24204224.649791718</v>
      </c>
      <c r="CP50">
        <f>(('RCP26-NEW'!H51*'Per Unit Emission'!Y94)*4545454.54545455)/30</f>
        <v>12493184.315268094</v>
      </c>
      <c r="CQ50">
        <f>(('RCP26-NEW'!I51*'Per Unit Emission'!Z94)*4545454.54545455)/30</f>
        <v>6392448.341157645</v>
      </c>
      <c r="CR50">
        <f>(('RCP26-NEW'!J51*'Per Unit Emission'!AA94)*4545454.54545455)/30</f>
        <v>12023818.74360208</v>
      </c>
      <c r="CS50">
        <f>(('RCP26-NEW'!K51*'Per Unit Emission'!AB94)*4545454.54545455)/30</f>
        <v>82986016.463675812</v>
      </c>
      <c r="CT50">
        <f>(('RCP26-NEW'!L51*'Per Unit Emission'!AC94)*4545454.54545455)/30</f>
        <v>15215.29036740833</v>
      </c>
      <c r="CU50">
        <f>(('RCP26-NEW'!M51*'Per Unit Emission'!AD94)*4545454.54545455)/30</f>
        <v>3222245.1171010211</v>
      </c>
      <c r="CV50">
        <f>(('RCP26-NEW'!N51*'Per Unit Emission'!AE94)*4545454.54545455)/30</f>
        <v>0</v>
      </c>
      <c r="CW50">
        <f>(('RCP26-NEW'!O51*'Per Unit Emission'!AF94)*4545454.54545455)/30</f>
        <v>81899.293989022655</v>
      </c>
      <c r="CX50">
        <f>(('RCP26-NEW'!P51*'Per Unit Emission'!AG94)*4545454.54545455)/30</f>
        <v>0</v>
      </c>
      <c r="CY50">
        <f>(('RCP26-NEW'!Q51*'Per Unit Emission'!AH94)*4545454.54545455)/30</f>
        <v>555748.33264786936</v>
      </c>
      <c r="CZ50">
        <f>(('RCP26-NEW'!R51*'Per Unit Emission'!AI94)*4545454.54545455)/30</f>
        <v>11572365.966269044</v>
      </c>
      <c r="DA50">
        <f>(('RCP26-NEW'!S51*'Per Unit Emission'!AJ94)*4545454.54545455)/30</f>
        <v>0</v>
      </c>
      <c r="DB50">
        <f>(('RCP26-NEW'!T51*'Per Unit Emission'!T94)*4545454.54545455)/30</f>
        <v>161333187.5340994</v>
      </c>
      <c r="DC50">
        <f>(('RCP26-NEW'!U51*'Per Unit Emission'!U94)*4545454.54545455)/30</f>
        <v>325337797.02720839</v>
      </c>
      <c r="DD50">
        <f>(('RCP26-NEW'!V51*'Per Unit Emission'!V94)*4545454.54545455)/30</f>
        <v>123648946.39649709</v>
      </c>
      <c r="DE50">
        <f>(('RCP26-NEW'!W51*'Per Unit Emission'!W94)*4545454.54545455)/30</f>
        <v>18782288.086626194</v>
      </c>
      <c r="DF50">
        <f>(('RCP26-NEW'!X51*'Per Unit Emission'!X94)*4545454.54545455)/30</f>
        <v>24204224.649791718</v>
      </c>
      <c r="DG50">
        <f>(('RCP26-NEW'!Y51*'Per Unit Emission'!Y94)*4545454.54545455)/30</f>
        <v>12493184.315268094</v>
      </c>
      <c r="DH50">
        <f>(('RCP26-NEW'!Z51*'Per Unit Emission'!Z94)*4545454.54545455)/30</f>
        <v>6392448.341157645</v>
      </c>
      <c r="DI50">
        <f>(('RCP26-NEW'!AA51*'Per Unit Emission'!AA94)*4545454.54545455)/30</f>
        <v>12023818.74360208</v>
      </c>
      <c r="DJ50">
        <f>(('RCP26-NEW'!AB51*'Per Unit Emission'!AB94)*4545454.54545455)/30</f>
        <v>82986016.463675812</v>
      </c>
      <c r="DK50">
        <f>(('RCP26-NEW'!AC51*'Per Unit Emission'!AC94)*4545454.54545455)/30</f>
        <v>15215.29036740833</v>
      </c>
      <c r="DL50">
        <f>(('RCP26-NEW'!AD51*'Per Unit Emission'!AD94)*4545454.54545455)/30</f>
        <v>3222245.1171010211</v>
      </c>
      <c r="DM50">
        <f>(('RCP26-NEW'!AE51*'Per Unit Emission'!AE94)*4545454.54545455)/30</f>
        <v>0</v>
      </c>
      <c r="DN50">
        <f>(('RCP26-NEW'!AF51*'Per Unit Emission'!AF94)*4545454.54545455)/30</f>
        <v>81899.293989022655</v>
      </c>
      <c r="DO50">
        <f>(('RCP26-NEW'!AG51*'Per Unit Emission'!AG94)*4545454.54545455)/30</f>
        <v>0</v>
      </c>
      <c r="DP50">
        <f>(('RCP26-NEW'!AH51*'Per Unit Emission'!AH94)*4545454.54545455)/30</f>
        <v>555748.33264786936</v>
      </c>
      <c r="DQ50">
        <f>(('RCP26-NEW'!AI51*'Per Unit Emission'!AI94)*4545454.54545455)/30</f>
        <v>11572365.966269044</v>
      </c>
      <c r="DR50">
        <f>(('RCP26-NEW'!AJ51*'Per Unit Emission'!AJ94)*4545454.54545455)/30</f>
        <v>0</v>
      </c>
      <c r="DS50">
        <f>(('RCP26-NEW'!AK51*'Per Unit Emission'!T94)*4545454.54545455)/30</f>
        <v>161333187.5340994</v>
      </c>
      <c r="DT50">
        <f>(('RCP26-NEW'!AL51*'Per Unit Emission'!U94)*4545454.54545455)/30</f>
        <v>325337797.02720839</v>
      </c>
      <c r="DU50">
        <f>(('RCP26-NEW'!AM51*'Per Unit Emission'!V94)*4545454.54545455)/30</f>
        <v>123648946.39649709</v>
      </c>
      <c r="DV50">
        <f>(('RCP26-NEW'!AN51*'Per Unit Emission'!W94)*4545454.54545455)/30</f>
        <v>18782288.086626194</v>
      </c>
      <c r="DW50">
        <f>(('RCP26-NEW'!AO51*'Per Unit Emission'!X94)*4545454.54545455)/30</f>
        <v>24204224.649791718</v>
      </c>
      <c r="DX50">
        <f>(('RCP26-NEW'!AP51*'Per Unit Emission'!Y94)*4545454.54545455)/30</f>
        <v>12493184.315268094</v>
      </c>
      <c r="DY50">
        <f>(('RCP26-NEW'!AQ51*'Per Unit Emission'!Z94)*4545454.54545455)/30</f>
        <v>6392448.341157645</v>
      </c>
      <c r="DZ50">
        <f>(('RCP26-NEW'!AR51*'Per Unit Emission'!AA94)*4545454.54545455)/30</f>
        <v>12023818.74360208</v>
      </c>
      <c r="EA50">
        <f>(('RCP26-NEW'!AS51*'Per Unit Emission'!AB94)*4545454.54545455)/30</f>
        <v>82986016.463675812</v>
      </c>
      <c r="EB50">
        <f>(('RCP26-NEW'!AT51*'Per Unit Emission'!AC94)*4545454.54545455)/30</f>
        <v>15215.29036740833</v>
      </c>
      <c r="EC50">
        <f>(('RCP26-NEW'!AU51*'Per Unit Emission'!AD94)*4545454.54545455)/30</f>
        <v>3222245.1171010211</v>
      </c>
      <c r="ED50">
        <f>(('RCP26-NEW'!AV51*'Per Unit Emission'!AE94)*4545454.54545455)/30</f>
        <v>0</v>
      </c>
      <c r="EE50">
        <f>(('RCP26-NEW'!AW51*'Per Unit Emission'!AF94)*4545454.54545455)/30</f>
        <v>81899.293989022655</v>
      </c>
      <c r="EF50">
        <f>(('RCP26-NEW'!AX51*'Per Unit Emission'!AG94)*4545454.54545455)/30</f>
        <v>0</v>
      </c>
      <c r="EG50">
        <f>(('RCP26-NEW'!AY51*'Per Unit Emission'!AH94)*4545454.54545455)/30</f>
        <v>555748.33264786936</v>
      </c>
      <c r="EH50">
        <f>(('RCP26-NEW'!AZ51*'Per Unit Emission'!AI94)*4545454.54545455)/30</f>
        <v>11572365.966269044</v>
      </c>
      <c r="EI50">
        <f>(('RCP26-NEW'!BA51*'Per Unit Emission'!AJ94)*4545454.54545455)/30</f>
        <v>0</v>
      </c>
      <c r="EJ50">
        <f>(('RCP26-NEW'!BB51*'Per Unit Emission'!T94)*4545454.54545455)/30</f>
        <v>161333187.5340994</v>
      </c>
      <c r="EK50">
        <f>(('RCP26-NEW'!BC51*'Per Unit Emission'!U94)*4545454.54545455)/30</f>
        <v>325337797.02720839</v>
      </c>
      <c r="EL50">
        <f>(('RCP26-NEW'!BD51*'Per Unit Emission'!V94)*4545454.54545455)/30</f>
        <v>123648946.39649709</v>
      </c>
      <c r="EM50">
        <f>(('RCP26-NEW'!BE51*'Per Unit Emission'!W94)*4545454.54545455)/30</f>
        <v>18782288.086626194</v>
      </c>
      <c r="EN50">
        <f>(('RCP26-NEW'!BF51*'Per Unit Emission'!X94)*4545454.54545455)/30</f>
        <v>24204224.649791718</v>
      </c>
      <c r="EO50">
        <f>(('RCP26-NEW'!BG51*'Per Unit Emission'!Y94)*4545454.54545455)/30</f>
        <v>12493184.315268094</v>
      </c>
      <c r="EP50">
        <f>(('RCP26-NEW'!BH51*'Per Unit Emission'!Z94)*4545454.54545455)/30</f>
        <v>6392448.341157645</v>
      </c>
      <c r="EQ50">
        <f>(('RCP26-NEW'!BI51*'Per Unit Emission'!AA94)*4545454.54545455)/30</f>
        <v>12023818.74360208</v>
      </c>
      <c r="ER50">
        <f>(('RCP26-NEW'!BJ51*'Per Unit Emission'!AB94)*4545454.54545455)/30</f>
        <v>82986016.463675812</v>
      </c>
      <c r="ES50">
        <f>(('RCP26-NEW'!BK51*'Per Unit Emission'!AC94)*4545454.54545455)/30</f>
        <v>15215.29036740833</v>
      </c>
      <c r="ET50">
        <f>(('RCP26-NEW'!BL51*'Per Unit Emission'!AD94)*4545454.54545455)/30</f>
        <v>3222245.1171010211</v>
      </c>
      <c r="EU50">
        <f>(('RCP26-NEW'!BM51*'Per Unit Emission'!AE94)*4545454.54545455)/30</f>
        <v>0</v>
      </c>
      <c r="EV50">
        <f>(('RCP26-NEW'!BN51*'Per Unit Emission'!AF94)*4545454.54545455)/30</f>
        <v>81899.293989022655</v>
      </c>
      <c r="EW50">
        <f>(('RCP26-NEW'!BO51*'Per Unit Emission'!AG94)*4545454.54545455)/30</f>
        <v>0</v>
      </c>
      <c r="EX50">
        <f>(('RCP26-NEW'!BP51*'Per Unit Emission'!AH94)*4545454.54545455)/30</f>
        <v>555748.33264786936</v>
      </c>
      <c r="EY50">
        <f>(('RCP26-NEW'!BQ51*'Per Unit Emission'!AI94)*4545454.54545455)/30</f>
        <v>11572365.966269044</v>
      </c>
      <c r="EZ50">
        <f>(('RCP26-NEW'!BR51*'Per Unit Emission'!AJ94)*4545454.54545455)/30</f>
        <v>0</v>
      </c>
      <c r="FA50">
        <f>(('RCP26-NEW'!BS51*'Per Unit Emission'!T94)*4545454.54545455)/30</f>
        <v>161333187.5340994</v>
      </c>
      <c r="FB50">
        <f>(('RCP26-NEW'!BT51*'Per Unit Emission'!U94)*4545454.54545455)/30</f>
        <v>325337797.02720839</v>
      </c>
      <c r="FC50">
        <f>(('RCP26-NEW'!BU51*'Per Unit Emission'!V94)*4545454.54545455)/30</f>
        <v>123648946.39649709</v>
      </c>
      <c r="FD50">
        <f>(('RCP26-NEW'!BV51*'Per Unit Emission'!W94)*4545454.54545455)/30</f>
        <v>18782288.086626194</v>
      </c>
      <c r="FE50">
        <f>(('RCP26-NEW'!BW51*'Per Unit Emission'!X94)*4545454.54545455)/30</f>
        <v>24204224.649791718</v>
      </c>
      <c r="FF50">
        <f>(('RCP26-NEW'!BX51*'Per Unit Emission'!Y94)*4545454.54545455)/30</f>
        <v>12493184.315268094</v>
      </c>
      <c r="FG50">
        <f>(('RCP26-NEW'!BY51*'Per Unit Emission'!Z94)*4545454.54545455)/30</f>
        <v>6392448.341157645</v>
      </c>
      <c r="FH50">
        <f>(('RCP26-NEW'!BZ51*'Per Unit Emission'!AA94)*4545454.54545455)/30</f>
        <v>12023818.74360208</v>
      </c>
      <c r="FI50">
        <f>(('RCP26-NEW'!CA51*'Per Unit Emission'!AB94)*4545454.54545455)/30</f>
        <v>82986016.463675812</v>
      </c>
      <c r="FJ50">
        <f>(('RCP26-NEW'!CB51*'Per Unit Emission'!AC94)*4545454.54545455)/30</f>
        <v>15215.29036740833</v>
      </c>
      <c r="FK50">
        <f>(('RCP26-NEW'!CC51*'Per Unit Emission'!AD94)*4545454.54545455)/30</f>
        <v>3222245.1171010211</v>
      </c>
      <c r="FL50">
        <f>(('RCP26-NEW'!CD51*'Per Unit Emission'!AE94)*4545454.54545455)/30</f>
        <v>0</v>
      </c>
      <c r="FM50">
        <f>(('RCP26-NEW'!CE51*'Per Unit Emission'!AF94)*4545454.54545455)/30</f>
        <v>81899.293989022655</v>
      </c>
      <c r="FN50">
        <f>(('RCP26-NEW'!CF51*'Per Unit Emission'!AG94)*4545454.54545455)/30</f>
        <v>0</v>
      </c>
      <c r="FO50">
        <f>(('RCP26-NEW'!CG51*'Per Unit Emission'!AH94)*4545454.54545455)/30</f>
        <v>555748.33264786936</v>
      </c>
      <c r="FP50">
        <f>(('RCP26-NEW'!CH51*'Per Unit Emission'!AI94)*4545454.54545455)/30</f>
        <v>11572365.966269044</v>
      </c>
      <c r="FQ50">
        <v>0</v>
      </c>
      <c r="FR50">
        <v>0</v>
      </c>
      <c r="FS50">
        <v>67.099999999999994</v>
      </c>
      <c r="FT50">
        <f>(('RCP19-NEW'!C51*'Per Unit Emission'!AK94)*4545454.54545455)/30</f>
        <v>161333187.5340994</v>
      </c>
      <c r="FU50">
        <f>(('RCP19-NEW'!D51*'Per Unit Emission'!AL94)*4545454.54545455)/30</f>
        <v>325337797.02720839</v>
      </c>
      <c r="FV50">
        <f>(('RCP19-NEW'!E51*'Per Unit Emission'!AM94)*4545454.54545455)/30</f>
        <v>123648946.39649709</v>
      </c>
      <c r="FW50">
        <f>(('RCP19-NEW'!F51*'Per Unit Emission'!AN94)*4545454.54545455)/30</f>
        <v>18782288.086626194</v>
      </c>
      <c r="FX50">
        <f>(('RCP19-NEW'!G51*'Per Unit Emission'!AO94)*4545454.54545455)/30</f>
        <v>24204224.649791718</v>
      </c>
      <c r="FY50">
        <f>(('RCP19-NEW'!H51*'Per Unit Emission'!AP94)*4545454.54545455)/30</f>
        <v>12493184.315268094</v>
      </c>
      <c r="FZ50">
        <f>(('RCP19-NEW'!I51*'Per Unit Emission'!AQ94)*4545454.54545455)/30</f>
        <v>6392448.341157645</v>
      </c>
      <c r="GA50">
        <f>(('RCP19-NEW'!J51*'Per Unit Emission'!AR94)*4545454.54545455)/30</f>
        <v>12023818.74360208</v>
      </c>
      <c r="GB50">
        <f>(('RCP19-NEW'!K51*'Per Unit Emission'!AS94)*4545454.54545455)/30</f>
        <v>82986016.463675812</v>
      </c>
      <c r="GC50">
        <f>(('RCP19-NEW'!L51*'Per Unit Emission'!AT94)*4545454.54545455)/30</f>
        <v>15215.29036740833</v>
      </c>
      <c r="GD50">
        <f>(('RCP19-NEW'!M51*'Per Unit Emission'!AU94)*4545454.54545455)/30</f>
        <v>3222245.1171010211</v>
      </c>
      <c r="GE50">
        <f>(('RCP19-NEW'!N51*'Per Unit Emission'!AV94)*4545454.54545455)/30</f>
        <v>0</v>
      </c>
      <c r="GF50">
        <f>(('RCP19-NEW'!O51*'Per Unit Emission'!AW94)*4545454.54545455)/30</f>
        <v>81899.293989022655</v>
      </c>
      <c r="GG50">
        <f>(('RCP19-NEW'!P51*'Per Unit Emission'!AX94)*4545454.54545455)/30</f>
        <v>0</v>
      </c>
      <c r="GH50">
        <f>(('RCP19-NEW'!Q51*'Per Unit Emission'!AY94)*4545454.54545455)/30</f>
        <v>555748.33264786936</v>
      </c>
      <c r="GI50">
        <f>(('RCP19-NEW'!R51*'Per Unit Emission'!AZ94)*4545454.54545455)/30</f>
        <v>11572365.966269044</v>
      </c>
      <c r="GJ50">
        <f>(('RCP19-NEW'!S51*'Per Unit Emission'!BA94)*4545454.54545455)/30</f>
        <v>0</v>
      </c>
      <c r="GK50">
        <f>(('RCP19-NEW'!T51*'Per Unit Emission'!AK94)*4545454.54545455)/30</f>
        <v>161333187.5340994</v>
      </c>
      <c r="GL50">
        <f>(('RCP19-NEW'!U51*'Per Unit Emission'!AL94)*4545454.54545455)/30</f>
        <v>325337797.02720839</v>
      </c>
      <c r="GM50">
        <f>(('RCP19-NEW'!V51*'Per Unit Emission'!AM94)*4545454.54545455)/30</f>
        <v>123648946.39649709</v>
      </c>
      <c r="GN50">
        <f>(('RCP19-NEW'!W51*'Per Unit Emission'!AN94)*4545454.54545455)/30</f>
        <v>18782288.086626194</v>
      </c>
      <c r="GO50">
        <f>(('RCP19-NEW'!X51*'Per Unit Emission'!AO94)*4545454.54545455)/30</f>
        <v>24204224.649791718</v>
      </c>
      <c r="GP50">
        <f>(('RCP19-NEW'!Y51*'Per Unit Emission'!AP94)*4545454.54545455)/30</f>
        <v>12493184.315268094</v>
      </c>
      <c r="GQ50">
        <f>(('RCP19-NEW'!Z51*'Per Unit Emission'!AQ94)*4545454.54545455)/30</f>
        <v>6392448.341157645</v>
      </c>
      <c r="GR50">
        <f>(('RCP19-NEW'!AA51*'Per Unit Emission'!AR94)*4545454.54545455)/30</f>
        <v>12023818.74360208</v>
      </c>
      <c r="GS50">
        <f>(('RCP19-NEW'!AB51*'Per Unit Emission'!AS94)*4545454.54545455)/30</f>
        <v>82986016.463675812</v>
      </c>
      <c r="GT50">
        <f>(('RCP19-NEW'!AC51*'Per Unit Emission'!AT94)*4545454.54545455)/30</f>
        <v>15215.29036740833</v>
      </c>
      <c r="GU50">
        <f>(('RCP19-NEW'!AD51*'Per Unit Emission'!AU94)*4545454.54545455)/30</f>
        <v>3222245.1171010211</v>
      </c>
      <c r="GV50">
        <f>(('RCP19-NEW'!AE51*'Per Unit Emission'!AV94)*4545454.54545455)/30</f>
        <v>0</v>
      </c>
      <c r="GW50">
        <f>(('RCP19-NEW'!AF51*'Per Unit Emission'!AW94)*4545454.54545455)/30</f>
        <v>81899.293989022655</v>
      </c>
      <c r="GX50">
        <f>(('RCP19-NEW'!AG51*'Per Unit Emission'!AX94)*4545454.54545455)/30</f>
        <v>0</v>
      </c>
      <c r="GY50">
        <f>(('RCP19-NEW'!AH51*'Per Unit Emission'!AY94)*4545454.54545455)/30</f>
        <v>555748.33264786936</v>
      </c>
      <c r="GZ50">
        <f>(('RCP19-NEW'!AI51*'Per Unit Emission'!AZ94)*4545454.54545455)/30</f>
        <v>11572365.966269044</v>
      </c>
      <c r="HA50">
        <f>(('RCP19-NEW'!AJ51*'Per Unit Emission'!BA94)*4545454.54545455)/30</f>
        <v>0</v>
      </c>
      <c r="HB50">
        <f>(('RCP19-NEW'!AK51*'Per Unit Emission'!AK94)*4545454.54545455)/30</f>
        <v>161333187.5340994</v>
      </c>
      <c r="HC50">
        <f>(('RCP19-NEW'!AL51*'Per Unit Emission'!AL94)*4545454.54545455)/30</f>
        <v>325337797.02720839</v>
      </c>
      <c r="HD50">
        <f>(('RCP19-NEW'!AM51*'Per Unit Emission'!AM94)*4545454.54545455)/30</f>
        <v>123648946.39649709</v>
      </c>
      <c r="HE50">
        <f>(('RCP19-NEW'!AN51*'Per Unit Emission'!AN94)*4545454.54545455)/30</f>
        <v>18782288.086626194</v>
      </c>
      <c r="HF50">
        <f>(('RCP19-NEW'!AO51*'Per Unit Emission'!AO94)*4545454.54545455)/30</f>
        <v>24204224.649791718</v>
      </c>
      <c r="HG50">
        <f>(('RCP19-NEW'!AP51*'Per Unit Emission'!AP94)*4545454.54545455)/30</f>
        <v>12493184.315268094</v>
      </c>
      <c r="HH50">
        <f>(('RCP19-NEW'!AQ51*'Per Unit Emission'!AQ94)*4545454.54545455)/30</f>
        <v>6392448.341157645</v>
      </c>
      <c r="HI50">
        <f>(('RCP19-NEW'!AR51*'Per Unit Emission'!AR94)*4545454.54545455)/30</f>
        <v>12023818.74360208</v>
      </c>
      <c r="HJ50">
        <f>(('RCP19-NEW'!AS51*'Per Unit Emission'!AS94)*4545454.54545455)/30</f>
        <v>82986016.463675812</v>
      </c>
      <c r="HK50">
        <f>(('RCP19-NEW'!AT51*'Per Unit Emission'!AT94)*4545454.54545455)/30</f>
        <v>15215.29036740833</v>
      </c>
      <c r="HL50">
        <f>(('RCP19-NEW'!AU51*'Per Unit Emission'!AU94)*4545454.54545455)/30</f>
        <v>3222245.1171010211</v>
      </c>
      <c r="HM50">
        <f>(('RCP19-NEW'!AV51*'Per Unit Emission'!AV94)*4545454.54545455)/30</f>
        <v>0</v>
      </c>
      <c r="HN50">
        <f>(('RCP19-NEW'!AW51*'Per Unit Emission'!AW94)*4545454.54545455)/30</f>
        <v>81899.293989022655</v>
      </c>
      <c r="HO50">
        <f>(('RCP19-NEW'!AX51*'Per Unit Emission'!AX94)*4545454.54545455)/30</f>
        <v>0</v>
      </c>
      <c r="HP50">
        <f>(('RCP19-NEW'!AY51*'Per Unit Emission'!AY94)*4545454.54545455)/30</f>
        <v>555748.33264786936</v>
      </c>
      <c r="HQ50">
        <f>(('RCP19-NEW'!AZ51*'Per Unit Emission'!AZ94)*4545454.54545455)/30</f>
        <v>11572365.966269044</v>
      </c>
      <c r="HR50">
        <f>(('RCP19-NEW'!BA51*'Per Unit Emission'!BA94)*4545454.54545455)/30</f>
        <v>0</v>
      </c>
      <c r="HS50">
        <f>(('RCP19-NEW'!BB51*'Per Unit Emission'!AK94)*4545454.54545455)/30</f>
        <v>161333187.5340994</v>
      </c>
      <c r="HT50">
        <f>(('RCP19-NEW'!BC51*'Per Unit Emission'!AL94)*4545454.54545455)/30</f>
        <v>325337797.02720839</v>
      </c>
      <c r="HU50">
        <f>(('RCP19-NEW'!BD51*'Per Unit Emission'!AM94)*4545454.54545455)/30</f>
        <v>123648946.39649709</v>
      </c>
      <c r="HV50">
        <f>(('RCP19-NEW'!BE51*'Per Unit Emission'!AN94)*4545454.54545455)/30</f>
        <v>18782288.086626194</v>
      </c>
      <c r="HW50">
        <f>(('RCP19-NEW'!BF51*'Per Unit Emission'!AO94)*4545454.54545455)/30</f>
        <v>24204224.649791718</v>
      </c>
      <c r="HX50">
        <f>(('RCP19-NEW'!BG51*'Per Unit Emission'!AP94)*4545454.54545455)/30</f>
        <v>12493184.315268094</v>
      </c>
      <c r="HY50">
        <f>(('RCP19-NEW'!BH51*'Per Unit Emission'!AQ94)*4545454.54545455)/30</f>
        <v>6392448.341157645</v>
      </c>
      <c r="HZ50">
        <f>(('RCP19-NEW'!BI51*'Per Unit Emission'!AR94)*4545454.54545455)/30</f>
        <v>12023818.74360208</v>
      </c>
      <c r="IA50">
        <f>(('RCP19-NEW'!BJ51*'Per Unit Emission'!AS94)*4545454.54545455)/30</f>
        <v>82986016.463675812</v>
      </c>
      <c r="IB50">
        <f>(('RCP19-NEW'!BK51*'Per Unit Emission'!AT94)*4545454.54545455)/30</f>
        <v>15215.29036740833</v>
      </c>
      <c r="IC50">
        <f>(('RCP19-NEW'!BL51*'Per Unit Emission'!AU94)*4545454.54545455)/30</f>
        <v>3222245.1171010211</v>
      </c>
      <c r="ID50">
        <f>(('RCP19-NEW'!BM51*'Per Unit Emission'!AV94)*4545454.54545455)/30</f>
        <v>0</v>
      </c>
      <c r="IE50">
        <f>(('RCP19-NEW'!BN51*'Per Unit Emission'!AW94)*4545454.54545455)/30</f>
        <v>81899.293989022655</v>
      </c>
      <c r="IF50">
        <f>(('RCP19-NEW'!BO51*'Per Unit Emission'!AX94)*4545454.54545455)/30</f>
        <v>0</v>
      </c>
      <c r="IG50">
        <f>(('RCP19-NEW'!BP51*'Per Unit Emission'!AY94)*4545454.54545455)/30</f>
        <v>555748.33264786936</v>
      </c>
      <c r="IH50">
        <f>(('RCP19-NEW'!BQ51*'Per Unit Emission'!AZ94)*4545454.54545455)/30</f>
        <v>11572365.966269044</v>
      </c>
      <c r="II50">
        <f>(('RCP19-NEW'!BR51*'Per Unit Emission'!BA94)*4545454.54545455)/30</f>
        <v>0</v>
      </c>
      <c r="IJ50">
        <f>(('RCP19-NEW'!BS51*'Per Unit Emission'!AK94)*4545454.54545455)/30</f>
        <v>161333187.5340994</v>
      </c>
      <c r="IK50">
        <f>(('RCP19-NEW'!BT51*'Per Unit Emission'!AL94)*4545454.54545455)/30</f>
        <v>325337797.02720839</v>
      </c>
      <c r="IL50">
        <f>(('RCP19-NEW'!BU51*'Per Unit Emission'!AM94)*4545454.54545455)/30</f>
        <v>123648946.39649709</v>
      </c>
      <c r="IM50">
        <f>(('RCP19-NEW'!BV51*'Per Unit Emission'!AN94)*4545454.54545455)/30</f>
        <v>18782288.086626194</v>
      </c>
      <c r="IN50">
        <f>(('RCP19-NEW'!BW51*'Per Unit Emission'!AO94)*4545454.54545455)/30</f>
        <v>24204224.649791718</v>
      </c>
      <c r="IO50">
        <f>(('RCP19-NEW'!BX51*'Per Unit Emission'!AP94)*4545454.54545455)/30</f>
        <v>12493184.315268094</v>
      </c>
      <c r="IP50">
        <f>(('RCP19-NEW'!BY51*'Per Unit Emission'!AQ94)*4545454.54545455)/30</f>
        <v>6392448.341157645</v>
      </c>
      <c r="IQ50">
        <f>(('RCP19-NEW'!BZ51*'Per Unit Emission'!AR94)*4545454.54545455)/30</f>
        <v>12023818.74360208</v>
      </c>
      <c r="IR50">
        <f>(('RCP19-NEW'!CA51*'Per Unit Emission'!AS94)*4545454.54545455)/30</f>
        <v>82986016.463675812</v>
      </c>
      <c r="IS50">
        <f>(('RCP19-NEW'!CB51*'Per Unit Emission'!AT94)*4545454.54545455)/30</f>
        <v>15215.29036740833</v>
      </c>
      <c r="IT50">
        <f>(('RCP19-NEW'!CC51*'Per Unit Emission'!AU94)*4545454.54545455)/30</f>
        <v>3222245.1171010211</v>
      </c>
      <c r="IU50">
        <f>(('RCP19-NEW'!CD51*'Per Unit Emission'!AV94)*4545454.54545455)/30</f>
        <v>0</v>
      </c>
      <c r="IV50">
        <f>(('RCP19-NEW'!CE51*'Per Unit Emission'!AW94)*4545454.54545455)/30</f>
        <v>81899.293989022655</v>
      </c>
      <c r="IW50">
        <f>(('RCP19-NEW'!CF51*'Per Unit Emission'!AX94)*4545454.54545455)/30</f>
        <v>0</v>
      </c>
      <c r="IX50">
        <f>(('RCP19-NEW'!CG51*'Per Unit Emission'!AY94)*4545454.54545455)/30</f>
        <v>555748.33264786936</v>
      </c>
      <c r="IY50">
        <f>(('RCP19-NEW'!CH51*'Per Unit Emission'!AZ94)*4545454.54545455)/30</f>
        <v>11572365.966269044</v>
      </c>
    </row>
    <row r="51" spans="1:259" x14ac:dyDescent="0.25">
      <c r="A51">
        <v>2014</v>
      </c>
      <c r="B51">
        <f>(('Base-New'!C52*'Per Unit Emission'!C95)*4545454.54545455)/30</f>
        <v>298794904.98665172</v>
      </c>
      <c r="C51">
        <f>(('Base-New'!D52*'Per Unit Emission'!D95)*4545454.54545455)/30</f>
        <v>466735955.90951347</v>
      </c>
      <c r="D51">
        <f>(('Base-New'!E52*'Per Unit Emission'!E95)*4545454.54545455)/30</f>
        <v>214363037.87613833</v>
      </c>
      <c r="E51">
        <f>(('Base-New'!F52*'Per Unit Emission'!F95)*4545454.54545455)/30</f>
        <v>22509024.206846587</v>
      </c>
      <c r="F51">
        <f>(('Base-New'!G52*'Per Unit Emission'!G95)*4545454.54545455)/30</f>
        <v>35468539.825562328</v>
      </c>
      <c r="G51">
        <f>(('Base-New'!H52*'Per Unit Emission'!H95)*4545454.54545455)/30</f>
        <v>16811124.223817337</v>
      </c>
      <c r="H51">
        <f>(('Base-New'!I52*'Per Unit Emission'!I95)*4545454.54545455)/30</f>
        <v>18619966.222560536</v>
      </c>
      <c r="I51">
        <f>(('Base-New'!J52*'Per Unit Emission'!J95)*4545454.54545455)/30</f>
        <v>10735512.65973068</v>
      </c>
      <c r="J51">
        <f>(('Base-New'!K52*'Per Unit Emission'!K95)*4545454.54545455)/30</f>
        <v>159621458.42262572</v>
      </c>
      <c r="K51">
        <f>(('Base-New'!L52*'Per Unit Emission'!L95)*4545454.54545455)/30</f>
        <v>17076288.689912234</v>
      </c>
      <c r="L51">
        <f>(('Base-New'!M52*'Per Unit Emission'!M95)*4545454.54545455)/30</f>
        <v>9279583.0641431604</v>
      </c>
      <c r="M51">
        <f>(('Base-New'!N52*'Per Unit Emission'!N95)*4545454.54545455)/30</f>
        <v>308042.69731796917</v>
      </c>
      <c r="N51">
        <f>(('Base-New'!O52*'Per Unit Emission'!O95)*4545454.54545455)/30</f>
        <v>209319.88312395281</v>
      </c>
      <c r="O51">
        <f>(('Base-New'!P52*'Per Unit Emission'!P95)*4545454.54545455)/30</f>
        <v>0</v>
      </c>
      <c r="P51">
        <f>(('Base-New'!Q52*'Per Unit Emission'!Q95)*4545454.54545455)/30</f>
        <v>2003343.3401843966</v>
      </c>
      <c r="Q51">
        <f>(('Base-New'!R52*'Per Unit Emission'!R95)*4545454.54545455)/30</f>
        <v>14348555.376233075</v>
      </c>
      <c r="R51">
        <v>0</v>
      </c>
      <c r="S51">
        <f>(('Base-New'!T52*'Per Unit Emission'!C95)*4545454.54545455)/30</f>
        <v>298794904.98665172</v>
      </c>
      <c r="T51">
        <f>(('Base-New'!U52*'Per Unit Emission'!D95)*4545454.54545455)/30</f>
        <v>466735955.90951347</v>
      </c>
      <c r="U51">
        <f>(('Base-New'!V52*'Per Unit Emission'!E95)*4545454.54545455)/30</f>
        <v>214363037.87613833</v>
      </c>
      <c r="V51">
        <f>(('Base-New'!W52*'Per Unit Emission'!F95)*4545454.54545455)/30</f>
        <v>22509024.206846587</v>
      </c>
      <c r="W51">
        <f>(('Base-New'!X52*'Per Unit Emission'!G95)*4545454.54545455)/30</f>
        <v>35468539.825562328</v>
      </c>
      <c r="X51">
        <f>(('Base-New'!Y52*'Per Unit Emission'!H95)*4545454.54545455)/30</f>
        <v>16811124.223817337</v>
      </c>
      <c r="Y51">
        <f>(('Base-New'!Z52*'Per Unit Emission'!I95)*4545454.54545455)/30</f>
        <v>18619966.222560536</v>
      </c>
      <c r="Z51">
        <f>(('Base-New'!AA52*'Per Unit Emission'!J95)*4545454.54545455)/30</f>
        <v>10735512.65973068</v>
      </c>
      <c r="AA51">
        <f>(('Base-New'!AB52*'Per Unit Emission'!K95)*4545454.54545455)/30</f>
        <v>159621458.42262572</v>
      </c>
      <c r="AB51">
        <f>(('Base-New'!AC52*'Per Unit Emission'!L95)*4545454.54545455)/30</f>
        <v>17076288.689912234</v>
      </c>
      <c r="AC51">
        <f>(('Base-New'!AD52*'Per Unit Emission'!M95)*4545454.54545455)/30</f>
        <v>9279583.0641431604</v>
      </c>
      <c r="AD51">
        <f>(('Base-New'!AE52*'Per Unit Emission'!N95)*4545454.54545455)/30</f>
        <v>308042.69731796917</v>
      </c>
      <c r="AE51">
        <f>(('Base-New'!AF52*'Per Unit Emission'!O95)*4545454.54545455)/30</f>
        <v>209319.88312395281</v>
      </c>
      <c r="AF51">
        <f>(('Base-New'!AG52*'Per Unit Emission'!P95)*4545454.54545455)/30</f>
        <v>0</v>
      </c>
      <c r="AG51">
        <f>(('Base-New'!AH52*'Per Unit Emission'!Q95)*4545454.54545455)/30</f>
        <v>2003343.3401843966</v>
      </c>
      <c r="AH51">
        <f>(('Base-New'!AI52*'Per Unit Emission'!R95)*4545454.54545455)/30</f>
        <v>14348555.376233075</v>
      </c>
      <c r="AI51">
        <v>0</v>
      </c>
      <c r="AJ51">
        <f>(('Base-New'!AK52*'Per Unit Emission'!C95)*4545454.54545455)/30</f>
        <v>298794904.98665172</v>
      </c>
      <c r="AK51">
        <f>(('Base-New'!AL52*'Per Unit Emission'!D95)*4545454.54545455)/30</f>
        <v>466735955.90951347</v>
      </c>
      <c r="AL51">
        <f>(('Base-New'!AM52*'Per Unit Emission'!E95)*4545454.54545455)/30</f>
        <v>214363037.87613833</v>
      </c>
      <c r="AM51">
        <f>(('Base-New'!AN52*'Per Unit Emission'!F95)*4545454.54545455)/30</f>
        <v>22509024.206846587</v>
      </c>
      <c r="AN51">
        <f>(('Base-New'!AO52*'Per Unit Emission'!G95)*4545454.54545455)/30</f>
        <v>35468539.825562328</v>
      </c>
      <c r="AO51">
        <f>(('Base-New'!AP52*'Per Unit Emission'!H95)*4545454.54545455)/30</f>
        <v>16811124.223817337</v>
      </c>
      <c r="AP51">
        <f>(('Base-New'!AQ52*'Per Unit Emission'!I95)*4545454.54545455)/30</f>
        <v>18619966.222560536</v>
      </c>
      <c r="AQ51">
        <f>(('Base-New'!AR52*'Per Unit Emission'!J95)*4545454.54545455)/30</f>
        <v>10735512.65973068</v>
      </c>
      <c r="AR51">
        <f>(('Base-New'!AS52*'Per Unit Emission'!K95)*4545454.54545455)/30</f>
        <v>159621458.42262572</v>
      </c>
      <c r="AS51">
        <f>(('Base-New'!AT52*'Per Unit Emission'!L95)*4545454.54545455)/30</f>
        <v>17076288.689912234</v>
      </c>
      <c r="AT51">
        <f>(('Base-New'!AU52*'Per Unit Emission'!M95)*4545454.54545455)/30</f>
        <v>9279583.0641431604</v>
      </c>
      <c r="AU51">
        <f>(('Base-New'!AV52*'Per Unit Emission'!N95)*4545454.54545455)/30</f>
        <v>308042.69731796917</v>
      </c>
      <c r="AV51">
        <f>(('Base-New'!AW52*'Per Unit Emission'!O95)*4545454.54545455)/30</f>
        <v>209319.88312395281</v>
      </c>
      <c r="AW51">
        <f>(('Base-New'!AX52*'Per Unit Emission'!P95)*4545454.54545455)/30</f>
        <v>0</v>
      </c>
      <c r="AX51">
        <f>(('Base-New'!AY52*'Per Unit Emission'!Q95)*4545454.54545455)/30</f>
        <v>2003343.3401843966</v>
      </c>
      <c r="AY51">
        <f>(('Base-New'!AZ52*'Per Unit Emission'!R95)*4545454.54545455)/30</f>
        <v>14348555.376233075</v>
      </c>
      <c r="AZ51">
        <v>0</v>
      </c>
      <c r="BA51">
        <f>(('Base-New'!BB52*'Per Unit Emission'!C95)*4545454.54545455)/30</f>
        <v>298794904.98665172</v>
      </c>
      <c r="BB51">
        <f>(('Base-New'!BC52*'Per Unit Emission'!D95)*4545454.54545455)/30</f>
        <v>466735955.90951347</v>
      </c>
      <c r="BC51">
        <f>(('Base-New'!BD52*'Per Unit Emission'!E95)*4545454.54545455)/30</f>
        <v>214363037.87613833</v>
      </c>
      <c r="BD51">
        <f>(('Base-New'!BE52*'Per Unit Emission'!F95)*4545454.54545455)/30</f>
        <v>22509024.206846587</v>
      </c>
      <c r="BE51">
        <f>(('Base-New'!BF52*'Per Unit Emission'!G95)*4545454.54545455)/30</f>
        <v>35468539.825562328</v>
      </c>
      <c r="BF51">
        <f>(('Base-New'!BG52*'Per Unit Emission'!H95)*4545454.54545455)/30</f>
        <v>16811124.223817337</v>
      </c>
      <c r="BG51">
        <f>(('Base-New'!BH52*'Per Unit Emission'!I95)*4545454.54545455)/30</f>
        <v>18619966.222560536</v>
      </c>
      <c r="BH51">
        <f>(('Base-New'!BI52*'Per Unit Emission'!J95)*4545454.54545455)/30</f>
        <v>10735512.65973068</v>
      </c>
      <c r="BI51">
        <f>(('Base-New'!BJ52*'Per Unit Emission'!K95)*4545454.54545455)/30</f>
        <v>159621458.42262572</v>
      </c>
      <c r="BJ51">
        <f>(('Base-New'!BK52*'Per Unit Emission'!L95)*4545454.54545455)/30</f>
        <v>17076288.689912234</v>
      </c>
      <c r="BK51">
        <f>(('Base-New'!BL52*'Per Unit Emission'!M95)*4545454.54545455)/30</f>
        <v>9279583.0641431604</v>
      </c>
      <c r="BL51">
        <f>(('Base-New'!BM52*'Per Unit Emission'!N95)*4545454.54545455)/30</f>
        <v>308042.69731796917</v>
      </c>
      <c r="BM51">
        <f>(('Base-New'!BN52*'Per Unit Emission'!O95)*4545454.54545455)/30</f>
        <v>209319.88312395281</v>
      </c>
      <c r="BN51">
        <f>(('Base-New'!BO52*'Per Unit Emission'!P95)*4545454.54545455)/30</f>
        <v>0</v>
      </c>
      <c r="BO51">
        <f>(('Base-New'!BP52*'Per Unit Emission'!Q95)*4545454.54545455)/30</f>
        <v>2003343.3401843966</v>
      </c>
      <c r="BP51">
        <f>(('Base-New'!BQ52*'Per Unit Emission'!R95)*4545454.54545455)/30</f>
        <v>14348555.376233075</v>
      </c>
      <c r="BQ51">
        <v>0</v>
      </c>
      <c r="BR51">
        <f>(('Base-New'!BS52*'Per Unit Emission'!C95)*4545454.54545455)/30</f>
        <v>298794904.98665172</v>
      </c>
      <c r="BS51">
        <f>(('Base-New'!BT52*'Per Unit Emission'!D95)*4545454.54545455)/30</f>
        <v>466735955.90951347</v>
      </c>
      <c r="BT51">
        <f>(('Base-New'!BU52*'Per Unit Emission'!E95)*4545454.54545455)/30</f>
        <v>214363037.87613833</v>
      </c>
      <c r="BU51">
        <f>(('Base-New'!BV52*'Per Unit Emission'!F95)*4545454.54545455)/30</f>
        <v>22509024.206846587</v>
      </c>
      <c r="BV51">
        <f>(('Base-New'!BW52*'Per Unit Emission'!G95)*4545454.54545455)/30</f>
        <v>35468539.825562328</v>
      </c>
      <c r="BW51">
        <f>(('Base-New'!BX52*'Per Unit Emission'!H95)*4545454.54545455)/30</f>
        <v>16811124.223817337</v>
      </c>
      <c r="BX51">
        <f>(('Base-New'!BY52*'Per Unit Emission'!I95)*4545454.54545455)/30</f>
        <v>18619966.222560536</v>
      </c>
      <c r="BY51">
        <f>(('Base-New'!BZ52*'Per Unit Emission'!J95)*4545454.54545455)/30</f>
        <v>10735512.65973068</v>
      </c>
      <c r="BZ51">
        <f>(('Base-New'!CA52*'Per Unit Emission'!K95)*4545454.54545455)/30</f>
        <v>159621458.42262572</v>
      </c>
      <c r="CA51">
        <f>(('Base-New'!CB52*'Per Unit Emission'!L95)*4545454.54545455)/30</f>
        <v>17076288.689912234</v>
      </c>
      <c r="CB51">
        <f>(('Base-New'!CC52*'Per Unit Emission'!M95)*4545454.54545455)/30</f>
        <v>9279583.0641431604</v>
      </c>
      <c r="CC51">
        <f>(('Base-New'!CD52*'Per Unit Emission'!N95)*4545454.54545455)/30</f>
        <v>308042.69731796917</v>
      </c>
      <c r="CD51">
        <f>(('Base-New'!CE52*'Per Unit Emission'!O95)*4545454.54545455)/30</f>
        <v>209319.88312395281</v>
      </c>
      <c r="CE51">
        <f>(('Base-New'!CF52*'Per Unit Emission'!P95)*4545454.54545455)/30</f>
        <v>0</v>
      </c>
      <c r="CF51">
        <f>(('Base-New'!CG52*'Per Unit Emission'!Q95)*4545454.54545455)/30</f>
        <v>2003343.3401843966</v>
      </c>
      <c r="CG51">
        <f>(('Base-New'!CH52*'Per Unit Emission'!R95)*4545454.54545455)/30</f>
        <v>14348555.376233075</v>
      </c>
      <c r="CH51">
        <v>0</v>
      </c>
      <c r="CI51">
        <v>0</v>
      </c>
      <c r="CJ51">
        <v>67.13333333333334</v>
      </c>
      <c r="CK51">
        <f>(('RCP26-NEW'!C52*'Per Unit Emission'!T95)*4545454.54545455)/30</f>
        <v>298794904.98665172</v>
      </c>
      <c r="CL51">
        <f>(('RCP26-NEW'!D52*'Per Unit Emission'!U95)*4545454.54545455)/30</f>
        <v>466735955.90951347</v>
      </c>
      <c r="CM51">
        <f>(('RCP26-NEW'!E52*'Per Unit Emission'!V95)*4545454.54545455)/30</f>
        <v>214363037.87613833</v>
      </c>
      <c r="CN51">
        <f>(('RCP26-NEW'!F52*'Per Unit Emission'!W95)*4545454.54545455)/30</f>
        <v>22509024.206846587</v>
      </c>
      <c r="CO51">
        <f>(('RCP26-NEW'!G52*'Per Unit Emission'!X95)*4545454.54545455)/30</f>
        <v>35468539.825562328</v>
      </c>
      <c r="CP51">
        <f>(('RCP26-NEW'!H52*'Per Unit Emission'!Y95)*4545454.54545455)/30</f>
        <v>16811124.223817337</v>
      </c>
      <c r="CQ51">
        <f>(('RCP26-NEW'!I52*'Per Unit Emission'!Z95)*4545454.54545455)/30</f>
        <v>18619966.222560536</v>
      </c>
      <c r="CR51">
        <f>(('RCP26-NEW'!J52*'Per Unit Emission'!AA95)*4545454.54545455)/30</f>
        <v>10735512.65973068</v>
      </c>
      <c r="CS51">
        <f>(('RCP26-NEW'!K52*'Per Unit Emission'!AB95)*4545454.54545455)/30</f>
        <v>159621458.42262572</v>
      </c>
      <c r="CT51">
        <f>(('RCP26-NEW'!L52*'Per Unit Emission'!AC95)*4545454.54545455)/30</f>
        <v>17076288.689912234</v>
      </c>
      <c r="CU51">
        <f>(('RCP26-NEW'!M52*'Per Unit Emission'!AD95)*4545454.54545455)/30</f>
        <v>9279583.0641431604</v>
      </c>
      <c r="CV51">
        <f>(('RCP26-NEW'!N52*'Per Unit Emission'!AE95)*4545454.54545455)/30</f>
        <v>308042.69731796917</v>
      </c>
      <c r="CW51">
        <f>(('RCP26-NEW'!O52*'Per Unit Emission'!AF95)*4545454.54545455)/30</f>
        <v>209319.88312395281</v>
      </c>
      <c r="CX51">
        <f>(('RCP26-NEW'!P52*'Per Unit Emission'!AG95)*4545454.54545455)/30</f>
        <v>0</v>
      </c>
      <c r="CY51">
        <f>(('RCP26-NEW'!Q52*'Per Unit Emission'!AH95)*4545454.54545455)/30</f>
        <v>2003343.3401843966</v>
      </c>
      <c r="CZ51">
        <f>(('RCP26-NEW'!R52*'Per Unit Emission'!AI95)*4545454.54545455)/30</f>
        <v>14348555.376233075</v>
      </c>
      <c r="DA51">
        <f>(('RCP26-NEW'!S52*'Per Unit Emission'!AJ95)*4545454.54545455)/30</f>
        <v>0</v>
      </c>
      <c r="DB51">
        <f>(('RCP26-NEW'!T52*'Per Unit Emission'!T95)*4545454.54545455)/30</f>
        <v>298794904.98665172</v>
      </c>
      <c r="DC51">
        <f>(('RCP26-NEW'!U52*'Per Unit Emission'!U95)*4545454.54545455)/30</f>
        <v>466735955.90951347</v>
      </c>
      <c r="DD51">
        <f>(('RCP26-NEW'!V52*'Per Unit Emission'!V95)*4545454.54545455)/30</f>
        <v>214363037.87613833</v>
      </c>
      <c r="DE51">
        <f>(('RCP26-NEW'!W52*'Per Unit Emission'!W95)*4545454.54545455)/30</f>
        <v>22509024.206846587</v>
      </c>
      <c r="DF51">
        <f>(('RCP26-NEW'!X52*'Per Unit Emission'!X95)*4545454.54545455)/30</f>
        <v>35468539.825562328</v>
      </c>
      <c r="DG51">
        <f>(('RCP26-NEW'!Y52*'Per Unit Emission'!Y95)*4545454.54545455)/30</f>
        <v>16811124.223817337</v>
      </c>
      <c r="DH51">
        <f>(('RCP26-NEW'!Z52*'Per Unit Emission'!Z95)*4545454.54545455)/30</f>
        <v>18619966.222560536</v>
      </c>
      <c r="DI51">
        <f>(('RCP26-NEW'!AA52*'Per Unit Emission'!AA95)*4545454.54545455)/30</f>
        <v>10735512.65973068</v>
      </c>
      <c r="DJ51">
        <f>(('RCP26-NEW'!AB52*'Per Unit Emission'!AB95)*4545454.54545455)/30</f>
        <v>159621458.42262572</v>
      </c>
      <c r="DK51">
        <f>(('RCP26-NEW'!AC52*'Per Unit Emission'!AC95)*4545454.54545455)/30</f>
        <v>17076288.689912234</v>
      </c>
      <c r="DL51">
        <f>(('RCP26-NEW'!AD52*'Per Unit Emission'!AD95)*4545454.54545455)/30</f>
        <v>9279583.0641431604</v>
      </c>
      <c r="DM51">
        <f>(('RCP26-NEW'!AE52*'Per Unit Emission'!AE95)*4545454.54545455)/30</f>
        <v>308042.69731796917</v>
      </c>
      <c r="DN51">
        <f>(('RCP26-NEW'!AF52*'Per Unit Emission'!AF95)*4545454.54545455)/30</f>
        <v>209319.88312395281</v>
      </c>
      <c r="DO51">
        <f>(('RCP26-NEW'!AG52*'Per Unit Emission'!AG95)*4545454.54545455)/30</f>
        <v>0</v>
      </c>
      <c r="DP51">
        <f>(('RCP26-NEW'!AH52*'Per Unit Emission'!AH95)*4545454.54545455)/30</f>
        <v>2003343.3401843966</v>
      </c>
      <c r="DQ51">
        <f>(('RCP26-NEW'!AI52*'Per Unit Emission'!AI95)*4545454.54545455)/30</f>
        <v>14348555.376233075</v>
      </c>
      <c r="DR51">
        <f>(('RCP26-NEW'!AJ52*'Per Unit Emission'!AJ95)*4545454.54545455)/30</f>
        <v>0</v>
      </c>
      <c r="DS51">
        <f>(('RCP26-NEW'!AK52*'Per Unit Emission'!T95)*4545454.54545455)/30</f>
        <v>298794904.98665172</v>
      </c>
      <c r="DT51">
        <f>(('RCP26-NEW'!AL52*'Per Unit Emission'!U95)*4545454.54545455)/30</f>
        <v>466735955.90951347</v>
      </c>
      <c r="DU51">
        <f>(('RCP26-NEW'!AM52*'Per Unit Emission'!V95)*4545454.54545455)/30</f>
        <v>214363037.87613833</v>
      </c>
      <c r="DV51">
        <f>(('RCP26-NEW'!AN52*'Per Unit Emission'!W95)*4545454.54545455)/30</f>
        <v>22509024.206846587</v>
      </c>
      <c r="DW51">
        <f>(('RCP26-NEW'!AO52*'Per Unit Emission'!X95)*4545454.54545455)/30</f>
        <v>35468539.825562328</v>
      </c>
      <c r="DX51">
        <f>(('RCP26-NEW'!AP52*'Per Unit Emission'!Y95)*4545454.54545455)/30</f>
        <v>16811124.223817337</v>
      </c>
      <c r="DY51">
        <f>(('RCP26-NEW'!AQ52*'Per Unit Emission'!Z95)*4545454.54545455)/30</f>
        <v>18619966.222560536</v>
      </c>
      <c r="DZ51">
        <f>(('RCP26-NEW'!AR52*'Per Unit Emission'!AA95)*4545454.54545455)/30</f>
        <v>10735512.65973068</v>
      </c>
      <c r="EA51">
        <f>(('RCP26-NEW'!AS52*'Per Unit Emission'!AB95)*4545454.54545455)/30</f>
        <v>159621458.42262572</v>
      </c>
      <c r="EB51">
        <f>(('RCP26-NEW'!AT52*'Per Unit Emission'!AC95)*4545454.54545455)/30</f>
        <v>17076288.689912234</v>
      </c>
      <c r="EC51">
        <f>(('RCP26-NEW'!AU52*'Per Unit Emission'!AD95)*4545454.54545455)/30</f>
        <v>9279583.0641431604</v>
      </c>
      <c r="ED51">
        <f>(('RCP26-NEW'!AV52*'Per Unit Emission'!AE95)*4545454.54545455)/30</f>
        <v>308042.69731796917</v>
      </c>
      <c r="EE51">
        <f>(('RCP26-NEW'!AW52*'Per Unit Emission'!AF95)*4545454.54545455)/30</f>
        <v>209319.88312395281</v>
      </c>
      <c r="EF51">
        <f>(('RCP26-NEW'!AX52*'Per Unit Emission'!AG95)*4545454.54545455)/30</f>
        <v>0</v>
      </c>
      <c r="EG51">
        <f>(('RCP26-NEW'!AY52*'Per Unit Emission'!AH95)*4545454.54545455)/30</f>
        <v>2003343.3401843966</v>
      </c>
      <c r="EH51">
        <f>(('RCP26-NEW'!AZ52*'Per Unit Emission'!AI95)*4545454.54545455)/30</f>
        <v>14348555.376233075</v>
      </c>
      <c r="EI51">
        <f>(('RCP26-NEW'!BA52*'Per Unit Emission'!AJ95)*4545454.54545455)/30</f>
        <v>0</v>
      </c>
      <c r="EJ51">
        <f>(('RCP26-NEW'!BB52*'Per Unit Emission'!T95)*4545454.54545455)/30</f>
        <v>298794904.98665172</v>
      </c>
      <c r="EK51">
        <f>(('RCP26-NEW'!BC52*'Per Unit Emission'!U95)*4545454.54545455)/30</f>
        <v>466735955.90951347</v>
      </c>
      <c r="EL51">
        <f>(('RCP26-NEW'!BD52*'Per Unit Emission'!V95)*4545454.54545455)/30</f>
        <v>214363037.87613833</v>
      </c>
      <c r="EM51">
        <f>(('RCP26-NEW'!BE52*'Per Unit Emission'!W95)*4545454.54545455)/30</f>
        <v>22509024.206846587</v>
      </c>
      <c r="EN51">
        <f>(('RCP26-NEW'!BF52*'Per Unit Emission'!X95)*4545454.54545455)/30</f>
        <v>35468539.825562328</v>
      </c>
      <c r="EO51">
        <f>(('RCP26-NEW'!BG52*'Per Unit Emission'!Y95)*4545454.54545455)/30</f>
        <v>16811124.223817337</v>
      </c>
      <c r="EP51">
        <f>(('RCP26-NEW'!BH52*'Per Unit Emission'!Z95)*4545454.54545455)/30</f>
        <v>18619966.222560536</v>
      </c>
      <c r="EQ51">
        <f>(('RCP26-NEW'!BI52*'Per Unit Emission'!AA95)*4545454.54545455)/30</f>
        <v>10735512.65973068</v>
      </c>
      <c r="ER51">
        <f>(('RCP26-NEW'!BJ52*'Per Unit Emission'!AB95)*4545454.54545455)/30</f>
        <v>159621458.42262572</v>
      </c>
      <c r="ES51">
        <f>(('RCP26-NEW'!BK52*'Per Unit Emission'!AC95)*4545454.54545455)/30</f>
        <v>17076288.689912234</v>
      </c>
      <c r="ET51">
        <f>(('RCP26-NEW'!BL52*'Per Unit Emission'!AD95)*4545454.54545455)/30</f>
        <v>9279583.0641431604</v>
      </c>
      <c r="EU51">
        <f>(('RCP26-NEW'!BM52*'Per Unit Emission'!AE95)*4545454.54545455)/30</f>
        <v>308042.69731796917</v>
      </c>
      <c r="EV51">
        <f>(('RCP26-NEW'!BN52*'Per Unit Emission'!AF95)*4545454.54545455)/30</f>
        <v>209319.88312395281</v>
      </c>
      <c r="EW51">
        <f>(('RCP26-NEW'!BO52*'Per Unit Emission'!AG95)*4545454.54545455)/30</f>
        <v>0</v>
      </c>
      <c r="EX51">
        <f>(('RCP26-NEW'!BP52*'Per Unit Emission'!AH95)*4545454.54545455)/30</f>
        <v>2003343.3401843966</v>
      </c>
      <c r="EY51">
        <f>(('RCP26-NEW'!BQ52*'Per Unit Emission'!AI95)*4545454.54545455)/30</f>
        <v>14348555.376233075</v>
      </c>
      <c r="EZ51">
        <f>(('RCP26-NEW'!BR52*'Per Unit Emission'!AJ95)*4545454.54545455)/30</f>
        <v>0</v>
      </c>
      <c r="FA51">
        <f>(('RCP26-NEW'!BS52*'Per Unit Emission'!T95)*4545454.54545455)/30</f>
        <v>298794904.98665172</v>
      </c>
      <c r="FB51">
        <f>(('RCP26-NEW'!BT52*'Per Unit Emission'!U95)*4545454.54545455)/30</f>
        <v>466735955.90951347</v>
      </c>
      <c r="FC51">
        <f>(('RCP26-NEW'!BU52*'Per Unit Emission'!V95)*4545454.54545455)/30</f>
        <v>214363037.87613833</v>
      </c>
      <c r="FD51">
        <f>(('RCP26-NEW'!BV52*'Per Unit Emission'!W95)*4545454.54545455)/30</f>
        <v>22509024.206846587</v>
      </c>
      <c r="FE51">
        <f>(('RCP26-NEW'!BW52*'Per Unit Emission'!X95)*4545454.54545455)/30</f>
        <v>35468539.825562328</v>
      </c>
      <c r="FF51">
        <f>(('RCP26-NEW'!BX52*'Per Unit Emission'!Y95)*4545454.54545455)/30</f>
        <v>16811124.223817337</v>
      </c>
      <c r="FG51">
        <f>(('RCP26-NEW'!BY52*'Per Unit Emission'!Z95)*4545454.54545455)/30</f>
        <v>18619966.222560536</v>
      </c>
      <c r="FH51">
        <f>(('RCP26-NEW'!BZ52*'Per Unit Emission'!AA95)*4545454.54545455)/30</f>
        <v>10735512.65973068</v>
      </c>
      <c r="FI51">
        <f>(('RCP26-NEW'!CA52*'Per Unit Emission'!AB95)*4545454.54545455)/30</f>
        <v>159621458.42262572</v>
      </c>
      <c r="FJ51">
        <f>(('RCP26-NEW'!CB52*'Per Unit Emission'!AC95)*4545454.54545455)/30</f>
        <v>17076288.689912234</v>
      </c>
      <c r="FK51">
        <f>(('RCP26-NEW'!CC52*'Per Unit Emission'!AD95)*4545454.54545455)/30</f>
        <v>9279583.0641431604</v>
      </c>
      <c r="FL51">
        <f>(('RCP26-NEW'!CD52*'Per Unit Emission'!AE95)*4545454.54545455)/30</f>
        <v>308042.69731796917</v>
      </c>
      <c r="FM51">
        <f>(('RCP26-NEW'!CE52*'Per Unit Emission'!AF95)*4545454.54545455)/30</f>
        <v>209319.88312395281</v>
      </c>
      <c r="FN51">
        <f>(('RCP26-NEW'!CF52*'Per Unit Emission'!AG95)*4545454.54545455)/30</f>
        <v>0</v>
      </c>
      <c r="FO51">
        <f>(('RCP26-NEW'!CG52*'Per Unit Emission'!AH95)*4545454.54545455)/30</f>
        <v>2003343.3401843966</v>
      </c>
      <c r="FP51">
        <f>(('RCP26-NEW'!CH52*'Per Unit Emission'!AI95)*4545454.54545455)/30</f>
        <v>14348555.376233075</v>
      </c>
      <c r="FQ51">
        <v>0</v>
      </c>
      <c r="FR51">
        <v>0</v>
      </c>
      <c r="FS51">
        <v>67.13333333333334</v>
      </c>
      <c r="FT51">
        <f>(('RCP19-NEW'!C52*'Per Unit Emission'!AK95)*4545454.54545455)/30</f>
        <v>298794904.98665172</v>
      </c>
      <c r="FU51">
        <f>(('RCP19-NEW'!D52*'Per Unit Emission'!AL95)*4545454.54545455)/30</f>
        <v>466735955.90951347</v>
      </c>
      <c r="FV51">
        <f>(('RCP19-NEW'!E52*'Per Unit Emission'!AM95)*4545454.54545455)/30</f>
        <v>214363037.87613833</v>
      </c>
      <c r="FW51">
        <f>(('RCP19-NEW'!F52*'Per Unit Emission'!AN95)*4545454.54545455)/30</f>
        <v>22509024.206846587</v>
      </c>
      <c r="FX51">
        <f>(('RCP19-NEW'!G52*'Per Unit Emission'!AO95)*4545454.54545455)/30</f>
        <v>35468539.825562328</v>
      </c>
      <c r="FY51">
        <f>(('RCP19-NEW'!H52*'Per Unit Emission'!AP95)*4545454.54545455)/30</f>
        <v>16811124.223817337</v>
      </c>
      <c r="FZ51">
        <f>(('RCP19-NEW'!I52*'Per Unit Emission'!AQ95)*4545454.54545455)/30</f>
        <v>18619966.222560536</v>
      </c>
      <c r="GA51">
        <f>(('RCP19-NEW'!J52*'Per Unit Emission'!AR95)*4545454.54545455)/30</f>
        <v>10735512.65973068</v>
      </c>
      <c r="GB51">
        <f>(('RCP19-NEW'!K52*'Per Unit Emission'!AS95)*4545454.54545455)/30</f>
        <v>159621458.42262572</v>
      </c>
      <c r="GC51">
        <f>(('RCP19-NEW'!L52*'Per Unit Emission'!AT95)*4545454.54545455)/30</f>
        <v>17076288.689912234</v>
      </c>
      <c r="GD51">
        <f>(('RCP19-NEW'!M52*'Per Unit Emission'!AU95)*4545454.54545455)/30</f>
        <v>9279583.0641431604</v>
      </c>
      <c r="GE51">
        <f>(('RCP19-NEW'!N52*'Per Unit Emission'!AV95)*4545454.54545455)/30</f>
        <v>308042.69731796917</v>
      </c>
      <c r="GF51">
        <f>(('RCP19-NEW'!O52*'Per Unit Emission'!AW95)*4545454.54545455)/30</f>
        <v>209319.88312395281</v>
      </c>
      <c r="GG51">
        <f>(('RCP19-NEW'!P52*'Per Unit Emission'!AX95)*4545454.54545455)/30</f>
        <v>0</v>
      </c>
      <c r="GH51">
        <f>(('RCP19-NEW'!Q52*'Per Unit Emission'!AY95)*4545454.54545455)/30</f>
        <v>2003343.3401843966</v>
      </c>
      <c r="GI51">
        <f>(('RCP19-NEW'!R52*'Per Unit Emission'!AZ95)*4545454.54545455)/30</f>
        <v>14348555.376233075</v>
      </c>
      <c r="GJ51">
        <f>(('RCP19-NEW'!S52*'Per Unit Emission'!BA95)*4545454.54545455)/30</f>
        <v>0</v>
      </c>
      <c r="GK51">
        <f>(('RCP19-NEW'!T52*'Per Unit Emission'!AK95)*4545454.54545455)/30</f>
        <v>298794904.98665172</v>
      </c>
      <c r="GL51">
        <f>(('RCP19-NEW'!U52*'Per Unit Emission'!AL95)*4545454.54545455)/30</f>
        <v>466735955.90951347</v>
      </c>
      <c r="GM51">
        <f>(('RCP19-NEW'!V52*'Per Unit Emission'!AM95)*4545454.54545455)/30</f>
        <v>214363037.87613833</v>
      </c>
      <c r="GN51">
        <f>(('RCP19-NEW'!W52*'Per Unit Emission'!AN95)*4545454.54545455)/30</f>
        <v>22509024.206846587</v>
      </c>
      <c r="GO51">
        <f>(('RCP19-NEW'!X52*'Per Unit Emission'!AO95)*4545454.54545455)/30</f>
        <v>35468539.825562328</v>
      </c>
      <c r="GP51">
        <f>(('RCP19-NEW'!Y52*'Per Unit Emission'!AP95)*4545454.54545455)/30</f>
        <v>16811124.223817337</v>
      </c>
      <c r="GQ51">
        <f>(('RCP19-NEW'!Z52*'Per Unit Emission'!AQ95)*4545454.54545455)/30</f>
        <v>18619966.222560536</v>
      </c>
      <c r="GR51">
        <f>(('RCP19-NEW'!AA52*'Per Unit Emission'!AR95)*4545454.54545455)/30</f>
        <v>10735512.65973068</v>
      </c>
      <c r="GS51">
        <f>(('RCP19-NEW'!AB52*'Per Unit Emission'!AS95)*4545454.54545455)/30</f>
        <v>159621458.42262572</v>
      </c>
      <c r="GT51">
        <f>(('RCP19-NEW'!AC52*'Per Unit Emission'!AT95)*4545454.54545455)/30</f>
        <v>17076288.689912234</v>
      </c>
      <c r="GU51">
        <f>(('RCP19-NEW'!AD52*'Per Unit Emission'!AU95)*4545454.54545455)/30</f>
        <v>9279583.0641431604</v>
      </c>
      <c r="GV51">
        <f>(('RCP19-NEW'!AE52*'Per Unit Emission'!AV95)*4545454.54545455)/30</f>
        <v>308042.69731796917</v>
      </c>
      <c r="GW51">
        <f>(('RCP19-NEW'!AF52*'Per Unit Emission'!AW95)*4545454.54545455)/30</f>
        <v>209319.88312395281</v>
      </c>
      <c r="GX51">
        <f>(('RCP19-NEW'!AG52*'Per Unit Emission'!AX95)*4545454.54545455)/30</f>
        <v>0</v>
      </c>
      <c r="GY51">
        <f>(('RCP19-NEW'!AH52*'Per Unit Emission'!AY95)*4545454.54545455)/30</f>
        <v>2003343.3401843966</v>
      </c>
      <c r="GZ51">
        <f>(('RCP19-NEW'!AI52*'Per Unit Emission'!AZ95)*4545454.54545455)/30</f>
        <v>14348555.376233075</v>
      </c>
      <c r="HA51">
        <f>(('RCP19-NEW'!AJ52*'Per Unit Emission'!BA95)*4545454.54545455)/30</f>
        <v>0</v>
      </c>
      <c r="HB51">
        <f>(('RCP19-NEW'!AK52*'Per Unit Emission'!AK95)*4545454.54545455)/30</f>
        <v>298794904.98665172</v>
      </c>
      <c r="HC51">
        <f>(('RCP19-NEW'!AL52*'Per Unit Emission'!AL95)*4545454.54545455)/30</f>
        <v>466735955.90951347</v>
      </c>
      <c r="HD51">
        <f>(('RCP19-NEW'!AM52*'Per Unit Emission'!AM95)*4545454.54545455)/30</f>
        <v>214363037.87613833</v>
      </c>
      <c r="HE51">
        <f>(('RCP19-NEW'!AN52*'Per Unit Emission'!AN95)*4545454.54545455)/30</f>
        <v>22509024.206846587</v>
      </c>
      <c r="HF51">
        <f>(('RCP19-NEW'!AO52*'Per Unit Emission'!AO95)*4545454.54545455)/30</f>
        <v>35468539.825562328</v>
      </c>
      <c r="HG51">
        <f>(('RCP19-NEW'!AP52*'Per Unit Emission'!AP95)*4545454.54545455)/30</f>
        <v>16811124.223817337</v>
      </c>
      <c r="HH51">
        <f>(('RCP19-NEW'!AQ52*'Per Unit Emission'!AQ95)*4545454.54545455)/30</f>
        <v>18619966.222560536</v>
      </c>
      <c r="HI51">
        <f>(('RCP19-NEW'!AR52*'Per Unit Emission'!AR95)*4545454.54545455)/30</f>
        <v>10735512.65973068</v>
      </c>
      <c r="HJ51">
        <f>(('RCP19-NEW'!AS52*'Per Unit Emission'!AS95)*4545454.54545455)/30</f>
        <v>159621458.42262572</v>
      </c>
      <c r="HK51">
        <f>(('RCP19-NEW'!AT52*'Per Unit Emission'!AT95)*4545454.54545455)/30</f>
        <v>17076288.689912234</v>
      </c>
      <c r="HL51">
        <f>(('RCP19-NEW'!AU52*'Per Unit Emission'!AU95)*4545454.54545455)/30</f>
        <v>9279583.0641431604</v>
      </c>
      <c r="HM51">
        <f>(('RCP19-NEW'!AV52*'Per Unit Emission'!AV95)*4545454.54545455)/30</f>
        <v>308042.69731796917</v>
      </c>
      <c r="HN51">
        <f>(('RCP19-NEW'!AW52*'Per Unit Emission'!AW95)*4545454.54545455)/30</f>
        <v>209319.88312395281</v>
      </c>
      <c r="HO51">
        <f>(('RCP19-NEW'!AX52*'Per Unit Emission'!AX95)*4545454.54545455)/30</f>
        <v>0</v>
      </c>
      <c r="HP51">
        <f>(('RCP19-NEW'!AY52*'Per Unit Emission'!AY95)*4545454.54545455)/30</f>
        <v>2003343.3401843966</v>
      </c>
      <c r="HQ51">
        <f>(('RCP19-NEW'!AZ52*'Per Unit Emission'!AZ95)*4545454.54545455)/30</f>
        <v>14348555.376233075</v>
      </c>
      <c r="HR51">
        <f>(('RCP19-NEW'!BA52*'Per Unit Emission'!BA95)*4545454.54545455)/30</f>
        <v>0</v>
      </c>
      <c r="HS51">
        <f>(('RCP19-NEW'!BB52*'Per Unit Emission'!AK95)*4545454.54545455)/30</f>
        <v>298794904.98665172</v>
      </c>
      <c r="HT51">
        <f>(('RCP19-NEW'!BC52*'Per Unit Emission'!AL95)*4545454.54545455)/30</f>
        <v>466735955.90951347</v>
      </c>
      <c r="HU51">
        <f>(('RCP19-NEW'!BD52*'Per Unit Emission'!AM95)*4545454.54545455)/30</f>
        <v>214363037.87613833</v>
      </c>
      <c r="HV51">
        <f>(('RCP19-NEW'!BE52*'Per Unit Emission'!AN95)*4545454.54545455)/30</f>
        <v>22509024.206846587</v>
      </c>
      <c r="HW51">
        <f>(('RCP19-NEW'!BF52*'Per Unit Emission'!AO95)*4545454.54545455)/30</f>
        <v>35468539.825562328</v>
      </c>
      <c r="HX51">
        <f>(('RCP19-NEW'!BG52*'Per Unit Emission'!AP95)*4545454.54545455)/30</f>
        <v>16811124.223817337</v>
      </c>
      <c r="HY51">
        <f>(('RCP19-NEW'!BH52*'Per Unit Emission'!AQ95)*4545454.54545455)/30</f>
        <v>18619966.222560536</v>
      </c>
      <c r="HZ51">
        <f>(('RCP19-NEW'!BI52*'Per Unit Emission'!AR95)*4545454.54545455)/30</f>
        <v>10735512.65973068</v>
      </c>
      <c r="IA51">
        <f>(('RCP19-NEW'!BJ52*'Per Unit Emission'!AS95)*4545454.54545455)/30</f>
        <v>159621458.42262572</v>
      </c>
      <c r="IB51">
        <f>(('RCP19-NEW'!BK52*'Per Unit Emission'!AT95)*4545454.54545455)/30</f>
        <v>17076288.689912234</v>
      </c>
      <c r="IC51">
        <f>(('RCP19-NEW'!BL52*'Per Unit Emission'!AU95)*4545454.54545455)/30</f>
        <v>9279583.0641431604</v>
      </c>
      <c r="ID51">
        <f>(('RCP19-NEW'!BM52*'Per Unit Emission'!AV95)*4545454.54545455)/30</f>
        <v>308042.69731796917</v>
      </c>
      <c r="IE51">
        <f>(('RCP19-NEW'!BN52*'Per Unit Emission'!AW95)*4545454.54545455)/30</f>
        <v>209319.88312395281</v>
      </c>
      <c r="IF51">
        <f>(('RCP19-NEW'!BO52*'Per Unit Emission'!AX95)*4545454.54545455)/30</f>
        <v>0</v>
      </c>
      <c r="IG51">
        <f>(('RCP19-NEW'!BP52*'Per Unit Emission'!AY95)*4545454.54545455)/30</f>
        <v>2003343.3401843966</v>
      </c>
      <c r="IH51">
        <f>(('RCP19-NEW'!BQ52*'Per Unit Emission'!AZ95)*4545454.54545455)/30</f>
        <v>14348555.376233075</v>
      </c>
      <c r="II51">
        <f>(('RCP19-NEW'!BR52*'Per Unit Emission'!BA95)*4545454.54545455)/30</f>
        <v>0</v>
      </c>
      <c r="IJ51">
        <f>(('RCP19-NEW'!BS52*'Per Unit Emission'!AK95)*4545454.54545455)/30</f>
        <v>298794904.98665172</v>
      </c>
      <c r="IK51">
        <f>(('RCP19-NEW'!BT52*'Per Unit Emission'!AL95)*4545454.54545455)/30</f>
        <v>466735955.90951347</v>
      </c>
      <c r="IL51">
        <f>(('RCP19-NEW'!BU52*'Per Unit Emission'!AM95)*4545454.54545455)/30</f>
        <v>214363037.87613833</v>
      </c>
      <c r="IM51">
        <f>(('RCP19-NEW'!BV52*'Per Unit Emission'!AN95)*4545454.54545455)/30</f>
        <v>22509024.206846587</v>
      </c>
      <c r="IN51">
        <f>(('RCP19-NEW'!BW52*'Per Unit Emission'!AO95)*4545454.54545455)/30</f>
        <v>35468539.825562328</v>
      </c>
      <c r="IO51">
        <f>(('RCP19-NEW'!BX52*'Per Unit Emission'!AP95)*4545454.54545455)/30</f>
        <v>16811124.223817337</v>
      </c>
      <c r="IP51">
        <f>(('RCP19-NEW'!BY52*'Per Unit Emission'!AQ95)*4545454.54545455)/30</f>
        <v>18619966.222560536</v>
      </c>
      <c r="IQ51">
        <f>(('RCP19-NEW'!BZ52*'Per Unit Emission'!AR95)*4545454.54545455)/30</f>
        <v>10735512.65973068</v>
      </c>
      <c r="IR51">
        <f>(('RCP19-NEW'!CA52*'Per Unit Emission'!AS95)*4545454.54545455)/30</f>
        <v>159621458.42262572</v>
      </c>
      <c r="IS51">
        <f>(('RCP19-NEW'!CB52*'Per Unit Emission'!AT95)*4545454.54545455)/30</f>
        <v>17076288.689912234</v>
      </c>
      <c r="IT51">
        <f>(('RCP19-NEW'!CC52*'Per Unit Emission'!AU95)*4545454.54545455)/30</f>
        <v>9279583.0641431604</v>
      </c>
      <c r="IU51">
        <f>(('RCP19-NEW'!CD52*'Per Unit Emission'!AV95)*4545454.54545455)/30</f>
        <v>308042.69731796917</v>
      </c>
      <c r="IV51">
        <f>(('RCP19-NEW'!CE52*'Per Unit Emission'!AW95)*4545454.54545455)/30</f>
        <v>209319.88312395281</v>
      </c>
      <c r="IW51">
        <f>(('RCP19-NEW'!CF52*'Per Unit Emission'!AX95)*4545454.54545455)/30</f>
        <v>0</v>
      </c>
      <c r="IX51">
        <f>(('RCP19-NEW'!CG52*'Per Unit Emission'!AY95)*4545454.54545455)/30</f>
        <v>2003343.3401843966</v>
      </c>
      <c r="IY51">
        <f>(('RCP19-NEW'!CH52*'Per Unit Emission'!AZ95)*4545454.54545455)/30</f>
        <v>14348555.376233075</v>
      </c>
    </row>
    <row r="52" spans="1:259" x14ac:dyDescent="0.25">
      <c r="A52">
        <v>2015</v>
      </c>
      <c r="B52">
        <f>(('Base-New'!C53*'Per Unit Emission'!C96)*4545454.54545455)/30</f>
        <v>451332935.80371755</v>
      </c>
      <c r="C52">
        <f>(('Base-New'!D53*'Per Unit Emission'!D96)*4545454.54545455)/30</f>
        <v>604915493.8146956</v>
      </c>
      <c r="D52">
        <f>(('Base-New'!E53*'Per Unit Emission'!E96)*4545454.54545455)/30</f>
        <v>310856735.39275467</v>
      </c>
      <c r="E52">
        <f>(('Base-New'!F53*'Per Unit Emission'!F96)*4545454.54545455)/30</f>
        <v>32391855.611334637</v>
      </c>
      <c r="F52">
        <f>(('Base-New'!G53*'Per Unit Emission'!G96)*4545454.54545455)/30</f>
        <v>31333854.644915946</v>
      </c>
      <c r="G52">
        <f>(('Base-New'!H53*'Per Unit Emission'!H96)*4545454.54545455)/30</f>
        <v>26623836.471182797</v>
      </c>
      <c r="H52">
        <f>(('Base-New'!I53*'Per Unit Emission'!I96)*4545454.54545455)/30</f>
        <v>32143348.055171851</v>
      </c>
      <c r="I52">
        <f>(('Base-New'!J53*'Per Unit Emission'!J96)*4545454.54545455)/30</f>
        <v>31217876.628952671</v>
      </c>
      <c r="J52">
        <f>(('Base-New'!K53*'Per Unit Emission'!K96)*4545454.54545455)/30</f>
        <v>255669785.7768859</v>
      </c>
      <c r="K52">
        <f>(('Base-New'!L53*'Per Unit Emission'!L96)*4545454.54545455)/30</f>
        <v>24299890.906098407</v>
      </c>
      <c r="L52">
        <f>(('Base-New'!M53*'Per Unit Emission'!M96)*4545454.54545455)/30</f>
        <v>7567492.1995170927</v>
      </c>
      <c r="M52">
        <f>(('Base-New'!N53*'Per Unit Emission'!N96)*4545454.54545455)/30</f>
        <v>3746222.1018542098</v>
      </c>
      <c r="N52">
        <f>(('Base-New'!O53*'Per Unit Emission'!O96)*4545454.54545455)/30</f>
        <v>946828.83443882247</v>
      </c>
      <c r="O52">
        <f>(('Base-New'!P53*'Per Unit Emission'!P96)*4545454.54545455)/30</f>
        <v>0</v>
      </c>
      <c r="P52">
        <f>(('Base-New'!Q53*'Per Unit Emission'!Q96)*4545454.54545455)/30</f>
        <v>1017767.505359028</v>
      </c>
      <c r="Q52">
        <f>(('Base-New'!R53*'Per Unit Emission'!R96)*4545454.54545455)/30</f>
        <v>37702782.870858066</v>
      </c>
      <c r="R52">
        <v>0</v>
      </c>
      <c r="S52">
        <f>(('Base-New'!T53*'Per Unit Emission'!C96)*4545454.54545455)/30</f>
        <v>451332935.80371755</v>
      </c>
      <c r="T52">
        <f>(('Base-New'!U53*'Per Unit Emission'!D96)*4545454.54545455)/30</f>
        <v>604915493.8146956</v>
      </c>
      <c r="U52">
        <f>(('Base-New'!V53*'Per Unit Emission'!E96)*4545454.54545455)/30</f>
        <v>310856735.39275467</v>
      </c>
      <c r="V52">
        <f>(('Base-New'!W53*'Per Unit Emission'!F96)*4545454.54545455)/30</f>
        <v>32391855.611334637</v>
      </c>
      <c r="W52">
        <f>(('Base-New'!X53*'Per Unit Emission'!G96)*4545454.54545455)/30</f>
        <v>31333854.644915946</v>
      </c>
      <c r="X52">
        <f>(('Base-New'!Y53*'Per Unit Emission'!H96)*4545454.54545455)/30</f>
        <v>26623836.471182797</v>
      </c>
      <c r="Y52">
        <f>(('Base-New'!Z53*'Per Unit Emission'!I96)*4545454.54545455)/30</f>
        <v>32143348.055171851</v>
      </c>
      <c r="Z52">
        <f>(('Base-New'!AA53*'Per Unit Emission'!J96)*4545454.54545455)/30</f>
        <v>31217876.628952671</v>
      </c>
      <c r="AA52">
        <f>(('Base-New'!AB53*'Per Unit Emission'!K96)*4545454.54545455)/30</f>
        <v>255669785.7768859</v>
      </c>
      <c r="AB52">
        <f>(('Base-New'!AC53*'Per Unit Emission'!L96)*4545454.54545455)/30</f>
        <v>24299890.906098407</v>
      </c>
      <c r="AC52">
        <f>(('Base-New'!AD53*'Per Unit Emission'!M96)*4545454.54545455)/30</f>
        <v>7567492.1995170927</v>
      </c>
      <c r="AD52">
        <f>(('Base-New'!AE53*'Per Unit Emission'!N96)*4545454.54545455)/30</f>
        <v>3746222.1018542098</v>
      </c>
      <c r="AE52">
        <f>(('Base-New'!AF53*'Per Unit Emission'!O96)*4545454.54545455)/30</f>
        <v>946828.83443882247</v>
      </c>
      <c r="AF52">
        <f>(('Base-New'!AG53*'Per Unit Emission'!P96)*4545454.54545455)/30</f>
        <v>0</v>
      </c>
      <c r="AG52">
        <f>(('Base-New'!AH53*'Per Unit Emission'!Q96)*4545454.54545455)/30</f>
        <v>1017767.505359028</v>
      </c>
      <c r="AH52">
        <f>(('Base-New'!AI53*'Per Unit Emission'!R96)*4545454.54545455)/30</f>
        <v>37702782.870858066</v>
      </c>
      <c r="AI52">
        <v>0</v>
      </c>
      <c r="AJ52">
        <f>(('Base-New'!AK53*'Per Unit Emission'!C96)*4545454.54545455)/30</f>
        <v>451332935.80371755</v>
      </c>
      <c r="AK52">
        <f>(('Base-New'!AL53*'Per Unit Emission'!D96)*4545454.54545455)/30</f>
        <v>604915493.8146956</v>
      </c>
      <c r="AL52">
        <f>(('Base-New'!AM53*'Per Unit Emission'!E96)*4545454.54545455)/30</f>
        <v>310856735.39275467</v>
      </c>
      <c r="AM52">
        <f>(('Base-New'!AN53*'Per Unit Emission'!F96)*4545454.54545455)/30</f>
        <v>32391855.611334637</v>
      </c>
      <c r="AN52">
        <f>(('Base-New'!AO53*'Per Unit Emission'!G96)*4545454.54545455)/30</f>
        <v>31333854.644915946</v>
      </c>
      <c r="AO52">
        <f>(('Base-New'!AP53*'Per Unit Emission'!H96)*4545454.54545455)/30</f>
        <v>26623836.471182797</v>
      </c>
      <c r="AP52">
        <f>(('Base-New'!AQ53*'Per Unit Emission'!I96)*4545454.54545455)/30</f>
        <v>32143348.055171851</v>
      </c>
      <c r="AQ52">
        <f>(('Base-New'!AR53*'Per Unit Emission'!J96)*4545454.54545455)/30</f>
        <v>31217876.628952671</v>
      </c>
      <c r="AR52">
        <f>(('Base-New'!AS53*'Per Unit Emission'!K96)*4545454.54545455)/30</f>
        <v>255669785.7768859</v>
      </c>
      <c r="AS52">
        <f>(('Base-New'!AT53*'Per Unit Emission'!L96)*4545454.54545455)/30</f>
        <v>24299890.906098407</v>
      </c>
      <c r="AT52">
        <f>(('Base-New'!AU53*'Per Unit Emission'!M96)*4545454.54545455)/30</f>
        <v>7567492.1995170927</v>
      </c>
      <c r="AU52">
        <f>(('Base-New'!AV53*'Per Unit Emission'!N96)*4545454.54545455)/30</f>
        <v>3746222.1018542098</v>
      </c>
      <c r="AV52">
        <f>(('Base-New'!AW53*'Per Unit Emission'!O96)*4545454.54545455)/30</f>
        <v>946828.83443882247</v>
      </c>
      <c r="AW52">
        <f>(('Base-New'!AX53*'Per Unit Emission'!P96)*4545454.54545455)/30</f>
        <v>0</v>
      </c>
      <c r="AX52">
        <f>(('Base-New'!AY53*'Per Unit Emission'!Q96)*4545454.54545455)/30</f>
        <v>1017767.505359028</v>
      </c>
      <c r="AY52">
        <f>(('Base-New'!AZ53*'Per Unit Emission'!R96)*4545454.54545455)/30</f>
        <v>37702782.870858066</v>
      </c>
      <c r="AZ52">
        <v>0</v>
      </c>
      <c r="BA52">
        <f>(('Base-New'!BB53*'Per Unit Emission'!C96)*4545454.54545455)/30</f>
        <v>451332935.80371755</v>
      </c>
      <c r="BB52">
        <f>(('Base-New'!BC53*'Per Unit Emission'!D96)*4545454.54545455)/30</f>
        <v>604915493.8146956</v>
      </c>
      <c r="BC52">
        <f>(('Base-New'!BD53*'Per Unit Emission'!E96)*4545454.54545455)/30</f>
        <v>310856735.39275467</v>
      </c>
      <c r="BD52">
        <f>(('Base-New'!BE53*'Per Unit Emission'!F96)*4545454.54545455)/30</f>
        <v>32391855.611334637</v>
      </c>
      <c r="BE52">
        <f>(('Base-New'!BF53*'Per Unit Emission'!G96)*4545454.54545455)/30</f>
        <v>31333854.644915946</v>
      </c>
      <c r="BF52">
        <f>(('Base-New'!BG53*'Per Unit Emission'!H96)*4545454.54545455)/30</f>
        <v>26623836.471182797</v>
      </c>
      <c r="BG52">
        <f>(('Base-New'!BH53*'Per Unit Emission'!I96)*4545454.54545455)/30</f>
        <v>32143348.055171851</v>
      </c>
      <c r="BH52">
        <f>(('Base-New'!BI53*'Per Unit Emission'!J96)*4545454.54545455)/30</f>
        <v>31217876.628952671</v>
      </c>
      <c r="BI52">
        <f>(('Base-New'!BJ53*'Per Unit Emission'!K96)*4545454.54545455)/30</f>
        <v>255669785.7768859</v>
      </c>
      <c r="BJ52">
        <f>(('Base-New'!BK53*'Per Unit Emission'!L96)*4545454.54545455)/30</f>
        <v>24299890.906098407</v>
      </c>
      <c r="BK52">
        <f>(('Base-New'!BL53*'Per Unit Emission'!M96)*4545454.54545455)/30</f>
        <v>7567492.1995170927</v>
      </c>
      <c r="BL52">
        <f>(('Base-New'!BM53*'Per Unit Emission'!N96)*4545454.54545455)/30</f>
        <v>3746222.1018542098</v>
      </c>
      <c r="BM52">
        <f>(('Base-New'!BN53*'Per Unit Emission'!O96)*4545454.54545455)/30</f>
        <v>946828.83443882247</v>
      </c>
      <c r="BN52">
        <f>(('Base-New'!BO53*'Per Unit Emission'!P96)*4545454.54545455)/30</f>
        <v>0</v>
      </c>
      <c r="BO52">
        <f>(('Base-New'!BP53*'Per Unit Emission'!Q96)*4545454.54545455)/30</f>
        <v>1017767.505359028</v>
      </c>
      <c r="BP52">
        <f>(('Base-New'!BQ53*'Per Unit Emission'!R96)*4545454.54545455)/30</f>
        <v>37702782.870858066</v>
      </c>
      <c r="BQ52">
        <v>0</v>
      </c>
      <c r="BR52">
        <f>(('Base-New'!BS53*'Per Unit Emission'!C96)*4545454.54545455)/30</f>
        <v>451332935.80371755</v>
      </c>
      <c r="BS52">
        <f>(('Base-New'!BT53*'Per Unit Emission'!D96)*4545454.54545455)/30</f>
        <v>604915493.8146956</v>
      </c>
      <c r="BT52">
        <f>(('Base-New'!BU53*'Per Unit Emission'!E96)*4545454.54545455)/30</f>
        <v>310856735.39275467</v>
      </c>
      <c r="BU52">
        <f>(('Base-New'!BV53*'Per Unit Emission'!F96)*4545454.54545455)/30</f>
        <v>32391855.611334637</v>
      </c>
      <c r="BV52">
        <f>(('Base-New'!BW53*'Per Unit Emission'!G96)*4545454.54545455)/30</f>
        <v>31333854.644915946</v>
      </c>
      <c r="BW52">
        <f>(('Base-New'!BX53*'Per Unit Emission'!H96)*4545454.54545455)/30</f>
        <v>26623836.471182797</v>
      </c>
      <c r="BX52">
        <f>(('Base-New'!BY53*'Per Unit Emission'!I96)*4545454.54545455)/30</f>
        <v>32143348.055171851</v>
      </c>
      <c r="BY52">
        <f>(('Base-New'!BZ53*'Per Unit Emission'!J96)*4545454.54545455)/30</f>
        <v>31217876.628952671</v>
      </c>
      <c r="BZ52">
        <f>(('Base-New'!CA53*'Per Unit Emission'!K96)*4545454.54545455)/30</f>
        <v>255669785.7768859</v>
      </c>
      <c r="CA52">
        <f>(('Base-New'!CB53*'Per Unit Emission'!L96)*4545454.54545455)/30</f>
        <v>24299890.906098407</v>
      </c>
      <c r="CB52">
        <f>(('Base-New'!CC53*'Per Unit Emission'!M96)*4545454.54545455)/30</f>
        <v>7567492.1995170927</v>
      </c>
      <c r="CC52">
        <f>(('Base-New'!CD53*'Per Unit Emission'!N96)*4545454.54545455)/30</f>
        <v>3746222.1018542098</v>
      </c>
      <c r="CD52">
        <f>(('Base-New'!CE53*'Per Unit Emission'!O96)*4545454.54545455)/30</f>
        <v>946828.83443882247</v>
      </c>
      <c r="CE52">
        <f>(('Base-New'!CF53*'Per Unit Emission'!P96)*4545454.54545455)/30</f>
        <v>0</v>
      </c>
      <c r="CF52">
        <f>(('Base-New'!CG53*'Per Unit Emission'!Q96)*4545454.54545455)/30</f>
        <v>1017767.505359028</v>
      </c>
      <c r="CG52">
        <f>(('Base-New'!CH53*'Per Unit Emission'!R96)*4545454.54545455)/30</f>
        <v>37702782.870858066</v>
      </c>
      <c r="CH52">
        <v>0</v>
      </c>
      <c r="CI52">
        <v>0</v>
      </c>
      <c r="CJ52">
        <v>67.166666666666671</v>
      </c>
      <c r="CK52">
        <f>(('RCP26-NEW'!C53*'Per Unit Emission'!T96)*4545454.54545455)/30</f>
        <v>451332935.80371755</v>
      </c>
      <c r="CL52">
        <f>(('RCP26-NEW'!D53*'Per Unit Emission'!U96)*4545454.54545455)/30</f>
        <v>604915493.8146956</v>
      </c>
      <c r="CM52">
        <f>(('RCP26-NEW'!E53*'Per Unit Emission'!V96)*4545454.54545455)/30</f>
        <v>310856735.39275467</v>
      </c>
      <c r="CN52">
        <f>(('RCP26-NEW'!F53*'Per Unit Emission'!W96)*4545454.54545455)/30</f>
        <v>32391855.611334637</v>
      </c>
      <c r="CO52">
        <f>(('RCP26-NEW'!G53*'Per Unit Emission'!X96)*4545454.54545455)/30</f>
        <v>31333854.644915946</v>
      </c>
      <c r="CP52">
        <f>(('RCP26-NEW'!H53*'Per Unit Emission'!Y96)*4545454.54545455)/30</f>
        <v>26623836.471182797</v>
      </c>
      <c r="CQ52">
        <f>(('RCP26-NEW'!I53*'Per Unit Emission'!Z96)*4545454.54545455)/30</f>
        <v>32143348.055171851</v>
      </c>
      <c r="CR52">
        <f>(('RCP26-NEW'!J53*'Per Unit Emission'!AA96)*4545454.54545455)/30</f>
        <v>31217876.628952671</v>
      </c>
      <c r="CS52">
        <f>(('RCP26-NEW'!K53*'Per Unit Emission'!AB96)*4545454.54545455)/30</f>
        <v>255669785.7768859</v>
      </c>
      <c r="CT52">
        <f>(('RCP26-NEW'!L53*'Per Unit Emission'!AC96)*4545454.54545455)/30</f>
        <v>24299890.906098407</v>
      </c>
      <c r="CU52">
        <f>(('RCP26-NEW'!M53*'Per Unit Emission'!AD96)*4545454.54545455)/30</f>
        <v>7567492.1995170927</v>
      </c>
      <c r="CV52">
        <f>(('RCP26-NEW'!N53*'Per Unit Emission'!AE96)*4545454.54545455)/30</f>
        <v>3746222.1018542098</v>
      </c>
      <c r="CW52">
        <f>(('RCP26-NEW'!O53*'Per Unit Emission'!AF96)*4545454.54545455)/30</f>
        <v>946828.83443882247</v>
      </c>
      <c r="CX52">
        <f>(('RCP26-NEW'!P53*'Per Unit Emission'!AG96)*4545454.54545455)/30</f>
        <v>0</v>
      </c>
      <c r="CY52">
        <f>(('RCP26-NEW'!Q53*'Per Unit Emission'!AH96)*4545454.54545455)/30</f>
        <v>1017767.505359028</v>
      </c>
      <c r="CZ52">
        <f>(('RCP26-NEW'!R53*'Per Unit Emission'!AI96)*4545454.54545455)/30</f>
        <v>37702782.870858066</v>
      </c>
      <c r="DA52">
        <f>(('RCP26-NEW'!S53*'Per Unit Emission'!AJ96)*4545454.54545455)/30</f>
        <v>0</v>
      </c>
      <c r="DB52">
        <f>(('RCP26-NEW'!T53*'Per Unit Emission'!T96)*4545454.54545455)/30</f>
        <v>451332935.80371755</v>
      </c>
      <c r="DC52">
        <f>(('RCP26-NEW'!U53*'Per Unit Emission'!U96)*4545454.54545455)/30</f>
        <v>604915493.8146956</v>
      </c>
      <c r="DD52">
        <f>(('RCP26-NEW'!V53*'Per Unit Emission'!V96)*4545454.54545455)/30</f>
        <v>310856735.39275467</v>
      </c>
      <c r="DE52">
        <f>(('RCP26-NEW'!W53*'Per Unit Emission'!W96)*4545454.54545455)/30</f>
        <v>32391855.611334637</v>
      </c>
      <c r="DF52">
        <f>(('RCP26-NEW'!X53*'Per Unit Emission'!X96)*4545454.54545455)/30</f>
        <v>31333854.644915946</v>
      </c>
      <c r="DG52">
        <f>(('RCP26-NEW'!Y53*'Per Unit Emission'!Y96)*4545454.54545455)/30</f>
        <v>26623836.471182797</v>
      </c>
      <c r="DH52">
        <f>(('RCP26-NEW'!Z53*'Per Unit Emission'!Z96)*4545454.54545455)/30</f>
        <v>32143348.055171851</v>
      </c>
      <c r="DI52">
        <f>(('RCP26-NEW'!AA53*'Per Unit Emission'!AA96)*4545454.54545455)/30</f>
        <v>31217876.628952671</v>
      </c>
      <c r="DJ52">
        <f>(('RCP26-NEW'!AB53*'Per Unit Emission'!AB96)*4545454.54545455)/30</f>
        <v>255669785.7768859</v>
      </c>
      <c r="DK52">
        <f>(('RCP26-NEW'!AC53*'Per Unit Emission'!AC96)*4545454.54545455)/30</f>
        <v>24299890.906098407</v>
      </c>
      <c r="DL52">
        <f>(('RCP26-NEW'!AD53*'Per Unit Emission'!AD96)*4545454.54545455)/30</f>
        <v>7567492.1995170927</v>
      </c>
      <c r="DM52">
        <f>(('RCP26-NEW'!AE53*'Per Unit Emission'!AE96)*4545454.54545455)/30</f>
        <v>3746222.1018542098</v>
      </c>
      <c r="DN52">
        <f>(('RCP26-NEW'!AF53*'Per Unit Emission'!AF96)*4545454.54545455)/30</f>
        <v>946828.83443882247</v>
      </c>
      <c r="DO52">
        <f>(('RCP26-NEW'!AG53*'Per Unit Emission'!AG96)*4545454.54545455)/30</f>
        <v>0</v>
      </c>
      <c r="DP52">
        <f>(('RCP26-NEW'!AH53*'Per Unit Emission'!AH96)*4545454.54545455)/30</f>
        <v>1017767.505359028</v>
      </c>
      <c r="DQ52">
        <f>(('RCP26-NEW'!AI53*'Per Unit Emission'!AI96)*4545454.54545455)/30</f>
        <v>37702782.870858066</v>
      </c>
      <c r="DR52">
        <f>(('RCP26-NEW'!AJ53*'Per Unit Emission'!AJ96)*4545454.54545455)/30</f>
        <v>0</v>
      </c>
      <c r="DS52">
        <f>(('RCP26-NEW'!AK53*'Per Unit Emission'!T96)*4545454.54545455)/30</f>
        <v>451332935.80371755</v>
      </c>
      <c r="DT52">
        <f>(('RCP26-NEW'!AL53*'Per Unit Emission'!U96)*4545454.54545455)/30</f>
        <v>604915493.8146956</v>
      </c>
      <c r="DU52">
        <f>(('RCP26-NEW'!AM53*'Per Unit Emission'!V96)*4545454.54545455)/30</f>
        <v>310856735.39275467</v>
      </c>
      <c r="DV52">
        <f>(('RCP26-NEW'!AN53*'Per Unit Emission'!W96)*4545454.54545455)/30</f>
        <v>32391855.611334637</v>
      </c>
      <c r="DW52">
        <f>(('RCP26-NEW'!AO53*'Per Unit Emission'!X96)*4545454.54545455)/30</f>
        <v>31333854.644915946</v>
      </c>
      <c r="DX52">
        <f>(('RCP26-NEW'!AP53*'Per Unit Emission'!Y96)*4545454.54545455)/30</f>
        <v>26623836.471182797</v>
      </c>
      <c r="DY52">
        <f>(('RCP26-NEW'!AQ53*'Per Unit Emission'!Z96)*4545454.54545455)/30</f>
        <v>32143348.055171851</v>
      </c>
      <c r="DZ52">
        <f>(('RCP26-NEW'!AR53*'Per Unit Emission'!AA96)*4545454.54545455)/30</f>
        <v>31217876.628952671</v>
      </c>
      <c r="EA52">
        <f>(('RCP26-NEW'!AS53*'Per Unit Emission'!AB96)*4545454.54545455)/30</f>
        <v>255669785.7768859</v>
      </c>
      <c r="EB52">
        <f>(('RCP26-NEW'!AT53*'Per Unit Emission'!AC96)*4545454.54545455)/30</f>
        <v>24299890.906098407</v>
      </c>
      <c r="EC52">
        <f>(('RCP26-NEW'!AU53*'Per Unit Emission'!AD96)*4545454.54545455)/30</f>
        <v>7567492.1995170927</v>
      </c>
      <c r="ED52">
        <f>(('RCP26-NEW'!AV53*'Per Unit Emission'!AE96)*4545454.54545455)/30</f>
        <v>3746222.1018542098</v>
      </c>
      <c r="EE52">
        <f>(('RCP26-NEW'!AW53*'Per Unit Emission'!AF96)*4545454.54545455)/30</f>
        <v>946828.83443882247</v>
      </c>
      <c r="EF52">
        <f>(('RCP26-NEW'!AX53*'Per Unit Emission'!AG96)*4545454.54545455)/30</f>
        <v>0</v>
      </c>
      <c r="EG52">
        <f>(('RCP26-NEW'!AY53*'Per Unit Emission'!AH96)*4545454.54545455)/30</f>
        <v>1017767.505359028</v>
      </c>
      <c r="EH52">
        <f>(('RCP26-NEW'!AZ53*'Per Unit Emission'!AI96)*4545454.54545455)/30</f>
        <v>37702782.870858066</v>
      </c>
      <c r="EI52">
        <f>(('RCP26-NEW'!BA53*'Per Unit Emission'!AJ96)*4545454.54545455)/30</f>
        <v>0</v>
      </c>
      <c r="EJ52">
        <f>(('RCP26-NEW'!BB53*'Per Unit Emission'!T96)*4545454.54545455)/30</f>
        <v>451332935.80371755</v>
      </c>
      <c r="EK52">
        <f>(('RCP26-NEW'!BC53*'Per Unit Emission'!U96)*4545454.54545455)/30</f>
        <v>604915493.8146956</v>
      </c>
      <c r="EL52">
        <f>(('RCP26-NEW'!BD53*'Per Unit Emission'!V96)*4545454.54545455)/30</f>
        <v>310856735.39275467</v>
      </c>
      <c r="EM52">
        <f>(('RCP26-NEW'!BE53*'Per Unit Emission'!W96)*4545454.54545455)/30</f>
        <v>32391855.611334637</v>
      </c>
      <c r="EN52">
        <f>(('RCP26-NEW'!BF53*'Per Unit Emission'!X96)*4545454.54545455)/30</f>
        <v>31333854.644915946</v>
      </c>
      <c r="EO52">
        <f>(('RCP26-NEW'!BG53*'Per Unit Emission'!Y96)*4545454.54545455)/30</f>
        <v>26623836.471182797</v>
      </c>
      <c r="EP52">
        <f>(('RCP26-NEW'!BH53*'Per Unit Emission'!Z96)*4545454.54545455)/30</f>
        <v>32143348.055171851</v>
      </c>
      <c r="EQ52">
        <f>(('RCP26-NEW'!BI53*'Per Unit Emission'!AA96)*4545454.54545455)/30</f>
        <v>31217876.628952671</v>
      </c>
      <c r="ER52">
        <f>(('RCP26-NEW'!BJ53*'Per Unit Emission'!AB96)*4545454.54545455)/30</f>
        <v>255669785.7768859</v>
      </c>
      <c r="ES52">
        <f>(('RCP26-NEW'!BK53*'Per Unit Emission'!AC96)*4545454.54545455)/30</f>
        <v>24299890.906098407</v>
      </c>
      <c r="ET52">
        <f>(('RCP26-NEW'!BL53*'Per Unit Emission'!AD96)*4545454.54545455)/30</f>
        <v>7567492.1995170927</v>
      </c>
      <c r="EU52">
        <f>(('RCP26-NEW'!BM53*'Per Unit Emission'!AE96)*4545454.54545455)/30</f>
        <v>3746222.1018542098</v>
      </c>
      <c r="EV52">
        <f>(('RCP26-NEW'!BN53*'Per Unit Emission'!AF96)*4545454.54545455)/30</f>
        <v>946828.83443882247</v>
      </c>
      <c r="EW52">
        <f>(('RCP26-NEW'!BO53*'Per Unit Emission'!AG96)*4545454.54545455)/30</f>
        <v>0</v>
      </c>
      <c r="EX52">
        <f>(('RCP26-NEW'!BP53*'Per Unit Emission'!AH96)*4545454.54545455)/30</f>
        <v>1017767.505359028</v>
      </c>
      <c r="EY52">
        <f>(('RCP26-NEW'!BQ53*'Per Unit Emission'!AI96)*4545454.54545455)/30</f>
        <v>37702782.870858066</v>
      </c>
      <c r="EZ52">
        <f>(('RCP26-NEW'!BR53*'Per Unit Emission'!AJ96)*4545454.54545455)/30</f>
        <v>0</v>
      </c>
      <c r="FA52">
        <f>(('RCP26-NEW'!BS53*'Per Unit Emission'!T96)*4545454.54545455)/30</f>
        <v>451332935.80371755</v>
      </c>
      <c r="FB52">
        <f>(('RCP26-NEW'!BT53*'Per Unit Emission'!U96)*4545454.54545455)/30</f>
        <v>604915493.8146956</v>
      </c>
      <c r="FC52">
        <f>(('RCP26-NEW'!BU53*'Per Unit Emission'!V96)*4545454.54545455)/30</f>
        <v>310856735.39275467</v>
      </c>
      <c r="FD52">
        <f>(('RCP26-NEW'!BV53*'Per Unit Emission'!W96)*4545454.54545455)/30</f>
        <v>32391855.611334637</v>
      </c>
      <c r="FE52">
        <f>(('RCP26-NEW'!BW53*'Per Unit Emission'!X96)*4545454.54545455)/30</f>
        <v>31333854.644915946</v>
      </c>
      <c r="FF52">
        <f>(('RCP26-NEW'!BX53*'Per Unit Emission'!Y96)*4545454.54545455)/30</f>
        <v>26623836.471182797</v>
      </c>
      <c r="FG52">
        <f>(('RCP26-NEW'!BY53*'Per Unit Emission'!Z96)*4545454.54545455)/30</f>
        <v>32143348.055171851</v>
      </c>
      <c r="FH52">
        <f>(('RCP26-NEW'!BZ53*'Per Unit Emission'!AA96)*4545454.54545455)/30</f>
        <v>31217876.628952671</v>
      </c>
      <c r="FI52">
        <f>(('RCP26-NEW'!CA53*'Per Unit Emission'!AB96)*4545454.54545455)/30</f>
        <v>255669785.7768859</v>
      </c>
      <c r="FJ52">
        <f>(('RCP26-NEW'!CB53*'Per Unit Emission'!AC96)*4545454.54545455)/30</f>
        <v>24299890.906098407</v>
      </c>
      <c r="FK52">
        <f>(('RCP26-NEW'!CC53*'Per Unit Emission'!AD96)*4545454.54545455)/30</f>
        <v>7567492.1995170927</v>
      </c>
      <c r="FL52">
        <f>(('RCP26-NEW'!CD53*'Per Unit Emission'!AE96)*4545454.54545455)/30</f>
        <v>3746222.1018542098</v>
      </c>
      <c r="FM52">
        <f>(('RCP26-NEW'!CE53*'Per Unit Emission'!AF96)*4545454.54545455)/30</f>
        <v>946828.83443882247</v>
      </c>
      <c r="FN52">
        <f>(('RCP26-NEW'!CF53*'Per Unit Emission'!AG96)*4545454.54545455)/30</f>
        <v>0</v>
      </c>
      <c r="FO52">
        <f>(('RCP26-NEW'!CG53*'Per Unit Emission'!AH96)*4545454.54545455)/30</f>
        <v>1017767.505359028</v>
      </c>
      <c r="FP52">
        <f>(('RCP26-NEW'!CH53*'Per Unit Emission'!AI96)*4545454.54545455)/30</f>
        <v>37702782.870858066</v>
      </c>
      <c r="FQ52">
        <v>0</v>
      </c>
      <c r="FR52">
        <v>0</v>
      </c>
      <c r="FS52">
        <v>67.166666666666671</v>
      </c>
      <c r="FT52">
        <f>(('RCP19-NEW'!C53*'Per Unit Emission'!AK96)*4545454.54545455)/30</f>
        <v>451332935.80371755</v>
      </c>
      <c r="FU52">
        <f>(('RCP19-NEW'!D53*'Per Unit Emission'!AL96)*4545454.54545455)/30</f>
        <v>604915493.8146956</v>
      </c>
      <c r="FV52">
        <f>(('RCP19-NEW'!E53*'Per Unit Emission'!AM96)*4545454.54545455)/30</f>
        <v>310856735.39275467</v>
      </c>
      <c r="FW52">
        <f>(('RCP19-NEW'!F53*'Per Unit Emission'!AN96)*4545454.54545455)/30</f>
        <v>32391855.611334637</v>
      </c>
      <c r="FX52">
        <f>(('RCP19-NEW'!G53*'Per Unit Emission'!AO96)*4545454.54545455)/30</f>
        <v>31333854.644915946</v>
      </c>
      <c r="FY52">
        <f>(('RCP19-NEW'!H53*'Per Unit Emission'!AP96)*4545454.54545455)/30</f>
        <v>26623836.471182797</v>
      </c>
      <c r="FZ52">
        <f>(('RCP19-NEW'!I53*'Per Unit Emission'!AQ96)*4545454.54545455)/30</f>
        <v>32143348.055171851</v>
      </c>
      <c r="GA52">
        <f>(('RCP19-NEW'!J53*'Per Unit Emission'!AR96)*4545454.54545455)/30</f>
        <v>31217876.628952671</v>
      </c>
      <c r="GB52">
        <f>(('RCP19-NEW'!K53*'Per Unit Emission'!AS96)*4545454.54545455)/30</f>
        <v>255669785.7768859</v>
      </c>
      <c r="GC52">
        <f>(('RCP19-NEW'!L53*'Per Unit Emission'!AT96)*4545454.54545455)/30</f>
        <v>24299890.906098407</v>
      </c>
      <c r="GD52">
        <f>(('RCP19-NEW'!M53*'Per Unit Emission'!AU96)*4545454.54545455)/30</f>
        <v>7567492.1995170927</v>
      </c>
      <c r="GE52">
        <f>(('RCP19-NEW'!N53*'Per Unit Emission'!AV96)*4545454.54545455)/30</f>
        <v>3746222.1018542098</v>
      </c>
      <c r="GF52">
        <f>(('RCP19-NEW'!O53*'Per Unit Emission'!AW96)*4545454.54545455)/30</f>
        <v>946828.83443882247</v>
      </c>
      <c r="GG52">
        <f>(('RCP19-NEW'!P53*'Per Unit Emission'!AX96)*4545454.54545455)/30</f>
        <v>0</v>
      </c>
      <c r="GH52">
        <f>(('RCP19-NEW'!Q53*'Per Unit Emission'!AY96)*4545454.54545455)/30</f>
        <v>1017767.505359028</v>
      </c>
      <c r="GI52">
        <f>(('RCP19-NEW'!R53*'Per Unit Emission'!AZ96)*4545454.54545455)/30</f>
        <v>37702782.870858066</v>
      </c>
      <c r="GJ52">
        <f>(('RCP19-NEW'!S53*'Per Unit Emission'!BA96)*4545454.54545455)/30</f>
        <v>0</v>
      </c>
      <c r="GK52">
        <f>(('RCP19-NEW'!T53*'Per Unit Emission'!AK96)*4545454.54545455)/30</f>
        <v>451332935.80371755</v>
      </c>
      <c r="GL52">
        <f>(('RCP19-NEW'!U53*'Per Unit Emission'!AL96)*4545454.54545455)/30</f>
        <v>604915493.8146956</v>
      </c>
      <c r="GM52">
        <f>(('RCP19-NEW'!V53*'Per Unit Emission'!AM96)*4545454.54545455)/30</f>
        <v>310856735.39275467</v>
      </c>
      <c r="GN52">
        <f>(('RCP19-NEW'!W53*'Per Unit Emission'!AN96)*4545454.54545455)/30</f>
        <v>32391855.611334637</v>
      </c>
      <c r="GO52">
        <f>(('RCP19-NEW'!X53*'Per Unit Emission'!AO96)*4545454.54545455)/30</f>
        <v>31333854.644915946</v>
      </c>
      <c r="GP52">
        <f>(('RCP19-NEW'!Y53*'Per Unit Emission'!AP96)*4545454.54545455)/30</f>
        <v>26623836.471182797</v>
      </c>
      <c r="GQ52">
        <f>(('RCP19-NEW'!Z53*'Per Unit Emission'!AQ96)*4545454.54545455)/30</f>
        <v>32143348.055171851</v>
      </c>
      <c r="GR52">
        <f>(('RCP19-NEW'!AA53*'Per Unit Emission'!AR96)*4545454.54545455)/30</f>
        <v>31217876.628952671</v>
      </c>
      <c r="GS52">
        <f>(('RCP19-NEW'!AB53*'Per Unit Emission'!AS96)*4545454.54545455)/30</f>
        <v>255669785.7768859</v>
      </c>
      <c r="GT52">
        <f>(('RCP19-NEW'!AC53*'Per Unit Emission'!AT96)*4545454.54545455)/30</f>
        <v>24299890.906098407</v>
      </c>
      <c r="GU52">
        <f>(('RCP19-NEW'!AD53*'Per Unit Emission'!AU96)*4545454.54545455)/30</f>
        <v>7567492.1995170927</v>
      </c>
      <c r="GV52">
        <f>(('RCP19-NEW'!AE53*'Per Unit Emission'!AV96)*4545454.54545455)/30</f>
        <v>3746222.1018542098</v>
      </c>
      <c r="GW52">
        <f>(('RCP19-NEW'!AF53*'Per Unit Emission'!AW96)*4545454.54545455)/30</f>
        <v>946828.83443882247</v>
      </c>
      <c r="GX52">
        <f>(('RCP19-NEW'!AG53*'Per Unit Emission'!AX96)*4545454.54545455)/30</f>
        <v>0</v>
      </c>
      <c r="GY52">
        <f>(('RCP19-NEW'!AH53*'Per Unit Emission'!AY96)*4545454.54545455)/30</f>
        <v>1017767.505359028</v>
      </c>
      <c r="GZ52">
        <f>(('RCP19-NEW'!AI53*'Per Unit Emission'!AZ96)*4545454.54545455)/30</f>
        <v>37702782.870858066</v>
      </c>
      <c r="HA52">
        <f>(('RCP19-NEW'!AJ53*'Per Unit Emission'!BA96)*4545454.54545455)/30</f>
        <v>0</v>
      </c>
      <c r="HB52">
        <f>(('RCP19-NEW'!AK53*'Per Unit Emission'!AK96)*4545454.54545455)/30</f>
        <v>451332935.80371755</v>
      </c>
      <c r="HC52">
        <f>(('RCP19-NEW'!AL53*'Per Unit Emission'!AL96)*4545454.54545455)/30</f>
        <v>604915493.8146956</v>
      </c>
      <c r="HD52">
        <f>(('RCP19-NEW'!AM53*'Per Unit Emission'!AM96)*4545454.54545455)/30</f>
        <v>310856735.39275467</v>
      </c>
      <c r="HE52">
        <f>(('RCP19-NEW'!AN53*'Per Unit Emission'!AN96)*4545454.54545455)/30</f>
        <v>32391855.611334637</v>
      </c>
      <c r="HF52">
        <f>(('RCP19-NEW'!AO53*'Per Unit Emission'!AO96)*4545454.54545455)/30</f>
        <v>31333854.644915946</v>
      </c>
      <c r="HG52">
        <f>(('RCP19-NEW'!AP53*'Per Unit Emission'!AP96)*4545454.54545455)/30</f>
        <v>26623836.471182797</v>
      </c>
      <c r="HH52">
        <f>(('RCP19-NEW'!AQ53*'Per Unit Emission'!AQ96)*4545454.54545455)/30</f>
        <v>32143348.055171851</v>
      </c>
      <c r="HI52">
        <f>(('RCP19-NEW'!AR53*'Per Unit Emission'!AR96)*4545454.54545455)/30</f>
        <v>31217876.628952671</v>
      </c>
      <c r="HJ52">
        <f>(('RCP19-NEW'!AS53*'Per Unit Emission'!AS96)*4545454.54545455)/30</f>
        <v>255669785.7768859</v>
      </c>
      <c r="HK52">
        <f>(('RCP19-NEW'!AT53*'Per Unit Emission'!AT96)*4545454.54545455)/30</f>
        <v>24299890.906098407</v>
      </c>
      <c r="HL52">
        <f>(('RCP19-NEW'!AU53*'Per Unit Emission'!AU96)*4545454.54545455)/30</f>
        <v>7567492.1995170927</v>
      </c>
      <c r="HM52">
        <f>(('RCP19-NEW'!AV53*'Per Unit Emission'!AV96)*4545454.54545455)/30</f>
        <v>3746222.1018542098</v>
      </c>
      <c r="HN52">
        <f>(('RCP19-NEW'!AW53*'Per Unit Emission'!AW96)*4545454.54545455)/30</f>
        <v>946828.83443882247</v>
      </c>
      <c r="HO52">
        <f>(('RCP19-NEW'!AX53*'Per Unit Emission'!AX96)*4545454.54545455)/30</f>
        <v>0</v>
      </c>
      <c r="HP52">
        <f>(('RCP19-NEW'!AY53*'Per Unit Emission'!AY96)*4545454.54545455)/30</f>
        <v>1017767.505359028</v>
      </c>
      <c r="HQ52">
        <f>(('RCP19-NEW'!AZ53*'Per Unit Emission'!AZ96)*4545454.54545455)/30</f>
        <v>37702782.870858066</v>
      </c>
      <c r="HR52">
        <f>(('RCP19-NEW'!BA53*'Per Unit Emission'!BA96)*4545454.54545455)/30</f>
        <v>0</v>
      </c>
      <c r="HS52">
        <f>(('RCP19-NEW'!BB53*'Per Unit Emission'!AK96)*4545454.54545455)/30</f>
        <v>451332935.80371755</v>
      </c>
      <c r="HT52">
        <f>(('RCP19-NEW'!BC53*'Per Unit Emission'!AL96)*4545454.54545455)/30</f>
        <v>604915493.8146956</v>
      </c>
      <c r="HU52">
        <f>(('RCP19-NEW'!BD53*'Per Unit Emission'!AM96)*4545454.54545455)/30</f>
        <v>310856735.39275467</v>
      </c>
      <c r="HV52">
        <f>(('RCP19-NEW'!BE53*'Per Unit Emission'!AN96)*4545454.54545455)/30</f>
        <v>32391855.611334637</v>
      </c>
      <c r="HW52">
        <f>(('RCP19-NEW'!BF53*'Per Unit Emission'!AO96)*4545454.54545455)/30</f>
        <v>31333854.644915946</v>
      </c>
      <c r="HX52">
        <f>(('RCP19-NEW'!BG53*'Per Unit Emission'!AP96)*4545454.54545455)/30</f>
        <v>26623836.471182797</v>
      </c>
      <c r="HY52">
        <f>(('RCP19-NEW'!BH53*'Per Unit Emission'!AQ96)*4545454.54545455)/30</f>
        <v>32143348.055171851</v>
      </c>
      <c r="HZ52">
        <f>(('RCP19-NEW'!BI53*'Per Unit Emission'!AR96)*4545454.54545455)/30</f>
        <v>31217876.628952671</v>
      </c>
      <c r="IA52">
        <f>(('RCP19-NEW'!BJ53*'Per Unit Emission'!AS96)*4545454.54545455)/30</f>
        <v>255669785.7768859</v>
      </c>
      <c r="IB52">
        <f>(('RCP19-NEW'!BK53*'Per Unit Emission'!AT96)*4545454.54545455)/30</f>
        <v>24299890.906098407</v>
      </c>
      <c r="IC52">
        <f>(('RCP19-NEW'!BL53*'Per Unit Emission'!AU96)*4545454.54545455)/30</f>
        <v>7567492.1995170927</v>
      </c>
      <c r="ID52">
        <f>(('RCP19-NEW'!BM53*'Per Unit Emission'!AV96)*4545454.54545455)/30</f>
        <v>3746222.1018542098</v>
      </c>
      <c r="IE52">
        <f>(('RCP19-NEW'!BN53*'Per Unit Emission'!AW96)*4545454.54545455)/30</f>
        <v>946828.83443882247</v>
      </c>
      <c r="IF52">
        <f>(('RCP19-NEW'!BO53*'Per Unit Emission'!AX96)*4545454.54545455)/30</f>
        <v>0</v>
      </c>
      <c r="IG52">
        <f>(('RCP19-NEW'!BP53*'Per Unit Emission'!AY96)*4545454.54545455)/30</f>
        <v>1017767.505359028</v>
      </c>
      <c r="IH52">
        <f>(('RCP19-NEW'!BQ53*'Per Unit Emission'!AZ96)*4545454.54545455)/30</f>
        <v>37702782.870858066</v>
      </c>
      <c r="II52">
        <f>(('RCP19-NEW'!BR53*'Per Unit Emission'!BA96)*4545454.54545455)/30</f>
        <v>0</v>
      </c>
      <c r="IJ52">
        <f>(('RCP19-NEW'!BS53*'Per Unit Emission'!AK96)*4545454.54545455)/30</f>
        <v>451332935.80371755</v>
      </c>
      <c r="IK52">
        <f>(('RCP19-NEW'!BT53*'Per Unit Emission'!AL96)*4545454.54545455)/30</f>
        <v>604915493.8146956</v>
      </c>
      <c r="IL52">
        <f>(('RCP19-NEW'!BU53*'Per Unit Emission'!AM96)*4545454.54545455)/30</f>
        <v>310856735.39275467</v>
      </c>
      <c r="IM52">
        <f>(('RCP19-NEW'!BV53*'Per Unit Emission'!AN96)*4545454.54545455)/30</f>
        <v>32391855.611334637</v>
      </c>
      <c r="IN52">
        <f>(('RCP19-NEW'!BW53*'Per Unit Emission'!AO96)*4545454.54545455)/30</f>
        <v>31333854.644915946</v>
      </c>
      <c r="IO52">
        <f>(('RCP19-NEW'!BX53*'Per Unit Emission'!AP96)*4545454.54545455)/30</f>
        <v>26623836.471182797</v>
      </c>
      <c r="IP52">
        <f>(('RCP19-NEW'!BY53*'Per Unit Emission'!AQ96)*4545454.54545455)/30</f>
        <v>32143348.055171851</v>
      </c>
      <c r="IQ52">
        <f>(('RCP19-NEW'!BZ53*'Per Unit Emission'!AR96)*4545454.54545455)/30</f>
        <v>31217876.628952671</v>
      </c>
      <c r="IR52">
        <f>(('RCP19-NEW'!CA53*'Per Unit Emission'!AS96)*4545454.54545455)/30</f>
        <v>255669785.7768859</v>
      </c>
      <c r="IS52">
        <f>(('RCP19-NEW'!CB53*'Per Unit Emission'!AT96)*4545454.54545455)/30</f>
        <v>24299890.906098407</v>
      </c>
      <c r="IT52">
        <f>(('RCP19-NEW'!CC53*'Per Unit Emission'!AU96)*4545454.54545455)/30</f>
        <v>7567492.1995170927</v>
      </c>
      <c r="IU52">
        <f>(('RCP19-NEW'!CD53*'Per Unit Emission'!AV96)*4545454.54545455)/30</f>
        <v>3746222.1018542098</v>
      </c>
      <c r="IV52">
        <f>(('RCP19-NEW'!CE53*'Per Unit Emission'!AW96)*4545454.54545455)/30</f>
        <v>946828.83443882247</v>
      </c>
      <c r="IW52">
        <f>(('RCP19-NEW'!CF53*'Per Unit Emission'!AX96)*4545454.54545455)/30</f>
        <v>0</v>
      </c>
      <c r="IX52">
        <f>(('RCP19-NEW'!CG53*'Per Unit Emission'!AY96)*4545454.54545455)/30</f>
        <v>1017767.505359028</v>
      </c>
      <c r="IY52">
        <f>(('RCP19-NEW'!CH53*'Per Unit Emission'!AZ96)*4545454.54545455)/30</f>
        <v>37702782.870858066</v>
      </c>
    </row>
    <row r="53" spans="1:259" x14ac:dyDescent="0.25">
      <c r="A53">
        <v>2016</v>
      </c>
      <c r="B53">
        <f>(('Base-New'!C54*'Per Unit Emission'!C97)*4545454.54545455)/30</f>
        <v>942337881.9655658</v>
      </c>
      <c r="C53">
        <f>(('Base-New'!D54*'Per Unit Emission'!D97)*4545454.54545455)/30</f>
        <v>376408963.9916783</v>
      </c>
      <c r="D53">
        <f>(('Base-New'!E54*'Per Unit Emission'!E97)*4545454.54545455)/30</f>
        <v>315411097.45147461</v>
      </c>
      <c r="E53">
        <f>(('Base-New'!F54*'Per Unit Emission'!F97)*4545454.54545455)/30</f>
        <v>20711498.872708056</v>
      </c>
      <c r="F53">
        <f>(('Base-New'!G54*'Per Unit Emission'!G97)*4545454.54545455)/30</f>
        <v>118538500.46347465</v>
      </c>
      <c r="G53">
        <f>(('Base-New'!H54*'Per Unit Emission'!H97)*4545454.54545455)/30</f>
        <v>7563432.3198431032</v>
      </c>
      <c r="H53">
        <f>(('Base-New'!I54*'Per Unit Emission'!I97)*4545454.54545455)/30</f>
        <v>25896754.540831473</v>
      </c>
      <c r="I53">
        <f>(('Base-New'!J54*'Per Unit Emission'!J97)*4545454.54545455)/30</f>
        <v>71128001.341778502</v>
      </c>
      <c r="J53">
        <f>(('Base-New'!K54*'Per Unit Emission'!K97)*4545454.54545455)/30</f>
        <v>357604642.22667009</v>
      </c>
      <c r="K53">
        <f>(('Base-New'!L54*'Per Unit Emission'!L97)*4545454.54545455)/30</f>
        <v>39687782.0126132</v>
      </c>
      <c r="L53">
        <f>(('Base-New'!M54*'Per Unit Emission'!M97)*4545454.54545455)/30</f>
        <v>13661081.440403134</v>
      </c>
      <c r="M53">
        <f>(('Base-New'!N54*'Per Unit Emission'!N97)*4545454.54545455)/30</f>
        <v>9899484.2384547368</v>
      </c>
      <c r="N53">
        <f>(('Base-New'!O54*'Per Unit Emission'!O97)*4545454.54545455)/30</f>
        <v>3496246.4883472258</v>
      </c>
      <c r="O53">
        <f>(('Base-New'!P54*'Per Unit Emission'!P97)*4545454.54545455)/30</f>
        <v>100432.76227952224</v>
      </c>
      <c r="P53">
        <f>(('Base-New'!Q54*'Per Unit Emission'!Q97)*4545454.54545455)/30</f>
        <v>6808137.6082012309</v>
      </c>
      <c r="Q53">
        <f>(('Base-New'!R54*'Per Unit Emission'!R97)*4545454.54545455)/30</f>
        <v>41901076.862190351</v>
      </c>
      <c r="R53">
        <v>0</v>
      </c>
      <c r="S53">
        <f>(('Base-New'!T54*'Per Unit Emission'!C97)*4545454.54545455)/30</f>
        <v>942337881.9655658</v>
      </c>
      <c r="T53">
        <f>(('Base-New'!U54*'Per Unit Emission'!D97)*4545454.54545455)/30</f>
        <v>376408963.9916783</v>
      </c>
      <c r="U53">
        <f>(('Base-New'!V54*'Per Unit Emission'!E97)*4545454.54545455)/30</f>
        <v>315411097.45147461</v>
      </c>
      <c r="V53">
        <f>(('Base-New'!W54*'Per Unit Emission'!F97)*4545454.54545455)/30</f>
        <v>20711498.872708056</v>
      </c>
      <c r="W53">
        <f>(('Base-New'!X54*'Per Unit Emission'!G97)*4545454.54545455)/30</f>
        <v>118538500.46347465</v>
      </c>
      <c r="X53">
        <f>(('Base-New'!Y54*'Per Unit Emission'!H97)*4545454.54545455)/30</f>
        <v>7563432.3198431032</v>
      </c>
      <c r="Y53">
        <f>(('Base-New'!Z54*'Per Unit Emission'!I97)*4545454.54545455)/30</f>
        <v>25896754.540831473</v>
      </c>
      <c r="Z53">
        <f>(('Base-New'!AA54*'Per Unit Emission'!J97)*4545454.54545455)/30</f>
        <v>71128001.341778502</v>
      </c>
      <c r="AA53">
        <f>(('Base-New'!AB54*'Per Unit Emission'!K97)*4545454.54545455)/30</f>
        <v>357604642.22667009</v>
      </c>
      <c r="AB53">
        <f>(('Base-New'!AC54*'Per Unit Emission'!L97)*4545454.54545455)/30</f>
        <v>39687782.0126132</v>
      </c>
      <c r="AC53">
        <f>(('Base-New'!AD54*'Per Unit Emission'!M97)*4545454.54545455)/30</f>
        <v>13661081.440403134</v>
      </c>
      <c r="AD53">
        <f>(('Base-New'!AE54*'Per Unit Emission'!N97)*4545454.54545455)/30</f>
        <v>9899484.2384547368</v>
      </c>
      <c r="AE53">
        <f>(('Base-New'!AF54*'Per Unit Emission'!O97)*4545454.54545455)/30</f>
        <v>3496246.4883472258</v>
      </c>
      <c r="AF53">
        <f>(('Base-New'!AG54*'Per Unit Emission'!P97)*4545454.54545455)/30</f>
        <v>100432.76227952224</v>
      </c>
      <c r="AG53">
        <f>(('Base-New'!AH54*'Per Unit Emission'!Q97)*4545454.54545455)/30</f>
        <v>6808137.6082012309</v>
      </c>
      <c r="AH53">
        <f>(('Base-New'!AI54*'Per Unit Emission'!R97)*4545454.54545455)/30</f>
        <v>41901076.862190351</v>
      </c>
      <c r="AI53">
        <v>0</v>
      </c>
      <c r="AJ53">
        <f>(('Base-New'!AK54*'Per Unit Emission'!C97)*4545454.54545455)/30</f>
        <v>942337881.9655658</v>
      </c>
      <c r="AK53">
        <f>(('Base-New'!AL54*'Per Unit Emission'!D97)*4545454.54545455)/30</f>
        <v>376408963.9916783</v>
      </c>
      <c r="AL53">
        <f>(('Base-New'!AM54*'Per Unit Emission'!E97)*4545454.54545455)/30</f>
        <v>315411097.45147461</v>
      </c>
      <c r="AM53">
        <f>(('Base-New'!AN54*'Per Unit Emission'!F97)*4545454.54545455)/30</f>
        <v>20711498.872708056</v>
      </c>
      <c r="AN53">
        <f>(('Base-New'!AO54*'Per Unit Emission'!G97)*4545454.54545455)/30</f>
        <v>118538500.46347465</v>
      </c>
      <c r="AO53">
        <f>(('Base-New'!AP54*'Per Unit Emission'!H97)*4545454.54545455)/30</f>
        <v>7563432.3198431032</v>
      </c>
      <c r="AP53">
        <f>(('Base-New'!AQ54*'Per Unit Emission'!I97)*4545454.54545455)/30</f>
        <v>25896754.540831473</v>
      </c>
      <c r="AQ53">
        <f>(('Base-New'!AR54*'Per Unit Emission'!J97)*4545454.54545455)/30</f>
        <v>71128001.341778502</v>
      </c>
      <c r="AR53">
        <f>(('Base-New'!AS54*'Per Unit Emission'!K97)*4545454.54545455)/30</f>
        <v>357604642.22667009</v>
      </c>
      <c r="AS53">
        <f>(('Base-New'!AT54*'Per Unit Emission'!L97)*4545454.54545455)/30</f>
        <v>39687782.0126132</v>
      </c>
      <c r="AT53">
        <f>(('Base-New'!AU54*'Per Unit Emission'!M97)*4545454.54545455)/30</f>
        <v>13661081.440403134</v>
      </c>
      <c r="AU53">
        <f>(('Base-New'!AV54*'Per Unit Emission'!N97)*4545454.54545455)/30</f>
        <v>9899484.2384547368</v>
      </c>
      <c r="AV53">
        <f>(('Base-New'!AW54*'Per Unit Emission'!O97)*4545454.54545455)/30</f>
        <v>3496246.4883472258</v>
      </c>
      <c r="AW53">
        <f>(('Base-New'!AX54*'Per Unit Emission'!P97)*4545454.54545455)/30</f>
        <v>100432.76227952224</v>
      </c>
      <c r="AX53">
        <f>(('Base-New'!AY54*'Per Unit Emission'!Q97)*4545454.54545455)/30</f>
        <v>6808137.6082012309</v>
      </c>
      <c r="AY53">
        <f>(('Base-New'!AZ54*'Per Unit Emission'!R97)*4545454.54545455)/30</f>
        <v>41901076.862190351</v>
      </c>
      <c r="AZ53">
        <v>0</v>
      </c>
      <c r="BA53">
        <f>(('Base-New'!BB54*'Per Unit Emission'!C97)*4545454.54545455)/30</f>
        <v>942337881.9655658</v>
      </c>
      <c r="BB53">
        <f>(('Base-New'!BC54*'Per Unit Emission'!D97)*4545454.54545455)/30</f>
        <v>376408963.9916783</v>
      </c>
      <c r="BC53">
        <f>(('Base-New'!BD54*'Per Unit Emission'!E97)*4545454.54545455)/30</f>
        <v>315411097.45147461</v>
      </c>
      <c r="BD53">
        <f>(('Base-New'!BE54*'Per Unit Emission'!F97)*4545454.54545455)/30</f>
        <v>20711498.872708056</v>
      </c>
      <c r="BE53">
        <f>(('Base-New'!BF54*'Per Unit Emission'!G97)*4545454.54545455)/30</f>
        <v>118538500.46347465</v>
      </c>
      <c r="BF53">
        <f>(('Base-New'!BG54*'Per Unit Emission'!H97)*4545454.54545455)/30</f>
        <v>7563432.3198431032</v>
      </c>
      <c r="BG53">
        <f>(('Base-New'!BH54*'Per Unit Emission'!I97)*4545454.54545455)/30</f>
        <v>25896754.540831473</v>
      </c>
      <c r="BH53">
        <f>(('Base-New'!BI54*'Per Unit Emission'!J97)*4545454.54545455)/30</f>
        <v>71128001.341778502</v>
      </c>
      <c r="BI53">
        <f>(('Base-New'!BJ54*'Per Unit Emission'!K97)*4545454.54545455)/30</f>
        <v>357604642.22667009</v>
      </c>
      <c r="BJ53">
        <f>(('Base-New'!BK54*'Per Unit Emission'!L97)*4545454.54545455)/30</f>
        <v>39687782.0126132</v>
      </c>
      <c r="BK53">
        <f>(('Base-New'!BL54*'Per Unit Emission'!M97)*4545454.54545455)/30</f>
        <v>13661081.440403134</v>
      </c>
      <c r="BL53">
        <f>(('Base-New'!BM54*'Per Unit Emission'!N97)*4545454.54545455)/30</f>
        <v>9899484.2384547368</v>
      </c>
      <c r="BM53">
        <f>(('Base-New'!BN54*'Per Unit Emission'!O97)*4545454.54545455)/30</f>
        <v>3496246.4883472258</v>
      </c>
      <c r="BN53">
        <f>(('Base-New'!BO54*'Per Unit Emission'!P97)*4545454.54545455)/30</f>
        <v>100432.76227952224</v>
      </c>
      <c r="BO53">
        <f>(('Base-New'!BP54*'Per Unit Emission'!Q97)*4545454.54545455)/30</f>
        <v>6808137.6082012309</v>
      </c>
      <c r="BP53">
        <f>(('Base-New'!BQ54*'Per Unit Emission'!R97)*4545454.54545455)/30</f>
        <v>41901076.862190351</v>
      </c>
      <c r="BQ53">
        <v>0</v>
      </c>
      <c r="BR53">
        <f>(('Base-New'!BS54*'Per Unit Emission'!C97)*4545454.54545455)/30</f>
        <v>942337881.9655658</v>
      </c>
      <c r="BS53">
        <f>(('Base-New'!BT54*'Per Unit Emission'!D97)*4545454.54545455)/30</f>
        <v>376408963.9916783</v>
      </c>
      <c r="BT53">
        <f>(('Base-New'!BU54*'Per Unit Emission'!E97)*4545454.54545455)/30</f>
        <v>315411097.45147461</v>
      </c>
      <c r="BU53">
        <f>(('Base-New'!BV54*'Per Unit Emission'!F97)*4545454.54545455)/30</f>
        <v>20711498.872708056</v>
      </c>
      <c r="BV53">
        <f>(('Base-New'!BW54*'Per Unit Emission'!G97)*4545454.54545455)/30</f>
        <v>118538500.46347465</v>
      </c>
      <c r="BW53">
        <f>(('Base-New'!BX54*'Per Unit Emission'!H97)*4545454.54545455)/30</f>
        <v>7563432.3198431032</v>
      </c>
      <c r="BX53">
        <f>(('Base-New'!BY54*'Per Unit Emission'!I97)*4545454.54545455)/30</f>
        <v>25896754.540831473</v>
      </c>
      <c r="BY53">
        <f>(('Base-New'!BZ54*'Per Unit Emission'!J97)*4545454.54545455)/30</f>
        <v>71128001.341778502</v>
      </c>
      <c r="BZ53">
        <f>(('Base-New'!CA54*'Per Unit Emission'!K97)*4545454.54545455)/30</f>
        <v>357604642.22667009</v>
      </c>
      <c r="CA53">
        <f>(('Base-New'!CB54*'Per Unit Emission'!L97)*4545454.54545455)/30</f>
        <v>39687782.0126132</v>
      </c>
      <c r="CB53">
        <f>(('Base-New'!CC54*'Per Unit Emission'!M97)*4545454.54545455)/30</f>
        <v>13661081.440403134</v>
      </c>
      <c r="CC53">
        <f>(('Base-New'!CD54*'Per Unit Emission'!N97)*4545454.54545455)/30</f>
        <v>9899484.2384547368</v>
      </c>
      <c r="CD53">
        <f>(('Base-New'!CE54*'Per Unit Emission'!O97)*4545454.54545455)/30</f>
        <v>3496246.4883472258</v>
      </c>
      <c r="CE53">
        <f>(('Base-New'!CF54*'Per Unit Emission'!P97)*4545454.54545455)/30</f>
        <v>100432.76227952224</v>
      </c>
      <c r="CF53">
        <f>(('Base-New'!CG54*'Per Unit Emission'!Q97)*4545454.54545455)/30</f>
        <v>6808137.6082012309</v>
      </c>
      <c r="CG53">
        <f>(('Base-New'!CH54*'Per Unit Emission'!R97)*4545454.54545455)/30</f>
        <v>41901076.862190351</v>
      </c>
      <c r="CH53">
        <v>0</v>
      </c>
      <c r="CI53">
        <v>0</v>
      </c>
      <c r="CJ53">
        <v>67.2</v>
      </c>
      <c r="CK53">
        <f>(('RCP26-NEW'!C54*'Per Unit Emission'!T97)*4545454.54545455)/30</f>
        <v>942337881.9655658</v>
      </c>
      <c r="CL53">
        <f>(('RCP26-NEW'!D54*'Per Unit Emission'!U97)*4545454.54545455)/30</f>
        <v>376408963.9916783</v>
      </c>
      <c r="CM53">
        <f>(('RCP26-NEW'!E54*'Per Unit Emission'!V97)*4545454.54545455)/30</f>
        <v>315411097.45147461</v>
      </c>
      <c r="CN53">
        <f>(('RCP26-NEW'!F54*'Per Unit Emission'!W97)*4545454.54545455)/30</f>
        <v>20711498.872708056</v>
      </c>
      <c r="CO53">
        <f>(('RCP26-NEW'!G54*'Per Unit Emission'!X97)*4545454.54545455)/30</f>
        <v>118538500.46347465</v>
      </c>
      <c r="CP53">
        <f>(('RCP26-NEW'!H54*'Per Unit Emission'!Y97)*4545454.54545455)/30</f>
        <v>7563432.3198431032</v>
      </c>
      <c r="CQ53">
        <f>(('RCP26-NEW'!I54*'Per Unit Emission'!Z97)*4545454.54545455)/30</f>
        <v>25896754.540831473</v>
      </c>
      <c r="CR53">
        <f>(('RCP26-NEW'!J54*'Per Unit Emission'!AA97)*4545454.54545455)/30</f>
        <v>71128001.341778502</v>
      </c>
      <c r="CS53">
        <f>(('RCP26-NEW'!K54*'Per Unit Emission'!AB97)*4545454.54545455)/30</f>
        <v>357604642.22667009</v>
      </c>
      <c r="CT53">
        <f>(('RCP26-NEW'!L54*'Per Unit Emission'!AC97)*4545454.54545455)/30</f>
        <v>39687782.0126132</v>
      </c>
      <c r="CU53">
        <f>(('RCP26-NEW'!M54*'Per Unit Emission'!AD97)*4545454.54545455)/30</f>
        <v>13661081.440403134</v>
      </c>
      <c r="CV53">
        <f>(('RCP26-NEW'!N54*'Per Unit Emission'!AE97)*4545454.54545455)/30</f>
        <v>9899484.2384547368</v>
      </c>
      <c r="CW53">
        <f>(('RCP26-NEW'!O54*'Per Unit Emission'!AF97)*4545454.54545455)/30</f>
        <v>3496246.4883472258</v>
      </c>
      <c r="CX53">
        <f>(('RCP26-NEW'!P54*'Per Unit Emission'!AG97)*4545454.54545455)/30</f>
        <v>100432.76227952224</v>
      </c>
      <c r="CY53">
        <f>(('RCP26-NEW'!Q54*'Per Unit Emission'!AH97)*4545454.54545455)/30</f>
        <v>6808137.6082012309</v>
      </c>
      <c r="CZ53">
        <f>(('RCP26-NEW'!R54*'Per Unit Emission'!AI97)*4545454.54545455)/30</f>
        <v>41901076.862190351</v>
      </c>
      <c r="DA53">
        <f>(('RCP26-NEW'!S54*'Per Unit Emission'!AJ97)*4545454.54545455)/30</f>
        <v>0</v>
      </c>
      <c r="DB53">
        <f>(('RCP26-NEW'!T54*'Per Unit Emission'!T97)*4545454.54545455)/30</f>
        <v>942337881.9655658</v>
      </c>
      <c r="DC53">
        <f>(('RCP26-NEW'!U54*'Per Unit Emission'!U97)*4545454.54545455)/30</f>
        <v>376408963.9916783</v>
      </c>
      <c r="DD53">
        <f>(('RCP26-NEW'!V54*'Per Unit Emission'!V97)*4545454.54545455)/30</f>
        <v>315411097.45147461</v>
      </c>
      <c r="DE53">
        <f>(('RCP26-NEW'!W54*'Per Unit Emission'!W97)*4545454.54545455)/30</f>
        <v>20711498.872708056</v>
      </c>
      <c r="DF53">
        <f>(('RCP26-NEW'!X54*'Per Unit Emission'!X97)*4545454.54545455)/30</f>
        <v>118538500.46347465</v>
      </c>
      <c r="DG53">
        <f>(('RCP26-NEW'!Y54*'Per Unit Emission'!Y97)*4545454.54545455)/30</f>
        <v>7563432.3198431032</v>
      </c>
      <c r="DH53">
        <f>(('RCP26-NEW'!Z54*'Per Unit Emission'!Z97)*4545454.54545455)/30</f>
        <v>25896754.540831473</v>
      </c>
      <c r="DI53">
        <f>(('RCP26-NEW'!AA54*'Per Unit Emission'!AA97)*4545454.54545455)/30</f>
        <v>71128001.341778502</v>
      </c>
      <c r="DJ53">
        <f>(('RCP26-NEW'!AB54*'Per Unit Emission'!AB97)*4545454.54545455)/30</f>
        <v>357604642.22667009</v>
      </c>
      <c r="DK53">
        <f>(('RCP26-NEW'!AC54*'Per Unit Emission'!AC97)*4545454.54545455)/30</f>
        <v>39687782.0126132</v>
      </c>
      <c r="DL53">
        <f>(('RCP26-NEW'!AD54*'Per Unit Emission'!AD97)*4545454.54545455)/30</f>
        <v>13661081.440403134</v>
      </c>
      <c r="DM53">
        <f>(('RCP26-NEW'!AE54*'Per Unit Emission'!AE97)*4545454.54545455)/30</f>
        <v>9899484.2384547368</v>
      </c>
      <c r="DN53">
        <f>(('RCP26-NEW'!AF54*'Per Unit Emission'!AF97)*4545454.54545455)/30</f>
        <v>3496246.4883472258</v>
      </c>
      <c r="DO53">
        <f>(('RCP26-NEW'!AG54*'Per Unit Emission'!AG97)*4545454.54545455)/30</f>
        <v>100432.76227952224</v>
      </c>
      <c r="DP53">
        <f>(('RCP26-NEW'!AH54*'Per Unit Emission'!AH97)*4545454.54545455)/30</f>
        <v>6808137.6082012309</v>
      </c>
      <c r="DQ53">
        <f>(('RCP26-NEW'!AI54*'Per Unit Emission'!AI97)*4545454.54545455)/30</f>
        <v>41901076.862190351</v>
      </c>
      <c r="DR53">
        <f>(('RCP26-NEW'!AJ54*'Per Unit Emission'!AJ97)*4545454.54545455)/30</f>
        <v>0</v>
      </c>
      <c r="DS53">
        <f>(('RCP26-NEW'!AK54*'Per Unit Emission'!T97)*4545454.54545455)/30</f>
        <v>942337881.9655658</v>
      </c>
      <c r="DT53">
        <f>(('RCP26-NEW'!AL54*'Per Unit Emission'!U97)*4545454.54545455)/30</f>
        <v>376408963.9916783</v>
      </c>
      <c r="DU53">
        <f>(('RCP26-NEW'!AM54*'Per Unit Emission'!V97)*4545454.54545455)/30</f>
        <v>315411097.45147461</v>
      </c>
      <c r="DV53">
        <f>(('RCP26-NEW'!AN54*'Per Unit Emission'!W97)*4545454.54545455)/30</f>
        <v>20711498.872708056</v>
      </c>
      <c r="DW53">
        <f>(('RCP26-NEW'!AO54*'Per Unit Emission'!X97)*4545454.54545455)/30</f>
        <v>118538500.46347465</v>
      </c>
      <c r="DX53">
        <f>(('RCP26-NEW'!AP54*'Per Unit Emission'!Y97)*4545454.54545455)/30</f>
        <v>7563432.3198431032</v>
      </c>
      <c r="DY53">
        <f>(('RCP26-NEW'!AQ54*'Per Unit Emission'!Z97)*4545454.54545455)/30</f>
        <v>25896754.540831473</v>
      </c>
      <c r="DZ53">
        <f>(('RCP26-NEW'!AR54*'Per Unit Emission'!AA97)*4545454.54545455)/30</f>
        <v>71128001.341778502</v>
      </c>
      <c r="EA53">
        <f>(('RCP26-NEW'!AS54*'Per Unit Emission'!AB97)*4545454.54545455)/30</f>
        <v>357604642.22667009</v>
      </c>
      <c r="EB53">
        <f>(('RCP26-NEW'!AT54*'Per Unit Emission'!AC97)*4545454.54545455)/30</f>
        <v>39687782.0126132</v>
      </c>
      <c r="EC53">
        <f>(('RCP26-NEW'!AU54*'Per Unit Emission'!AD97)*4545454.54545455)/30</f>
        <v>13661081.440403134</v>
      </c>
      <c r="ED53">
        <f>(('RCP26-NEW'!AV54*'Per Unit Emission'!AE97)*4545454.54545455)/30</f>
        <v>9899484.2384547368</v>
      </c>
      <c r="EE53">
        <f>(('RCP26-NEW'!AW54*'Per Unit Emission'!AF97)*4545454.54545455)/30</f>
        <v>3496246.4883472258</v>
      </c>
      <c r="EF53">
        <f>(('RCP26-NEW'!AX54*'Per Unit Emission'!AG97)*4545454.54545455)/30</f>
        <v>100432.76227952224</v>
      </c>
      <c r="EG53">
        <f>(('RCP26-NEW'!AY54*'Per Unit Emission'!AH97)*4545454.54545455)/30</f>
        <v>6808137.6082012309</v>
      </c>
      <c r="EH53">
        <f>(('RCP26-NEW'!AZ54*'Per Unit Emission'!AI97)*4545454.54545455)/30</f>
        <v>41901076.862190351</v>
      </c>
      <c r="EI53">
        <f>(('RCP26-NEW'!BA54*'Per Unit Emission'!AJ97)*4545454.54545455)/30</f>
        <v>0</v>
      </c>
      <c r="EJ53">
        <f>(('RCP26-NEW'!BB54*'Per Unit Emission'!T97)*4545454.54545455)/30</f>
        <v>942337881.9655658</v>
      </c>
      <c r="EK53">
        <f>(('RCP26-NEW'!BC54*'Per Unit Emission'!U97)*4545454.54545455)/30</f>
        <v>376408963.9916783</v>
      </c>
      <c r="EL53">
        <f>(('RCP26-NEW'!BD54*'Per Unit Emission'!V97)*4545454.54545455)/30</f>
        <v>315411097.45147461</v>
      </c>
      <c r="EM53">
        <f>(('RCP26-NEW'!BE54*'Per Unit Emission'!W97)*4545454.54545455)/30</f>
        <v>20711498.872708056</v>
      </c>
      <c r="EN53">
        <f>(('RCP26-NEW'!BF54*'Per Unit Emission'!X97)*4545454.54545455)/30</f>
        <v>118538500.46347465</v>
      </c>
      <c r="EO53">
        <f>(('RCP26-NEW'!BG54*'Per Unit Emission'!Y97)*4545454.54545455)/30</f>
        <v>7563432.3198431032</v>
      </c>
      <c r="EP53">
        <f>(('RCP26-NEW'!BH54*'Per Unit Emission'!Z97)*4545454.54545455)/30</f>
        <v>25896754.540831473</v>
      </c>
      <c r="EQ53">
        <f>(('RCP26-NEW'!BI54*'Per Unit Emission'!AA97)*4545454.54545455)/30</f>
        <v>71128001.341778502</v>
      </c>
      <c r="ER53">
        <f>(('RCP26-NEW'!BJ54*'Per Unit Emission'!AB97)*4545454.54545455)/30</f>
        <v>357604642.22667009</v>
      </c>
      <c r="ES53">
        <f>(('RCP26-NEW'!BK54*'Per Unit Emission'!AC97)*4545454.54545455)/30</f>
        <v>39687782.0126132</v>
      </c>
      <c r="ET53">
        <f>(('RCP26-NEW'!BL54*'Per Unit Emission'!AD97)*4545454.54545455)/30</f>
        <v>13661081.440403134</v>
      </c>
      <c r="EU53">
        <f>(('RCP26-NEW'!BM54*'Per Unit Emission'!AE97)*4545454.54545455)/30</f>
        <v>9899484.2384547368</v>
      </c>
      <c r="EV53">
        <f>(('RCP26-NEW'!BN54*'Per Unit Emission'!AF97)*4545454.54545455)/30</f>
        <v>3496246.4883472258</v>
      </c>
      <c r="EW53">
        <f>(('RCP26-NEW'!BO54*'Per Unit Emission'!AG97)*4545454.54545455)/30</f>
        <v>100432.76227952224</v>
      </c>
      <c r="EX53">
        <f>(('RCP26-NEW'!BP54*'Per Unit Emission'!AH97)*4545454.54545455)/30</f>
        <v>6808137.6082012309</v>
      </c>
      <c r="EY53">
        <f>(('RCP26-NEW'!BQ54*'Per Unit Emission'!AI97)*4545454.54545455)/30</f>
        <v>41901076.862190351</v>
      </c>
      <c r="EZ53">
        <f>(('RCP26-NEW'!BR54*'Per Unit Emission'!AJ97)*4545454.54545455)/30</f>
        <v>0</v>
      </c>
      <c r="FA53">
        <f>(('RCP26-NEW'!BS54*'Per Unit Emission'!T97)*4545454.54545455)/30</f>
        <v>942337881.9655658</v>
      </c>
      <c r="FB53">
        <f>(('RCP26-NEW'!BT54*'Per Unit Emission'!U97)*4545454.54545455)/30</f>
        <v>376408963.9916783</v>
      </c>
      <c r="FC53">
        <f>(('RCP26-NEW'!BU54*'Per Unit Emission'!V97)*4545454.54545455)/30</f>
        <v>315411097.45147461</v>
      </c>
      <c r="FD53">
        <f>(('RCP26-NEW'!BV54*'Per Unit Emission'!W97)*4545454.54545455)/30</f>
        <v>20711498.872708056</v>
      </c>
      <c r="FE53">
        <f>(('RCP26-NEW'!BW54*'Per Unit Emission'!X97)*4545454.54545455)/30</f>
        <v>118538500.46347465</v>
      </c>
      <c r="FF53">
        <f>(('RCP26-NEW'!BX54*'Per Unit Emission'!Y97)*4545454.54545455)/30</f>
        <v>7563432.3198431032</v>
      </c>
      <c r="FG53">
        <f>(('RCP26-NEW'!BY54*'Per Unit Emission'!Z97)*4545454.54545455)/30</f>
        <v>25896754.540831473</v>
      </c>
      <c r="FH53">
        <f>(('RCP26-NEW'!BZ54*'Per Unit Emission'!AA97)*4545454.54545455)/30</f>
        <v>71128001.341778502</v>
      </c>
      <c r="FI53">
        <f>(('RCP26-NEW'!CA54*'Per Unit Emission'!AB97)*4545454.54545455)/30</f>
        <v>357604642.22667009</v>
      </c>
      <c r="FJ53">
        <f>(('RCP26-NEW'!CB54*'Per Unit Emission'!AC97)*4545454.54545455)/30</f>
        <v>39687782.0126132</v>
      </c>
      <c r="FK53">
        <f>(('RCP26-NEW'!CC54*'Per Unit Emission'!AD97)*4545454.54545455)/30</f>
        <v>13661081.440403134</v>
      </c>
      <c r="FL53">
        <f>(('RCP26-NEW'!CD54*'Per Unit Emission'!AE97)*4545454.54545455)/30</f>
        <v>9899484.2384547368</v>
      </c>
      <c r="FM53">
        <f>(('RCP26-NEW'!CE54*'Per Unit Emission'!AF97)*4545454.54545455)/30</f>
        <v>3496246.4883472258</v>
      </c>
      <c r="FN53">
        <f>(('RCP26-NEW'!CF54*'Per Unit Emission'!AG97)*4545454.54545455)/30</f>
        <v>100432.76227952224</v>
      </c>
      <c r="FO53">
        <f>(('RCP26-NEW'!CG54*'Per Unit Emission'!AH97)*4545454.54545455)/30</f>
        <v>6808137.6082012309</v>
      </c>
      <c r="FP53">
        <f>(('RCP26-NEW'!CH54*'Per Unit Emission'!AI97)*4545454.54545455)/30</f>
        <v>41901076.862190351</v>
      </c>
      <c r="FQ53">
        <v>0</v>
      </c>
      <c r="FR53">
        <v>0</v>
      </c>
      <c r="FS53">
        <v>67.2</v>
      </c>
      <c r="FT53">
        <f>(('RCP19-NEW'!C54*'Per Unit Emission'!AK97)*4545454.54545455)/30</f>
        <v>942337881.9655658</v>
      </c>
      <c r="FU53">
        <f>(('RCP19-NEW'!D54*'Per Unit Emission'!AL97)*4545454.54545455)/30</f>
        <v>376408963.9916783</v>
      </c>
      <c r="FV53">
        <f>(('RCP19-NEW'!E54*'Per Unit Emission'!AM97)*4545454.54545455)/30</f>
        <v>315411097.45147461</v>
      </c>
      <c r="FW53">
        <f>(('RCP19-NEW'!F54*'Per Unit Emission'!AN97)*4545454.54545455)/30</f>
        <v>20711498.872708056</v>
      </c>
      <c r="FX53">
        <f>(('RCP19-NEW'!G54*'Per Unit Emission'!AO97)*4545454.54545455)/30</f>
        <v>118538500.46347465</v>
      </c>
      <c r="FY53">
        <f>(('RCP19-NEW'!H54*'Per Unit Emission'!AP97)*4545454.54545455)/30</f>
        <v>7563432.3198431032</v>
      </c>
      <c r="FZ53">
        <f>(('RCP19-NEW'!I54*'Per Unit Emission'!AQ97)*4545454.54545455)/30</f>
        <v>25896754.540831473</v>
      </c>
      <c r="GA53">
        <f>(('RCP19-NEW'!J54*'Per Unit Emission'!AR97)*4545454.54545455)/30</f>
        <v>71128001.341778502</v>
      </c>
      <c r="GB53">
        <f>(('RCP19-NEW'!K54*'Per Unit Emission'!AS97)*4545454.54545455)/30</f>
        <v>357604642.22667009</v>
      </c>
      <c r="GC53">
        <f>(('RCP19-NEW'!L54*'Per Unit Emission'!AT97)*4545454.54545455)/30</f>
        <v>39687782.0126132</v>
      </c>
      <c r="GD53">
        <f>(('RCP19-NEW'!M54*'Per Unit Emission'!AU97)*4545454.54545455)/30</f>
        <v>13661081.440403134</v>
      </c>
      <c r="GE53">
        <f>(('RCP19-NEW'!N54*'Per Unit Emission'!AV97)*4545454.54545455)/30</f>
        <v>9899484.2384547368</v>
      </c>
      <c r="GF53">
        <f>(('RCP19-NEW'!O54*'Per Unit Emission'!AW97)*4545454.54545455)/30</f>
        <v>3496246.4883472258</v>
      </c>
      <c r="GG53">
        <f>(('RCP19-NEW'!P54*'Per Unit Emission'!AX97)*4545454.54545455)/30</f>
        <v>100432.76227952224</v>
      </c>
      <c r="GH53">
        <f>(('RCP19-NEW'!Q54*'Per Unit Emission'!AY97)*4545454.54545455)/30</f>
        <v>6808137.6082012309</v>
      </c>
      <c r="GI53">
        <f>(('RCP19-NEW'!R54*'Per Unit Emission'!AZ97)*4545454.54545455)/30</f>
        <v>41901076.862190351</v>
      </c>
      <c r="GJ53">
        <f>(('RCP19-NEW'!S54*'Per Unit Emission'!BA97)*4545454.54545455)/30</f>
        <v>0</v>
      </c>
      <c r="GK53">
        <f>(('RCP19-NEW'!T54*'Per Unit Emission'!AK97)*4545454.54545455)/30</f>
        <v>942337881.9655658</v>
      </c>
      <c r="GL53">
        <f>(('RCP19-NEW'!U54*'Per Unit Emission'!AL97)*4545454.54545455)/30</f>
        <v>376408963.9916783</v>
      </c>
      <c r="GM53">
        <f>(('RCP19-NEW'!V54*'Per Unit Emission'!AM97)*4545454.54545455)/30</f>
        <v>315411097.45147461</v>
      </c>
      <c r="GN53">
        <f>(('RCP19-NEW'!W54*'Per Unit Emission'!AN97)*4545454.54545455)/30</f>
        <v>20711498.872708056</v>
      </c>
      <c r="GO53">
        <f>(('RCP19-NEW'!X54*'Per Unit Emission'!AO97)*4545454.54545455)/30</f>
        <v>118538500.46347465</v>
      </c>
      <c r="GP53">
        <f>(('RCP19-NEW'!Y54*'Per Unit Emission'!AP97)*4545454.54545455)/30</f>
        <v>7563432.3198431032</v>
      </c>
      <c r="GQ53">
        <f>(('RCP19-NEW'!Z54*'Per Unit Emission'!AQ97)*4545454.54545455)/30</f>
        <v>25896754.540831473</v>
      </c>
      <c r="GR53">
        <f>(('RCP19-NEW'!AA54*'Per Unit Emission'!AR97)*4545454.54545455)/30</f>
        <v>71128001.341778502</v>
      </c>
      <c r="GS53">
        <f>(('RCP19-NEW'!AB54*'Per Unit Emission'!AS97)*4545454.54545455)/30</f>
        <v>357604642.22667009</v>
      </c>
      <c r="GT53">
        <f>(('RCP19-NEW'!AC54*'Per Unit Emission'!AT97)*4545454.54545455)/30</f>
        <v>39687782.0126132</v>
      </c>
      <c r="GU53">
        <f>(('RCP19-NEW'!AD54*'Per Unit Emission'!AU97)*4545454.54545455)/30</f>
        <v>13661081.440403134</v>
      </c>
      <c r="GV53">
        <f>(('RCP19-NEW'!AE54*'Per Unit Emission'!AV97)*4545454.54545455)/30</f>
        <v>9899484.2384547368</v>
      </c>
      <c r="GW53">
        <f>(('RCP19-NEW'!AF54*'Per Unit Emission'!AW97)*4545454.54545455)/30</f>
        <v>3496246.4883472258</v>
      </c>
      <c r="GX53">
        <f>(('RCP19-NEW'!AG54*'Per Unit Emission'!AX97)*4545454.54545455)/30</f>
        <v>100432.76227952224</v>
      </c>
      <c r="GY53">
        <f>(('RCP19-NEW'!AH54*'Per Unit Emission'!AY97)*4545454.54545455)/30</f>
        <v>6808137.6082012309</v>
      </c>
      <c r="GZ53">
        <f>(('RCP19-NEW'!AI54*'Per Unit Emission'!AZ97)*4545454.54545455)/30</f>
        <v>41901076.862190351</v>
      </c>
      <c r="HA53">
        <f>(('RCP19-NEW'!AJ54*'Per Unit Emission'!BA97)*4545454.54545455)/30</f>
        <v>0</v>
      </c>
      <c r="HB53">
        <f>(('RCP19-NEW'!AK54*'Per Unit Emission'!AK97)*4545454.54545455)/30</f>
        <v>942337881.9655658</v>
      </c>
      <c r="HC53">
        <f>(('RCP19-NEW'!AL54*'Per Unit Emission'!AL97)*4545454.54545455)/30</f>
        <v>376408963.9916783</v>
      </c>
      <c r="HD53">
        <f>(('RCP19-NEW'!AM54*'Per Unit Emission'!AM97)*4545454.54545455)/30</f>
        <v>315411097.45147461</v>
      </c>
      <c r="HE53">
        <f>(('RCP19-NEW'!AN54*'Per Unit Emission'!AN97)*4545454.54545455)/30</f>
        <v>20711498.872708056</v>
      </c>
      <c r="HF53">
        <f>(('RCP19-NEW'!AO54*'Per Unit Emission'!AO97)*4545454.54545455)/30</f>
        <v>118538500.46347465</v>
      </c>
      <c r="HG53">
        <f>(('RCP19-NEW'!AP54*'Per Unit Emission'!AP97)*4545454.54545455)/30</f>
        <v>7563432.3198431032</v>
      </c>
      <c r="HH53">
        <f>(('RCP19-NEW'!AQ54*'Per Unit Emission'!AQ97)*4545454.54545455)/30</f>
        <v>25896754.540831473</v>
      </c>
      <c r="HI53">
        <f>(('RCP19-NEW'!AR54*'Per Unit Emission'!AR97)*4545454.54545455)/30</f>
        <v>71128001.341778502</v>
      </c>
      <c r="HJ53">
        <f>(('RCP19-NEW'!AS54*'Per Unit Emission'!AS97)*4545454.54545455)/30</f>
        <v>357604642.22667009</v>
      </c>
      <c r="HK53">
        <f>(('RCP19-NEW'!AT54*'Per Unit Emission'!AT97)*4545454.54545455)/30</f>
        <v>39687782.0126132</v>
      </c>
      <c r="HL53">
        <f>(('RCP19-NEW'!AU54*'Per Unit Emission'!AU97)*4545454.54545455)/30</f>
        <v>13661081.440403134</v>
      </c>
      <c r="HM53">
        <f>(('RCP19-NEW'!AV54*'Per Unit Emission'!AV97)*4545454.54545455)/30</f>
        <v>9899484.2384547368</v>
      </c>
      <c r="HN53">
        <f>(('RCP19-NEW'!AW54*'Per Unit Emission'!AW97)*4545454.54545455)/30</f>
        <v>3496246.4883472258</v>
      </c>
      <c r="HO53">
        <f>(('RCP19-NEW'!AX54*'Per Unit Emission'!AX97)*4545454.54545455)/30</f>
        <v>100432.76227952224</v>
      </c>
      <c r="HP53">
        <f>(('RCP19-NEW'!AY54*'Per Unit Emission'!AY97)*4545454.54545455)/30</f>
        <v>6808137.6082012309</v>
      </c>
      <c r="HQ53">
        <f>(('RCP19-NEW'!AZ54*'Per Unit Emission'!AZ97)*4545454.54545455)/30</f>
        <v>41901076.862190351</v>
      </c>
      <c r="HR53">
        <f>(('RCP19-NEW'!BA54*'Per Unit Emission'!BA97)*4545454.54545455)/30</f>
        <v>0</v>
      </c>
      <c r="HS53">
        <f>(('RCP19-NEW'!BB54*'Per Unit Emission'!AK97)*4545454.54545455)/30</f>
        <v>942337881.9655658</v>
      </c>
      <c r="HT53">
        <f>(('RCP19-NEW'!BC54*'Per Unit Emission'!AL97)*4545454.54545455)/30</f>
        <v>376408963.9916783</v>
      </c>
      <c r="HU53">
        <f>(('RCP19-NEW'!BD54*'Per Unit Emission'!AM97)*4545454.54545455)/30</f>
        <v>315411097.45147461</v>
      </c>
      <c r="HV53">
        <f>(('RCP19-NEW'!BE54*'Per Unit Emission'!AN97)*4545454.54545455)/30</f>
        <v>20711498.872708056</v>
      </c>
      <c r="HW53">
        <f>(('RCP19-NEW'!BF54*'Per Unit Emission'!AO97)*4545454.54545455)/30</f>
        <v>118538500.46347465</v>
      </c>
      <c r="HX53">
        <f>(('RCP19-NEW'!BG54*'Per Unit Emission'!AP97)*4545454.54545455)/30</f>
        <v>7563432.3198431032</v>
      </c>
      <c r="HY53">
        <f>(('RCP19-NEW'!BH54*'Per Unit Emission'!AQ97)*4545454.54545455)/30</f>
        <v>25896754.540831473</v>
      </c>
      <c r="HZ53">
        <f>(('RCP19-NEW'!BI54*'Per Unit Emission'!AR97)*4545454.54545455)/30</f>
        <v>71128001.341778502</v>
      </c>
      <c r="IA53">
        <f>(('RCP19-NEW'!BJ54*'Per Unit Emission'!AS97)*4545454.54545455)/30</f>
        <v>357604642.22667009</v>
      </c>
      <c r="IB53">
        <f>(('RCP19-NEW'!BK54*'Per Unit Emission'!AT97)*4545454.54545455)/30</f>
        <v>39687782.0126132</v>
      </c>
      <c r="IC53">
        <f>(('RCP19-NEW'!BL54*'Per Unit Emission'!AU97)*4545454.54545455)/30</f>
        <v>13661081.440403134</v>
      </c>
      <c r="ID53">
        <f>(('RCP19-NEW'!BM54*'Per Unit Emission'!AV97)*4545454.54545455)/30</f>
        <v>9899484.2384547368</v>
      </c>
      <c r="IE53">
        <f>(('RCP19-NEW'!BN54*'Per Unit Emission'!AW97)*4545454.54545455)/30</f>
        <v>3496246.4883472258</v>
      </c>
      <c r="IF53">
        <f>(('RCP19-NEW'!BO54*'Per Unit Emission'!AX97)*4545454.54545455)/30</f>
        <v>100432.76227952224</v>
      </c>
      <c r="IG53">
        <f>(('RCP19-NEW'!BP54*'Per Unit Emission'!AY97)*4545454.54545455)/30</f>
        <v>6808137.6082012309</v>
      </c>
      <c r="IH53">
        <f>(('RCP19-NEW'!BQ54*'Per Unit Emission'!AZ97)*4545454.54545455)/30</f>
        <v>41901076.862190351</v>
      </c>
      <c r="II53">
        <f>(('RCP19-NEW'!BR54*'Per Unit Emission'!BA97)*4545454.54545455)/30</f>
        <v>0</v>
      </c>
      <c r="IJ53">
        <f>(('RCP19-NEW'!BS54*'Per Unit Emission'!AK97)*4545454.54545455)/30</f>
        <v>942337881.9655658</v>
      </c>
      <c r="IK53">
        <f>(('RCP19-NEW'!BT54*'Per Unit Emission'!AL97)*4545454.54545455)/30</f>
        <v>376408963.9916783</v>
      </c>
      <c r="IL53">
        <f>(('RCP19-NEW'!BU54*'Per Unit Emission'!AM97)*4545454.54545455)/30</f>
        <v>315411097.45147461</v>
      </c>
      <c r="IM53">
        <f>(('RCP19-NEW'!BV54*'Per Unit Emission'!AN97)*4545454.54545455)/30</f>
        <v>20711498.872708056</v>
      </c>
      <c r="IN53">
        <f>(('RCP19-NEW'!BW54*'Per Unit Emission'!AO97)*4545454.54545455)/30</f>
        <v>118538500.46347465</v>
      </c>
      <c r="IO53">
        <f>(('RCP19-NEW'!BX54*'Per Unit Emission'!AP97)*4545454.54545455)/30</f>
        <v>7563432.3198431032</v>
      </c>
      <c r="IP53">
        <f>(('RCP19-NEW'!BY54*'Per Unit Emission'!AQ97)*4545454.54545455)/30</f>
        <v>25896754.540831473</v>
      </c>
      <c r="IQ53">
        <f>(('RCP19-NEW'!BZ54*'Per Unit Emission'!AR97)*4545454.54545455)/30</f>
        <v>71128001.341778502</v>
      </c>
      <c r="IR53">
        <f>(('RCP19-NEW'!CA54*'Per Unit Emission'!AS97)*4545454.54545455)/30</f>
        <v>357604642.22667009</v>
      </c>
      <c r="IS53">
        <f>(('RCP19-NEW'!CB54*'Per Unit Emission'!AT97)*4545454.54545455)/30</f>
        <v>39687782.0126132</v>
      </c>
      <c r="IT53">
        <f>(('RCP19-NEW'!CC54*'Per Unit Emission'!AU97)*4545454.54545455)/30</f>
        <v>13661081.440403134</v>
      </c>
      <c r="IU53">
        <f>(('RCP19-NEW'!CD54*'Per Unit Emission'!AV97)*4545454.54545455)/30</f>
        <v>9899484.2384547368</v>
      </c>
      <c r="IV53">
        <f>(('RCP19-NEW'!CE54*'Per Unit Emission'!AW97)*4545454.54545455)/30</f>
        <v>3496246.4883472258</v>
      </c>
      <c r="IW53">
        <f>(('RCP19-NEW'!CF54*'Per Unit Emission'!AX97)*4545454.54545455)/30</f>
        <v>100432.76227952224</v>
      </c>
      <c r="IX53">
        <f>(('RCP19-NEW'!CG54*'Per Unit Emission'!AY97)*4545454.54545455)/30</f>
        <v>6808137.6082012309</v>
      </c>
      <c r="IY53">
        <f>(('RCP19-NEW'!CH54*'Per Unit Emission'!AZ97)*4545454.54545455)/30</f>
        <v>41901076.862190351</v>
      </c>
    </row>
    <row r="54" spans="1:259" x14ac:dyDescent="0.25">
      <c r="A54">
        <v>2017</v>
      </c>
      <c r="B54">
        <f>(('Base-New'!C55*'Per Unit Emission'!C98)*4545454.54545455)/30</f>
        <v>1317105949.1482844</v>
      </c>
      <c r="C54">
        <f>(('Base-New'!D55*'Per Unit Emission'!D98)*4545454.54545455)/30</f>
        <v>174496302.36340788</v>
      </c>
      <c r="D54">
        <f>(('Base-New'!E55*'Per Unit Emission'!E98)*4545454.54545455)/30</f>
        <v>153321493.09558409</v>
      </c>
      <c r="E54">
        <f>(('Base-New'!F55*'Per Unit Emission'!F98)*4545454.54545455)/30</f>
        <v>15441030.44901472</v>
      </c>
      <c r="F54">
        <f>(('Base-New'!G55*'Per Unit Emission'!G98)*4545454.54545455)/30</f>
        <v>216815795.60389173</v>
      </c>
      <c r="G54">
        <f>(('Base-New'!H55*'Per Unit Emission'!H98)*4545454.54545455)/30</f>
        <v>8180964.6493024165</v>
      </c>
      <c r="H54">
        <f>(('Base-New'!I55*'Per Unit Emission'!I98)*4545454.54545455)/30</f>
        <v>29932221.175817661</v>
      </c>
      <c r="I54">
        <f>(('Base-New'!J55*'Per Unit Emission'!J98)*4545454.54545455)/30</f>
        <v>13929993.041961288</v>
      </c>
      <c r="J54">
        <f>(('Base-New'!K55*'Per Unit Emission'!K98)*4545454.54545455)/30</f>
        <v>232738516.15850803</v>
      </c>
      <c r="K54">
        <f>(('Base-New'!L55*'Per Unit Emission'!L98)*4545454.54545455)/30</f>
        <v>57722666.257475123</v>
      </c>
      <c r="L54">
        <f>(('Base-New'!M55*'Per Unit Emission'!M98)*4545454.54545455)/30</f>
        <v>14566067.80968642</v>
      </c>
      <c r="M54">
        <f>(('Base-New'!N55*'Per Unit Emission'!N98)*4545454.54545455)/30</f>
        <v>43997210.177671269</v>
      </c>
      <c r="N54">
        <f>(('Base-New'!O55*'Per Unit Emission'!O98)*4545454.54545455)/30</f>
        <v>37512368.259280704</v>
      </c>
      <c r="O54">
        <f>(('Base-New'!P55*'Per Unit Emission'!P98)*4545454.54545455)/30</f>
        <v>131290.03662065821</v>
      </c>
      <c r="P54">
        <f>(('Base-New'!Q55*'Per Unit Emission'!Q98)*4545454.54545455)/30</f>
        <v>7866282.6592660379</v>
      </c>
      <c r="Q54">
        <f>(('Base-New'!R55*'Per Unit Emission'!R98)*4545454.54545455)/30</f>
        <v>76761532.709845647</v>
      </c>
      <c r="R54">
        <v>0</v>
      </c>
      <c r="S54">
        <f>(('Base-New'!T55*'Per Unit Emission'!C98)*4545454.54545455)/30</f>
        <v>1317105949.1482844</v>
      </c>
      <c r="T54">
        <f>(('Base-New'!U55*'Per Unit Emission'!D98)*4545454.54545455)/30</f>
        <v>174496302.36340788</v>
      </c>
      <c r="U54">
        <f>(('Base-New'!V55*'Per Unit Emission'!E98)*4545454.54545455)/30</f>
        <v>153321493.09558409</v>
      </c>
      <c r="V54">
        <f>(('Base-New'!W55*'Per Unit Emission'!F98)*4545454.54545455)/30</f>
        <v>15441030.44901472</v>
      </c>
      <c r="W54">
        <f>(('Base-New'!X55*'Per Unit Emission'!G98)*4545454.54545455)/30</f>
        <v>216815795.60389173</v>
      </c>
      <c r="X54">
        <f>(('Base-New'!Y55*'Per Unit Emission'!H98)*4545454.54545455)/30</f>
        <v>8180964.6493024165</v>
      </c>
      <c r="Y54">
        <f>(('Base-New'!Z55*'Per Unit Emission'!I98)*4545454.54545455)/30</f>
        <v>29932221.175817661</v>
      </c>
      <c r="Z54">
        <f>(('Base-New'!AA55*'Per Unit Emission'!J98)*4545454.54545455)/30</f>
        <v>13929993.041961288</v>
      </c>
      <c r="AA54">
        <f>(('Base-New'!AB55*'Per Unit Emission'!K98)*4545454.54545455)/30</f>
        <v>232738516.15850803</v>
      </c>
      <c r="AB54">
        <f>(('Base-New'!AC55*'Per Unit Emission'!L98)*4545454.54545455)/30</f>
        <v>57722666.257475123</v>
      </c>
      <c r="AC54">
        <f>(('Base-New'!AD55*'Per Unit Emission'!M98)*4545454.54545455)/30</f>
        <v>14566067.80968642</v>
      </c>
      <c r="AD54">
        <f>(('Base-New'!AE55*'Per Unit Emission'!N98)*4545454.54545455)/30</f>
        <v>43997210.177671269</v>
      </c>
      <c r="AE54">
        <f>(('Base-New'!AF55*'Per Unit Emission'!O98)*4545454.54545455)/30</f>
        <v>37512368.259280704</v>
      </c>
      <c r="AF54">
        <f>(('Base-New'!AG55*'Per Unit Emission'!P98)*4545454.54545455)/30</f>
        <v>131290.03662065821</v>
      </c>
      <c r="AG54">
        <f>(('Base-New'!AH55*'Per Unit Emission'!Q98)*4545454.54545455)/30</f>
        <v>7866282.6592660379</v>
      </c>
      <c r="AH54">
        <f>(('Base-New'!AI55*'Per Unit Emission'!R98)*4545454.54545455)/30</f>
        <v>76761532.709845647</v>
      </c>
      <c r="AI54">
        <v>0</v>
      </c>
      <c r="AJ54">
        <f>(('Base-New'!AK55*'Per Unit Emission'!C98)*4545454.54545455)/30</f>
        <v>1317105949.1482844</v>
      </c>
      <c r="AK54">
        <f>(('Base-New'!AL55*'Per Unit Emission'!D98)*4545454.54545455)/30</f>
        <v>174496302.36340788</v>
      </c>
      <c r="AL54">
        <f>(('Base-New'!AM55*'Per Unit Emission'!E98)*4545454.54545455)/30</f>
        <v>153321493.09558409</v>
      </c>
      <c r="AM54">
        <f>(('Base-New'!AN55*'Per Unit Emission'!F98)*4545454.54545455)/30</f>
        <v>15441030.44901472</v>
      </c>
      <c r="AN54">
        <f>(('Base-New'!AO55*'Per Unit Emission'!G98)*4545454.54545455)/30</f>
        <v>216815795.60389173</v>
      </c>
      <c r="AO54">
        <f>(('Base-New'!AP55*'Per Unit Emission'!H98)*4545454.54545455)/30</f>
        <v>8180964.6493024165</v>
      </c>
      <c r="AP54">
        <f>(('Base-New'!AQ55*'Per Unit Emission'!I98)*4545454.54545455)/30</f>
        <v>29932221.175817661</v>
      </c>
      <c r="AQ54">
        <f>(('Base-New'!AR55*'Per Unit Emission'!J98)*4545454.54545455)/30</f>
        <v>13929993.041961288</v>
      </c>
      <c r="AR54">
        <f>(('Base-New'!AS55*'Per Unit Emission'!K98)*4545454.54545455)/30</f>
        <v>232738516.15850803</v>
      </c>
      <c r="AS54">
        <f>(('Base-New'!AT55*'Per Unit Emission'!L98)*4545454.54545455)/30</f>
        <v>57722666.257475123</v>
      </c>
      <c r="AT54">
        <f>(('Base-New'!AU55*'Per Unit Emission'!M98)*4545454.54545455)/30</f>
        <v>14566067.80968642</v>
      </c>
      <c r="AU54">
        <f>(('Base-New'!AV55*'Per Unit Emission'!N98)*4545454.54545455)/30</f>
        <v>43997210.177671269</v>
      </c>
      <c r="AV54">
        <f>(('Base-New'!AW55*'Per Unit Emission'!O98)*4545454.54545455)/30</f>
        <v>37512368.259280704</v>
      </c>
      <c r="AW54">
        <f>(('Base-New'!AX55*'Per Unit Emission'!P98)*4545454.54545455)/30</f>
        <v>131290.03662065821</v>
      </c>
      <c r="AX54">
        <f>(('Base-New'!AY55*'Per Unit Emission'!Q98)*4545454.54545455)/30</f>
        <v>7866282.6592660379</v>
      </c>
      <c r="AY54">
        <f>(('Base-New'!AZ55*'Per Unit Emission'!R98)*4545454.54545455)/30</f>
        <v>76761532.709845647</v>
      </c>
      <c r="AZ54">
        <v>0</v>
      </c>
      <c r="BA54">
        <f>(('Base-New'!BB55*'Per Unit Emission'!C98)*4545454.54545455)/30</f>
        <v>1317105949.1482844</v>
      </c>
      <c r="BB54">
        <f>(('Base-New'!BC55*'Per Unit Emission'!D98)*4545454.54545455)/30</f>
        <v>174496302.36340788</v>
      </c>
      <c r="BC54">
        <f>(('Base-New'!BD55*'Per Unit Emission'!E98)*4545454.54545455)/30</f>
        <v>153321493.09558409</v>
      </c>
      <c r="BD54">
        <f>(('Base-New'!BE55*'Per Unit Emission'!F98)*4545454.54545455)/30</f>
        <v>15441030.44901472</v>
      </c>
      <c r="BE54">
        <f>(('Base-New'!BF55*'Per Unit Emission'!G98)*4545454.54545455)/30</f>
        <v>216815795.60389173</v>
      </c>
      <c r="BF54">
        <f>(('Base-New'!BG55*'Per Unit Emission'!H98)*4545454.54545455)/30</f>
        <v>8180964.6493024165</v>
      </c>
      <c r="BG54">
        <f>(('Base-New'!BH55*'Per Unit Emission'!I98)*4545454.54545455)/30</f>
        <v>29932221.175817661</v>
      </c>
      <c r="BH54">
        <f>(('Base-New'!BI55*'Per Unit Emission'!J98)*4545454.54545455)/30</f>
        <v>13929993.041961288</v>
      </c>
      <c r="BI54">
        <f>(('Base-New'!BJ55*'Per Unit Emission'!K98)*4545454.54545455)/30</f>
        <v>232738516.15850803</v>
      </c>
      <c r="BJ54">
        <f>(('Base-New'!BK55*'Per Unit Emission'!L98)*4545454.54545455)/30</f>
        <v>57722666.257475123</v>
      </c>
      <c r="BK54">
        <f>(('Base-New'!BL55*'Per Unit Emission'!M98)*4545454.54545455)/30</f>
        <v>14566067.80968642</v>
      </c>
      <c r="BL54">
        <f>(('Base-New'!BM55*'Per Unit Emission'!N98)*4545454.54545455)/30</f>
        <v>43997210.177671269</v>
      </c>
      <c r="BM54">
        <f>(('Base-New'!BN55*'Per Unit Emission'!O98)*4545454.54545455)/30</f>
        <v>37512368.259280704</v>
      </c>
      <c r="BN54">
        <f>(('Base-New'!BO55*'Per Unit Emission'!P98)*4545454.54545455)/30</f>
        <v>131290.03662065821</v>
      </c>
      <c r="BO54">
        <f>(('Base-New'!BP55*'Per Unit Emission'!Q98)*4545454.54545455)/30</f>
        <v>7866282.6592660379</v>
      </c>
      <c r="BP54">
        <f>(('Base-New'!BQ55*'Per Unit Emission'!R98)*4545454.54545455)/30</f>
        <v>76761532.709845647</v>
      </c>
      <c r="BQ54">
        <v>0</v>
      </c>
      <c r="BR54">
        <f>(('Base-New'!BS55*'Per Unit Emission'!C98)*4545454.54545455)/30</f>
        <v>1317105949.1482844</v>
      </c>
      <c r="BS54">
        <f>(('Base-New'!BT55*'Per Unit Emission'!D98)*4545454.54545455)/30</f>
        <v>174496302.36340788</v>
      </c>
      <c r="BT54">
        <f>(('Base-New'!BU55*'Per Unit Emission'!E98)*4545454.54545455)/30</f>
        <v>153321493.09558409</v>
      </c>
      <c r="BU54">
        <f>(('Base-New'!BV55*'Per Unit Emission'!F98)*4545454.54545455)/30</f>
        <v>15441030.44901472</v>
      </c>
      <c r="BV54">
        <f>(('Base-New'!BW55*'Per Unit Emission'!G98)*4545454.54545455)/30</f>
        <v>216815795.60389173</v>
      </c>
      <c r="BW54">
        <f>(('Base-New'!BX55*'Per Unit Emission'!H98)*4545454.54545455)/30</f>
        <v>8180964.6493024165</v>
      </c>
      <c r="BX54">
        <f>(('Base-New'!BY55*'Per Unit Emission'!I98)*4545454.54545455)/30</f>
        <v>29932221.175817661</v>
      </c>
      <c r="BY54">
        <f>(('Base-New'!BZ55*'Per Unit Emission'!J98)*4545454.54545455)/30</f>
        <v>13929993.041961288</v>
      </c>
      <c r="BZ54">
        <f>(('Base-New'!CA55*'Per Unit Emission'!K98)*4545454.54545455)/30</f>
        <v>232738516.15850803</v>
      </c>
      <c r="CA54">
        <f>(('Base-New'!CB55*'Per Unit Emission'!L98)*4545454.54545455)/30</f>
        <v>57722666.257475123</v>
      </c>
      <c r="CB54">
        <f>(('Base-New'!CC55*'Per Unit Emission'!M98)*4545454.54545455)/30</f>
        <v>14566067.80968642</v>
      </c>
      <c r="CC54">
        <f>(('Base-New'!CD55*'Per Unit Emission'!N98)*4545454.54545455)/30</f>
        <v>43997210.177671269</v>
      </c>
      <c r="CD54">
        <f>(('Base-New'!CE55*'Per Unit Emission'!O98)*4545454.54545455)/30</f>
        <v>37512368.259280704</v>
      </c>
      <c r="CE54">
        <f>(('Base-New'!CF55*'Per Unit Emission'!P98)*4545454.54545455)/30</f>
        <v>131290.03662065821</v>
      </c>
      <c r="CF54">
        <f>(('Base-New'!CG55*'Per Unit Emission'!Q98)*4545454.54545455)/30</f>
        <v>7866282.6592660379</v>
      </c>
      <c r="CG54">
        <f>(('Base-New'!CH55*'Per Unit Emission'!R98)*4545454.54545455)/30</f>
        <v>76761532.709845647</v>
      </c>
      <c r="CH54">
        <v>0</v>
      </c>
      <c r="CI54">
        <v>0</v>
      </c>
      <c r="CJ54">
        <v>67.233333333333334</v>
      </c>
      <c r="CK54">
        <f>(('RCP26-NEW'!C55*'Per Unit Emission'!T98)*4545454.54545455)/30</f>
        <v>1317105949.1482844</v>
      </c>
      <c r="CL54">
        <f>(('RCP26-NEW'!D55*'Per Unit Emission'!U98)*4545454.54545455)/30</f>
        <v>174496302.36340788</v>
      </c>
      <c r="CM54">
        <f>(('RCP26-NEW'!E55*'Per Unit Emission'!V98)*4545454.54545455)/30</f>
        <v>153321493.09558409</v>
      </c>
      <c r="CN54">
        <f>(('RCP26-NEW'!F55*'Per Unit Emission'!W98)*4545454.54545455)/30</f>
        <v>15441030.44901472</v>
      </c>
      <c r="CO54">
        <f>(('RCP26-NEW'!G55*'Per Unit Emission'!X98)*4545454.54545455)/30</f>
        <v>216815795.60389173</v>
      </c>
      <c r="CP54">
        <f>(('RCP26-NEW'!H55*'Per Unit Emission'!Y98)*4545454.54545455)/30</f>
        <v>8180964.6493024165</v>
      </c>
      <c r="CQ54">
        <f>(('RCP26-NEW'!I55*'Per Unit Emission'!Z98)*4545454.54545455)/30</f>
        <v>29932221.175817661</v>
      </c>
      <c r="CR54">
        <f>(('RCP26-NEW'!J55*'Per Unit Emission'!AA98)*4545454.54545455)/30</f>
        <v>13929993.041961288</v>
      </c>
      <c r="CS54">
        <f>(('RCP26-NEW'!K55*'Per Unit Emission'!AB98)*4545454.54545455)/30</f>
        <v>232738516.15850803</v>
      </c>
      <c r="CT54">
        <f>(('RCP26-NEW'!L55*'Per Unit Emission'!AC98)*4545454.54545455)/30</f>
        <v>57722666.257475123</v>
      </c>
      <c r="CU54">
        <f>(('RCP26-NEW'!M55*'Per Unit Emission'!AD98)*4545454.54545455)/30</f>
        <v>14566067.80968642</v>
      </c>
      <c r="CV54">
        <f>(('RCP26-NEW'!N55*'Per Unit Emission'!AE98)*4545454.54545455)/30</f>
        <v>43997210.177671269</v>
      </c>
      <c r="CW54">
        <f>(('RCP26-NEW'!O55*'Per Unit Emission'!AF98)*4545454.54545455)/30</f>
        <v>37512368.259280704</v>
      </c>
      <c r="CX54">
        <f>(('RCP26-NEW'!P55*'Per Unit Emission'!AG98)*4545454.54545455)/30</f>
        <v>131290.03662065821</v>
      </c>
      <c r="CY54">
        <f>(('RCP26-NEW'!Q55*'Per Unit Emission'!AH98)*4545454.54545455)/30</f>
        <v>7866282.6592660379</v>
      </c>
      <c r="CZ54">
        <f>(('RCP26-NEW'!R55*'Per Unit Emission'!AI98)*4545454.54545455)/30</f>
        <v>76761532.709845647</v>
      </c>
      <c r="DA54">
        <f>(('RCP26-NEW'!S55*'Per Unit Emission'!AJ98)*4545454.54545455)/30</f>
        <v>0</v>
      </c>
      <c r="DB54">
        <f>(('RCP26-NEW'!T55*'Per Unit Emission'!T98)*4545454.54545455)/30</f>
        <v>1317105949.1482844</v>
      </c>
      <c r="DC54">
        <f>(('RCP26-NEW'!U55*'Per Unit Emission'!U98)*4545454.54545455)/30</f>
        <v>174496302.36340788</v>
      </c>
      <c r="DD54">
        <f>(('RCP26-NEW'!V55*'Per Unit Emission'!V98)*4545454.54545455)/30</f>
        <v>153321493.09558409</v>
      </c>
      <c r="DE54">
        <f>(('RCP26-NEW'!W55*'Per Unit Emission'!W98)*4545454.54545455)/30</f>
        <v>15441030.44901472</v>
      </c>
      <c r="DF54">
        <f>(('RCP26-NEW'!X55*'Per Unit Emission'!X98)*4545454.54545455)/30</f>
        <v>216815795.60389173</v>
      </c>
      <c r="DG54">
        <f>(('RCP26-NEW'!Y55*'Per Unit Emission'!Y98)*4545454.54545455)/30</f>
        <v>8180964.6493024165</v>
      </c>
      <c r="DH54">
        <f>(('RCP26-NEW'!Z55*'Per Unit Emission'!Z98)*4545454.54545455)/30</f>
        <v>29932221.175817661</v>
      </c>
      <c r="DI54">
        <f>(('RCP26-NEW'!AA55*'Per Unit Emission'!AA98)*4545454.54545455)/30</f>
        <v>13929993.041961288</v>
      </c>
      <c r="DJ54">
        <f>(('RCP26-NEW'!AB55*'Per Unit Emission'!AB98)*4545454.54545455)/30</f>
        <v>232738516.15850803</v>
      </c>
      <c r="DK54">
        <f>(('RCP26-NEW'!AC55*'Per Unit Emission'!AC98)*4545454.54545455)/30</f>
        <v>57722666.257475123</v>
      </c>
      <c r="DL54">
        <f>(('RCP26-NEW'!AD55*'Per Unit Emission'!AD98)*4545454.54545455)/30</f>
        <v>14566067.80968642</v>
      </c>
      <c r="DM54">
        <f>(('RCP26-NEW'!AE55*'Per Unit Emission'!AE98)*4545454.54545455)/30</f>
        <v>43997210.177671269</v>
      </c>
      <c r="DN54">
        <f>(('RCP26-NEW'!AF55*'Per Unit Emission'!AF98)*4545454.54545455)/30</f>
        <v>37512368.259280704</v>
      </c>
      <c r="DO54">
        <f>(('RCP26-NEW'!AG55*'Per Unit Emission'!AG98)*4545454.54545455)/30</f>
        <v>131290.03662065821</v>
      </c>
      <c r="DP54">
        <f>(('RCP26-NEW'!AH55*'Per Unit Emission'!AH98)*4545454.54545455)/30</f>
        <v>7866282.6592660379</v>
      </c>
      <c r="DQ54">
        <f>(('RCP26-NEW'!AI55*'Per Unit Emission'!AI98)*4545454.54545455)/30</f>
        <v>76761532.709845647</v>
      </c>
      <c r="DR54">
        <f>(('RCP26-NEW'!AJ55*'Per Unit Emission'!AJ98)*4545454.54545455)/30</f>
        <v>0</v>
      </c>
      <c r="DS54">
        <f>(('RCP26-NEW'!AK55*'Per Unit Emission'!T98)*4545454.54545455)/30</f>
        <v>1317105949.1482844</v>
      </c>
      <c r="DT54">
        <f>(('RCP26-NEW'!AL55*'Per Unit Emission'!U98)*4545454.54545455)/30</f>
        <v>174496302.36340788</v>
      </c>
      <c r="DU54">
        <f>(('RCP26-NEW'!AM55*'Per Unit Emission'!V98)*4545454.54545455)/30</f>
        <v>153321493.09558409</v>
      </c>
      <c r="DV54">
        <f>(('RCP26-NEW'!AN55*'Per Unit Emission'!W98)*4545454.54545455)/30</f>
        <v>15441030.44901472</v>
      </c>
      <c r="DW54">
        <f>(('RCP26-NEW'!AO55*'Per Unit Emission'!X98)*4545454.54545455)/30</f>
        <v>216815795.60389173</v>
      </c>
      <c r="DX54">
        <f>(('RCP26-NEW'!AP55*'Per Unit Emission'!Y98)*4545454.54545455)/30</f>
        <v>8180964.6493024165</v>
      </c>
      <c r="DY54">
        <f>(('RCP26-NEW'!AQ55*'Per Unit Emission'!Z98)*4545454.54545455)/30</f>
        <v>29932221.175817661</v>
      </c>
      <c r="DZ54">
        <f>(('RCP26-NEW'!AR55*'Per Unit Emission'!AA98)*4545454.54545455)/30</f>
        <v>13929993.041961288</v>
      </c>
      <c r="EA54">
        <f>(('RCP26-NEW'!AS55*'Per Unit Emission'!AB98)*4545454.54545455)/30</f>
        <v>232738516.15850803</v>
      </c>
      <c r="EB54">
        <f>(('RCP26-NEW'!AT55*'Per Unit Emission'!AC98)*4545454.54545455)/30</f>
        <v>57722666.257475123</v>
      </c>
      <c r="EC54">
        <f>(('RCP26-NEW'!AU55*'Per Unit Emission'!AD98)*4545454.54545455)/30</f>
        <v>14566067.80968642</v>
      </c>
      <c r="ED54">
        <f>(('RCP26-NEW'!AV55*'Per Unit Emission'!AE98)*4545454.54545455)/30</f>
        <v>43997210.177671269</v>
      </c>
      <c r="EE54">
        <f>(('RCP26-NEW'!AW55*'Per Unit Emission'!AF98)*4545454.54545455)/30</f>
        <v>37512368.259280704</v>
      </c>
      <c r="EF54">
        <f>(('RCP26-NEW'!AX55*'Per Unit Emission'!AG98)*4545454.54545455)/30</f>
        <v>131290.03662065821</v>
      </c>
      <c r="EG54">
        <f>(('RCP26-NEW'!AY55*'Per Unit Emission'!AH98)*4545454.54545455)/30</f>
        <v>7866282.6592660379</v>
      </c>
      <c r="EH54">
        <f>(('RCP26-NEW'!AZ55*'Per Unit Emission'!AI98)*4545454.54545455)/30</f>
        <v>76761532.709845647</v>
      </c>
      <c r="EI54">
        <f>(('RCP26-NEW'!BA55*'Per Unit Emission'!AJ98)*4545454.54545455)/30</f>
        <v>0</v>
      </c>
      <c r="EJ54">
        <f>(('RCP26-NEW'!BB55*'Per Unit Emission'!T98)*4545454.54545455)/30</f>
        <v>1317105949.1482844</v>
      </c>
      <c r="EK54">
        <f>(('RCP26-NEW'!BC55*'Per Unit Emission'!U98)*4545454.54545455)/30</f>
        <v>174496302.36340788</v>
      </c>
      <c r="EL54">
        <f>(('RCP26-NEW'!BD55*'Per Unit Emission'!V98)*4545454.54545455)/30</f>
        <v>153321493.09558409</v>
      </c>
      <c r="EM54">
        <f>(('RCP26-NEW'!BE55*'Per Unit Emission'!W98)*4545454.54545455)/30</f>
        <v>15441030.44901472</v>
      </c>
      <c r="EN54">
        <f>(('RCP26-NEW'!BF55*'Per Unit Emission'!X98)*4545454.54545455)/30</f>
        <v>216815795.60389173</v>
      </c>
      <c r="EO54">
        <f>(('RCP26-NEW'!BG55*'Per Unit Emission'!Y98)*4545454.54545455)/30</f>
        <v>8180964.6493024165</v>
      </c>
      <c r="EP54">
        <f>(('RCP26-NEW'!BH55*'Per Unit Emission'!Z98)*4545454.54545455)/30</f>
        <v>29932221.175817661</v>
      </c>
      <c r="EQ54">
        <f>(('RCP26-NEW'!BI55*'Per Unit Emission'!AA98)*4545454.54545455)/30</f>
        <v>13929993.041961288</v>
      </c>
      <c r="ER54">
        <f>(('RCP26-NEW'!BJ55*'Per Unit Emission'!AB98)*4545454.54545455)/30</f>
        <v>232738516.15850803</v>
      </c>
      <c r="ES54">
        <f>(('RCP26-NEW'!BK55*'Per Unit Emission'!AC98)*4545454.54545455)/30</f>
        <v>57722666.257475123</v>
      </c>
      <c r="ET54">
        <f>(('RCP26-NEW'!BL55*'Per Unit Emission'!AD98)*4545454.54545455)/30</f>
        <v>14566067.80968642</v>
      </c>
      <c r="EU54">
        <f>(('RCP26-NEW'!BM55*'Per Unit Emission'!AE98)*4545454.54545455)/30</f>
        <v>43997210.177671269</v>
      </c>
      <c r="EV54">
        <f>(('RCP26-NEW'!BN55*'Per Unit Emission'!AF98)*4545454.54545455)/30</f>
        <v>37512368.259280704</v>
      </c>
      <c r="EW54">
        <f>(('RCP26-NEW'!BO55*'Per Unit Emission'!AG98)*4545454.54545455)/30</f>
        <v>131290.03662065821</v>
      </c>
      <c r="EX54">
        <f>(('RCP26-NEW'!BP55*'Per Unit Emission'!AH98)*4545454.54545455)/30</f>
        <v>7866282.6592660379</v>
      </c>
      <c r="EY54">
        <f>(('RCP26-NEW'!BQ55*'Per Unit Emission'!AI98)*4545454.54545455)/30</f>
        <v>76761532.709845647</v>
      </c>
      <c r="EZ54">
        <f>(('RCP26-NEW'!BR55*'Per Unit Emission'!AJ98)*4545454.54545455)/30</f>
        <v>0</v>
      </c>
      <c r="FA54">
        <f>(('RCP26-NEW'!BS55*'Per Unit Emission'!T98)*4545454.54545455)/30</f>
        <v>1317105949.1482844</v>
      </c>
      <c r="FB54">
        <f>(('RCP26-NEW'!BT55*'Per Unit Emission'!U98)*4545454.54545455)/30</f>
        <v>174496302.36340788</v>
      </c>
      <c r="FC54">
        <f>(('RCP26-NEW'!BU55*'Per Unit Emission'!V98)*4545454.54545455)/30</f>
        <v>153321493.09558409</v>
      </c>
      <c r="FD54">
        <f>(('RCP26-NEW'!BV55*'Per Unit Emission'!W98)*4545454.54545455)/30</f>
        <v>15441030.44901472</v>
      </c>
      <c r="FE54">
        <f>(('RCP26-NEW'!BW55*'Per Unit Emission'!X98)*4545454.54545455)/30</f>
        <v>216815795.60389173</v>
      </c>
      <c r="FF54">
        <f>(('RCP26-NEW'!BX55*'Per Unit Emission'!Y98)*4545454.54545455)/30</f>
        <v>8180964.6493024165</v>
      </c>
      <c r="FG54">
        <f>(('RCP26-NEW'!BY55*'Per Unit Emission'!Z98)*4545454.54545455)/30</f>
        <v>29932221.175817661</v>
      </c>
      <c r="FH54">
        <f>(('RCP26-NEW'!BZ55*'Per Unit Emission'!AA98)*4545454.54545455)/30</f>
        <v>13929993.041961288</v>
      </c>
      <c r="FI54">
        <f>(('RCP26-NEW'!CA55*'Per Unit Emission'!AB98)*4545454.54545455)/30</f>
        <v>232738516.15850803</v>
      </c>
      <c r="FJ54">
        <f>(('RCP26-NEW'!CB55*'Per Unit Emission'!AC98)*4545454.54545455)/30</f>
        <v>57722666.257475123</v>
      </c>
      <c r="FK54">
        <f>(('RCP26-NEW'!CC55*'Per Unit Emission'!AD98)*4545454.54545455)/30</f>
        <v>14566067.80968642</v>
      </c>
      <c r="FL54">
        <f>(('RCP26-NEW'!CD55*'Per Unit Emission'!AE98)*4545454.54545455)/30</f>
        <v>43997210.177671269</v>
      </c>
      <c r="FM54">
        <f>(('RCP26-NEW'!CE55*'Per Unit Emission'!AF98)*4545454.54545455)/30</f>
        <v>37512368.259280704</v>
      </c>
      <c r="FN54">
        <f>(('RCP26-NEW'!CF55*'Per Unit Emission'!AG98)*4545454.54545455)/30</f>
        <v>131290.03662065821</v>
      </c>
      <c r="FO54">
        <f>(('RCP26-NEW'!CG55*'Per Unit Emission'!AH98)*4545454.54545455)/30</f>
        <v>7866282.6592660379</v>
      </c>
      <c r="FP54">
        <f>(('RCP26-NEW'!CH55*'Per Unit Emission'!AI98)*4545454.54545455)/30</f>
        <v>76761532.709845647</v>
      </c>
      <c r="FQ54">
        <v>0</v>
      </c>
      <c r="FR54">
        <v>0</v>
      </c>
      <c r="FS54">
        <v>67.233333333333334</v>
      </c>
      <c r="FT54">
        <f>(('RCP19-NEW'!C55*'Per Unit Emission'!AK98)*4545454.54545455)/30</f>
        <v>1317105949.1482844</v>
      </c>
      <c r="FU54">
        <f>(('RCP19-NEW'!D55*'Per Unit Emission'!AL98)*4545454.54545455)/30</f>
        <v>174496302.36340788</v>
      </c>
      <c r="FV54">
        <f>(('RCP19-NEW'!E55*'Per Unit Emission'!AM98)*4545454.54545455)/30</f>
        <v>153321493.09558409</v>
      </c>
      <c r="FW54">
        <f>(('RCP19-NEW'!F55*'Per Unit Emission'!AN98)*4545454.54545455)/30</f>
        <v>15441030.44901472</v>
      </c>
      <c r="FX54">
        <f>(('RCP19-NEW'!G55*'Per Unit Emission'!AO98)*4545454.54545455)/30</f>
        <v>216815795.60389173</v>
      </c>
      <c r="FY54">
        <f>(('RCP19-NEW'!H55*'Per Unit Emission'!AP98)*4545454.54545455)/30</f>
        <v>8180964.6493024165</v>
      </c>
      <c r="FZ54">
        <f>(('RCP19-NEW'!I55*'Per Unit Emission'!AQ98)*4545454.54545455)/30</f>
        <v>29932221.175817661</v>
      </c>
      <c r="GA54">
        <f>(('RCP19-NEW'!J55*'Per Unit Emission'!AR98)*4545454.54545455)/30</f>
        <v>13929993.041961288</v>
      </c>
      <c r="GB54">
        <f>(('RCP19-NEW'!K55*'Per Unit Emission'!AS98)*4545454.54545455)/30</f>
        <v>232738516.15850803</v>
      </c>
      <c r="GC54">
        <f>(('RCP19-NEW'!L55*'Per Unit Emission'!AT98)*4545454.54545455)/30</f>
        <v>57722666.257475123</v>
      </c>
      <c r="GD54">
        <f>(('RCP19-NEW'!M55*'Per Unit Emission'!AU98)*4545454.54545455)/30</f>
        <v>14566067.80968642</v>
      </c>
      <c r="GE54">
        <f>(('RCP19-NEW'!N55*'Per Unit Emission'!AV98)*4545454.54545455)/30</f>
        <v>43997210.177671269</v>
      </c>
      <c r="GF54">
        <f>(('RCP19-NEW'!O55*'Per Unit Emission'!AW98)*4545454.54545455)/30</f>
        <v>37512368.259280704</v>
      </c>
      <c r="GG54">
        <f>(('RCP19-NEW'!P55*'Per Unit Emission'!AX98)*4545454.54545455)/30</f>
        <v>131290.03662065821</v>
      </c>
      <c r="GH54">
        <f>(('RCP19-NEW'!Q55*'Per Unit Emission'!AY98)*4545454.54545455)/30</f>
        <v>7866282.6592660379</v>
      </c>
      <c r="GI54">
        <f>(('RCP19-NEW'!R55*'Per Unit Emission'!AZ98)*4545454.54545455)/30</f>
        <v>76761532.709845647</v>
      </c>
      <c r="GJ54">
        <f>(('RCP19-NEW'!S55*'Per Unit Emission'!BA98)*4545454.54545455)/30</f>
        <v>0</v>
      </c>
      <c r="GK54">
        <f>(('RCP19-NEW'!T55*'Per Unit Emission'!AK98)*4545454.54545455)/30</f>
        <v>1317105949.1482844</v>
      </c>
      <c r="GL54">
        <f>(('RCP19-NEW'!U55*'Per Unit Emission'!AL98)*4545454.54545455)/30</f>
        <v>174496302.36340788</v>
      </c>
      <c r="GM54">
        <f>(('RCP19-NEW'!V55*'Per Unit Emission'!AM98)*4545454.54545455)/30</f>
        <v>153321493.09558409</v>
      </c>
      <c r="GN54">
        <f>(('RCP19-NEW'!W55*'Per Unit Emission'!AN98)*4545454.54545455)/30</f>
        <v>15441030.44901472</v>
      </c>
      <c r="GO54">
        <f>(('RCP19-NEW'!X55*'Per Unit Emission'!AO98)*4545454.54545455)/30</f>
        <v>216815795.60389173</v>
      </c>
      <c r="GP54">
        <f>(('RCP19-NEW'!Y55*'Per Unit Emission'!AP98)*4545454.54545455)/30</f>
        <v>8180964.6493024165</v>
      </c>
      <c r="GQ54">
        <f>(('RCP19-NEW'!Z55*'Per Unit Emission'!AQ98)*4545454.54545455)/30</f>
        <v>29932221.175817661</v>
      </c>
      <c r="GR54">
        <f>(('RCP19-NEW'!AA55*'Per Unit Emission'!AR98)*4545454.54545455)/30</f>
        <v>13929993.041961288</v>
      </c>
      <c r="GS54">
        <f>(('RCP19-NEW'!AB55*'Per Unit Emission'!AS98)*4545454.54545455)/30</f>
        <v>232738516.15850803</v>
      </c>
      <c r="GT54">
        <f>(('RCP19-NEW'!AC55*'Per Unit Emission'!AT98)*4545454.54545455)/30</f>
        <v>57722666.257475123</v>
      </c>
      <c r="GU54">
        <f>(('RCP19-NEW'!AD55*'Per Unit Emission'!AU98)*4545454.54545455)/30</f>
        <v>14566067.80968642</v>
      </c>
      <c r="GV54">
        <f>(('RCP19-NEW'!AE55*'Per Unit Emission'!AV98)*4545454.54545455)/30</f>
        <v>43997210.177671269</v>
      </c>
      <c r="GW54">
        <f>(('RCP19-NEW'!AF55*'Per Unit Emission'!AW98)*4545454.54545455)/30</f>
        <v>37512368.259280704</v>
      </c>
      <c r="GX54">
        <f>(('RCP19-NEW'!AG55*'Per Unit Emission'!AX98)*4545454.54545455)/30</f>
        <v>131290.03662065821</v>
      </c>
      <c r="GY54">
        <f>(('RCP19-NEW'!AH55*'Per Unit Emission'!AY98)*4545454.54545455)/30</f>
        <v>7866282.6592660379</v>
      </c>
      <c r="GZ54">
        <f>(('RCP19-NEW'!AI55*'Per Unit Emission'!AZ98)*4545454.54545455)/30</f>
        <v>76761532.709845647</v>
      </c>
      <c r="HA54">
        <f>(('RCP19-NEW'!AJ55*'Per Unit Emission'!BA98)*4545454.54545455)/30</f>
        <v>0</v>
      </c>
      <c r="HB54">
        <f>(('RCP19-NEW'!AK55*'Per Unit Emission'!AK98)*4545454.54545455)/30</f>
        <v>1317105949.1482844</v>
      </c>
      <c r="HC54">
        <f>(('RCP19-NEW'!AL55*'Per Unit Emission'!AL98)*4545454.54545455)/30</f>
        <v>174496302.36340788</v>
      </c>
      <c r="HD54">
        <f>(('RCP19-NEW'!AM55*'Per Unit Emission'!AM98)*4545454.54545455)/30</f>
        <v>153321493.09558409</v>
      </c>
      <c r="HE54">
        <f>(('RCP19-NEW'!AN55*'Per Unit Emission'!AN98)*4545454.54545455)/30</f>
        <v>15441030.44901472</v>
      </c>
      <c r="HF54">
        <f>(('RCP19-NEW'!AO55*'Per Unit Emission'!AO98)*4545454.54545455)/30</f>
        <v>216815795.60389173</v>
      </c>
      <c r="HG54">
        <f>(('RCP19-NEW'!AP55*'Per Unit Emission'!AP98)*4545454.54545455)/30</f>
        <v>8180964.6493024165</v>
      </c>
      <c r="HH54">
        <f>(('RCP19-NEW'!AQ55*'Per Unit Emission'!AQ98)*4545454.54545455)/30</f>
        <v>29932221.175817661</v>
      </c>
      <c r="HI54">
        <f>(('RCP19-NEW'!AR55*'Per Unit Emission'!AR98)*4545454.54545455)/30</f>
        <v>13929993.041961288</v>
      </c>
      <c r="HJ54">
        <f>(('RCP19-NEW'!AS55*'Per Unit Emission'!AS98)*4545454.54545455)/30</f>
        <v>232738516.15850803</v>
      </c>
      <c r="HK54">
        <f>(('RCP19-NEW'!AT55*'Per Unit Emission'!AT98)*4545454.54545455)/30</f>
        <v>57722666.257475123</v>
      </c>
      <c r="HL54">
        <f>(('RCP19-NEW'!AU55*'Per Unit Emission'!AU98)*4545454.54545455)/30</f>
        <v>14566067.80968642</v>
      </c>
      <c r="HM54">
        <f>(('RCP19-NEW'!AV55*'Per Unit Emission'!AV98)*4545454.54545455)/30</f>
        <v>43997210.177671269</v>
      </c>
      <c r="HN54">
        <f>(('RCP19-NEW'!AW55*'Per Unit Emission'!AW98)*4545454.54545455)/30</f>
        <v>37512368.259280704</v>
      </c>
      <c r="HO54">
        <f>(('RCP19-NEW'!AX55*'Per Unit Emission'!AX98)*4545454.54545455)/30</f>
        <v>131290.03662065821</v>
      </c>
      <c r="HP54">
        <f>(('RCP19-NEW'!AY55*'Per Unit Emission'!AY98)*4545454.54545455)/30</f>
        <v>7866282.6592660379</v>
      </c>
      <c r="HQ54">
        <f>(('RCP19-NEW'!AZ55*'Per Unit Emission'!AZ98)*4545454.54545455)/30</f>
        <v>76761532.709845647</v>
      </c>
      <c r="HR54">
        <f>(('RCP19-NEW'!BA55*'Per Unit Emission'!BA98)*4545454.54545455)/30</f>
        <v>0</v>
      </c>
      <c r="HS54">
        <f>(('RCP19-NEW'!BB55*'Per Unit Emission'!AK98)*4545454.54545455)/30</f>
        <v>1317105949.1482844</v>
      </c>
      <c r="HT54">
        <f>(('RCP19-NEW'!BC55*'Per Unit Emission'!AL98)*4545454.54545455)/30</f>
        <v>174496302.36340788</v>
      </c>
      <c r="HU54">
        <f>(('RCP19-NEW'!BD55*'Per Unit Emission'!AM98)*4545454.54545455)/30</f>
        <v>153321493.09558409</v>
      </c>
      <c r="HV54">
        <f>(('RCP19-NEW'!BE55*'Per Unit Emission'!AN98)*4545454.54545455)/30</f>
        <v>15441030.44901472</v>
      </c>
      <c r="HW54">
        <f>(('RCP19-NEW'!BF55*'Per Unit Emission'!AO98)*4545454.54545455)/30</f>
        <v>216815795.60389173</v>
      </c>
      <c r="HX54">
        <f>(('RCP19-NEW'!BG55*'Per Unit Emission'!AP98)*4545454.54545455)/30</f>
        <v>8180964.6493024165</v>
      </c>
      <c r="HY54">
        <f>(('RCP19-NEW'!BH55*'Per Unit Emission'!AQ98)*4545454.54545455)/30</f>
        <v>29932221.175817661</v>
      </c>
      <c r="HZ54">
        <f>(('RCP19-NEW'!BI55*'Per Unit Emission'!AR98)*4545454.54545455)/30</f>
        <v>13929993.041961288</v>
      </c>
      <c r="IA54">
        <f>(('RCP19-NEW'!BJ55*'Per Unit Emission'!AS98)*4545454.54545455)/30</f>
        <v>232738516.15850803</v>
      </c>
      <c r="IB54">
        <f>(('RCP19-NEW'!BK55*'Per Unit Emission'!AT98)*4545454.54545455)/30</f>
        <v>57722666.257475123</v>
      </c>
      <c r="IC54">
        <f>(('RCP19-NEW'!BL55*'Per Unit Emission'!AU98)*4545454.54545455)/30</f>
        <v>14566067.80968642</v>
      </c>
      <c r="ID54">
        <f>(('RCP19-NEW'!BM55*'Per Unit Emission'!AV98)*4545454.54545455)/30</f>
        <v>43997210.177671269</v>
      </c>
      <c r="IE54">
        <f>(('RCP19-NEW'!BN55*'Per Unit Emission'!AW98)*4545454.54545455)/30</f>
        <v>37512368.259280704</v>
      </c>
      <c r="IF54">
        <f>(('RCP19-NEW'!BO55*'Per Unit Emission'!AX98)*4545454.54545455)/30</f>
        <v>131290.03662065821</v>
      </c>
      <c r="IG54">
        <f>(('RCP19-NEW'!BP55*'Per Unit Emission'!AY98)*4545454.54545455)/30</f>
        <v>7866282.6592660379</v>
      </c>
      <c r="IH54">
        <f>(('RCP19-NEW'!BQ55*'Per Unit Emission'!AZ98)*4545454.54545455)/30</f>
        <v>76761532.709845647</v>
      </c>
      <c r="II54">
        <f>(('RCP19-NEW'!BR55*'Per Unit Emission'!BA98)*4545454.54545455)/30</f>
        <v>0</v>
      </c>
      <c r="IJ54">
        <f>(('RCP19-NEW'!BS55*'Per Unit Emission'!AK98)*4545454.54545455)/30</f>
        <v>1317105949.1482844</v>
      </c>
      <c r="IK54">
        <f>(('RCP19-NEW'!BT55*'Per Unit Emission'!AL98)*4545454.54545455)/30</f>
        <v>174496302.36340788</v>
      </c>
      <c r="IL54">
        <f>(('RCP19-NEW'!BU55*'Per Unit Emission'!AM98)*4545454.54545455)/30</f>
        <v>153321493.09558409</v>
      </c>
      <c r="IM54">
        <f>(('RCP19-NEW'!BV55*'Per Unit Emission'!AN98)*4545454.54545455)/30</f>
        <v>15441030.44901472</v>
      </c>
      <c r="IN54">
        <f>(('RCP19-NEW'!BW55*'Per Unit Emission'!AO98)*4545454.54545455)/30</f>
        <v>216815795.60389173</v>
      </c>
      <c r="IO54">
        <f>(('RCP19-NEW'!BX55*'Per Unit Emission'!AP98)*4545454.54545455)/30</f>
        <v>8180964.6493024165</v>
      </c>
      <c r="IP54">
        <f>(('RCP19-NEW'!BY55*'Per Unit Emission'!AQ98)*4545454.54545455)/30</f>
        <v>29932221.175817661</v>
      </c>
      <c r="IQ54">
        <f>(('RCP19-NEW'!BZ55*'Per Unit Emission'!AR98)*4545454.54545455)/30</f>
        <v>13929993.041961288</v>
      </c>
      <c r="IR54">
        <f>(('RCP19-NEW'!CA55*'Per Unit Emission'!AS98)*4545454.54545455)/30</f>
        <v>232738516.15850803</v>
      </c>
      <c r="IS54">
        <f>(('RCP19-NEW'!CB55*'Per Unit Emission'!AT98)*4545454.54545455)/30</f>
        <v>57722666.257475123</v>
      </c>
      <c r="IT54">
        <f>(('RCP19-NEW'!CC55*'Per Unit Emission'!AU98)*4545454.54545455)/30</f>
        <v>14566067.80968642</v>
      </c>
      <c r="IU54">
        <f>(('RCP19-NEW'!CD55*'Per Unit Emission'!AV98)*4545454.54545455)/30</f>
        <v>43997210.177671269</v>
      </c>
      <c r="IV54">
        <f>(('RCP19-NEW'!CE55*'Per Unit Emission'!AW98)*4545454.54545455)/30</f>
        <v>37512368.259280704</v>
      </c>
      <c r="IW54">
        <f>(('RCP19-NEW'!CF55*'Per Unit Emission'!AX98)*4545454.54545455)/30</f>
        <v>131290.03662065821</v>
      </c>
      <c r="IX54">
        <f>(('RCP19-NEW'!CG55*'Per Unit Emission'!AY98)*4545454.54545455)/30</f>
        <v>7866282.6592660379</v>
      </c>
      <c r="IY54">
        <f>(('RCP19-NEW'!CH55*'Per Unit Emission'!AZ98)*4545454.54545455)/30</f>
        <v>76761532.709845647</v>
      </c>
    </row>
    <row r="55" spans="1:259" x14ac:dyDescent="0.25">
      <c r="A55">
        <v>2018</v>
      </c>
      <c r="B55">
        <f>(('Base-New'!C56*'Per Unit Emission'!C99)*4545454.54545455)/30</f>
        <v>1031031236.3967957</v>
      </c>
      <c r="C55">
        <f>(('Base-New'!D56*'Per Unit Emission'!D99)*4545454.54545455)/30</f>
        <v>206423305.32491773</v>
      </c>
      <c r="D55">
        <f>(('Base-New'!E56*'Per Unit Emission'!E99)*4545454.54545455)/30</f>
        <v>299059068.34557575</v>
      </c>
      <c r="E55">
        <f>(('Base-New'!F56*'Per Unit Emission'!F99)*4545454.54545455)/30</f>
        <v>24282879.29194548</v>
      </c>
      <c r="F55">
        <f>(('Base-New'!G56*'Per Unit Emission'!G99)*4545454.54545455)/30</f>
        <v>220804113.04999346</v>
      </c>
      <c r="G55">
        <f>(('Base-New'!H56*'Per Unit Emission'!H99)*4545454.54545455)/30</f>
        <v>4277307.1871631201</v>
      </c>
      <c r="H55">
        <f>(('Base-New'!I56*'Per Unit Emission'!I99)*4545454.54545455)/30</f>
        <v>26559802.795647617</v>
      </c>
      <c r="I55">
        <f>(('Base-New'!J56*'Per Unit Emission'!J99)*4545454.54545455)/30</f>
        <v>17629396.144839536</v>
      </c>
      <c r="J55">
        <f>(('Base-New'!K56*'Per Unit Emission'!K99)*4545454.54545455)/30</f>
        <v>259529618.27297127</v>
      </c>
      <c r="K55">
        <f>(('Base-New'!L56*'Per Unit Emission'!L99)*4545454.54545455)/30</f>
        <v>81571635.492924377</v>
      </c>
      <c r="L55">
        <f>(('Base-New'!M56*'Per Unit Emission'!M99)*4545454.54545455)/30</f>
        <v>29578906.757994</v>
      </c>
      <c r="M55">
        <f>(('Base-New'!N56*'Per Unit Emission'!N99)*4545454.54545455)/30</f>
        <v>22965208.47335856</v>
      </c>
      <c r="N55">
        <f>(('Base-New'!O56*'Per Unit Emission'!O99)*4545454.54545455)/30</f>
        <v>34057450.271255948</v>
      </c>
      <c r="O55">
        <f>(('Base-New'!P56*'Per Unit Emission'!P99)*4545454.54545455)/30</f>
        <v>0</v>
      </c>
      <c r="P55">
        <f>(('Base-New'!Q56*'Per Unit Emission'!Q99)*4545454.54545455)/30</f>
        <v>54250480.337827995</v>
      </c>
      <c r="Q55">
        <f>(('Base-New'!R56*'Per Unit Emission'!R99)*4545454.54545455)/30</f>
        <v>85602367.189134941</v>
      </c>
      <c r="R55">
        <v>0</v>
      </c>
      <c r="S55">
        <f>(('Base-New'!T56*'Per Unit Emission'!C99)*4545454.54545455)/30</f>
        <v>1031031236.3967957</v>
      </c>
      <c r="T55">
        <f>(('Base-New'!U56*'Per Unit Emission'!D99)*4545454.54545455)/30</f>
        <v>206423305.32491773</v>
      </c>
      <c r="U55">
        <f>(('Base-New'!V56*'Per Unit Emission'!E99)*4545454.54545455)/30</f>
        <v>299059068.34557575</v>
      </c>
      <c r="V55">
        <f>(('Base-New'!W56*'Per Unit Emission'!F99)*4545454.54545455)/30</f>
        <v>24282879.29194548</v>
      </c>
      <c r="W55">
        <f>(('Base-New'!X56*'Per Unit Emission'!G99)*4545454.54545455)/30</f>
        <v>220804113.04999346</v>
      </c>
      <c r="X55">
        <f>(('Base-New'!Y56*'Per Unit Emission'!H99)*4545454.54545455)/30</f>
        <v>4277307.1871631201</v>
      </c>
      <c r="Y55">
        <f>(('Base-New'!Z56*'Per Unit Emission'!I99)*4545454.54545455)/30</f>
        <v>26559802.795647617</v>
      </c>
      <c r="Z55">
        <f>(('Base-New'!AA56*'Per Unit Emission'!J99)*4545454.54545455)/30</f>
        <v>17629396.144839536</v>
      </c>
      <c r="AA55">
        <f>(('Base-New'!AB56*'Per Unit Emission'!K99)*4545454.54545455)/30</f>
        <v>259529618.27297127</v>
      </c>
      <c r="AB55">
        <f>(('Base-New'!AC56*'Per Unit Emission'!L99)*4545454.54545455)/30</f>
        <v>81571635.492924377</v>
      </c>
      <c r="AC55">
        <f>(('Base-New'!AD56*'Per Unit Emission'!M99)*4545454.54545455)/30</f>
        <v>29578906.757994</v>
      </c>
      <c r="AD55">
        <f>(('Base-New'!AE56*'Per Unit Emission'!N99)*4545454.54545455)/30</f>
        <v>22965208.47335856</v>
      </c>
      <c r="AE55">
        <f>(('Base-New'!AF56*'Per Unit Emission'!O99)*4545454.54545455)/30</f>
        <v>34057450.271255948</v>
      </c>
      <c r="AF55">
        <f>(('Base-New'!AG56*'Per Unit Emission'!P99)*4545454.54545455)/30</f>
        <v>0</v>
      </c>
      <c r="AG55">
        <f>(('Base-New'!AH56*'Per Unit Emission'!Q99)*4545454.54545455)/30</f>
        <v>54250480.337827995</v>
      </c>
      <c r="AH55">
        <f>(('Base-New'!AI56*'Per Unit Emission'!R99)*4545454.54545455)/30</f>
        <v>85602367.189134941</v>
      </c>
      <c r="AI55">
        <v>0</v>
      </c>
      <c r="AJ55">
        <f>(('Base-New'!AK56*'Per Unit Emission'!C99)*4545454.54545455)/30</f>
        <v>1031031236.3967957</v>
      </c>
      <c r="AK55">
        <f>(('Base-New'!AL56*'Per Unit Emission'!D99)*4545454.54545455)/30</f>
        <v>206423305.32491773</v>
      </c>
      <c r="AL55">
        <f>(('Base-New'!AM56*'Per Unit Emission'!E99)*4545454.54545455)/30</f>
        <v>299059068.34557575</v>
      </c>
      <c r="AM55">
        <f>(('Base-New'!AN56*'Per Unit Emission'!F99)*4545454.54545455)/30</f>
        <v>24282879.29194548</v>
      </c>
      <c r="AN55">
        <f>(('Base-New'!AO56*'Per Unit Emission'!G99)*4545454.54545455)/30</f>
        <v>220804113.04999346</v>
      </c>
      <c r="AO55">
        <f>(('Base-New'!AP56*'Per Unit Emission'!H99)*4545454.54545455)/30</f>
        <v>4277307.1871631201</v>
      </c>
      <c r="AP55">
        <f>(('Base-New'!AQ56*'Per Unit Emission'!I99)*4545454.54545455)/30</f>
        <v>26559802.795647617</v>
      </c>
      <c r="AQ55">
        <f>(('Base-New'!AR56*'Per Unit Emission'!J99)*4545454.54545455)/30</f>
        <v>17629396.144839536</v>
      </c>
      <c r="AR55">
        <f>(('Base-New'!AS56*'Per Unit Emission'!K99)*4545454.54545455)/30</f>
        <v>259529618.27297127</v>
      </c>
      <c r="AS55">
        <f>(('Base-New'!AT56*'Per Unit Emission'!L99)*4545454.54545455)/30</f>
        <v>81571635.492924377</v>
      </c>
      <c r="AT55">
        <f>(('Base-New'!AU56*'Per Unit Emission'!M99)*4545454.54545455)/30</f>
        <v>29578906.757994</v>
      </c>
      <c r="AU55">
        <f>(('Base-New'!AV56*'Per Unit Emission'!N99)*4545454.54545455)/30</f>
        <v>22965208.47335856</v>
      </c>
      <c r="AV55">
        <f>(('Base-New'!AW56*'Per Unit Emission'!O99)*4545454.54545455)/30</f>
        <v>34057450.271255948</v>
      </c>
      <c r="AW55">
        <f>(('Base-New'!AX56*'Per Unit Emission'!P99)*4545454.54545455)/30</f>
        <v>0</v>
      </c>
      <c r="AX55">
        <f>(('Base-New'!AY56*'Per Unit Emission'!Q99)*4545454.54545455)/30</f>
        <v>54250480.337827995</v>
      </c>
      <c r="AY55">
        <f>(('Base-New'!AZ56*'Per Unit Emission'!R99)*4545454.54545455)/30</f>
        <v>85602367.189134941</v>
      </c>
      <c r="AZ55">
        <v>0</v>
      </c>
      <c r="BA55">
        <f>(('Base-New'!BB56*'Per Unit Emission'!C99)*4545454.54545455)/30</f>
        <v>1031031236.3967957</v>
      </c>
      <c r="BB55">
        <f>(('Base-New'!BC56*'Per Unit Emission'!D99)*4545454.54545455)/30</f>
        <v>206423305.32491773</v>
      </c>
      <c r="BC55">
        <f>(('Base-New'!BD56*'Per Unit Emission'!E99)*4545454.54545455)/30</f>
        <v>299059068.34557575</v>
      </c>
      <c r="BD55">
        <f>(('Base-New'!BE56*'Per Unit Emission'!F99)*4545454.54545455)/30</f>
        <v>24282879.29194548</v>
      </c>
      <c r="BE55">
        <f>(('Base-New'!BF56*'Per Unit Emission'!G99)*4545454.54545455)/30</f>
        <v>220804113.04999346</v>
      </c>
      <c r="BF55">
        <f>(('Base-New'!BG56*'Per Unit Emission'!H99)*4545454.54545455)/30</f>
        <v>4277307.1871631201</v>
      </c>
      <c r="BG55">
        <f>(('Base-New'!BH56*'Per Unit Emission'!I99)*4545454.54545455)/30</f>
        <v>26559802.795647617</v>
      </c>
      <c r="BH55">
        <f>(('Base-New'!BI56*'Per Unit Emission'!J99)*4545454.54545455)/30</f>
        <v>17629396.144839536</v>
      </c>
      <c r="BI55">
        <f>(('Base-New'!BJ56*'Per Unit Emission'!K99)*4545454.54545455)/30</f>
        <v>259529618.27297127</v>
      </c>
      <c r="BJ55">
        <f>(('Base-New'!BK56*'Per Unit Emission'!L99)*4545454.54545455)/30</f>
        <v>81571635.492924377</v>
      </c>
      <c r="BK55">
        <f>(('Base-New'!BL56*'Per Unit Emission'!M99)*4545454.54545455)/30</f>
        <v>29578906.757994</v>
      </c>
      <c r="BL55">
        <f>(('Base-New'!BM56*'Per Unit Emission'!N99)*4545454.54545455)/30</f>
        <v>22965208.47335856</v>
      </c>
      <c r="BM55">
        <f>(('Base-New'!BN56*'Per Unit Emission'!O99)*4545454.54545455)/30</f>
        <v>34057450.271255948</v>
      </c>
      <c r="BN55">
        <f>(('Base-New'!BO56*'Per Unit Emission'!P99)*4545454.54545455)/30</f>
        <v>0</v>
      </c>
      <c r="BO55">
        <f>(('Base-New'!BP56*'Per Unit Emission'!Q99)*4545454.54545455)/30</f>
        <v>54250480.337827995</v>
      </c>
      <c r="BP55">
        <f>(('Base-New'!BQ56*'Per Unit Emission'!R99)*4545454.54545455)/30</f>
        <v>85602367.189134941</v>
      </c>
      <c r="BQ55">
        <v>0</v>
      </c>
      <c r="BR55">
        <f>(('Base-New'!BS56*'Per Unit Emission'!C99)*4545454.54545455)/30</f>
        <v>1031031236.3967957</v>
      </c>
      <c r="BS55">
        <f>(('Base-New'!BT56*'Per Unit Emission'!D99)*4545454.54545455)/30</f>
        <v>206423305.32491773</v>
      </c>
      <c r="BT55">
        <f>(('Base-New'!BU56*'Per Unit Emission'!E99)*4545454.54545455)/30</f>
        <v>299059068.34557575</v>
      </c>
      <c r="BU55">
        <f>(('Base-New'!BV56*'Per Unit Emission'!F99)*4545454.54545455)/30</f>
        <v>24282879.29194548</v>
      </c>
      <c r="BV55">
        <f>(('Base-New'!BW56*'Per Unit Emission'!G99)*4545454.54545455)/30</f>
        <v>220804113.04999346</v>
      </c>
      <c r="BW55">
        <f>(('Base-New'!BX56*'Per Unit Emission'!H99)*4545454.54545455)/30</f>
        <v>4277307.1871631201</v>
      </c>
      <c r="BX55">
        <f>(('Base-New'!BY56*'Per Unit Emission'!I99)*4545454.54545455)/30</f>
        <v>26559802.795647617</v>
      </c>
      <c r="BY55">
        <f>(('Base-New'!BZ56*'Per Unit Emission'!J99)*4545454.54545455)/30</f>
        <v>17629396.144839536</v>
      </c>
      <c r="BZ55">
        <f>(('Base-New'!CA56*'Per Unit Emission'!K99)*4545454.54545455)/30</f>
        <v>259529618.27297127</v>
      </c>
      <c r="CA55">
        <f>(('Base-New'!CB56*'Per Unit Emission'!L99)*4545454.54545455)/30</f>
        <v>81571635.492924377</v>
      </c>
      <c r="CB55">
        <f>(('Base-New'!CC56*'Per Unit Emission'!M99)*4545454.54545455)/30</f>
        <v>29578906.757994</v>
      </c>
      <c r="CC55">
        <f>(('Base-New'!CD56*'Per Unit Emission'!N99)*4545454.54545455)/30</f>
        <v>22965208.47335856</v>
      </c>
      <c r="CD55">
        <f>(('Base-New'!CE56*'Per Unit Emission'!O99)*4545454.54545455)/30</f>
        <v>34057450.271255948</v>
      </c>
      <c r="CE55">
        <f>(('Base-New'!CF56*'Per Unit Emission'!P99)*4545454.54545455)/30</f>
        <v>0</v>
      </c>
      <c r="CF55">
        <f>(('Base-New'!CG56*'Per Unit Emission'!Q99)*4545454.54545455)/30</f>
        <v>54250480.337827995</v>
      </c>
      <c r="CG55">
        <f>(('Base-New'!CH56*'Per Unit Emission'!R99)*4545454.54545455)/30</f>
        <v>85602367.189134941</v>
      </c>
      <c r="CH55">
        <v>0</v>
      </c>
      <c r="CI55">
        <v>0</v>
      </c>
      <c r="CJ55">
        <v>67.266666666666666</v>
      </c>
      <c r="CK55">
        <f>(('RCP26-NEW'!C56*'Per Unit Emission'!T99)*4545454.54545455)/30</f>
        <v>1031031236.3967957</v>
      </c>
      <c r="CL55">
        <f>(('RCP26-NEW'!D56*'Per Unit Emission'!U99)*4545454.54545455)/30</f>
        <v>206423305.32491773</v>
      </c>
      <c r="CM55">
        <f>(('RCP26-NEW'!E56*'Per Unit Emission'!V99)*4545454.54545455)/30</f>
        <v>299059068.34557575</v>
      </c>
      <c r="CN55">
        <f>(('RCP26-NEW'!F56*'Per Unit Emission'!W99)*4545454.54545455)/30</f>
        <v>24282879.29194548</v>
      </c>
      <c r="CO55">
        <f>(('RCP26-NEW'!G56*'Per Unit Emission'!X99)*4545454.54545455)/30</f>
        <v>220804113.04999346</v>
      </c>
      <c r="CP55">
        <f>(('RCP26-NEW'!H56*'Per Unit Emission'!Y99)*4545454.54545455)/30</f>
        <v>4277307.1871631201</v>
      </c>
      <c r="CQ55">
        <f>(('RCP26-NEW'!I56*'Per Unit Emission'!Z99)*4545454.54545455)/30</f>
        <v>26559802.795647617</v>
      </c>
      <c r="CR55">
        <f>(('RCP26-NEW'!J56*'Per Unit Emission'!AA99)*4545454.54545455)/30</f>
        <v>17629396.144839536</v>
      </c>
      <c r="CS55">
        <f>(('RCP26-NEW'!K56*'Per Unit Emission'!AB99)*4545454.54545455)/30</f>
        <v>259529618.27297127</v>
      </c>
      <c r="CT55">
        <f>(('RCP26-NEW'!L56*'Per Unit Emission'!AC99)*4545454.54545455)/30</f>
        <v>81571635.492924377</v>
      </c>
      <c r="CU55">
        <f>(('RCP26-NEW'!M56*'Per Unit Emission'!AD99)*4545454.54545455)/30</f>
        <v>29578906.757994</v>
      </c>
      <c r="CV55">
        <f>(('RCP26-NEW'!N56*'Per Unit Emission'!AE99)*4545454.54545455)/30</f>
        <v>22965208.47335856</v>
      </c>
      <c r="CW55">
        <f>(('RCP26-NEW'!O56*'Per Unit Emission'!AF99)*4545454.54545455)/30</f>
        <v>34057450.271255948</v>
      </c>
      <c r="CX55">
        <f>(('RCP26-NEW'!P56*'Per Unit Emission'!AG99)*4545454.54545455)/30</f>
        <v>0</v>
      </c>
      <c r="CY55">
        <f>(('RCP26-NEW'!Q56*'Per Unit Emission'!AH99)*4545454.54545455)/30</f>
        <v>54250480.337827995</v>
      </c>
      <c r="CZ55">
        <f>(('RCP26-NEW'!R56*'Per Unit Emission'!AI99)*4545454.54545455)/30</f>
        <v>85602367.189134941</v>
      </c>
      <c r="DA55">
        <f>(('RCP26-NEW'!S56*'Per Unit Emission'!AJ99)*4545454.54545455)/30</f>
        <v>0</v>
      </c>
      <c r="DB55">
        <f>(('RCP26-NEW'!T56*'Per Unit Emission'!T99)*4545454.54545455)/30</f>
        <v>1031031236.3967957</v>
      </c>
      <c r="DC55">
        <f>(('RCP26-NEW'!U56*'Per Unit Emission'!U99)*4545454.54545455)/30</f>
        <v>206423305.32491773</v>
      </c>
      <c r="DD55">
        <f>(('RCP26-NEW'!V56*'Per Unit Emission'!V99)*4545454.54545455)/30</f>
        <v>299059068.34557575</v>
      </c>
      <c r="DE55">
        <f>(('RCP26-NEW'!W56*'Per Unit Emission'!W99)*4545454.54545455)/30</f>
        <v>24282879.29194548</v>
      </c>
      <c r="DF55">
        <f>(('RCP26-NEW'!X56*'Per Unit Emission'!X99)*4545454.54545455)/30</f>
        <v>220804113.04999346</v>
      </c>
      <c r="DG55">
        <f>(('RCP26-NEW'!Y56*'Per Unit Emission'!Y99)*4545454.54545455)/30</f>
        <v>4277307.1871631201</v>
      </c>
      <c r="DH55">
        <f>(('RCP26-NEW'!Z56*'Per Unit Emission'!Z99)*4545454.54545455)/30</f>
        <v>26559802.795647617</v>
      </c>
      <c r="DI55">
        <f>(('RCP26-NEW'!AA56*'Per Unit Emission'!AA99)*4545454.54545455)/30</f>
        <v>17629396.144839536</v>
      </c>
      <c r="DJ55">
        <f>(('RCP26-NEW'!AB56*'Per Unit Emission'!AB99)*4545454.54545455)/30</f>
        <v>259529618.27297127</v>
      </c>
      <c r="DK55">
        <f>(('RCP26-NEW'!AC56*'Per Unit Emission'!AC99)*4545454.54545455)/30</f>
        <v>81571635.492924377</v>
      </c>
      <c r="DL55">
        <f>(('RCP26-NEW'!AD56*'Per Unit Emission'!AD99)*4545454.54545455)/30</f>
        <v>29578906.757994</v>
      </c>
      <c r="DM55">
        <f>(('RCP26-NEW'!AE56*'Per Unit Emission'!AE99)*4545454.54545455)/30</f>
        <v>22965208.47335856</v>
      </c>
      <c r="DN55">
        <f>(('RCP26-NEW'!AF56*'Per Unit Emission'!AF99)*4545454.54545455)/30</f>
        <v>34057450.271255948</v>
      </c>
      <c r="DO55">
        <f>(('RCP26-NEW'!AG56*'Per Unit Emission'!AG99)*4545454.54545455)/30</f>
        <v>0</v>
      </c>
      <c r="DP55">
        <f>(('RCP26-NEW'!AH56*'Per Unit Emission'!AH99)*4545454.54545455)/30</f>
        <v>54250480.337827995</v>
      </c>
      <c r="DQ55">
        <f>(('RCP26-NEW'!AI56*'Per Unit Emission'!AI99)*4545454.54545455)/30</f>
        <v>85602367.189134941</v>
      </c>
      <c r="DR55">
        <f>(('RCP26-NEW'!AJ56*'Per Unit Emission'!AJ99)*4545454.54545455)/30</f>
        <v>0</v>
      </c>
      <c r="DS55">
        <f>(('RCP26-NEW'!AK56*'Per Unit Emission'!T99)*4545454.54545455)/30</f>
        <v>1031031236.3967957</v>
      </c>
      <c r="DT55">
        <f>(('RCP26-NEW'!AL56*'Per Unit Emission'!U99)*4545454.54545455)/30</f>
        <v>206423305.32491773</v>
      </c>
      <c r="DU55">
        <f>(('RCP26-NEW'!AM56*'Per Unit Emission'!V99)*4545454.54545455)/30</f>
        <v>299059068.34557575</v>
      </c>
      <c r="DV55">
        <f>(('RCP26-NEW'!AN56*'Per Unit Emission'!W99)*4545454.54545455)/30</f>
        <v>24282879.29194548</v>
      </c>
      <c r="DW55">
        <f>(('RCP26-NEW'!AO56*'Per Unit Emission'!X99)*4545454.54545455)/30</f>
        <v>220804113.04999346</v>
      </c>
      <c r="DX55">
        <f>(('RCP26-NEW'!AP56*'Per Unit Emission'!Y99)*4545454.54545455)/30</f>
        <v>4277307.1871631201</v>
      </c>
      <c r="DY55">
        <f>(('RCP26-NEW'!AQ56*'Per Unit Emission'!Z99)*4545454.54545455)/30</f>
        <v>26559802.795647617</v>
      </c>
      <c r="DZ55">
        <f>(('RCP26-NEW'!AR56*'Per Unit Emission'!AA99)*4545454.54545455)/30</f>
        <v>17629396.144839536</v>
      </c>
      <c r="EA55">
        <f>(('RCP26-NEW'!AS56*'Per Unit Emission'!AB99)*4545454.54545455)/30</f>
        <v>259529618.27297127</v>
      </c>
      <c r="EB55">
        <f>(('RCP26-NEW'!AT56*'Per Unit Emission'!AC99)*4545454.54545455)/30</f>
        <v>81571635.492924377</v>
      </c>
      <c r="EC55">
        <f>(('RCP26-NEW'!AU56*'Per Unit Emission'!AD99)*4545454.54545455)/30</f>
        <v>29578906.757994</v>
      </c>
      <c r="ED55">
        <f>(('RCP26-NEW'!AV56*'Per Unit Emission'!AE99)*4545454.54545455)/30</f>
        <v>22965208.47335856</v>
      </c>
      <c r="EE55">
        <f>(('RCP26-NEW'!AW56*'Per Unit Emission'!AF99)*4545454.54545455)/30</f>
        <v>34057450.271255948</v>
      </c>
      <c r="EF55">
        <f>(('RCP26-NEW'!AX56*'Per Unit Emission'!AG99)*4545454.54545455)/30</f>
        <v>0</v>
      </c>
      <c r="EG55">
        <f>(('RCP26-NEW'!AY56*'Per Unit Emission'!AH99)*4545454.54545455)/30</f>
        <v>54250480.337827995</v>
      </c>
      <c r="EH55">
        <f>(('RCP26-NEW'!AZ56*'Per Unit Emission'!AI99)*4545454.54545455)/30</f>
        <v>85602367.189134941</v>
      </c>
      <c r="EI55">
        <f>(('RCP26-NEW'!BA56*'Per Unit Emission'!AJ99)*4545454.54545455)/30</f>
        <v>0</v>
      </c>
      <c r="EJ55">
        <f>(('RCP26-NEW'!BB56*'Per Unit Emission'!T99)*4545454.54545455)/30</f>
        <v>1031031236.3967957</v>
      </c>
      <c r="EK55">
        <f>(('RCP26-NEW'!BC56*'Per Unit Emission'!U99)*4545454.54545455)/30</f>
        <v>206423305.32491773</v>
      </c>
      <c r="EL55">
        <f>(('RCP26-NEW'!BD56*'Per Unit Emission'!V99)*4545454.54545455)/30</f>
        <v>299059068.34557575</v>
      </c>
      <c r="EM55">
        <f>(('RCP26-NEW'!BE56*'Per Unit Emission'!W99)*4545454.54545455)/30</f>
        <v>24282879.29194548</v>
      </c>
      <c r="EN55">
        <f>(('RCP26-NEW'!BF56*'Per Unit Emission'!X99)*4545454.54545455)/30</f>
        <v>220804113.04999346</v>
      </c>
      <c r="EO55">
        <f>(('RCP26-NEW'!BG56*'Per Unit Emission'!Y99)*4545454.54545455)/30</f>
        <v>4277307.1871631201</v>
      </c>
      <c r="EP55">
        <f>(('RCP26-NEW'!BH56*'Per Unit Emission'!Z99)*4545454.54545455)/30</f>
        <v>26559802.795647617</v>
      </c>
      <c r="EQ55">
        <f>(('RCP26-NEW'!BI56*'Per Unit Emission'!AA99)*4545454.54545455)/30</f>
        <v>17629396.144839536</v>
      </c>
      <c r="ER55">
        <f>(('RCP26-NEW'!BJ56*'Per Unit Emission'!AB99)*4545454.54545455)/30</f>
        <v>259529618.27297127</v>
      </c>
      <c r="ES55">
        <f>(('RCP26-NEW'!BK56*'Per Unit Emission'!AC99)*4545454.54545455)/30</f>
        <v>81571635.492924377</v>
      </c>
      <c r="ET55">
        <f>(('RCP26-NEW'!BL56*'Per Unit Emission'!AD99)*4545454.54545455)/30</f>
        <v>29578906.757994</v>
      </c>
      <c r="EU55">
        <f>(('RCP26-NEW'!BM56*'Per Unit Emission'!AE99)*4545454.54545455)/30</f>
        <v>22965208.47335856</v>
      </c>
      <c r="EV55">
        <f>(('RCP26-NEW'!BN56*'Per Unit Emission'!AF99)*4545454.54545455)/30</f>
        <v>34057450.271255948</v>
      </c>
      <c r="EW55">
        <f>(('RCP26-NEW'!BO56*'Per Unit Emission'!AG99)*4545454.54545455)/30</f>
        <v>0</v>
      </c>
      <c r="EX55">
        <f>(('RCP26-NEW'!BP56*'Per Unit Emission'!AH99)*4545454.54545455)/30</f>
        <v>54250480.337827995</v>
      </c>
      <c r="EY55">
        <f>(('RCP26-NEW'!BQ56*'Per Unit Emission'!AI99)*4545454.54545455)/30</f>
        <v>85602367.189134941</v>
      </c>
      <c r="EZ55">
        <f>(('RCP26-NEW'!BR56*'Per Unit Emission'!AJ99)*4545454.54545455)/30</f>
        <v>0</v>
      </c>
      <c r="FA55">
        <f>(('RCP26-NEW'!BS56*'Per Unit Emission'!T99)*4545454.54545455)/30</f>
        <v>1031031236.3967957</v>
      </c>
      <c r="FB55">
        <f>(('RCP26-NEW'!BT56*'Per Unit Emission'!U99)*4545454.54545455)/30</f>
        <v>206423305.32491773</v>
      </c>
      <c r="FC55">
        <f>(('RCP26-NEW'!BU56*'Per Unit Emission'!V99)*4545454.54545455)/30</f>
        <v>299059068.34557575</v>
      </c>
      <c r="FD55">
        <f>(('RCP26-NEW'!BV56*'Per Unit Emission'!W99)*4545454.54545455)/30</f>
        <v>24282879.29194548</v>
      </c>
      <c r="FE55">
        <f>(('RCP26-NEW'!BW56*'Per Unit Emission'!X99)*4545454.54545455)/30</f>
        <v>220804113.04999346</v>
      </c>
      <c r="FF55">
        <f>(('RCP26-NEW'!BX56*'Per Unit Emission'!Y99)*4545454.54545455)/30</f>
        <v>4277307.1871631201</v>
      </c>
      <c r="FG55">
        <f>(('RCP26-NEW'!BY56*'Per Unit Emission'!Z99)*4545454.54545455)/30</f>
        <v>26559802.795647617</v>
      </c>
      <c r="FH55">
        <f>(('RCP26-NEW'!BZ56*'Per Unit Emission'!AA99)*4545454.54545455)/30</f>
        <v>17629396.144839536</v>
      </c>
      <c r="FI55">
        <f>(('RCP26-NEW'!CA56*'Per Unit Emission'!AB99)*4545454.54545455)/30</f>
        <v>259529618.27297127</v>
      </c>
      <c r="FJ55">
        <f>(('RCP26-NEW'!CB56*'Per Unit Emission'!AC99)*4545454.54545455)/30</f>
        <v>81571635.492924377</v>
      </c>
      <c r="FK55">
        <f>(('RCP26-NEW'!CC56*'Per Unit Emission'!AD99)*4545454.54545455)/30</f>
        <v>29578906.757994</v>
      </c>
      <c r="FL55">
        <f>(('RCP26-NEW'!CD56*'Per Unit Emission'!AE99)*4545454.54545455)/30</f>
        <v>22965208.47335856</v>
      </c>
      <c r="FM55">
        <f>(('RCP26-NEW'!CE56*'Per Unit Emission'!AF99)*4545454.54545455)/30</f>
        <v>34057450.271255948</v>
      </c>
      <c r="FN55">
        <f>(('RCP26-NEW'!CF56*'Per Unit Emission'!AG99)*4545454.54545455)/30</f>
        <v>0</v>
      </c>
      <c r="FO55">
        <f>(('RCP26-NEW'!CG56*'Per Unit Emission'!AH99)*4545454.54545455)/30</f>
        <v>54250480.337827995</v>
      </c>
      <c r="FP55">
        <f>(('RCP26-NEW'!CH56*'Per Unit Emission'!AI99)*4545454.54545455)/30</f>
        <v>85602367.189134941</v>
      </c>
      <c r="FQ55">
        <v>0</v>
      </c>
      <c r="FR55">
        <v>0</v>
      </c>
      <c r="FS55">
        <v>67.266666666666666</v>
      </c>
      <c r="FT55">
        <f>(('RCP19-NEW'!C56*'Per Unit Emission'!AK99)*4545454.54545455)/30</f>
        <v>1031031236.3967957</v>
      </c>
      <c r="FU55">
        <f>(('RCP19-NEW'!D56*'Per Unit Emission'!AL99)*4545454.54545455)/30</f>
        <v>206423305.32491773</v>
      </c>
      <c r="FV55">
        <f>(('RCP19-NEW'!E56*'Per Unit Emission'!AM99)*4545454.54545455)/30</f>
        <v>299059068.34557575</v>
      </c>
      <c r="FW55">
        <f>(('RCP19-NEW'!F56*'Per Unit Emission'!AN99)*4545454.54545455)/30</f>
        <v>24282879.29194548</v>
      </c>
      <c r="FX55">
        <f>(('RCP19-NEW'!G56*'Per Unit Emission'!AO99)*4545454.54545455)/30</f>
        <v>220804113.04999346</v>
      </c>
      <c r="FY55">
        <f>(('RCP19-NEW'!H56*'Per Unit Emission'!AP99)*4545454.54545455)/30</f>
        <v>4277307.1871631201</v>
      </c>
      <c r="FZ55">
        <f>(('RCP19-NEW'!I56*'Per Unit Emission'!AQ99)*4545454.54545455)/30</f>
        <v>26559802.795647617</v>
      </c>
      <c r="GA55">
        <f>(('RCP19-NEW'!J56*'Per Unit Emission'!AR99)*4545454.54545455)/30</f>
        <v>17629396.144839536</v>
      </c>
      <c r="GB55">
        <f>(('RCP19-NEW'!K56*'Per Unit Emission'!AS99)*4545454.54545455)/30</f>
        <v>259529618.27297127</v>
      </c>
      <c r="GC55">
        <f>(('RCP19-NEW'!L56*'Per Unit Emission'!AT99)*4545454.54545455)/30</f>
        <v>81571635.492924377</v>
      </c>
      <c r="GD55">
        <f>(('RCP19-NEW'!M56*'Per Unit Emission'!AU99)*4545454.54545455)/30</f>
        <v>29578906.757994</v>
      </c>
      <c r="GE55">
        <f>(('RCP19-NEW'!N56*'Per Unit Emission'!AV99)*4545454.54545455)/30</f>
        <v>22965208.47335856</v>
      </c>
      <c r="GF55">
        <f>(('RCP19-NEW'!O56*'Per Unit Emission'!AW99)*4545454.54545455)/30</f>
        <v>34057450.271255948</v>
      </c>
      <c r="GG55">
        <f>(('RCP19-NEW'!P56*'Per Unit Emission'!AX99)*4545454.54545455)/30</f>
        <v>0</v>
      </c>
      <c r="GH55">
        <f>(('RCP19-NEW'!Q56*'Per Unit Emission'!AY99)*4545454.54545455)/30</f>
        <v>54250480.337827995</v>
      </c>
      <c r="GI55">
        <f>(('RCP19-NEW'!R56*'Per Unit Emission'!AZ99)*4545454.54545455)/30</f>
        <v>85602367.189134941</v>
      </c>
      <c r="GJ55">
        <f>(('RCP19-NEW'!S56*'Per Unit Emission'!BA99)*4545454.54545455)/30</f>
        <v>0</v>
      </c>
      <c r="GK55">
        <f>(('RCP19-NEW'!T56*'Per Unit Emission'!AK99)*4545454.54545455)/30</f>
        <v>1031031236.3967957</v>
      </c>
      <c r="GL55">
        <f>(('RCP19-NEW'!U56*'Per Unit Emission'!AL99)*4545454.54545455)/30</f>
        <v>206423305.32491773</v>
      </c>
      <c r="GM55">
        <f>(('RCP19-NEW'!V56*'Per Unit Emission'!AM99)*4545454.54545455)/30</f>
        <v>299059068.34557575</v>
      </c>
      <c r="GN55">
        <f>(('RCP19-NEW'!W56*'Per Unit Emission'!AN99)*4545454.54545455)/30</f>
        <v>24282879.29194548</v>
      </c>
      <c r="GO55">
        <f>(('RCP19-NEW'!X56*'Per Unit Emission'!AO99)*4545454.54545455)/30</f>
        <v>220804113.04999346</v>
      </c>
      <c r="GP55">
        <f>(('RCP19-NEW'!Y56*'Per Unit Emission'!AP99)*4545454.54545455)/30</f>
        <v>4277307.1871631201</v>
      </c>
      <c r="GQ55">
        <f>(('RCP19-NEW'!Z56*'Per Unit Emission'!AQ99)*4545454.54545455)/30</f>
        <v>26559802.795647617</v>
      </c>
      <c r="GR55">
        <f>(('RCP19-NEW'!AA56*'Per Unit Emission'!AR99)*4545454.54545455)/30</f>
        <v>17629396.144839536</v>
      </c>
      <c r="GS55">
        <f>(('RCP19-NEW'!AB56*'Per Unit Emission'!AS99)*4545454.54545455)/30</f>
        <v>259529618.27297127</v>
      </c>
      <c r="GT55">
        <f>(('RCP19-NEW'!AC56*'Per Unit Emission'!AT99)*4545454.54545455)/30</f>
        <v>81571635.492924377</v>
      </c>
      <c r="GU55">
        <f>(('RCP19-NEW'!AD56*'Per Unit Emission'!AU99)*4545454.54545455)/30</f>
        <v>29578906.757994</v>
      </c>
      <c r="GV55">
        <f>(('RCP19-NEW'!AE56*'Per Unit Emission'!AV99)*4545454.54545455)/30</f>
        <v>22965208.47335856</v>
      </c>
      <c r="GW55">
        <f>(('RCP19-NEW'!AF56*'Per Unit Emission'!AW99)*4545454.54545455)/30</f>
        <v>34057450.271255948</v>
      </c>
      <c r="GX55">
        <f>(('RCP19-NEW'!AG56*'Per Unit Emission'!AX99)*4545454.54545455)/30</f>
        <v>0</v>
      </c>
      <c r="GY55">
        <f>(('RCP19-NEW'!AH56*'Per Unit Emission'!AY99)*4545454.54545455)/30</f>
        <v>54250480.337827995</v>
      </c>
      <c r="GZ55">
        <f>(('RCP19-NEW'!AI56*'Per Unit Emission'!AZ99)*4545454.54545455)/30</f>
        <v>85602367.189134941</v>
      </c>
      <c r="HA55">
        <f>(('RCP19-NEW'!AJ56*'Per Unit Emission'!BA99)*4545454.54545455)/30</f>
        <v>0</v>
      </c>
      <c r="HB55">
        <f>(('RCP19-NEW'!AK56*'Per Unit Emission'!AK99)*4545454.54545455)/30</f>
        <v>1031031236.3967957</v>
      </c>
      <c r="HC55">
        <f>(('RCP19-NEW'!AL56*'Per Unit Emission'!AL99)*4545454.54545455)/30</f>
        <v>206423305.32491773</v>
      </c>
      <c r="HD55">
        <f>(('RCP19-NEW'!AM56*'Per Unit Emission'!AM99)*4545454.54545455)/30</f>
        <v>299059068.34557575</v>
      </c>
      <c r="HE55">
        <f>(('RCP19-NEW'!AN56*'Per Unit Emission'!AN99)*4545454.54545455)/30</f>
        <v>24282879.29194548</v>
      </c>
      <c r="HF55">
        <f>(('RCP19-NEW'!AO56*'Per Unit Emission'!AO99)*4545454.54545455)/30</f>
        <v>220804113.04999346</v>
      </c>
      <c r="HG55">
        <f>(('RCP19-NEW'!AP56*'Per Unit Emission'!AP99)*4545454.54545455)/30</f>
        <v>4277307.1871631201</v>
      </c>
      <c r="HH55">
        <f>(('RCP19-NEW'!AQ56*'Per Unit Emission'!AQ99)*4545454.54545455)/30</f>
        <v>26559802.795647617</v>
      </c>
      <c r="HI55">
        <f>(('RCP19-NEW'!AR56*'Per Unit Emission'!AR99)*4545454.54545455)/30</f>
        <v>17629396.144839536</v>
      </c>
      <c r="HJ55">
        <f>(('RCP19-NEW'!AS56*'Per Unit Emission'!AS99)*4545454.54545455)/30</f>
        <v>259529618.27297127</v>
      </c>
      <c r="HK55">
        <f>(('RCP19-NEW'!AT56*'Per Unit Emission'!AT99)*4545454.54545455)/30</f>
        <v>81571635.492924377</v>
      </c>
      <c r="HL55">
        <f>(('RCP19-NEW'!AU56*'Per Unit Emission'!AU99)*4545454.54545455)/30</f>
        <v>29578906.757994</v>
      </c>
      <c r="HM55">
        <f>(('RCP19-NEW'!AV56*'Per Unit Emission'!AV99)*4545454.54545455)/30</f>
        <v>22965208.47335856</v>
      </c>
      <c r="HN55">
        <f>(('RCP19-NEW'!AW56*'Per Unit Emission'!AW99)*4545454.54545455)/30</f>
        <v>34057450.271255948</v>
      </c>
      <c r="HO55">
        <f>(('RCP19-NEW'!AX56*'Per Unit Emission'!AX99)*4545454.54545455)/30</f>
        <v>0</v>
      </c>
      <c r="HP55">
        <f>(('RCP19-NEW'!AY56*'Per Unit Emission'!AY99)*4545454.54545455)/30</f>
        <v>54250480.337827995</v>
      </c>
      <c r="HQ55">
        <f>(('RCP19-NEW'!AZ56*'Per Unit Emission'!AZ99)*4545454.54545455)/30</f>
        <v>85602367.189134941</v>
      </c>
      <c r="HR55">
        <f>(('RCP19-NEW'!BA56*'Per Unit Emission'!BA99)*4545454.54545455)/30</f>
        <v>0</v>
      </c>
      <c r="HS55">
        <f>(('RCP19-NEW'!BB56*'Per Unit Emission'!AK99)*4545454.54545455)/30</f>
        <v>1031031236.3967957</v>
      </c>
      <c r="HT55">
        <f>(('RCP19-NEW'!BC56*'Per Unit Emission'!AL99)*4545454.54545455)/30</f>
        <v>206423305.32491773</v>
      </c>
      <c r="HU55">
        <f>(('RCP19-NEW'!BD56*'Per Unit Emission'!AM99)*4545454.54545455)/30</f>
        <v>299059068.34557575</v>
      </c>
      <c r="HV55">
        <f>(('RCP19-NEW'!BE56*'Per Unit Emission'!AN99)*4545454.54545455)/30</f>
        <v>24282879.29194548</v>
      </c>
      <c r="HW55">
        <f>(('RCP19-NEW'!BF56*'Per Unit Emission'!AO99)*4545454.54545455)/30</f>
        <v>220804113.04999346</v>
      </c>
      <c r="HX55">
        <f>(('RCP19-NEW'!BG56*'Per Unit Emission'!AP99)*4545454.54545455)/30</f>
        <v>4277307.1871631201</v>
      </c>
      <c r="HY55">
        <f>(('RCP19-NEW'!BH56*'Per Unit Emission'!AQ99)*4545454.54545455)/30</f>
        <v>26559802.795647617</v>
      </c>
      <c r="HZ55">
        <f>(('RCP19-NEW'!BI56*'Per Unit Emission'!AR99)*4545454.54545455)/30</f>
        <v>17629396.144839536</v>
      </c>
      <c r="IA55">
        <f>(('RCP19-NEW'!BJ56*'Per Unit Emission'!AS99)*4545454.54545455)/30</f>
        <v>259529618.27297127</v>
      </c>
      <c r="IB55">
        <f>(('RCP19-NEW'!BK56*'Per Unit Emission'!AT99)*4545454.54545455)/30</f>
        <v>81571635.492924377</v>
      </c>
      <c r="IC55">
        <f>(('RCP19-NEW'!BL56*'Per Unit Emission'!AU99)*4545454.54545455)/30</f>
        <v>29578906.757994</v>
      </c>
      <c r="ID55">
        <f>(('RCP19-NEW'!BM56*'Per Unit Emission'!AV99)*4545454.54545455)/30</f>
        <v>22965208.47335856</v>
      </c>
      <c r="IE55">
        <f>(('RCP19-NEW'!BN56*'Per Unit Emission'!AW99)*4545454.54545455)/30</f>
        <v>34057450.271255948</v>
      </c>
      <c r="IF55">
        <f>(('RCP19-NEW'!BO56*'Per Unit Emission'!AX99)*4545454.54545455)/30</f>
        <v>0</v>
      </c>
      <c r="IG55">
        <f>(('RCP19-NEW'!BP56*'Per Unit Emission'!AY99)*4545454.54545455)/30</f>
        <v>54250480.337827995</v>
      </c>
      <c r="IH55">
        <f>(('RCP19-NEW'!BQ56*'Per Unit Emission'!AZ99)*4545454.54545455)/30</f>
        <v>85602367.189134941</v>
      </c>
      <c r="II55">
        <f>(('RCP19-NEW'!BR56*'Per Unit Emission'!BA99)*4545454.54545455)/30</f>
        <v>0</v>
      </c>
      <c r="IJ55">
        <f>(('RCP19-NEW'!BS56*'Per Unit Emission'!AK99)*4545454.54545455)/30</f>
        <v>1031031236.3967957</v>
      </c>
      <c r="IK55">
        <f>(('RCP19-NEW'!BT56*'Per Unit Emission'!AL99)*4545454.54545455)/30</f>
        <v>206423305.32491773</v>
      </c>
      <c r="IL55">
        <f>(('RCP19-NEW'!BU56*'Per Unit Emission'!AM99)*4545454.54545455)/30</f>
        <v>299059068.34557575</v>
      </c>
      <c r="IM55">
        <f>(('RCP19-NEW'!BV56*'Per Unit Emission'!AN99)*4545454.54545455)/30</f>
        <v>24282879.29194548</v>
      </c>
      <c r="IN55">
        <f>(('RCP19-NEW'!BW56*'Per Unit Emission'!AO99)*4545454.54545455)/30</f>
        <v>220804113.04999346</v>
      </c>
      <c r="IO55">
        <f>(('RCP19-NEW'!BX56*'Per Unit Emission'!AP99)*4545454.54545455)/30</f>
        <v>4277307.1871631201</v>
      </c>
      <c r="IP55">
        <f>(('RCP19-NEW'!BY56*'Per Unit Emission'!AQ99)*4545454.54545455)/30</f>
        <v>26559802.795647617</v>
      </c>
      <c r="IQ55">
        <f>(('RCP19-NEW'!BZ56*'Per Unit Emission'!AR99)*4545454.54545455)/30</f>
        <v>17629396.144839536</v>
      </c>
      <c r="IR55">
        <f>(('RCP19-NEW'!CA56*'Per Unit Emission'!AS99)*4545454.54545455)/30</f>
        <v>259529618.27297127</v>
      </c>
      <c r="IS55">
        <f>(('RCP19-NEW'!CB56*'Per Unit Emission'!AT99)*4545454.54545455)/30</f>
        <v>81571635.492924377</v>
      </c>
      <c r="IT55">
        <f>(('RCP19-NEW'!CC56*'Per Unit Emission'!AU99)*4545454.54545455)/30</f>
        <v>29578906.757994</v>
      </c>
      <c r="IU55">
        <f>(('RCP19-NEW'!CD56*'Per Unit Emission'!AV99)*4545454.54545455)/30</f>
        <v>22965208.47335856</v>
      </c>
      <c r="IV55">
        <f>(('RCP19-NEW'!CE56*'Per Unit Emission'!AW99)*4545454.54545455)/30</f>
        <v>34057450.271255948</v>
      </c>
      <c r="IW55">
        <f>(('RCP19-NEW'!CF56*'Per Unit Emission'!AX99)*4545454.54545455)/30</f>
        <v>0</v>
      </c>
      <c r="IX55">
        <f>(('RCP19-NEW'!CG56*'Per Unit Emission'!AY99)*4545454.54545455)/30</f>
        <v>54250480.337827995</v>
      </c>
      <c r="IY55">
        <f>(('RCP19-NEW'!CH56*'Per Unit Emission'!AZ99)*4545454.54545455)/30</f>
        <v>85602367.189134941</v>
      </c>
    </row>
    <row r="56" spans="1:259" x14ac:dyDescent="0.25">
      <c r="A56">
        <v>2019</v>
      </c>
      <c r="B56">
        <f>(('Base-New'!C57*'Per Unit Emission'!C100)*4545454.54545455)/30</f>
        <v>960868377.26137042</v>
      </c>
      <c r="C56">
        <f>(('Base-New'!D57*'Per Unit Emission'!D100)*4545454.54545455)/30</f>
        <v>700858304.86937773</v>
      </c>
      <c r="D56">
        <f>(('Base-New'!E57*'Per Unit Emission'!E100)*4545454.54545455)/30</f>
        <v>206906452.64529851</v>
      </c>
      <c r="E56">
        <f>(('Base-New'!F57*'Per Unit Emission'!F100)*4545454.54545455)/30</f>
        <v>107003795.59324327</v>
      </c>
      <c r="F56">
        <f>(('Base-New'!G57*'Per Unit Emission'!G100)*4545454.54545455)/30</f>
        <v>227307527.20107117</v>
      </c>
      <c r="G56">
        <f>(('Base-New'!H57*'Per Unit Emission'!H100)*4545454.54545455)/30</f>
        <v>11220821.805739531</v>
      </c>
      <c r="H56">
        <f>(('Base-New'!I57*'Per Unit Emission'!I100)*4545454.54545455)/30</f>
        <v>85543214.90042682</v>
      </c>
      <c r="I56">
        <f>(('Base-New'!J57*'Per Unit Emission'!J100)*4545454.54545455)/30</f>
        <v>222685136.51574218</v>
      </c>
      <c r="J56">
        <f>(('Base-New'!K57*'Per Unit Emission'!K100)*4545454.54545455)/30</f>
        <v>267939414.15411156</v>
      </c>
      <c r="K56">
        <f>(('Base-New'!L57*'Per Unit Emission'!L100)*4545454.54545455)/30</f>
        <v>51328565.666532286</v>
      </c>
      <c r="L56">
        <f>(('Base-New'!M57*'Per Unit Emission'!M100)*4545454.54545455)/30</f>
        <v>68462981.265142784</v>
      </c>
      <c r="M56">
        <f>(('Base-New'!N57*'Per Unit Emission'!N100)*4545454.54545455)/30</f>
        <v>17749372.812160555</v>
      </c>
      <c r="N56">
        <f>(('Base-New'!O57*'Per Unit Emission'!O100)*4545454.54545455)/30</f>
        <v>72454259.07559891</v>
      </c>
      <c r="O56">
        <f>(('Base-New'!P57*'Per Unit Emission'!P100)*4545454.54545455)/30</f>
        <v>581531.46320979798</v>
      </c>
      <c r="P56">
        <f>(('Base-New'!Q57*'Per Unit Emission'!Q100)*4545454.54545455)/30</f>
        <v>53651876.62992914</v>
      </c>
      <c r="Q56">
        <f>(('Base-New'!R57*'Per Unit Emission'!R100)*4545454.54545455)/30</f>
        <v>196910274.08518645</v>
      </c>
      <c r="R56">
        <v>0</v>
      </c>
      <c r="S56">
        <f>(('Base-New'!T57*'Per Unit Emission'!C100)*4545454.54545455)/30</f>
        <v>960868377.26137042</v>
      </c>
      <c r="T56">
        <f>(('Base-New'!U57*'Per Unit Emission'!D100)*4545454.54545455)/30</f>
        <v>700858304.86937773</v>
      </c>
      <c r="U56">
        <f>(('Base-New'!V57*'Per Unit Emission'!E100)*4545454.54545455)/30</f>
        <v>206906452.64529851</v>
      </c>
      <c r="V56">
        <f>(('Base-New'!W57*'Per Unit Emission'!F100)*4545454.54545455)/30</f>
        <v>107003795.59324327</v>
      </c>
      <c r="W56">
        <f>(('Base-New'!X57*'Per Unit Emission'!G100)*4545454.54545455)/30</f>
        <v>227307527.20107117</v>
      </c>
      <c r="X56">
        <f>(('Base-New'!Y57*'Per Unit Emission'!H100)*4545454.54545455)/30</f>
        <v>11220821.805739531</v>
      </c>
      <c r="Y56">
        <f>(('Base-New'!Z57*'Per Unit Emission'!I100)*4545454.54545455)/30</f>
        <v>85543214.90042682</v>
      </c>
      <c r="Z56">
        <f>(('Base-New'!AA57*'Per Unit Emission'!J100)*4545454.54545455)/30</f>
        <v>222685136.51574218</v>
      </c>
      <c r="AA56">
        <f>(('Base-New'!AB57*'Per Unit Emission'!K100)*4545454.54545455)/30</f>
        <v>267939414.15411156</v>
      </c>
      <c r="AB56">
        <f>(('Base-New'!AC57*'Per Unit Emission'!L100)*4545454.54545455)/30</f>
        <v>51328565.666532286</v>
      </c>
      <c r="AC56">
        <f>(('Base-New'!AD57*'Per Unit Emission'!M100)*4545454.54545455)/30</f>
        <v>68462981.265142784</v>
      </c>
      <c r="AD56">
        <f>(('Base-New'!AE57*'Per Unit Emission'!N100)*4545454.54545455)/30</f>
        <v>17749372.812160555</v>
      </c>
      <c r="AE56">
        <f>(('Base-New'!AF57*'Per Unit Emission'!O100)*4545454.54545455)/30</f>
        <v>72454259.07559891</v>
      </c>
      <c r="AF56">
        <f>(('Base-New'!AG57*'Per Unit Emission'!P100)*4545454.54545455)/30</f>
        <v>581531.46320979798</v>
      </c>
      <c r="AG56">
        <f>(('Base-New'!AH57*'Per Unit Emission'!Q100)*4545454.54545455)/30</f>
        <v>53651876.62992914</v>
      </c>
      <c r="AH56">
        <f>(('Base-New'!AI57*'Per Unit Emission'!R100)*4545454.54545455)/30</f>
        <v>196910274.08518645</v>
      </c>
      <c r="AI56">
        <v>0</v>
      </c>
      <c r="AJ56">
        <f>(('Base-New'!AK57*'Per Unit Emission'!C100)*4545454.54545455)/30</f>
        <v>960868377.26137042</v>
      </c>
      <c r="AK56">
        <f>(('Base-New'!AL57*'Per Unit Emission'!D100)*4545454.54545455)/30</f>
        <v>700858304.86937773</v>
      </c>
      <c r="AL56">
        <f>(('Base-New'!AM57*'Per Unit Emission'!E100)*4545454.54545455)/30</f>
        <v>206906452.64529851</v>
      </c>
      <c r="AM56">
        <f>(('Base-New'!AN57*'Per Unit Emission'!F100)*4545454.54545455)/30</f>
        <v>107003795.59324327</v>
      </c>
      <c r="AN56">
        <f>(('Base-New'!AO57*'Per Unit Emission'!G100)*4545454.54545455)/30</f>
        <v>227307527.20107117</v>
      </c>
      <c r="AO56">
        <f>(('Base-New'!AP57*'Per Unit Emission'!H100)*4545454.54545455)/30</f>
        <v>11220821.805739531</v>
      </c>
      <c r="AP56">
        <f>(('Base-New'!AQ57*'Per Unit Emission'!I100)*4545454.54545455)/30</f>
        <v>85543214.90042682</v>
      </c>
      <c r="AQ56">
        <f>(('Base-New'!AR57*'Per Unit Emission'!J100)*4545454.54545455)/30</f>
        <v>222685136.51574218</v>
      </c>
      <c r="AR56">
        <f>(('Base-New'!AS57*'Per Unit Emission'!K100)*4545454.54545455)/30</f>
        <v>267939414.15411156</v>
      </c>
      <c r="AS56">
        <f>(('Base-New'!AT57*'Per Unit Emission'!L100)*4545454.54545455)/30</f>
        <v>51328565.666532286</v>
      </c>
      <c r="AT56">
        <f>(('Base-New'!AU57*'Per Unit Emission'!M100)*4545454.54545455)/30</f>
        <v>68462981.265142784</v>
      </c>
      <c r="AU56">
        <f>(('Base-New'!AV57*'Per Unit Emission'!N100)*4545454.54545455)/30</f>
        <v>17749372.812160555</v>
      </c>
      <c r="AV56">
        <f>(('Base-New'!AW57*'Per Unit Emission'!O100)*4545454.54545455)/30</f>
        <v>72454259.07559891</v>
      </c>
      <c r="AW56">
        <f>(('Base-New'!AX57*'Per Unit Emission'!P100)*4545454.54545455)/30</f>
        <v>581531.46320979798</v>
      </c>
      <c r="AX56">
        <f>(('Base-New'!AY57*'Per Unit Emission'!Q100)*4545454.54545455)/30</f>
        <v>53651876.62992914</v>
      </c>
      <c r="AY56">
        <f>(('Base-New'!AZ57*'Per Unit Emission'!R100)*4545454.54545455)/30</f>
        <v>196910274.08518645</v>
      </c>
      <c r="AZ56">
        <v>0</v>
      </c>
      <c r="BA56">
        <f>(('Base-New'!BB57*'Per Unit Emission'!C100)*4545454.54545455)/30</f>
        <v>960868377.26137042</v>
      </c>
      <c r="BB56">
        <f>(('Base-New'!BC57*'Per Unit Emission'!D100)*4545454.54545455)/30</f>
        <v>700858304.86937773</v>
      </c>
      <c r="BC56">
        <f>(('Base-New'!BD57*'Per Unit Emission'!E100)*4545454.54545455)/30</f>
        <v>206906452.64529851</v>
      </c>
      <c r="BD56">
        <f>(('Base-New'!BE57*'Per Unit Emission'!F100)*4545454.54545455)/30</f>
        <v>107003795.59324327</v>
      </c>
      <c r="BE56">
        <f>(('Base-New'!BF57*'Per Unit Emission'!G100)*4545454.54545455)/30</f>
        <v>227307527.20107117</v>
      </c>
      <c r="BF56">
        <f>(('Base-New'!BG57*'Per Unit Emission'!H100)*4545454.54545455)/30</f>
        <v>11220821.805739531</v>
      </c>
      <c r="BG56">
        <f>(('Base-New'!BH57*'Per Unit Emission'!I100)*4545454.54545455)/30</f>
        <v>85543214.90042682</v>
      </c>
      <c r="BH56">
        <f>(('Base-New'!BI57*'Per Unit Emission'!J100)*4545454.54545455)/30</f>
        <v>222685136.51574218</v>
      </c>
      <c r="BI56">
        <f>(('Base-New'!BJ57*'Per Unit Emission'!K100)*4545454.54545455)/30</f>
        <v>267939414.15411156</v>
      </c>
      <c r="BJ56">
        <f>(('Base-New'!BK57*'Per Unit Emission'!L100)*4545454.54545455)/30</f>
        <v>51328565.666532286</v>
      </c>
      <c r="BK56">
        <f>(('Base-New'!BL57*'Per Unit Emission'!M100)*4545454.54545455)/30</f>
        <v>68462981.265142784</v>
      </c>
      <c r="BL56">
        <f>(('Base-New'!BM57*'Per Unit Emission'!N100)*4545454.54545455)/30</f>
        <v>17749372.812160555</v>
      </c>
      <c r="BM56">
        <f>(('Base-New'!BN57*'Per Unit Emission'!O100)*4545454.54545455)/30</f>
        <v>72454259.07559891</v>
      </c>
      <c r="BN56">
        <f>(('Base-New'!BO57*'Per Unit Emission'!P100)*4545454.54545455)/30</f>
        <v>581531.46320979798</v>
      </c>
      <c r="BO56">
        <f>(('Base-New'!BP57*'Per Unit Emission'!Q100)*4545454.54545455)/30</f>
        <v>53651876.62992914</v>
      </c>
      <c r="BP56">
        <f>(('Base-New'!BQ57*'Per Unit Emission'!R100)*4545454.54545455)/30</f>
        <v>196910274.08518645</v>
      </c>
      <c r="BQ56">
        <v>0</v>
      </c>
      <c r="BR56">
        <f>(('Base-New'!BS57*'Per Unit Emission'!C100)*4545454.54545455)/30</f>
        <v>960868377.26137042</v>
      </c>
      <c r="BS56">
        <f>(('Base-New'!BT57*'Per Unit Emission'!D100)*4545454.54545455)/30</f>
        <v>700858304.86937773</v>
      </c>
      <c r="BT56">
        <f>(('Base-New'!BU57*'Per Unit Emission'!E100)*4545454.54545455)/30</f>
        <v>206906452.64529851</v>
      </c>
      <c r="BU56">
        <f>(('Base-New'!BV57*'Per Unit Emission'!F100)*4545454.54545455)/30</f>
        <v>107003795.59324327</v>
      </c>
      <c r="BV56">
        <f>(('Base-New'!BW57*'Per Unit Emission'!G100)*4545454.54545455)/30</f>
        <v>227307527.20107117</v>
      </c>
      <c r="BW56">
        <f>(('Base-New'!BX57*'Per Unit Emission'!H100)*4545454.54545455)/30</f>
        <v>11220821.805739531</v>
      </c>
      <c r="BX56">
        <f>(('Base-New'!BY57*'Per Unit Emission'!I100)*4545454.54545455)/30</f>
        <v>85543214.90042682</v>
      </c>
      <c r="BY56">
        <f>(('Base-New'!BZ57*'Per Unit Emission'!J100)*4545454.54545455)/30</f>
        <v>222685136.51574218</v>
      </c>
      <c r="BZ56">
        <f>(('Base-New'!CA57*'Per Unit Emission'!K100)*4545454.54545455)/30</f>
        <v>267939414.15411156</v>
      </c>
      <c r="CA56">
        <f>(('Base-New'!CB57*'Per Unit Emission'!L100)*4545454.54545455)/30</f>
        <v>51328565.666532286</v>
      </c>
      <c r="CB56">
        <f>(('Base-New'!CC57*'Per Unit Emission'!M100)*4545454.54545455)/30</f>
        <v>68462981.265142784</v>
      </c>
      <c r="CC56">
        <f>(('Base-New'!CD57*'Per Unit Emission'!N100)*4545454.54545455)/30</f>
        <v>17749372.812160555</v>
      </c>
      <c r="CD56">
        <f>(('Base-New'!CE57*'Per Unit Emission'!O100)*4545454.54545455)/30</f>
        <v>72454259.07559891</v>
      </c>
      <c r="CE56">
        <f>(('Base-New'!CF57*'Per Unit Emission'!P100)*4545454.54545455)/30</f>
        <v>581531.46320979798</v>
      </c>
      <c r="CF56">
        <f>(('Base-New'!CG57*'Per Unit Emission'!Q100)*4545454.54545455)/30</f>
        <v>53651876.62992914</v>
      </c>
      <c r="CG56">
        <f>(('Base-New'!CH57*'Per Unit Emission'!R100)*4545454.54545455)/30</f>
        <v>196910274.08518645</v>
      </c>
      <c r="CH56">
        <v>0</v>
      </c>
      <c r="CI56">
        <v>0</v>
      </c>
      <c r="CJ56">
        <v>67.3</v>
      </c>
      <c r="CK56">
        <f>(('RCP26-NEW'!C57*'Per Unit Emission'!T100)*4545454.54545455)/30</f>
        <v>960868377.26137042</v>
      </c>
      <c r="CL56">
        <f>(('RCP26-NEW'!D57*'Per Unit Emission'!U100)*4545454.54545455)/30</f>
        <v>700858304.86937773</v>
      </c>
      <c r="CM56">
        <f>(('RCP26-NEW'!E57*'Per Unit Emission'!V100)*4545454.54545455)/30</f>
        <v>206906452.64529851</v>
      </c>
      <c r="CN56">
        <f>(('RCP26-NEW'!F57*'Per Unit Emission'!W100)*4545454.54545455)/30</f>
        <v>107003795.59324327</v>
      </c>
      <c r="CO56">
        <f>(('RCP26-NEW'!G57*'Per Unit Emission'!X100)*4545454.54545455)/30</f>
        <v>227307527.20107117</v>
      </c>
      <c r="CP56">
        <f>(('RCP26-NEW'!H57*'Per Unit Emission'!Y100)*4545454.54545455)/30</f>
        <v>11220821.805739531</v>
      </c>
      <c r="CQ56">
        <f>(('RCP26-NEW'!I57*'Per Unit Emission'!Z100)*4545454.54545455)/30</f>
        <v>85543214.90042682</v>
      </c>
      <c r="CR56">
        <f>(('RCP26-NEW'!J57*'Per Unit Emission'!AA100)*4545454.54545455)/30</f>
        <v>222685136.51574218</v>
      </c>
      <c r="CS56">
        <f>(('RCP26-NEW'!K57*'Per Unit Emission'!AB100)*4545454.54545455)/30</f>
        <v>267939414.15411156</v>
      </c>
      <c r="CT56">
        <f>(('RCP26-NEW'!L57*'Per Unit Emission'!AC100)*4545454.54545455)/30</f>
        <v>51328565.666532286</v>
      </c>
      <c r="CU56">
        <f>(('RCP26-NEW'!M57*'Per Unit Emission'!AD100)*4545454.54545455)/30</f>
        <v>68462981.265142784</v>
      </c>
      <c r="CV56">
        <f>(('RCP26-NEW'!N57*'Per Unit Emission'!AE100)*4545454.54545455)/30</f>
        <v>17749372.812160555</v>
      </c>
      <c r="CW56">
        <f>(('RCP26-NEW'!O57*'Per Unit Emission'!AF100)*4545454.54545455)/30</f>
        <v>72454259.07559891</v>
      </c>
      <c r="CX56">
        <f>(('RCP26-NEW'!P57*'Per Unit Emission'!AG100)*4545454.54545455)/30</f>
        <v>581531.46320979798</v>
      </c>
      <c r="CY56">
        <f>(('RCP26-NEW'!Q57*'Per Unit Emission'!AH100)*4545454.54545455)/30</f>
        <v>53651876.62992914</v>
      </c>
      <c r="CZ56">
        <f>(('RCP26-NEW'!R57*'Per Unit Emission'!AI100)*4545454.54545455)/30</f>
        <v>196910274.08518645</v>
      </c>
      <c r="DA56">
        <f>(('RCP26-NEW'!S57*'Per Unit Emission'!AJ100)*4545454.54545455)/30</f>
        <v>0</v>
      </c>
      <c r="DB56">
        <f>(('RCP26-NEW'!T57*'Per Unit Emission'!T100)*4545454.54545455)/30</f>
        <v>960868377.26137042</v>
      </c>
      <c r="DC56">
        <f>(('RCP26-NEW'!U57*'Per Unit Emission'!U100)*4545454.54545455)/30</f>
        <v>700858304.86937773</v>
      </c>
      <c r="DD56">
        <f>(('RCP26-NEW'!V57*'Per Unit Emission'!V100)*4545454.54545455)/30</f>
        <v>206906452.64529851</v>
      </c>
      <c r="DE56">
        <f>(('RCP26-NEW'!W57*'Per Unit Emission'!W100)*4545454.54545455)/30</f>
        <v>107003795.59324327</v>
      </c>
      <c r="DF56">
        <f>(('RCP26-NEW'!X57*'Per Unit Emission'!X100)*4545454.54545455)/30</f>
        <v>227307527.20107117</v>
      </c>
      <c r="DG56">
        <f>(('RCP26-NEW'!Y57*'Per Unit Emission'!Y100)*4545454.54545455)/30</f>
        <v>11220821.805739531</v>
      </c>
      <c r="DH56">
        <f>(('RCP26-NEW'!Z57*'Per Unit Emission'!Z100)*4545454.54545455)/30</f>
        <v>85543214.90042682</v>
      </c>
      <c r="DI56">
        <f>(('RCP26-NEW'!AA57*'Per Unit Emission'!AA100)*4545454.54545455)/30</f>
        <v>222685136.51574218</v>
      </c>
      <c r="DJ56">
        <f>(('RCP26-NEW'!AB57*'Per Unit Emission'!AB100)*4545454.54545455)/30</f>
        <v>267939414.15411156</v>
      </c>
      <c r="DK56">
        <f>(('RCP26-NEW'!AC57*'Per Unit Emission'!AC100)*4545454.54545455)/30</f>
        <v>51328565.666532286</v>
      </c>
      <c r="DL56">
        <f>(('RCP26-NEW'!AD57*'Per Unit Emission'!AD100)*4545454.54545455)/30</f>
        <v>68462981.265142784</v>
      </c>
      <c r="DM56">
        <f>(('RCP26-NEW'!AE57*'Per Unit Emission'!AE100)*4545454.54545455)/30</f>
        <v>17749372.812160555</v>
      </c>
      <c r="DN56">
        <f>(('RCP26-NEW'!AF57*'Per Unit Emission'!AF100)*4545454.54545455)/30</f>
        <v>72454259.07559891</v>
      </c>
      <c r="DO56">
        <f>(('RCP26-NEW'!AG57*'Per Unit Emission'!AG100)*4545454.54545455)/30</f>
        <v>581531.46320979798</v>
      </c>
      <c r="DP56">
        <f>(('RCP26-NEW'!AH57*'Per Unit Emission'!AH100)*4545454.54545455)/30</f>
        <v>53651876.62992914</v>
      </c>
      <c r="DQ56">
        <f>(('RCP26-NEW'!AI57*'Per Unit Emission'!AI100)*4545454.54545455)/30</f>
        <v>196910274.08518645</v>
      </c>
      <c r="DR56">
        <f>(('RCP26-NEW'!AJ57*'Per Unit Emission'!AJ100)*4545454.54545455)/30</f>
        <v>0</v>
      </c>
      <c r="DS56">
        <f>(('RCP26-NEW'!AK57*'Per Unit Emission'!T100)*4545454.54545455)/30</f>
        <v>960868377.26137042</v>
      </c>
      <c r="DT56">
        <f>(('RCP26-NEW'!AL57*'Per Unit Emission'!U100)*4545454.54545455)/30</f>
        <v>700858304.86937773</v>
      </c>
      <c r="DU56">
        <f>(('RCP26-NEW'!AM57*'Per Unit Emission'!V100)*4545454.54545455)/30</f>
        <v>206906452.64529851</v>
      </c>
      <c r="DV56">
        <f>(('RCP26-NEW'!AN57*'Per Unit Emission'!W100)*4545454.54545455)/30</f>
        <v>107003795.59324327</v>
      </c>
      <c r="DW56">
        <f>(('RCP26-NEW'!AO57*'Per Unit Emission'!X100)*4545454.54545455)/30</f>
        <v>227307527.20107117</v>
      </c>
      <c r="DX56">
        <f>(('RCP26-NEW'!AP57*'Per Unit Emission'!Y100)*4545454.54545455)/30</f>
        <v>11220821.805739531</v>
      </c>
      <c r="DY56">
        <f>(('RCP26-NEW'!AQ57*'Per Unit Emission'!Z100)*4545454.54545455)/30</f>
        <v>85543214.90042682</v>
      </c>
      <c r="DZ56">
        <f>(('RCP26-NEW'!AR57*'Per Unit Emission'!AA100)*4545454.54545455)/30</f>
        <v>222685136.51574218</v>
      </c>
      <c r="EA56">
        <f>(('RCP26-NEW'!AS57*'Per Unit Emission'!AB100)*4545454.54545455)/30</f>
        <v>267939414.15411156</v>
      </c>
      <c r="EB56">
        <f>(('RCP26-NEW'!AT57*'Per Unit Emission'!AC100)*4545454.54545455)/30</f>
        <v>51328565.666532286</v>
      </c>
      <c r="EC56">
        <f>(('RCP26-NEW'!AU57*'Per Unit Emission'!AD100)*4545454.54545455)/30</f>
        <v>68462981.265142784</v>
      </c>
      <c r="ED56">
        <f>(('RCP26-NEW'!AV57*'Per Unit Emission'!AE100)*4545454.54545455)/30</f>
        <v>17749372.812160555</v>
      </c>
      <c r="EE56">
        <f>(('RCP26-NEW'!AW57*'Per Unit Emission'!AF100)*4545454.54545455)/30</f>
        <v>72454259.07559891</v>
      </c>
      <c r="EF56">
        <f>(('RCP26-NEW'!AX57*'Per Unit Emission'!AG100)*4545454.54545455)/30</f>
        <v>581531.46320979798</v>
      </c>
      <c r="EG56">
        <f>(('RCP26-NEW'!AY57*'Per Unit Emission'!AH100)*4545454.54545455)/30</f>
        <v>53651876.62992914</v>
      </c>
      <c r="EH56">
        <f>(('RCP26-NEW'!AZ57*'Per Unit Emission'!AI100)*4545454.54545455)/30</f>
        <v>196910274.08518645</v>
      </c>
      <c r="EI56">
        <f>(('RCP26-NEW'!BA57*'Per Unit Emission'!AJ100)*4545454.54545455)/30</f>
        <v>0</v>
      </c>
      <c r="EJ56">
        <f>(('RCP26-NEW'!BB57*'Per Unit Emission'!T100)*4545454.54545455)/30</f>
        <v>960868377.26137042</v>
      </c>
      <c r="EK56">
        <f>(('RCP26-NEW'!BC57*'Per Unit Emission'!U100)*4545454.54545455)/30</f>
        <v>700858304.86937773</v>
      </c>
      <c r="EL56">
        <f>(('RCP26-NEW'!BD57*'Per Unit Emission'!V100)*4545454.54545455)/30</f>
        <v>206906452.64529851</v>
      </c>
      <c r="EM56">
        <f>(('RCP26-NEW'!BE57*'Per Unit Emission'!W100)*4545454.54545455)/30</f>
        <v>107003795.59324327</v>
      </c>
      <c r="EN56">
        <f>(('RCP26-NEW'!BF57*'Per Unit Emission'!X100)*4545454.54545455)/30</f>
        <v>227307527.20107117</v>
      </c>
      <c r="EO56">
        <f>(('RCP26-NEW'!BG57*'Per Unit Emission'!Y100)*4545454.54545455)/30</f>
        <v>11220821.805739531</v>
      </c>
      <c r="EP56">
        <f>(('RCP26-NEW'!BH57*'Per Unit Emission'!Z100)*4545454.54545455)/30</f>
        <v>85543214.90042682</v>
      </c>
      <c r="EQ56">
        <f>(('RCP26-NEW'!BI57*'Per Unit Emission'!AA100)*4545454.54545455)/30</f>
        <v>222685136.51574218</v>
      </c>
      <c r="ER56">
        <f>(('RCP26-NEW'!BJ57*'Per Unit Emission'!AB100)*4545454.54545455)/30</f>
        <v>267939414.15411156</v>
      </c>
      <c r="ES56">
        <f>(('RCP26-NEW'!BK57*'Per Unit Emission'!AC100)*4545454.54545455)/30</f>
        <v>51328565.666532286</v>
      </c>
      <c r="ET56">
        <f>(('RCP26-NEW'!BL57*'Per Unit Emission'!AD100)*4545454.54545455)/30</f>
        <v>68462981.265142784</v>
      </c>
      <c r="EU56">
        <f>(('RCP26-NEW'!BM57*'Per Unit Emission'!AE100)*4545454.54545455)/30</f>
        <v>17749372.812160555</v>
      </c>
      <c r="EV56">
        <f>(('RCP26-NEW'!BN57*'Per Unit Emission'!AF100)*4545454.54545455)/30</f>
        <v>72454259.07559891</v>
      </c>
      <c r="EW56">
        <f>(('RCP26-NEW'!BO57*'Per Unit Emission'!AG100)*4545454.54545455)/30</f>
        <v>581531.46320979798</v>
      </c>
      <c r="EX56">
        <f>(('RCP26-NEW'!BP57*'Per Unit Emission'!AH100)*4545454.54545455)/30</f>
        <v>53651876.62992914</v>
      </c>
      <c r="EY56">
        <f>(('RCP26-NEW'!BQ57*'Per Unit Emission'!AI100)*4545454.54545455)/30</f>
        <v>196910274.08518645</v>
      </c>
      <c r="EZ56">
        <f>(('RCP26-NEW'!BR57*'Per Unit Emission'!AJ100)*4545454.54545455)/30</f>
        <v>0</v>
      </c>
      <c r="FA56">
        <f>(('RCP26-NEW'!BS57*'Per Unit Emission'!T100)*4545454.54545455)/30</f>
        <v>960868377.26137042</v>
      </c>
      <c r="FB56">
        <f>(('RCP26-NEW'!BT57*'Per Unit Emission'!U100)*4545454.54545455)/30</f>
        <v>700858304.86937773</v>
      </c>
      <c r="FC56">
        <f>(('RCP26-NEW'!BU57*'Per Unit Emission'!V100)*4545454.54545455)/30</f>
        <v>206906452.64529851</v>
      </c>
      <c r="FD56">
        <f>(('RCP26-NEW'!BV57*'Per Unit Emission'!W100)*4545454.54545455)/30</f>
        <v>107003795.59324327</v>
      </c>
      <c r="FE56">
        <f>(('RCP26-NEW'!BW57*'Per Unit Emission'!X100)*4545454.54545455)/30</f>
        <v>227307527.20107117</v>
      </c>
      <c r="FF56">
        <f>(('RCP26-NEW'!BX57*'Per Unit Emission'!Y100)*4545454.54545455)/30</f>
        <v>11220821.805739531</v>
      </c>
      <c r="FG56">
        <f>(('RCP26-NEW'!BY57*'Per Unit Emission'!Z100)*4545454.54545455)/30</f>
        <v>85543214.90042682</v>
      </c>
      <c r="FH56">
        <f>(('RCP26-NEW'!BZ57*'Per Unit Emission'!AA100)*4545454.54545455)/30</f>
        <v>222685136.51574218</v>
      </c>
      <c r="FI56">
        <f>(('RCP26-NEW'!CA57*'Per Unit Emission'!AB100)*4545454.54545455)/30</f>
        <v>267939414.15411156</v>
      </c>
      <c r="FJ56">
        <f>(('RCP26-NEW'!CB57*'Per Unit Emission'!AC100)*4545454.54545455)/30</f>
        <v>51328565.666532286</v>
      </c>
      <c r="FK56">
        <f>(('RCP26-NEW'!CC57*'Per Unit Emission'!AD100)*4545454.54545455)/30</f>
        <v>68462981.265142784</v>
      </c>
      <c r="FL56">
        <f>(('RCP26-NEW'!CD57*'Per Unit Emission'!AE100)*4545454.54545455)/30</f>
        <v>17749372.812160555</v>
      </c>
      <c r="FM56">
        <f>(('RCP26-NEW'!CE57*'Per Unit Emission'!AF100)*4545454.54545455)/30</f>
        <v>72454259.07559891</v>
      </c>
      <c r="FN56">
        <f>(('RCP26-NEW'!CF57*'Per Unit Emission'!AG100)*4545454.54545455)/30</f>
        <v>581531.46320979798</v>
      </c>
      <c r="FO56">
        <f>(('RCP26-NEW'!CG57*'Per Unit Emission'!AH100)*4545454.54545455)/30</f>
        <v>53651876.62992914</v>
      </c>
      <c r="FP56">
        <f>(('RCP26-NEW'!CH57*'Per Unit Emission'!AI100)*4545454.54545455)/30</f>
        <v>196910274.08518645</v>
      </c>
      <c r="FQ56">
        <v>0</v>
      </c>
      <c r="FR56">
        <v>0</v>
      </c>
      <c r="FS56">
        <v>67.3</v>
      </c>
      <c r="FT56">
        <f>(('RCP19-NEW'!C57*'Per Unit Emission'!AK100)*4545454.54545455)/30</f>
        <v>960868377.26137042</v>
      </c>
      <c r="FU56">
        <f>(('RCP19-NEW'!D57*'Per Unit Emission'!AL100)*4545454.54545455)/30</f>
        <v>700858304.86937773</v>
      </c>
      <c r="FV56">
        <f>(('RCP19-NEW'!E57*'Per Unit Emission'!AM100)*4545454.54545455)/30</f>
        <v>206906452.64529851</v>
      </c>
      <c r="FW56">
        <f>(('RCP19-NEW'!F57*'Per Unit Emission'!AN100)*4545454.54545455)/30</f>
        <v>107003795.59324327</v>
      </c>
      <c r="FX56">
        <f>(('RCP19-NEW'!G57*'Per Unit Emission'!AO100)*4545454.54545455)/30</f>
        <v>227307527.20107117</v>
      </c>
      <c r="FY56">
        <f>(('RCP19-NEW'!H57*'Per Unit Emission'!AP100)*4545454.54545455)/30</f>
        <v>11220821.805739531</v>
      </c>
      <c r="FZ56">
        <f>(('RCP19-NEW'!I57*'Per Unit Emission'!AQ100)*4545454.54545455)/30</f>
        <v>85543214.90042682</v>
      </c>
      <c r="GA56">
        <f>(('RCP19-NEW'!J57*'Per Unit Emission'!AR100)*4545454.54545455)/30</f>
        <v>222685136.51574218</v>
      </c>
      <c r="GB56">
        <f>(('RCP19-NEW'!K57*'Per Unit Emission'!AS100)*4545454.54545455)/30</f>
        <v>267939414.15411156</v>
      </c>
      <c r="GC56">
        <f>(('RCP19-NEW'!L57*'Per Unit Emission'!AT100)*4545454.54545455)/30</f>
        <v>51328565.666532286</v>
      </c>
      <c r="GD56">
        <f>(('RCP19-NEW'!M57*'Per Unit Emission'!AU100)*4545454.54545455)/30</f>
        <v>68462981.265142784</v>
      </c>
      <c r="GE56">
        <f>(('RCP19-NEW'!N57*'Per Unit Emission'!AV100)*4545454.54545455)/30</f>
        <v>17749372.812160555</v>
      </c>
      <c r="GF56">
        <f>(('RCP19-NEW'!O57*'Per Unit Emission'!AW100)*4545454.54545455)/30</f>
        <v>72454259.07559891</v>
      </c>
      <c r="GG56">
        <f>(('RCP19-NEW'!P57*'Per Unit Emission'!AX100)*4545454.54545455)/30</f>
        <v>581531.46320979798</v>
      </c>
      <c r="GH56">
        <f>(('RCP19-NEW'!Q57*'Per Unit Emission'!AY100)*4545454.54545455)/30</f>
        <v>53651876.62992914</v>
      </c>
      <c r="GI56">
        <f>(('RCP19-NEW'!R57*'Per Unit Emission'!AZ100)*4545454.54545455)/30</f>
        <v>196910274.08518645</v>
      </c>
      <c r="GJ56">
        <f>(('RCP19-NEW'!S57*'Per Unit Emission'!BA100)*4545454.54545455)/30</f>
        <v>0</v>
      </c>
      <c r="GK56">
        <f>(('RCP19-NEW'!T57*'Per Unit Emission'!AK100)*4545454.54545455)/30</f>
        <v>960868377.26137042</v>
      </c>
      <c r="GL56">
        <f>(('RCP19-NEW'!U57*'Per Unit Emission'!AL100)*4545454.54545455)/30</f>
        <v>700858304.86937773</v>
      </c>
      <c r="GM56">
        <f>(('RCP19-NEW'!V57*'Per Unit Emission'!AM100)*4545454.54545455)/30</f>
        <v>206906452.64529851</v>
      </c>
      <c r="GN56">
        <f>(('RCP19-NEW'!W57*'Per Unit Emission'!AN100)*4545454.54545455)/30</f>
        <v>107003795.59324327</v>
      </c>
      <c r="GO56">
        <f>(('RCP19-NEW'!X57*'Per Unit Emission'!AO100)*4545454.54545455)/30</f>
        <v>227307527.20107117</v>
      </c>
      <c r="GP56">
        <f>(('RCP19-NEW'!Y57*'Per Unit Emission'!AP100)*4545454.54545455)/30</f>
        <v>11220821.805739531</v>
      </c>
      <c r="GQ56">
        <f>(('RCP19-NEW'!Z57*'Per Unit Emission'!AQ100)*4545454.54545455)/30</f>
        <v>85543214.90042682</v>
      </c>
      <c r="GR56">
        <f>(('RCP19-NEW'!AA57*'Per Unit Emission'!AR100)*4545454.54545455)/30</f>
        <v>222685136.51574218</v>
      </c>
      <c r="GS56">
        <f>(('RCP19-NEW'!AB57*'Per Unit Emission'!AS100)*4545454.54545455)/30</f>
        <v>267939414.15411156</v>
      </c>
      <c r="GT56">
        <f>(('RCP19-NEW'!AC57*'Per Unit Emission'!AT100)*4545454.54545455)/30</f>
        <v>51328565.666532286</v>
      </c>
      <c r="GU56">
        <f>(('RCP19-NEW'!AD57*'Per Unit Emission'!AU100)*4545454.54545455)/30</f>
        <v>68462981.265142784</v>
      </c>
      <c r="GV56">
        <f>(('RCP19-NEW'!AE57*'Per Unit Emission'!AV100)*4545454.54545455)/30</f>
        <v>17749372.812160555</v>
      </c>
      <c r="GW56">
        <f>(('RCP19-NEW'!AF57*'Per Unit Emission'!AW100)*4545454.54545455)/30</f>
        <v>72454259.07559891</v>
      </c>
      <c r="GX56">
        <f>(('RCP19-NEW'!AG57*'Per Unit Emission'!AX100)*4545454.54545455)/30</f>
        <v>581531.46320979798</v>
      </c>
      <c r="GY56">
        <f>(('RCP19-NEW'!AH57*'Per Unit Emission'!AY100)*4545454.54545455)/30</f>
        <v>53651876.62992914</v>
      </c>
      <c r="GZ56">
        <f>(('RCP19-NEW'!AI57*'Per Unit Emission'!AZ100)*4545454.54545455)/30</f>
        <v>196910274.08518645</v>
      </c>
      <c r="HA56">
        <f>(('RCP19-NEW'!AJ57*'Per Unit Emission'!BA100)*4545454.54545455)/30</f>
        <v>0</v>
      </c>
      <c r="HB56">
        <f>(('RCP19-NEW'!AK57*'Per Unit Emission'!AK100)*4545454.54545455)/30</f>
        <v>960868377.26137042</v>
      </c>
      <c r="HC56">
        <f>(('RCP19-NEW'!AL57*'Per Unit Emission'!AL100)*4545454.54545455)/30</f>
        <v>700858304.86937773</v>
      </c>
      <c r="HD56">
        <f>(('RCP19-NEW'!AM57*'Per Unit Emission'!AM100)*4545454.54545455)/30</f>
        <v>206906452.64529851</v>
      </c>
      <c r="HE56">
        <f>(('RCP19-NEW'!AN57*'Per Unit Emission'!AN100)*4545454.54545455)/30</f>
        <v>107003795.59324327</v>
      </c>
      <c r="HF56">
        <f>(('RCP19-NEW'!AO57*'Per Unit Emission'!AO100)*4545454.54545455)/30</f>
        <v>227307527.20107117</v>
      </c>
      <c r="HG56">
        <f>(('RCP19-NEW'!AP57*'Per Unit Emission'!AP100)*4545454.54545455)/30</f>
        <v>11220821.805739531</v>
      </c>
      <c r="HH56">
        <f>(('RCP19-NEW'!AQ57*'Per Unit Emission'!AQ100)*4545454.54545455)/30</f>
        <v>85543214.90042682</v>
      </c>
      <c r="HI56">
        <f>(('RCP19-NEW'!AR57*'Per Unit Emission'!AR100)*4545454.54545455)/30</f>
        <v>222685136.51574218</v>
      </c>
      <c r="HJ56">
        <f>(('RCP19-NEW'!AS57*'Per Unit Emission'!AS100)*4545454.54545455)/30</f>
        <v>267939414.15411156</v>
      </c>
      <c r="HK56">
        <f>(('RCP19-NEW'!AT57*'Per Unit Emission'!AT100)*4545454.54545455)/30</f>
        <v>51328565.666532286</v>
      </c>
      <c r="HL56">
        <f>(('RCP19-NEW'!AU57*'Per Unit Emission'!AU100)*4545454.54545455)/30</f>
        <v>68462981.265142784</v>
      </c>
      <c r="HM56">
        <f>(('RCP19-NEW'!AV57*'Per Unit Emission'!AV100)*4545454.54545455)/30</f>
        <v>17749372.812160555</v>
      </c>
      <c r="HN56">
        <f>(('RCP19-NEW'!AW57*'Per Unit Emission'!AW100)*4545454.54545455)/30</f>
        <v>72454259.07559891</v>
      </c>
      <c r="HO56">
        <f>(('RCP19-NEW'!AX57*'Per Unit Emission'!AX100)*4545454.54545455)/30</f>
        <v>581531.46320979798</v>
      </c>
      <c r="HP56">
        <f>(('RCP19-NEW'!AY57*'Per Unit Emission'!AY100)*4545454.54545455)/30</f>
        <v>53651876.62992914</v>
      </c>
      <c r="HQ56">
        <f>(('RCP19-NEW'!AZ57*'Per Unit Emission'!AZ100)*4545454.54545455)/30</f>
        <v>196910274.08518645</v>
      </c>
      <c r="HR56">
        <f>(('RCP19-NEW'!BA57*'Per Unit Emission'!BA100)*4545454.54545455)/30</f>
        <v>0</v>
      </c>
      <c r="HS56">
        <f>(('RCP19-NEW'!BB57*'Per Unit Emission'!AK100)*4545454.54545455)/30</f>
        <v>960868377.26137042</v>
      </c>
      <c r="HT56">
        <f>(('RCP19-NEW'!BC57*'Per Unit Emission'!AL100)*4545454.54545455)/30</f>
        <v>700858304.86937773</v>
      </c>
      <c r="HU56">
        <f>(('RCP19-NEW'!BD57*'Per Unit Emission'!AM100)*4545454.54545455)/30</f>
        <v>206906452.64529851</v>
      </c>
      <c r="HV56">
        <f>(('RCP19-NEW'!BE57*'Per Unit Emission'!AN100)*4545454.54545455)/30</f>
        <v>107003795.59324327</v>
      </c>
      <c r="HW56">
        <f>(('RCP19-NEW'!BF57*'Per Unit Emission'!AO100)*4545454.54545455)/30</f>
        <v>227307527.20107117</v>
      </c>
      <c r="HX56">
        <f>(('RCP19-NEW'!BG57*'Per Unit Emission'!AP100)*4545454.54545455)/30</f>
        <v>11220821.805739531</v>
      </c>
      <c r="HY56">
        <f>(('RCP19-NEW'!BH57*'Per Unit Emission'!AQ100)*4545454.54545455)/30</f>
        <v>85543214.90042682</v>
      </c>
      <c r="HZ56">
        <f>(('RCP19-NEW'!BI57*'Per Unit Emission'!AR100)*4545454.54545455)/30</f>
        <v>222685136.51574218</v>
      </c>
      <c r="IA56">
        <f>(('RCP19-NEW'!BJ57*'Per Unit Emission'!AS100)*4545454.54545455)/30</f>
        <v>267939414.15411156</v>
      </c>
      <c r="IB56">
        <f>(('RCP19-NEW'!BK57*'Per Unit Emission'!AT100)*4545454.54545455)/30</f>
        <v>51328565.666532286</v>
      </c>
      <c r="IC56">
        <f>(('RCP19-NEW'!BL57*'Per Unit Emission'!AU100)*4545454.54545455)/30</f>
        <v>68462981.265142784</v>
      </c>
      <c r="ID56">
        <f>(('RCP19-NEW'!BM57*'Per Unit Emission'!AV100)*4545454.54545455)/30</f>
        <v>17749372.812160555</v>
      </c>
      <c r="IE56">
        <f>(('RCP19-NEW'!BN57*'Per Unit Emission'!AW100)*4545454.54545455)/30</f>
        <v>72454259.07559891</v>
      </c>
      <c r="IF56">
        <f>(('RCP19-NEW'!BO57*'Per Unit Emission'!AX100)*4545454.54545455)/30</f>
        <v>581531.46320979798</v>
      </c>
      <c r="IG56">
        <f>(('RCP19-NEW'!BP57*'Per Unit Emission'!AY100)*4545454.54545455)/30</f>
        <v>53651876.62992914</v>
      </c>
      <c r="IH56">
        <f>(('RCP19-NEW'!BQ57*'Per Unit Emission'!AZ100)*4545454.54545455)/30</f>
        <v>196910274.08518645</v>
      </c>
      <c r="II56">
        <f>(('RCP19-NEW'!BR57*'Per Unit Emission'!BA100)*4545454.54545455)/30</f>
        <v>0</v>
      </c>
      <c r="IJ56">
        <f>(('RCP19-NEW'!BS57*'Per Unit Emission'!AK100)*4545454.54545455)/30</f>
        <v>960868377.26137042</v>
      </c>
      <c r="IK56">
        <f>(('RCP19-NEW'!BT57*'Per Unit Emission'!AL100)*4545454.54545455)/30</f>
        <v>700858304.86937773</v>
      </c>
      <c r="IL56">
        <f>(('RCP19-NEW'!BU57*'Per Unit Emission'!AM100)*4545454.54545455)/30</f>
        <v>206906452.64529851</v>
      </c>
      <c r="IM56">
        <f>(('RCP19-NEW'!BV57*'Per Unit Emission'!AN100)*4545454.54545455)/30</f>
        <v>107003795.59324327</v>
      </c>
      <c r="IN56">
        <f>(('RCP19-NEW'!BW57*'Per Unit Emission'!AO100)*4545454.54545455)/30</f>
        <v>227307527.20107117</v>
      </c>
      <c r="IO56">
        <f>(('RCP19-NEW'!BX57*'Per Unit Emission'!AP100)*4545454.54545455)/30</f>
        <v>11220821.805739531</v>
      </c>
      <c r="IP56">
        <f>(('RCP19-NEW'!BY57*'Per Unit Emission'!AQ100)*4545454.54545455)/30</f>
        <v>85543214.90042682</v>
      </c>
      <c r="IQ56">
        <f>(('RCP19-NEW'!BZ57*'Per Unit Emission'!AR100)*4545454.54545455)/30</f>
        <v>222685136.51574218</v>
      </c>
      <c r="IR56">
        <f>(('RCP19-NEW'!CA57*'Per Unit Emission'!AS100)*4545454.54545455)/30</f>
        <v>267939414.15411156</v>
      </c>
      <c r="IS56">
        <f>(('RCP19-NEW'!CB57*'Per Unit Emission'!AT100)*4545454.54545455)/30</f>
        <v>51328565.666532286</v>
      </c>
      <c r="IT56">
        <f>(('RCP19-NEW'!CC57*'Per Unit Emission'!AU100)*4545454.54545455)/30</f>
        <v>68462981.265142784</v>
      </c>
      <c r="IU56">
        <f>(('RCP19-NEW'!CD57*'Per Unit Emission'!AV100)*4545454.54545455)/30</f>
        <v>17749372.812160555</v>
      </c>
      <c r="IV56">
        <f>(('RCP19-NEW'!CE57*'Per Unit Emission'!AW100)*4545454.54545455)/30</f>
        <v>72454259.07559891</v>
      </c>
      <c r="IW56">
        <f>(('RCP19-NEW'!CF57*'Per Unit Emission'!AX100)*4545454.54545455)/30</f>
        <v>581531.46320979798</v>
      </c>
      <c r="IX56">
        <f>(('RCP19-NEW'!CG57*'Per Unit Emission'!AY100)*4545454.54545455)/30</f>
        <v>53651876.62992914</v>
      </c>
      <c r="IY56">
        <f>(('RCP19-NEW'!CH57*'Per Unit Emission'!AZ100)*4545454.54545455)/30</f>
        <v>196910274.08518645</v>
      </c>
    </row>
    <row r="57" spans="1:259" x14ac:dyDescent="0.25">
      <c r="A57">
        <v>2020</v>
      </c>
      <c r="B57">
        <f>(('Base-New'!C58*'Per Unit Emission'!C101)*4545454.54545455)/30</f>
        <v>1418602357.5657716</v>
      </c>
      <c r="C57">
        <f>(('Base-New'!D58*'Per Unit Emission'!D101)*4545454.54545455)/30</f>
        <v>588036357.24404693</v>
      </c>
      <c r="D57">
        <f>(('Base-New'!E58*'Per Unit Emission'!E101)*4545454.54545455)/30</f>
        <v>112770017.94341469</v>
      </c>
      <c r="E57">
        <f>(('Base-New'!F58*'Per Unit Emission'!F101)*4545454.54545455)/30</f>
        <v>92080624.117597714</v>
      </c>
      <c r="F57">
        <f>(('Base-New'!G58*'Per Unit Emission'!G101)*4545454.54545455)/30</f>
        <v>117840320.70562223</v>
      </c>
      <c r="G57">
        <f>(('Base-New'!H58*'Per Unit Emission'!H101)*4545454.54545455)/30</f>
        <v>2863755.2433071467</v>
      </c>
      <c r="H57">
        <f>(('Base-New'!I58*'Per Unit Emission'!I101)*4545454.54545455)/30</f>
        <v>98545511.035707489</v>
      </c>
      <c r="I57">
        <f>(('Base-New'!J58*'Per Unit Emission'!J101)*4545454.54545455)/30</f>
        <v>476672892.2626636</v>
      </c>
      <c r="J57">
        <f>(('Base-New'!K58*'Per Unit Emission'!K101)*4545454.54545455)/30</f>
        <v>461251058.05848998</v>
      </c>
      <c r="K57">
        <f>(('Base-New'!L58*'Per Unit Emission'!L101)*4545454.54545455)/30</f>
        <v>41067067.986002654</v>
      </c>
      <c r="L57">
        <f>(('Base-New'!M58*'Per Unit Emission'!M101)*4545454.54545455)/30</f>
        <v>22993259.606962614</v>
      </c>
      <c r="M57">
        <f>(('Base-New'!N58*'Per Unit Emission'!N101)*4545454.54545455)/30</f>
        <v>12656588.197290869</v>
      </c>
      <c r="N57">
        <f>(('Base-New'!O58*'Per Unit Emission'!O101)*4545454.54545455)/30</f>
        <v>106411571.91982116</v>
      </c>
      <c r="O57">
        <f>(('Base-New'!P58*'Per Unit Emission'!P101)*4545454.54545455)/30</f>
        <v>453126.21595225664</v>
      </c>
      <c r="P57">
        <f>(('Base-New'!Q58*'Per Unit Emission'!Q101)*4545454.54545455)/30</f>
        <v>30388793.548291575</v>
      </c>
      <c r="Q57">
        <f>(('Base-New'!R58*'Per Unit Emission'!R101)*4545454.54545455)/30</f>
        <v>114423062.22811751</v>
      </c>
      <c r="R57">
        <v>0</v>
      </c>
      <c r="S57">
        <f>(('Base-New'!T58*'Per Unit Emission'!C101)*4545454.54545455)/30</f>
        <v>1418602357.5657716</v>
      </c>
      <c r="T57">
        <f>(('Base-New'!U58*'Per Unit Emission'!D101)*4545454.54545455)/30</f>
        <v>588036357.24404693</v>
      </c>
      <c r="U57">
        <f>(('Base-New'!V58*'Per Unit Emission'!E101)*4545454.54545455)/30</f>
        <v>112770017.94341469</v>
      </c>
      <c r="V57">
        <f>(('Base-New'!W58*'Per Unit Emission'!F101)*4545454.54545455)/30</f>
        <v>92080624.117597714</v>
      </c>
      <c r="W57">
        <f>(('Base-New'!X58*'Per Unit Emission'!G101)*4545454.54545455)/30</f>
        <v>117840320.70562223</v>
      </c>
      <c r="X57">
        <f>(('Base-New'!Y58*'Per Unit Emission'!H101)*4545454.54545455)/30</f>
        <v>2863755.2433071467</v>
      </c>
      <c r="Y57">
        <f>(('Base-New'!Z58*'Per Unit Emission'!I101)*4545454.54545455)/30</f>
        <v>98545511.035707489</v>
      </c>
      <c r="Z57">
        <f>(('Base-New'!AA58*'Per Unit Emission'!J101)*4545454.54545455)/30</f>
        <v>476672892.2626636</v>
      </c>
      <c r="AA57">
        <f>(('Base-New'!AB58*'Per Unit Emission'!K101)*4545454.54545455)/30</f>
        <v>461251058.05848998</v>
      </c>
      <c r="AB57">
        <f>(('Base-New'!AC58*'Per Unit Emission'!L101)*4545454.54545455)/30</f>
        <v>41067067.986002654</v>
      </c>
      <c r="AC57">
        <f>(('Base-New'!AD58*'Per Unit Emission'!M101)*4545454.54545455)/30</f>
        <v>22993259.606962614</v>
      </c>
      <c r="AD57">
        <f>(('Base-New'!AE58*'Per Unit Emission'!N101)*4545454.54545455)/30</f>
        <v>12656588.197290869</v>
      </c>
      <c r="AE57">
        <f>(('Base-New'!AF58*'Per Unit Emission'!O101)*4545454.54545455)/30</f>
        <v>106411571.91982116</v>
      </c>
      <c r="AF57">
        <f>(('Base-New'!AG58*'Per Unit Emission'!P101)*4545454.54545455)/30</f>
        <v>453126.21595225664</v>
      </c>
      <c r="AG57">
        <f>(('Base-New'!AH58*'Per Unit Emission'!Q101)*4545454.54545455)/30</f>
        <v>30388793.548291575</v>
      </c>
      <c r="AH57">
        <f>(('Base-New'!AI58*'Per Unit Emission'!R101)*4545454.54545455)/30</f>
        <v>114423062.22811751</v>
      </c>
      <c r="AI57">
        <v>0</v>
      </c>
      <c r="AJ57">
        <f>(('Base-New'!AK58*'Per Unit Emission'!C101)*4545454.54545455)/30</f>
        <v>1418602357.5657716</v>
      </c>
      <c r="AK57">
        <f>(('Base-New'!AL58*'Per Unit Emission'!D101)*4545454.54545455)/30</f>
        <v>588036357.24404693</v>
      </c>
      <c r="AL57">
        <f>(('Base-New'!AM58*'Per Unit Emission'!E101)*4545454.54545455)/30</f>
        <v>112770017.94341469</v>
      </c>
      <c r="AM57">
        <f>(('Base-New'!AN58*'Per Unit Emission'!F101)*4545454.54545455)/30</f>
        <v>92080624.117597714</v>
      </c>
      <c r="AN57">
        <f>(('Base-New'!AO58*'Per Unit Emission'!G101)*4545454.54545455)/30</f>
        <v>117840320.70562223</v>
      </c>
      <c r="AO57">
        <f>(('Base-New'!AP58*'Per Unit Emission'!H101)*4545454.54545455)/30</f>
        <v>2863755.2433071467</v>
      </c>
      <c r="AP57">
        <f>(('Base-New'!AQ58*'Per Unit Emission'!I101)*4545454.54545455)/30</f>
        <v>98545511.035707489</v>
      </c>
      <c r="AQ57">
        <f>(('Base-New'!AR58*'Per Unit Emission'!J101)*4545454.54545455)/30</f>
        <v>476672892.2626636</v>
      </c>
      <c r="AR57">
        <f>(('Base-New'!AS58*'Per Unit Emission'!K101)*4545454.54545455)/30</f>
        <v>461251058.05848998</v>
      </c>
      <c r="AS57">
        <f>(('Base-New'!AT58*'Per Unit Emission'!L101)*4545454.54545455)/30</f>
        <v>41067067.986002654</v>
      </c>
      <c r="AT57">
        <f>(('Base-New'!AU58*'Per Unit Emission'!M101)*4545454.54545455)/30</f>
        <v>22993259.606962614</v>
      </c>
      <c r="AU57">
        <f>(('Base-New'!AV58*'Per Unit Emission'!N101)*4545454.54545455)/30</f>
        <v>12656588.197290869</v>
      </c>
      <c r="AV57">
        <f>(('Base-New'!AW58*'Per Unit Emission'!O101)*4545454.54545455)/30</f>
        <v>106411571.91982116</v>
      </c>
      <c r="AW57">
        <f>(('Base-New'!AX58*'Per Unit Emission'!P101)*4545454.54545455)/30</f>
        <v>453126.21595225664</v>
      </c>
      <c r="AX57">
        <f>(('Base-New'!AY58*'Per Unit Emission'!Q101)*4545454.54545455)/30</f>
        <v>30388793.548291575</v>
      </c>
      <c r="AY57">
        <f>(('Base-New'!AZ58*'Per Unit Emission'!R101)*4545454.54545455)/30</f>
        <v>114423062.22811751</v>
      </c>
      <c r="AZ57">
        <v>0</v>
      </c>
      <c r="BA57">
        <f>(('Base-New'!BB58*'Per Unit Emission'!C101)*4545454.54545455)/30</f>
        <v>1418602357.5657716</v>
      </c>
      <c r="BB57">
        <f>(('Base-New'!BC58*'Per Unit Emission'!D101)*4545454.54545455)/30</f>
        <v>588036357.24404693</v>
      </c>
      <c r="BC57">
        <f>(('Base-New'!BD58*'Per Unit Emission'!E101)*4545454.54545455)/30</f>
        <v>112770017.94341469</v>
      </c>
      <c r="BD57">
        <f>(('Base-New'!BE58*'Per Unit Emission'!F101)*4545454.54545455)/30</f>
        <v>92080624.117597714</v>
      </c>
      <c r="BE57">
        <f>(('Base-New'!BF58*'Per Unit Emission'!G101)*4545454.54545455)/30</f>
        <v>117840320.70562223</v>
      </c>
      <c r="BF57">
        <f>(('Base-New'!BG58*'Per Unit Emission'!H101)*4545454.54545455)/30</f>
        <v>2863755.2433071467</v>
      </c>
      <c r="BG57">
        <f>(('Base-New'!BH58*'Per Unit Emission'!I101)*4545454.54545455)/30</f>
        <v>98545511.035707489</v>
      </c>
      <c r="BH57">
        <f>(('Base-New'!BI58*'Per Unit Emission'!J101)*4545454.54545455)/30</f>
        <v>476672892.2626636</v>
      </c>
      <c r="BI57">
        <f>(('Base-New'!BJ58*'Per Unit Emission'!K101)*4545454.54545455)/30</f>
        <v>461251058.05848998</v>
      </c>
      <c r="BJ57">
        <f>(('Base-New'!BK58*'Per Unit Emission'!L101)*4545454.54545455)/30</f>
        <v>41067067.986002654</v>
      </c>
      <c r="BK57">
        <f>(('Base-New'!BL58*'Per Unit Emission'!M101)*4545454.54545455)/30</f>
        <v>22993259.606962614</v>
      </c>
      <c r="BL57">
        <f>(('Base-New'!BM58*'Per Unit Emission'!N101)*4545454.54545455)/30</f>
        <v>12656588.197290869</v>
      </c>
      <c r="BM57">
        <f>(('Base-New'!BN58*'Per Unit Emission'!O101)*4545454.54545455)/30</f>
        <v>106411571.91982116</v>
      </c>
      <c r="BN57">
        <f>(('Base-New'!BO58*'Per Unit Emission'!P101)*4545454.54545455)/30</f>
        <v>453126.21595225664</v>
      </c>
      <c r="BO57">
        <f>(('Base-New'!BP58*'Per Unit Emission'!Q101)*4545454.54545455)/30</f>
        <v>30388793.548291575</v>
      </c>
      <c r="BP57">
        <f>(('Base-New'!BQ58*'Per Unit Emission'!R101)*4545454.54545455)/30</f>
        <v>114423062.22811751</v>
      </c>
      <c r="BQ57">
        <v>0</v>
      </c>
      <c r="BR57">
        <f>(('Base-New'!BS58*'Per Unit Emission'!C101)*4545454.54545455)/30</f>
        <v>1418602357.5657716</v>
      </c>
      <c r="BS57">
        <f>(('Base-New'!BT58*'Per Unit Emission'!D101)*4545454.54545455)/30</f>
        <v>588036357.24404693</v>
      </c>
      <c r="BT57">
        <f>(('Base-New'!BU58*'Per Unit Emission'!E101)*4545454.54545455)/30</f>
        <v>112770017.94341469</v>
      </c>
      <c r="BU57">
        <f>(('Base-New'!BV58*'Per Unit Emission'!F101)*4545454.54545455)/30</f>
        <v>92080624.117597714</v>
      </c>
      <c r="BV57">
        <f>(('Base-New'!BW58*'Per Unit Emission'!G101)*4545454.54545455)/30</f>
        <v>117840320.70562223</v>
      </c>
      <c r="BW57">
        <f>(('Base-New'!BX58*'Per Unit Emission'!H101)*4545454.54545455)/30</f>
        <v>2863755.2433071467</v>
      </c>
      <c r="BX57">
        <f>(('Base-New'!BY58*'Per Unit Emission'!I101)*4545454.54545455)/30</f>
        <v>98545511.035707489</v>
      </c>
      <c r="BY57">
        <f>(('Base-New'!BZ58*'Per Unit Emission'!J101)*4545454.54545455)/30</f>
        <v>476672892.2626636</v>
      </c>
      <c r="BZ57">
        <f>(('Base-New'!CA58*'Per Unit Emission'!K101)*4545454.54545455)/30</f>
        <v>461251058.05848998</v>
      </c>
      <c r="CA57">
        <f>(('Base-New'!CB58*'Per Unit Emission'!L101)*4545454.54545455)/30</f>
        <v>41067067.986002654</v>
      </c>
      <c r="CB57">
        <f>(('Base-New'!CC58*'Per Unit Emission'!M101)*4545454.54545455)/30</f>
        <v>22993259.606962614</v>
      </c>
      <c r="CC57">
        <f>(('Base-New'!CD58*'Per Unit Emission'!N101)*4545454.54545455)/30</f>
        <v>12656588.197290869</v>
      </c>
      <c r="CD57">
        <f>(('Base-New'!CE58*'Per Unit Emission'!O101)*4545454.54545455)/30</f>
        <v>106411571.91982116</v>
      </c>
      <c r="CE57">
        <f>(('Base-New'!CF58*'Per Unit Emission'!P101)*4545454.54545455)/30</f>
        <v>453126.21595225664</v>
      </c>
      <c r="CF57">
        <f>(('Base-New'!CG58*'Per Unit Emission'!Q101)*4545454.54545455)/30</f>
        <v>30388793.548291575</v>
      </c>
      <c r="CG57">
        <f>(('Base-New'!CH58*'Per Unit Emission'!R101)*4545454.54545455)/30</f>
        <v>114423062.22811751</v>
      </c>
      <c r="CH57">
        <v>0</v>
      </c>
      <c r="CI57">
        <v>0</v>
      </c>
      <c r="CJ57">
        <v>67.333333333333329</v>
      </c>
      <c r="CK57">
        <f>(('RCP26-NEW'!C58*'Per Unit Emission'!T101)*4545454.54545455)/30</f>
        <v>1418602357.5657716</v>
      </c>
      <c r="CL57">
        <f>(('RCP26-NEW'!D58*'Per Unit Emission'!U101)*4545454.54545455)/30</f>
        <v>588036357.24404693</v>
      </c>
      <c r="CM57">
        <f>(('RCP26-NEW'!E58*'Per Unit Emission'!V101)*4545454.54545455)/30</f>
        <v>112770017.94341469</v>
      </c>
      <c r="CN57">
        <f>(('RCP26-NEW'!F58*'Per Unit Emission'!W101)*4545454.54545455)/30</f>
        <v>92080624.117597714</v>
      </c>
      <c r="CO57">
        <f>(('RCP26-NEW'!G58*'Per Unit Emission'!X101)*4545454.54545455)/30</f>
        <v>117840320.70562223</v>
      </c>
      <c r="CP57">
        <f>(('RCP26-NEW'!H58*'Per Unit Emission'!Y101)*4545454.54545455)/30</f>
        <v>2863755.2433071467</v>
      </c>
      <c r="CQ57">
        <f>(('RCP26-NEW'!I58*'Per Unit Emission'!Z101)*4545454.54545455)/30</f>
        <v>98545511.035707489</v>
      </c>
      <c r="CR57">
        <f>(('RCP26-NEW'!J58*'Per Unit Emission'!AA101)*4545454.54545455)/30</f>
        <v>476672892.2626636</v>
      </c>
      <c r="CS57">
        <f>(('RCP26-NEW'!K58*'Per Unit Emission'!AB101)*4545454.54545455)/30</f>
        <v>461251058.05848998</v>
      </c>
      <c r="CT57">
        <f>(('RCP26-NEW'!L58*'Per Unit Emission'!AC101)*4545454.54545455)/30</f>
        <v>41067067.986002654</v>
      </c>
      <c r="CU57">
        <f>(('RCP26-NEW'!M58*'Per Unit Emission'!AD101)*4545454.54545455)/30</f>
        <v>22993259.606962614</v>
      </c>
      <c r="CV57">
        <f>(('RCP26-NEW'!N58*'Per Unit Emission'!AE101)*4545454.54545455)/30</f>
        <v>12656588.197290869</v>
      </c>
      <c r="CW57">
        <f>(('RCP26-NEW'!O58*'Per Unit Emission'!AF101)*4545454.54545455)/30</f>
        <v>106411571.91982116</v>
      </c>
      <c r="CX57">
        <f>(('RCP26-NEW'!P58*'Per Unit Emission'!AG101)*4545454.54545455)/30</f>
        <v>453126.21595225664</v>
      </c>
      <c r="CY57">
        <f>(('RCP26-NEW'!Q58*'Per Unit Emission'!AH101)*4545454.54545455)/30</f>
        <v>30388793.548291575</v>
      </c>
      <c r="CZ57">
        <f>(('RCP26-NEW'!R58*'Per Unit Emission'!AI101)*4545454.54545455)/30</f>
        <v>114423062.22811751</v>
      </c>
      <c r="DA57">
        <f>(('RCP26-NEW'!S58*'Per Unit Emission'!AJ101)*4545454.54545455)/30</f>
        <v>0</v>
      </c>
      <c r="DB57">
        <f>(('RCP26-NEW'!T58*'Per Unit Emission'!T101)*4545454.54545455)/30</f>
        <v>1418602357.5657716</v>
      </c>
      <c r="DC57">
        <f>(('RCP26-NEW'!U58*'Per Unit Emission'!U101)*4545454.54545455)/30</f>
        <v>588036357.24404693</v>
      </c>
      <c r="DD57">
        <f>(('RCP26-NEW'!V58*'Per Unit Emission'!V101)*4545454.54545455)/30</f>
        <v>112770017.94341469</v>
      </c>
      <c r="DE57">
        <f>(('RCP26-NEW'!W58*'Per Unit Emission'!W101)*4545454.54545455)/30</f>
        <v>92080624.117597714</v>
      </c>
      <c r="DF57">
        <f>(('RCP26-NEW'!X58*'Per Unit Emission'!X101)*4545454.54545455)/30</f>
        <v>117840320.70562223</v>
      </c>
      <c r="DG57">
        <f>(('RCP26-NEW'!Y58*'Per Unit Emission'!Y101)*4545454.54545455)/30</f>
        <v>2863755.2433071467</v>
      </c>
      <c r="DH57">
        <f>(('RCP26-NEW'!Z58*'Per Unit Emission'!Z101)*4545454.54545455)/30</f>
        <v>98545511.035707489</v>
      </c>
      <c r="DI57">
        <f>(('RCP26-NEW'!AA58*'Per Unit Emission'!AA101)*4545454.54545455)/30</f>
        <v>476672892.2626636</v>
      </c>
      <c r="DJ57">
        <f>(('RCP26-NEW'!AB58*'Per Unit Emission'!AB101)*4545454.54545455)/30</f>
        <v>461251058.05848998</v>
      </c>
      <c r="DK57">
        <f>(('RCP26-NEW'!AC58*'Per Unit Emission'!AC101)*4545454.54545455)/30</f>
        <v>41067067.986002654</v>
      </c>
      <c r="DL57">
        <f>(('RCP26-NEW'!AD58*'Per Unit Emission'!AD101)*4545454.54545455)/30</f>
        <v>22993259.606962614</v>
      </c>
      <c r="DM57">
        <f>(('RCP26-NEW'!AE58*'Per Unit Emission'!AE101)*4545454.54545455)/30</f>
        <v>12656588.197290869</v>
      </c>
      <c r="DN57">
        <f>(('RCP26-NEW'!AF58*'Per Unit Emission'!AF101)*4545454.54545455)/30</f>
        <v>106411571.91982116</v>
      </c>
      <c r="DO57">
        <f>(('RCP26-NEW'!AG58*'Per Unit Emission'!AG101)*4545454.54545455)/30</f>
        <v>453126.21595225664</v>
      </c>
      <c r="DP57">
        <f>(('RCP26-NEW'!AH58*'Per Unit Emission'!AH101)*4545454.54545455)/30</f>
        <v>30388793.548291575</v>
      </c>
      <c r="DQ57">
        <f>(('RCP26-NEW'!AI58*'Per Unit Emission'!AI101)*4545454.54545455)/30</f>
        <v>114423062.22811751</v>
      </c>
      <c r="DR57">
        <f>(('RCP26-NEW'!AJ58*'Per Unit Emission'!AJ101)*4545454.54545455)/30</f>
        <v>0</v>
      </c>
      <c r="DS57">
        <f>(('RCP26-NEW'!AK58*'Per Unit Emission'!T101)*4545454.54545455)/30</f>
        <v>1418602357.5657716</v>
      </c>
      <c r="DT57">
        <f>(('RCP26-NEW'!AL58*'Per Unit Emission'!U101)*4545454.54545455)/30</f>
        <v>588036357.24404693</v>
      </c>
      <c r="DU57">
        <f>(('RCP26-NEW'!AM58*'Per Unit Emission'!V101)*4545454.54545455)/30</f>
        <v>112770017.94341469</v>
      </c>
      <c r="DV57">
        <f>(('RCP26-NEW'!AN58*'Per Unit Emission'!W101)*4545454.54545455)/30</f>
        <v>92080624.117597714</v>
      </c>
      <c r="DW57">
        <f>(('RCP26-NEW'!AO58*'Per Unit Emission'!X101)*4545454.54545455)/30</f>
        <v>117840320.70562223</v>
      </c>
      <c r="DX57">
        <f>(('RCP26-NEW'!AP58*'Per Unit Emission'!Y101)*4545454.54545455)/30</f>
        <v>2863755.2433071467</v>
      </c>
      <c r="DY57">
        <f>(('RCP26-NEW'!AQ58*'Per Unit Emission'!Z101)*4545454.54545455)/30</f>
        <v>98545511.035707489</v>
      </c>
      <c r="DZ57">
        <f>(('RCP26-NEW'!AR58*'Per Unit Emission'!AA101)*4545454.54545455)/30</f>
        <v>476672892.2626636</v>
      </c>
      <c r="EA57">
        <f>(('RCP26-NEW'!AS58*'Per Unit Emission'!AB101)*4545454.54545455)/30</f>
        <v>461251058.05848998</v>
      </c>
      <c r="EB57">
        <f>(('RCP26-NEW'!AT58*'Per Unit Emission'!AC101)*4545454.54545455)/30</f>
        <v>41067067.986002654</v>
      </c>
      <c r="EC57">
        <f>(('RCP26-NEW'!AU58*'Per Unit Emission'!AD101)*4545454.54545455)/30</f>
        <v>22993259.606962614</v>
      </c>
      <c r="ED57">
        <f>(('RCP26-NEW'!AV58*'Per Unit Emission'!AE101)*4545454.54545455)/30</f>
        <v>12656588.197290869</v>
      </c>
      <c r="EE57">
        <f>(('RCP26-NEW'!AW58*'Per Unit Emission'!AF101)*4545454.54545455)/30</f>
        <v>106411571.91982116</v>
      </c>
      <c r="EF57">
        <f>(('RCP26-NEW'!AX58*'Per Unit Emission'!AG101)*4545454.54545455)/30</f>
        <v>453126.21595225664</v>
      </c>
      <c r="EG57">
        <f>(('RCP26-NEW'!AY58*'Per Unit Emission'!AH101)*4545454.54545455)/30</f>
        <v>30388793.548291575</v>
      </c>
      <c r="EH57">
        <f>(('RCP26-NEW'!AZ58*'Per Unit Emission'!AI101)*4545454.54545455)/30</f>
        <v>114423062.22811751</v>
      </c>
      <c r="EI57">
        <f>(('RCP26-NEW'!BA58*'Per Unit Emission'!AJ101)*4545454.54545455)/30</f>
        <v>0</v>
      </c>
      <c r="EJ57">
        <f>(('RCP26-NEW'!BB58*'Per Unit Emission'!T101)*4545454.54545455)/30</f>
        <v>1418602357.5657716</v>
      </c>
      <c r="EK57">
        <f>(('RCP26-NEW'!BC58*'Per Unit Emission'!U101)*4545454.54545455)/30</f>
        <v>588036357.24404693</v>
      </c>
      <c r="EL57">
        <f>(('RCP26-NEW'!BD58*'Per Unit Emission'!V101)*4545454.54545455)/30</f>
        <v>112770017.94341469</v>
      </c>
      <c r="EM57">
        <f>(('RCP26-NEW'!BE58*'Per Unit Emission'!W101)*4545454.54545455)/30</f>
        <v>92080624.117597714</v>
      </c>
      <c r="EN57">
        <f>(('RCP26-NEW'!BF58*'Per Unit Emission'!X101)*4545454.54545455)/30</f>
        <v>117840320.70562223</v>
      </c>
      <c r="EO57">
        <f>(('RCP26-NEW'!BG58*'Per Unit Emission'!Y101)*4545454.54545455)/30</f>
        <v>2863755.2433071467</v>
      </c>
      <c r="EP57">
        <f>(('RCP26-NEW'!BH58*'Per Unit Emission'!Z101)*4545454.54545455)/30</f>
        <v>98545511.035707489</v>
      </c>
      <c r="EQ57">
        <f>(('RCP26-NEW'!BI58*'Per Unit Emission'!AA101)*4545454.54545455)/30</f>
        <v>476672892.2626636</v>
      </c>
      <c r="ER57">
        <f>(('RCP26-NEW'!BJ58*'Per Unit Emission'!AB101)*4545454.54545455)/30</f>
        <v>461251058.05848998</v>
      </c>
      <c r="ES57">
        <f>(('RCP26-NEW'!BK58*'Per Unit Emission'!AC101)*4545454.54545455)/30</f>
        <v>41067067.986002654</v>
      </c>
      <c r="ET57">
        <f>(('RCP26-NEW'!BL58*'Per Unit Emission'!AD101)*4545454.54545455)/30</f>
        <v>22993259.606962614</v>
      </c>
      <c r="EU57">
        <f>(('RCP26-NEW'!BM58*'Per Unit Emission'!AE101)*4545454.54545455)/30</f>
        <v>12656588.197290869</v>
      </c>
      <c r="EV57">
        <f>(('RCP26-NEW'!BN58*'Per Unit Emission'!AF101)*4545454.54545455)/30</f>
        <v>106411571.91982116</v>
      </c>
      <c r="EW57">
        <f>(('RCP26-NEW'!BO58*'Per Unit Emission'!AG101)*4545454.54545455)/30</f>
        <v>453126.21595225664</v>
      </c>
      <c r="EX57">
        <f>(('RCP26-NEW'!BP58*'Per Unit Emission'!AH101)*4545454.54545455)/30</f>
        <v>30388793.548291575</v>
      </c>
      <c r="EY57">
        <f>(('RCP26-NEW'!BQ58*'Per Unit Emission'!AI101)*4545454.54545455)/30</f>
        <v>114423062.22811751</v>
      </c>
      <c r="EZ57">
        <f>(('RCP26-NEW'!BR58*'Per Unit Emission'!AJ101)*4545454.54545455)/30</f>
        <v>0</v>
      </c>
      <c r="FA57">
        <f>(('RCP26-NEW'!BS58*'Per Unit Emission'!T101)*4545454.54545455)/30</f>
        <v>1418602357.5657716</v>
      </c>
      <c r="FB57">
        <f>(('RCP26-NEW'!BT58*'Per Unit Emission'!U101)*4545454.54545455)/30</f>
        <v>588036357.24404693</v>
      </c>
      <c r="FC57">
        <f>(('RCP26-NEW'!BU58*'Per Unit Emission'!V101)*4545454.54545455)/30</f>
        <v>112770017.94341469</v>
      </c>
      <c r="FD57">
        <f>(('RCP26-NEW'!BV58*'Per Unit Emission'!W101)*4545454.54545455)/30</f>
        <v>92080624.117597714</v>
      </c>
      <c r="FE57">
        <f>(('RCP26-NEW'!BW58*'Per Unit Emission'!X101)*4545454.54545455)/30</f>
        <v>117840320.70562223</v>
      </c>
      <c r="FF57">
        <f>(('RCP26-NEW'!BX58*'Per Unit Emission'!Y101)*4545454.54545455)/30</f>
        <v>2863755.2433071467</v>
      </c>
      <c r="FG57">
        <f>(('RCP26-NEW'!BY58*'Per Unit Emission'!Z101)*4545454.54545455)/30</f>
        <v>98545511.035707489</v>
      </c>
      <c r="FH57">
        <f>(('RCP26-NEW'!BZ58*'Per Unit Emission'!AA101)*4545454.54545455)/30</f>
        <v>476672892.2626636</v>
      </c>
      <c r="FI57">
        <f>(('RCP26-NEW'!CA58*'Per Unit Emission'!AB101)*4545454.54545455)/30</f>
        <v>461251058.05848998</v>
      </c>
      <c r="FJ57">
        <f>(('RCP26-NEW'!CB58*'Per Unit Emission'!AC101)*4545454.54545455)/30</f>
        <v>41067067.986002654</v>
      </c>
      <c r="FK57">
        <f>(('RCP26-NEW'!CC58*'Per Unit Emission'!AD101)*4545454.54545455)/30</f>
        <v>22993259.606962614</v>
      </c>
      <c r="FL57">
        <f>(('RCP26-NEW'!CD58*'Per Unit Emission'!AE101)*4545454.54545455)/30</f>
        <v>12656588.197290869</v>
      </c>
      <c r="FM57">
        <f>(('RCP26-NEW'!CE58*'Per Unit Emission'!AF101)*4545454.54545455)/30</f>
        <v>106411571.91982116</v>
      </c>
      <c r="FN57">
        <f>(('RCP26-NEW'!CF58*'Per Unit Emission'!AG101)*4545454.54545455)/30</f>
        <v>453126.21595225664</v>
      </c>
      <c r="FO57">
        <f>(('RCP26-NEW'!CG58*'Per Unit Emission'!AH101)*4545454.54545455)/30</f>
        <v>30388793.548291575</v>
      </c>
      <c r="FP57">
        <f>(('RCP26-NEW'!CH58*'Per Unit Emission'!AI101)*4545454.54545455)/30</f>
        <v>114423062.22811751</v>
      </c>
      <c r="FQ57">
        <v>0</v>
      </c>
      <c r="FR57">
        <v>0</v>
      </c>
      <c r="FS57">
        <v>67.333333333333329</v>
      </c>
      <c r="FT57">
        <f>(('RCP19-NEW'!C58*'Per Unit Emission'!AK101)*4545454.54545455)/30</f>
        <v>1418602357.5657716</v>
      </c>
      <c r="FU57">
        <f>(('RCP19-NEW'!D58*'Per Unit Emission'!AL101)*4545454.54545455)/30</f>
        <v>588036357.24404693</v>
      </c>
      <c r="FV57">
        <f>(('RCP19-NEW'!E58*'Per Unit Emission'!AM101)*4545454.54545455)/30</f>
        <v>112770017.94341469</v>
      </c>
      <c r="FW57">
        <f>(('RCP19-NEW'!F58*'Per Unit Emission'!AN101)*4545454.54545455)/30</f>
        <v>92080624.117597714</v>
      </c>
      <c r="FX57">
        <f>(('RCP19-NEW'!G58*'Per Unit Emission'!AO101)*4545454.54545455)/30</f>
        <v>117840320.70562223</v>
      </c>
      <c r="FY57">
        <f>(('RCP19-NEW'!H58*'Per Unit Emission'!AP101)*4545454.54545455)/30</f>
        <v>2863755.2433071467</v>
      </c>
      <c r="FZ57">
        <f>(('RCP19-NEW'!I58*'Per Unit Emission'!AQ101)*4545454.54545455)/30</f>
        <v>98545511.035707489</v>
      </c>
      <c r="GA57">
        <f>(('RCP19-NEW'!J58*'Per Unit Emission'!AR101)*4545454.54545455)/30</f>
        <v>476672892.2626636</v>
      </c>
      <c r="GB57">
        <f>(('RCP19-NEW'!K58*'Per Unit Emission'!AS101)*4545454.54545455)/30</f>
        <v>461251058.05848998</v>
      </c>
      <c r="GC57">
        <f>(('RCP19-NEW'!L58*'Per Unit Emission'!AT101)*4545454.54545455)/30</f>
        <v>41067067.986002654</v>
      </c>
      <c r="GD57">
        <f>(('RCP19-NEW'!M58*'Per Unit Emission'!AU101)*4545454.54545455)/30</f>
        <v>22993259.606962614</v>
      </c>
      <c r="GE57">
        <f>(('RCP19-NEW'!N58*'Per Unit Emission'!AV101)*4545454.54545455)/30</f>
        <v>12656588.197290869</v>
      </c>
      <c r="GF57">
        <f>(('RCP19-NEW'!O58*'Per Unit Emission'!AW101)*4545454.54545455)/30</f>
        <v>106411571.91982116</v>
      </c>
      <c r="GG57">
        <f>(('RCP19-NEW'!P58*'Per Unit Emission'!AX101)*4545454.54545455)/30</f>
        <v>453126.21595225664</v>
      </c>
      <c r="GH57">
        <f>(('RCP19-NEW'!Q58*'Per Unit Emission'!AY101)*4545454.54545455)/30</f>
        <v>30388793.548291575</v>
      </c>
      <c r="GI57">
        <f>(('RCP19-NEW'!R58*'Per Unit Emission'!AZ101)*4545454.54545455)/30</f>
        <v>114423062.22811751</v>
      </c>
      <c r="GJ57">
        <f>(('RCP19-NEW'!S58*'Per Unit Emission'!BA101)*4545454.54545455)/30</f>
        <v>0</v>
      </c>
      <c r="GK57">
        <f>(('RCP19-NEW'!T58*'Per Unit Emission'!AK101)*4545454.54545455)/30</f>
        <v>1418602357.5657716</v>
      </c>
      <c r="GL57">
        <f>(('RCP19-NEW'!U58*'Per Unit Emission'!AL101)*4545454.54545455)/30</f>
        <v>588036357.24404693</v>
      </c>
      <c r="GM57">
        <f>(('RCP19-NEW'!V58*'Per Unit Emission'!AM101)*4545454.54545455)/30</f>
        <v>112770017.94341469</v>
      </c>
      <c r="GN57">
        <f>(('RCP19-NEW'!W58*'Per Unit Emission'!AN101)*4545454.54545455)/30</f>
        <v>92080624.117597714</v>
      </c>
      <c r="GO57">
        <f>(('RCP19-NEW'!X58*'Per Unit Emission'!AO101)*4545454.54545455)/30</f>
        <v>117840320.70562223</v>
      </c>
      <c r="GP57">
        <f>(('RCP19-NEW'!Y58*'Per Unit Emission'!AP101)*4545454.54545455)/30</f>
        <v>2863755.2433071467</v>
      </c>
      <c r="GQ57">
        <f>(('RCP19-NEW'!Z58*'Per Unit Emission'!AQ101)*4545454.54545455)/30</f>
        <v>98545511.035707489</v>
      </c>
      <c r="GR57">
        <f>(('RCP19-NEW'!AA58*'Per Unit Emission'!AR101)*4545454.54545455)/30</f>
        <v>476672892.2626636</v>
      </c>
      <c r="GS57">
        <f>(('RCP19-NEW'!AB58*'Per Unit Emission'!AS101)*4545454.54545455)/30</f>
        <v>461251058.05848998</v>
      </c>
      <c r="GT57">
        <f>(('RCP19-NEW'!AC58*'Per Unit Emission'!AT101)*4545454.54545455)/30</f>
        <v>41067067.986002654</v>
      </c>
      <c r="GU57">
        <f>(('RCP19-NEW'!AD58*'Per Unit Emission'!AU101)*4545454.54545455)/30</f>
        <v>22993259.606962614</v>
      </c>
      <c r="GV57">
        <f>(('RCP19-NEW'!AE58*'Per Unit Emission'!AV101)*4545454.54545455)/30</f>
        <v>12656588.197290869</v>
      </c>
      <c r="GW57">
        <f>(('RCP19-NEW'!AF58*'Per Unit Emission'!AW101)*4545454.54545455)/30</f>
        <v>106411571.91982116</v>
      </c>
      <c r="GX57">
        <f>(('RCP19-NEW'!AG58*'Per Unit Emission'!AX101)*4545454.54545455)/30</f>
        <v>453126.21595225664</v>
      </c>
      <c r="GY57">
        <f>(('RCP19-NEW'!AH58*'Per Unit Emission'!AY101)*4545454.54545455)/30</f>
        <v>30388793.548291575</v>
      </c>
      <c r="GZ57">
        <f>(('RCP19-NEW'!AI58*'Per Unit Emission'!AZ101)*4545454.54545455)/30</f>
        <v>114423062.22811751</v>
      </c>
      <c r="HA57">
        <f>(('RCP19-NEW'!AJ58*'Per Unit Emission'!BA101)*4545454.54545455)/30</f>
        <v>0</v>
      </c>
      <c r="HB57">
        <f>(('RCP19-NEW'!AK58*'Per Unit Emission'!AK101)*4545454.54545455)/30</f>
        <v>1418602357.5657716</v>
      </c>
      <c r="HC57">
        <f>(('RCP19-NEW'!AL58*'Per Unit Emission'!AL101)*4545454.54545455)/30</f>
        <v>588036357.24404693</v>
      </c>
      <c r="HD57">
        <f>(('RCP19-NEW'!AM58*'Per Unit Emission'!AM101)*4545454.54545455)/30</f>
        <v>112770017.94341469</v>
      </c>
      <c r="HE57">
        <f>(('RCP19-NEW'!AN58*'Per Unit Emission'!AN101)*4545454.54545455)/30</f>
        <v>92080624.117597714</v>
      </c>
      <c r="HF57">
        <f>(('RCP19-NEW'!AO58*'Per Unit Emission'!AO101)*4545454.54545455)/30</f>
        <v>117840320.70562223</v>
      </c>
      <c r="HG57">
        <f>(('RCP19-NEW'!AP58*'Per Unit Emission'!AP101)*4545454.54545455)/30</f>
        <v>2863755.2433071467</v>
      </c>
      <c r="HH57">
        <f>(('RCP19-NEW'!AQ58*'Per Unit Emission'!AQ101)*4545454.54545455)/30</f>
        <v>98545511.035707489</v>
      </c>
      <c r="HI57">
        <f>(('RCP19-NEW'!AR58*'Per Unit Emission'!AR101)*4545454.54545455)/30</f>
        <v>476672892.2626636</v>
      </c>
      <c r="HJ57">
        <f>(('RCP19-NEW'!AS58*'Per Unit Emission'!AS101)*4545454.54545455)/30</f>
        <v>461251058.05848998</v>
      </c>
      <c r="HK57">
        <f>(('RCP19-NEW'!AT58*'Per Unit Emission'!AT101)*4545454.54545455)/30</f>
        <v>41067067.986002654</v>
      </c>
      <c r="HL57">
        <f>(('RCP19-NEW'!AU58*'Per Unit Emission'!AU101)*4545454.54545455)/30</f>
        <v>22993259.606962614</v>
      </c>
      <c r="HM57">
        <f>(('RCP19-NEW'!AV58*'Per Unit Emission'!AV101)*4545454.54545455)/30</f>
        <v>12656588.197290869</v>
      </c>
      <c r="HN57">
        <f>(('RCP19-NEW'!AW58*'Per Unit Emission'!AW101)*4545454.54545455)/30</f>
        <v>106411571.91982116</v>
      </c>
      <c r="HO57">
        <f>(('RCP19-NEW'!AX58*'Per Unit Emission'!AX101)*4545454.54545455)/30</f>
        <v>453126.21595225664</v>
      </c>
      <c r="HP57">
        <f>(('RCP19-NEW'!AY58*'Per Unit Emission'!AY101)*4545454.54545455)/30</f>
        <v>30388793.548291575</v>
      </c>
      <c r="HQ57">
        <f>(('RCP19-NEW'!AZ58*'Per Unit Emission'!AZ101)*4545454.54545455)/30</f>
        <v>114423062.22811751</v>
      </c>
      <c r="HR57">
        <f>(('RCP19-NEW'!BA58*'Per Unit Emission'!BA101)*4545454.54545455)/30</f>
        <v>0</v>
      </c>
      <c r="HS57">
        <f>(('RCP19-NEW'!BB58*'Per Unit Emission'!AK101)*4545454.54545455)/30</f>
        <v>1418602357.5657716</v>
      </c>
      <c r="HT57">
        <f>(('RCP19-NEW'!BC58*'Per Unit Emission'!AL101)*4545454.54545455)/30</f>
        <v>588036357.24404693</v>
      </c>
      <c r="HU57">
        <f>(('RCP19-NEW'!BD58*'Per Unit Emission'!AM101)*4545454.54545455)/30</f>
        <v>112770017.94341469</v>
      </c>
      <c r="HV57">
        <f>(('RCP19-NEW'!BE58*'Per Unit Emission'!AN101)*4545454.54545455)/30</f>
        <v>92080624.117597714</v>
      </c>
      <c r="HW57">
        <f>(('RCP19-NEW'!BF58*'Per Unit Emission'!AO101)*4545454.54545455)/30</f>
        <v>117840320.70562223</v>
      </c>
      <c r="HX57">
        <f>(('RCP19-NEW'!BG58*'Per Unit Emission'!AP101)*4545454.54545455)/30</f>
        <v>2863755.2433071467</v>
      </c>
      <c r="HY57">
        <f>(('RCP19-NEW'!BH58*'Per Unit Emission'!AQ101)*4545454.54545455)/30</f>
        <v>98545511.035707489</v>
      </c>
      <c r="HZ57">
        <f>(('RCP19-NEW'!BI58*'Per Unit Emission'!AR101)*4545454.54545455)/30</f>
        <v>476672892.2626636</v>
      </c>
      <c r="IA57">
        <f>(('RCP19-NEW'!BJ58*'Per Unit Emission'!AS101)*4545454.54545455)/30</f>
        <v>461251058.05848998</v>
      </c>
      <c r="IB57">
        <f>(('RCP19-NEW'!BK58*'Per Unit Emission'!AT101)*4545454.54545455)/30</f>
        <v>41067067.986002654</v>
      </c>
      <c r="IC57">
        <f>(('RCP19-NEW'!BL58*'Per Unit Emission'!AU101)*4545454.54545455)/30</f>
        <v>22993259.606962614</v>
      </c>
      <c r="ID57">
        <f>(('RCP19-NEW'!BM58*'Per Unit Emission'!AV101)*4545454.54545455)/30</f>
        <v>12656588.197290869</v>
      </c>
      <c r="IE57">
        <f>(('RCP19-NEW'!BN58*'Per Unit Emission'!AW101)*4545454.54545455)/30</f>
        <v>106411571.91982116</v>
      </c>
      <c r="IF57">
        <f>(('RCP19-NEW'!BO58*'Per Unit Emission'!AX101)*4545454.54545455)/30</f>
        <v>453126.21595225664</v>
      </c>
      <c r="IG57">
        <f>(('RCP19-NEW'!BP58*'Per Unit Emission'!AY101)*4545454.54545455)/30</f>
        <v>30388793.548291575</v>
      </c>
      <c r="IH57">
        <f>(('RCP19-NEW'!BQ58*'Per Unit Emission'!AZ101)*4545454.54545455)/30</f>
        <v>114423062.22811751</v>
      </c>
      <c r="II57">
        <f>(('RCP19-NEW'!BR58*'Per Unit Emission'!BA101)*4545454.54545455)/30</f>
        <v>0</v>
      </c>
      <c r="IJ57">
        <f>(('RCP19-NEW'!BS58*'Per Unit Emission'!AK101)*4545454.54545455)/30</f>
        <v>1418602357.5657716</v>
      </c>
      <c r="IK57">
        <f>(('RCP19-NEW'!BT58*'Per Unit Emission'!AL101)*4545454.54545455)/30</f>
        <v>588036357.24404693</v>
      </c>
      <c r="IL57">
        <f>(('RCP19-NEW'!BU58*'Per Unit Emission'!AM101)*4545454.54545455)/30</f>
        <v>112770017.94341469</v>
      </c>
      <c r="IM57">
        <f>(('RCP19-NEW'!BV58*'Per Unit Emission'!AN101)*4545454.54545455)/30</f>
        <v>92080624.117597714</v>
      </c>
      <c r="IN57">
        <f>(('RCP19-NEW'!BW58*'Per Unit Emission'!AO101)*4545454.54545455)/30</f>
        <v>117840320.70562223</v>
      </c>
      <c r="IO57">
        <f>(('RCP19-NEW'!BX58*'Per Unit Emission'!AP101)*4545454.54545455)/30</f>
        <v>2863755.2433071467</v>
      </c>
      <c r="IP57">
        <f>(('RCP19-NEW'!BY58*'Per Unit Emission'!AQ101)*4545454.54545455)/30</f>
        <v>98545511.035707489</v>
      </c>
      <c r="IQ57">
        <f>(('RCP19-NEW'!BZ58*'Per Unit Emission'!AR101)*4545454.54545455)/30</f>
        <v>476672892.2626636</v>
      </c>
      <c r="IR57">
        <f>(('RCP19-NEW'!CA58*'Per Unit Emission'!AS101)*4545454.54545455)/30</f>
        <v>461251058.05848998</v>
      </c>
      <c r="IS57">
        <f>(('RCP19-NEW'!CB58*'Per Unit Emission'!AT101)*4545454.54545455)/30</f>
        <v>41067067.986002654</v>
      </c>
      <c r="IT57">
        <f>(('RCP19-NEW'!CC58*'Per Unit Emission'!AU101)*4545454.54545455)/30</f>
        <v>22993259.606962614</v>
      </c>
      <c r="IU57">
        <f>(('RCP19-NEW'!CD58*'Per Unit Emission'!AV101)*4545454.54545455)/30</f>
        <v>12656588.197290869</v>
      </c>
      <c r="IV57">
        <f>(('RCP19-NEW'!CE58*'Per Unit Emission'!AW101)*4545454.54545455)/30</f>
        <v>106411571.91982116</v>
      </c>
      <c r="IW57">
        <f>(('RCP19-NEW'!CF58*'Per Unit Emission'!AX101)*4545454.54545455)/30</f>
        <v>453126.21595225664</v>
      </c>
      <c r="IX57">
        <f>(('RCP19-NEW'!CG58*'Per Unit Emission'!AY101)*4545454.54545455)/30</f>
        <v>30388793.548291575</v>
      </c>
      <c r="IY57">
        <f>(('RCP19-NEW'!CH58*'Per Unit Emission'!AZ101)*4545454.54545455)/30</f>
        <v>114423062.22811751</v>
      </c>
    </row>
    <row r="58" spans="1:259" x14ac:dyDescent="0.25">
      <c r="A58">
        <v>2021</v>
      </c>
      <c r="B58">
        <f>(('Base-New'!C59*'Per Unit Emission'!C102)*4545454.54545455)/30</f>
        <v>886020523.56898606</v>
      </c>
      <c r="C58">
        <f>(('Base-New'!D59*'Per Unit Emission'!D102)*4545454.54545455)/30</f>
        <v>286359900.75449377</v>
      </c>
      <c r="D58">
        <f>(('Base-New'!E59*'Per Unit Emission'!E102)*4545454.54545455)/30</f>
        <v>53849818.444497824</v>
      </c>
      <c r="E58">
        <f>(('Base-New'!F59*'Per Unit Emission'!F102)*4545454.54545455)/30</f>
        <v>25379561.00527237</v>
      </c>
      <c r="F58">
        <f>(('Base-New'!G59*'Per Unit Emission'!G102)*4545454.54545455)/30</f>
        <v>911417383.65318847</v>
      </c>
      <c r="G58">
        <f>(('Base-New'!H59*'Per Unit Emission'!H102)*4545454.54545455)/30</f>
        <v>3259143.0170875755</v>
      </c>
      <c r="H58">
        <f>(('Base-New'!I59*'Per Unit Emission'!I102)*4545454.54545455)/30</f>
        <v>35571357.025327273</v>
      </c>
      <c r="I58">
        <f>(('Base-New'!J59*'Per Unit Emission'!J102)*4545454.54545455)/30</f>
        <v>74511065.932745367</v>
      </c>
      <c r="J58">
        <f>(('Base-New'!K59*'Per Unit Emission'!K102)*4545454.54545455)/30</f>
        <v>693653810.9905355</v>
      </c>
      <c r="K58">
        <f>(('Base-New'!L59*'Per Unit Emission'!L102)*4545454.54545455)/30</f>
        <v>26082884.968153082</v>
      </c>
      <c r="L58">
        <f>(('Base-New'!M59*'Per Unit Emission'!M102)*4545454.54545455)/30</f>
        <v>59066613.839130856</v>
      </c>
      <c r="M58">
        <f>(('Base-New'!N59*'Per Unit Emission'!N102)*4545454.54545455)/30</f>
        <v>5597170.3993403269</v>
      </c>
      <c r="N58">
        <f>(('Base-New'!O59*'Per Unit Emission'!O102)*4545454.54545455)/30</f>
        <v>26536126.31416354</v>
      </c>
      <c r="O58">
        <f>(('Base-New'!P59*'Per Unit Emission'!P102)*4545454.54545455)/30</f>
        <v>3377749.938335699</v>
      </c>
      <c r="P58">
        <f>(('Base-New'!Q59*'Per Unit Emission'!Q102)*4545454.54545455)/30</f>
        <v>13147579.366466921</v>
      </c>
      <c r="Q58">
        <f>(('Base-New'!R59*'Per Unit Emission'!R102)*4545454.54545455)/30</f>
        <v>657620992.68787014</v>
      </c>
      <c r="R58">
        <v>0</v>
      </c>
      <c r="S58">
        <f>(('Base-New'!T59*'Per Unit Emission'!C102)*4545454.54545455)/30</f>
        <v>886020523.56898606</v>
      </c>
      <c r="T58">
        <f>(('Base-New'!U59*'Per Unit Emission'!D102)*4545454.54545455)/30</f>
        <v>286359900.75449377</v>
      </c>
      <c r="U58">
        <f>(('Base-New'!V59*'Per Unit Emission'!E102)*4545454.54545455)/30</f>
        <v>53849818.444497824</v>
      </c>
      <c r="V58">
        <f>(('Base-New'!W59*'Per Unit Emission'!F102)*4545454.54545455)/30</f>
        <v>25379561.00527237</v>
      </c>
      <c r="W58">
        <f>(('Base-New'!X59*'Per Unit Emission'!G102)*4545454.54545455)/30</f>
        <v>911417383.65318847</v>
      </c>
      <c r="X58">
        <f>(('Base-New'!Y59*'Per Unit Emission'!H102)*4545454.54545455)/30</f>
        <v>3259143.0170875755</v>
      </c>
      <c r="Y58">
        <f>(('Base-New'!Z59*'Per Unit Emission'!I102)*4545454.54545455)/30</f>
        <v>35571357.025327273</v>
      </c>
      <c r="Z58">
        <f>(('Base-New'!AA59*'Per Unit Emission'!J102)*4545454.54545455)/30</f>
        <v>74511065.932745367</v>
      </c>
      <c r="AA58">
        <f>(('Base-New'!AB59*'Per Unit Emission'!K102)*4545454.54545455)/30</f>
        <v>693653810.9905355</v>
      </c>
      <c r="AB58">
        <f>(('Base-New'!AC59*'Per Unit Emission'!L102)*4545454.54545455)/30</f>
        <v>26082884.968153082</v>
      </c>
      <c r="AC58">
        <f>(('Base-New'!AD59*'Per Unit Emission'!M102)*4545454.54545455)/30</f>
        <v>59066613.839130856</v>
      </c>
      <c r="AD58">
        <f>(('Base-New'!AE59*'Per Unit Emission'!N102)*4545454.54545455)/30</f>
        <v>5597170.3993403269</v>
      </c>
      <c r="AE58">
        <f>(('Base-New'!AF59*'Per Unit Emission'!O102)*4545454.54545455)/30</f>
        <v>26536126.31416354</v>
      </c>
      <c r="AF58">
        <f>(('Base-New'!AG59*'Per Unit Emission'!P102)*4545454.54545455)/30</f>
        <v>3377749.938335699</v>
      </c>
      <c r="AG58">
        <f>(('Base-New'!AH59*'Per Unit Emission'!Q102)*4545454.54545455)/30</f>
        <v>13147579.366466921</v>
      </c>
      <c r="AH58">
        <f>(('Base-New'!AI59*'Per Unit Emission'!R102)*4545454.54545455)/30</f>
        <v>657620992.68787014</v>
      </c>
      <c r="AI58">
        <v>0</v>
      </c>
      <c r="AJ58">
        <f>(('Base-New'!AK59*'Per Unit Emission'!C102)*4545454.54545455)/30</f>
        <v>886020523.56898606</v>
      </c>
      <c r="AK58">
        <f>(('Base-New'!AL59*'Per Unit Emission'!D102)*4545454.54545455)/30</f>
        <v>286359900.75449377</v>
      </c>
      <c r="AL58">
        <f>(('Base-New'!AM59*'Per Unit Emission'!E102)*4545454.54545455)/30</f>
        <v>53849818.444497824</v>
      </c>
      <c r="AM58">
        <f>(('Base-New'!AN59*'Per Unit Emission'!F102)*4545454.54545455)/30</f>
        <v>25379561.00527237</v>
      </c>
      <c r="AN58">
        <f>(('Base-New'!AO59*'Per Unit Emission'!G102)*4545454.54545455)/30</f>
        <v>911417383.65318847</v>
      </c>
      <c r="AO58">
        <f>(('Base-New'!AP59*'Per Unit Emission'!H102)*4545454.54545455)/30</f>
        <v>3259143.0170875755</v>
      </c>
      <c r="AP58">
        <f>(('Base-New'!AQ59*'Per Unit Emission'!I102)*4545454.54545455)/30</f>
        <v>35571357.025327273</v>
      </c>
      <c r="AQ58">
        <f>(('Base-New'!AR59*'Per Unit Emission'!J102)*4545454.54545455)/30</f>
        <v>74511065.932745367</v>
      </c>
      <c r="AR58">
        <f>(('Base-New'!AS59*'Per Unit Emission'!K102)*4545454.54545455)/30</f>
        <v>693653810.9905355</v>
      </c>
      <c r="AS58">
        <f>(('Base-New'!AT59*'Per Unit Emission'!L102)*4545454.54545455)/30</f>
        <v>26082884.968153082</v>
      </c>
      <c r="AT58">
        <f>(('Base-New'!AU59*'Per Unit Emission'!M102)*4545454.54545455)/30</f>
        <v>59066613.839130856</v>
      </c>
      <c r="AU58">
        <f>(('Base-New'!AV59*'Per Unit Emission'!N102)*4545454.54545455)/30</f>
        <v>5597170.3993403269</v>
      </c>
      <c r="AV58">
        <f>(('Base-New'!AW59*'Per Unit Emission'!O102)*4545454.54545455)/30</f>
        <v>26536126.31416354</v>
      </c>
      <c r="AW58">
        <f>(('Base-New'!AX59*'Per Unit Emission'!P102)*4545454.54545455)/30</f>
        <v>3377749.938335699</v>
      </c>
      <c r="AX58">
        <f>(('Base-New'!AY59*'Per Unit Emission'!Q102)*4545454.54545455)/30</f>
        <v>13147579.366466921</v>
      </c>
      <c r="AY58">
        <f>(('Base-New'!AZ59*'Per Unit Emission'!R102)*4545454.54545455)/30</f>
        <v>657620992.68787014</v>
      </c>
      <c r="AZ58">
        <v>0</v>
      </c>
      <c r="BA58">
        <f>(('Base-New'!BB59*'Per Unit Emission'!C102)*4545454.54545455)/30</f>
        <v>886020523.56898606</v>
      </c>
      <c r="BB58">
        <f>(('Base-New'!BC59*'Per Unit Emission'!D102)*4545454.54545455)/30</f>
        <v>286359900.75449377</v>
      </c>
      <c r="BC58">
        <f>(('Base-New'!BD59*'Per Unit Emission'!E102)*4545454.54545455)/30</f>
        <v>53849818.444497824</v>
      </c>
      <c r="BD58">
        <f>(('Base-New'!BE59*'Per Unit Emission'!F102)*4545454.54545455)/30</f>
        <v>25379561.00527237</v>
      </c>
      <c r="BE58">
        <f>(('Base-New'!BF59*'Per Unit Emission'!G102)*4545454.54545455)/30</f>
        <v>911417383.65318847</v>
      </c>
      <c r="BF58">
        <f>(('Base-New'!BG59*'Per Unit Emission'!H102)*4545454.54545455)/30</f>
        <v>3259143.0170875755</v>
      </c>
      <c r="BG58">
        <f>(('Base-New'!BH59*'Per Unit Emission'!I102)*4545454.54545455)/30</f>
        <v>35571357.025327273</v>
      </c>
      <c r="BH58">
        <f>(('Base-New'!BI59*'Per Unit Emission'!J102)*4545454.54545455)/30</f>
        <v>74511065.932745367</v>
      </c>
      <c r="BI58">
        <f>(('Base-New'!BJ59*'Per Unit Emission'!K102)*4545454.54545455)/30</f>
        <v>693653810.9905355</v>
      </c>
      <c r="BJ58">
        <f>(('Base-New'!BK59*'Per Unit Emission'!L102)*4545454.54545455)/30</f>
        <v>26082884.968153082</v>
      </c>
      <c r="BK58">
        <f>(('Base-New'!BL59*'Per Unit Emission'!M102)*4545454.54545455)/30</f>
        <v>59066613.839130856</v>
      </c>
      <c r="BL58">
        <f>(('Base-New'!BM59*'Per Unit Emission'!N102)*4545454.54545455)/30</f>
        <v>5597170.3993403269</v>
      </c>
      <c r="BM58">
        <f>(('Base-New'!BN59*'Per Unit Emission'!O102)*4545454.54545455)/30</f>
        <v>26536126.31416354</v>
      </c>
      <c r="BN58">
        <f>(('Base-New'!BO59*'Per Unit Emission'!P102)*4545454.54545455)/30</f>
        <v>3377749.938335699</v>
      </c>
      <c r="BO58">
        <f>(('Base-New'!BP59*'Per Unit Emission'!Q102)*4545454.54545455)/30</f>
        <v>13147579.366466921</v>
      </c>
      <c r="BP58">
        <f>(('Base-New'!BQ59*'Per Unit Emission'!R102)*4545454.54545455)/30</f>
        <v>657620992.68787014</v>
      </c>
      <c r="BQ58">
        <v>0</v>
      </c>
      <c r="BR58">
        <f>(('Base-New'!BS59*'Per Unit Emission'!C102)*4545454.54545455)/30</f>
        <v>886020523.56898606</v>
      </c>
      <c r="BS58">
        <f>(('Base-New'!BT59*'Per Unit Emission'!D102)*4545454.54545455)/30</f>
        <v>286359900.75449377</v>
      </c>
      <c r="BT58">
        <f>(('Base-New'!BU59*'Per Unit Emission'!E102)*4545454.54545455)/30</f>
        <v>53849818.444497824</v>
      </c>
      <c r="BU58">
        <f>(('Base-New'!BV59*'Per Unit Emission'!F102)*4545454.54545455)/30</f>
        <v>25379561.00527237</v>
      </c>
      <c r="BV58">
        <f>(('Base-New'!BW59*'Per Unit Emission'!G102)*4545454.54545455)/30</f>
        <v>911417383.65318847</v>
      </c>
      <c r="BW58">
        <f>(('Base-New'!BX59*'Per Unit Emission'!H102)*4545454.54545455)/30</f>
        <v>3259143.0170875755</v>
      </c>
      <c r="BX58">
        <f>(('Base-New'!BY59*'Per Unit Emission'!I102)*4545454.54545455)/30</f>
        <v>35571357.025327273</v>
      </c>
      <c r="BY58">
        <f>(('Base-New'!BZ59*'Per Unit Emission'!J102)*4545454.54545455)/30</f>
        <v>74511065.932745367</v>
      </c>
      <c r="BZ58">
        <f>(('Base-New'!CA59*'Per Unit Emission'!K102)*4545454.54545455)/30</f>
        <v>693653810.9905355</v>
      </c>
      <c r="CA58">
        <f>(('Base-New'!CB59*'Per Unit Emission'!L102)*4545454.54545455)/30</f>
        <v>26082884.968153082</v>
      </c>
      <c r="CB58">
        <f>(('Base-New'!CC59*'Per Unit Emission'!M102)*4545454.54545455)/30</f>
        <v>59066613.839130856</v>
      </c>
      <c r="CC58">
        <f>(('Base-New'!CD59*'Per Unit Emission'!N102)*4545454.54545455)/30</f>
        <v>5597170.3993403269</v>
      </c>
      <c r="CD58">
        <f>(('Base-New'!CE59*'Per Unit Emission'!O102)*4545454.54545455)/30</f>
        <v>26536126.31416354</v>
      </c>
      <c r="CE58">
        <f>(('Base-New'!CF59*'Per Unit Emission'!P102)*4545454.54545455)/30</f>
        <v>3377749.938335699</v>
      </c>
      <c r="CF58">
        <f>(('Base-New'!CG59*'Per Unit Emission'!Q102)*4545454.54545455)/30</f>
        <v>13147579.366466921</v>
      </c>
      <c r="CG58">
        <f>(('Base-New'!CH59*'Per Unit Emission'!R102)*4545454.54545455)/30</f>
        <v>657620992.68787014</v>
      </c>
      <c r="CH58">
        <v>0</v>
      </c>
      <c r="CI58">
        <v>0</v>
      </c>
      <c r="CJ58">
        <v>67.36666666666666</v>
      </c>
      <c r="CK58">
        <f>(('RCP26-NEW'!C59*'Per Unit Emission'!T102)*4545454.54545455)/30</f>
        <v>856763667.34068429</v>
      </c>
      <c r="CL58">
        <f>(('RCP26-NEW'!D59*'Per Unit Emission'!U102)*4545454.54545455)/30</f>
        <v>295466185.39323258</v>
      </c>
      <c r="CM58">
        <f>(('RCP26-NEW'!E59*'Per Unit Emission'!V102)*4545454.54545455)/30</f>
        <v>58721416.256995417</v>
      </c>
      <c r="CN58">
        <f>(('RCP26-NEW'!F59*'Per Unit Emission'!W102)*4545454.54545455)/30</f>
        <v>25181686.952562939</v>
      </c>
      <c r="CO58">
        <f>(('RCP26-NEW'!G59*'Per Unit Emission'!X102)*4545454.54545455)/30</f>
        <v>904399585.95972741</v>
      </c>
      <c r="CP58">
        <f>(('RCP26-NEW'!H59*'Per Unit Emission'!Y102)*4545454.54545455)/30</f>
        <v>3281090.4148659534</v>
      </c>
      <c r="CQ58">
        <f>(('RCP26-NEW'!I59*'Per Unit Emission'!Z102)*4545454.54545455)/30</f>
        <v>34843382.853311822</v>
      </c>
      <c r="CR58">
        <f>(('RCP26-NEW'!J59*'Per Unit Emission'!AA102)*4545454.54545455)/30</f>
        <v>76890227.562423617</v>
      </c>
      <c r="CS58">
        <f>(('RCP26-NEW'!K59*'Per Unit Emission'!AB102)*4545454.54545455)/30</f>
        <v>689567780.79786789</v>
      </c>
      <c r="CT58">
        <f>(('RCP26-NEW'!L59*'Per Unit Emission'!AC102)*4545454.54545455)/30</f>
        <v>26139807.728852805</v>
      </c>
      <c r="CU58">
        <f>(('RCP26-NEW'!M59*'Per Unit Emission'!AD102)*4545454.54545455)/30</f>
        <v>59439479.744083814</v>
      </c>
      <c r="CV58">
        <f>(('RCP26-NEW'!N59*'Per Unit Emission'!AE102)*4545454.54545455)/30</f>
        <v>5910754.0042950725</v>
      </c>
      <c r="CW58">
        <f>(('RCP26-NEW'!O59*'Per Unit Emission'!AF102)*4545454.54545455)/30</f>
        <v>27242485.744531028</v>
      </c>
      <c r="CX58">
        <f>(('RCP26-NEW'!P59*'Per Unit Emission'!AG102)*4545454.54545455)/30</f>
        <v>3338407.3661477189</v>
      </c>
      <c r="CY58">
        <f>(('RCP26-NEW'!Q59*'Per Unit Emission'!AH102)*4545454.54545455)/30</f>
        <v>13527507.708375476</v>
      </c>
      <c r="CZ58">
        <f>(('RCP26-NEW'!R59*'Per Unit Emission'!AI102)*4545454.54545455)/30</f>
        <v>657638350.44375432</v>
      </c>
      <c r="DA58">
        <f>(('RCP26-NEW'!S59*'Per Unit Emission'!AJ102)*4545454.54545455)/30</f>
        <v>0</v>
      </c>
      <c r="DB58">
        <f>(('RCP26-NEW'!T59*'Per Unit Emission'!T102)*4545454.54545455)/30</f>
        <v>856763667.34068429</v>
      </c>
      <c r="DC58">
        <f>(('RCP26-NEW'!U59*'Per Unit Emission'!U102)*4545454.54545455)/30</f>
        <v>295466185.39323258</v>
      </c>
      <c r="DD58">
        <f>(('RCP26-NEW'!V59*'Per Unit Emission'!V102)*4545454.54545455)/30</f>
        <v>58721416.256995417</v>
      </c>
      <c r="DE58">
        <f>(('RCP26-NEW'!W59*'Per Unit Emission'!W102)*4545454.54545455)/30</f>
        <v>25181686.952562939</v>
      </c>
      <c r="DF58">
        <f>(('RCP26-NEW'!X59*'Per Unit Emission'!X102)*4545454.54545455)/30</f>
        <v>904399585.95972741</v>
      </c>
      <c r="DG58">
        <f>(('RCP26-NEW'!Y59*'Per Unit Emission'!Y102)*4545454.54545455)/30</f>
        <v>3281090.4148659534</v>
      </c>
      <c r="DH58">
        <f>(('RCP26-NEW'!Z59*'Per Unit Emission'!Z102)*4545454.54545455)/30</f>
        <v>34843382.853311822</v>
      </c>
      <c r="DI58">
        <f>(('RCP26-NEW'!AA59*'Per Unit Emission'!AA102)*4545454.54545455)/30</f>
        <v>76890227.562423617</v>
      </c>
      <c r="DJ58">
        <f>(('RCP26-NEW'!AB59*'Per Unit Emission'!AB102)*4545454.54545455)/30</f>
        <v>689567780.79786789</v>
      </c>
      <c r="DK58">
        <f>(('RCP26-NEW'!AC59*'Per Unit Emission'!AC102)*4545454.54545455)/30</f>
        <v>26139807.728852805</v>
      </c>
      <c r="DL58">
        <f>(('RCP26-NEW'!AD59*'Per Unit Emission'!AD102)*4545454.54545455)/30</f>
        <v>59439479.744083814</v>
      </c>
      <c r="DM58">
        <f>(('RCP26-NEW'!AE59*'Per Unit Emission'!AE102)*4545454.54545455)/30</f>
        <v>5910754.0042950725</v>
      </c>
      <c r="DN58">
        <f>(('RCP26-NEW'!AF59*'Per Unit Emission'!AF102)*4545454.54545455)/30</f>
        <v>27242485.744531028</v>
      </c>
      <c r="DO58">
        <f>(('RCP26-NEW'!AG59*'Per Unit Emission'!AG102)*4545454.54545455)/30</f>
        <v>3338407.3661477189</v>
      </c>
      <c r="DP58">
        <f>(('RCP26-NEW'!AH59*'Per Unit Emission'!AH102)*4545454.54545455)/30</f>
        <v>13527507.708375476</v>
      </c>
      <c r="DQ58">
        <f>(('RCP26-NEW'!AI59*'Per Unit Emission'!AI102)*4545454.54545455)/30</f>
        <v>657638350.44375432</v>
      </c>
      <c r="DR58">
        <f>(('RCP26-NEW'!AJ59*'Per Unit Emission'!AJ102)*4545454.54545455)/30</f>
        <v>0</v>
      </c>
      <c r="DS58">
        <f>(('RCP26-NEW'!AK59*'Per Unit Emission'!T102)*4545454.54545455)/30</f>
        <v>856763667.34068429</v>
      </c>
      <c r="DT58">
        <f>(('RCP26-NEW'!AL59*'Per Unit Emission'!U102)*4545454.54545455)/30</f>
        <v>295466185.39323258</v>
      </c>
      <c r="DU58">
        <f>(('RCP26-NEW'!AM59*'Per Unit Emission'!V102)*4545454.54545455)/30</f>
        <v>58721416.256995417</v>
      </c>
      <c r="DV58">
        <f>(('RCP26-NEW'!AN59*'Per Unit Emission'!W102)*4545454.54545455)/30</f>
        <v>25181686.952562939</v>
      </c>
      <c r="DW58">
        <f>(('RCP26-NEW'!AO59*'Per Unit Emission'!X102)*4545454.54545455)/30</f>
        <v>904399585.95972741</v>
      </c>
      <c r="DX58">
        <f>(('RCP26-NEW'!AP59*'Per Unit Emission'!Y102)*4545454.54545455)/30</f>
        <v>3281090.4148659534</v>
      </c>
      <c r="DY58">
        <f>(('RCP26-NEW'!AQ59*'Per Unit Emission'!Z102)*4545454.54545455)/30</f>
        <v>34843382.853311822</v>
      </c>
      <c r="DZ58">
        <f>(('RCP26-NEW'!AR59*'Per Unit Emission'!AA102)*4545454.54545455)/30</f>
        <v>76890227.562423617</v>
      </c>
      <c r="EA58">
        <f>(('RCP26-NEW'!AS59*'Per Unit Emission'!AB102)*4545454.54545455)/30</f>
        <v>689567780.79786789</v>
      </c>
      <c r="EB58">
        <f>(('RCP26-NEW'!AT59*'Per Unit Emission'!AC102)*4545454.54545455)/30</f>
        <v>26139807.728852805</v>
      </c>
      <c r="EC58">
        <f>(('RCP26-NEW'!AU59*'Per Unit Emission'!AD102)*4545454.54545455)/30</f>
        <v>59439479.744083814</v>
      </c>
      <c r="ED58">
        <f>(('RCP26-NEW'!AV59*'Per Unit Emission'!AE102)*4545454.54545455)/30</f>
        <v>5910754.0042950725</v>
      </c>
      <c r="EE58">
        <f>(('RCP26-NEW'!AW59*'Per Unit Emission'!AF102)*4545454.54545455)/30</f>
        <v>27242485.744531028</v>
      </c>
      <c r="EF58">
        <f>(('RCP26-NEW'!AX59*'Per Unit Emission'!AG102)*4545454.54545455)/30</f>
        <v>3338407.3661477189</v>
      </c>
      <c r="EG58">
        <f>(('RCP26-NEW'!AY59*'Per Unit Emission'!AH102)*4545454.54545455)/30</f>
        <v>13527507.708375476</v>
      </c>
      <c r="EH58">
        <f>(('RCP26-NEW'!AZ59*'Per Unit Emission'!AI102)*4545454.54545455)/30</f>
        <v>657638350.44375432</v>
      </c>
      <c r="EI58">
        <f>(('RCP26-NEW'!BA59*'Per Unit Emission'!AJ102)*4545454.54545455)/30</f>
        <v>0</v>
      </c>
      <c r="EJ58">
        <f>(('RCP26-NEW'!BB59*'Per Unit Emission'!T102)*4545454.54545455)/30</f>
        <v>856763667.34068429</v>
      </c>
      <c r="EK58">
        <f>(('RCP26-NEW'!BC59*'Per Unit Emission'!U102)*4545454.54545455)/30</f>
        <v>295466185.39323258</v>
      </c>
      <c r="EL58">
        <f>(('RCP26-NEW'!BD59*'Per Unit Emission'!V102)*4545454.54545455)/30</f>
        <v>58721416.256995417</v>
      </c>
      <c r="EM58">
        <f>(('RCP26-NEW'!BE59*'Per Unit Emission'!W102)*4545454.54545455)/30</f>
        <v>25181686.952562939</v>
      </c>
      <c r="EN58">
        <f>(('RCP26-NEW'!BF59*'Per Unit Emission'!X102)*4545454.54545455)/30</f>
        <v>904399585.95972741</v>
      </c>
      <c r="EO58">
        <f>(('RCP26-NEW'!BG59*'Per Unit Emission'!Y102)*4545454.54545455)/30</f>
        <v>3281090.4148659534</v>
      </c>
      <c r="EP58">
        <f>(('RCP26-NEW'!BH59*'Per Unit Emission'!Z102)*4545454.54545455)/30</f>
        <v>34843382.853311822</v>
      </c>
      <c r="EQ58">
        <f>(('RCP26-NEW'!BI59*'Per Unit Emission'!AA102)*4545454.54545455)/30</f>
        <v>76890227.562423617</v>
      </c>
      <c r="ER58">
        <f>(('RCP26-NEW'!BJ59*'Per Unit Emission'!AB102)*4545454.54545455)/30</f>
        <v>689567780.79786789</v>
      </c>
      <c r="ES58">
        <f>(('RCP26-NEW'!BK59*'Per Unit Emission'!AC102)*4545454.54545455)/30</f>
        <v>26139807.728852805</v>
      </c>
      <c r="ET58">
        <f>(('RCP26-NEW'!BL59*'Per Unit Emission'!AD102)*4545454.54545455)/30</f>
        <v>59439479.744083814</v>
      </c>
      <c r="EU58">
        <f>(('RCP26-NEW'!BM59*'Per Unit Emission'!AE102)*4545454.54545455)/30</f>
        <v>5910754.0042950725</v>
      </c>
      <c r="EV58">
        <f>(('RCP26-NEW'!BN59*'Per Unit Emission'!AF102)*4545454.54545455)/30</f>
        <v>27242485.744531028</v>
      </c>
      <c r="EW58">
        <f>(('RCP26-NEW'!BO59*'Per Unit Emission'!AG102)*4545454.54545455)/30</f>
        <v>3338407.3661477189</v>
      </c>
      <c r="EX58">
        <f>(('RCP26-NEW'!BP59*'Per Unit Emission'!AH102)*4545454.54545455)/30</f>
        <v>13527507.708375476</v>
      </c>
      <c r="EY58">
        <f>(('RCP26-NEW'!BQ59*'Per Unit Emission'!AI102)*4545454.54545455)/30</f>
        <v>657638350.44375432</v>
      </c>
      <c r="EZ58">
        <f>(('RCP26-NEW'!BR59*'Per Unit Emission'!AJ102)*4545454.54545455)/30</f>
        <v>0</v>
      </c>
      <c r="FA58">
        <f>(('RCP26-NEW'!BS59*'Per Unit Emission'!T102)*4545454.54545455)/30</f>
        <v>856763667.34068429</v>
      </c>
      <c r="FB58">
        <f>(('RCP26-NEW'!BT59*'Per Unit Emission'!U102)*4545454.54545455)/30</f>
        <v>295466185.39323258</v>
      </c>
      <c r="FC58">
        <f>(('RCP26-NEW'!BU59*'Per Unit Emission'!V102)*4545454.54545455)/30</f>
        <v>58721416.256995417</v>
      </c>
      <c r="FD58">
        <f>(('RCP26-NEW'!BV59*'Per Unit Emission'!W102)*4545454.54545455)/30</f>
        <v>25181686.952562939</v>
      </c>
      <c r="FE58">
        <f>(('RCP26-NEW'!BW59*'Per Unit Emission'!X102)*4545454.54545455)/30</f>
        <v>904399585.95972741</v>
      </c>
      <c r="FF58">
        <f>(('RCP26-NEW'!BX59*'Per Unit Emission'!Y102)*4545454.54545455)/30</f>
        <v>3281090.4148659534</v>
      </c>
      <c r="FG58">
        <f>(('RCP26-NEW'!BY59*'Per Unit Emission'!Z102)*4545454.54545455)/30</f>
        <v>34843382.853311822</v>
      </c>
      <c r="FH58">
        <f>(('RCP26-NEW'!BZ59*'Per Unit Emission'!AA102)*4545454.54545455)/30</f>
        <v>76890227.562423617</v>
      </c>
      <c r="FI58">
        <f>(('RCP26-NEW'!CA59*'Per Unit Emission'!AB102)*4545454.54545455)/30</f>
        <v>689567780.79786789</v>
      </c>
      <c r="FJ58">
        <f>(('RCP26-NEW'!CB59*'Per Unit Emission'!AC102)*4545454.54545455)/30</f>
        <v>26139807.728852805</v>
      </c>
      <c r="FK58">
        <f>(('RCP26-NEW'!CC59*'Per Unit Emission'!AD102)*4545454.54545455)/30</f>
        <v>59439479.744083814</v>
      </c>
      <c r="FL58">
        <f>(('RCP26-NEW'!CD59*'Per Unit Emission'!AE102)*4545454.54545455)/30</f>
        <v>5910754.0042950725</v>
      </c>
      <c r="FM58">
        <f>(('RCP26-NEW'!CE59*'Per Unit Emission'!AF102)*4545454.54545455)/30</f>
        <v>27242485.744531028</v>
      </c>
      <c r="FN58">
        <f>(('RCP26-NEW'!CF59*'Per Unit Emission'!AG102)*4545454.54545455)/30</f>
        <v>3338407.3661477189</v>
      </c>
      <c r="FO58">
        <f>(('RCP26-NEW'!CG59*'Per Unit Emission'!AH102)*4545454.54545455)/30</f>
        <v>13527507.708375476</v>
      </c>
      <c r="FP58">
        <f>(('RCP26-NEW'!CH59*'Per Unit Emission'!AI102)*4545454.54545455)/30</f>
        <v>657638350.44375432</v>
      </c>
      <c r="FQ58">
        <v>0</v>
      </c>
      <c r="FR58">
        <v>0</v>
      </c>
      <c r="FS58">
        <v>67.36666666666666</v>
      </c>
      <c r="FT58">
        <f>(('RCP19-NEW'!C59*'Per Unit Emission'!AK102)*4545454.54545455)/30</f>
        <v>841356324.61071467</v>
      </c>
      <c r="FU58">
        <f>(('RCP19-NEW'!D59*'Per Unit Emission'!AL102)*4545454.54545455)/30</f>
        <v>290588349.97884059</v>
      </c>
      <c r="FV58">
        <f>(('RCP19-NEW'!E59*'Per Unit Emission'!AM102)*4545454.54545455)/30</f>
        <v>57883362.012717508</v>
      </c>
      <c r="FW58">
        <f>(('RCP19-NEW'!F59*'Per Unit Emission'!AN102)*4545454.54545455)/30</f>
        <v>24735283.439446334</v>
      </c>
      <c r="FX58">
        <f>(('RCP19-NEW'!G59*'Per Unit Emission'!AO102)*4545454.54545455)/30</f>
        <v>890320406.39321816</v>
      </c>
      <c r="FY58">
        <f>(('RCP19-NEW'!H59*'Per Unit Emission'!AP102)*4545454.54545455)/30</f>
        <v>3224877.3434711094</v>
      </c>
      <c r="FZ58">
        <f>(('RCP19-NEW'!I59*'Per Unit Emission'!AQ102)*4545454.54545455)/30</f>
        <v>34292769.593614496</v>
      </c>
      <c r="GA58">
        <f>(('RCP19-NEW'!J59*'Per Unit Emission'!AR102)*4545454.54545455)/30</f>
        <v>75563413.887021378</v>
      </c>
      <c r="GB58">
        <f>(('RCP19-NEW'!K59*'Per Unit Emission'!AS102)*4545454.54545455)/30</f>
        <v>678808718.91944766</v>
      </c>
      <c r="GC58">
        <f>(('RCP19-NEW'!L59*'Per Unit Emission'!AT102)*4545454.54545455)/30</f>
        <v>25680229.600224737</v>
      </c>
      <c r="GD58">
        <f>(('RCP19-NEW'!M59*'Per Unit Emission'!AU102)*4545454.54545455)/30</f>
        <v>58387026.648933545</v>
      </c>
      <c r="GE58">
        <f>(('RCP19-NEW'!N59*'Per Unit Emission'!AV102)*4545454.54545455)/30</f>
        <v>5802537.3943502884</v>
      </c>
      <c r="GF58">
        <f>(('RCP19-NEW'!O59*'Per Unit Emission'!AW102)*4545454.54545455)/30</f>
        <v>26763753.122803502</v>
      </c>
      <c r="GG58">
        <f>(('RCP19-NEW'!P59*'Per Unit Emission'!AX102)*4545454.54545455)/30</f>
        <v>3289640.8872581157</v>
      </c>
      <c r="GH58">
        <f>(('RCP19-NEW'!Q59*'Per Unit Emission'!AY102)*4545454.54545455)/30</f>
        <v>13291042.581266753</v>
      </c>
      <c r="GI58">
        <f>(('RCP19-NEW'!R59*'Per Unit Emission'!AZ102)*4545454.54545455)/30</f>
        <v>646083045.71155274</v>
      </c>
      <c r="GJ58">
        <f>(('RCP19-NEW'!S59*'Per Unit Emission'!BA102)*4545454.54545455)/30</f>
        <v>0</v>
      </c>
      <c r="GK58">
        <f>(('RCP19-NEW'!T59*'Per Unit Emission'!AK102)*4545454.54545455)/30</f>
        <v>841356324.61071467</v>
      </c>
      <c r="GL58">
        <f>(('RCP19-NEW'!U59*'Per Unit Emission'!AL102)*4545454.54545455)/30</f>
        <v>290588349.97884059</v>
      </c>
      <c r="GM58">
        <f>(('RCP19-NEW'!V59*'Per Unit Emission'!AM102)*4545454.54545455)/30</f>
        <v>57883362.012717508</v>
      </c>
      <c r="GN58">
        <f>(('RCP19-NEW'!W59*'Per Unit Emission'!AN102)*4545454.54545455)/30</f>
        <v>24735283.439446334</v>
      </c>
      <c r="GO58">
        <f>(('RCP19-NEW'!X59*'Per Unit Emission'!AO102)*4545454.54545455)/30</f>
        <v>890320406.39321816</v>
      </c>
      <c r="GP58">
        <f>(('RCP19-NEW'!Y59*'Per Unit Emission'!AP102)*4545454.54545455)/30</f>
        <v>3224877.3434711094</v>
      </c>
      <c r="GQ58">
        <f>(('RCP19-NEW'!Z59*'Per Unit Emission'!AQ102)*4545454.54545455)/30</f>
        <v>34292769.593614496</v>
      </c>
      <c r="GR58">
        <f>(('RCP19-NEW'!AA59*'Per Unit Emission'!AR102)*4545454.54545455)/30</f>
        <v>75563413.887021378</v>
      </c>
      <c r="GS58">
        <f>(('RCP19-NEW'!AB59*'Per Unit Emission'!AS102)*4545454.54545455)/30</f>
        <v>678808718.91944766</v>
      </c>
      <c r="GT58">
        <f>(('RCP19-NEW'!AC59*'Per Unit Emission'!AT102)*4545454.54545455)/30</f>
        <v>25680229.600224737</v>
      </c>
      <c r="GU58">
        <f>(('RCP19-NEW'!AD59*'Per Unit Emission'!AU102)*4545454.54545455)/30</f>
        <v>58387026.648933545</v>
      </c>
      <c r="GV58">
        <f>(('RCP19-NEW'!AE59*'Per Unit Emission'!AV102)*4545454.54545455)/30</f>
        <v>5802537.3943502884</v>
      </c>
      <c r="GW58">
        <f>(('RCP19-NEW'!AF59*'Per Unit Emission'!AW102)*4545454.54545455)/30</f>
        <v>26763753.122803502</v>
      </c>
      <c r="GX58">
        <f>(('RCP19-NEW'!AG59*'Per Unit Emission'!AX102)*4545454.54545455)/30</f>
        <v>3289640.8872581157</v>
      </c>
      <c r="GY58">
        <f>(('RCP19-NEW'!AH59*'Per Unit Emission'!AY102)*4545454.54545455)/30</f>
        <v>13291042.581266753</v>
      </c>
      <c r="GZ58">
        <f>(('RCP19-NEW'!AI59*'Per Unit Emission'!AZ102)*4545454.54545455)/30</f>
        <v>646083045.71155274</v>
      </c>
      <c r="HA58">
        <f>(('RCP19-NEW'!AJ59*'Per Unit Emission'!BA102)*4545454.54545455)/30</f>
        <v>0</v>
      </c>
      <c r="HB58">
        <f>(('RCP19-NEW'!AK59*'Per Unit Emission'!AK102)*4545454.54545455)/30</f>
        <v>841356324.61071467</v>
      </c>
      <c r="HC58">
        <f>(('RCP19-NEW'!AL59*'Per Unit Emission'!AL102)*4545454.54545455)/30</f>
        <v>290588349.97884059</v>
      </c>
      <c r="HD58">
        <f>(('RCP19-NEW'!AM59*'Per Unit Emission'!AM102)*4545454.54545455)/30</f>
        <v>57883362.012717508</v>
      </c>
      <c r="HE58">
        <f>(('RCP19-NEW'!AN59*'Per Unit Emission'!AN102)*4545454.54545455)/30</f>
        <v>24735283.439446334</v>
      </c>
      <c r="HF58">
        <f>(('RCP19-NEW'!AO59*'Per Unit Emission'!AO102)*4545454.54545455)/30</f>
        <v>890320406.39321816</v>
      </c>
      <c r="HG58">
        <f>(('RCP19-NEW'!AP59*'Per Unit Emission'!AP102)*4545454.54545455)/30</f>
        <v>3224877.3434711094</v>
      </c>
      <c r="HH58">
        <f>(('RCP19-NEW'!AQ59*'Per Unit Emission'!AQ102)*4545454.54545455)/30</f>
        <v>34292769.593614496</v>
      </c>
      <c r="HI58">
        <f>(('RCP19-NEW'!AR59*'Per Unit Emission'!AR102)*4545454.54545455)/30</f>
        <v>75563413.887021378</v>
      </c>
      <c r="HJ58">
        <f>(('RCP19-NEW'!AS59*'Per Unit Emission'!AS102)*4545454.54545455)/30</f>
        <v>678808718.91944766</v>
      </c>
      <c r="HK58">
        <f>(('RCP19-NEW'!AT59*'Per Unit Emission'!AT102)*4545454.54545455)/30</f>
        <v>25680229.600224737</v>
      </c>
      <c r="HL58">
        <f>(('RCP19-NEW'!AU59*'Per Unit Emission'!AU102)*4545454.54545455)/30</f>
        <v>58387026.648933545</v>
      </c>
      <c r="HM58">
        <f>(('RCP19-NEW'!AV59*'Per Unit Emission'!AV102)*4545454.54545455)/30</f>
        <v>5802537.3943502884</v>
      </c>
      <c r="HN58">
        <f>(('RCP19-NEW'!AW59*'Per Unit Emission'!AW102)*4545454.54545455)/30</f>
        <v>26763753.122803502</v>
      </c>
      <c r="HO58">
        <f>(('RCP19-NEW'!AX59*'Per Unit Emission'!AX102)*4545454.54545455)/30</f>
        <v>3289640.8872581157</v>
      </c>
      <c r="HP58">
        <f>(('RCP19-NEW'!AY59*'Per Unit Emission'!AY102)*4545454.54545455)/30</f>
        <v>13291042.581266753</v>
      </c>
      <c r="HQ58">
        <f>(('RCP19-NEW'!AZ59*'Per Unit Emission'!AZ102)*4545454.54545455)/30</f>
        <v>646083045.71155274</v>
      </c>
      <c r="HR58">
        <f>(('RCP19-NEW'!BA59*'Per Unit Emission'!BA102)*4545454.54545455)/30</f>
        <v>0</v>
      </c>
      <c r="HS58">
        <f>(('RCP19-NEW'!BB59*'Per Unit Emission'!AK102)*4545454.54545455)/30</f>
        <v>841356324.61071467</v>
      </c>
      <c r="HT58">
        <f>(('RCP19-NEW'!BC59*'Per Unit Emission'!AL102)*4545454.54545455)/30</f>
        <v>290588349.97884059</v>
      </c>
      <c r="HU58">
        <f>(('RCP19-NEW'!BD59*'Per Unit Emission'!AM102)*4545454.54545455)/30</f>
        <v>57883362.012717508</v>
      </c>
      <c r="HV58">
        <f>(('RCP19-NEW'!BE59*'Per Unit Emission'!AN102)*4545454.54545455)/30</f>
        <v>24735283.439446334</v>
      </c>
      <c r="HW58">
        <f>(('RCP19-NEW'!BF59*'Per Unit Emission'!AO102)*4545454.54545455)/30</f>
        <v>890320406.39321816</v>
      </c>
      <c r="HX58">
        <f>(('RCP19-NEW'!BG59*'Per Unit Emission'!AP102)*4545454.54545455)/30</f>
        <v>3224877.3434711094</v>
      </c>
      <c r="HY58">
        <f>(('RCP19-NEW'!BH59*'Per Unit Emission'!AQ102)*4545454.54545455)/30</f>
        <v>34292769.593614496</v>
      </c>
      <c r="HZ58">
        <f>(('RCP19-NEW'!BI59*'Per Unit Emission'!AR102)*4545454.54545455)/30</f>
        <v>75563413.887021378</v>
      </c>
      <c r="IA58">
        <f>(('RCP19-NEW'!BJ59*'Per Unit Emission'!AS102)*4545454.54545455)/30</f>
        <v>678808718.91944766</v>
      </c>
      <c r="IB58">
        <f>(('RCP19-NEW'!BK59*'Per Unit Emission'!AT102)*4545454.54545455)/30</f>
        <v>25680229.600224737</v>
      </c>
      <c r="IC58">
        <f>(('RCP19-NEW'!BL59*'Per Unit Emission'!AU102)*4545454.54545455)/30</f>
        <v>58387026.648933545</v>
      </c>
      <c r="ID58">
        <f>(('RCP19-NEW'!BM59*'Per Unit Emission'!AV102)*4545454.54545455)/30</f>
        <v>5802537.3943502884</v>
      </c>
      <c r="IE58">
        <f>(('RCP19-NEW'!BN59*'Per Unit Emission'!AW102)*4545454.54545455)/30</f>
        <v>26763753.122803502</v>
      </c>
      <c r="IF58">
        <f>(('RCP19-NEW'!BO59*'Per Unit Emission'!AX102)*4545454.54545455)/30</f>
        <v>3289640.8872581157</v>
      </c>
      <c r="IG58">
        <f>(('RCP19-NEW'!BP59*'Per Unit Emission'!AY102)*4545454.54545455)/30</f>
        <v>13291042.581266753</v>
      </c>
      <c r="IH58">
        <f>(('RCP19-NEW'!BQ59*'Per Unit Emission'!AZ102)*4545454.54545455)/30</f>
        <v>646083045.71155274</v>
      </c>
      <c r="II58">
        <f>(('RCP19-NEW'!BR59*'Per Unit Emission'!BA102)*4545454.54545455)/30</f>
        <v>0</v>
      </c>
      <c r="IJ58">
        <f>(('RCP19-NEW'!BS59*'Per Unit Emission'!AK102)*4545454.54545455)/30</f>
        <v>841356324.61071467</v>
      </c>
      <c r="IK58">
        <f>(('RCP19-NEW'!BT59*'Per Unit Emission'!AL102)*4545454.54545455)/30</f>
        <v>290588349.97884059</v>
      </c>
      <c r="IL58">
        <f>(('RCP19-NEW'!BU59*'Per Unit Emission'!AM102)*4545454.54545455)/30</f>
        <v>57883362.012717508</v>
      </c>
      <c r="IM58">
        <f>(('RCP19-NEW'!BV59*'Per Unit Emission'!AN102)*4545454.54545455)/30</f>
        <v>24735283.439446334</v>
      </c>
      <c r="IN58">
        <f>(('RCP19-NEW'!BW59*'Per Unit Emission'!AO102)*4545454.54545455)/30</f>
        <v>890320406.39321816</v>
      </c>
      <c r="IO58">
        <f>(('RCP19-NEW'!BX59*'Per Unit Emission'!AP102)*4545454.54545455)/30</f>
        <v>3224877.3434711094</v>
      </c>
      <c r="IP58">
        <f>(('RCP19-NEW'!BY59*'Per Unit Emission'!AQ102)*4545454.54545455)/30</f>
        <v>34292769.593614496</v>
      </c>
      <c r="IQ58">
        <f>(('RCP19-NEW'!BZ59*'Per Unit Emission'!AR102)*4545454.54545455)/30</f>
        <v>75563413.887021378</v>
      </c>
      <c r="IR58">
        <f>(('RCP19-NEW'!CA59*'Per Unit Emission'!AS102)*4545454.54545455)/30</f>
        <v>678808718.91944766</v>
      </c>
      <c r="IS58">
        <f>(('RCP19-NEW'!CB59*'Per Unit Emission'!AT102)*4545454.54545455)/30</f>
        <v>25680229.600224737</v>
      </c>
      <c r="IT58">
        <f>(('RCP19-NEW'!CC59*'Per Unit Emission'!AU102)*4545454.54545455)/30</f>
        <v>58387026.648933545</v>
      </c>
      <c r="IU58">
        <f>(('RCP19-NEW'!CD59*'Per Unit Emission'!AV102)*4545454.54545455)/30</f>
        <v>5802537.3943502884</v>
      </c>
      <c r="IV58">
        <f>(('RCP19-NEW'!CE59*'Per Unit Emission'!AW102)*4545454.54545455)/30</f>
        <v>26763753.122803502</v>
      </c>
      <c r="IW58">
        <f>(('RCP19-NEW'!CF59*'Per Unit Emission'!AX102)*4545454.54545455)/30</f>
        <v>3289640.8872581157</v>
      </c>
      <c r="IX58">
        <f>(('RCP19-NEW'!CG59*'Per Unit Emission'!AY102)*4545454.54545455)/30</f>
        <v>13291042.581266753</v>
      </c>
      <c r="IY58">
        <f>(('RCP19-NEW'!CH59*'Per Unit Emission'!AZ102)*4545454.54545455)/30</f>
        <v>646083045.71155274</v>
      </c>
    </row>
    <row r="59" spans="1:259" x14ac:dyDescent="0.25">
      <c r="A59">
        <v>2022</v>
      </c>
      <c r="B59">
        <f>(('Base-New'!C60*'Per Unit Emission'!C103)*4545454.54545455)/30</f>
        <v>2573708523.7698684</v>
      </c>
      <c r="C59">
        <f>(('Base-New'!D60*'Per Unit Emission'!D103)*4545454.54545455)/30</f>
        <v>1001912890.6712739</v>
      </c>
      <c r="D59">
        <f>(('Base-New'!E60*'Per Unit Emission'!E103)*4545454.54545455)/30</f>
        <v>373525128.98573899</v>
      </c>
      <c r="E59">
        <f>(('Base-New'!F60*'Per Unit Emission'!F103)*4545454.54545455)/30</f>
        <v>80086127.609905735</v>
      </c>
      <c r="F59">
        <f>(('Base-New'!G60*'Per Unit Emission'!G103)*4545454.54545455)/30</f>
        <v>1646504399.5417814</v>
      </c>
      <c r="G59">
        <f>(('Base-New'!H60*'Per Unit Emission'!H103)*4545454.54545455)/30</f>
        <v>20301660.173425548</v>
      </c>
      <c r="H59">
        <f>(('Base-New'!I60*'Per Unit Emission'!I103)*4545454.54545455)/30</f>
        <v>148364409.00654298</v>
      </c>
      <c r="I59">
        <f>(('Base-New'!J60*'Per Unit Emission'!J103)*4545454.54545455)/30</f>
        <v>208938155.35005039</v>
      </c>
      <c r="J59">
        <f>(('Base-New'!K60*'Per Unit Emission'!K103)*4545454.54545455)/30</f>
        <v>852933764.66425705</v>
      </c>
      <c r="K59">
        <f>(('Base-New'!L60*'Per Unit Emission'!L103)*4545454.54545455)/30</f>
        <v>72474085.726569489</v>
      </c>
      <c r="L59">
        <f>(('Base-New'!M60*'Per Unit Emission'!M103)*4545454.54545455)/30</f>
        <v>73986487.369048655</v>
      </c>
      <c r="M59">
        <f>(('Base-New'!N60*'Per Unit Emission'!N103)*4545454.54545455)/30</f>
        <v>44855489.183898963</v>
      </c>
      <c r="N59">
        <f>(('Base-New'!O60*'Per Unit Emission'!O103)*4545454.54545455)/30</f>
        <v>72089718.119158432</v>
      </c>
      <c r="O59">
        <f>(('Base-New'!P60*'Per Unit Emission'!P103)*4545454.54545455)/30</f>
        <v>5274821.7662764629</v>
      </c>
      <c r="P59">
        <f>(('Base-New'!Q60*'Per Unit Emission'!Q103)*4545454.54545455)/30</f>
        <v>35908083.015861712</v>
      </c>
      <c r="Q59">
        <f>(('Base-New'!R60*'Per Unit Emission'!R103)*4545454.54545455)/30</f>
        <v>372437436.45966965</v>
      </c>
      <c r="R59">
        <v>0</v>
      </c>
      <c r="S59">
        <f>(('Base-New'!T60*'Per Unit Emission'!C103)*4545454.54545455)/30</f>
        <v>2573708523.7698684</v>
      </c>
      <c r="T59">
        <f>(('Base-New'!U60*'Per Unit Emission'!D103)*4545454.54545455)/30</f>
        <v>1001912890.6712739</v>
      </c>
      <c r="U59">
        <f>(('Base-New'!V60*'Per Unit Emission'!E103)*4545454.54545455)/30</f>
        <v>373525128.98573899</v>
      </c>
      <c r="V59">
        <f>(('Base-New'!W60*'Per Unit Emission'!F103)*4545454.54545455)/30</f>
        <v>80086127.609905735</v>
      </c>
      <c r="W59">
        <f>(('Base-New'!X60*'Per Unit Emission'!G103)*4545454.54545455)/30</f>
        <v>1646504399.5417814</v>
      </c>
      <c r="X59">
        <f>(('Base-New'!Y60*'Per Unit Emission'!H103)*4545454.54545455)/30</f>
        <v>20301660.173425548</v>
      </c>
      <c r="Y59">
        <f>(('Base-New'!Z60*'Per Unit Emission'!I103)*4545454.54545455)/30</f>
        <v>148364409.00654298</v>
      </c>
      <c r="Z59">
        <f>(('Base-New'!AA60*'Per Unit Emission'!J103)*4545454.54545455)/30</f>
        <v>208938155.35005039</v>
      </c>
      <c r="AA59">
        <f>(('Base-New'!AB60*'Per Unit Emission'!K103)*4545454.54545455)/30</f>
        <v>852933764.66425705</v>
      </c>
      <c r="AB59">
        <f>(('Base-New'!AC60*'Per Unit Emission'!L103)*4545454.54545455)/30</f>
        <v>72474085.726569489</v>
      </c>
      <c r="AC59">
        <f>(('Base-New'!AD60*'Per Unit Emission'!M103)*4545454.54545455)/30</f>
        <v>73986487.369048655</v>
      </c>
      <c r="AD59">
        <f>(('Base-New'!AE60*'Per Unit Emission'!N103)*4545454.54545455)/30</f>
        <v>44855489.183898963</v>
      </c>
      <c r="AE59">
        <f>(('Base-New'!AF60*'Per Unit Emission'!O103)*4545454.54545455)/30</f>
        <v>72089718.119158432</v>
      </c>
      <c r="AF59">
        <f>(('Base-New'!AG60*'Per Unit Emission'!P103)*4545454.54545455)/30</f>
        <v>5274821.7662764629</v>
      </c>
      <c r="AG59">
        <f>(('Base-New'!AH60*'Per Unit Emission'!Q103)*4545454.54545455)/30</f>
        <v>35908083.015861712</v>
      </c>
      <c r="AH59">
        <f>(('Base-New'!AI60*'Per Unit Emission'!R103)*4545454.54545455)/30</f>
        <v>372437436.45966965</v>
      </c>
      <c r="AI59">
        <v>0</v>
      </c>
      <c r="AJ59">
        <f>(('Base-New'!AK60*'Per Unit Emission'!C103)*4545454.54545455)/30</f>
        <v>2573708523.7698684</v>
      </c>
      <c r="AK59">
        <f>(('Base-New'!AL60*'Per Unit Emission'!D103)*4545454.54545455)/30</f>
        <v>1001912890.6712739</v>
      </c>
      <c r="AL59">
        <f>(('Base-New'!AM60*'Per Unit Emission'!E103)*4545454.54545455)/30</f>
        <v>373525128.98573899</v>
      </c>
      <c r="AM59">
        <f>(('Base-New'!AN60*'Per Unit Emission'!F103)*4545454.54545455)/30</f>
        <v>80086127.609905735</v>
      </c>
      <c r="AN59">
        <f>(('Base-New'!AO60*'Per Unit Emission'!G103)*4545454.54545455)/30</f>
        <v>1646504399.5417814</v>
      </c>
      <c r="AO59">
        <f>(('Base-New'!AP60*'Per Unit Emission'!H103)*4545454.54545455)/30</f>
        <v>20301660.173425548</v>
      </c>
      <c r="AP59">
        <f>(('Base-New'!AQ60*'Per Unit Emission'!I103)*4545454.54545455)/30</f>
        <v>148364409.00654298</v>
      </c>
      <c r="AQ59">
        <f>(('Base-New'!AR60*'Per Unit Emission'!J103)*4545454.54545455)/30</f>
        <v>208938155.35005039</v>
      </c>
      <c r="AR59">
        <f>(('Base-New'!AS60*'Per Unit Emission'!K103)*4545454.54545455)/30</f>
        <v>852933764.66425705</v>
      </c>
      <c r="AS59">
        <f>(('Base-New'!AT60*'Per Unit Emission'!L103)*4545454.54545455)/30</f>
        <v>72474085.726569489</v>
      </c>
      <c r="AT59">
        <f>(('Base-New'!AU60*'Per Unit Emission'!M103)*4545454.54545455)/30</f>
        <v>73986487.369048655</v>
      </c>
      <c r="AU59">
        <f>(('Base-New'!AV60*'Per Unit Emission'!N103)*4545454.54545455)/30</f>
        <v>44855489.183898963</v>
      </c>
      <c r="AV59">
        <f>(('Base-New'!AW60*'Per Unit Emission'!O103)*4545454.54545455)/30</f>
        <v>72089718.119158432</v>
      </c>
      <c r="AW59">
        <f>(('Base-New'!AX60*'Per Unit Emission'!P103)*4545454.54545455)/30</f>
        <v>5274821.7662764629</v>
      </c>
      <c r="AX59">
        <f>(('Base-New'!AY60*'Per Unit Emission'!Q103)*4545454.54545455)/30</f>
        <v>35908083.015861712</v>
      </c>
      <c r="AY59">
        <f>(('Base-New'!AZ60*'Per Unit Emission'!R103)*4545454.54545455)/30</f>
        <v>372437436.45966965</v>
      </c>
      <c r="AZ59">
        <v>0</v>
      </c>
      <c r="BA59">
        <f>(('Base-New'!BB60*'Per Unit Emission'!C103)*4545454.54545455)/30</f>
        <v>2573708523.7698684</v>
      </c>
      <c r="BB59">
        <f>(('Base-New'!BC60*'Per Unit Emission'!D103)*4545454.54545455)/30</f>
        <v>1001912890.6712739</v>
      </c>
      <c r="BC59">
        <f>(('Base-New'!BD60*'Per Unit Emission'!E103)*4545454.54545455)/30</f>
        <v>373525128.98573899</v>
      </c>
      <c r="BD59">
        <f>(('Base-New'!BE60*'Per Unit Emission'!F103)*4545454.54545455)/30</f>
        <v>80086127.609905735</v>
      </c>
      <c r="BE59">
        <f>(('Base-New'!BF60*'Per Unit Emission'!G103)*4545454.54545455)/30</f>
        <v>1646504399.5417814</v>
      </c>
      <c r="BF59">
        <f>(('Base-New'!BG60*'Per Unit Emission'!H103)*4545454.54545455)/30</f>
        <v>20301660.173425548</v>
      </c>
      <c r="BG59">
        <f>(('Base-New'!BH60*'Per Unit Emission'!I103)*4545454.54545455)/30</f>
        <v>148364409.00654298</v>
      </c>
      <c r="BH59">
        <f>(('Base-New'!BI60*'Per Unit Emission'!J103)*4545454.54545455)/30</f>
        <v>208938155.35005039</v>
      </c>
      <c r="BI59">
        <f>(('Base-New'!BJ60*'Per Unit Emission'!K103)*4545454.54545455)/30</f>
        <v>852933764.66425705</v>
      </c>
      <c r="BJ59">
        <f>(('Base-New'!BK60*'Per Unit Emission'!L103)*4545454.54545455)/30</f>
        <v>72474085.726569489</v>
      </c>
      <c r="BK59">
        <f>(('Base-New'!BL60*'Per Unit Emission'!M103)*4545454.54545455)/30</f>
        <v>73986487.369048655</v>
      </c>
      <c r="BL59">
        <f>(('Base-New'!BM60*'Per Unit Emission'!N103)*4545454.54545455)/30</f>
        <v>44855489.183898963</v>
      </c>
      <c r="BM59">
        <f>(('Base-New'!BN60*'Per Unit Emission'!O103)*4545454.54545455)/30</f>
        <v>72089718.119158432</v>
      </c>
      <c r="BN59">
        <f>(('Base-New'!BO60*'Per Unit Emission'!P103)*4545454.54545455)/30</f>
        <v>5274821.7662764629</v>
      </c>
      <c r="BO59">
        <f>(('Base-New'!BP60*'Per Unit Emission'!Q103)*4545454.54545455)/30</f>
        <v>35908083.015861712</v>
      </c>
      <c r="BP59">
        <f>(('Base-New'!BQ60*'Per Unit Emission'!R103)*4545454.54545455)/30</f>
        <v>372437436.45966965</v>
      </c>
      <c r="BQ59">
        <v>0</v>
      </c>
      <c r="BR59">
        <f>(('Base-New'!BS60*'Per Unit Emission'!C103)*4545454.54545455)/30</f>
        <v>2573708523.7698684</v>
      </c>
      <c r="BS59">
        <f>(('Base-New'!BT60*'Per Unit Emission'!D103)*4545454.54545455)/30</f>
        <v>1001912890.6712739</v>
      </c>
      <c r="BT59">
        <f>(('Base-New'!BU60*'Per Unit Emission'!E103)*4545454.54545455)/30</f>
        <v>373525128.98573899</v>
      </c>
      <c r="BU59">
        <f>(('Base-New'!BV60*'Per Unit Emission'!F103)*4545454.54545455)/30</f>
        <v>80086127.609905735</v>
      </c>
      <c r="BV59">
        <f>(('Base-New'!BW60*'Per Unit Emission'!G103)*4545454.54545455)/30</f>
        <v>1646504399.5417814</v>
      </c>
      <c r="BW59">
        <f>(('Base-New'!BX60*'Per Unit Emission'!H103)*4545454.54545455)/30</f>
        <v>20301660.173425548</v>
      </c>
      <c r="BX59">
        <f>(('Base-New'!BY60*'Per Unit Emission'!I103)*4545454.54545455)/30</f>
        <v>148364409.00654298</v>
      </c>
      <c r="BY59">
        <f>(('Base-New'!BZ60*'Per Unit Emission'!J103)*4545454.54545455)/30</f>
        <v>208938155.35005039</v>
      </c>
      <c r="BZ59">
        <f>(('Base-New'!CA60*'Per Unit Emission'!K103)*4545454.54545455)/30</f>
        <v>852933764.66425705</v>
      </c>
      <c r="CA59">
        <f>(('Base-New'!CB60*'Per Unit Emission'!L103)*4545454.54545455)/30</f>
        <v>72474085.726569489</v>
      </c>
      <c r="CB59">
        <f>(('Base-New'!CC60*'Per Unit Emission'!M103)*4545454.54545455)/30</f>
        <v>73986487.369048655</v>
      </c>
      <c r="CC59">
        <f>(('Base-New'!CD60*'Per Unit Emission'!N103)*4545454.54545455)/30</f>
        <v>44855489.183898963</v>
      </c>
      <c r="CD59">
        <f>(('Base-New'!CE60*'Per Unit Emission'!O103)*4545454.54545455)/30</f>
        <v>72089718.119158432</v>
      </c>
      <c r="CE59">
        <f>(('Base-New'!CF60*'Per Unit Emission'!P103)*4545454.54545455)/30</f>
        <v>5274821.7662764629</v>
      </c>
      <c r="CF59">
        <f>(('Base-New'!CG60*'Per Unit Emission'!Q103)*4545454.54545455)/30</f>
        <v>35908083.015861712</v>
      </c>
      <c r="CG59">
        <f>(('Base-New'!CH60*'Per Unit Emission'!R103)*4545454.54545455)/30</f>
        <v>372437436.45966965</v>
      </c>
      <c r="CH59">
        <v>0</v>
      </c>
      <c r="CI59">
        <v>0</v>
      </c>
      <c r="CJ59">
        <v>67.400000000000006</v>
      </c>
      <c r="CK59">
        <f>(('RCP26-NEW'!C60*'Per Unit Emission'!T103)*4545454.54545455)/30</f>
        <v>2573195060.0598822</v>
      </c>
      <c r="CL59">
        <f>(('RCP26-NEW'!D60*'Per Unit Emission'!U103)*4545454.54545455)/30</f>
        <v>980602475.45668375</v>
      </c>
      <c r="CM59">
        <f>(('RCP26-NEW'!E60*'Per Unit Emission'!V103)*4545454.54545455)/30</f>
        <v>361887718.16663831</v>
      </c>
      <c r="CN59">
        <f>(('RCP26-NEW'!F60*'Per Unit Emission'!W103)*4545454.54545455)/30</f>
        <v>79389520.707103163</v>
      </c>
      <c r="CO59">
        <f>(('RCP26-NEW'!G60*'Per Unit Emission'!X103)*4545454.54545455)/30</f>
        <v>1637977674.1893704</v>
      </c>
      <c r="CP59">
        <f>(('RCP26-NEW'!H60*'Per Unit Emission'!Y103)*4545454.54545455)/30</f>
        <v>20070686.727919713</v>
      </c>
      <c r="CQ59">
        <f>(('RCP26-NEW'!I60*'Per Unit Emission'!Z103)*4545454.54545455)/30</f>
        <v>144538610.20822418</v>
      </c>
      <c r="CR59">
        <f>(('RCP26-NEW'!J60*'Per Unit Emission'!AA103)*4545454.54545455)/30</f>
        <v>203926114.86363235</v>
      </c>
      <c r="CS59">
        <f>(('RCP26-NEW'!K60*'Per Unit Emission'!AB103)*4545454.54545455)/30</f>
        <v>837464594.9905206</v>
      </c>
      <c r="CT59">
        <f>(('RCP26-NEW'!L60*'Per Unit Emission'!AC103)*4545454.54545455)/30</f>
        <v>71600918.023174599</v>
      </c>
      <c r="CU59">
        <f>(('RCP26-NEW'!M60*'Per Unit Emission'!AD103)*4545454.54545455)/30</f>
        <v>72637033.22885251</v>
      </c>
      <c r="CV59">
        <f>(('RCP26-NEW'!N60*'Per Unit Emission'!AE103)*4545454.54545455)/30</f>
        <v>44092682.455266513</v>
      </c>
      <c r="CW59">
        <f>(('RCP26-NEW'!O60*'Per Unit Emission'!AF103)*4545454.54545455)/30</f>
        <v>70587625.012770161</v>
      </c>
      <c r="CX59">
        <f>(('RCP26-NEW'!P60*'Per Unit Emission'!AG103)*4545454.54545455)/30</f>
        <v>5181777.6629252257</v>
      </c>
      <c r="CY59">
        <f>(('RCP26-NEW'!Q60*'Per Unit Emission'!AH103)*4545454.54545455)/30</f>
        <v>35133543.10296654</v>
      </c>
      <c r="CZ59">
        <f>(('RCP26-NEW'!R60*'Per Unit Emission'!AI103)*4545454.54545455)/30</f>
        <v>365194624.40917075</v>
      </c>
      <c r="DA59">
        <f>(('RCP26-NEW'!S60*'Per Unit Emission'!AJ103)*4545454.54545455)/30</f>
        <v>0</v>
      </c>
      <c r="DB59">
        <f>(('RCP26-NEW'!T60*'Per Unit Emission'!T103)*4545454.54545455)/30</f>
        <v>2573195060.0598822</v>
      </c>
      <c r="DC59">
        <f>(('RCP26-NEW'!U60*'Per Unit Emission'!U103)*4545454.54545455)/30</f>
        <v>980602475.45668375</v>
      </c>
      <c r="DD59">
        <f>(('RCP26-NEW'!V60*'Per Unit Emission'!V103)*4545454.54545455)/30</f>
        <v>361887718.16663831</v>
      </c>
      <c r="DE59">
        <f>(('RCP26-NEW'!W60*'Per Unit Emission'!W103)*4545454.54545455)/30</f>
        <v>79389520.707103163</v>
      </c>
      <c r="DF59">
        <f>(('RCP26-NEW'!X60*'Per Unit Emission'!X103)*4545454.54545455)/30</f>
        <v>1637977674.1893704</v>
      </c>
      <c r="DG59">
        <f>(('RCP26-NEW'!Y60*'Per Unit Emission'!Y103)*4545454.54545455)/30</f>
        <v>20070686.727919713</v>
      </c>
      <c r="DH59">
        <f>(('RCP26-NEW'!Z60*'Per Unit Emission'!Z103)*4545454.54545455)/30</f>
        <v>144538610.20822418</v>
      </c>
      <c r="DI59">
        <f>(('RCP26-NEW'!AA60*'Per Unit Emission'!AA103)*4545454.54545455)/30</f>
        <v>203926114.86363235</v>
      </c>
      <c r="DJ59">
        <f>(('RCP26-NEW'!AB60*'Per Unit Emission'!AB103)*4545454.54545455)/30</f>
        <v>837464594.9905206</v>
      </c>
      <c r="DK59">
        <f>(('RCP26-NEW'!AC60*'Per Unit Emission'!AC103)*4545454.54545455)/30</f>
        <v>71600918.023174599</v>
      </c>
      <c r="DL59">
        <f>(('RCP26-NEW'!AD60*'Per Unit Emission'!AD103)*4545454.54545455)/30</f>
        <v>72637033.22885251</v>
      </c>
      <c r="DM59">
        <f>(('RCP26-NEW'!AE60*'Per Unit Emission'!AE103)*4545454.54545455)/30</f>
        <v>44092682.455266513</v>
      </c>
      <c r="DN59">
        <f>(('RCP26-NEW'!AF60*'Per Unit Emission'!AF103)*4545454.54545455)/30</f>
        <v>70587625.012770161</v>
      </c>
      <c r="DO59">
        <f>(('RCP26-NEW'!AG60*'Per Unit Emission'!AG103)*4545454.54545455)/30</f>
        <v>5181777.6629252257</v>
      </c>
      <c r="DP59">
        <f>(('RCP26-NEW'!AH60*'Per Unit Emission'!AH103)*4545454.54545455)/30</f>
        <v>35133543.10296654</v>
      </c>
      <c r="DQ59">
        <f>(('RCP26-NEW'!AI60*'Per Unit Emission'!AI103)*4545454.54545455)/30</f>
        <v>365194624.40917075</v>
      </c>
      <c r="DR59">
        <f>(('RCP26-NEW'!AJ60*'Per Unit Emission'!AJ103)*4545454.54545455)/30</f>
        <v>0</v>
      </c>
      <c r="DS59">
        <f>(('RCP26-NEW'!AK60*'Per Unit Emission'!T103)*4545454.54545455)/30</f>
        <v>2573195060.0598822</v>
      </c>
      <c r="DT59">
        <f>(('RCP26-NEW'!AL60*'Per Unit Emission'!U103)*4545454.54545455)/30</f>
        <v>980602475.45668375</v>
      </c>
      <c r="DU59">
        <f>(('RCP26-NEW'!AM60*'Per Unit Emission'!V103)*4545454.54545455)/30</f>
        <v>361887718.16663831</v>
      </c>
      <c r="DV59">
        <f>(('RCP26-NEW'!AN60*'Per Unit Emission'!W103)*4545454.54545455)/30</f>
        <v>79389520.707103163</v>
      </c>
      <c r="DW59">
        <f>(('RCP26-NEW'!AO60*'Per Unit Emission'!X103)*4545454.54545455)/30</f>
        <v>1637977674.1893704</v>
      </c>
      <c r="DX59">
        <f>(('RCP26-NEW'!AP60*'Per Unit Emission'!Y103)*4545454.54545455)/30</f>
        <v>20070686.727919713</v>
      </c>
      <c r="DY59">
        <f>(('RCP26-NEW'!AQ60*'Per Unit Emission'!Z103)*4545454.54545455)/30</f>
        <v>144538610.20822418</v>
      </c>
      <c r="DZ59">
        <f>(('RCP26-NEW'!AR60*'Per Unit Emission'!AA103)*4545454.54545455)/30</f>
        <v>203926114.86363235</v>
      </c>
      <c r="EA59">
        <f>(('RCP26-NEW'!AS60*'Per Unit Emission'!AB103)*4545454.54545455)/30</f>
        <v>837464594.9905206</v>
      </c>
      <c r="EB59">
        <f>(('RCP26-NEW'!AT60*'Per Unit Emission'!AC103)*4545454.54545455)/30</f>
        <v>71600918.023174599</v>
      </c>
      <c r="EC59">
        <f>(('RCP26-NEW'!AU60*'Per Unit Emission'!AD103)*4545454.54545455)/30</f>
        <v>72637033.22885251</v>
      </c>
      <c r="ED59">
        <f>(('RCP26-NEW'!AV60*'Per Unit Emission'!AE103)*4545454.54545455)/30</f>
        <v>44092682.455266513</v>
      </c>
      <c r="EE59">
        <f>(('RCP26-NEW'!AW60*'Per Unit Emission'!AF103)*4545454.54545455)/30</f>
        <v>70587625.012770161</v>
      </c>
      <c r="EF59">
        <f>(('RCP26-NEW'!AX60*'Per Unit Emission'!AG103)*4545454.54545455)/30</f>
        <v>5181777.6629252257</v>
      </c>
      <c r="EG59">
        <f>(('RCP26-NEW'!AY60*'Per Unit Emission'!AH103)*4545454.54545455)/30</f>
        <v>35133543.10296654</v>
      </c>
      <c r="EH59">
        <f>(('RCP26-NEW'!AZ60*'Per Unit Emission'!AI103)*4545454.54545455)/30</f>
        <v>365194624.40917075</v>
      </c>
      <c r="EI59">
        <f>(('RCP26-NEW'!BA60*'Per Unit Emission'!AJ103)*4545454.54545455)/30</f>
        <v>0</v>
      </c>
      <c r="EJ59">
        <f>(('RCP26-NEW'!BB60*'Per Unit Emission'!T103)*4545454.54545455)/30</f>
        <v>2573195060.0598822</v>
      </c>
      <c r="EK59">
        <f>(('RCP26-NEW'!BC60*'Per Unit Emission'!U103)*4545454.54545455)/30</f>
        <v>980602475.45668375</v>
      </c>
      <c r="EL59">
        <f>(('RCP26-NEW'!BD60*'Per Unit Emission'!V103)*4545454.54545455)/30</f>
        <v>361887718.16663831</v>
      </c>
      <c r="EM59">
        <f>(('RCP26-NEW'!BE60*'Per Unit Emission'!W103)*4545454.54545455)/30</f>
        <v>79389520.707103163</v>
      </c>
      <c r="EN59">
        <f>(('RCP26-NEW'!BF60*'Per Unit Emission'!X103)*4545454.54545455)/30</f>
        <v>1637977674.1893704</v>
      </c>
      <c r="EO59">
        <f>(('RCP26-NEW'!BG60*'Per Unit Emission'!Y103)*4545454.54545455)/30</f>
        <v>20070686.727919713</v>
      </c>
      <c r="EP59">
        <f>(('RCP26-NEW'!BH60*'Per Unit Emission'!Z103)*4545454.54545455)/30</f>
        <v>144538610.20822418</v>
      </c>
      <c r="EQ59">
        <f>(('RCP26-NEW'!BI60*'Per Unit Emission'!AA103)*4545454.54545455)/30</f>
        <v>203926114.86363235</v>
      </c>
      <c r="ER59">
        <f>(('RCP26-NEW'!BJ60*'Per Unit Emission'!AB103)*4545454.54545455)/30</f>
        <v>837464594.9905206</v>
      </c>
      <c r="ES59">
        <f>(('RCP26-NEW'!BK60*'Per Unit Emission'!AC103)*4545454.54545455)/30</f>
        <v>71600918.023174599</v>
      </c>
      <c r="ET59">
        <f>(('RCP26-NEW'!BL60*'Per Unit Emission'!AD103)*4545454.54545455)/30</f>
        <v>72637033.22885251</v>
      </c>
      <c r="EU59">
        <f>(('RCP26-NEW'!BM60*'Per Unit Emission'!AE103)*4545454.54545455)/30</f>
        <v>44092682.455266513</v>
      </c>
      <c r="EV59">
        <f>(('RCP26-NEW'!BN60*'Per Unit Emission'!AF103)*4545454.54545455)/30</f>
        <v>70587625.012770161</v>
      </c>
      <c r="EW59">
        <f>(('RCP26-NEW'!BO60*'Per Unit Emission'!AG103)*4545454.54545455)/30</f>
        <v>5181777.6629252257</v>
      </c>
      <c r="EX59">
        <f>(('RCP26-NEW'!BP60*'Per Unit Emission'!AH103)*4545454.54545455)/30</f>
        <v>35133543.10296654</v>
      </c>
      <c r="EY59">
        <f>(('RCP26-NEW'!BQ60*'Per Unit Emission'!AI103)*4545454.54545455)/30</f>
        <v>365194624.40917075</v>
      </c>
      <c r="EZ59">
        <f>(('RCP26-NEW'!BR60*'Per Unit Emission'!AJ103)*4545454.54545455)/30</f>
        <v>0</v>
      </c>
      <c r="FA59">
        <f>(('RCP26-NEW'!BS60*'Per Unit Emission'!T103)*4545454.54545455)/30</f>
        <v>2573195060.0598822</v>
      </c>
      <c r="FB59">
        <f>(('RCP26-NEW'!BT60*'Per Unit Emission'!U103)*4545454.54545455)/30</f>
        <v>980602475.45668375</v>
      </c>
      <c r="FC59">
        <f>(('RCP26-NEW'!BU60*'Per Unit Emission'!V103)*4545454.54545455)/30</f>
        <v>361887718.16663831</v>
      </c>
      <c r="FD59">
        <f>(('RCP26-NEW'!BV60*'Per Unit Emission'!W103)*4545454.54545455)/30</f>
        <v>79389520.707103163</v>
      </c>
      <c r="FE59">
        <f>(('RCP26-NEW'!BW60*'Per Unit Emission'!X103)*4545454.54545455)/30</f>
        <v>1637977674.1893704</v>
      </c>
      <c r="FF59">
        <f>(('RCP26-NEW'!BX60*'Per Unit Emission'!Y103)*4545454.54545455)/30</f>
        <v>20070686.727919713</v>
      </c>
      <c r="FG59">
        <f>(('RCP26-NEW'!BY60*'Per Unit Emission'!Z103)*4545454.54545455)/30</f>
        <v>144538610.20822418</v>
      </c>
      <c r="FH59">
        <f>(('RCP26-NEW'!BZ60*'Per Unit Emission'!AA103)*4545454.54545455)/30</f>
        <v>203926114.86363235</v>
      </c>
      <c r="FI59">
        <f>(('RCP26-NEW'!CA60*'Per Unit Emission'!AB103)*4545454.54545455)/30</f>
        <v>837464594.9905206</v>
      </c>
      <c r="FJ59">
        <f>(('RCP26-NEW'!CB60*'Per Unit Emission'!AC103)*4545454.54545455)/30</f>
        <v>71600918.023174599</v>
      </c>
      <c r="FK59">
        <f>(('RCP26-NEW'!CC60*'Per Unit Emission'!AD103)*4545454.54545455)/30</f>
        <v>72637033.22885251</v>
      </c>
      <c r="FL59">
        <f>(('RCP26-NEW'!CD60*'Per Unit Emission'!AE103)*4545454.54545455)/30</f>
        <v>44092682.455266513</v>
      </c>
      <c r="FM59">
        <f>(('RCP26-NEW'!CE60*'Per Unit Emission'!AF103)*4545454.54545455)/30</f>
        <v>70587625.012770161</v>
      </c>
      <c r="FN59">
        <f>(('RCP26-NEW'!CF60*'Per Unit Emission'!AG103)*4545454.54545455)/30</f>
        <v>5181777.6629252257</v>
      </c>
      <c r="FO59">
        <f>(('RCP26-NEW'!CG60*'Per Unit Emission'!AH103)*4545454.54545455)/30</f>
        <v>35133543.10296654</v>
      </c>
      <c r="FP59">
        <f>(('RCP26-NEW'!CH60*'Per Unit Emission'!AI103)*4545454.54545455)/30</f>
        <v>365194624.40917075</v>
      </c>
      <c r="FQ59">
        <v>0</v>
      </c>
      <c r="FR59">
        <v>0</v>
      </c>
      <c r="FS59">
        <v>67.400000000000006</v>
      </c>
      <c r="FT59">
        <f>(('RCP19-NEW'!C60*'Per Unit Emission'!AK103)*4545454.54545455)/30</f>
        <v>2479849511.8538303</v>
      </c>
      <c r="FU59">
        <f>(('RCP19-NEW'!D60*'Per Unit Emission'!AL103)*4545454.54545455)/30</f>
        <v>947398264.18851399</v>
      </c>
      <c r="FV59">
        <f>(('RCP19-NEW'!E60*'Per Unit Emission'!AM103)*4545454.54545455)/30</f>
        <v>351048077.82556361</v>
      </c>
      <c r="FW59">
        <f>(('RCP19-NEW'!F60*'Per Unit Emission'!AN103)*4545454.54545455)/30</f>
        <v>76516241.019236192</v>
      </c>
      <c r="FX59">
        <f>(('RCP19-NEW'!G60*'Per Unit Emission'!AO103)*4545454.54545455)/30</f>
        <v>1586324132.0767412</v>
      </c>
      <c r="FY59">
        <f>(('RCP19-NEW'!H60*'Per Unit Emission'!AP103)*4545454.54545455)/30</f>
        <v>19346939.99741777</v>
      </c>
      <c r="FZ59">
        <f>(('RCP19-NEW'!I60*'Per Unit Emission'!AQ103)*4545454.54545455)/30</f>
        <v>139830308.50800806</v>
      </c>
      <c r="GA59">
        <f>(('RCP19-NEW'!J60*'Per Unit Emission'!AR103)*4545454.54545455)/30</f>
        <v>196721673.75001058</v>
      </c>
      <c r="GB59">
        <f>(('RCP19-NEW'!K60*'Per Unit Emission'!AS103)*4545454.54545455)/30</f>
        <v>811124058.09527636</v>
      </c>
      <c r="GC59">
        <f>(('RCP19-NEW'!L60*'Per Unit Emission'!AT103)*4545454.54545455)/30</f>
        <v>69011911.716409147</v>
      </c>
      <c r="GD59">
        <f>(('RCP19-NEW'!M60*'Per Unit Emission'!AU103)*4545454.54545455)/30</f>
        <v>70008149.281292096</v>
      </c>
      <c r="GE59">
        <f>(('RCP19-NEW'!N60*'Per Unit Emission'!AV103)*4545454.54545455)/30</f>
        <v>42504290.988722511</v>
      </c>
      <c r="GF59">
        <f>(('RCP19-NEW'!O60*'Per Unit Emission'!AW103)*4545454.54545455)/30</f>
        <v>68043861.409580812</v>
      </c>
      <c r="GG59">
        <f>(('RCP19-NEW'!P60*'Per Unit Emission'!AX103)*4545454.54545455)/30</f>
        <v>5030517.8183571054</v>
      </c>
      <c r="GH59">
        <f>(('RCP19-NEW'!Q60*'Per Unit Emission'!AY103)*4545454.54545455)/30</f>
        <v>33868932.066915289</v>
      </c>
      <c r="GI59">
        <f>(('RCP19-NEW'!R60*'Per Unit Emission'!AZ103)*4545454.54545455)/30</f>
        <v>352126482.03023183</v>
      </c>
      <c r="GJ59">
        <f>(('RCP19-NEW'!S60*'Per Unit Emission'!BA103)*4545454.54545455)/30</f>
        <v>0</v>
      </c>
      <c r="GK59">
        <f>(('RCP19-NEW'!T60*'Per Unit Emission'!AK103)*4545454.54545455)/30</f>
        <v>2479849511.8538303</v>
      </c>
      <c r="GL59">
        <f>(('RCP19-NEW'!U60*'Per Unit Emission'!AL103)*4545454.54545455)/30</f>
        <v>947398264.18851399</v>
      </c>
      <c r="GM59">
        <f>(('RCP19-NEW'!V60*'Per Unit Emission'!AM103)*4545454.54545455)/30</f>
        <v>351048077.82556361</v>
      </c>
      <c r="GN59">
        <f>(('RCP19-NEW'!W60*'Per Unit Emission'!AN103)*4545454.54545455)/30</f>
        <v>76516241.019236192</v>
      </c>
      <c r="GO59">
        <f>(('RCP19-NEW'!X60*'Per Unit Emission'!AO103)*4545454.54545455)/30</f>
        <v>1586324132.0767412</v>
      </c>
      <c r="GP59">
        <f>(('RCP19-NEW'!Y60*'Per Unit Emission'!AP103)*4545454.54545455)/30</f>
        <v>19346939.99741777</v>
      </c>
      <c r="GQ59">
        <f>(('RCP19-NEW'!Z60*'Per Unit Emission'!AQ103)*4545454.54545455)/30</f>
        <v>139830308.50800806</v>
      </c>
      <c r="GR59">
        <f>(('RCP19-NEW'!AA60*'Per Unit Emission'!AR103)*4545454.54545455)/30</f>
        <v>196721673.75001058</v>
      </c>
      <c r="GS59">
        <f>(('RCP19-NEW'!AB60*'Per Unit Emission'!AS103)*4545454.54545455)/30</f>
        <v>811124058.09527636</v>
      </c>
      <c r="GT59">
        <f>(('RCP19-NEW'!AC60*'Per Unit Emission'!AT103)*4545454.54545455)/30</f>
        <v>69011911.716409147</v>
      </c>
      <c r="GU59">
        <f>(('RCP19-NEW'!AD60*'Per Unit Emission'!AU103)*4545454.54545455)/30</f>
        <v>70008149.281292096</v>
      </c>
      <c r="GV59">
        <f>(('RCP19-NEW'!AE60*'Per Unit Emission'!AV103)*4545454.54545455)/30</f>
        <v>42504290.988722511</v>
      </c>
      <c r="GW59">
        <f>(('RCP19-NEW'!AF60*'Per Unit Emission'!AW103)*4545454.54545455)/30</f>
        <v>68043861.409580812</v>
      </c>
      <c r="GX59">
        <f>(('RCP19-NEW'!AG60*'Per Unit Emission'!AX103)*4545454.54545455)/30</f>
        <v>5030517.8183571054</v>
      </c>
      <c r="GY59">
        <f>(('RCP19-NEW'!AH60*'Per Unit Emission'!AY103)*4545454.54545455)/30</f>
        <v>33868932.066915289</v>
      </c>
      <c r="GZ59">
        <f>(('RCP19-NEW'!AI60*'Per Unit Emission'!AZ103)*4545454.54545455)/30</f>
        <v>352126482.03023183</v>
      </c>
      <c r="HA59">
        <f>(('RCP19-NEW'!AJ60*'Per Unit Emission'!BA103)*4545454.54545455)/30</f>
        <v>0</v>
      </c>
      <c r="HB59">
        <f>(('RCP19-NEW'!AK60*'Per Unit Emission'!AK103)*4545454.54545455)/30</f>
        <v>2479849511.8538303</v>
      </c>
      <c r="HC59">
        <f>(('RCP19-NEW'!AL60*'Per Unit Emission'!AL103)*4545454.54545455)/30</f>
        <v>947398264.18851399</v>
      </c>
      <c r="HD59">
        <f>(('RCP19-NEW'!AM60*'Per Unit Emission'!AM103)*4545454.54545455)/30</f>
        <v>351048077.82556361</v>
      </c>
      <c r="HE59">
        <f>(('RCP19-NEW'!AN60*'Per Unit Emission'!AN103)*4545454.54545455)/30</f>
        <v>76516241.019236192</v>
      </c>
      <c r="HF59">
        <f>(('RCP19-NEW'!AO60*'Per Unit Emission'!AO103)*4545454.54545455)/30</f>
        <v>1586324132.0767412</v>
      </c>
      <c r="HG59">
        <f>(('RCP19-NEW'!AP60*'Per Unit Emission'!AP103)*4545454.54545455)/30</f>
        <v>19346939.99741777</v>
      </c>
      <c r="HH59">
        <f>(('RCP19-NEW'!AQ60*'Per Unit Emission'!AQ103)*4545454.54545455)/30</f>
        <v>139830308.50800806</v>
      </c>
      <c r="HI59">
        <f>(('RCP19-NEW'!AR60*'Per Unit Emission'!AR103)*4545454.54545455)/30</f>
        <v>196721673.75001058</v>
      </c>
      <c r="HJ59">
        <f>(('RCP19-NEW'!AS60*'Per Unit Emission'!AS103)*4545454.54545455)/30</f>
        <v>811124058.09527636</v>
      </c>
      <c r="HK59">
        <f>(('RCP19-NEW'!AT60*'Per Unit Emission'!AT103)*4545454.54545455)/30</f>
        <v>69011911.716409147</v>
      </c>
      <c r="HL59">
        <f>(('RCP19-NEW'!AU60*'Per Unit Emission'!AU103)*4545454.54545455)/30</f>
        <v>70008149.281292096</v>
      </c>
      <c r="HM59">
        <f>(('RCP19-NEW'!AV60*'Per Unit Emission'!AV103)*4545454.54545455)/30</f>
        <v>42504290.988722511</v>
      </c>
      <c r="HN59">
        <f>(('RCP19-NEW'!AW60*'Per Unit Emission'!AW103)*4545454.54545455)/30</f>
        <v>68043861.409580812</v>
      </c>
      <c r="HO59">
        <f>(('RCP19-NEW'!AX60*'Per Unit Emission'!AX103)*4545454.54545455)/30</f>
        <v>5030517.8183571054</v>
      </c>
      <c r="HP59">
        <f>(('RCP19-NEW'!AY60*'Per Unit Emission'!AY103)*4545454.54545455)/30</f>
        <v>33868932.066915289</v>
      </c>
      <c r="HQ59">
        <f>(('RCP19-NEW'!AZ60*'Per Unit Emission'!AZ103)*4545454.54545455)/30</f>
        <v>352126482.03023183</v>
      </c>
      <c r="HR59">
        <f>(('RCP19-NEW'!BA60*'Per Unit Emission'!BA103)*4545454.54545455)/30</f>
        <v>0</v>
      </c>
      <c r="HS59">
        <f>(('RCP19-NEW'!BB60*'Per Unit Emission'!AK103)*4545454.54545455)/30</f>
        <v>2479849511.8538303</v>
      </c>
      <c r="HT59">
        <f>(('RCP19-NEW'!BC60*'Per Unit Emission'!AL103)*4545454.54545455)/30</f>
        <v>947398264.18851399</v>
      </c>
      <c r="HU59">
        <f>(('RCP19-NEW'!BD60*'Per Unit Emission'!AM103)*4545454.54545455)/30</f>
        <v>351048077.82556361</v>
      </c>
      <c r="HV59">
        <f>(('RCP19-NEW'!BE60*'Per Unit Emission'!AN103)*4545454.54545455)/30</f>
        <v>76516241.019236192</v>
      </c>
      <c r="HW59">
        <f>(('RCP19-NEW'!BF60*'Per Unit Emission'!AO103)*4545454.54545455)/30</f>
        <v>1586324132.0767412</v>
      </c>
      <c r="HX59">
        <f>(('RCP19-NEW'!BG60*'Per Unit Emission'!AP103)*4545454.54545455)/30</f>
        <v>19346939.99741777</v>
      </c>
      <c r="HY59">
        <f>(('RCP19-NEW'!BH60*'Per Unit Emission'!AQ103)*4545454.54545455)/30</f>
        <v>139830308.50800806</v>
      </c>
      <c r="HZ59">
        <f>(('RCP19-NEW'!BI60*'Per Unit Emission'!AR103)*4545454.54545455)/30</f>
        <v>196721673.75001058</v>
      </c>
      <c r="IA59">
        <f>(('RCP19-NEW'!BJ60*'Per Unit Emission'!AS103)*4545454.54545455)/30</f>
        <v>811124058.09527636</v>
      </c>
      <c r="IB59">
        <f>(('RCP19-NEW'!BK60*'Per Unit Emission'!AT103)*4545454.54545455)/30</f>
        <v>69011911.716409147</v>
      </c>
      <c r="IC59">
        <f>(('RCP19-NEW'!BL60*'Per Unit Emission'!AU103)*4545454.54545455)/30</f>
        <v>70008149.281292096</v>
      </c>
      <c r="ID59">
        <f>(('RCP19-NEW'!BM60*'Per Unit Emission'!AV103)*4545454.54545455)/30</f>
        <v>42504290.988722511</v>
      </c>
      <c r="IE59">
        <f>(('RCP19-NEW'!BN60*'Per Unit Emission'!AW103)*4545454.54545455)/30</f>
        <v>68043861.409580812</v>
      </c>
      <c r="IF59">
        <f>(('RCP19-NEW'!BO60*'Per Unit Emission'!AX103)*4545454.54545455)/30</f>
        <v>5030517.8183571054</v>
      </c>
      <c r="IG59">
        <f>(('RCP19-NEW'!BP60*'Per Unit Emission'!AY103)*4545454.54545455)/30</f>
        <v>33868932.066915289</v>
      </c>
      <c r="IH59">
        <f>(('RCP19-NEW'!BQ60*'Per Unit Emission'!AZ103)*4545454.54545455)/30</f>
        <v>352126482.03023183</v>
      </c>
      <c r="II59">
        <f>(('RCP19-NEW'!BR60*'Per Unit Emission'!BA103)*4545454.54545455)/30</f>
        <v>0</v>
      </c>
      <c r="IJ59">
        <f>(('RCP19-NEW'!BS60*'Per Unit Emission'!AK103)*4545454.54545455)/30</f>
        <v>2479849511.8538303</v>
      </c>
      <c r="IK59">
        <f>(('RCP19-NEW'!BT60*'Per Unit Emission'!AL103)*4545454.54545455)/30</f>
        <v>947398264.18851399</v>
      </c>
      <c r="IL59">
        <f>(('RCP19-NEW'!BU60*'Per Unit Emission'!AM103)*4545454.54545455)/30</f>
        <v>351048077.82556361</v>
      </c>
      <c r="IM59">
        <f>(('RCP19-NEW'!BV60*'Per Unit Emission'!AN103)*4545454.54545455)/30</f>
        <v>76516241.019236192</v>
      </c>
      <c r="IN59">
        <f>(('RCP19-NEW'!BW60*'Per Unit Emission'!AO103)*4545454.54545455)/30</f>
        <v>1586324132.0767412</v>
      </c>
      <c r="IO59">
        <f>(('RCP19-NEW'!BX60*'Per Unit Emission'!AP103)*4545454.54545455)/30</f>
        <v>19346939.99741777</v>
      </c>
      <c r="IP59">
        <f>(('RCP19-NEW'!BY60*'Per Unit Emission'!AQ103)*4545454.54545455)/30</f>
        <v>139830308.50800806</v>
      </c>
      <c r="IQ59">
        <f>(('RCP19-NEW'!BZ60*'Per Unit Emission'!AR103)*4545454.54545455)/30</f>
        <v>196721673.75001058</v>
      </c>
      <c r="IR59">
        <f>(('RCP19-NEW'!CA60*'Per Unit Emission'!AS103)*4545454.54545455)/30</f>
        <v>811124058.09527636</v>
      </c>
      <c r="IS59">
        <f>(('RCP19-NEW'!CB60*'Per Unit Emission'!AT103)*4545454.54545455)/30</f>
        <v>69011911.716409147</v>
      </c>
      <c r="IT59">
        <f>(('RCP19-NEW'!CC60*'Per Unit Emission'!AU103)*4545454.54545455)/30</f>
        <v>70008149.281292096</v>
      </c>
      <c r="IU59">
        <f>(('RCP19-NEW'!CD60*'Per Unit Emission'!AV103)*4545454.54545455)/30</f>
        <v>42504290.988722511</v>
      </c>
      <c r="IV59">
        <f>(('RCP19-NEW'!CE60*'Per Unit Emission'!AW103)*4545454.54545455)/30</f>
        <v>68043861.409580812</v>
      </c>
      <c r="IW59">
        <f>(('RCP19-NEW'!CF60*'Per Unit Emission'!AX103)*4545454.54545455)/30</f>
        <v>5030517.8183571054</v>
      </c>
      <c r="IX59">
        <f>(('RCP19-NEW'!CG60*'Per Unit Emission'!AY103)*4545454.54545455)/30</f>
        <v>33868932.066915289</v>
      </c>
      <c r="IY59">
        <f>(('RCP19-NEW'!CH60*'Per Unit Emission'!AZ103)*4545454.54545455)/30</f>
        <v>352126482.03023183</v>
      </c>
    </row>
    <row r="60" spans="1:259" x14ac:dyDescent="0.25">
      <c r="A60">
        <v>2023</v>
      </c>
      <c r="B60">
        <f>(('Base-New'!C61*'Per Unit Emission'!C104)*4545454.54545455)/30</f>
        <v>3590134042.1748371</v>
      </c>
      <c r="C60">
        <f>(('Base-New'!D61*'Per Unit Emission'!D104)*4545454.54545455)/30</f>
        <v>1892584403.1107612</v>
      </c>
      <c r="D60">
        <f>(('Base-New'!E61*'Per Unit Emission'!E104)*4545454.54545455)/30</f>
        <v>623130130.05184174</v>
      </c>
      <c r="E60">
        <f>(('Base-New'!F61*'Per Unit Emission'!F104)*4545454.54545455)/30</f>
        <v>137121015.77227318</v>
      </c>
      <c r="F60">
        <f>(('Base-New'!G61*'Per Unit Emission'!G104)*4545454.54545455)/30</f>
        <v>1687949740.4886594</v>
      </c>
      <c r="G60">
        <f>(('Base-New'!H61*'Per Unit Emission'!H104)*4545454.54545455)/30</f>
        <v>34630329.697321214</v>
      </c>
      <c r="H60">
        <f>(('Base-New'!I61*'Per Unit Emission'!I104)*4545454.54545455)/30</f>
        <v>176780004.2116589</v>
      </c>
      <c r="I60">
        <f>(('Base-New'!J61*'Per Unit Emission'!J104)*4545454.54545455)/30</f>
        <v>349045039.27335763</v>
      </c>
      <c r="J60">
        <f>(('Base-New'!K61*'Per Unit Emission'!K104)*4545454.54545455)/30</f>
        <v>1437285633.6430459</v>
      </c>
      <c r="K60">
        <f>(('Base-New'!L61*'Per Unit Emission'!L104)*4545454.54545455)/30</f>
        <v>124607635.3628103</v>
      </c>
      <c r="L60">
        <f>(('Base-New'!M61*'Per Unit Emission'!M104)*4545454.54545455)/30</f>
        <v>121707691.80769306</v>
      </c>
      <c r="M60">
        <f>(('Base-New'!N61*'Per Unit Emission'!N104)*4545454.54545455)/30</f>
        <v>46738124.429139428</v>
      </c>
      <c r="N60">
        <f>(('Base-New'!O61*'Per Unit Emission'!O104)*4545454.54545455)/30</f>
        <v>139738578.29601961</v>
      </c>
      <c r="O60">
        <f>(('Base-New'!P61*'Per Unit Emission'!P104)*4545454.54545455)/30</f>
        <v>8217522.7580442755</v>
      </c>
      <c r="P60">
        <f>(('Base-New'!Q61*'Per Unit Emission'!Q104)*4545454.54545455)/30</f>
        <v>62074850.574389711</v>
      </c>
      <c r="Q60">
        <f>(('Base-New'!R61*'Per Unit Emission'!R104)*4545454.54545455)/30</f>
        <v>553349617.6476624</v>
      </c>
      <c r="R60">
        <v>0</v>
      </c>
      <c r="S60">
        <f>(('Base-New'!T61*'Per Unit Emission'!C104)*4545454.54545455)/30</f>
        <v>3590134042.1748371</v>
      </c>
      <c r="T60">
        <f>(('Base-New'!U61*'Per Unit Emission'!D104)*4545454.54545455)/30</f>
        <v>1892584403.1107612</v>
      </c>
      <c r="U60">
        <f>(('Base-New'!V61*'Per Unit Emission'!E104)*4545454.54545455)/30</f>
        <v>623130130.05184174</v>
      </c>
      <c r="V60">
        <f>(('Base-New'!W61*'Per Unit Emission'!F104)*4545454.54545455)/30</f>
        <v>137121015.77227318</v>
      </c>
      <c r="W60">
        <f>(('Base-New'!X61*'Per Unit Emission'!G104)*4545454.54545455)/30</f>
        <v>1687949740.4886594</v>
      </c>
      <c r="X60">
        <f>(('Base-New'!Y61*'Per Unit Emission'!H104)*4545454.54545455)/30</f>
        <v>34630329.697321214</v>
      </c>
      <c r="Y60">
        <f>(('Base-New'!Z61*'Per Unit Emission'!I104)*4545454.54545455)/30</f>
        <v>176780004.2116589</v>
      </c>
      <c r="Z60">
        <f>(('Base-New'!AA61*'Per Unit Emission'!J104)*4545454.54545455)/30</f>
        <v>349045039.27335763</v>
      </c>
      <c r="AA60">
        <f>(('Base-New'!AB61*'Per Unit Emission'!K104)*4545454.54545455)/30</f>
        <v>1437285633.6430459</v>
      </c>
      <c r="AB60">
        <f>(('Base-New'!AC61*'Per Unit Emission'!L104)*4545454.54545455)/30</f>
        <v>124607635.3628103</v>
      </c>
      <c r="AC60">
        <f>(('Base-New'!AD61*'Per Unit Emission'!M104)*4545454.54545455)/30</f>
        <v>121707691.80769306</v>
      </c>
      <c r="AD60">
        <f>(('Base-New'!AE61*'Per Unit Emission'!N104)*4545454.54545455)/30</f>
        <v>46738124.429139428</v>
      </c>
      <c r="AE60">
        <f>(('Base-New'!AF61*'Per Unit Emission'!O104)*4545454.54545455)/30</f>
        <v>139738578.29601961</v>
      </c>
      <c r="AF60">
        <f>(('Base-New'!AG61*'Per Unit Emission'!P104)*4545454.54545455)/30</f>
        <v>8217522.7580442755</v>
      </c>
      <c r="AG60">
        <f>(('Base-New'!AH61*'Per Unit Emission'!Q104)*4545454.54545455)/30</f>
        <v>62074850.574389711</v>
      </c>
      <c r="AH60">
        <f>(('Base-New'!AI61*'Per Unit Emission'!R104)*4545454.54545455)/30</f>
        <v>553349617.6476624</v>
      </c>
      <c r="AI60">
        <v>0</v>
      </c>
      <c r="AJ60">
        <f>(('Base-New'!AK61*'Per Unit Emission'!C104)*4545454.54545455)/30</f>
        <v>3590134042.1748371</v>
      </c>
      <c r="AK60">
        <f>(('Base-New'!AL61*'Per Unit Emission'!D104)*4545454.54545455)/30</f>
        <v>1892584403.1107612</v>
      </c>
      <c r="AL60">
        <f>(('Base-New'!AM61*'Per Unit Emission'!E104)*4545454.54545455)/30</f>
        <v>623130130.05184174</v>
      </c>
      <c r="AM60">
        <f>(('Base-New'!AN61*'Per Unit Emission'!F104)*4545454.54545455)/30</f>
        <v>137121015.77227318</v>
      </c>
      <c r="AN60">
        <f>(('Base-New'!AO61*'Per Unit Emission'!G104)*4545454.54545455)/30</f>
        <v>1687949740.4886594</v>
      </c>
      <c r="AO60">
        <f>(('Base-New'!AP61*'Per Unit Emission'!H104)*4545454.54545455)/30</f>
        <v>34630329.697321214</v>
      </c>
      <c r="AP60">
        <f>(('Base-New'!AQ61*'Per Unit Emission'!I104)*4545454.54545455)/30</f>
        <v>176780004.2116589</v>
      </c>
      <c r="AQ60">
        <f>(('Base-New'!AR61*'Per Unit Emission'!J104)*4545454.54545455)/30</f>
        <v>349045039.27335763</v>
      </c>
      <c r="AR60">
        <f>(('Base-New'!AS61*'Per Unit Emission'!K104)*4545454.54545455)/30</f>
        <v>1437285633.6430459</v>
      </c>
      <c r="AS60">
        <f>(('Base-New'!AT61*'Per Unit Emission'!L104)*4545454.54545455)/30</f>
        <v>124607635.3628103</v>
      </c>
      <c r="AT60">
        <f>(('Base-New'!AU61*'Per Unit Emission'!M104)*4545454.54545455)/30</f>
        <v>121707691.80769306</v>
      </c>
      <c r="AU60">
        <f>(('Base-New'!AV61*'Per Unit Emission'!N104)*4545454.54545455)/30</f>
        <v>46738124.429139428</v>
      </c>
      <c r="AV60">
        <f>(('Base-New'!AW61*'Per Unit Emission'!O104)*4545454.54545455)/30</f>
        <v>139738578.29601961</v>
      </c>
      <c r="AW60">
        <f>(('Base-New'!AX61*'Per Unit Emission'!P104)*4545454.54545455)/30</f>
        <v>8217522.7580442755</v>
      </c>
      <c r="AX60">
        <f>(('Base-New'!AY61*'Per Unit Emission'!Q104)*4545454.54545455)/30</f>
        <v>62074850.574389711</v>
      </c>
      <c r="AY60">
        <f>(('Base-New'!AZ61*'Per Unit Emission'!R104)*4545454.54545455)/30</f>
        <v>553349617.6476624</v>
      </c>
      <c r="AZ60">
        <v>0</v>
      </c>
      <c r="BA60">
        <f>(('Base-New'!BB61*'Per Unit Emission'!C104)*4545454.54545455)/30</f>
        <v>3590134042.1748371</v>
      </c>
      <c r="BB60">
        <f>(('Base-New'!BC61*'Per Unit Emission'!D104)*4545454.54545455)/30</f>
        <v>1892584403.1107612</v>
      </c>
      <c r="BC60">
        <f>(('Base-New'!BD61*'Per Unit Emission'!E104)*4545454.54545455)/30</f>
        <v>623130130.05184174</v>
      </c>
      <c r="BD60">
        <f>(('Base-New'!BE61*'Per Unit Emission'!F104)*4545454.54545455)/30</f>
        <v>137121015.77227318</v>
      </c>
      <c r="BE60">
        <f>(('Base-New'!BF61*'Per Unit Emission'!G104)*4545454.54545455)/30</f>
        <v>1687949740.4886594</v>
      </c>
      <c r="BF60">
        <f>(('Base-New'!BG61*'Per Unit Emission'!H104)*4545454.54545455)/30</f>
        <v>34630329.697321214</v>
      </c>
      <c r="BG60">
        <f>(('Base-New'!BH61*'Per Unit Emission'!I104)*4545454.54545455)/30</f>
        <v>176780004.2116589</v>
      </c>
      <c r="BH60">
        <f>(('Base-New'!BI61*'Per Unit Emission'!J104)*4545454.54545455)/30</f>
        <v>349045039.27335763</v>
      </c>
      <c r="BI60">
        <f>(('Base-New'!BJ61*'Per Unit Emission'!K104)*4545454.54545455)/30</f>
        <v>1437285633.6430459</v>
      </c>
      <c r="BJ60">
        <f>(('Base-New'!BK61*'Per Unit Emission'!L104)*4545454.54545455)/30</f>
        <v>124607635.3628103</v>
      </c>
      <c r="BK60">
        <f>(('Base-New'!BL61*'Per Unit Emission'!M104)*4545454.54545455)/30</f>
        <v>121707691.80769306</v>
      </c>
      <c r="BL60">
        <f>(('Base-New'!BM61*'Per Unit Emission'!N104)*4545454.54545455)/30</f>
        <v>46738124.429139428</v>
      </c>
      <c r="BM60">
        <f>(('Base-New'!BN61*'Per Unit Emission'!O104)*4545454.54545455)/30</f>
        <v>139738578.29601961</v>
      </c>
      <c r="BN60">
        <f>(('Base-New'!BO61*'Per Unit Emission'!P104)*4545454.54545455)/30</f>
        <v>8217522.7580442755</v>
      </c>
      <c r="BO60">
        <f>(('Base-New'!BP61*'Per Unit Emission'!Q104)*4545454.54545455)/30</f>
        <v>62074850.574389711</v>
      </c>
      <c r="BP60">
        <f>(('Base-New'!BQ61*'Per Unit Emission'!R104)*4545454.54545455)/30</f>
        <v>553349617.6476624</v>
      </c>
      <c r="BQ60">
        <v>0</v>
      </c>
      <c r="BR60">
        <f>(('Base-New'!BS61*'Per Unit Emission'!C104)*4545454.54545455)/30</f>
        <v>3590134042.1748371</v>
      </c>
      <c r="BS60">
        <f>(('Base-New'!BT61*'Per Unit Emission'!D104)*4545454.54545455)/30</f>
        <v>1892584403.1107612</v>
      </c>
      <c r="BT60">
        <f>(('Base-New'!BU61*'Per Unit Emission'!E104)*4545454.54545455)/30</f>
        <v>623130130.05184174</v>
      </c>
      <c r="BU60">
        <f>(('Base-New'!BV61*'Per Unit Emission'!F104)*4545454.54545455)/30</f>
        <v>137121015.77227318</v>
      </c>
      <c r="BV60">
        <f>(('Base-New'!BW61*'Per Unit Emission'!G104)*4545454.54545455)/30</f>
        <v>1687949740.4886594</v>
      </c>
      <c r="BW60">
        <f>(('Base-New'!BX61*'Per Unit Emission'!H104)*4545454.54545455)/30</f>
        <v>34630329.697321214</v>
      </c>
      <c r="BX60">
        <f>(('Base-New'!BY61*'Per Unit Emission'!I104)*4545454.54545455)/30</f>
        <v>176780004.2116589</v>
      </c>
      <c r="BY60">
        <f>(('Base-New'!BZ61*'Per Unit Emission'!J104)*4545454.54545455)/30</f>
        <v>349045039.27335763</v>
      </c>
      <c r="BZ60">
        <f>(('Base-New'!CA61*'Per Unit Emission'!K104)*4545454.54545455)/30</f>
        <v>1437285633.6430459</v>
      </c>
      <c r="CA60">
        <f>(('Base-New'!CB61*'Per Unit Emission'!L104)*4545454.54545455)/30</f>
        <v>124607635.3628103</v>
      </c>
      <c r="CB60">
        <f>(('Base-New'!CC61*'Per Unit Emission'!M104)*4545454.54545455)/30</f>
        <v>121707691.80769306</v>
      </c>
      <c r="CC60">
        <f>(('Base-New'!CD61*'Per Unit Emission'!N104)*4545454.54545455)/30</f>
        <v>46738124.429139428</v>
      </c>
      <c r="CD60">
        <f>(('Base-New'!CE61*'Per Unit Emission'!O104)*4545454.54545455)/30</f>
        <v>139738578.29601961</v>
      </c>
      <c r="CE60">
        <f>(('Base-New'!CF61*'Per Unit Emission'!P104)*4545454.54545455)/30</f>
        <v>8217522.7580442755</v>
      </c>
      <c r="CF60">
        <f>(('Base-New'!CG61*'Per Unit Emission'!Q104)*4545454.54545455)/30</f>
        <v>62074850.574389711</v>
      </c>
      <c r="CG60">
        <f>(('Base-New'!CH61*'Per Unit Emission'!R104)*4545454.54545455)/30</f>
        <v>553349617.6476624</v>
      </c>
      <c r="CH60">
        <v>0</v>
      </c>
      <c r="CI60">
        <v>0</v>
      </c>
      <c r="CJ60">
        <v>67.433333333333337</v>
      </c>
      <c r="CK60">
        <f>(('RCP26-NEW'!C61*'Per Unit Emission'!T104)*4545454.54545455)/30</f>
        <v>3537264731.02564</v>
      </c>
      <c r="CL60">
        <f>(('RCP26-NEW'!D61*'Per Unit Emission'!U104)*4545454.54545455)/30</f>
        <v>1861308665.1061866</v>
      </c>
      <c r="CM60">
        <f>(('RCP26-NEW'!E61*'Per Unit Emission'!V104)*4545454.54545455)/30</f>
        <v>606580256.06730759</v>
      </c>
      <c r="CN60">
        <f>(('RCP26-NEW'!F61*'Per Unit Emission'!W104)*4545454.54545455)/30</f>
        <v>135109727.59971359</v>
      </c>
      <c r="CO60">
        <f>(('RCP26-NEW'!G61*'Per Unit Emission'!X104)*4545454.54545455)/30</f>
        <v>1669134342.9431152</v>
      </c>
      <c r="CP60">
        <f>(('RCP26-NEW'!H61*'Per Unit Emission'!Y104)*4545454.54545455)/30</f>
        <v>34125284.699499741</v>
      </c>
      <c r="CQ60">
        <f>(('RCP26-NEW'!I61*'Per Unit Emission'!Z104)*4545454.54545455)/30</f>
        <v>169445642.29335737</v>
      </c>
      <c r="CR60">
        <f>(('RCP26-NEW'!J61*'Per Unit Emission'!AA104)*4545454.54545455)/30</f>
        <v>343241060.24538606</v>
      </c>
      <c r="CS60">
        <f>(('RCP26-NEW'!K61*'Per Unit Emission'!AB104)*4545454.54545455)/30</f>
        <v>1402310124.2050405</v>
      </c>
      <c r="CT60">
        <f>(('RCP26-NEW'!L61*'Per Unit Emission'!AC104)*4545454.54545455)/30</f>
        <v>122783597.4419516</v>
      </c>
      <c r="CU60">
        <f>(('RCP26-NEW'!M61*'Per Unit Emission'!AD104)*4545454.54545455)/30</f>
        <v>119923469.50855231</v>
      </c>
      <c r="CV60">
        <f>(('RCP26-NEW'!N61*'Per Unit Emission'!AE104)*4545454.54545455)/30</f>
        <v>46054181.115989126</v>
      </c>
      <c r="CW60">
        <f>(('RCP26-NEW'!O61*'Per Unit Emission'!AF104)*4545454.54545455)/30</f>
        <v>137699220.43151301</v>
      </c>
      <c r="CX60">
        <f>(('RCP26-NEW'!P61*'Per Unit Emission'!AG104)*4545454.54545455)/30</f>
        <v>7986706.15319419</v>
      </c>
      <c r="CY60">
        <f>(('RCP26-NEW'!Q61*'Per Unit Emission'!AH104)*4545454.54545455)/30</f>
        <v>61170569.708697721</v>
      </c>
      <c r="CZ60">
        <f>(('RCP26-NEW'!R61*'Per Unit Emission'!AI104)*4545454.54545455)/30</f>
        <v>544562818.81563425</v>
      </c>
      <c r="DA60">
        <f>(('RCP26-NEW'!S61*'Per Unit Emission'!AJ104)*4545454.54545455)/30</f>
        <v>0</v>
      </c>
      <c r="DB60">
        <f>(('RCP26-NEW'!T61*'Per Unit Emission'!T104)*4545454.54545455)/30</f>
        <v>3537264731.02564</v>
      </c>
      <c r="DC60">
        <f>(('RCP26-NEW'!U61*'Per Unit Emission'!U104)*4545454.54545455)/30</f>
        <v>1861308665.1061866</v>
      </c>
      <c r="DD60">
        <f>(('RCP26-NEW'!V61*'Per Unit Emission'!V104)*4545454.54545455)/30</f>
        <v>606580256.06730759</v>
      </c>
      <c r="DE60">
        <f>(('RCP26-NEW'!W61*'Per Unit Emission'!W104)*4545454.54545455)/30</f>
        <v>135109727.59971359</v>
      </c>
      <c r="DF60">
        <f>(('RCP26-NEW'!X61*'Per Unit Emission'!X104)*4545454.54545455)/30</f>
        <v>1669134342.9431152</v>
      </c>
      <c r="DG60">
        <f>(('RCP26-NEW'!Y61*'Per Unit Emission'!Y104)*4545454.54545455)/30</f>
        <v>34125284.699499741</v>
      </c>
      <c r="DH60">
        <f>(('RCP26-NEW'!Z61*'Per Unit Emission'!Z104)*4545454.54545455)/30</f>
        <v>169445642.29335737</v>
      </c>
      <c r="DI60">
        <f>(('RCP26-NEW'!AA61*'Per Unit Emission'!AA104)*4545454.54545455)/30</f>
        <v>343241060.24538606</v>
      </c>
      <c r="DJ60">
        <f>(('RCP26-NEW'!AB61*'Per Unit Emission'!AB104)*4545454.54545455)/30</f>
        <v>1402310124.2050405</v>
      </c>
      <c r="DK60">
        <f>(('RCP26-NEW'!AC61*'Per Unit Emission'!AC104)*4545454.54545455)/30</f>
        <v>122783597.4419516</v>
      </c>
      <c r="DL60">
        <f>(('RCP26-NEW'!AD61*'Per Unit Emission'!AD104)*4545454.54545455)/30</f>
        <v>119923469.50855231</v>
      </c>
      <c r="DM60">
        <f>(('RCP26-NEW'!AE61*'Per Unit Emission'!AE104)*4545454.54545455)/30</f>
        <v>46054181.115989126</v>
      </c>
      <c r="DN60">
        <f>(('RCP26-NEW'!AF61*'Per Unit Emission'!AF104)*4545454.54545455)/30</f>
        <v>137699220.43151301</v>
      </c>
      <c r="DO60">
        <f>(('RCP26-NEW'!AG61*'Per Unit Emission'!AG104)*4545454.54545455)/30</f>
        <v>7986706.15319419</v>
      </c>
      <c r="DP60">
        <f>(('RCP26-NEW'!AH61*'Per Unit Emission'!AH104)*4545454.54545455)/30</f>
        <v>61170569.708697721</v>
      </c>
      <c r="DQ60">
        <f>(('RCP26-NEW'!AI61*'Per Unit Emission'!AI104)*4545454.54545455)/30</f>
        <v>544562818.81563425</v>
      </c>
      <c r="DR60">
        <f>(('RCP26-NEW'!AJ61*'Per Unit Emission'!AJ104)*4545454.54545455)/30</f>
        <v>0</v>
      </c>
      <c r="DS60">
        <f>(('RCP26-NEW'!AK61*'Per Unit Emission'!T104)*4545454.54545455)/30</f>
        <v>3537264731.02564</v>
      </c>
      <c r="DT60">
        <f>(('RCP26-NEW'!AL61*'Per Unit Emission'!U104)*4545454.54545455)/30</f>
        <v>1861308665.1061866</v>
      </c>
      <c r="DU60">
        <f>(('RCP26-NEW'!AM61*'Per Unit Emission'!V104)*4545454.54545455)/30</f>
        <v>606580256.06730759</v>
      </c>
      <c r="DV60">
        <f>(('RCP26-NEW'!AN61*'Per Unit Emission'!W104)*4545454.54545455)/30</f>
        <v>135109727.59971359</v>
      </c>
      <c r="DW60">
        <f>(('RCP26-NEW'!AO61*'Per Unit Emission'!X104)*4545454.54545455)/30</f>
        <v>1669134342.9431152</v>
      </c>
      <c r="DX60">
        <f>(('RCP26-NEW'!AP61*'Per Unit Emission'!Y104)*4545454.54545455)/30</f>
        <v>34125284.699499741</v>
      </c>
      <c r="DY60">
        <f>(('RCP26-NEW'!AQ61*'Per Unit Emission'!Z104)*4545454.54545455)/30</f>
        <v>169445642.29335737</v>
      </c>
      <c r="DZ60">
        <f>(('RCP26-NEW'!AR61*'Per Unit Emission'!AA104)*4545454.54545455)/30</f>
        <v>343241060.24538606</v>
      </c>
      <c r="EA60">
        <f>(('RCP26-NEW'!AS61*'Per Unit Emission'!AB104)*4545454.54545455)/30</f>
        <v>1402310124.2050405</v>
      </c>
      <c r="EB60">
        <f>(('RCP26-NEW'!AT61*'Per Unit Emission'!AC104)*4545454.54545455)/30</f>
        <v>122783597.4419516</v>
      </c>
      <c r="EC60">
        <f>(('RCP26-NEW'!AU61*'Per Unit Emission'!AD104)*4545454.54545455)/30</f>
        <v>119923469.50855231</v>
      </c>
      <c r="ED60">
        <f>(('RCP26-NEW'!AV61*'Per Unit Emission'!AE104)*4545454.54545455)/30</f>
        <v>46054181.115989126</v>
      </c>
      <c r="EE60">
        <f>(('RCP26-NEW'!AW61*'Per Unit Emission'!AF104)*4545454.54545455)/30</f>
        <v>137699220.43151301</v>
      </c>
      <c r="EF60">
        <f>(('RCP26-NEW'!AX61*'Per Unit Emission'!AG104)*4545454.54545455)/30</f>
        <v>7986706.15319419</v>
      </c>
      <c r="EG60">
        <f>(('RCP26-NEW'!AY61*'Per Unit Emission'!AH104)*4545454.54545455)/30</f>
        <v>61170569.708697721</v>
      </c>
      <c r="EH60">
        <f>(('RCP26-NEW'!AZ61*'Per Unit Emission'!AI104)*4545454.54545455)/30</f>
        <v>544562818.81563425</v>
      </c>
      <c r="EI60">
        <f>(('RCP26-NEW'!BA61*'Per Unit Emission'!AJ104)*4545454.54545455)/30</f>
        <v>0</v>
      </c>
      <c r="EJ60">
        <f>(('RCP26-NEW'!BB61*'Per Unit Emission'!T104)*4545454.54545455)/30</f>
        <v>3537264731.02564</v>
      </c>
      <c r="EK60">
        <f>(('RCP26-NEW'!BC61*'Per Unit Emission'!U104)*4545454.54545455)/30</f>
        <v>1861308665.1061866</v>
      </c>
      <c r="EL60">
        <f>(('RCP26-NEW'!BD61*'Per Unit Emission'!V104)*4545454.54545455)/30</f>
        <v>606580256.06730759</v>
      </c>
      <c r="EM60">
        <f>(('RCP26-NEW'!BE61*'Per Unit Emission'!W104)*4545454.54545455)/30</f>
        <v>135109727.59971359</v>
      </c>
      <c r="EN60">
        <f>(('RCP26-NEW'!BF61*'Per Unit Emission'!X104)*4545454.54545455)/30</f>
        <v>1669134342.9431152</v>
      </c>
      <c r="EO60">
        <f>(('RCP26-NEW'!BG61*'Per Unit Emission'!Y104)*4545454.54545455)/30</f>
        <v>34125284.699499741</v>
      </c>
      <c r="EP60">
        <f>(('RCP26-NEW'!BH61*'Per Unit Emission'!Z104)*4545454.54545455)/30</f>
        <v>169445642.29335737</v>
      </c>
      <c r="EQ60">
        <f>(('RCP26-NEW'!BI61*'Per Unit Emission'!AA104)*4545454.54545455)/30</f>
        <v>343241060.24538606</v>
      </c>
      <c r="ER60">
        <f>(('RCP26-NEW'!BJ61*'Per Unit Emission'!AB104)*4545454.54545455)/30</f>
        <v>1402310124.2050405</v>
      </c>
      <c r="ES60">
        <f>(('RCP26-NEW'!BK61*'Per Unit Emission'!AC104)*4545454.54545455)/30</f>
        <v>122783597.4419516</v>
      </c>
      <c r="ET60">
        <f>(('RCP26-NEW'!BL61*'Per Unit Emission'!AD104)*4545454.54545455)/30</f>
        <v>119923469.50855231</v>
      </c>
      <c r="EU60">
        <f>(('RCP26-NEW'!BM61*'Per Unit Emission'!AE104)*4545454.54545455)/30</f>
        <v>46054181.115989126</v>
      </c>
      <c r="EV60">
        <f>(('RCP26-NEW'!BN61*'Per Unit Emission'!AF104)*4545454.54545455)/30</f>
        <v>137699220.43151301</v>
      </c>
      <c r="EW60">
        <f>(('RCP26-NEW'!BO61*'Per Unit Emission'!AG104)*4545454.54545455)/30</f>
        <v>7986706.15319419</v>
      </c>
      <c r="EX60">
        <f>(('RCP26-NEW'!BP61*'Per Unit Emission'!AH104)*4545454.54545455)/30</f>
        <v>61170569.708697721</v>
      </c>
      <c r="EY60">
        <f>(('RCP26-NEW'!BQ61*'Per Unit Emission'!AI104)*4545454.54545455)/30</f>
        <v>544562818.81563425</v>
      </c>
      <c r="EZ60">
        <f>(('RCP26-NEW'!BR61*'Per Unit Emission'!AJ104)*4545454.54545455)/30</f>
        <v>0</v>
      </c>
      <c r="FA60">
        <f>(('RCP26-NEW'!BS61*'Per Unit Emission'!T104)*4545454.54545455)/30</f>
        <v>3537264731.02564</v>
      </c>
      <c r="FB60">
        <f>(('RCP26-NEW'!BT61*'Per Unit Emission'!U104)*4545454.54545455)/30</f>
        <v>1861308665.1061866</v>
      </c>
      <c r="FC60">
        <f>(('RCP26-NEW'!BU61*'Per Unit Emission'!V104)*4545454.54545455)/30</f>
        <v>606580256.06730759</v>
      </c>
      <c r="FD60">
        <f>(('RCP26-NEW'!BV61*'Per Unit Emission'!W104)*4545454.54545455)/30</f>
        <v>135109727.59971359</v>
      </c>
      <c r="FE60">
        <f>(('RCP26-NEW'!BW61*'Per Unit Emission'!X104)*4545454.54545455)/30</f>
        <v>1669134342.9431152</v>
      </c>
      <c r="FF60">
        <f>(('RCP26-NEW'!BX61*'Per Unit Emission'!Y104)*4545454.54545455)/30</f>
        <v>34125284.699499741</v>
      </c>
      <c r="FG60">
        <f>(('RCP26-NEW'!BY61*'Per Unit Emission'!Z104)*4545454.54545455)/30</f>
        <v>169445642.29335737</v>
      </c>
      <c r="FH60">
        <f>(('RCP26-NEW'!BZ61*'Per Unit Emission'!AA104)*4545454.54545455)/30</f>
        <v>343241060.24538606</v>
      </c>
      <c r="FI60">
        <f>(('RCP26-NEW'!CA61*'Per Unit Emission'!AB104)*4545454.54545455)/30</f>
        <v>1402310124.2050405</v>
      </c>
      <c r="FJ60">
        <f>(('RCP26-NEW'!CB61*'Per Unit Emission'!AC104)*4545454.54545455)/30</f>
        <v>122783597.4419516</v>
      </c>
      <c r="FK60">
        <f>(('RCP26-NEW'!CC61*'Per Unit Emission'!AD104)*4545454.54545455)/30</f>
        <v>119923469.50855231</v>
      </c>
      <c r="FL60">
        <f>(('RCP26-NEW'!CD61*'Per Unit Emission'!AE104)*4545454.54545455)/30</f>
        <v>46054181.115989126</v>
      </c>
      <c r="FM60">
        <f>(('RCP26-NEW'!CE61*'Per Unit Emission'!AF104)*4545454.54545455)/30</f>
        <v>137699220.43151301</v>
      </c>
      <c r="FN60">
        <f>(('RCP26-NEW'!CF61*'Per Unit Emission'!AG104)*4545454.54545455)/30</f>
        <v>7986706.15319419</v>
      </c>
      <c r="FO60">
        <f>(('RCP26-NEW'!CG61*'Per Unit Emission'!AH104)*4545454.54545455)/30</f>
        <v>61170569.708697721</v>
      </c>
      <c r="FP60">
        <f>(('RCP26-NEW'!CH61*'Per Unit Emission'!AI104)*4545454.54545455)/30</f>
        <v>544562818.81563425</v>
      </c>
      <c r="FQ60">
        <v>0</v>
      </c>
      <c r="FR60">
        <v>0</v>
      </c>
      <c r="FS60">
        <v>67.433333333333337</v>
      </c>
      <c r="FT60">
        <f>(('RCP19-NEW'!C61*'Per Unit Emission'!AK104)*4545454.54545455)/30</f>
        <v>3340696622.6862836</v>
      </c>
      <c r="FU60">
        <f>(('RCP19-NEW'!D61*'Per Unit Emission'!AL104)*4545454.54545455)/30</f>
        <v>1765223096.0974262</v>
      </c>
      <c r="FV60">
        <f>(('RCP19-NEW'!E61*'Per Unit Emission'!AM104)*4545454.54545455)/30</f>
        <v>578574964.03199995</v>
      </c>
      <c r="FW60">
        <f>(('RCP19-NEW'!F61*'Per Unit Emission'!AN104)*4545454.54545455)/30</f>
        <v>127631757.81324007</v>
      </c>
      <c r="FX60">
        <f>(('RCP19-NEW'!G61*'Per Unit Emission'!AO104)*4545454.54545455)/30</f>
        <v>1589301748.9474933</v>
      </c>
      <c r="FY60">
        <f>(('RCP19-NEW'!H61*'Per Unit Emission'!AP104)*4545454.54545455)/30</f>
        <v>32247527.306976371</v>
      </c>
      <c r="FZ60">
        <f>(('RCP19-NEW'!I61*'Per Unit Emission'!AQ104)*4545454.54545455)/30</f>
        <v>160967830.33872697</v>
      </c>
      <c r="GA60">
        <f>(('RCP19-NEW'!J61*'Per Unit Emission'!AR104)*4545454.54545455)/30</f>
        <v>324770184.76652509</v>
      </c>
      <c r="GB60">
        <f>(('RCP19-NEW'!K61*'Per Unit Emission'!AS104)*4545454.54545455)/30</f>
        <v>1335966954.8622985</v>
      </c>
      <c r="GC60">
        <f>(('RCP19-NEW'!L61*'Per Unit Emission'!AT104)*4545454.54545455)/30</f>
        <v>116001824.12490152</v>
      </c>
      <c r="GD60">
        <f>(('RCP19-NEW'!M61*'Per Unit Emission'!AU104)*4545454.54545455)/30</f>
        <v>113289730.6801938</v>
      </c>
      <c r="GE60">
        <f>(('RCP19-NEW'!N61*'Per Unit Emission'!AV104)*4545454.54545455)/30</f>
        <v>43511279.754972458</v>
      </c>
      <c r="GF60">
        <f>(('RCP19-NEW'!O61*'Per Unit Emission'!AW104)*4545454.54545455)/30</f>
        <v>130116887.52534387</v>
      </c>
      <c r="GG60">
        <f>(('RCP19-NEW'!P61*'Per Unit Emission'!AX104)*4545454.54545455)/30</f>
        <v>7638057.8337664781</v>
      </c>
      <c r="GH60">
        <f>(('RCP19-NEW'!Q61*'Per Unit Emission'!AY104)*4545454.54545455)/30</f>
        <v>57808453.287794665</v>
      </c>
      <c r="GI60">
        <f>(('RCP19-NEW'!R61*'Per Unit Emission'!AZ104)*4545454.54545455)/30</f>
        <v>514866264.53988689</v>
      </c>
      <c r="GJ60">
        <f>(('RCP19-NEW'!S61*'Per Unit Emission'!BA104)*4545454.54545455)/30</f>
        <v>0</v>
      </c>
      <c r="GK60">
        <f>(('RCP19-NEW'!T61*'Per Unit Emission'!AK104)*4545454.54545455)/30</f>
        <v>3340696622.6862836</v>
      </c>
      <c r="GL60">
        <f>(('RCP19-NEW'!U61*'Per Unit Emission'!AL104)*4545454.54545455)/30</f>
        <v>1765223096.0974262</v>
      </c>
      <c r="GM60">
        <f>(('RCP19-NEW'!V61*'Per Unit Emission'!AM104)*4545454.54545455)/30</f>
        <v>578574964.03199995</v>
      </c>
      <c r="GN60">
        <f>(('RCP19-NEW'!W61*'Per Unit Emission'!AN104)*4545454.54545455)/30</f>
        <v>127631757.81324007</v>
      </c>
      <c r="GO60">
        <f>(('RCP19-NEW'!X61*'Per Unit Emission'!AO104)*4545454.54545455)/30</f>
        <v>1589301748.9474933</v>
      </c>
      <c r="GP60">
        <f>(('RCP19-NEW'!Y61*'Per Unit Emission'!AP104)*4545454.54545455)/30</f>
        <v>32247527.306976371</v>
      </c>
      <c r="GQ60">
        <f>(('RCP19-NEW'!Z61*'Per Unit Emission'!AQ104)*4545454.54545455)/30</f>
        <v>160967830.33872697</v>
      </c>
      <c r="GR60">
        <f>(('RCP19-NEW'!AA61*'Per Unit Emission'!AR104)*4545454.54545455)/30</f>
        <v>324770184.76652509</v>
      </c>
      <c r="GS60">
        <f>(('RCP19-NEW'!AB61*'Per Unit Emission'!AS104)*4545454.54545455)/30</f>
        <v>1335966954.8622985</v>
      </c>
      <c r="GT60">
        <f>(('RCP19-NEW'!AC61*'Per Unit Emission'!AT104)*4545454.54545455)/30</f>
        <v>116001824.12490152</v>
      </c>
      <c r="GU60">
        <f>(('RCP19-NEW'!AD61*'Per Unit Emission'!AU104)*4545454.54545455)/30</f>
        <v>113289730.6801938</v>
      </c>
      <c r="GV60">
        <f>(('RCP19-NEW'!AE61*'Per Unit Emission'!AV104)*4545454.54545455)/30</f>
        <v>43511279.754972458</v>
      </c>
      <c r="GW60">
        <f>(('RCP19-NEW'!AF61*'Per Unit Emission'!AW104)*4545454.54545455)/30</f>
        <v>130116887.52534387</v>
      </c>
      <c r="GX60">
        <f>(('RCP19-NEW'!AG61*'Per Unit Emission'!AX104)*4545454.54545455)/30</f>
        <v>7638057.8337664781</v>
      </c>
      <c r="GY60">
        <f>(('RCP19-NEW'!AH61*'Per Unit Emission'!AY104)*4545454.54545455)/30</f>
        <v>57808453.287794665</v>
      </c>
      <c r="GZ60">
        <f>(('RCP19-NEW'!AI61*'Per Unit Emission'!AZ104)*4545454.54545455)/30</f>
        <v>514866264.53988689</v>
      </c>
      <c r="HA60">
        <f>(('RCP19-NEW'!AJ61*'Per Unit Emission'!BA104)*4545454.54545455)/30</f>
        <v>0</v>
      </c>
      <c r="HB60">
        <f>(('RCP19-NEW'!AK61*'Per Unit Emission'!AK104)*4545454.54545455)/30</f>
        <v>3340696622.6862836</v>
      </c>
      <c r="HC60">
        <f>(('RCP19-NEW'!AL61*'Per Unit Emission'!AL104)*4545454.54545455)/30</f>
        <v>1765223096.0974262</v>
      </c>
      <c r="HD60">
        <f>(('RCP19-NEW'!AM61*'Per Unit Emission'!AM104)*4545454.54545455)/30</f>
        <v>578574964.03199995</v>
      </c>
      <c r="HE60">
        <f>(('RCP19-NEW'!AN61*'Per Unit Emission'!AN104)*4545454.54545455)/30</f>
        <v>127631757.81324007</v>
      </c>
      <c r="HF60">
        <f>(('RCP19-NEW'!AO61*'Per Unit Emission'!AO104)*4545454.54545455)/30</f>
        <v>1589301748.9474933</v>
      </c>
      <c r="HG60">
        <f>(('RCP19-NEW'!AP61*'Per Unit Emission'!AP104)*4545454.54545455)/30</f>
        <v>32247527.306976371</v>
      </c>
      <c r="HH60">
        <f>(('RCP19-NEW'!AQ61*'Per Unit Emission'!AQ104)*4545454.54545455)/30</f>
        <v>160967830.33872697</v>
      </c>
      <c r="HI60">
        <f>(('RCP19-NEW'!AR61*'Per Unit Emission'!AR104)*4545454.54545455)/30</f>
        <v>324770184.76652509</v>
      </c>
      <c r="HJ60">
        <f>(('RCP19-NEW'!AS61*'Per Unit Emission'!AS104)*4545454.54545455)/30</f>
        <v>1335966954.8622985</v>
      </c>
      <c r="HK60">
        <f>(('RCP19-NEW'!AT61*'Per Unit Emission'!AT104)*4545454.54545455)/30</f>
        <v>116001824.12490152</v>
      </c>
      <c r="HL60">
        <f>(('RCP19-NEW'!AU61*'Per Unit Emission'!AU104)*4545454.54545455)/30</f>
        <v>113289730.6801938</v>
      </c>
      <c r="HM60">
        <f>(('RCP19-NEW'!AV61*'Per Unit Emission'!AV104)*4545454.54545455)/30</f>
        <v>43511279.754972458</v>
      </c>
      <c r="HN60">
        <f>(('RCP19-NEW'!AW61*'Per Unit Emission'!AW104)*4545454.54545455)/30</f>
        <v>130116887.52534387</v>
      </c>
      <c r="HO60">
        <f>(('RCP19-NEW'!AX61*'Per Unit Emission'!AX104)*4545454.54545455)/30</f>
        <v>7638057.8337664781</v>
      </c>
      <c r="HP60">
        <f>(('RCP19-NEW'!AY61*'Per Unit Emission'!AY104)*4545454.54545455)/30</f>
        <v>57808453.287794665</v>
      </c>
      <c r="HQ60">
        <f>(('RCP19-NEW'!AZ61*'Per Unit Emission'!AZ104)*4545454.54545455)/30</f>
        <v>514866264.53988689</v>
      </c>
      <c r="HR60">
        <f>(('RCP19-NEW'!BA61*'Per Unit Emission'!BA104)*4545454.54545455)/30</f>
        <v>0</v>
      </c>
      <c r="HS60">
        <f>(('RCP19-NEW'!BB61*'Per Unit Emission'!AK104)*4545454.54545455)/30</f>
        <v>3340696622.6862836</v>
      </c>
      <c r="HT60">
        <f>(('RCP19-NEW'!BC61*'Per Unit Emission'!AL104)*4545454.54545455)/30</f>
        <v>1765223096.0974262</v>
      </c>
      <c r="HU60">
        <f>(('RCP19-NEW'!BD61*'Per Unit Emission'!AM104)*4545454.54545455)/30</f>
        <v>578574964.03199995</v>
      </c>
      <c r="HV60">
        <f>(('RCP19-NEW'!BE61*'Per Unit Emission'!AN104)*4545454.54545455)/30</f>
        <v>127631757.81324007</v>
      </c>
      <c r="HW60">
        <f>(('RCP19-NEW'!BF61*'Per Unit Emission'!AO104)*4545454.54545455)/30</f>
        <v>1589301748.9474933</v>
      </c>
      <c r="HX60">
        <f>(('RCP19-NEW'!BG61*'Per Unit Emission'!AP104)*4545454.54545455)/30</f>
        <v>32247527.306976371</v>
      </c>
      <c r="HY60">
        <f>(('RCP19-NEW'!BH61*'Per Unit Emission'!AQ104)*4545454.54545455)/30</f>
        <v>160967830.33872697</v>
      </c>
      <c r="HZ60">
        <f>(('RCP19-NEW'!BI61*'Per Unit Emission'!AR104)*4545454.54545455)/30</f>
        <v>324770184.76652509</v>
      </c>
      <c r="IA60">
        <f>(('RCP19-NEW'!BJ61*'Per Unit Emission'!AS104)*4545454.54545455)/30</f>
        <v>1335966954.8622985</v>
      </c>
      <c r="IB60">
        <f>(('RCP19-NEW'!BK61*'Per Unit Emission'!AT104)*4545454.54545455)/30</f>
        <v>116001824.12490152</v>
      </c>
      <c r="IC60">
        <f>(('RCP19-NEW'!BL61*'Per Unit Emission'!AU104)*4545454.54545455)/30</f>
        <v>113289730.6801938</v>
      </c>
      <c r="ID60">
        <f>(('RCP19-NEW'!BM61*'Per Unit Emission'!AV104)*4545454.54545455)/30</f>
        <v>43511279.754972458</v>
      </c>
      <c r="IE60">
        <f>(('RCP19-NEW'!BN61*'Per Unit Emission'!AW104)*4545454.54545455)/30</f>
        <v>130116887.52534387</v>
      </c>
      <c r="IF60">
        <f>(('RCP19-NEW'!BO61*'Per Unit Emission'!AX104)*4545454.54545455)/30</f>
        <v>7638057.8337664781</v>
      </c>
      <c r="IG60">
        <f>(('RCP19-NEW'!BP61*'Per Unit Emission'!AY104)*4545454.54545455)/30</f>
        <v>57808453.287794665</v>
      </c>
      <c r="IH60">
        <f>(('RCP19-NEW'!BQ61*'Per Unit Emission'!AZ104)*4545454.54545455)/30</f>
        <v>514866264.53988689</v>
      </c>
      <c r="II60">
        <f>(('RCP19-NEW'!BR61*'Per Unit Emission'!BA104)*4545454.54545455)/30</f>
        <v>0</v>
      </c>
      <c r="IJ60">
        <f>(('RCP19-NEW'!BS61*'Per Unit Emission'!AK104)*4545454.54545455)/30</f>
        <v>3340696622.6862836</v>
      </c>
      <c r="IK60">
        <f>(('RCP19-NEW'!BT61*'Per Unit Emission'!AL104)*4545454.54545455)/30</f>
        <v>1765223096.0974262</v>
      </c>
      <c r="IL60">
        <f>(('RCP19-NEW'!BU61*'Per Unit Emission'!AM104)*4545454.54545455)/30</f>
        <v>578574964.03199995</v>
      </c>
      <c r="IM60">
        <f>(('RCP19-NEW'!BV61*'Per Unit Emission'!AN104)*4545454.54545455)/30</f>
        <v>127631757.81324007</v>
      </c>
      <c r="IN60">
        <f>(('RCP19-NEW'!BW61*'Per Unit Emission'!AO104)*4545454.54545455)/30</f>
        <v>1589301748.9474933</v>
      </c>
      <c r="IO60">
        <f>(('RCP19-NEW'!BX61*'Per Unit Emission'!AP104)*4545454.54545455)/30</f>
        <v>32247527.306976371</v>
      </c>
      <c r="IP60">
        <f>(('RCP19-NEW'!BY61*'Per Unit Emission'!AQ104)*4545454.54545455)/30</f>
        <v>160967830.33872697</v>
      </c>
      <c r="IQ60">
        <f>(('RCP19-NEW'!BZ61*'Per Unit Emission'!AR104)*4545454.54545455)/30</f>
        <v>324770184.76652509</v>
      </c>
      <c r="IR60">
        <f>(('RCP19-NEW'!CA61*'Per Unit Emission'!AS104)*4545454.54545455)/30</f>
        <v>1335966954.8622985</v>
      </c>
      <c r="IS60">
        <f>(('RCP19-NEW'!CB61*'Per Unit Emission'!AT104)*4545454.54545455)/30</f>
        <v>116001824.12490152</v>
      </c>
      <c r="IT60">
        <f>(('RCP19-NEW'!CC61*'Per Unit Emission'!AU104)*4545454.54545455)/30</f>
        <v>113289730.6801938</v>
      </c>
      <c r="IU60">
        <f>(('RCP19-NEW'!CD61*'Per Unit Emission'!AV104)*4545454.54545455)/30</f>
        <v>43511279.754972458</v>
      </c>
      <c r="IV60">
        <f>(('RCP19-NEW'!CE61*'Per Unit Emission'!AW104)*4545454.54545455)/30</f>
        <v>130116887.52534387</v>
      </c>
      <c r="IW60">
        <f>(('RCP19-NEW'!CF61*'Per Unit Emission'!AX104)*4545454.54545455)/30</f>
        <v>7638057.8337664781</v>
      </c>
      <c r="IX60">
        <f>(('RCP19-NEW'!CG61*'Per Unit Emission'!AY104)*4545454.54545455)/30</f>
        <v>57808453.287794665</v>
      </c>
      <c r="IY60">
        <f>(('RCP19-NEW'!CH61*'Per Unit Emission'!AZ104)*4545454.54545455)/30</f>
        <v>514866264.53988689</v>
      </c>
    </row>
    <row r="61" spans="1:259" x14ac:dyDescent="0.25">
      <c r="A61">
        <v>2024</v>
      </c>
      <c r="B61">
        <f>(('Base-New'!C62*'Per Unit Emission'!C105)*4545454.54545455)/30</f>
        <v>769600835.03528523</v>
      </c>
      <c r="C61">
        <f>(('Base-New'!D62*'Per Unit Emission'!D105)*4545454.54545455)/30</f>
        <v>172870973.39013574</v>
      </c>
      <c r="D61">
        <f>(('Base-New'!E62*'Per Unit Emission'!E105)*4545454.54545455)/30</f>
        <v>0</v>
      </c>
      <c r="E61">
        <f>(('Base-New'!F62*'Per Unit Emission'!F105)*4545454.54545455)/30</f>
        <v>40833477.156986766</v>
      </c>
      <c r="F61">
        <f>(('Base-New'!G62*'Per Unit Emission'!G105)*4545454.54545455)/30</f>
        <v>354633368.31186616</v>
      </c>
      <c r="G61">
        <f>(('Base-New'!H62*'Per Unit Emission'!H105)*4545454.54545455)/30</f>
        <v>2226630.4658346656</v>
      </c>
      <c r="H61">
        <f>(('Base-New'!I62*'Per Unit Emission'!I105)*4545454.54545455)/30</f>
        <v>22295584.645967469</v>
      </c>
      <c r="I61">
        <f>(('Base-New'!J62*'Per Unit Emission'!J105)*4545454.54545455)/30</f>
        <v>37802102.814525515</v>
      </c>
      <c r="J61">
        <f>(('Base-New'!K62*'Per Unit Emission'!K105)*4545454.54545455)/30</f>
        <v>951713279.92841947</v>
      </c>
      <c r="K61">
        <f>(('Base-New'!L62*'Per Unit Emission'!L105)*4545454.54545455)/30</f>
        <v>30312308.508004647</v>
      </c>
      <c r="L61">
        <f>(('Base-New'!M62*'Per Unit Emission'!M105)*4545454.54545455)/30</f>
        <v>58666450.950572647</v>
      </c>
      <c r="M61">
        <f>(('Base-New'!N62*'Per Unit Emission'!N105)*4545454.54545455)/30</f>
        <v>2451210.3590805978</v>
      </c>
      <c r="N61">
        <f>(('Base-New'!O62*'Per Unit Emission'!O105)*4545454.54545455)/30</f>
        <v>58451906.758805789</v>
      </c>
      <c r="O61">
        <f>(('Base-New'!P62*'Per Unit Emission'!P105)*4545454.54545455)/30</f>
        <v>8581019.0467221793</v>
      </c>
      <c r="P61">
        <f>(('Base-New'!Q62*'Per Unit Emission'!Q105)*4545454.54545455)/30</f>
        <v>0</v>
      </c>
      <c r="Q61">
        <f>(('Base-New'!R62*'Per Unit Emission'!R105)*4545454.54545455)/30</f>
        <v>45948213.801711559</v>
      </c>
      <c r="R61">
        <v>0</v>
      </c>
      <c r="S61">
        <f>(('Base-New'!T62*'Per Unit Emission'!C105)*4545454.54545455)/30</f>
        <v>769600835.03528523</v>
      </c>
      <c r="T61">
        <f>(('Base-New'!U62*'Per Unit Emission'!D105)*4545454.54545455)/30</f>
        <v>172870973.39013574</v>
      </c>
      <c r="U61">
        <f>(('Base-New'!V62*'Per Unit Emission'!E105)*4545454.54545455)/30</f>
        <v>0</v>
      </c>
      <c r="V61">
        <f>(('Base-New'!W62*'Per Unit Emission'!F105)*4545454.54545455)/30</f>
        <v>40833477.156986766</v>
      </c>
      <c r="W61">
        <f>(('Base-New'!X62*'Per Unit Emission'!G105)*4545454.54545455)/30</f>
        <v>354633368.31186616</v>
      </c>
      <c r="X61">
        <f>(('Base-New'!Y62*'Per Unit Emission'!H105)*4545454.54545455)/30</f>
        <v>2226630.4658346656</v>
      </c>
      <c r="Y61">
        <f>(('Base-New'!Z62*'Per Unit Emission'!I105)*4545454.54545455)/30</f>
        <v>22295584.645967469</v>
      </c>
      <c r="Z61">
        <f>(('Base-New'!AA62*'Per Unit Emission'!J105)*4545454.54545455)/30</f>
        <v>37802102.814525515</v>
      </c>
      <c r="AA61">
        <f>(('Base-New'!AB62*'Per Unit Emission'!K105)*4545454.54545455)/30</f>
        <v>951713279.92841947</v>
      </c>
      <c r="AB61">
        <f>(('Base-New'!AC62*'Per Unit Emission'!L105)*4545454.54545455)/30</f>
        <v>30312308.508004647</v>
      </c>
      <c r="AC61">
        <f>(('Base-New'!AD62*'Per Unit Emission'!M105)*4545454.54545455)/30</f>
        <v>58666450.950572647</v>
      </c>
      <c r="AD61">
        <f>(('Base-New'!AE62*'Per Unit Emission'!N105)*4545454.54545455)/30</f>
        <v>2451210.3590805978</v>
      </c>
      <c r="AE61">
        <f>(('Base-New'!AF62*'Per Unit Emission'!O105)*4545454.54545455)/30</f>
        <v>58451906.758805789</v>
      </c>
      <c r="AF61">
        <f>(('Base-New'!AG62*'Per Unit Emission'!P105)*4545454.54545455)/30</f>
        <v>8581019.0467221793</v>
      </c>
      <c r="AG61">
        <f>(('Base-New'!AH62*'Per Unit Emission'!Q105)*4545454.54545455)/30</f>
        <v>0</v>
      </c>
      <c r="AH61">
        <f>(('Base-New'!AI62*'Per Unit Emission'!R105)*4545454.54545455)/30</f>
        <v>45948213.801711559</v>
      </c>
      <c r="AI61">
        <v>0</v>
      </c>
      <c r="AJ61">
        <f>(('Base-New'!AK62*'Per Unit Emission'!C105)*4545454.54545455)/30</f>
        <v>769600835.03528523</v>
      </c>
      <c r="AK61">
        <f>(('Base-New'!AL62*'Per Unit Emission'!D105)*4545454.54545455)/30</f>
        <v>172870973.39013574</v>
      </c>
      <c r="AL61">
        <f>(('Base-New'!AM62*'Per Unit Emission'!E105)*4545454.54545455)/30</f>
        <v>0</v>
      </c>
      <c r="AM61">
        <f>(('Base-New'!AN62*'Per Unit Emission'!F105)*4545454.54545455)/30</f>
        <v>40833477.156986766</v>
      </c>
      <c r="AN61">
        <f>(('Base-New'!AO62*'Per Unit Emission'!G105)*4545454.54545455)/30</f>
        <v>354633368.31186616</v>
      </c>
      <c r="AO61">
        <f>(('Base-New'!AP62*'Per Unit Emission'!H105)*4545454.54545455)/30</f>
        <v>2226630.4658346656</v>
      </c>
      <c r="AP61">
        <f>(('Base-New'!AQ62*'Per Unit Emission'!I105)*4545454.54545455)/30</f>
        <v>22295584.645967469</v>
      </c>
      <c r="AQ61">
        <f>(('Base-New'!AR62*'Per Unit Emission'!J105)*4545454.54545455)/30</f>
        <v>37802102.814525515</v>
      </c>
      <c r="AR61">
        <f>(('Base-New'!AS62*'Per Unit Emission'!K105)*4545454.54545455)/30</f>
        <v>951713279.92841947</v>
      </c>
      <c r="AS61">
        <f>(('Base-New'!AT62*'Per Unit Emission'!L105)*4545454.54545455)/30</f>
        <v>30312308.508004647</v>
      </c>
      <c r="AT61">
        <f>(('Base-New'!AU62*'Per Unit Emission'!M105)*4545454.54545455)/30</f>
        <v>58666450.950572647</v>
      </c>
      <c r="AU61">
        <f>(('Base-New'!AV62*'Per Unit Emission'!N105)*4545454.54545455)/30</f>
        <v>2451210.3590805978</v>
      </c>
      <c r="AV61">
        <f>(('Base-New'!AW62*'Per Unit Emission'!O105)*4545454.54545455)/30</f>
        <v>58451906.758805789</v>
      </c>
      <c r="AW61">
        <f>(('Base-New'!AX62*'Per Unit Emission'!P105)*4545454.54545455)/30</f>
        <v>8581019.0467221793</v>
      </c>
      <c r="AX61">
        <f>(('Base-New'!AY62*'Per Unit Emission'!Q105)*4545454.54545455)/30</f>
        <v>0</v>
      </c>
      <c r="AY61">
        <f>(('Base-New'!AZ62*'Per Unit Emission'!R105)*4545454.54545455)/30</f>
        <v>45948213.801711559</v>
      </c>
      <c r="AZ61">
        <v>0</v>
      </c>
      <c r="BA61">
        <f>(('Base-New'!BB62*'Per Unit Emission'!C105)*4545454.54545455)/30</f>
        <v>769600835.03528523</v>
      </c>
      <c r="BB61">
        <f>(('Base-New'!BC62*'Per Unit Emission'!D105)*4545454.54545455)/30</f>
        <v>172870973.39013574</v>
      </c>
      <c r="BC61">
        <f>(('Base-New'!BD62*'Per Unit Emission'!E105)*4545454.54545455)/30</f>
        <v>0</v>
      </c>
      <c r="BD61">
        <f>(('Base-New'!BE62*'Per Unit Emission'!F105)*4545454.54545455)/30</f>
        <v>40833477.156986766</v>
      </c>
      <c r="BE61">
        <f>(('Base-New'!BF62*'Per Unit Emission'!G105)*4545454.54545455)/30</f>
        <v>354633368.31186616</v>
      </c>
      <c r="BF61">
        <f>(('Base-New'!BG62*'Per Unit Emission'!H105)*4545454.54545455)/30</f>
        <v>2226630.4658346656</v>
      </c>
      <c r="BG61">
        <f>(('Base-New'!BH62*'Per Unit Emission'!I105)*4545454.54545455)/30</f>
        <v>22295584.645967469</v>
      </c>
      <c r="BH61">
        <f>(('Base-New'!BI62*'Per Unit Emission'!J105)*4545454.54545455)/30</f>
        <v>37802102.814525515</v>
      </c>
      <c r="BI61">
        <f>(('Base-New'!BJ62*'Per Unit Emission'!K105)*4545454.54545455)/30</f>
        <v>951713279.92841947</v>
      </c>
      <c r="BJ61">
        <f>(('Base-New'!BK62*'Per Unit Emission'!L105)*4545454.54545455)/30</f>
        <v>30312308.508004647</v>
      </c>
      <c r="BK61">
        <f>(('Base-New'!BL62*'Per Unit Emission'!M105)*4545454.54545455)/30</f>
        <v>58666450.950572647</v>
      </c>
      <c r="BL61">
        <f>(('Base-New'!BM62*'Per Unit Emission'!N105)*4545454.54545455)/30</f>
        <v>2451210.3590805978</v>
      </c>
      <c r="BM61">
        <f>(('Base-New'!BN62*'Per Unit Emission'!O105)*4545454.54545455)/30</f>
        <v>58451906.758805789</v>
      </c>
      <c r="BN61">
        <f>(('Base-New'!BO62*'Per Unit Emission'!P105)*4545454.54545455)/30</f>
        <v>8581019.0467221793</v>
      </c>
      <c r="BO61">
        <f>(('Base-New'!BP62*'Per Unit Emission'!Q105)*4545454.54545455)/30</f>
        <v>0</v>
      </c>
      <c r="BP61">
        <f>(('Base-New'!BQ62*'Per Unit Emission'!R105)*4545454.54545455)/30</f>
        <v>45948213.801711559</v>
      </c>
      <c r="BQ61">
        <v>0</v>
      </c>
      <c r="BR61">
        <f>(('Base-New'!BS62*'Per Unit Emission'!C105)*4545454.54545455)/30</f>
        <v>769600835.03528523</v>
      </c>
      <c r="BS61">
        <f>(('Base-New'!BT62*'Per Unit Emission'!D105)*4545454.54545455)/30</f>
        <v>172870973.39013574</v>
      </c>
      <c r="BT61">
        <f>(('Base-New'!BU62*'Per Unit Emission'!E105)*4545454.54545455)/30</f>
        <v>0</v>
      </c>
      <c r="BU61">
        <f>(('Base-New'!BV62*'Per Unit Emission'!F105)*4545454.54545455)/30</f>
        <v>40833477.156986766</v>
      </c>
      <c r="BV61">
        <f>(('Base-New'!BW62*'Per Unit Emission'!G105)*4545454.54545455)/30</f>
        <v>354633368.31186616</v>
      </c>
      <c r="BW61">
        <f>(('Base-New'!BX62*'Per Unit Emission'!H105)*4545454.54545455)/30</f>
        <v>2226630.4658346656</v>
      </c>
      <c r="BX61">
        <f>(('Base-New'!BY62*'Per Unit Emission'!I105)*4545454.54545455)/30</f>
        <v>22295584.645967469</v>
      </c>
      <c r="BY61">
        <f>(('Base-New'!BZ62*'Per Unit Emission'!J105)*4545454.54545455)/30</f>
        <v>37802102.814525515</v>
      </c>
      <c r="BZ61">
        <f>(('Base-New'!CA62*'Per Unit Emission'!K105)*4545454.54545455)/30</f>
        <v>951713279.92841947</v>
      </c>
      <c r="CA61">
        <f>(('Base-New'!CB62*'Per Unit Emission'!L105)*4545454.54545455)/30</f>
        <v>30312308.508004647</v>
      </c>
      <c r="CB61">
        <f>(('Base-New'!CC62*'Per Unit Emission'!M105)*4545454.54545455)/30</f>
        <v>58666450.950572647</v>
      </c>
      <c r="CC61">
        <f>(('Base-New'!CD62*'Per Unit Emission'!N105)*4545454.54545455)/30</f>
        <v>2451210.3590805978</v>
      </c>
      <c r="CD61">
        <f>(('Base-New'!CE62*'Per Unit Emission'!O105)*4545454.54545455)/30</f>
        <v>58451906.758805789</v>
      </c>
      <c r="CE61">
        <f>(('Base-New'!CF62*'Per Unit Emission'!P105)*4545454.54545455)/30</f>
        <v>8581019.0467221793</v>
      </c>
      <c r="CF61">
        <f>(('Base-New'!CG62*'Per Unit Emission'!Q105)*4545454.54545455)/30</f>
        <v>0</v>
      </c>
      <c r="CG61">
        <f>(('Base-New'!CH62*'Per Unit Emission'!R105)*4545454.54545455)/30</f>
        <v>45948213.801711559</v>
      </c>
      <c r="CH61">
        <v>0</v>
      </c>
      <c r="CI61">
        <v>0</v>
      </c>
      <c r="CJ61">
        <v>67.466666666666669</v>
      </c>
      <c r="CK61">
        <f>(('RCP26-NEW'!C62*'Per Unit Emission'!T105)*4545454.54545455)/30</f>
        <v>1097356611.5987363</v>
      </c>
      <c r="CL61">
        <f>(('RCP26-NEW'!D62*'Per Unit Emission'!U105)*4545454.54545455)/30</f>
        <v>589582523.17530584</v>
      </c>
      <c r="CM61">
        <f>(('RCP26-NEW'!E62*'Per Unit Emission'!V105)*4545454.54545455)/30</f>
        <v>150000509.3653242</v>
      </c>
      <c r="CN61">
        <f>(('RCP26-NEW'!F62*'Per Unit Emission'!W105)*4545454.54545455)/30</f>
        <v>54697110.794871688</v>
      </c>
      <c r="CO61">
        <f>(('RCP26-NEW'!G62*'Per Unit Emission'!X105)*4545454.54545455)/30</f>
        <v>534248724.64762402</v>
      </c>
      <c r="CP61">
        <f>(('RCP26-NEW'!H62*'Per Unit Emission'!Y105)*4545454.54545455)/30</f>
        <v>9433094.5176328849</v>
      </c>
      <c r="CQ61">
        <f>(('RCP26-NEW'!I62*'Per Unit Emission'!Z105)*4545454.54545455)/30</f>
        <v>47700083.666051067</v>
      </c>
      <c r="CR61">
        <f>(('RCP26-NEW'!J62*'Per Unit Emission'!AA105)*4545454.54545455)/30</f>
        <v>132078943.50562245</v>
      </c>
      <c r="CS61">
        <f>(('RCP26-NEW'!K62*'Per Unit Emission'!AB105)*4545454.54545455)/30</f>
        <v>449010850.0270496</v>
      </c>
      <c r="CT61">
        <f>(('RCP26-NEW'!L62*'Per Unit Emission'!AC105)*4545454.54545455)/30</f>
        <v>52078903.050982647</v>
      </c>
      <c r="CU61">
        <f>(('RCP26-NEW'!M62*'Per Unit Emission'!AD105)*4545454.54545455)/30</f>
        <v>86295297.208067402</v>
      </c>
      <c r="CV61">
        <f>(('RCP26-NEW'!N62*'Per Unit Emission'!AE105)*4545454.54545455)/30</f>
        <v>14312289.511883605</v>
      </c>
      <c r="CW61">
        <f>(('RCP26-NEW'!O62*'Per Unit Emission'!AF105)*4545454.54545455)/30</f>
        <v>90543528.138710827</v>
      </c>
      <c r="CX61">
        <f>(('RCP26-NEW'!P62*'Per Unit Emission'!AG105)*4545454.54545455)/30</f>
        <v>5551070.4140820652</v>
      </c>
      <c r="CY61">
        <f>(('RCP26-NEW'!Q62*'Per Unit Emission'!AH105)*4545454.54545455)/30</f>
        <v>14381265.788761619</v>
      </c>
      <c r="CZ61">
        <f>(('RCP26-NEW'!R62*'Per Unit Emission'!AI105)*4545454.54545455)/30</f>
        <v>170536431.11163276</v>
      </c>
      <c r="DA61">
        <f>(('RCP26-NEW'!S62*'Per Unit Emission'!AJ105)*4545454.54545455)/30</f>
        <v>0</v>
      </c>
      <c r="DB61">
        <f>(('RCP26-NEW'!T62*'Per Unit Emission'!T105)*4545454.54545455)/30</f>
        <v>1097356611.5987363</v>
      </c>
      <c r="DC61">
        <f>(('RCP26-NEW'!U62*'Per Unit Emission'!U105)*4545454.54545455)/30</f>
        <v>589582523.17530584</v>
      </c>
      <c r="DD61">
        <f>(('RCP26-NEW'!V62*'Per Unit Emission'!V105)*4545454.54545455)/30</f>
        <v>150000509.3653242</v>
      </c>
      <c r="DE61">
        <f>(('RCP26-NEW'!W62*'Per Unit Emission'!W105)*4545454.54545455)/30</f>
        <v>54697110.794871688</v>
      </c>
      <c r="DF61">
        <f>(('RCP26-NEW'!X62*'Per Unit Emission'!X105)*4545454.54545455)/30</f>
        <v>534248724.64762402</v>
      </c>
      <c r="DG61">
        <f>(('RCP26-NEW'!Y62*'Per Unit Emission'!Y105)*4545454.54545455)/30</f>
        <v>9433094.5176328849</v>
      </c>
      <c r="DH61">
        <f>(('RCP26-NEW'!Z62*'Per Unit Emission'!Z105)*4545454.54545455)/30</f>
        <v>47700083.666051067</v>
      </c>
      <c r="DI61">
        <f>(('RCP26-NEW'!AA62*'Per Unit Emission'!AA105)*4545454.54545455)/30</f>
        <v>132078943.50562245</v>
      </c>
      <c r="DJ61">
        <f>(('RCP26-NEW'!AB62*'Per Unit Emission'!AB105)*4545454.54545455)/30</f>
        <v>449010850.0270496</v>
      </c>
      <c r="DK61">
        <f>(('RCP26-NEW'!AC62*'Per Unit Emission'!AC105)*4545454.54545455)/30</f>
        <v>52078903.050982647</v>
      </c>
      <c r="DL61">
        <f>(('RCP26-NEW'!AD62*'Per Unit Emission'!AD105)*4545454.54545455)/30</f>
        <v>86295297.208067402</v>
      </c>
      <c r="DM61">
        <f>(('RCP26-NEW'!AE62*'Per Unit Emission'!AE105)*4545454.54545455)/30</f>
        <v>14312289.511883605</v>
      </c>
      <c r="DN61">
        <f>(('RCP26-NEW'!AF62*'Per Unit Emission'!AF105)*4545454.54545455)/30</f>
        <v>90543528.138710827</v>
      </c>
      <c r="DO61">
        <f>(('RCP26-NEW'!AG62*'Per Unit Emission'!AG105)*4545454.54545455)/30</f>
        <v>5551070.4140820652</v>
      </c>
      <c r="DP61">
        <f>(('RCP26-NEW'!AH62*'Per Unit Emission'!AH105)*4545454.54545455)/30</f>
        <v>14381265.788761619</v>
      </c>
      <c r="DQ61">
        <f>(('RCP26-NEW'!AI62*'Per Unit Emission'!AI105)*4545454.54545455)/30</f>
        <v>170536431.11163276</v>
      </c>
      <c r="DR61">
        <f>(('RCP26-NEW'!AJ62*'Per Unit Emission'!AJ105)*4545454.54545455)/30</f>
        <v>0</v>
      </c>
      <c r="DS61">
        <f>(('RCP26-NEW'!AK62*'Per Unit Emission'!T105)*4545454.54545455)/30</f>
        <v>1097356611.5987363</v>
      </c>
      <c r="DT61">
        <f>(('RCP26-NEW'!AL62*'Per Unit Emission'!U105)*4545454.54545455)/30</f>
        <v>589582523.17530584</v>
      </c>
      <c r="DU61">
        <f>(('RCP26-NEW'!AM62*'Per Unit Emission'!V105)*4545454.54545455)/30</f>
        <v>150000509.3653242</v>
      </c>
      <c r="DV61">
        <f>(('RCP26-NEW'!AN62*'Per Unit Emission'!W105)*4545454.54545455)/30</f>
        <v>54697110.794871688</v>
      </c>
      <c r="DW61">
        <f>(('RCP26-NEW'!AO62*'Per Unit Emission'!X105)*4545454.54545455)/30</f>
        <v>534248724.64762402</v>
      </c>
      <c r="DX61">
        <f>(('RCP26-NEW'!AP62*'Per Unit Emission'!Y105)*4545454.54545455)/30</f>
        <v>9433094.5176328849</v>
      </c>
      <c r="DY61">
        <f>(('RCP26-NEW'!AQ62*'Per Unit Emission'!Z105)*4545454.54545455)/30</f>
        <v>47700083.666051067</v>
      </c>
      <c r="DZ61">
        <f>(('RCP26-NEW'!AR62*'Per Unit Emission'!AA105)*4545454.54545455)/30</f>
        <v>132078943.50562245</v>
      </c>
      <c r="EA61">
        <f>(('RCP26-NEW'!AS62*'Per Unit Emission'!AB105)*4545454.54545455)/30</f>
        <v>449010850.0270496</v>
      </c>
      <c r="EB61">
        <f>(('RCP26-NEW'!AT62*'Per Unit Emission'!AC105)*4545454.54545455)/30</f>
        <v>52078903.050982647</v>
      </c>
      <c r="EC61">
        <f>(('RCP26-NEW'!AU62*'Per Unit Emission'!AD105)*4545454.54545455)/30</f>
        <v>86295297.208067402</v>
      </c>
      <c r="ED61">
        <f>(('RCP26-NEW'!AV62*'Per Unit Emission'!AE105)*4545454.54545455)/30</f>
        <v>14312289.511883605</v>
      </c>
      <c r="EE61">
        <f>(('RCP26-NEW'!AW62*'Per Unit Emission'!AF105)*4545454.54545455)/30</f>
        <v>90543528.138710827</v>
      </c>
      <c r="EF61">
        <f>(('RCP26-NEW'!AX62*'Per Unit Emission'!AG105)*4545454.54545455)/30</f>
        <v>5551070.4140820652</v>
      </c>
      <c r="EG61">
        <f>(('RCP26-NEW'!AY62*'Per Unit Emission'!AH105)*4545454.54545455)/30</f>
        <v>14381265.788761619</v>
      </c>
      <c r="EH61">
        <f>(('RCP26-NEW'!AZ62*'Per Unit Emission'!AI105)*4545454.54545455)/30</f>
        <v>170536431.11163276</v>
      </c>
      <c r="EI61">
        <f>(('RCP26-NEW'!BA62*'Per Unit Emission'!AJ105)*4545454.54545455)/30</f>
        <v>0</v>
      </c>
      <c r="EJ61">
        <f>(('RCP26-NEW'!BB62*'Per Unit Emission'!T105)*4545454.54545455)/30</f>
        <v>1097356611.5987363</v>
      </c>
      <c r="EK61">
        <f>(('RCP26-NEW'!BC62*'Per Unit Emission'!U105)*4545454.54545455)/30</f>
        <v>589582523.17530584</v>
      </c>
      <c r="EL61">
        <f>(('RCP26-NEW'!BD62*'Per Unit Emission'!V105)*4545454.54545455)/30</f>
        <v>150000509.3653242</v>
      </c>
      <c r="EM61">
        <f>(('RCP26-NEW'!BE62*'Per Unit Emission'!W105)*4545454.54545455)/30</f>
        <v>54697110.794871688</v>
      </c>
      <c r="EN61">
        <f>(('RCP26-NEW'!BF62*'Per Unit Emission'!X105)*4545454.54545455)/30</f>
        <v>534248724.64762402</v>
      </c>
      <c r="EO61">
        <f>(('RCP26-NEW'!BG62*'Per Unit Emission'!Y105)*4545454.54545455)/30</f>
        <v>9433094.5176328849</v>
      </c>
      <c r="EP61">
        <f>(('RCP26-NEW'!BH62*'Per Unit Emission'!Z105)*4545454.54545455)/30</f>
        <v>47700083.666051067</v>
      </c>
      <c r="EQ61">
        <f>(('RCP26-NEW'!BI62*'Per Unit Emission'!AA105)*4545454.54545455)/30</f>
        <v>132078943.50562245</v>
      </c>
      <c r="ER61">
        <f>(('RCP26-NEW'!BJ62*'Per Unit Emission'!AB105)*4545454.54545455)/30</f>
        <v>449010850.0270496</v>
      </c>
      <c r="ES61">
        <f>(('RCP26-NEW'!BK62*'Per Unit Emission'!AC105)*4545454.54545455)/30</f>
        <v>52078903.050982647</v>
      </c>
      <c r="ET61">
        <f>(('RCP26-NEW'!BL62*'Per Unit Emission'!AD105)*4545454.54545455)/30</f>
        <v>86295297.208067402</v>
      </c>
      <c r="EU61">
        <f>(('RCP26-NEW'!BM62*'Per Unit Emission'!AE105)*4545454.54545455)/30</f>
        <v>14312289.511883605</v>
      </c>
      <c r="EV61">
        <f>(('RCP26-NEW'!BN62*'Per Unit Emission'!AF105)*4545454.54545455)/30</f>
        <v>90543528.138710827</v>
      </c>
      <c r="EW61">
        <f>(('RCP26-NEW'!BO62*'Per Unit Emission'!AG105)*4545454.54545455)/30</f>
        <v>5551070.4140820652</v>
      </c>
      <c r="EX61">
        <f>(('RCP26-NEW'!BP62*'Per Unit Emission'!AH105)*4545454.54545455)/30</f>
        <v>14381265.788761619</v>
      </c>
      <c r="EY61">
        <f>(('RCP26-NEW'!BQ62*'Per Unit Emission'!AI105)*4545454.54545455)/30</f>
        <v>170536431.11163276</v>
      </c>
      <c r="EZ61">
        <f>(('RCP26-NEW'!BR62*'Per Unit Emission'!AJ105)*4545454.54545455)/30</f>
        <v>0</v>
      </c>
      <c r="FA61">
        <f>(('RCP26-NEW'!BS62*'Per Unit Emission'!T105)*4545454.54545455)/30</f>
        <v>1097356611.5987363</v>
      </c>
      <c r="FB61">
        <f>(('RCP26-NEW'!BT62*'Per Unit Emission'!U105)*4545454.54545455)/30</f>
        <v>589582523.17530584</v>
      </c>
      <c r="FC61">
        <f>(('RCP26-NEW'!BU62*'Per Unit Emission'!V105)*4545454.54545455)/30</f>
        <v>150000509.3653242</v>
      </c>
      <c r="FD61">
        <f>(('RCP26-NEW'!BV62*'Per Unit Emission'!W105)*4545454.54545455)/30</f>
        <v>54697110.794871688</v>
      </c>
      <c r="FE61">
        <f>(('RCP26-NEW'!BW62*'Per Unit Emission'!X105)*4545454.54545455)/30</f>
        <v>534248724.64762402</v>
      </c>
      <c r="FF61">
        <f>(('RCP26-NEW'!BX62*'Per Unit Emission'!Y105)*4545454.54545455)/30</f>
        <v>9433094.5176328849</v>
      </c>
      <c r="FG61">
        <f>(('RCP26-NEW'!BY62*'Per Unit Emission'!Z105)*4545454.54545455)/30</f>
        <v>47700083.666051067</v>
      </c>
      <c r="FH61">
        <f>(('RCP26-NEW'!BZ62*'Per Unit Emission'!AA105)*4545454.54545455)/30</f>
        <v>132078943.50562245</v>
      </c>
      <c r="FI61">
        <f>(('RCP26-NEW'!CA62*'Per Unit Emission'!AB105)*4545454.54545455)/30</f>
        <v>449010850.0270496</v>
      </c>
      <c r="FJ61">
        <f>(('RCP26-NEW'!CB62*'Per Unit Emission'!AC105)*4545454.54545455)/30</f>
        <v>52078903.050982647</v>
      </c>
      <c r="FK61">
        <f>(('RCP26-NEW'!CC62*'Per Unit Emission'!AD105)*4545454.54545455)/30</f>
        <v>86295297.208067402</v>
      </c>
      <c r="FL61">
        <f>(('RCP26-NEW'!CD62*'Per Unit Emission'!AE105)*4545454.54545455)/30</f>
        <v>14312289.511883605</v>
      </c>
      <c r="FM61">
        <f>(('RCP26-NEW'!CE62*'Per Unit Emission'!AF105)*4545454.54545455)/30</f>
        <v>90543528.138710827</v>
      </c>
      <c r="FN61">
        <f>(('RCP26-NEW'!CF62*'Per Unit Emission'!AG105)*4545454.54545455)/30</f>
        <v>5551070.4140820652</v>
      </c>
      <c r="FO61">
        <f>(('RCP26-NEW'!CG62*'Per Unit Emission'!AH105)*4545454.54545455)/30</f>
        <v>14381265.788761619</v>
      </c>
      <c r="FP61">
        <f>(('RCP26-NEW'!CH62*'Per Unit Emission'!AI105)*4545454.54545455)/30</f>
        <v>170536431.11163276</v>
      </c>
      <c r="FQ61">
        <v>0</v>
      </c>
      <c r="FR61">
        <v>0</v>
      </c>
      <c r="FS61">
        <v>67.466666666666669</v>
      </c>
      <c r="FT61">
        <f>(('RCP19-NEW'!C62*'Per Unit Emission'!AK105)*4545454.54545455)/30</f>
        <v>4854613687.4669676</v>
      </c>
      <c r="FU61">
        <f>(('RCP19-NEW'!D62*'Per Unit Emission'!AL105)*4545454.54545455)/30</f>
        <v>2782949782.5301046</v>
      </c>
      <c r="FV61">
        <f>(('RCP19-NEW'!E62*'Per Unit Emission'!AM105)*4545454.54545455)/30</f>
        <v>928800334.65610158</v>
      </c>
      <c r="FW61">
        <f>(('RCP19-NEW'!F62*'Per Unit Emission'!AN105)*4545454.54545455)/30</f>
        <v>231800991.08800754</v>
      </c>
      <c r="FX61">
        <f>(('RCP19-NEW'!G62*'Per Unit Emission'!AO105)*4545454.54545455)/30</f>
        <v>2256199115.2454691</v>
      </c>
      <c r="FY61">
        <f>(('RCP19-NEW'!H62*'Per Unit Emission'!AP105)*4545454.54545455)/30</f>
        <v>54473891.787606478</v>
      </c>
      <c r="FZ61">
        <f>(('RCP19-NEW'!I62*'Per Unit Emission'!AQ105)*4545454.54545455)/30</f>
        <v>238385061.34662068</v>
      </c>
      <c r="GA61">
        <f>(('RCP19-NEW'!J62*'Per Unit Emission'!AR105)*4545454.54545455)/30</f>
        <v>708753075.10967803</v>
      </c>
      <c r="GB61">
        <f>(('RCP19-NEW'!K62*'Per Unit Emission'!AS105)*4545454.54545455)/30</f>
        <v>2018826250.8284707</v>
      </c>
      <c r="GC61">
        <f>(('RCP19-NEW'!L62*'Per Unit Emission'!AT105)*4545454.54545455)/30</f>
        <v>209330951.48818976</v>
      </c>
      <c r="GD61">
        <f>(('RCP19-NEW'!M62*'Per Unit Emission'!AU105)*4545454.54545455)/30</f>
        <v>251980277.27386537</v>
      </c>
      <c r="GE61">
        <f>(('RCP19-NEW'!N62*'Per Unit Emission'!AV105)*4545454.54545455)/30</f>
        <v>73164072.802898586</v>
      </c>
      <c r="GF61">
        <f>(('RCP19-NEW'!O62*'Per Unit Emission'!AW105)*4545454.54545455)/30</f>
        <v>248679341.05277237</v>
      </c>
      <c r="GG61">
        <f>(('RCP19-NEW'!P62*'Per Unit Emission'!AX105)*4545454.54545455)/30</f>
        <v>12965614.239953939</v>
      </c>
      <c r="GH61">
        <f>(('RCP19-NEW'!Q62*'Per Unit Emission'!AY105)*4545454.54545455)/30</f>
        <v>97806355.683909029</v>
      </c>
      <c r="GI61">
        <f>(('RCP19-NEW'!R62*'Per Unit Emission'!AZ105)*4545454.54545455)/30</f>
        <v>797069163.19682634</v>
      </c>
      <c r="GJ61">
        <f>(('RCP19-NEW'!S62*'Per Unit Emission'!BA105)*4545454.54545455)/30</f>
        <v>0</v>
      </c>
      <c r="GK61">
        <f>(('RCP19-NEW'!T62*'Per Unit Emission'!AK105)*4545454.54545455)/30</f>
        <v>4854613687.4669676</v>
      </c>
      <c r="GL61">
        <f>(('RCP19-NEW'!U62*'Per Unit Emission'!AL105)*4545454.54545455)/30</f>
        <v>2782949782.5301046</v>
      </c>
      <c r="GM61">
        <f>(('RCP19-NEW'!V62*'Per Unit Emission'!AM105)*4545454.54545455)/30</f>
        <v>928800334.65610158</v>
      </c>
      <c r="GN61">
        <f>(('RCP19-NEW'!W62*'Per Unit Emission'!AN105)*4545454.54545455)/30</f>
        <v>231800991.08800754</v>
      </c>
      <c r="GO61">
        <f>(('RCP19-NEW'!X62*'Per Unit Emission'!AO105)*4545454.54545455)/30</f>
        <v>2256199115.2454691</v>
      </c>
      <c r="GP61">
        <f>(('RCP19-NEW'!Y62*'Per Unit Emission'!AP105)*4545454.54545455)/30</f>
        <v>54473891.787606478</v>
      </c>
      <c r="GQ61">
        <f>(('RCP19-NEW'!Z62*'Per Unit Emission'!AQ105)*4545454.54545455)/30</f>
        <v>238385061.34662068</v>
      </c>
      <c r="GR61">
        <f>(('RCP19-NEW'!AA62*'Per Unit Emission'!AR105)*4545454.54545455)/30</f>
        <v>708753075.10967803</v>
      </c>
      <c r="GS61">
        <f>(('RCP19-NEW'!AB62*'Per Unit Emission'!AS105)*4545454.54545455)/30</f>
        <v>2018826250.8284707</v>
      </c>
      <c r="GT61">
        <f>(('RCP19-NEW'!AC62*'Per Unit Emission'!AT105)*4545454.54545455)/30</f>
        <v>209330951.48818976</v>
      </c>
      <c r="GU61">
        <f>(('RCP19-NEW'!AD62*'Per Unit Emission'!AU105)*4545454.54545455)/30</f>
        <v>251980277.27386537</v>
      </c>
      <c r="GV61">
        <f>(('RCP19-NEW'!AE62*'Per Unit Emission'!AV105)*4545454.54545455)/30</f>
        <v>73164072.802898586</v>
      </c>
      <c r="GW61">
        <f>(('RCP19-NEW'!AF62*'Per Unit Emission'!AW105)*4545454.54545455)/30</f>
        <v>248679341.05277237</v>
      </c>
      <c r="GX61">
        <f>(('RCP19-NEW'!AG62*'Per Unit Emission'!AX105)*4545454.54545455)/30</f>
        <v>12965614.239953939</v>
      </c>
      <c r="GY61">
        <f>(('RCP19-NEW'!AH62*'Per Unit Emission'!AY105)*4545454.54545455)/30</f>
        <v>97806355.683909029</v>
      </c>
      <c r="GZ61">
        <f>(('RCP19-NEW'!AI62*'Per Unit Emission'!AZ105)*4545454.54545455)/30</f>
        <v>797069163.19682634</v>
      </c>
      <c r="HA61">
        <f>(('RCP19-NEW'!AJ62*'Per Unit Emission'!BA105)*4545454.54545455)/30</f>
        <v>0</v>
      </c>
      <c r="HB61">
        <f>(('RCP19-NEW'!AK62*'Per Unit Emission'!AK105)*4545454.54545455)/30</f>
        <v>4854613687.4669676</v>
      </c>
      <c r="HC61">
        <f>(('RCP19-NEW'!AL62*'Per Unit Emission'!AL105)*4545454.54545455)/30</f>
        <v>2782949782.5301046</v>
      </c>
      <c r="HD61">
        <f>(('RCP19-NEW'!AM62*'Per Unit Emission'!AM105)*4545454.54545455)/30</f>
        <v>928800334.65610158</v>
      </c>
      <c r="HE61">
        <f>(('RCP19-NEW'!AN62*'Per Unit Emission'!AN105)*4545454.54545455)/30</f>
        <v>231800991.08800754</v>
      </c>
      <c r="HF61">
        <f>(('RCP19-NEW'!AO62*'Per Unit Emission'!AO105)*4545454.54545455)/30</f>
        <v>2256199115.2454691</v>
      </c>
      <c r="HG61">
        <f>(('RCP19-NEW'!AP62*'Per Unit Emission'!AP105)*4545454.54545455)/30</f>
        <v>54473891.787606478</v>
      </c>
      <c r="HH61">
        <f>(('RCP19-NEW'!AQ62*'Per Unit Emission'!AQ105)*4545454.54545455)/30</f>
        <v>238385061.34662068</v>
      </c>
      <c r="HI61">
        <f>(('RCP19-NEW'!AR62*'Per Unit Emission'!AR105)*4545454.54545455)/30</f>
        <v>708753075.10967803</v>
      </c>
      <c r="HJ61">
        <f>(('RCP19-NEW'!AS62*'Per Unit Emission'!AS105)*4545454.54545455)/30</f>
        <v>2018826250.8284707</v>
      </c>
      <c r="HK61">
        <f>(('RCP19-NEW'!AT62*'Per Unit Emission'!AT105)*4545454.54545455)/30</f>
        <v>209330951.48818976</v>
      </c>
      <c r="HL61">
        <f>(('RCP19-NEW'!AU62*'Per Unit Emission'!AU105)*4545454.54545455)/30</f>
        <v>251980277.27386537</v>
      </c>
      <c r="HM61">
        <f>(('RCP19-NEW'!AV62*'Per Unit Emission'!AV105)*4545454.54545455)/30</f>
        <v>73164072.802898586</v>
      </c>
      <c r="HN61">
        <f>(('RCP19-NEW'!AW62*'Per Unit Emission'!AW105)*4545454.54545455)/30</f>
        <v>248679341.05277237</v>
      </c>
      <c r="HO61">
        <f>(('RCP19-NEW'!AX62*'Per Unit Emission'!AX105)*4545454.54545455)/30</f>
        <v>12965614.239953939</v>
      </c>
      <c r="HP61">
        <f>(('RCP19-NEW'!AY62*'Per Unit Emission'!AY105)*4545454.54545455)/30</f>
        <v>97806355.683909029</v>
      </c>
      <c r="HQ61">
        <f>(('RCP19-NEW'!AZ62*'Per Unit Emission'!AZ105)*4545454.54545455)/30</f>
        <v>797069163.19682634</v>
      </c>
      <c r="HR61">
        <f>(('RCP19-NEW'!BA62*'Per Unit Emission'!BA105)*4545454.54545455)/30</f>
        <v>0</v>
      </c>
      <c r="HS61">
        <f>(('RCP19-NEW'!BB62*'Per Unit Emission'!AK105)*4545454.54545455)/30</f>
        <v>4854613687.4669676</v>
      </c>
      <c r="HT61">
        <f>(('RCP19-NEW'!BC62*'Per Unit Emission'!AL105)*4545454.54545455)/30</f>
        <v>2782949782.5301046</v>
      </c>
      <c r="HU61">
        <f>(('RCP19-NEW'!BD62*'Per Unit Emission'!AM105)*4545454.54545455)/30</f>
        <v>928800334.65610158</v>
      </c>
      <c r="HV61">
        <f>(('RCP19-NEW'!BE62*'Per Unit Emission'!AN105)*4545454.54545455)/30</f>
        <v>231800991.08800754</v>
      </c>
      <c r="HW61">
        <f>(('RCP19-NEW'!BF62*'Per Unit Emission'!AO105)*4545454.54545455)/30</f>
        <v>2256199115.2454691</v>
      </c>
      <c r="HX61">
        <f>(('RCP19-NEW'!BG62*'Per Unit Emission'!AP105)*4545454.54545455)/30</f>
        <v>54473891.787606478</v>
      </c>
      <c r="HY61">
        <f>(('RCP19-NEW'!BH62*'Per Unit Emission'!AQ105)*4545454.54545455)/30</f>
        <v>238385061.34662068</v>
      </c>
      <c r="HZ61">
        <f>(('RCP19-NEW'!BI62*'Per Unit Emission'!AR105)*4545454.54545455)/30</f>
        <v>708753075.10967803</v>
      </c>
      <c r="IA61">
        <f>(('RCP19-NEW'!BJ62*'Per Unit Emission'!AS105)*4545454.54545455)/30</f>
        <v>2018826250.8284707</v>
      </c>
      <c r="IB61">
        <f>(('RCP19-NEW'!BK62*'Per Unit Emission'!AT105)*4545454.54545455)/30</f>
        <v>209330951.48818976</v>
      </c>
      <c r="IC61">
        <f>(('RCP19-NEW'!BL62*'Per Unit Emission'!AU105)*4545454.54545455)/30</f>
        <v>251980277.27386537</v>
      </c>
      <c r="ID61">
        <f>(('RCP19-NEW'!BM62*'Per Unit Emission'!AV105)*4545454.54545455)/30</f>
        <v>73164072.802898586</v>
      </c>
      <c r="IE61">
        <f>(('RCP19-NEW'!BN62*'Per Unit Emission'!AW105)*4545454.54545455)/30</f>
        <v>248679341.05277237</v>
      </c>
      <c r="IF61">
        <f>(('RCP19-NEW'!BO62*'Per Unit Emission'!AX105)*4545454.54545455)/30</f>
        <v>12965614.239953939</v>
      </c>
      <c r="IG61">
        <f>(('RCP19-NEW'!BP62*'Per Unit Emission'!AY105)*4545454.54545455)/30</f>
        <v>97806355.683909029</v>
      </c>
      <c r="IH61">
        <f>(('RCP19-NEW'!BQ62*'Per Unit Emission'!AZ105)*4545454.54545455)/30</f>
        <v>797069163.19682634</v>
      </c>
      <c r="II61">
        <f>(('RCP19-NEW'!BR62*'Per Unit Emission'!BA105)*4545454.54545455)/30</f>
        <v>0</v>
      </c>
      <c r="IJ61">
        <f>(('RCP19-NEW'!BS62*'Per Unit Emission'!AK105)*4545454.54545455)/30</f>
        <v>4854613687.4669676</v>
      </c>
      <c r="IK61">
        <f>(('RCP19-NEW'!BT62*'Per Unit Emission'!AL105)*4545454.54545455)/30</f>
        <v>2782949782.5301046</v>
      </c>
      <c r="IL61">
        <f>(('RCP19-NEW'!BU62*'Per Unit Emission'!AM105)*4545454.54545455)/30</f>
        <v>928800334.65610158</v>
      </c>
      <c r="IM61">
        <f>(('RCP19-NEW'!BV62*'Per Unit Emission'!AN105)*4545454.54545455)/30</f>
        <v>231800991.08800754</v>
      </c>
      <c r="IN61">
        <f>(('RCP19-NEW'!BW62*'Per Unit Emission'!AO105)*4545454.54545455)/30</f>
        <v>2256199115.2454691</v>
      </c>
      <c r="IO61">
        <f>(('RCP19-NEW'!BX62*'Per Unit Emission'!AP105)*4545454.54545455)/30</f>
        <v>54473891.787606478</v>
      </c>
      <c r="IP61">
        <f>(('RCP19-NEW'!BY62*'Per Unit Emission'!AQ105)*4545454.54545455)/30</f>
        <v>238385061.34662068</v>
      </c>
      <c r="IQ61">
        <f>(('RCP19-NEW'!BZ62*'Per Unit Emission'!AR105)*4545454.54545455)/30</f>
        <v>708753075.10967803</v>
      </c>
      <c r="IR61">
        <f>(('RCP19-NEW'!CA62*'Per Unit Emission'!AS105)*4545454.54545455)/30</f>
        <v>2018826250.8284707</v>
      </c>
      <c r="IS61">
        <f>(('RCP19-NEW'!CB62*'Per Unit Emission'!AT105)*4545454.54545455)/30</f>
        <v>209330951.48818976</v>
      </c>
      <c r="IT61">
        <f>(('RCP19-NEW'!CC62*'Per Unit Emission'!AU105)*4545454.54545455)/30</f>
        <v>251980277.27386537</v>
      </c>
      <c r="IU61">
        <f>(('RCP19-NEW'!CD62*'Per Unit Emission'!AV105)*4545454.54545455)/30</f>
        <v>73164072.802898586</v>
      </c>
      <c r="IV61">
        <f>(('RCP19-NEW'!CE62*'Per Unit Emission'!AW105)*4545454.54545455)/30</f>
        <v>248679341.05277237</v>
      </c>
      <c r="IW61">
        <f>(('RCP19-NEW'!CF62*'Per Unit Emission'!AX105)*4545454.54545455)/30</f>
        <v>12965614.239953939</v>
      </c>
      <c r="IX61">
        <f>(('RCP19-NEW'!CG62*'Per Unit Emission'!AY105)*4545454.54545455)/30</f>
        <v>97806355.683909029</v>
      </c>
      <c r="IY61">
        <f>(('RCP19-NEW'!CH62*'Per Unit Emission'!AZ105)*4545454.54545455)/30</f>
        <v>797069163.19682634</v>
      </c>
    </row>
    <row r="62" spans="1:259" x14ac:dyDescent="0.25">
      <c r="A62">
        <v>2025</v>
      </c>
      <c r="B62">
        <f>(('Base-New'!C63*'Per Unit Emission'!C106)*4545454.54545455)/30</f>
        <v>555231634.08629918</v>
      </c>
      <c r="C62">
        <f>(('Base-New'!D63*'Per Unit Emission'!D106)*4545454.54545455)/30</f>
        <v>228030741.49479979</v>
      </c>
      <c r="D62">
        <f>(('Base-New'!E63*'Per Unit Emission'!E106)*4545454.54545455)/30</f>
        <v>22965207.531259734</v>
      </c>
      <c r="E62">
        <f>(('Base-New'!F63*'Per Unit Emission'!F106)*4545454.54545455)/30</f>
        <v>38617761.392163798</v>
      </c>
      <c r="F62">
        <f>(('Base-New'!G63*'Per Unit Emission'!G106)*4545454.54545455)/30</f>
        <v>426066978.35379642</v>
      </c>
      <c r="G62">
        <f>(('Base-New'!H63*'Per Unit Emission'!H106)*4545454.54545455)/30</f>
        <v>3267366.9558865209</v>
      </c>
      <c r="H62">
        <f>(('Base-New'!I63*'Per Unit Emission'!I106)*4545454.54545455)/30</f>
        <v>15763718.308971576</v>
      </c>
      <c r="I62">
        <f>(('Base-New'!J63*'Per Unit Emission'!J106)*4545454.54545455)/30</f>
        <v>70595794.135533839</v>
      </c>
      <c r="J62">
        <f>(('Base-New'!K63*'Per Unit Emission'!K106)*4545454.54545455)/30</f>
        <v>1069181861.699617</v>
      </c>
      <c r="K62">
        <f>(('Base-New'!L63*'Per Unit Emission'!L106)*4545454.54545455)/30</f>
        <v>49756763.280928232</v>
      </c>
      <c r="L62">
        <f>(('Base-New'!M63*'Per Unit Emission'!M106)*4545454.54545455)/30</f>
        <v>72405193.474286452</v>
      </c>
      <c r="M62">
        <f>(('Base-New'!N63*'Per Unit Emission'!N106)*4545454.54545455)/30</f>
        <v>6729176.0703474628</v>
      </c>
      <c r="N62">
        <f>(('Base-New'!O63*'Per Unit Emission'!O106)*4545454.54545455)/30</f>
        <v>51882276.420590006</v>
      </c>
      <c r="O62">
        <f>(('Base-New'!P63*'Per Unit Emission'!P106)*4545454.54545455)/30</f>
        <v>12036110.913854351</v>
      </c>
      <c r="P62">
        <f>(('Base-New'!Q63*'Per Unit Emission'!Q106)*4545454.54545455)/30</f>
        <v>10447323.929243641</v>
      </c>
      <c r="Q62">
        <f>(('Base-New'!R63*'Per Unit Emission'!R106)*4545454.54545455)/30</f>
        <v>73516919.002894565</v>
      </c>
      <c r="R62">
        <v>0</v>
      </c>
      <c r="S62">
        <f>(('Base-New'!T63*'Per Unit Emission'!C106)*4545454.54545455)/30</f>
        <v>555231634.08629918</v>
      </c>
      <c r="T62">
        <f>(('Base-New'!U63*'Per Unit Emission'!D106)*4545454.54545455)/30</f>
        <v>228030741.49479979</v>
      </c>
      <c r="U62">
        <f>(('Base-New'!V63*'Per Unit Emission'!E106)*4545454.54545455)/30</f>
        <v>22965207.531259734</v>
      </c>
      <c r="V62">
        <f>(('Base-New'!W63*'Per Unit Emission'!F106)*4545454.54545455)/30</f>
        <v>38617761.392163798</v>
      </c>
      <c r="W62">
        <f>(('Base-New'!X63*'Per Unit Emission'!G106)*4545454.54545455)/30</f>
        <v>426066978.35379642</v>
      </c>
      <c r="X62">
        <f>(('Base-New'!Y63*'Per Unit Emission'!H106)*4545454.54545455)/30</f>
        <v>3267366.9558865209</v>
      </c>
      <c r="Y62">
        <f>(('Base-New'!Z63*'Per Unit Emission'!I106)*4545454.54545455)/30</f>
        <v>15763718.308971576</v>
      </c>
      <c r="Z62">
        <f>(('Base-New'!AA63*'Per Unit Emission'!J106)*4545454.54545455)/30</f>
        <v>70595794.135533839</v>
      </c>
      <c r="AA62">
        <f>(('Base-New'!AB63*'Per Unit Emission'!K106)*4545454.54545455)/30</f>
        <v>1069181861.699617</v>
      </c>
      <c r="AB62">
        <f>(('Base-New'!AC63*'Per Unit Emission'!L106)*4545454.54545455)/30</f>
        <v>49756763.280928232</v>
      </c>
      <c r="AC62">
        <f>(('Base-New'!AD63*'Per Unit Emission'!M106)*4545454.54545455)/30</f>
        <v>72405193.474286452</v>
      </c>
      <c r="AD62">
        <f>(('Base-New'!AE63*'Per Unit Emission'!N106)*4545454.54545455)/30</f>
        <v>6729176.0703474628</v>
      </c>
      <c r="AE62">
        <f>(('Base-New'!AF63*'Per Unit Emission'!O106)*4545454.54545455)/30</f>
        <v>51882276.420590006</v>
      </c>
      <c r="AF62">
        <f>(('Base-New'!AG63*'Per Unit Emission'!P106)*4545454.54545455)/30</f>
        <v>12036110.913854351</v>
      </c>
      <c r="AG62">
        <f>(('Base-New'!AH63*'Per Unit Emission'!Q106)*4545454.54545455)/30</f>
        <v>10447323.929243641</v>
      </c>
      <c r="AH62">
        <f>(('Base-New'!AI63*'Per Unit Emission'!R106)*4545454.54545455)/30</f>
        <v>73516919.002894565</v>
      </c>
      <c r="AI62">
        <v>0</v>
      </c>
      <c r="AJ62">
        <f>(('Base-New'!AK63*'Per Unit Emission'!C106)*4545454.54545455)/30</f>
        <v>555231634.08629918</v>
      </c>
      <c r="AK62">
        <f>(('Base-New'!AL63*'Per Unit Emission'!D106)*4545454.54545455)/30</f>
        <v>228030741.49479979</v>
      </c>
      <c r="AL62">
        <f>(('Base-New'!AM63*'Per Unit Emission'!E106)*4545454.54545455)/30</f>
        <v>22965207.531259734</v>
      </c>
      <c r="AM62">
        <f>(('Base-New'!AN63*'Per Unit Emission'!F106)*4545454.54545455)/30</f>
        <v>38617761.392163798</v>
      </c>
      <c r="AN62">
        <f>(('Base-New'!AO63*'Per Unit Emission'!G106)*4545454.54545455)/30</f>
        <v>426066978.35379642</v>
      </c>
      <c r="AO62">
        <f>(('Base-New'!AP63*'Per Unit Emission'!H106)*4545454.54545455)/30</f>
        <v>3267366.9558865209</v>
      </c>
      <c r="AP62">
        <f>(('Base-New'!AQ63*'Per Unit Emission'!I106)*4545454.54545455)/30</f>
        <v>15763718.308971576</v>
      </c>
      <c r="AQ62">
        <f>(('Base-New'!AR63*'Per Unit Emission'!J106)*4545454.54545455)/30</f>
        <v>70595794.135533839</v>
      </c>
      <c r="AR62">
        <f>(('Base-New'!AS63*'Per Unit Emission'!K106)*4545454.54545455)/30</f>
        <v>1069181861.699617</v>
      </c>
      <c r="AS62">
        <f>(('Base-New'!AT63*'Per Unit Emission'!L106)*4545454.54545455)/30</f>
        <v>49756763.280928232</v>
      </c>
      <c r="AT62">
        <f>(('Base-New'!AU63*'Per Unit Emission'!M106)*4545454.54545455)/30</f>
        <v>72405193.474286452</v>
      </c>
      <c r="AU62">
        <f>(('Base-New'!AV63*'Per Unit Emission'!N106)*4545454.54545455)/30</f>
        <v>6729176.0703474628</v>
      </c>
      <c r="AV62">
        <f>(('Base-New'!AW63*'Per Unit Emission'!O106)*4545454.54545455)/30</f>
        <v>51882276.420590006</v>
      </c>
      <c r="AW62">
        <f>(('Base-New'!AX63*'Per Unit Emission'!P106)*4545454.54545455)/30</f>
        <v>12036110.913854351</v>
      </c>
      <c r="AX62">
        <f>(('Base-New'!AY63*'Per Unit Emission'!Q106)*4545454.54545455)/30</f>
        <v>10447323.929243641</v>
      </c>
      <c r="AY62">
        <f>(('Base-New'!AZ63*'Per Unit Emission'!R106)*4545454.54545455)/30</f>
        <v>73516919.002894565</v>
      </c>
      <c r="AZ62">
        <v>0</v>
      </c>
      <c r="BA62">
        <f>(('Base-New'!BB63*'Per Unit Emission'!C106)*4545454.54545455)/30</f>
        <v>555231634.08629918</v>
      </c>
      <c r="BB62">
        <f>(('Base-New'!BC63*'Per Unit Emission'!D106)*4545454.54545455)/30</f>
        <v>228030741.49479979</v>
      </c>
      <c r="BC62">
        <f>(('Base-New'!BD63*'Per Unit Emission'!E106)*4545454.54545455)/30</f>
        <v>22965207.531259734</v>
      </c>
      <c r="BD62">
        <f>(('Base-New'!BE63*'Per Unit Emission'!F106)*4545454.54545455)/30</f>
        <v>38617761.392163798</v>
      </c>
      <c r="BE62">
        <f>(('Base-New'!BF63*'Per Unit Emission'!G106)*4545454.54545455)/30</f>
        <v>426066978.35379642</v>
      </c>
      <c r="BF62">
        <f>(('Base-New'!BG63*'Per Unit Emission'!H106)*4545454.54545455)/30</f>
        <v>3267366.9558865209</v>
      </c>
      <c r="BG62">
        <f>(('Base-New'!BH63*'Per Unit Emission'!I106)*4545454.54545455)/30</f>
        <v>15763718.308971576</v>
      </c>
      <c r="BH62">
        <f>(('Base-New'!BI63*'Per Unit Emission'!J106)*4545454.54545455)/30</f>
        <v>70595794.135533839</v>
      </c>
      <c r="BI62">
        <f>(('Base-New'!BJ63*'Per Unit Emission'!K106)*4545454.54545455)/30</f>
        <v>1069181861.699617</v>
      </c>
      <c r="BJ62">
        <f>(('Base-New'!BK63*'Per Unit Emission'!L106)*4545454.54545455)/30</f>
        <v>49756763.280928232</v>
      </c>
      <c r="BK62">
        <f>(('Base-New'!BL63*'Per Unit Emission'!M106)*4545454.54545455)/30</f>
        <v>72405193.474286452</v>
      </c>
      <c r="BL62">
        <f>(('Base-New'!BM63*'Per Unit Emission'!N106)*4545454.54545455)/30</f>
        <v>6729176.0703474628</v>
      </c>
      <c r="BM62">
        <f>(('Base-New'!BN63*'Per Unit Emission'!O106)*4545454.54545455)/30</f>
        <v>51882276.420590006</v>
      </c>
      <c r="BN62">
        <f>(('Base-New'!BO63*'Per Unit Emission'!P106)*4545454.54545455)/30</f>
        <v>12036110.913854351</v>
      </c>
      <c r="BO62">
        <f>(('Base-New'!BP63*'Per Unit Emission'!Q106)*4545454.54545455)/30</f>
        <v>10447323.929243641</v>
      </c>
      <c r="BP62">
        <f>(('Base-New'!BQ63*'Per Unit Emission'!R106)*4545454.54545455)/30</f>
        <v>73516919.002894565</v>
      </c>
      <c r="BQ62">
        <v>0</v>
      </c>
      <c r="BR62">
        <f>(('Base-New'!BS63*'Per Unit Emission'!C106)*4545454.54545455)/30</f>
        <v>555231634.08629918</v>
      </c>
      <c r="BS62">
        <f>(('Base-New'!BT63*'Per Unit Emission'!D106)*4545454.54545455)/30</f>
        <v>228030741.49479979</v>
      </c>
      <c r="BT62">
        <f>(('Base-New'!BU63*'Per Unit Emission'!E106)*4545454.54545455)/30</f>
        <v>22965207.531259734</v>
      </c>
      <c r="BU62">
        <f>(('Base-New'!BV63*'Per Unit Emission'!F106)*4545454.54545455)/30</f>
        <v>38617761.392163798</v>
      </c>
      <c r="BV62">
        <f>(('Base-New'!BW63*'Per Unit Emission'!G106)*4545454.54545455)/30</f>
        <v>426066978.35379642</v>
      </c>
      <c r="BW62">
        <f>(('Base-New'!BX63*'Per Unit Emission'!H106)*4545454.54545455)/30</f>
        <v>3267366.9558865209</v>
      </c>
      <c r="BX62">
        <f>(('Base-New'!BY63*'Per Unit Emission'!I106)*4545454.54545455)/30</f>
        <v>15763718.308971576</v>
      </c>
      <c r="BY62">
        <f>(('Base-New'!BZ63*'Per Unit Emission'!J106)*4545454.54545455)/30</f>
        <v>70595794.135533839</v>
      </c>
      <c r="BZ62">
        <f>(('Base-New'!CA63*'Per Unit Emission'!K106)*4545454.54545455)/30</f>
        <v>1069181861.699617</v>
      </c>
      <c r="CA62">
        <f>(('Base-New'!CB63*'Per Unit Emission'!L106)*4545454.54545455)/30</f>
        <v>49756763.280928232</v>
      </c>
      <c r="CB62">
        <f>(('Base-New'!CC63*'Per Unit Emission'!M106)*4545454.54545455)/30</f>
        <v>72405193.474286452</v>
      </c>
      <c r="CC62">
        <f>(('Base-New'!CD63*'Per Unit Emission'!N106)*4545454.54545455)/30</f>
        <v>6729176.0703474628</v>
      </c>
      <c r="CD62">
        <f>(('Base-New'!CE63*'Per Unit Emission'!O106)*4545454.54545455)/30</f>
        <v>51882276.420590006</v>
      </c>
      <c r="CE62">
        <f>(('Base-New'!CF63*'Per Unit Emission'!P106)*4545454.54545455)/30</f>
        <v>12036110.913854351</v>
      </c>
      <c r="CF62">
        <f>(('Base-New'!CG63*'Per Unit Emission'!Q106)*4545454.54545455)/30</f>
        <v>10447323.929243641</v>
      </c>
      <c r="CG62">
        <f>(('Base-New'!CH63*'Per Unit Emission'!R106)*4545454.54545455)/30</f>
        <v>73516919.002894565</v>
      </c>
      <c r="CH62">
        <v>0</v>
      </c>
      <c r="CI62">
        <v>0</v>
      </c>
      <c r="CJ62">
        <v>67.5</v>
      </c>
      <c r="CK62">
        <f>(('RCP26-NEW'!C63*'Per Unit Emission'!T106)*4545454.54545455)/30</f>
        <v>893870846.98074698</v>
      </c>
      <c r="CL62">
        <f>(('RCP26-NEW'!D63*'Per Unit Emission'!U106)*4545454.54545455)/30</f>
        <v>583115011.32047033</v>
      </c>
      <c r="CM62">
        <f>(('RCP26-NEW'!E63*'Per Unit Emission'!V106)*4545454.54545455)/30</f>
        <v>155100806.21723202</v>
      </c>
      <c r="CN62">
        <f>(('RCP26-NEW'!F63*'Per Unit Emission'!W106)*4545454.54545455)/30</f>
        <v>58591979.537311815</v>
      </c>
      <c r="CO62">
        <f>(('RCP26-NEW'!G63*'Per Unit Emission'!X106)*4545454.54545455)/30</f>
        <v>598272562.67352211</v>
      </c>
      <c r="CP62">
        <f>(('RCP26-NEW'!H63*'Per Unit Emission'!Y106)*4545454.54545455)/30</f>
        <v>10155550.694000727</v>
      </c>
      <c r="CQ62">
        <f>(('RCP26-NEW'!I63*'Per Unit Emission'!Z106)*4545454.54545455)/30</f>
        <v>43385631.33898253</v>
      </c>
      <c r="CR62">
        <f>(('RCP26-NEW'!J63*'Per Unit Emission'!AA106)*4545454.54545455)/30</f>
        <v>153702021.31769139</v>
      </c>
      <c r="CS62">
        <f>(('RCP26-NEW'!K63*'Per Unit Emission'!AB106)*4545454.54545455)/30</f>
        <v>471603037.20616901</v>
      </c>
      <c r="CT62">
        <f>(('RCP26-NEW'!L63*'Per Unit Emission'!AC106)*4545454.54545455)/30</f>
        <v>72922053.694572583</v>
      </c>
      <c r="CU62">
        <f>(('RCP26-NEW'!M63*'Per Unit Emission'!AD106)*4545454.54545455)/30</f>
        <v>102699565.13901938</v>
      </c>
      <c r="CV62">
        <f>(('RCP26-NEW'!N63*'Per Unit Emission'!AE106)*4545454.54545455)/30</f>
        <v>16954518.869707145</v>
      </c>
      <c r="CW62">
        <f>(('RCP26-NEW'!O63*'Per Unit Emission'!AF106)*4545454.54545455)/30</f>
        <v>84102784.111154273</v>
      </c>
      <c r="CX62">
        <f>(('RCP26-NEW'!P63*'Per Unit Emission'!AG106)*4545454.54545455)/30</f>
        <v>9654078.3906968031</v>
      </c>
      <c r="CY62">
        <f>(('RCP26-NEW'!Q63*'Per Unit Emission'!AH106)*4545454.54545455)/30</f>
        <v>26762935.543977346</v>
      </c>
      <c r="CZ62">
        <f>(('RCP26-NEW'!R63*'Per Unit Emission'!AI106)*4545454.54545455)/30</f>
        <v>184237830.93657151</v>
      </c>
      <c r="DA62">
        <f>(('RCP26-NEW'!S63*'Per Unit Emission'!AJ106)*4545454.54545455)/30</f>
        <v>0</v>
      </c>
      <c r="DB62">
        <f>(('RCP26-NEW'!T63*'Per Unit Emission'!T106)*4545454.54545455)/30</f>
        <v>893870846.98074698</v>
      </c>
      <c r="DC62">
        <f>(('RCP26-NEW'!U63*'Per Unit Emission'!U106)*4545454.54545455)/30</f>
        <v>583115011.32047033</v>
      </c>
      <c r="DD62">
        <f>(('RCP26-NEW'!V63*'Per Unit Emission'!V106)*4545454.54545455)/30</f>
        <v>155100806.21723202</v>
      </c>
      <c r="DE62">
        <f>(('RCP26-NEW'!W63*'Per Unit Emission'!W106)*4545454.54545455)/30</f>
        <v>58591979.537311815</v>
      </c>
      <c r="DF62">
        <f>(('RCP26-NEW'!X63*'Per Unit Emission'!X106)*4545454.54545455)/30</f>
        <v>598272562.67352211</v>
      </c>
      <c r="DG62">
        <f>(('RCP26-NEW'!Y63*'Per Unit Emission'!Y106)*4545454.54545455)/30</f>
        <v>10155550.694000727</v>
      </c>
      <c r="DH62">
        <f>(('RCP26-NEW'!Z63*'Per Unit Emission'!Z106)*4545454.54545455)/30</f>
        <v>43385631.33898253</v>
      </c>
      <c r="DI62">
        <f>(('RCP26-NEW'!AA63*'Per Unit Emission'!AA106)*4545454.54545455)/30</f>
        <v>153702021.31769139</v>
      </c>
      <c r="DJ62">
        <f>(('RCP26-NEW'!AB63*'Per Unit Emission'!AB106)*4545454.54545455)/30</f>
        <v>471603037.20616901</v>
      </c>
      <c r="DK62">
        <f>(('RCP26-NEW'!AC63*'Per Unit Emission'!AC106)*4545454.54545455)/30</f>
        <v>72922053.694572583</v>
      </c>
      <c r="DL62">
        <f>(('RCP26-NEW'!AD63*'Per Unit Emission'!AD106)*4545454.54545455)/30</f>
        <v>102699565.13901938</v>
      </c>
      <c r="DM62">
        <f>(('RCP26-NEW'!AE63*'Per Unit Emission'!AE106)*4545454.54545455)/30</f>
        <v>16954518.869707145</v>
      </c>
      <c r="DN62">
        <f>(('RCP26-NEW'!AF63*'Per Unit Emission'!AF106)*4545454.54545455)/30</f>
        <v>84102784.111154273</v>
      </c>
      <c r="DO62">
        <f>(('RCP26-NEW'!AG63*'Per Unit Emission'!AG106)*4545454.54545455)/30</f>
        <v>9654078.3906968031</v>
      </c>
      <c r="DP62">
        <f>(('RCP26-NEW'!AH63*'Per Unit Emission'!AH106)*4545454.54545455)/30</f>
        <v>26762935.543977346</v>
      </c>
      <c r="DQ62">
        <f>(('RCP26-NEW'!AI63*'Per Unit Emission'!AI106)*4545454.54545455)/30</f>
        <v>184237830.93657151</v>
      </c>
      <c r="DR62">
        <f>(('RCP26-NEW'!AJ63*'Per Unit Emission'!AJ106)*4545454.54545455)/30</f>
        <v>0</v>
      </c>
      <c r="DS62">
        <f>(('RCP26-NEW'!AK63*'Per Unit Emission'!T106)*4545454.54545455)/30</f>
        <v>893870846.98074698</v>
      </c>
      <c r="DT62">
        <f>(('RCP26-NEW'!AL63*'Per Unit Emission'!U106)*4545454.54545455)/30</f>
        <v>583115011.32047033</v>
      </c>
      <c r="DU62">
        <f>(('RCP26-NEW'!AM63*'Per Unit Emission'!V106)*4545454.54545455)/30</f>
        <v>155100806.21723202</v>
      </c>
      <c r="DV62">
        <f>(('RCP26-NEW'!AN63*'Per Unit Emission'!W106)*4545454.54545455)/30</f>
        <v>58591979.537311815</v>
      </c>
      <c r="DW62">
        <f>(('RCP26-NEW'!AO63*'Per Unit Emission'!X106)*4545454.54545455)/30</f>
        <v>598272562.67352211</v>
      </c>
      <c r="DX62">
        <f>(('RCP26-NEW'!AP63*'Per Unit Emission'!Y106)*4545454.54545455)/30</f>
        <v>10155550.694000727</v>
      </c>
      <c r="DY62">
        <f>(('RCP26-NEW'!AQ63*'Per Unit Emission'!Z106)*4545454.54545455)/30</f>
        <v>43385631.33898253</v>
      </c>
      <c r="DZ62">
        <f>(('RCP26-NEW'!AR63*'Per Unit Emission'!AA106)*4545454.54545455)/30</f>
        <v>153702021.31769139</v>
      </c>
      <c r="EA62">
        <f>(('RCP26-NEW'!AS63*'Per Unit Emission'!AB106)*4545454.54545455)/30</f>
        <v>471603037.20616901</v>
      </c>
      <c r="EB62">
        <f>(('RCP26-NEW'!AT63*'Per Unit Emission'!AC106)*4545454.54545455)/30</f>
        <v>72922053.694572583</v>
      </c>
      <c r="EC62">
        <f>(('RCP26-NEW'!AU63*'Per Unit Emission'!AD106)*4545454.54545455)/30</f>
        <v>102699565.13901938</v>
      </c>
      <c r="ED62">
        <f>(('RCP26-NEW'!AV63*'Per Unit Emission'!AE106)*4545454.54545455)/30</f>
        <v>16954518.869707145</v>
      </c>
      <c r="EE62">
        <f>(('RCP26-NEW'!AW63*'Per Unit Emission'!AF106)*4545454.54545455)/30</f>
        <v>84102784.111154273</v>
      </c>
      <c r="EF62">
        <f>(('RCP26-NEW'!AX63*'Per Unit Emission'!AG106)*4545454.54545455)/30</f>
        <v>9654078.3906968031</v>
      </c>
      <c r="EG62">
        <f>(('RCP26-NEW'!AY63*'Per Unit Emission'!AH106)*4545454.54545455)/30</f>
        <v>26762935.543977346</v>
      </c>
      <c r="EH62">
        <f>(('RCP26-NEW'!AZ63*'Per Unit Emission'!AI106)*4545454.54545455)/30</f>
        <v>184237830.93657151</v>
      </c>
      <c r="EI62">
        <f>(('RCP26-NEW'!BA63*'Per Unit Emission'!AJ106)*4545454.54545455)/30</f>
        <v>0</v>
      </c>
      <c r="EJ62">
        <f>(('RCP26-NEW'!BB63*'Per Unit Emission'!T106)*4545454.54545455)/30</f>
        <v>893870846.98074698</v>
      </c>
      <c r="EK62">
        <f>(('RCP26-NEW'!BC63*'Per Unit Emission'!U106)*4545454.54545455)/30</f>
        <v>583115011.32047033</v>
      </c>
      <c r="EL62">
        <f>(('RCP26-NEW'!BD63*'Per Unit Emission'!V106)*4545454.54545455)/30</f>
        <v>155100806.21723202</v>
      </c>
      <c r="EM62">
        <f>(('RCP26-NEW'!BE63*'Per Unit Emission'!W106)*4545454.54545455)/30</f>
        <v>58591979.537311815</v>
      </c>
      <c r="EN62">
        <f>(('RCP26-NEW'!BF63*'Per Unit Emission'!X106)*4545454.54545455)/30</f>
        <v>598272562.67352211</v>
      </c>
      <c r="EO62">
        <f>(('RCP26-NEW'!BG63*'Per Unit Emission'!Y106)*4545454.54545455)/30</f>
        <v>10155550.694000727</v>
      </c>
      <c r="EP62">
        <f>(('RCP26-NEW'!BH63*'Per Unit Emission'!Z106)*4545454.54545455)/30</f>
        <v>43385631.33898253</v>
      </c>
      <c r="EQ62">
        <f>(('RCP26-NEW'!BI63*'Per Unit Emission'!AA106)*4545454.54545455)/30</f>
        <v>153702021.31769139</v>
      </c>
      <c r="ER62">
        <f>(('RCP26-NEW'!BJ63*'Per Unit Emission'!AB106)*4545454.54545455)/30</f>
        <v>471603037.20616901</v>
      </c>
      <c r="ES62">
        <f>(('RCP26-NEW'!BK63*'Per Unit Emission'!AC106)*4545454.54545455)/30</f>
        <v>72922053.694572583</v>
      </c>
      <c r="ET62">
        <f>(('RCP26-NEW'!BL63*'Per Unit Emission'!AD106)*4545454.54545455)/30</f>
        <v>102699565.13901938</v>
      </c>
      <c r="EU62">
        <f>(('RCP26-NEW'!BM63*'Per Unit Emission'!AE106)*4545454.54545455)/30</f>
        <v>16954518.869707145</v>
      </c>
      <c r="EV62">
        <f>(('RCP26-NEW'!BN63*'Per Unit Emission'!AF106)*4545454.54545455)/30</f>
        <v>84102784.111154273</v>
      </c>
      <c r="EW62">
        <f>(('RCP26-NEW'!BO63*'Per Unit Emission'!AG106)*4545454.54545455)/30</f>
        <v>9654078.3906968031</v>
      </c>
      <c r="EX62">
        <f>(('RCP26-NEW'!BP63*'Per Unit Emission'!AH106)*4545454.54545455)/30</f>
        <v>26762935.543977346</v>
      </c>
      <c r="EY62">
        <f>(('RCP26-NEW'!BQ63*'Per Unit Emission'!AI106)*4545454.54545455)/30</f>
        <v>184237830.93657151</v>
      </c>
      <c r="EZ62">
        <f>(('RCP26-NEW'!BR63*'Per Unit Emission'!AJ106)*4545454.54545455)/30</f>
        <v>0</v>
      </c>
      <c r="FA62">
        <f>(('RCP26-NEW'!BS63*'Per Unit Emission'!T106)*4545454.54545455)/30</f>
        <v>893870846.98074698</v>
      </c>
      <c r="FB62">
        <f>(('RCP26-NEW'!BT63*'Per Unit Emission'!U106)*4545454.54545455)/30</f>
        <v>583115011.32047033</v>
      </c>
      <c r="FC62">
        <f>(('RCP26-NEW'!BU63*'Per Unit Emission'!V106)*4545454.54545455)/30</f>
        <v>155100806.21723202</v>
      </c>
      <c r="FD62">
        <f>(('RCP26-NEW'!BV63*'Per Unit Emission'!W106)*4545454.54545455)/30</f>
        <v>58591979.537311815</v>
      </c>
      <c r="FE62">
        <f>(('RCP26-NEW'!BW63*'Per Unit Emission'!X106)*4545454.54545455)/30</f>
        <v>598272562.67352211</v>
      </c>
      <c r="FF62">
        <f>(('RCP26-NEW'!BX63*'Per Unit Emission'!Y106)*4545454.54545455)/30</f>
        <v>10155550.694000727</v>
      </c>
      <c r="FG62">
        <f>(('RCP26-NEW'!BY63*'Per Unit Emission'!Z106)*4545454.54545455)/30</f>
        <v>43385631.33898253</v>
      </c>
      <c r="FH62">
        <f>(('RCP26-NEW'!BZ63*'Per Unit Emission'!AA106)*4545454.54545455)/30</f>
        <v>153702021.31769139</v>
      </c>
      <c r="FI62">
        <f>(('RCP26-NEW'!CA63*'Per Unit Emission'!AB106)*4545454.54545455)/30</f>
        <v>471603037.20616901</v>
      </c>
      <c r="FJ62">
        <f>(('RCP26-NEW'!CB63*'Per Unit Emission'!AC106)*4545454.54545455)/30</f>
        <v>72922053.694572583</v>
      </c>
      <c r="FK62">
        <f>(('RCP26-NEW'!CC63*'Per Unit Emission'!AD106)*4545454.54545455)/30</f>
        <v>102699565.13901938</v>
      </c>
      <c r="FL62">
        <f>(('RCP26-NEW'!CD63*'Per Unit Emission'!AE106)*4545454.54545455)/30</f>
        <v>16954518.869707145</v>
      </c>
      <c r="FM62">
        <f>(('RCP26-NEW'!CE63*'Per Unit Emission'!AF106)*4545454.54545455)/30</f>
        <v>84102784.111154273</v>
      </c>
      <c r="FN62">
        <f>(('RCP26-NEW'!CF63*'Per Unit Emission'!AG106)*4545454.54545455)/30</f>
        <v>9654078.3906968031</v>
      </c>
      <c r="FO62">
        <f>(('RCP26-NEW'!CG63*'Per Unit Emission'!AH106)*4545454.54545455)/30</f>
        <v>26762935.543977346</v>
      </c>
      <c r="FP62">
        <f>(('RCP26-NEW'!CH63*'Per Unit Emission'!AI106)*4545454.54545455)/30</f>
        <v>184237830.93657151</v>
      </c>
      <c r="FQ62">
        <v>0</v>
      </c>
      <c r="FR62">
        <v>0</v>
      </c>
      <c r="FS62">
        <v>67.5</v>
      </c>
      <c r="FT62">
        <f>(('RCP19-NEW'!C63*'Per Unit Emission'!AK106)*4545454.54545455)/30</f>
        <v>2893279695.3537269</v>
      </c>
      <c r="FU62">
        <f>(('RCP19-NEW'!D63*'Per Unit Emission'!AL106)*4545454.54545455)/30</f>
        <v>1682312461.7698491</v>
      </c>
      <c r="FV62">
        <f>(('RCP19-NEW'!E63*'Per Unit Emission'!AM106)*4545454.54545455)/30</f>
        <v>559437821.3708545</v>
      </c>
      <c r="FW62">
        <f>(('RCP19-NEW'!F63*'Per Unit Emission'!AN106)*4545454.54545455)/30</f>
        <v>181906674.2533482</v>
      </c>
      <c r="FX62">
        <f>(('RCP19-NEW'!G63*'Per Unit Emission'!AO106)*4545454.54545455)/30</f>
        <v>1614346234.8700202</v>
      </c>
      <c r="FY62">
        <f>(('RCP19-NEW'!H63*'Per Unit Emission'!AP106)*4545454.54545455)/30</f>
        <v>32168990.019308928</v>
      </c>
      <c r="FZ62">
        <f>(('RCP19-NEW'!I63*'Per Unit Emission'!AQ106)*4545454.54545455)/30</f>
        <v>133804794.04464933</v>
      </c>
      <c r="GA62">
        <f>(('RCP19-NEW'!J63*'Per Unit Emission'!AR106)*4545454.54545455)/30</f>
        <v>586902647.36290443</v>
      </c>
      <c r="GB62">
        <f>(('RCP19-NEW'!K63*'Per Unit Emission'!AS106)*4545454.54545455)/30</f>
        <v>1389281258.3096132</v>
      </c>
      <c r="GC62">
        <f>(('RCP19-NEW'!L63*'Per Unit Emission'!AT106)*4545454.54545455)/30</f>
        <v>207344754.28203043</v>
      </c>
      <c r="GD62">
        <f>(('RCP19-NEW'!M63*'Per Unit Emission'!AU106)*4545454.54545455)/30</f>
        <v>237020835.97186536</v>
      </c>
      <c r="GE62">
        <f>(('RCP19-NEW'!N63*'Per Unit Emission'!AV106)*4545454.54545455)/30</f>
        <v>53191549.879047312</v>
      </c>
      <c r="GF62">
        <f>(('RCP19-NEW'!O63*'Per Unit Emission'!AW106)*4545454.54545455)/30</f>
        <v>193549041.935664</v>
      </c>
      <c r="GG62">
        <f>(('RCP19-NEW'!P63*'Per Unit Emission'!AX106)*4545454.54545455)/30</f>
        <v>73383342.782203615</v>
      </c>
      <c r="GH62">
        <f>(('RCP19-NEW'!Q63*'Per Unit Emission'!AY106)*4545454.54545455)/30</f>
        <v>151227561.93949124</v>
      </c>
      <c r="GI62">
        <f>(('RCP19-NEW'!R63*'Per Unit Emission'!AZ106)*4545454.54545455)/30</f>
        <v>565384689.92786813</v>
      </c>
      <c r="GJ62">
        <f>(('RCP19-NEW'!S63*'Per Unit Emission'!BA106)*4545454.54545455)/30</f>
        <v>0</v>
      </c>
      <c r="GK62">
        <f>(('RCP19-NEW'!T63*'Per Unit Emission'!AK106)*4545454.54545455)/30</f>
        <v>2893279695.3537269</v>
      </c>
      <c r="GL62">
        <f>(('RCP19-NEW'!U63*'Per Unit Emission'!AL106)*4545454.54545455)/30</f>
        <v>1682312461.7698491</v>
      </c>
      <c r="GM62">
        <f>(('RCP19-NEW'!V63*'Per Unit Emission'!AM106)*4545454.54545455)/30</f>
        <v>559437821.3708545</v>
      </c>
      <c r="GN62">
        <f>(('RCP19-NEW'!W63*'Per Unit Emission'!AN106)*4545454.54545455)/30</f>
        <v>181906674.2533482</v>
      </c>
      <c r="GO62">
        <f>(('RCP19-NEW'!X63*'Per Unit Emission'!AO106)*4545454.54545455)/30</f>
        <v>1614346234.8700202</v>
      </c>
      <c r="GP62">
        <f>(('RCP19-NEW'!Y63*'Per Unit Emission'!AP106)*4545454.54545455)/30</f>
        <v>32168990.019308928</v>
      </c>
      <c r="GQ62">
        <f>(('RCP19-NEW'!Z63*'Per Unit Emission'!AQ106)*4545454.54545455)/30</f>
        <v>133804794.04464933</v>
      </c>
      <c r="GR62">
        <f>(('RCP19-NEW'!AA63*'Per Unit Emission'!AR106)*4545454.54545455)/30</f>
        <v>586902647.36290443</v>
      </c>
      <c r="GS62">
        <f>(('RCP19-NEW'!AB63*'Per Unit Emission'!AS106)*4545454.54545455)/30</f>
        <v>1389281258.3096132</v>
      </c>
      <c r="GT62">
        <f>(('RCP19-NEW'!AC63*'Per Unit Emission'!AT106)*4545454.54545455)/30</f>
        <v>207344754.28203043</v>
      </c>
      <c r="GU62">
        <f>(('RCP19-NEW'!AD63*'Per Unit Emission'!AU106)*4545454.54545455)/30</f>
        <v>237020835.97186536</v>
      </c>
      <c r="GV62">
        <f>(('RCP19-NEW'!AE63*'Per Unit Emission'!AV106)*4545454.54545455)/30</f>
        <v>53191549.879047312</v>
      </c>
      <c r="GW62">
        <f>(('RCP19-NEW'!AF63*'Per Unit Emission'!AW106)*4545454.54545455)/30</f>
        <v>193549041.935664</v>
      </c>
      <c r="GX62">
        <f>(('RCP19-NEW'!AG63*'Per Unit Emission'!AX106)*4545454.54545455)/30</f>
        <v>73383342.782203615</v>
      </c>
      <c r="GY62">
        <f>(('RCP19-NEW'!AH63*'Per Unit Emission'!AY106)*4545454.54545455)/30</f>
        <v>151227561.93949124</v>
      </c>
      <c r="GZ62">
        <f>(('RCP19-NEW'!AI63*'Per Unit Emission'!AZ106)*4545454.54545455)/30</f>
        <v>565384689.92786813</v>
      </c>
      <c r="HA62">
        <f>(('RCP19-NEW'!AJ63*'Per Unit Emission'!BA106)*4545454.54545455)/30</f>
        <v>0</v>
      </c>
      <c r="HB62">
        <f>(('RCP19-NEW'!AK63*'Per Unit Emission'!AK106)*4545454.54545455)/30</f>
        <v>2893279695.3537269</v>
      </c>
      <c r="HC62">
        <f>(('RCP19-NEW'!AL63*'Per Unit Emission'!AL106)*4545454.54545455)/30</f>
        <v>1682312461.7698491</v>
      </c>
      <c r="HD62">
        <f>(('RCP19-NEW'!AM63*'Per Unit Emission'!AM106)*4545454.54545455)/30</f>
        <v>559437821.3708545</v>
      </c>
      <c r="HE62">
        <f>(('RCP19-NEW'!AN63*'Per Unit Emission'!AN106)*4545454.54545455)/30</f>
        <v>181906674.2533482</v>
      </c>
      <c r="HF62">
        <f>(('RCP19-NEW'!AO63*'Per Unit Emission'!AO106)*4545454.54545455)/30</f>
        <v>1614346234.8700202</v>
      </c>
      <c r="HG62">
        <f>(('RCP19-NEW'!AP63*'Per Unit Emission'!AP106)*4545454.54545455)/30</f>
        <v>32168990.019308928</v>
      </c>
      <c r="HH62">
        <f>(('RCP19-NEW'!AQ63*'Per Unit Emission'!AQ106)*4545454.54545455)/30</f>
        <v>133804794.04464933</v>
      </c>
      <c r="HI62">
        <f>(('RCP19-NEW'!AR63*'Per Unit Emission'!AR106)*4545454.54545455)/30</f>
        <v>586902647.36290443</v>
      </c>
      <c r="HJ62">
        <f>(('RCP19-NEW'!AS63*'Per Unit Emission'!AS106)*4545454.54545455)/30</f>
        <v>1389281258.3096132</v>
      </c>
      <c r="HK62">
        <f>(('RCP19-NEW'!AT63*'Per Unit Emission'!AT106)*4545454.54545455)/30</f>
        <v>207344754.28203043</v>
      </c>
      <c r="HL62">
        <f>(('RCP19-NEW'!AU63*'Per Unit Emission'!AU106)*4545454.54545455)/30</f>
        <v>237020835.97186536</v>
      </c>
      <c r="HM62">
        <f>(('RCP19-NEW'!AV63*'Per Unit Emission'!AV106)*4545454.54545455)/30</f>
        <v>53191549.879047312</v>
      </c>
      <c r="HN62">
        <f>(('RCP19-NEW'!AW63*'Per Unit Emission'!AW106)*4545454.54545455)/30</f>
        <v>193549041.935664</v>
      </c>
      <c r="HO62">
        <f>(('RCP19-NEW'!AX63*'Per Unit Emission'!AX106)*4545454.54545455)/30</f>
        <v>73383342.782203615</v>
      </c>
      <c r="HP62">
        <f>(('RCP19-NEW'!AY63*'Per Unit Emission'!AY106)*4545454.54545455)/30</f>
        <v>151227561.93949124</v>
      </c>
      <c r="HQ62">
        <f>(('RCP19-NEW'!AZ63*'Per Unit Emission'!AZ106)*4545454.54545455)/30</f>
        <v>565384689.92786813</v>
      </c>
      <c r="HR62">
        <f>(('RCP19-NEW'!BA63*'Per Unit Emission'!BA106)*4545454.54545455)/30</f>
        <v>0</v>
      </c>
      <c r="HS62">
        <f>(('RCP19-NEW'!BB63*'Per Unit Emission'!AK106)*4545454.54545455)/30</f>
        <v>2893279695.3537269</v>
      </c>
      <c r="HT62">
        <f>(('RCP19-NEW'!BC63*'Per Unit Emission'!AL106)*4545454.54545455)/30</f>
        <v>1682312461.7698491</v>
      </c>
      <c r="HU62">
        <f>(('RCP19-NEW'!BD63*'Per Unit Emission'!AM106)*4545454.54545455)/30</f>
        <v>559437821.3708545</v>
      </c>
      <c r="HV62">
        <f>(('RCP19-NEW'!BE63*'Per Unit Emission'!AN106)*4545454.54545455)/30</f>
        <v>181906674.2533482</v>
      </c>
      <c r="HW62">
        <f>(('RCP19-NEW'!BF63*'Per Unit Emission'!AO106)*4545454.54545455)/30</f>
        <v>1614346234.8700202</v>
      </c>
      <c r="HX62">
        <f>(('RCP19-NEW'!BG63*'Per Unit Emission'!AP106)*4545454.54545455)/30</f>
        <v>32168990.019308928</v>
      </c>
      <c r="HY62">
        <f>(('RCP19-NEW'!BH63*'Per Unit Emission'!AQ106)*4545454.54545455)/30</f>
        <v>133804794.04464933</v>
      </c>
      <c r="HZ62">
        <f>(('RCP19-NEW'!BI63*'Per Unit Emission'!AR106)*4545454.54545455)/30</f>
        <v>586902647.36290443</v>
      </c>
      <c r="IA62">
        <f>(('RCP19-NEW'!BJ63*'Per Unit Emission'!AS106)*4545454.54545455)/30</f>
        <v>1389281258.3096132</v>
      </c>
      <c r="IB62">
        <f>(('RCP19-NEW'!BK63*'Per Unit Emission'!AT106)*4545454.54545455)/30</f>
        <v>207344754.28203043</v>
      </c>
      <c r="IC62">
        <f>(('RCP19-NEW'!BL63*'Per Unit Emission'!AU106)*4545454.54545455)/30</f>
        <v>237020835.97186536</v>
      </c>
      <c r="ID62">
        <f>(('RCP19-NEW'!BM63*'Per Unit Emission'!AV106)*4545454.54545455)/30</f>
        <v>53191549.879047312</v>
      </c>
      <c r="IE62">
        <f>(('RCP19-NEW'!BN63*'Per Unit Emission'!AW106)*4545454.54545455)/30</f>
        <v>193549041.935664</v>
      </c>
      <c r="IF62">
        <f>(('RCP19-NEW'!BO63*'Per Unit Emission'!AX106)*4545454.54545455)/30</f>
        <v>73383342.782203615</v>
      </c>
      <c r="IG62">
        <f>(('RCP19-NEW'!BP63*'Per Unit Emission'!AY106)*4545454.54545455)/30</f>
        <v>151227561.93949124</v>
      </c>
      <c r="IH62">
        <f>(('RCP19-NEW'!BQ63*'Per Unit Emission'!AZ106)*4545454.54545455)/30</f>
        <v>565384689.92786813</v>
      </c>
      <c r="II62">
        <f>(('RCP19-NEW'!BR63*'Per Unit Emission'!BA106)*4545454.54545455)/30</f>
        <v>0</v>
      </c>
      <c r="IJ62">
        <f>(('RCP19-NEW'!BS63*'Per Unit Emission'!AK106)*4545454.54545455)/30</f>
        <v>2893279695.3537269</v>
      </c>
      <c r="IK62">
        <f>(('RCP19-NEW'!BT63*'Per Unit Emission'!AL106)*4545454.54545455)/30</f>
        <v>1682312461.7698491</v>
      </c>
      <c r="IL62">
        <f>(('RCP19-NEW'!BU63*'Per Unit Emission'!AM106)*4545454.54545455)/30</f>
        <v>559437821.3708545</v>
      </c>
      <c r="IM62">
        <f>(('RCP19-NEW'!BV63*'Per Unit Emission'!AN106)*4545454.54545455)/30</f>
        <v>181906674.2533482</v>
      </c>
      <c r="IN62">
        <f>(('RCP19-NEW'!BW63*'Per Unit Emission'!AO106)*4545454.54545455)/30</f>
        <v>1614346234.8700202</v>
      </c>
      <c r="IO62">
        <f>(('RCP19-NEW'!BX63*'Per Unit Emission'!AP106)*4545454.54545455)/30</f>
        <v>32168990.019308928</v>
      </c>
      <c r="IP62">
        <f>(('RCP19-NEW'!BY63*'Per Unit Emission'!AQ106)*4545454.54545455)/30</f>
        <v>133804794.04464933</v>
      </c>
      <c r="IQ62">
        <f>(('RCP19-NEW'!BZ63*'Per Unit Emission'!AR106)*4545454.54545455)/30</f>
        <v>586902647.36290443</v>
      </c>
      <c r="IR62">
        <f>(('RCP19-NEW'!CA63*'Per Unit Emission'!AS106)*4545454.54545455)/30</f>
        <v>1389281258.3096132</v>
      </c>
      <c r="IS62">
        <f>(('RCP19-NEW'!CB63*'Per Unit Emission'!AT106)*4545454.54545455)/30</f>
        <v>207344754.28203043</v>
      </c>
      <c r="IT62">
        <f>(('RCP19-NEW'!CC63*'Per Unit Emission'!AU106)*4545454.54545455)/30</f>
        <v>237020835.97186536</v>
      </c>
      <c r="IU62">
        <f>(('RCP19-NEW'!CD63*'Per Unit Emission'!AV106)*4545454.54545455)/30</f>
        <v>53191549.879047312</v>
      </c>
      <c r="IV62">
        <f>(('RCP19-NEW'!CE63*'Per Unit Emission'!AW106)*4545454.54545455)/30</f>
        <v>193549041.935664</v>
      </c>
      <c r="IW62">
        <f>(('RCP19-NEW'!CF63*'Per Unit Emission'!AX106)*4545454.54545455)/30</f>
        <v>73383342.782203615</v>
      </c>
      <c r="IX62">
        <f>(('RCP19-NEW'!CG63*'Per Unit Emission'!AY106)*4545454.54545455)/30</f>
        <v>151227561.93949124</v>
      </c>
      <c r="IY62">
        <f>(('RCP19-NEW'!CH63*'Per Unit Emission'!AZ106)*4545454.54545455)/30</f>
        <v>565384689.92786813</v>
      </c>
    </row>
    <row r="63" spans="1:259" x14ac:dyDescent="0.25">
      <c r="A63">
        <v>2026</v>
      </c>
      <c r="B63">
        <f>(('Base-New'!C64*'Per Unit Emission'!C107)*4545454.54545455)/30</f>
        <v>1524176886.6258249</v>
      </c>
      <c r="C63">
        <f>(('Base-New'!D64*'Per Unit Emission'!D107)*4545454.54545455)/30</f>
        <v>726288738.62314749</v>
      </c>
      <c r="D63">
        <f>(('Base-New'!E64*'Per Unit Emission'!E107)*4545454.54545455)/30</f>
        <v>209461120.97095293</v>
      </c>
      <c r="E63">
        <f>(('Base-New'!F64*'Per Unit Emission'!F107)*4545454.54545455)/30</f>
        <v>92309289.32742916</v>
      </c>
      <c r="F63">
        <f>(('Base-New'!G64*'Per Unit Emission'!G107)*4545454.54545455)/30</f>
        <v>885872062.44656789</v>
      </c>
      <c r="G63">
        <f>(('Base-New'!H64*'Per Unit Emission'!H107)*4545454.54545455)/30</f>
        <v>13812607.113047758</v>
      </c>
      <c r="H63">
        <f>(('Base-New'!I64*'Per Unit Emission'!I107)*4545454.54545455)/30</f>
        <v>61562413.907369152</v>
      </c>
      <c r="I63">
        <f>(('Base-New'!J64*'Per Unit Emission'!J107)*4545454.54545455)/30</f>
        <v>189694567.35582536</v>
      </c>
      <c r="J63">
        <f>(('Base-New'!K64*'Per Unit Emission'!K107)*4545454.54545455)/30</f>
        <v>1596839035.9373183</v>
      </c>
      <c r="K63">
        <f>(('Base-New'!L64*'Per Unit Emission'!L107)*4545454.54545455)/30</f>
        <v>118650739.02272321</v>
      </c>
      <c r="L63">
        <f>(('Base-New'!M64*'Per Unit Emission'!M107)*4545454.54545455)/30</f>
        <v>135279623.39989164</v>
      </c>
      <c r="M63">
        <f>(('Base-New'!N64*'Per Unit Emission'!N107)*4545454.54545455)/30</f>
        <v>21687283.452545758</v>
      </c>
      <c r="N63">
        <f>(('Base-New'!O64*'Per Unit Emission'!O107)*4545454.54545455)/30</f>
        <v>102125086.94732109</v>
      </c>
      <c r="O63">
        <f>(('Base-New'!P64*'Per Unit Emission'!P107)*4545454.54545455)/30</f>
        <v>21683199.410485681</v>
      </c>
      <c r="P63">
        <f>(('Base-New'!Q64*'Per Unit Emission'!Q107)*4545454.54545455)/30</f>
        <v>33925995.758559287</v>
      </c>
      <c r="Q63">
        <f>(('Base-New'!R64*'Per Unit Emission'!R107)*4545454.54545455)/30</f>
        <v>240017687.06457701</v>
      </c>
      <c r="R63">
        <v>0</v>
      </c>
      <c r="S63">
        <f>(('Base-New'!T64*'Per Unit Emission'!C107)*4545454.54545455)/30</f>
        <v>1524176886.6258249</v>
      </c>
      <c r="T63">
        <f>(('Base-New'!U64*'Per Unit Emission'!D107)*4545454.54545455)/30</f>
        <v>726288738.62314749</v>
      </c>
      <c r="U63">
        <f>(('Base-New'!V64*'Per Unit Emission'!E107)*4545454.54545455)/30</f>
        <v>209461120.97095293</v>
      </c>
      <c r="V63">
        <f>(('Base-New'!W64*'Per Unit Emission'!F107)*4545454.54545455)/30</f>
        <v>92309289.32742916</v>
      </c>
      <c r="W63">
        <f>(('Base-New'!X64*'Per Unit Emission'!G107)*4545454.54545455)/30</f>
        <v>885872062.44656789</v>
      </c>
      <c r="X63">
        <f>(('Base-New'!Y64*'Per Unit Emission'!H107)*4545454.54545455)/30</f>
        <v>13812607.113047758</v>
      </c>
      <c r="Y63">
        <f>(('Base-New'!Z64*'Per Unit Emission'!I107)*4545454.54545455)/30</f>
        <v>61562413.907369152</v>
      </c>
      <c r="Z63">
        <f>(('Base-New'!AA64*'Per Unit Emission'!J107)*4545454.54545455)/30</f>
        <v>189694567.35582536</v>
      </c>
      <c r="AA63">
        <f>(('Base-New'!AB64*'Per Unit Emission'!K107)*4545454.54545455)/30</f>
        <v>1596839035.9373183</v>
      </c>
      <c r="AB63">
        <f>(('Base-New'!AC64*'Per Unit Emission'!L107)*4545454.54545455)/30</f>
        <v>118650739.02272321</v>
      </c>
      <c r="AC63">
        <f>(('Base-New'!AD64*'Per Unit Emission'!M107)*4545454.54545455)/30</f>
        <v>135279623.39989164</v>
      </c>
      <c r="AD63">
        <f>(('Base-New'!AE64*'Per Unit Emission'!N107)*4545454.54545455)/30</f>
        <v>21687283.452545758</v>
      </c>
      <c r="AE63">
        <f>(('Base-New'!AF64*'Per Unit Emission'!O107)*4545454.54545455)/30</f>
        <v>102125086.94732109</v>
      </c>
      <c r="AF63">
        <f>(('Base-New'!AG64*'Per Unit Emission'!P107)*4545454.54545455)/30</f>
        <v>21683199.410485681</v>
      </c>
      <c r="AG63">
        <f>(('Base-New'!AH64*'Per Unit Emission'!Q107)*4545454.54545455)/30</f>
        <v>33925995.758559287</v>
      </c>
      <c r="AH63">
        <f>(('Base-New'!AI64*'Per Unit Emission'!R107)*4545454.54545455)/30</f>
        <v>240017687.06457701</v>
      </c>
      <c r="AI63">
        <v>0</v>
      </c>
      <c r="AJ63">
        <f>(('Base-New'!AK64*'Per Unit Emission'!C107)*4545454.54545455)/30</f>
        <v>1524176886.6258249</v>
      </c>
      <c r="AK63">
        <f>(('Base-New'!AL64*'Per Unit Emission'!D107)*4545454.54545455)/30</f>
        <v>726288738.62314749</v>
      </c>
      <c r="AL63">
        <f>(('Base-New'!AM64*'Per Unit Emission'!E107)*4545454.54545455)/30</f>
        <v>209461120.97095293</v>
      </c>
      <c r="AM63">
        <f>(('Base-New'!AN64*'Per Unit Emission'!F107)*4545454.54545455)/30</f>
        <v>92309289.32742916</v>
      </c>
      <c r="AN63">
        <f>(('Base-New'!AO64*'Per Unit Emission'!G107)*4545454.54545455)/30</f>
        <v>885872062.44656789</v>
      </c>
      <c r="AO63">
        <f>(('Base-New'!AP64*'Per Unit Emission'!H107)*4545454.54545455)/30</f>
        <v>13812607.113047758</v>
      </c>
      <c r="AP63">
        <f>(('Base-New'!AQ64*'Per Unit Emission'!I107)*4545454.54545455)/30</f>
        <v>61562413.907369152</v>
      </c>
      <c r="AQ63">
        <f>(('Base-New'!AR64*'Per Unit Emission'!J107)*4545454.54545455)/30</f>
        <v>189694567.35582536</v>
      </c>
      <c r="AR63">
        <f>(('Base-New'!AS64*'Per Unit Emission'!K107)*4545454.54545455)/30</f>
        <v>1596839035.9373183</v>
      </c>
      <c r="AS63">
        <f>(('Base-New'!AT64*'Per Unit Emission'!L107)*4545454.54545455)/30</f>
        <v>118650739.02272321</v>
      </c>
      <c r="AT63">
        <f>(('Base-New'!AU64*'Per Unit Emission'!M107)*4545454.54545455)/30</f>
        <v>135279623.39989164</v>
      </c>
      <c r="AU63">
        <f>(('Base-New'!AV64*'Per Unit Emission'!N107)*4545454.54545455)/30</f>
        <v>21687283.452545758</v>
      </c>
      <c r="AV63">
        <f>(('Base-New'!AW64*'Per Unit Emission'!O107)*4545454.54545455)/30</f>
        <v>102125086.94732109</v>
      </c>
      <c r="AW63">
        <f>(('Base-New'!AX64*'Per Unit Emission'!P107)*4545454.54545455)/30</f>
        <v>21683199.410485681</v>
      </c>
      <c r="AX63">
        <f>(('Base-New'!AY64*'Per Unit Emission'!Q107)*4545454.54545455)/30</f>
        <v>33925995.758559287</v>
      </c>
      <c r="AY63">
        <f>(('Base-New'!AZ64*'Per Unit Emission'!R107)*4545454.54545455)/30</f>
        <v>240017687.06457701</v>
      </c>
      <c r="AZ63">
        <v>0</v>
      </c>
      <c r="BA63">
        <f>(('Base-New'!BB64*'Per Unit Emission'!C107)*4545454.54545455)/30</f>
        <v>1524176886.6258249</v>
      </c>
      <c r="BB63">
        <f>(('Base-New'!BC64*'Per Unit Emission'!D107)*4545454.54545455)/30</f>
        <v>726288738.62314749</v>
      </c>
      <c r="BC63">
        <f>(('Base-New'!BD64*'Per Unit Emission'!E107)*4545454.54545455)/30</f>
        <v>209461120.97095293</v>
      </c>
      <c r="BD63">
        <f>(('Base-New'!BE64*'Per Unit Emission'!F107)*4545454.54545455)/30</f>
        <v>92309289.32742916</v>
      </c>
      <c r="BE63">
        <f>(('Base-New'!BF64*'Per Unit Emission'!G107)*4545454.54545455)/30</f>
        <v>885872062.44656789</v>
      </c>
      <c r="BF63">
        <f>(('Base-New'!BG64*'Per Unit Emission'!H107)*4545454.54545455)/30</f>
        <v>13812607.113047758</v>
      </c>
      <c r="BG63">
        <f>(('Base-New'!BH64*'Per Unit Emission'!I107)*4545454.54545455)/30</f>
        <v>61562413.907369152</v>
      </c>
      <c r="BH63">
        <f>(('Base-New'!BI64*'Per Unit Emission'!J107)*4545454.54545455)/30</f>
        <v>189694567.35582536</v>
      </c>
      <c r="BI63">
        <f>(('Base-New'!BJ64*'Per Unit Emission'!K107)*4545454.54545455)/30</f>
        <v>1596839035.9373183</v>
      </c>
      <c r="BJ63">
        <f>(('Base-New'!BK64*'Per Unit Emission'!L107)*4545454.54545455)/30</f>
        <v>118650739.02272321</v>
      </c>
      <c r="BK63">
        <f>(('Base-New'!BL64*'Per Unit Emission'!M107)*4545454.54545455)/30</f>
        <v>135279623.39989164</v>
      </c>
      <c r="BL63">
        <f>(('Base-New'!BM64*'Per Unit Emission'!N107)*4545454.54545455)/30</f>
        <v>21687283.452545758</v>
      </c>
      <c r="BM63">
        <f>(('Base-New'!BN64*'Per Unit Emission'!O107)*4545454.54545455)/30</f>
        <v>102125086.94732109</v>
      </c>
      <c r="BN63">
        <f>(('Base-New'!BO64*'Per Unit Emission'!P107)*4545454.54545455)/30</f>
        <v>21683199.410485681</v>
      </c>
      <c r="BO63">
        <f>(('Base-New'!BP64*'Per Unit Emission'!Q107)*4545454.54545455)/30</f>
        <v>33925995.758559287</v>
      </c>
      <c r="BP63">
        <f>(('Base-New'!BQ64*'Per Unit Emission'!R107)*4545454.54545455)/30</f>
        <v>240017687.06457701</v>
      </c>
      <c r="BQ63">
        <v>0</v>
      </c>
      <c r="BR63">
        <f>(('Base-New'!BS64*'Per Unit Emission'!C107)*4545454.54545455)/30</f>
        <v>1524176886.6258249</v>
      </c>
      <c r="BS63">
        <f>(('Base-New'!BT64*'Per Unit Emission'!D107)*4545454.54545455)/30</f>
        <v>726288738.62314749</v>
      </c>
      <c r="BT63">
        <f>(('Base-New'!BU64*'Per Unit Emission'!E107)*4545454.54545455)/30</f>
        <v>209461120.97095293</v>
      </c>
      <c r="BU63">
        <f>(('Base-New'!BV64*'Per Unit Emission'!F107)*4545454.54545455)/30</f>
        <v>92309289.32742916</v>
      </c>
      <c r="BV63">
        <f>(('Base-New'!BW64*'Per Unit Emission'!G107)*4545454.54545455)/30</f>
        <v>885872062.44656789</v>
      </c>
      <c r="BW63">
        <f>(('Base-New'!BX64*'Per Unit Emission'!H107)*4545454.54545455)/30</f>
        <v>13812607.113047758</v>
      </c>
      <c r="BX63">
        <f>(('Base-New'!BY64*'Per Unit Emission'!I107)*4545454.54545455)/30</f>
        <v>61562413.907369152</v>
      </c>
      <c r="BY63">
        <f>(('Base-New'!BZ64*'Per Unit Emission'!J107)*4545454.54545455)/30</f>
        <v>189694567.35582536</v>
      </c>
      <c r="BZ63">
        <f>(('Base-New'!CA64*'Per Unit Emission'!K107)*4545454.54545455)/30</f>
        <v>1596839035.9373183</v>
      </c>
      <c r="CA63">
        <f>(('Base-New'!CB64*'Per Unit Emission'!L107)*4545454.54545455)/30</f>
        <v>118650739.02272321</v>
      </c>
      <c r="CB63">
        <f>(('Base-New'!CC64*'Per Unit Emission'!M107)*4545454.54545455)/30</f>
        <v>135279623.39989164</v>
      </c>
      <c r="CC63">
        <f>(('Base-New'!CD64*'Per Unit Emission'!N107)*4545454.54545455)/30</f>
        <v>21687283.452545758</v>
      </c>
      <c r="CD63">
        <f>(('Base-New'!CE64*'Per Unit Emission'!O107)*4545454.54545455)/30</f>
        <v>102125086.94732109</v>
      </c>
      <c r="CE63">
        <f>(('Base-New'!CF64*'Per Unit Emission'!P107)*4545454.54545455)/30</f>
        <v>21683199.410485681</v>
      </c>
      <c r="CF63">
        <f>(('Base-New'!CG64*'Per Unit Emission'!Q107)*4545454.54545455)/30</f>
        <v>33925995.758559287</v>
      </c>
      <c r="CG63">
        <f>(('Base-New'!CH64*'Per Unit Emission'!R107)*4545454.54545455)/30</f>
        <v>240017687.06457701</v>
      </c>
      <c r="CH63">
        <v>0</v>
      </c>
      <c r="CI63">
        <v>0</v>
      </c>
      <c r="CJ63">
        <v>67.533333333333331</v>
      </c>
      <c r="CK63">
        <f>(('RCP26-NEW'!C64*'Per Unit Emission'!T107)*4545454.54545455)/30</f>
        <v>2200861989.3884778</v>
      </c>
      <c r="CL63">
        <f>(('RCP26-NEW'!D64*'Per Unit Emission'!U107)*4545454.54545455)/30</f>
        <v>1281006367.1500511</v>
      </c>
      <c r="CM63">
        <f>(('RCP26-NEW'!E64*'Per Unit Emission'!V107)*4545454.54545455)/30</f>
        <v>386538763.49079472</v>
      </c>
      <c r="CN63">
        <f>(('RCP26-NEW'!F64*'Per Unit Emission'!W107)*4545454.54545455)/30</f>
        <v>114565580.33781292</v>
      </c>
      <c r="CO63">
        <f>(('RCP26-NEW'!G64*'Per Unit Emission'!X107)*4545454.54545455)/30</f>
        <v>1139354459.7689297</v>
      </c>
      <c r="CP63">
        <f>(('RCP26-NEW'!H64*'Per Unit Emission'!Y107)*4545454.54545455)/30</f>
        <v>25151392.057537094</v>
      </c>
      <c r="CQ63">
        <f>(('RCP26-NEW'!I64*'Per Unit Emission'!Z107)*4545454.54545455)/30</f>
        <v>110250727.56186171</v>
      </c>
      <c r="CR63">
        <f>(('RCP26-NEW'!J64*'Per Unit Emission'!AA107)*4545454.54545455)/30</f>
        <v>332039858.26712835</v>
      </c>
      <c r="CS63">
        <f>(('RCP26-NEW'!K64*'Per Unit Emission'!AB107)*4545454.54545455)/30</f>
        <v>854493301.21733928</v>
      </c>
      <c r="CT63">
        <f>(('RCP26-NEW'!L64*'Per Unit Emission'!AC107)*4545454.54545455)/30</f>
        <v>167450235.7176581</v>
      </c>
      <c r="CU63">
        <f>(('RCP26-NEW'!M64*'Per Unit Emission'!AD107)*4545454.54545455)/30</f>
        <v>198841091.06537259</v>
      </c>
      <c r="CV63">
        <f>(('RCP26-NEW'!N64*'Per Unit Emission'!AE107)*4545454.54545455)/30</f>
        <v>37518381.911846742</v>
      </c>
      <c r="CW63">
        <f>(('RCP26-NEW'!O64*'Per Unit Emission'!AF107)*4545454.54545455)/30</f>
        <v>160750565.01553237</v>
      </c>
      <c r="CX63">
        <f>(('RCP26-NEW'!P64*'Per Unit Emission'!AG107)*4545454.54545455)/30</f>
        <v>15382283.116792519</v>
      </c>
      <c r="CY63">
        <f>(('RCP26-NEW'!Q64*'Per Unit Emission'!AH107)*4545454.54545455)/30</f>
        <v>61861197.049323671</v>
      </c>
      <c r="CZ63">
        <f>(('RCP26-NEW'!R64*'Per Unit Emission'!AI107)*4545454.54545455)/30</f>
        <v>415803085.2130813</v>
      </c>
      <c r="DA63">
        <f>(('RCP26-NEW'!S64*'Per Unit Emission'!AJ107)*4545454.54545455)/30</f>
        <v>0</v>
      </c>
      <c r="DB63">
        <f>(('RCP26-NEW'!T64*'Per Unit Emission'!T107)*4545454.54545455)/30</f>
        <v>2200861989.3884778</v>
      </c>
      <c r="DC63">
        <f>(('RCP26-NEW'!U64*'Per Unit Emission'!U107)*4545454.54545455)/30</f>
        <v>1281006367.1500511</v>
      </c>
      <c r="DD63">
        <f>(('RCP26-NEW'!V64*'Per Unit Emission'!V107)*4545454.54545455)/30</f>
        <v>386538763.49079472</v>
      </c>
      <c r="DE63">
        <f>(('RCP26-NEW'!W64*'Per Unit Emission'!W107)*4545454.54545455)/30</f>
        <v>114565580.33781292</v>
      </c>
      <c r="DF63">
        <f>(('RCP26-NEW'!X64*'Per Unit Emission'!X107)*4545454.54545455)/30</f>
        <v>1139354459.7689297</v>
      </c>
      <c r="DG63">
        <f>(('RCP26-NEW'!Y64*'Per Unit Emission'!Y107)*4545454.54545455)/30</f>
        <v>25151392.057537094</v>
      </c>
      <c r="DH63">
        <f>(('RCP26-NEW'!Z64*'Per Unit Emission'!Z107)*4545454.54545455)/30</f>
        <v>110250727.56186171</v>
      </c>
      <c r="DI63">
        <f>(('RCP26-NEW'!AA64*'Per Unit Emission'!AA107)*4545454.54545455)/30</f>
        <v>332039858.26712835</v>
      </c>
      <c r="DJ63">
        <f>(('RCP26-NEW'!AB64*'Per Unit Emission'!AB107)*4545454.54545455)/30</f>
        <v>854493301.21733928</v>
      </c>
      <c r="DK63">
        <f>(('RCP26-NEW'!AC64*'Per Unit Emission'!AC107)*4545454.54545455)/30</f>
        <v>167450235.7176581</v>
      </c>
      <c r="DL63">
        <f>(('RCP26-NEW'!AD64*'Per Unit Emission'!AD107)*4545454.54545455)/30</f>
        <v>198841091.06537259</v>
      </c>
      <c r="DM63">
        <f>(('RCP26-NEW'!AE64*'Per Unit Emission'!AE107)*4545454.54545455)/30</f>
        <v>37518381.911846742</v>
      </c>
      <c r="DN63">
        <f>(('RCP26-NEW'!AF64*'Per Unit Emission'!AF107)*4545454.54545455)/30</f>
        <v>160750565.01553237</v>
      </c>
      <c r="DO63">
        <f>(('RCP26-NEW'!AG64*'Per Unit Emission'!AG107)*4545454.54545455)/30</f>
        <v>15382283.116792519</v>
      </c>
      <c r="DP63">
        <f>(('RCP26-NEW'!AH64*'Per Unit Emission'!AH107)*4545454.54545455)/30</f>
        <v>61861197.049323671</v>
      </c>
      <c r="DQ63">
        <f>(('RCP26-NEW'!AI64*'Per Unit Emission'!AI107)*4545454.54545455)/30</f>
        <v>415803085.2130813</v>
      </c>
      <c r="DR63">
        <f>(('RCP26-NEW'!AJ64*'Per Unit Emission'!AJ107)*4545454.54545455)/30</f>
        <v>0</v>
      </c>
      <c r="DS63">
        <f>(('RCP26-NEW'!AK64*'Per Unit Emission'!T107)*4545454.54545455)/30</f>
        <v>2200861989.3884778</v>
      </c>
      <c r="DT63">
        <f>(('RCP26-NEW'!AL64*'Per Unit Emission'!U107)*4545454.54545455)/30</f>
        <v>1281006367.1500511</v>
      </c>
      <c r="DU63">
        <f>(('RCP26-NEW'!AM64*'Per Unit Emission'!V107)*4545454.54545455)/30</f>
        <v>386538763.49079472</v>
      </c>
      <c r="DV63">
        <f>(('RCP26-NEW'!AN64*'Per Unit Emission'!W107)*4545454.54545455)/30</f>
        <v>114565580.33781292</v>
      </c>
      <c r="DW63">
        <f>(('RCP26-NEW'!AO64*'Per Unit Emission'!X107)*4545454.54545455)/30</f>
        <v>1139354459.7689297</v>
      </c>
      <c r="DX63">
        <f>(('RCP26-NEW'!AP64*'Per Unit Emission'!Y107)*4545454.54545455)/30</f>
        <v>25151392.057537094</v>
      </c>
      <c r="DY63">
        <f>(('RCP26-NEW'!AQ64*'Per Unit Emission'!Z107)*4545454.54545455)/30</f>
        <v>110250727.56186171</v>
      </c>
      <c r="DZ63">
        <f>(('RCP26-NEW'!AR64*'Per Unit Emission'!AA107)*4545454.54545455)/30</f>
        <v>332039858.26712835</v>
      </c>
      <c r="EA63">
        <f>(('RCP26-NEW'!AS64*'Per Unit Emission'!AB107)*4545454.54545455)/30</f>
        <v>854493301.21733928</v>
      </c>
      <c r="EB63">
        <f>(('RCP26-NEW'!AT64*'Per Unit Emission'!AC107)*4545454.54545455)/30</f>
        <v>167450235.7176581</v>
      </c>
      <c r="EC63">
        <f>(('RCP26-NEW'!AU64*'Per Unit Emission'!AD107)*4545454.54545455)/30</f>
        <v>198841091.06537259</v>
      </c>
      <c r="ED63">
        <f>(('RCP26-NEW'!AV64*'Per Unit Emission'!AE107)*4545454.54545455)/30</f>
        <v>37518381.911846742</v>
      </c>
      <c r="EE63">
        <f>(('RCP26-NEW'!AW64*'Per Unit Emission'!AF107)*4545454.54545455)/30</f>
        <v>160750565.01553237</v>
      </c>
      <c r="EF63">
        <f>(('RCP26-NEW'!AX64*'Per Unit Emission'!AG107)*4545454.54545455)/30</f>
        <v>15382283.116792519</v>
      </c>
      <c r="EG63">
        <f>(('RCP26-NEW'!AY64*'Per Unit Emission'!AH107)*4545454.54545455)/30</f>
        <v>61861197.049323671</v>
      </c>
      <c r="EH63">
        <f>(('RCP26-NEW'!AZ64*'Per Unit Emission'!AI107)*4545454.54545455)/30</f>
        <v>415803085.2130813</v>
      </c>
      <c r="EI63">
        <f>(('RCP26-NEW'!BA64*'Per Unit Emission'!AJ107)*4545454.54545455)/30</f>
        <v>0</v>
      </c>
      <c r="EJ63">
        <f>(('RCP26-NEW'!BB64*'Per Unit Emission'!T107)*4545454.54545455)/30</f>
        <v>2200861989.3884778</v>
      </c>
      <c r="EK63">
        <f>(('RCP26-NEW'!BC64*'Per Unit Emission'!U107)*4545454.54545455)/30</f>
        <v>1281006367.1500511</v>
      </c>
      <c r="EL63">
        <f>(('RCP26-NEW'!BD64*'Per Unit Emission'!V107)*4545454.54545455)/30</f>
        <v>386538763.49079472</v>
      </c>
      <c r="EM63">
        <f>(('RCP26-NEW'!BE64*'Per Unit Emission'!W107)*4545454.54545455)/30</f>
        <v>114565580.33781292</v>
      </c>
      <c r="EN63">
        <f>(('RCP26-NEW'!BF64*'Per Unit Emission'!X107)*4545454.54545455)/30</f>
        <v>1139354459.7689297</v>
      </c>
      <c r="EO63">
        <f>(('RCP26-NEW'!BG64*'Per Unit Emission'!Y107)*4545454.54545455)/30</f>
        <v>25151392.057537094</v>
      </c>
      <c r="EP63">
        <f>(('RCP26-NEW'!BH64*'Per Unit Emission'!Z107)*4545454.54545455)/30</f>
        <v>110250727.56186171</v>
      </c>
      <c r="EQ63">
        <f>(('RCP26-NEW'!BI64*'Per Unit Emission'!AA107)*4545454.54545455)/30</f>
        <v>332039858.26712835</v>
      </c>
      <c r="ER63">
        <f>(('RCP26-NEW'!BJ64*'Per Unit Emission'!AB107)*4545454.54545455)/30</f>
        <v>854493301.21733928</v>
      </c>
      <c r="ES63">
        <f>(('RCP26-NEW'!BK64*'Per Unit Emission'!AC107)*4545454.54545455)/30</f>
        <v>167450235.7176581</v>
      </c>
      <c r="ET63">
        <f>(('RCP26-NEW'!BL64*'Per Unit Emission'!AD107)*4545454.54545455)/30</f>
        <v>198841091.06537259</v>
      </c>
      <c r="EU63">
        <f>(('RCP26-NEW'!BM64*'Per Unit Emission'!AE107)*4545454.54545455)/30</f>
        <v>37518381.911846742</v>
      </c>
      <c r="EV63">
        <f>(('RCP26-NEW'!BN64*'Per Unit Emission'!AF107)*4545454.54545455)/30</f>
        <v>160750565.01553237</v>
      </c>
      <c r="EW63">
        <f>(('RCP26-NEW'!BO64*'Per Unit Emission'!AG107)*4545454.54545455)/30</f>
        <v>15382283.116792519</v>
      </c>
      <c r="EX63">
        <f>(('RCP26-NEW'!BP64*'Per Unit Emission'!AH107)*4545454.54545455)/30</f>
        <v>61861197.049323671</v>
      </c>
      <c r="EY63">
        <f>(('RCP26-NEW'!BQ64*'Per Unit Emission'!AI107)*4545454.54545455)/30</f>
        <v>415803085.2130813</v>
      </c>
      <c r="EZ63">
        <f>(('RCP26-NEW'!BR64*'Per Unit Emission'!AJ107)*4545454.54545455)/30</f>
        <v>0</v>
      </c>
      <c r="FA63">
        <f>(('RCP26-NEW'!BS64*'Per Unit Emission'!T107)*4545454.54545455)/30</f>
        <v>2200861989.3884778</v>
      </c>
      <c r="FB63">
        <f>(('RCP26-NEW'!BT64*'Per Unit Emission'!U107)*4545454.54545455)/30</f>
        <v>1281006367.1500511</v>
      </c>
      <c r="FC63">
        <f>(('RCP26-NEW'!BU64*'Per Unit Emission'!V107)*4545454.54545455)/30</f>
        <v>386538763.49079472</v>
      </c>
      <c r="FD63">
        <f>(('RCP26-NEW'!BV64*'Per Unit Emission'!W107)*4545454.54545455)/30</f>
        <v>114565580.33781292</v>
      </c>
      <c r="FE63">
        <f>(('RCP26-NEW'!BW64*'Per Unit Emission'!X107)*4545454.54545455)/30</f>
        <v>1139354459.7689297</v>
      </c>
      <c r="FF63">
        <f>(('RCP26-NEW'!BX64*'Per Unit Emission'!Y107)*4545454.54545455)/30</f>
        <v>25151392.057537094</v>
      </c>
      <c r="FG63">
        <f>(('RCP26-NEW'!BY64*'Per Unit Emission'!Z107)*4545454.54545455)/30</f>
        <v>110250727.56186171</v>
      </c>
      <c r="FH63">
        <f>(('RCP26-NEW'!BZ64*'Per Unit Emission'!AA107)*4545454.54545455)/30</f>
        <v>332039858.26712835</v>
      </c>
      <c r="FI63">
        <f>(('RCP26-NEW'!CA64*'Per Unit Emission'!AB107)*4545454.54545455)/30</f>
        <v>854493301.21733928</v>
      </c>
      <c r="FJ63">
        <f>(('RCP26-NEW'!CB64*'Per Unit Emission'!AC107)*4545454.54545455)/30</f>
        <v>167450235.7176581</v>
      </c>
      <c r="FK63">
        <f>(('RCP26-NEW'!CC64*'Per Unit Emission'!AD107)*4545454.54545455)/30</f>
        <v>198841091.06537259</v>
      </c>
      <c r="FL63">
        <f>(('RCP26-NEW'!CD64*'Per Unit Emission'!AE107)*4545454.54545455)/30</f>
        <v>37518381.911846742</v>
      </c>
      <c r="FM63">
        <f>(('RCP26-NEW'!CE64*'Per Unit Emission'!AF107)*4545454.54545455)/30</f>
        <v>160750565.01553237</v>
      </c>
      <c r="FN63">
        <f>(('RCP26-NEW'!CF64*'Per Unit Emission'!AG107)*4545454.54545455)/30</f>
        <v>15382283.116792519</v>
      </c>
      <c r="FO63">
        <f>(('RCP26-NEW'!CG64*'Per Unit Emission'!AH107)*4545454.54545455)/30</f>
        <v>61861197.049323671</v>
      </c>
      <c r="FP63">
        <f>(('RCP26-NEW'!CH64*'Per Unit Emission'!AI107)*4545454.54545455)/30</f>
        <v>415803085.2130813</v>
      </c>
      <c r="FQ63">
        <v>0</v>
      </c>
      <c r="FR63">
        <v>0</v>
      </c>
      <c r="FS63">
        <v>67.533333333333331</v>
      </c>
      <c r="FT63">
        <f>(('RCP19-NEW'!C64*'Per Unit Emission'!AK107)*4545454.54545455)/30</f>
        <v>1802007764.9049942</v>
      </c>
      <c r="FU63">
        <f>(('RCP19-NEW'!D64*'Per Unit Emission'!AL107)*4545454.54545455)/30</f>
        <v>969519808.44356942</v>
      </c>
      <c r="FV63">
        <f>(('RCP19-NEW'!E64*'Per Unit Emission'!AM107)*4545454.54545455)/30</f>
        <v>372204403.76060921</v>
      </c>
      <c r="FW63">
        <f>(('RCP19-NEW'!F64*'Per Unit Emission'!AN107)*4545454.54545455)/30</f>
        <v>242479218.98096737</v>
      </c>
      <c r="FX63">
        <f>(('RCP19-NEW'!G64*'Per Unit Emission'!AO107)*4545454.54545455)/30</f>
        <v>1272642474.1777139</v>
      </c>
      <c r="FY63">
        <f>(('RCP19-NEW'!H64*'Per Unit Emission'!AP107)*4545454.54545455)/30</f>
        <v>17621911.890871253</v>
      </c>
      <c r="FZ63">
        <f>(('RCP19-NEW'!I64*'Per Unit Emission'!AQ107)*4545454.54545455)/30</f>
        <v>81074401.828281835</v>
      </c>
      <c r="GA63">
        <f>(('RCP19-NEW'!J64*'Per Unit Emission'!AR107)*4545454.54545455)/30</f>
        <v>1370003762.7716737</v>
      </c>
      <c r="GB63">
        <f>(('RCP19-NEW'!K64*'Per Unit Emission'!AS107)*4545454.54545455)/30</f>
        <v>1640494716.9624023</v>
      </c>
      <c r="GC63">
        <f>(('RCP19-NEW'!L64*'Per Unit Emission'!AT107)*4545454.54545455)/30</f>
        <v>272704711.55145055</v>
      </c>
      <c r="GD63">
        <f>(('RCP19-NEW'!M64*'Per Unit Emission'!AU107)*4545454.54545455)/30</f>
        <v>567401890.81700337</v>
      </c>
      <c r="GE63">
        <f>(('RCP19-NEW'!N64*'Per Unit Emission'!AV107)*4545454.54545455)/30</f>
        <v>43285490.957071066</v>
      </c>
      <c r="GF63">
        <f>(('RCP19-NEW'!O64*'Per Unit Emission'!AW107)*4545454.54545455)/30</f>
        <v>177046872.23803371</v>
      </c>
      <c r="GG63">
        <f>(('RCP19-NEW'!P64*'Per Unit Emission'!AX107)*4545454.54545455)/30</f>
        <v>161761702.21369931</v>
      </c>
      <c r="GH63">
        <f>(('RCP19-NEW'!Q64*'Per Unit Emission'!AY107)*4545454.54545455)/30</f>
        <v>246193643.04665431</v>
      </c>
      <c r="GI63">
        <f>(('RCP19-NEW'!R64*'Per Unit Emission'!AZ107)*4545454.54545455)/30</f>
        <v>529116447.7585302</v>
      </c>
      <c r="GJ63">
        <f>(('RCP19-NEW'!S64*'Per Unit Emission'!BA107)*4545454.54545455)/30</f>
        <v>0</v>
      </c>
      <c r="GK63">
        <f>(('RCP19-NEW'!T64*'Per Unit Emission'!AK107)*4545454.54545455)/30</f>
        <v>1802007764.9049942</v>
      </c>
      <c r="GL63">
        <f>(('RCP19-NEW'!U64*'Per Unit Emission'!AL107)*4545454.54545455)/30</f>
        <v>969519808.44356942</v>
      </c>
      <c r="GM63">
        <f>(('RCP19-NEW'!V64*'Per Unit Emission'!AM107)*4545454.54545455)/30</f>
        <v>372204403.76060921</v>
      </c>
      <c r="GN63">
        <f>(('RCP19-NEW'!W64*'Per Unit Emission'!AN107)*4545454.54545455)/30</f>
        <v>242479218.98096737</v>
      </c>
      <c r="GO63">
        <f>(('RCP19-NEW'!X64*'Per Unit Emission'!AO107)*4545454.54545455)/30</f>
        <v>1272642474.1777139</v>
      </c>
      <c r="GP63">
        <f>(('RCP19-NEW'!Y64*'Per Unit Emission'!AP107)*4545454.54545455)/30</f>
        <v>17621911.890871253</v>
      </c>
      <c r="GQ63">
        <f>(('RCP19-NEW'!Z64*'Per Unit Emission'!AQ107)*4545454.54545455)/30</f>
        <v>81074401.828281835</v>
      </c>
      <c r="GR63">
        <f>(('RCP19-NEW'!AA64*'Per Unit Emission'!AR107)*4545454.54545455)/30</f>
        <v>1370003762.7716737</v>
      </c>
      <c r="GS63">
        <f>(('RCP19-NEW'!AB64*'Per Unit Emission'!AS107)*4545454.54545455)/30</f>
        <v>1640494716.9624023</v>
      </c>
      <c r="GT63">
        <f>(('RCP19-NEW'!AC64*'Per Unit Emission'!AT107)*4545454.54545455)/30</f>
        <v>272704711.55145055</v>
      </c>
      <c r="GU63">
        <f>(('RCP19-NEW'!AD64*'Per Unit Emission'!AU107)*4545454.54545455)/30</f>
        <v>567401890.81700337</v>
      </c>
      <c r="GV63">
        <f>(('RCP19-NEW'!AE64*'Per Unit Emission'!AV107)*4545454.54545455)/30</f>
        <v>43285490.957071066</v>
      </c>
      <c r="GW63">
        <f>(('RCP19-NEW'!AF64*'Per Unit Emission'!AW107)*4545454.54545455)/30</f>
        <v>177046872.23803371</v>
      </c>
      <c r="GX63">
        <f>(('RCP19-NEW'!AG64*'Per Unit Emission'!AX107)*4545454.54545455)/30</f>
        <v>161761702.21369931</v>
      </c>
      <c r="GY63">
        <f>(('RCP19-NEW'!AH64*'Per Unit Emission'!AY107)*4545454.54545455)/30</f>
        <v>246193643.04665431</v>
      </c>
      <c r="GZ63">
        <f>(('RCP19-NEW'!AI64*'Per Unit Emission'!AZ107)*4545454.54545455)/30</f>
        <v>529116447.7585302</v>
      </c>
      <c r="HA63">
        <f>(('RCP19-NEW'!AJ64*'Per Unit Emission'!BA107)*4545454.54545455)/30</f>
        <v>0</v>
      </c>
      <c r="HB63">
        <f>(('RCP19-NEW'!AK64*'Per Unit Emission'!AK107)*4545454.54545455)/30</f>
        <v>1802007764.9049942</v>
      </c>
      <c r="HC63">
        <f>(('RCP19-NEW'!AL64*'Per Unit Emission'!AL107)*4545454.54545455)/30</f>
        <v>969519808.44356942</v>
      </c>
      <c r="HD63">
        <f>(('RCP19-NEW'!AM64*'Per Unit Emission'!AM107)*4545454.54545455)/30</f>
        <v>372204403.76060921</v>
      </c>
      <c r="HE63">
        <f>(('RCP19-NEW'!AN64*'Per Unit Emission'!AN107)*4545454.54545455)/30</f>
        <v>242479218.98096737</v>
      </c>
      <c r="HF63">
        <f>(('RCP19-NEW'!AO64*'Per Unit Emission'!AO107)*4545454.54545455)/30</f>
        <v>1272642474.1777139</v>
      </c>
      <c r="HG63">
        <f>(('RCP19-NEW'!AP64*'Per Unit Emission'!AP107)*4545454.54545455)/30</f>
        <v>17621911.890871253</v>
      </c>
      <c r="HH63">
        <f>(('RCP19-NEW'!AQ64*'Per Unit Emission'!AQ107)*4545454.54545455)/30</f>
        <v>81074401.828281835</v>
      </c>
      <c r="HI63">
        <f>(('RCP19-NEW'!AR64*'Per Unit Emission'!AR107)*4545454.54545455)/30</f>
        <v>1370003762.7716737</v>
      </c>
      <c r="HJ63">
        <f>(('RCP19-NEW'!AS64*'Per Unit Emission'!AS107)*4545454.54545455)/30</f>
        <v>1640494716.9624023</v>
      </c>
      <c r="HK63">
        <f>(('RCP19-NEW'!AT64*'Per Unit Emission'!AT107)*4545454.54545455)/30</f>
        <v>272704711.55145055</v>
      </c>
      <c r="HL63">
        <f>(('RCP19-NEW'!AU64*'Per Unit Emission'!AU107)*4545454.54545455)/30</f>
        <v>567401890.81700337</v>
      </c>
      <c r="HM63">
        <f>(('RCP19-NEW'!AV64*'Per Unit Emission'!AV107)*4545454.54545455)/30</f>
        <v>43285490.957071066</v>
      </c>
      <c r="HN63">
        <f>(('RCP19-NEW'!AW64*'Per Unit Emission'!AW107)*4545454.54545455)/30</f>
        <v>177046872.23803371</v>
      </c>
      <c r="HO63">
        <f>(('RCP19-NEW'!AX64*'Per Unit Emission'!AX107)*4545454.54545455)/30</f>
        <v>161761702.21369931</v>
      </c>
      <c r="HP63">
        <f>(('RCP19-NEW'!AY64*'Per Unit Emission'!AY107)*4545454.54545455)/30</f>
        <v>246193643.04665431</v>
      </c>
      <c r="HQ63">
        <f>(('RCP19-NEW'!AZ64*'Per Unit Emission'!AZ107)*4545454.54545455)/30</f>
        <v>529116447.7585302</v>
      </c>
      <c r="HR63">
        <f>(('RCP19-NEW'!BA64*'Per Unit Emission'!BA107)*4545454.54545455)/30</f>
        <v>0</v>
      </c>
      <c r="HS63">
        <f>(('RCP19-NEW'!BB64*'Per Unit Emission'!AK107)*4545454.54545455)/30</f>
        <v>1802007764.9049942</v>
      </c>
      <c r="HT63">
        <f>(('RCP19-NEW'!BC64*'Per Unit Emission'!AL107)*4545454.54545455)/30</f>
        <v>969519808.44356942</v>
      </c>
      <c r="HU63">
        <f>(('RCP19-NEW'!BD64*'Per Unit Emission'!AM107)*4545454.54545455)/30</f>
        <v>372204403.76060921</v>
      </c>
      <c r="HV63">
        <f>(('RCP19-NEW'!BE64*'Per Unit Emission'!AN107)*4545454.54545455)/30</f>
        <v>242479218.98096737</v>
      </c>
      <c r="HW63">
        <f>(('RCP19-NEW'!BF64*'Per Unit Emission'!AO107)*4545454.54545455)/30</f>
        <v>1272642474.1777139</v>
      </c>
      <c r="HX63">
        <f>(('RCP19-NEW'!BG64*'Per Unit Emission'!AP107)*4545454.54545455)/30</f>
        <v>17621911.890871253</v>
      </c>
      <c r="HY63">
        <f>(('RCP19-NEW'!BH64*'Per Unit Emission'!AQ107)*4545454.54545455)/30</f>
        <v>81074401.828281835</v>
      </c>
      <c r="HZ63">
        <f>(('RCP19-NEW'!BI64*'Per Unit Emission'!AR107)*4545454.54545455)/30</f>
        <v>1370003762.7716737</v>
      </c>
      <c r="IA63">
        <f>(('RCP19-NEW'!BJ64*'Per Unit Emission'!AS107)*4545454.54545455)/30</f>
        <v>1640494716.9624023</v>
      </c>
      <c r="IB63">
        <f>(('RCP19-NEW'!BK64*'Per Unit Emission'!AT107)*4545454.54545455)/30</f>
        <v>272704711.55145055</v>
      </c>
      <c r="IC63">
        <f>(('RCP19-NEW'!BL64*'Per Unit Emission'!AU107)*4545454.54545455)/30</f>
        <v>567401890.81700337</v>
      </c>
      <c r="ID63">
        <f>(('RCP19-NEW'!BM64*'Per Unit Emission'!AV107)*4545454.54545455)/30</f>
        <v>43285490.957071066</v>
      </c>
      <c r="IE63">
        <f>(('RCP19-NEW'!BN64*'Per Unit Emission'!AW107)*4545454.54545455)/30</f>
        <v>177046872.23803371</v>
      </c>
      <c r="IF63">
        <f>(('RCP19-NEW'!BO64*'Per Unit Emission'!AX107)*4545454.54545455)/30</f>
        <v>161761702.21369931</v>
      </c>
      <c r="IG63">
        <f>(('RCP19-NEW'!BP64*'Per Unit Emission'!AY107)*4545454.54545455)/30</f>
        <v>246193643.04665431</v>
      </c>
      <c r="IH63">
        <f>(('RCP19-NEW'!BQ64*'Per Unit Emission'!AZ107)*4545454.54545455)/30</f>
        <v>529116447.7585302</v>
      </c>
      <c r="II63">
        <f>(('RCP19-NEW'!BR64*'Per Unit Emission'!BA107)*4545454.54545455)/30</f>
        <v>0</v>
      </c>
      <c r="IJ63">
        <f>(('RCP19-NEW'!BS64*'Per Unit Emission'!AK107)*4545454.54545455)/30</f>
        <v>1802007764.9049942</v>
      </c>
      <c r="IK63">
        <f>(('RCP19-NEW'!BT64*'Per Unit Emission'!AL107)*4545454.54545455)/30</f>
        <v>969519808.44356942</v>
      </c>
      <c r="IL63">
        <f>(('RCP19-NEW'!BU64*'Per Unit Emission'!AM107)*4545454.54545455)/30</f>
        <v>372204403.76060921</v>
      </c>
      <c r="IM63">
        <f>(('RCP19-NEW'!BV64*'Per Unit Emission'!AN107)*4545454.54545455)/30</f>
        <v>242479218.98096737</v>
      </c>
      <c r="IN63">
        <f>(('RCP19-NEW'!BW64*'Per Unit Emission'!AO107)*4545454.54545455)/30</f>
        <v>1272642474.1777139</v>
      </c>
      <c r="IO63">
        <f>(('RCP19-NEW'!BX64*'Per Unit Emission'!AP107)*4545454.54545455)/30</f>
        <v>17621911.890871253</v>
      </c>
      <c r="IP63">
        <f>(('RCP19-NEW'!BY64*'Per Unit Emission'!AQ107)*4545454.54545455)/30</f>
        <v>81074401.828281835</v>
      </c>
      <c r="IQ63">
        <f>(('RCP19-NEW'!BZ64*'Per Unit Emission'!AR107)*4545454.54545455)/30</f>
        <v>1370003762.7716737</v>
      </c>
      <c r="IR63">
        <f>(('RCP19-NEW'!CA64*'Per Unit Emission'!AS107)*4545454.54545455)/30</f>
        <v>1640494716.9624023</v>
      </c>
      <c r="IS63">
        <f>(('RCP19-NEW'!CB64*'Per Unit Emission'!AT107)*4545454.54545455)/30</f>
        <v>272704711.55145055</v>
      </c>
      <c r="IT63">
        <f>(('RCP19-NEW'!CC64*'Per Unit Emission'!AU107)*4545454.54545455)/30</f>
        <v>567401890.81700337</v>
      </c>
      <c r="IU63">
        <f>(('RCP19-NEW'!CD64*'Per Unit Emission'!AV107)*4545454.54545455)/30</f>
        <v>43285490.957071066</v>
      </c>
      <c r="IV63">
        <f>(('RCP19-NEW'!CE64*'Per Unit Emission'!AW107)*4545454.54545455)/30</f>
        <v>177046872.23803371</v>
      </c>
      <c r="IW63">
        <f>(('RCP19-NEW'!CF64*'Per Unit Emission'!AX107)*4545454.54545455)/30</f>
        <v>161761702.21369931</v>
      </c>
      <c r="IX63">
        <f>(('RCP19-NEW'!CG64*'Per Unit Emission'!AY107)*4545454.54545455)/30</f>
        <v>246193643.04665431</v>
      </c>
      <c r="IY63">
        <f>(('RCP19-NEW'!CH64*'Per Unit Emission'!AZ107)*4545454.54545455)/30</f>
        <v>529116447.7585302</v>
      </c>
    </row>
    <row r="64" spans="1:259" x14ac:dyDescent="0.25">
      <c r="A64">
        <v>2027</v>
      </c>
      <c r="B64">
        <f>(('Base-New'!C65*'Per Unit Emission'!C108)*4545454.54545455)/30</f>
        <v>1529378290.8163393</v>
      </c>
      <c r="C64">
        <f>(('Base-New'!D65*'Per Unit Emission'!D108)*4545454.54545455)/30</f>
        <v>659586627.18233728</v>
      </c>
      <c r="D64">
        <f>(('Base-New'!E65*'Per Unit Emission'!E108)*4545454.54545455)/30</f>
        <v>187329912.52089548</v>
      </c>
      <c r="E64">
        <f>(('Base-New'!F65*'Per Unit Emission'!F108)*4545454.54545455)/30</f>
        <v>93385275.764031172</v>
      </c>
      <c r="F64">
        <f>(('Base-New'!G65*'Per Unit Emission'!G108)*4545454.54545455)/30</f>
        <v>935492566.40025032</v>
      </c>
      <c r="G64">
        <f>(('Base-New'!H65*'Per Unit Emission'!H108)*4545454.54545455)/30</f>
        <v>14178934.335621862</v>
      </c>
      <c r="H64">
        <f>(('Base-New'!I65*'Per Unit Emission'!I108)*4545454.54545455)/30</f>
        <v>56668351.738577552</v>
      </c>
      <c r="I64">
        <f>(('Base-New'!J65*'Per Unit Emission'!J108)*4545454.54545455)/30</f>
        <v>196273069.84876472</v>
      </c>
      <c r="J64">
        <f>(('Base-New'!K65*'Per Unit Emission'!K108)*4545454.54545455)/30</f>
        <v>1689694686.3485191</v>
      </c>
      <c r="K64">
        <f>(('Base-New'!L65*'Per Unit Emission'!L108)*4545454.54545455)/30</f>
        <v>145787319.29041427</v>
      </c>
      <c r="L64">
        <f>(('Base-New'!M65*'Per Unit Emission'!M108)*4545454.54545455)/30</f>
        <v>164424191.91634288</v>
      </c>
      <c r="M64">
        <f>(('Base-New'!N65*'Per Unit Emission'!N108)*4545454.54545455)/30</f>
        <v>21697333.773433961</v>
      </c>
      <c r="N64">
        <f>(('Base-New'!O65*'Per Unit Emission'!O108)*4545454.54545455)/30</f>
        <v>107620611.16246781</v>
      </c>
      <c r="O64">
        <f>(('Base-New'!P65*'Per Unit Emission'!P108)*4545454.54545455)/30</f>
        <v>33194314.170317866</v>
      </c>
      <c r="P64">
        <f>(('Base-New'!Q65*'Per Unit Emission'!Q108)*4545454.54545455)/30</f>
        <v>39621309.878506757</v>
      </c>
      <c r="Q64">
        <f>(('Base-New'!R65*'Per Unit Emission'!R108)*4545454.54545455)/30</f>
        <v>254705874.37254375</v>
      </c>
      <c r="R64">
        <v>0</v>
      </c>
      <c r="S64">
        <f>(('Base-New'!T65*'Per Unit Emission'!C108)*4545454.54545455)/30</f>
        <v>1529378290.8163393</v>
      </c>
      <c r="T64">
        <f>(('Base-New'!U65*'Per Unit Emission'!D108)*4545454.54545455)/30</f>
        <v>659586627.18233728</v>
      </c>
      <c r="U64">
        <f>(('Base-New'!V65*'Per Unit Emission'!E108)*4545454.54545455)/30</f>
        <v>187329912.52089548</v>
      </c>
      <c r="V64">
        <f>(('Base-New'!W65*'Per Unit Emission'!F108)*4545454.54545455)/30</f>
        <v>93385275.764031172</v>
      </c>
      <c r="W64">
        <f>(('Base-New'!X65*'Per Unit Emission'!G108)*4545454.54545455)/30</f>
        <v>935492566.40025032</v>
      </c>
      <c r="X64">
        <f>(('Base-New'!Y65*'Per Unit Emission'!H108)*4545454.54545455)/30</f>
        <v>14178934.335621862</v>
      </c>
      <c r="Y64">
        <f>(('Base-New'!Z65*'Per Unit Emission'!I108)*4545454.54545455)/30</f>
        <v>56668351.738577552</v>
      </c>
      <c r="Z64">
        <f>(('Base-New'!AA65*'Per Unit Emission'!J108)*4545454.54545455)/30</f>
        <v>196273069.84876472</v>
      </c>
      <c r="AA64">
        <f>(('Base-New'!AB65*'Per Unit Emission'!K108)*4545454.54545455)/30</f>
        <v>1689694686.3485191</v>
      </c>
      <c r="AB64">
        <f>(('Base-New'!AC65*'Per Unit Emission'!L108)*4545454.54545455)/30</f>
        <v>145787319.29041427</v>
      </c>
      <c r="AC64">
        <f>(('Base-New'!AD65*'Per Unit Emission'!M108)*4545454.54545455)/30</f>
        <v>164424191.91634288</v>
      </c>
      <c r="AD64">
        <f>(('Base-New'!AE65*'Per Unit Emission'!N108)*4545454.54545455)/30</f>
        <v>21697333.773433961</v>
      </c>
      <c r="AE64">
        <f>(('Base-New'!AF65*'Per Unit Emission'!O108)*4545454.54545455)/30</f>
        <v>107620611.16246781</v>
      </c>
      <c r="AF64">
        <f>(('Base-New'!AG65*'Per Unit Emission'!P108)*4545454.54545455)/30</f>
        <v>33194314.170317866</v>
      </c>
      <c r="AG64">
        <f>(('Base-New'!AH65*'Per Unit Emission'!Q108)*4545454.54545455)/30</f>
        <v>39621309.878506757</v>
      </c>
      <c r="AH64">
        <f>(('Base-New'!AI65*'Per Unit Emission'!R108)*4545454.54545455)/30</f>
        <v>254705874.37254375</v>
      </c>
      <c r="AI64">
        <v>0</v>
      </c>
      <c r="AJ64">
        <f>(('Base-New'!AK65*'Per Unit Emission'!C108)*4545454.54545455)/30</f>
        <v>1529378290.8163393</v>
      </c>
      <c r="AK64">
        <f>(('Base-New'!AL65*'Per Unit Emission'!D108)*4545454.54545455)/30</f>
        <v>659586627.18233728</v>
      </c>
      <c r="AL64">
        <f>(('Base-New'!AM65*'Per Unit Emission'!E108)*4545454.54545455)/30</f>
        <v>187329912.52089548</v>
      </c>
      <c r="AM64">
        <f>(('Base-New'!AN65*'Per Unit Emission'!F108)*4545454.54545455)/30</f>
        <v>93385275.764031172</v>
      </c>
      <c r="AN64">
        <f>(('Base-New'!AO65*'Per Unit Emission'!G108)*4545454.54545455)/30</f>
        <v>935492566.40025032</v>
      </c>
      <c r="AO64">
        <f>(('Base-New'!AP65*'Per Unit Emission'!H108)*4545454.54545455)/30</f>
        <v>14178934.335621862</v>
      </c>
      <c r="AP64">
        <f>(('Base-New'!AQ65*'Per Unit Emission'!I108)*4545454.54545455)/30</f>
        <v>56668351.738577552</v>
      </c>
      <c r="AQ64">
        <f>(('Base-New'!AR65*'Per Unit Emission'!J108)*4545454.54545455)/30</f>
        <v>196273069.84876472</v>
      </c>
      <c r="AR64">
        <f>(('Base-New'!AS65*'Per Unit Emission'!K108)*4545454.54545455)/30</f>
        <v>1689694686.3485191</v>
      </c>
      <c r="AS64">
        <f>(('Base-New'!AT65*'Per Unit Emission'!L108)*4545454.54545455)/30</f>
        <v>145787319.29041427</v>
      </c>
      <c r="AT64">
        <f>(('Base-New'!AU65*'Per Unit Emission'!M108)*4545454.54545455)/30</f>
        <v>164424191.91634288</v>
      </c>
      <c r="AU64">
        <f>(('Base-New'!AV65*'Per Unit Emission'!N108)*4545454.54545455)/30</f>
        <v>21697333.773433961</v>
      </c>
      <c r="AV64">
        <f>(('Base-New'!AW65*'Per Unit Emission'!O108)*4545454.54545455)/30</f>
        <v>107620611.16246781</v>
      </c>
      <c r="AW64">
        <f>(('Base-New'!AX65*'Per Unit Emission'!P108)*4545454.54545455)/30</f>
        <v>33194314.170317866</v>
      </c>
      <c r="AX64">
        <f>(('Base-New'!AY65*'Per Unit Emission'!Q108)*4545454.54545455)/30</f>
        <v>39621309.878506757</v>
      </c>
      <c r="AY64">
        <f>(('Base-New'!AZ65*'Per Unit Emission'!R108)*4545454.54545455)/30</f>
        <v>254705874.37254375</v>
      </c>
      <c r="AZ64">
        <v>0</v>
      </c>
      <c r="BA64">
        <f>(('Base-New'!BB65*'Per Unit Emission'!C108)*4545454.54545455)/30</f>
        <v>1529378290.8163393</v>
      </c>
      <c r="BB64">
        <f>(('Base-New'!BC65*'Per Unit Emission'!D108)*4545454.54545455)/30</f>
        <v>659586627.18233728</v>
      </c>
      <c r="BC64">
        <f>(('Base-New'!BD65*'Per Unit Emission'!E108)*4545454.54545455)/30</f>
        <v>187329912.52089548</v>
      </c>
      <c r="BD64">
        <f>(('Base-New'!BE65*'Per Unit Emission'!F108)*4545454.54545455)/30</f>
        <v>93385275.764031172</v>
      </c>
      <c r="BE64">
        <f>(('Base-New'!BF65*'Per Unit Emission'!G108)*4545454.54545455)/30</f>
        <v>935492566.40025032</v>
      </c>
      <c r="BF64">
        <f>(('Base-New'!BG65*'Per Unit Emission'!H108)*4545454.54545455)/30</f>
        <v>14178934.335621862</v>
      </c>
      <c r="BG64">
        <f>(('Base-New'!BH65*'Per Unit Emission'!I108)*4545454.54545455)/30</f>
        <v>56668351.738577552</v>
      </c>
      <c r="BH64">
        <f>(('Base-New'!BI65*'Per Unit Emission'!J108)*4545454.54545455)/30</f>
        <v>196273069.84876472</v>
      </c>
      <c r="BI64">
        <f>(('Base-New'!BJ65*'Per Unit Emission'!K108)*4545454.54545455)/30</f>
        <v>1689694686.3485191</v>
      </c>
      <c r="BJ64">
        <f>(('Base-New'!BK65*'Per Unit Emission'!L108)*4545454.54545455)/30</f>
        <v>145787319.29041427</v>
      </c>
      <c r="BK64">
        <f>(('Base-New'!BL65*'Per Unit Emission'!M108)*4545454.54545455)/30</f>
        <v>164424191.91634288</v>
      </c>
      <c r="BL64">
        <f>(('Base-New'!BM65*'Per Unit Emission'!N108)*4545454.54545455)/30</f>
        <v>21697333.773433961</v>
      </c>
      <c r="BM64">
        <f>(('Base-New'!BN65*'Per Unit Emission'!O108)*4545454.54545455)/30</f>
        <v>107620611.16246781</v>
      </c>
      <c r="BN64">
        <f>(('Base-New'!BO65*'Per Unit Emission'!P108)*4545454.54545455)/30</f>
        <v>33194314.170317866</v>
      </c>
      <c r="BO64">
        <f>(('Base-New'!BP65*'Per Unit Emission'!Q108)*4545454.54545455)/30</f>
        <v>39621309.878506757</v>
      </c>
      <c r="BP64">
        <f>(('Base-New'!BQ65*'Per Unit Emission'!R108)*4545454.54545455)/30</f>
        <v>254705874.37254375</v>
      </c>
      <c r="BQ64">
        <v>0</v>
      </c>
      <c r="BR64">
        <f>(('Base-New'!BS65*'Per Unit Emission'!C108)*4545454.54545455)/30</f>
        <v>1529378290.8163393</v>
      </c>
      <c r="BS64">
        <f>(('Base-New'!BT65*'Per Unit Emission'!D108)*4545454.54545455)/30</f>
        <v>659586627.18233728</v>
      </c>
      <c r="BT64">
        <f>(('Base-New'!BU65*'Per Unit Emission'!E108)*4545454.54545455)/30</f>
        <v>187329912.52089548</v>
      </c>
      <c r="BU64">
        <f>(('Base-New'!BV65*'Per Unit Emission'!F108)*4545454.54545455)/30</f>
        <v>93385275.764031172</v>
      </c>
      <c r="BV64">
        <f>(('Base-New'!BW65*'Per Unit Emission'!G108)*4545454.54545455)/30</f>
        <v>935492566.40025032</v>
      </c>
      <c r="BW64">
        <f>(('Base-New'!BX65*'Per Unit Emission'!H108)*4545454.54545455)/30</f>
        <v>14178934.335621862</v>
      </c>
      <c r="BX64">
        <f>(('Base-New'!BY65*'Per Unit Emission'!I108)*4545454.54545455)/30</f>
        <v>56668351.738577552</v>
      </c>
      <c r="BY64">
        <f>(('Base-New'!BZ65*'Per Unit Emission'!J108)*4545454.54545455)/30</f>
        <v>196273069.84876472</v>
      </c>
      <c r="BZ64">
        <f>(('Base-New'!CA65*'Per Unit Emission'!K108)*4545454.54545455)/30</f>
        <v>1689694686.3485191</v>
      </c>
      <c r="CA64">
        <f>(('Base-New'!CB65*'Per Unit Emission'!L108)*4545454.54545455)/30</f>
        <v>145787319.29041427</v>
      </c>
      <c r="CB64">
        <f>(('Base-New'!CC65*'Per Unit Emission'!M108)*4545454.54545455)/30</f>
        <v>164424191.91634288</v>
      </c>
      <c r="CC64">
        <f>(('Base-New'!CD65*'Per Unit Emission'!N108)*4545454.54545455)/30</f>
        <v>21697333.773433961</v>
      </c>
      <c r="CD64">
        <f>(('Base-New'!CE65*'Per Unit Emission'!O108)*4545454.54545455)/30</f>
        <v>107620611.16246781</v>
      </c>
      <c r="CE64">
        <f>(('Base-New'!CF65*'Per Unit Emission'!P108)*4545454.54545455)/30</f>
        <v>33194314.170317866</v>
      </c>
      <c r="CF64">
        <f>(('Base-New'!CG65*'Per Unit Emission'!Q108)*4545454.54545455)/30</f>
        <v>39621309.878506757</v>
      </c>
      <c r="CG64">
        <f>(('Base-New'!CH65*'Per Unit Emission'!R108)*4545454.54545455)/30</f>
        <v>254705874.37254375</v>
      </c>
      <c r="CH64">
        <v>0</v>
      </c>
      <c r="CI64">
        <v>0</v>
      </c>
      <c r="CJ64">
        <v>67.566666666666663</v>
      </c>
      <c r="CK64">
        <f>(('RCP26-NEW'!C65*'Per Unit Emission'!T108)*4545454.54545455)/30</f>
        <v>2201326436.6241536</v>
      </c>
      <c r="CL64">
        <f>(('RCP26-NEW'!D65*'Per Unit Emission'!U108)*4545454.54545455)/30</f>
        <v>1246507860.5333371</v>
      </c>
      <c r="CM64">
        <f>(('RCP26-NEW'!E65*'Per Unit Emission'!V108)*4545454.54545455)/30</f>
        <v>365710931.95293796</v>
      </c>
      <c r="CN64">
        <f>(('RCP26-NEW'!F65*'Per Unit Emission'!W108)*4545454.54545455)/30</f>
        <v>121433133.81473131</v>
      </c>
      <c r="CO64">
        <f>(('RCP26-NEW'!G65*'Per Unit Emission'!X108)*4545454.54545455)/30</f>
        <v>1240915901.4671595</v>
      </c>
      <c r="CP64">
        <f>(('RCP26-NEW'!H65*'Per Unit Emission'!Y108)*4545454.54545455)/30</f>
        <v>25276662.686682966</v>
      </c>
      <c r="CQ64">
        <f>(('RCP26-NEW'!I65*'Per Unit Emission'!Z108)*4545454.54545455)/30</f>
        <v>110577848.73242857</v>
      </c>
      <c r="CR64">
        <f>(('RCP26-NEW'!J65*'Per Unit Emission'!AA108)*4545454.54545455)/30</f>
        <v>356153790.62613052</v>
      </c>
      <c r="CS64">
        <f>(('RCP26-NEW'!K65*'Per Unit Emission'!AB108)*4545454.54545455)/30</f>
        <v>820169999.30979741</v>
      </c>
      <c r="CT64">
        <f>(('RCP26-NEW'!L65*'Per Unit Emission'!AC108)*4545454.54545455)/30</f>
        <v>214275846.35935372</v>
      </c>
      <c r="CU64">
        <f>(('RCP26-NEW'!M65*'Per Unit Emission'!AD108)*4545454.54545455)/30</f>
        <v>261052330.94040543</v>
      </c>
      <c r="CV64">
        <f>(('RCP26-NEW'!N65*'Per Unit Emission'!AE108)*4545454.54545455)/30</f>
        <v>39428267.604886144</v>
      </c>
      <c r="CW64">
        <f>(('RCP26-NEW'!O65*'Per Unit Emission'!AF108)*4545454.54545455)/30</f>
        <v>180086430.92887127</v>
      </c>
      <c r="CX64">
        <f>(('RCP26-NEW'!P65*'Per Unit Emission'!AG108)*4545454.54545455)/30</f>
        <v>51622775.392438464</v>
      </c>
      <c r="CY64">
        <f>(('RCP26-NEW'!Q65*'Per Unit Emission'!AH108)*4545454.54545455)/30</f>
        <v>82429898.146698236</v>
      </c>
      <c r="CZ64">
        <f>(('RCP26-NEW'!R65*'Per Unit Emission'!AI108)*4545454.54545455)/30</f>
        <v>457576642.91616631</v>
      </c>
      <c r="DA64">
        <f>(('RCP26-NEW'!S65*'Per Unit Emission'!AJ108)*4545454.54545455)/30</f>
        <v>0</v>
      </c>
      <c r="DB64">
        <f>(('RCP26-NEW'!T65*'Per Unit Emission'!T108)*4545454.54545455)/30</f>
        <v>2201326436.6241536</v>
      </c>
      <c r="DC64">
        <f>(('RCP26-NEW'!U65*'Per Unit Emission'!U108)*4545454.54545455)/30</f>
        <v>1246507860.5333371</v>
      </c>
      <c r="DD64">
        <f>(('RCP26-NEW'!V65*'Per Unit Emission'!V108)*4545454.54545455)/30</f>
        <v>365710931.95293796</v>
      </c>
      <c r="DE64">
        <f>(('RCP26-NEW'!W65*'Per Unit Emission'!W108)*4545454.54545455)/30</f>
        <v>121433133.81473131</v>
      </c>
      <c r="DF64">
        <f>(('RCP26-NEW'!X65*'Per Unit Emission'!X108)*4545454.54545455)/30</f>
        <v>1240915901.4671595</v>
      </c>
      <c r="DG64">
        <f>(('RCP26-NEW'!Y65*'Per Unit Emission'!Y108)*4545454.54545455)/30</f>
        <v>25276662.686682966</v>
      </c>
      <c r="DH64">
        <f>(('RCP26-NEW'!Z65*'Per Unit Emission'!Z108)*4545454.54545455)/30</f>
        <v>110577848.73242857</v>
      </c>
      <c r="DI64">
        <f>(('RCP26-NEW'!AA65*'Per Unit Emission'!AA108)*4545454.54545455)/30</f>
        <v>356153790.62613052</v>
      </c>
      <c r="DJ64">
        <f>(('RCP26-NEW'!AB65*'Per Unit Emission'!AB108)*4545454.54545455)/30</f>
        <v>820169999.30979741</v>
      </c>
      <c r="DK64">
        <f>(('RCP26-NEW'!AC65*'Per Unit Emission'!AC108)*4545454.54545455)/30</f>
        <v>214275846.35935372</v>
      </c>
      <c r="DL64">
        <f>(('RCP26-NEW'!AD65*'Per Unit Emission'!AD108)*4545454.54545455)/30</f>
        <v>261052330.94040543</v>
      </c>
      <c r="DM64">
        <f>(('RCP26-NEW'!AE65*'Per Unit Emission'!AE108)*4545454.54545455)/30</f>
        <v>39428267.604886144</v>
      </c>
      <c r="DN64">
        <f>(('RCP26-NEW'!AF65*'Per Unit Emission'!AF108)*4545454.54545455)/30</f>
        <v>180086430.92887127</v>
      </c>
      <c r="DO64">
        <f>(('RCP26-NEW'!AG65*'Per Unit Emission'!AG108)*4545454.54545455)/30</f>
        <v>51622775.392438464</v>
      </c>
      <c r="DP64">
        <f>(('RCP26-NEW'!AH65*'Per Unit Emission'!AH108)*4545454.54545455)/30</f>
        <v>82429898.146698236</v>
      </c>
      <c r="DQ64">
        <f>(('RCP26-NEW'!AI65*'Per Unit Emission'!AI108)*4545454.54545455)/30</f>
        <v>457576642.91616631</v>
      </c>
      <c r="DR64">
        <f>(('RCP26-NEW'!AJ65*'Per Unit Emission'!AJ108)*4545454.54545455)/30</f>
        <v>0</v>
      </c>
      <c r="DS64">
        <f>(('RCP26-NEW'!AK65*'Per Unit Emission'!T108)*4545454.54545455)/30</f>
        <v>2201326436.6241536</v>
      </c>
      <c r="DT64">
        <f>(('RCP26-NEW'!AL65*'Per Unit Emission'!U108)*4545454.54545455)/30</f>
        <v>1246507860.5333371</v>
      </c>
      <c r="DU64">
        <f>(('RCP26-NEW'!AM65*'Per Unit Emission'!V108)*4545454.54545455)/30</f>
        <v>365710931.95293796</v>
      </c>
      <c r="DV64">
        <f>(('RCP26-NEW'!AN65*'Per Unit Emission'!W108)*4545454.54545455)/30</f>
        <v>121433133.81473131</v>
      </c>
      <c r="DW64">
        <f>(('RCP26-NEW'!AO65*'Per Unit Emission'!X108)*4545454.54545455)/30</f>
        <v>1240915901.4671595</v>
      </c>
      <c r="DX64">
        <f>(('RCP26-NEW'!AP65*'Per Unit Emission'!Y108)*4545454.54545455)/30</f>
        <v>25276662.686682966</v>
      </c>
      <c r="DY64">
        <f>(('RCP26-NEW'!AQ65*'Per Unit Emission'!Z108)*4545454.54545455)/30</f>
        <v>110577848.73242857</v>
      </c>
      <c r="DZ64">
        <f>(('RCP26-NEW'!AR65*'Per Unit Emission'!AA108)*4545454.54545455)/30</f>
        <v>356153790.62613052</v>
      </c>
      <c r="EA64">
        <f>(('RCP26-NEW'!AS65*'Per Unit Emission'!AB108)*4545454.54545455)/30</f>
        <v>820169999.30979741</v>
      </c>
      <c r="EB64">
        <f>(('RCP26-NEW'!AT65*'Per Unit Emission'!AC108)*4545454.54545455)/30</f>
        <v>214275846.35935372</v>
      </c>
      <c r="EC64">
        <f>(('RCP26-NEW'!AU65*'Per Unit Emission'!AD108)*4545454.54545455)/30</f>
        <v>261052330.94040543</v>
      </c>
      <c r="ED64">
        <f>(('RCP26-NEW'!AV65*'Per Unit Emission'!AE108)*4545454.54545455)/30</f>
        <v>39428267.604886144</v>
      </c>
      <c r="EE64">
        <f>(('RCP26-NEW'!AW65*'Per Unit Emission'!AF108)*4545454.54545455)/30</f>
        <v>180086430.92887127</v>
      </c>
      <c r="EF64">
        <f>(('RCP26-NEW'!AX65*'Per Unit Emission'!AG108)*4545454.54545455)/30</f>
        <v>51622775.392438464</v>
      </c>
      <c r="EG64">
        <f>(('RCP26-NEW'!AY65*'Per Unit Emission'!AH108)*4545454.54545455)/30</f>
        <v>82429898.146698236</v>
      </c>
      <c r="EH64">
        <f>(('RCP26-NEW'!AZ65*'Per Unit Emission'!AI108)*4545454.54545455)/30</f>
        <v>457576642.91616631</v>
      </c>
      <c r="EI64">
        <f>(('RCP26-NEW'!BA65*'Per Unit Emission'!AJ108)*4545454.54545455)/30</f>
        <v>0</v>
      </c>
      <c r="EJ64">
        <f>(('RCP26-NEW'!BB65*'Per Unit Emission'!T108)*4545454.54545455)/30</f>
        <v>2201326436.6241536</v>
      </c>
      <c r="EK64">
        <f>(('RCP26-NEW'!BC65*'Per Unit Emission'!U108)*4545454.54545455)/30</f>
        <v>1246507860.5333371</v>
      </c>
      <c r="EL64">
        <f>(('RCP26-NEW'!BD65*'Per Unit Emission'!V108)*4545454.54545455)/30</f>
        <v>365710931.95293796</v>
      </c>
      <c r="EM64">
        <f>(('RCP26-NEW'!BE65*'Per Unit Emission'!W108)*4545454.54545455)/30</f>
        <v>121433133.81473131</v>
      </c>
      <c r="EN64">
        <f>(('RCP26-NEW'!BF65*'Per Unit Emission'!X108)*4545454.54545455)/30</f>
        <v>1240915901.4671595</v>
      </c>
      <c r="EO64">
        <f>(('RCP26-NEW'!BG65*'Per Unit Emission'!Y108)*4545454.54545455)/30</f>
        <v>25276662.686682966</v>
      </c>
      <c r="EP64">
        <f>(('RCP26-NEW'!BH65*'Per Unit Emission'!Z108)*4545454.54545455)/30</f>
        <v>110577848.73242857</v>
      </c>
      <c r="EQ64">
        <f>(('RCP26-NEW'!BI65*'Per Unit Emission'!AA108)*4545454.54545455)/30</f>
        <v>356153790.62613052</v>
      </c>
      <c r="ER64">
        <f>(('RCP26-NEW'!BJ65*'Per Unit Emission'!AB108)*4545454.54545455)/30</f>
        <v>820169999.30979741</v>
      </c>
      <c r="ES64">
        <f>(('RCP26-NEW'!BK65*'Per Unit Emission'!AC108)*4545454.54545455)/30</f>
        <v>214275846.35935372</v>
      </c>
      <c r="ET64">
        <f>(('RCP26-NEW'!BL65*'Per Unit Emission'!AD108)*4545454.54545455)/30</f>
        <v>261052330.94040543</v>
      </c>
      <c r="EU64">
        <f>(('RCP26-NEW'!BM65*'Per Unit Emission'!AE108)*4545454.54545455)/30</f>
        <v>39428267.604886144</v>
      </c>
      <c r="EV64">
        <f>(('RCP26-NEW'!BN65*'Per Unit Emission'!AF108)*4545454.54545455)/30</f>
        <v>180086430.92887127</v>
      </c>
      <c r="EW64">
        <f>(('RCP26-NEW'!BO65*'Per Unit Emission'!AG108)*4545454.54545455)/30</f>
        <v>51622775.392438464</v>
      </c>
      <c r="EX64">
        <f>(('RCP26-NEW'!BP65*'Per Unit Emission'!AH108)*4545454.54545455)/30</f>
        <v>82429898.146698236</v>
      </c>
      <c r="EY64">
        <f>(('RCP26-NEW'!BQ65*'Per Unit Emission'!AI108)*4545454.54545455)/30</f>
        <v>457576642.91616631</v>
      </c>
      <c r="EZ64">
        <f>(('RCP26-NEW'!BR65*'Per Unit Emission'!AJ108)*4545454.54545455)/30</f>
        <v>0</v>
      </c>
      <c r="FA64">
        <f>(('RCP26-NEW'!BS65*'Per Unit Emission'!T108)*4545454.54545455)/30</f>
        <v>2201326436.6241536</v>
      </c>
      <c r="FB64">
        <f>(('RCP26-NEW'!BT65*'Per Unit Emission'!U108)*4545454.54545455)/30</f>
        <v>1246507860.5333371</v>
      </c>
      <c r="FC64">
        <f>(('RCP26-NEW'!BU65*'Per Unit Emission'!V108)*4545454.54545455)/30</f>
        <v>365710931.95293796</v>
      </c>
      <c r="FD64">
        <f>(('RCP26-NEW'!BV65*'Per Unit Emission'!W108)*4545454.54545455)/30</f>
        <v>121433133.81473131</v>
      </c>
      <c r="FE64">
        <f>(('RCP26-NEW'!BW65*'Per Unit Emission'!X108)*4545454.54545455)/30</f>
        <v>1240915901.4671595</v>
      </c>
      <c r="FF64">
        <f>(('RCP26-NEW'!BX65*'Per Unit Emission'!Y108)*4545454.54545455)/30</f>
        <v>25276662.686682966</v>
      </c>
      <c r="FG64">
        <f>(('RCP26-NEW'!BY65*'Per Unit Emission'!Z108)*4545454.54545455)/30</f>
        <v>110577848.73242857</v>
      </c>
      <c r="FH64">
        <f>(('RCP26-NEW'!BZ65*'Per Unit Emission'!AA108)*4545454.54545455)/30</f>
        <v>356153790.62613052</v>
      </c>
      <c r="FI64">
        <f>(('RCP26-NEW'!CA65*'Per Unit Emission'!AB108)*4545454.54545455)/30</f>
        <v>820169999.30979741</v>
      </c>
      <c r="FJ64">
        <f>(('RCP26-NEW'!CB65*'Per Unit Emission'!AC108)*4545454.54545455)/30</f>
        <v>214275846.35935372</v>
      </c>
      <c r="FK64">
        <f>(('RCP26-NEW'!CC65*'Per Unit Emission'!AD108)*4545454.54545455)/30</f>
        <v>261052330.94040543</v>
      </c>
      <c r="FL64">
        <f>(('RCP26-NEW'!CD65*'Per Unit Emission'!AE108)*4545454.54545455)/30</f>
        <v>39428267.604886144</v>
      </c>
      <c r="FM64">
        <f>(('RCP26-NEW'!CE65*'Per Unit Emission'!AF108)*4545454.54545455)/30</f>
        <v>180086430.92887127</v>
      </c>
      <c r="FN64">
        <f>(('RCP26-NEW'!CF65*'Per Unit Emission'!AG108)*4545454.54545455)/30</f>
        <v>51622775.392438464</v>
      </c>
      <c r="FO64">
        <f>(('RCP26-NEW'!CG65*'Per Unit Emission'!AH108)*4545454.54545455)/30</f>
        <v>82429898.146698236</v>
      </c>
      <c r="FP64">
        <f>(('RCP26-NEW'!CH65*'Per Unit Emission'!AI108)*4545454.54545455)/30</f>
        <v>457576642.91616631</v>
      </c>
      <c r="FQ64">
        <v>0</v>
      </c>
      <c r="FR64">
        <v>0</v>
      </c>
      <c r="FS64">
        <v>67.566666666666663</v>
      </c>
      <c r="FT64">
        <f>(('RCP19-NEW'!C65*'Per Unit Emission'!AK108)*4545454.54545455)/30</f>
        <v>841361426.13447607</v>
      </c>
      <c r="FU64">
        <f>(('RCP19-NEW'!D65*'Per Unit Emission'!AL108)*4545454.54545455)/30</f>
        <v>507582066.29656231</v>
      </c>
      <c r="FV64">
        <f>(('RCP19-NEW'!E65*'Per Unit Emission'!AM108)*4545454.54545455)/30</f>
        <v>219727460.43542603</v>
      </c>
      <c r="FW64">
        <f>(('RCP19-NEW'!F65*'Per Unit Emission'!AN108)*4545454.54545455)/30</f>
        <v>243790892.19440168</v>
      </c>
      <c r="FX64">
        <f>(('RCP19-NEW'!G65*'Per Unit Emission'!AO108)*4545454.54545455)/30</f>
        <v>943155147.81188011</v>
      </c>
      <c r="FY64">
        <f>(('RCP19-NEW'!H65*'Per Unit Emission'!AP108)*4545454.54545455)/30</f>
        <v>24387393.37179552</v>
      </c>
      <c r="FZ64">
        <f>(('RCP19-NEW'!I65*'Per Unit Emission'!AQ108)*4545454.54545455)/30</f>
        <v>45573398.331818573</v>
      </c>
      <c r="GA64">
        <f>(('RCP19-NEW'!J65*'Per Unit Emission'!AR108)*4545454.54545455)/30</f>
        <v>1281565987.9074092</v>
      </c>
      <c r="GB64">
        <f>(('RCP19-NEW'!K65*'Per Unit Emission'!AS108)*4545454.54545455)/30</f>
        <v>2263036541.1882143</v>
      </c>
      <c r="GC64">
        <f>(('RCP19-NEW'!L65*'Per Unit Emission'!AT108)*4545454.54545455)/30</f>
        <v>324278390.40999734</v>
      </c>
      <c r="GD64">
        <f>(('RCP19-NEW'!M65*'Per Unit Emission'!AU108)*4545454.54545455)/30</f>
        <v>854076467.72999203</v>
      </c>
      <c r="GE64">
        <f>(('RCP19-NEW'!N65*'Per Unit Emission'!AV108)*4545454.54545455)/30</f>
        <v>42373314.426165454</v>
      </c>
      <c r="GF64">
        <f>(('RCP19-NEW'!O65*'Per Unit Emission'!AW108)*4545454.54545455)/30</f>
        <v>142005350.9498882</v>
      </c>
      <c r="GG64">
        <f>(('RCP19-NEW'!P65*'Per Unit Emission'!AX108)*4545454.54545455)/30</f>
        <v>215711585.6336931</v>
      </c>
      <c r="GH64">
        <f>(('RCP19-NEW'!Q65*'Per Unit Emission'!AY108)*4545454.54545455)/30</f>
        <v>226659703.84427091</v>
      </c>
      <c r="GI64">
        <f>(('RCP19-NEW'!R65*'Per Unit Emission'!AZ108)*4545454.54545455)/30</f>
        <v>753086338.49474406</v>
      </c>
      <c r="GJ64">
        <f>(('RCP19-NEW'!S65*'Per Unit Emission'!BA108)*4545454.54545455)/30</f>
        <v>0</v>
      </c>
      <c r="GK64">
        <f>(('RCP19-NEW'!T65*'Per Unit Emission'!AK108)*4545454.54545455)/30</f>
        <v>841361426.13447607</v>
      </c>
      <c r="GL64">
        <f>(('RCP19-NEW'!U65*'Per Unit Emission'!AL108)*4545454.54545455)/30</f>
        <v>507582066.29656231</v>
      </c>
      <c r="GM64">
        <f>(('RCP19-NEW'!V65*'Per Unit Emission'!AM108)*4545454.54545455)/30</f>
        <v>219727460.43542603</v>
      </c>
      <c r="GN64">
        <f>(('RCP19-NEW'!W65*'Per Unit Emission'!AN108)*4545454.54545455)/30</f>
        <v>243790892.19440168</v>
      </c>
      <c r="GO64">
        <f>(('RCP19-NEW'!X65*'Per Unit Emission'!AO108)*4545454.54545455)/30</f>
        <v>943155147.81188011</v>
      </c>
      <c r="GP64">
        <f>(('RCP19-NEW'!Y65*'Per Unit Emission'!AP108)*4545454.54545455)/30</f>
        <v>24387393.37179552</v>
      </c>
      <c r="GQ64">
        <f>(('RCP19-NEW'!Z65*'Per Unit Emission'!AQ108)*4545454.54545455)/30</f>
        <v>45573398.331818573</v>
      </c>
      <c r="GR64">
        <f>(('RCP19-NEW'!AA65*'Per Unit Emission'!AR108)*4545454.54545455)/30</f>
        <v>1281565987.9074092</v>
      </c>
      <c r="GS64">
        <f>(('RCP19-NEW'!AB65*'Per Unit Emission'!AS108)*4545454.54545455)/30</f>
        <v>2263036541.1882143</v>
      </c>
      <c r="GT64">
        <f>(('RCP19-NEW'!AC65*'Per Unit Emission'!AT108)*4545454.54545455)/30</f>
        <v>324278390.40999734</v>
      </c>
      <c r="GU64">
        <f>(('RCP19-NEW'!AD65*'Per Unit Emission'!AU108)*4545454.54545455)/30</f>
        <v>854076467.72999203</v>
      </c>
      <c r="GV64">
        <f>(('RCP19-NEW'!AE65*'Per Unit Emission'!AV108)*4545454.54545455)/30</f>
        <v>42373314.426165454</v>
      </c>
      <c r="GW64">
        <f>(('RCP19-NEW'!AF65*'Per Unit Emission'!AW108)*4545454.54545455)/30</f>
        <v>142005350.9498882</v>
      </c>
      <c r="GX64">
        <f>(('RCP19-NEW'!AG65*'Per Unit Emission'!AX108)*4545454.54545455)/30</f>
        <v>215711585.6336931</v>
      </c>
      <c r="GY64">
        <f>(('RCP19-NEW'!AH65*'Per Unit Emission'!AY108)*4545454.54545455)/30</f>
        <v>226659703.84427091</v>
      </c>
      <c r="GZ64">
        <f>(('RCP19-NEW'!AI65*'Per Unit Emission'!AZ108)*4545454.54545455)/30</f>
        <v>753086338.49474406</v>
      </c>
      <c r="HA64">
        <f>(('RCP19-NEW'!AJ65*'Per Unit Emission'!BA108)*4545454.54545455)/30</f>
        <v>0</v>
      </c>
      <c r="HB64">
        <f>(('RCP19-NEW'!AK65*'Per Unit Emission'!AK108)*4545454.54545455)/30</f>
        <v>841361426.13447607</v>
      </c>
      <c r="HC64">
        <f>(('RCP19-NEW'!AL65*'Per Unit Emission'!AL108)*4545454.54545455)/30</f>
        <v>507582066.29656231</v>
      </c>
      <c r="HD64">
        <f>(('RCP19-NEW'!AM65*'Per Unit Emission'!AM108)*4545454.54545455)/30</f>
        <v>219727460.43542603</v>
      </c>
      <c r="HE64">
        <f>(('RCP19-NEW'!AN65*'Per Unit Emission'!AN108)*4545454.54545455)/30</f>
        <v>243790892.19440168</v>
      </c>
      <c r="HF64">
        <f>(('RCP19-NEW'!AO65*'Per Unit Emission'!AO108)*4545454.54545455)/30</f>
        <v>943155147.81188011</v>
      </c>
      <c r="HG64">
        <f>(('RCP19-NEW'!AP65*'Per Unit Emission'!AP108)*4545454.54545455)/30</f>
        <v>24387393.37179552</v>
      </c>
      <c r="HH64">
        <f>(('RCP19-NEW'!AQ65*'Per Unit Emission'!AQ108)*4545454.54545455)/30</f>
        <v>45573398.331818573</v>
      </c>
      <c r="HI64">
        <f>(('RCP19-NEW'!AR65*'Per Unit Emission'!AR108)*4545454.54545455)/30</f>
        <v>1281565987.9074092</v>
      </c>
      <c r="HJ64">
        <f>(('RCP19-NEW'!AS65*'Per Unit Emission'!AS108)*4545454.54545455)/30</f>
        <v>2263036541.1882143</v>
      </c>
      <c r="HK64">
        <f>(('RCP19-NEW'!AT65*'Per Unit Emission'!AT108)*4545454.54545455)/30</f>
        <v>324278390.40999734</v>
      </c>
      <c r="HL64">
        <f>(('RCP19-NEW'!AU65*'Per Unit Emission'!AU108)*4545454.54545455)/30</f>
        <v>854076467.72999203</v>
      </c>
      <c r="HM64">
        <f>(('RCP19-NEW'!AV65*'Per Unit Emission'!AV108)*4545454.54545455)/30</f>
        <v>42373314.426165454</v>
      </c>
      <c r="HN64">
        <f>(('RCP19-NEW'!AW65*'Per Unit Emission'!AW108)*4545454.54545455)/30</f>
        <v>142005350.9498882</v>
      </c>
      <c r="HO64">
        <f>(('RCP19-NEW'!AX65*'Per Unit Emission'!AX108)*4545454.54545455)/30</f>
        <v>215711585.6336931</v>
      </c>
      <c r="HP64">
        <f>(('RCP19-NEW'!AY65*'Per Unit Emission'!AY108)*4545454.54545455)/30</f>
        <v>226659703.84427091</v>
      </c>
      <c r="HQ64">
        <f>(('RCP19-NEW'!AZ65*'Per Unit Emission'!AZ108)*4545454.54545455)/30</f>
        <v>753086338.49474406</v>
      </c>
      <c r="HR64">
        <f>(('RCP19-NEW'!BA65*'Per Unit Emission'!BA108)*4545454.54545455)/30</f>
        <v>0</v>
      </c>
      <c r="HS64">
        <f>(('RCP19-NEW'!BB65*'Per Unit Emission'!AK108)*4545454.54545455)/30</f>
        <v>841361426.13447607</v>
      </c>
      <c r="HT64">
        <f>(('RCP19-NEW'!BC65*'Per Unit Emission'!AL108)*4545454.54545455)/30</f>
        <v>507582066.29656231</v>
      </c>
      <c r="HU64">
        <f>(('RCP19-NEW'!BD65*'Per Unit Emission'!AM108)*4545454.54545455)/30</f>
        <v>219727460.43542603</v>
      </c>
      <c r="HV64">
        <f>(('RCP19-NEW'!BE65*'Per Unit Emission'!AN108)*4545454.54545455)/30</f>
        <v>243790892.19440168</v>
      </c>
      <c r="HW64">
        <f>(('RCP19-NEW'!BF65*'Per Unit Emission'!AO108)*4545454.54545455)/30</f>
        <v>943155147.81188011</v>
      </c>
      <c r="HX64">
        <f>(('RCP19-NEW'!BG65*'Per Unit Emission'!AP108)*4545454.54545455)/30</f>
        <v>24387393.37179552</v>
      </c>
      <c r="HY64">
        <f>(('RCP19-NEW'!BH65*'Per Unit Emission'!AQ108)*4545454.54545455)/30</f>
        <v>45573398.331818573</v>
      </c>
      <c r="HZ64">
        <f>(('RCP19-NEW'!BI65*'Per Unit Emission'!AR108)*4545454.54545455)/30</f>
        <v>1281565987.9074092</v>
      </c>
      <c r="IA64">
        <f>(('RCP19-NEW'!BJ65*'Per Unit Emission'!AS108)*4545454.54545455)/30</f>
        <v>2263036541.1882143</v>
      </c>
      <c r="IB64">
        <f>(('RCP19-NEW'!BK65*'Per Unit Emission'!AT108)*4545454.54545455)/30</f>
        <v>324278390.40999734</v>
      </c>
      <c r="IC64">
        <f>(('RCP19-NEW'!BL65*'Per Unit Emission'!AU108)*4545454.54545455)/30</f>
        <v>854076467.72999203</v>
      </c>
      <c r="ID64">
        <f>(('RCP19-NEW'!BM65*'Per Unit Emission'!AV108)*4545454.54545455)/30</f>
        <v>42373314.426165454</v>
      </c>
      <c r="IE64">
        <f>(('RCP19-NEW'!BN65*'Per Unit Emission'!AW108)*4545454.54545455)/30</f>
        <v>142005350.9498882</v>
      </c>
      <c r="IF64">
        <f>(('RCP19-NEW'!BO65*'Per Unit Emission'!AX108)*4545454.54545455)/30</f>
        <v>215711585.6336931</v>
      </c>
      <c r="IG64">
        <f>(('RCP19-NEW'!BP65*'Per Unit Emission'!AY108)*4545454.54545455)/30</f>
        <v>226659703.84427091</v>
      </c>
      <c r="IH64">
        <f>(('RCP19-NEW'!BQ65*'Per Unit Emission'!AZ108)*4545454.54545455)/30</f>
        <v>753086338.49474406</v>
      </c>
      <c r="II64">
        <f>(('RCP19-NEW'!BR65*'Per Unit Emission'!BA108)*4545454.54545455)/30</f>
        <v>0</v>
      </c>
      <c r="IJ64">
        <f>(('RCP19-NEW'!BS65*'Per Unit Emission'!AK108)*4545454.54545455)/30</f>
        <v>841361426.13447607</v>
      </c>
      <c r="IK64">
        <f>(('RCP19-NEW'!BT65*'Per Unit Emission'!AL108)*4545454.54545455)/30</f>
        <v>507582066.29656231</v>
      </c>
      <c r="IL64">
        <f>(('RCP19-NEW'!BU65*'Per Unit Emission'!AM108)*4545454.54545455)/30</f>
        <v>219727460.43542603</v>
      </c>
      <c r="IM64">
        <f>(('RCP19-NEW'!BV65*'Per Unit Emission'!AN108)*4545454.54545455)/30</f>
        <v>243790892.19440168</v>
      </c>
      <c r="IN64">
        <f>(('RCP19-NEW'!BW65*'Per Unit Emission'!AO108)*4545454.54545455)/30</f>
        <v>943155147.81188011</v>
      </c>
      <c r="IO64">
        <f>(('RCP19-NEW'!BX65*'Per Unit Emission'!AP108)*4545454.54545455)/30</f>
        <v>24387393.37179552</v>
      </c>
      <c r="IP64">
        <f>(('RCP19-NEW'!BY65*'Per Unit Emission'!AQ108)*4545454.54545455)/30</f>
        <v>45573398.331818573</v>
      </c>
      <c r="IQ64">
        <f>(('RCP19-NEW'!BZ65*'Per Unit Emission'!AR108)*4545454.54545455)/30</f>
        <v>1281565987.9074092</v>
      </c>
      <c r="IR64">
        <f>(('RCP19-NEW'!CA65*'Per Unit Emission'!AS108)*4545454.54545455)/30</f>
        <v>2263036541.1882143</v>
      </c>
      <c r="IS64">
        <f>(('RCP19-NEW'!CB65*'Per Unit Emission'!AT108)*4545454.54545455)/30</f>
        <v>324278390.40999734</v>
      </c>
      <c r="IT64">
        <f>(('RCP19-NEW'!CC65*'Per Unit Emission'!AU108)*4545454.54545455)/30</f>
        <v>854076467.72999203</v>
      </c>
      <c r="IU64">
        <f>(('RCP19-NEW'!CD65*'Per Unit Emission'!AV108)*4545454.54545455)/30</f>
        <v>42373314.426165454</v>
      </c>
      <c r="IV64">
        <f>(('RCP19-NEW'!CE65*'Per Unit Emission'!AW108)*4545454.54545455)/30</f>
        <v>142005350.9498882</v>
      </c>
      <c r="IW64">
        <f>(('RCP19-NEW'!CF65*'Per Unit Emission'!AX108)*4545454.54545455)/30</f>
        <v>215711585.6336931</v>
      </c>
      <c r="IX64">
        <f>(('RCP19-NEW'!CG65*'Per Unit Emission'!AY108)*4545454.54545455)/30</f>
        <v>226659703.84427091</v>
      </c>
      <c r="IY64">
        <f>(('RCP19-NEW'!CH65*'Per Unit Emission'!AZ108)*4545454.54545455)/30</f>
        <v>753086338.49474406</v>
      </c>
    </row>
    <row r="65" spans="1:259" x14ac:dyDescent="0.25">
      <c r="A65">
        <v>2028</v>
      </c>
      <c r="B65">
        <f>(('Base-New'!C66*'Per Unit Emission'!C109)*4545454.54545455)/30</f>
        <v>1623915317.8602912</v>
      </c>
      <c r="C65">
        <f>(('Base-New'!D66*'Per Unit Emission'!D109)*4545454.54545455)/30</f>
        <v>604955853.99422204</v>
      </c>
      <c r="D65">
        <f>(('Base-New'!E66*'Per Unit Emission'!E109)*4545454.54545455)/30</f>
        <v>176283047.58841676</v>
      </c>
      <c r="E65">
        <f>(('Base-New'!F66*'Per Unit Emission'!F109)*4545454.54545455)/30</f>
        <v>104540729.04227057</v>
      </c>
      <c r="F65">
        <f>(('Base-New'!G66*'Per Unit Emission'!G109)*4545454.54545455)/30</f>
        <v>1008715868.0552469</v>
      </c>
      <c r="G65">
        <f>(('Base-New'!H66*'Per Unit Emission'!H109)*4545454.54545455)/30</f>
        <v>19134543.462217767</v>
      </c>
      <c r="H65">
        <f>(('Base-New'!I66*'Per Unit Emission'!I109)*4545454.54545455)/30</f>
        <v>54765948.854211889</v>
      </c>
      <c r="I65">
        <f>(('Base-New'!J66*'Per Unit Emission'!J109)*4545454.54545455)/30</f>
        <v>220983499.26005122</v>
      </c>
      <c r="J65">
        <f>(('Base-New'!K66*'Per Unit Emission'!K109)*4545454.54545455)/30</f>
        <v>1768335776.2061889</v>
      </c>
      <c r="K65">
        <f>(('Base-New'!L66*'Per Unit Emission'!L109)*4545454.54545455)/30</f>
        <v>174287185.23323771</v>
      </c>
      <c r="L65">
        <f>(('Base-New'!M66*'Per Unit Emission'!M109)*4545454.54545455)/30</f>
        <v>212310054.18453443</v>
      </c>
      <c r="M65">
        <f>(('Base-New'!N66*'Per Unit Emission'!N109)*4545454.54545455)/30</f>
        <v>24500726.384346355</v>
      </c>
      <c r="N65">
        <f>(('Base-New'!O66*'Per Unit Emission'!O109)*4545454.54545455)/30</f>
        <v>125570833.10748835</v>
      </c>
      <c r="O65">
        <f>(('Base-New'!P66*'Per Unit Emission'!P109)*4545454.54545455)/30</f>
        <v>46507707.290067911</v>
      </c>
      <c r="P65">
        <f>(('Base-New'!Q66*'Per Unit Emission'!Q109)*4545454.54545455)/30</f>
        <v>51829747.014117345</v>
      </c>
      <c r="Q65">
        <f>(('Base-New'!R66*'Per Unit Emission'!R109)*4545454.54545455)/30</f>
        <v>277211226.64295954</v>
      </c>
      <c r="R65">
        <v>0</v>
      </c>
      <c r="S65">
        <f>(('Base-New'!T66*'Per Unit Emission'!C109)*4545454.54545455)/30</f>
        <v>1623915317.8602912</v>
      </c>
      <c r="T65">
        <f>(('Base-New'!U66*'Per Unit Emission'!D109)*4545454.54545455)/30</f>
        <v>604955853.99422204</v>
      </c>
      <c r="U65">
        <f>(('Base-New'!V66*'Per Unit Emission'!E109)*4545454.54545455)/30</f>
        <v>176283047.58841676</v>
      </c>
      <c r="V65">
        <f>(('Base-New'!W66*'Per Unit Emission'!F109)*4545454.54545455)/30</f>
        <v>104540729.04227057</v>
      </c>
      <c r="W65">
        <f>(('Base-New'!X66*'Per Unit Emission'!G109)*4545454.54545455)/30</f>
        <v>1008715868.0552469</v>
      </c>
      <c r="X65">
        <f>(('Base-New'!Y66*'Per Unit Emission'!H109)*4545454.54545455)/30</f>
        <v>19134543.462217767</v>
      </c>
      <c r="Y65">
        <f>(('Base-New'!Z66*'Per Unit Emission'!I109)*4545454.54545455)/30</f>
        <v>54765948.854211889</v>
      </c>
      <c r="Z65">
        <f>(('Base-New'!AA66*'Per Unit Emission'!J109)*4545454.54545455)/30</f>
        <v>220983499.26005122</v>
      </c>
      <c r="AA65">
        <f>(('Base-New'!AB66*'Per Unit Emission'!K109)*4545454.54545455)/30</f>
        <v>1768335776.2061889</v>
      </c>
      <c r="AB65">
        <f>(('Base-New'!AC66*'Per Unit Emission'!L109)*4545454.54545455)/30</f>
        <v>174287185.23323771</v>
      </c>
      <c r="AC65">
        <f>(('Base-New'!AD66*'Per Unit Emission'!M109)*4545454.54545455)/30</f>
        <v>212310054.18453443</v>
      </c>
      <c r="AD65">
        <f>(('Base-New'!AE66*'Per Unit Emission'!N109)*4545454.54545455)/30</f>
        <v>24500726.384346355</v>
      </c>
      <c r="AE65">
        <f>(('Base-New'!AF66*'Per Unit Emission'!O109)*4545454.54545455)/30</f>
        <v>125570833.10748835</v>
      </c>
      <c r="AF65">
        <f>(('Base-New'!AG66*'Per Unit Emission'!P109)*4545454.54545455)/30</f>
        <v>46507707.290067911</v>
      </c>
      <c r="AG65">
        <f>(('Base-New'!AH66*'Per Unit Emission'!Q109)*4545454.54545455)/30</f>
        <v>51829747.014117345</v>
      </c>
      <c r="AH65">
        <f>(('Base-New'!AI66*'Per Unit Emission'!R109)*4545454.54545455)/30</f>
        <v>277211226.64295954</v>
      </c>
      <c r="AI65">
        <v>0</v>
      </c>
      <c r="AJ65">
        <f>(('Base-New'!AK66*'Per Unit Emission'!C109)*4545454.54545455)/30</f>
        <v>1623915317.8602912</v>
      </c>
      <c r="AK65">
        <f>(('Base-New'!AL66*'Per Unit Emission'!D109)*4545454.54545455)/30</f>
        <v>604955853.99422204</v>
      </c>
      <c r="AL65">
        <f>(('Base-New'!AM66*'Per Unit Emission'!E109)*4545454.54545455)/30</f>
        <v>176283047.58841676</v>
      </c>
      <c r="AM65">
        <f>(('Base-New'!AN66*'Per Unit Emission'!F109)*4545454.54545455)/30</f>
        <v>104540729.04227057</v>
      </c>
      <c r="AN65">
        <f>(('Base-New'!AO66*'Per Unit Emission'!G109)*4545454.54545455)/30</f>
        <v>1008715868.0552469</v>
      </c>
      <c r="AO65">
        <f>(('Base-New'!AP66*'Per Unit Emission'!H109)*4545454.54545455)/30</f>
        <v>19134543.462217767</v>
      </c>
      <c r="AP65">
        <f>(('Base-New'!AQ66*'Per Unit Emission'!I109)*4545454.54545455)/30</f>
        <v>54765948.854211889</v>
      </c>
      <c r="AQ65">
        <f>(('Base-New'!AR66*'Per Unit Emission'!J109)*4545454.54545455)/30</f>
        <v>220983499.26005122</v>
      </c>
      <c r="AR65">
        <f>(('Base-New'!AS66*'Per Unit Emission'!K109)*4545454.54545455)/30</f>
        <v>1768335776.2061889</v>
      </c>
      <c r="AS65">
        <f>(('Base-New'!AT66*'Per Unit Emission'!L109)*4545454.54545455)/30</f>
        <v>174287185.23323771</v>
      </c>
      <c r="AT65">
        <f>(('Base-New'!AU66*'Per Unit Emission'!M109)*4545454.54545455)/30</f>
        <v>212310054.18453443</v>
      </c>
      <c r="AU65">
        <f>(('Base-New'!AV66*'Per Unit Emission'!N109)*4545454.54545455)/30</f>
        <v>24500726.384346355</v>
      </c>
      <c r="AV65">
        <f>(('Base-New'!AW66*'Per Unit Emission'!O109)*4545454.54545455)/30</f>
        <v>125570833.10748835</v>
      </c>
      <c r="AW65">
        <f>(('Base-New'!AX66*'Per Unit Emission'!P109)*4545454.54545455)/30</f>
        <v>46507707.290067911</v>
      </c>
      <c r="AX65">
        <f>(('Base-New'!AY66*'Per Unit Emission'!Q109)*4545454.54545455)/30</f>
        <v>51829747.014117345</v>
      </c>
      <c r="AY65">
        <f>(('Base-New'!AZ66*'Per Unit Emission'!R109)*4545454.54545455)/30</f>
        <v>277211226.64295954</v>
      </c>
      <c r="AZ65">
        <v>0</v>
      </c>
      <c r="BA65">
        <f>(('Base-New'!BB66*'Per Unit Emission'!C109)*4545454.54545455)/30</f>
        <v>1623915317.8602912</v>
      </c>
      <c r="BB65">
        <f>(('Base-New'!BC66*'Per Unit Emission'!D109)*4545454.54545455)/30</f>
        <v>604955853.99422204</v>
      </c>
      <c r="BC65">
        <f>(('Base-New'!BD66*'Per Unit Emission'!E109)*4545454.54545455)/30</f>
        <v>176283047.58841676</v>
      </c>
      <c r="BD65">
        <f>(('Base-New'!BE66*'Per Unit Emission'!F109)*4545454.54545455)/30</f>
        <v>104540729.04227057</v>
      </c>
      <c r="BE65">
        <f>(('Base-New'!BF66*'Per Unit Emission'!G109)*4545454.54545455)/30</f>
        <v>1008715868.0552469</v>
      </c>
      <c r="BF65">
        <f>(('Base-New'!BG66*'Per Unit Emission'!H109)*4545454.54545455)/30</f>
        <v>19134543.462217767</v>
      </c>
      <c r="BG65">
        <f>(('Base-New'!BH66*'Per Unit Emission'!I109)*4545454.54545455)/30</f>
        <v>54765948.854211889</v>
      </c>
      <c r="BH65">
        <f>(('Base-New'!BI66*'Per Unit Emission'!J109)*4545454.54545455)/30</f>
        <v>220983499.26005122</v>
      </c>
      <c r="BI65">
        <f>(('Base-New'!BJ66*'Per Unit Emission'!K109)*4545454.54545455)/30</f>
        <v>1768335776.2061889</v>
      </c>
      <c r="BJ65">
        <f>(('Base-New'!BK66*'Per Unit Emission'!L109)*4545454.54545455)/30</f>
        <v>174287185.23323771</v>
      </c>
      <c r="BK65">
        <f>(('Base-New'!BL66*'Per Unit Emission'!M109)*4545454.54545455)/30</f>
        <v>212310054.18453443</v>
      </c>
      <c r="BL65">
        <f>(('Base-New'!BM66*'Per Unit Emission'!N109)*4545454.54545455)/30</f>
        <v>24500726.384346355</v>
      </c>
      <c r="BM65">
        <f>(('Base-New'!BN66*'Per Unit Emission'!O109)*4545454.54545455)/30</f>
        <v>125570833.10748835</v>
      </c>
      <c r="BN65">
        <f>(('Base-New'!BO66*'Per Unit Emission'!P109)*4545454.54545455)/30</f>
        <v>46507707.290067911</v>
      </c>
      <c r="BO65">
        <f>(('Base-New'!BP66*'Per Unit Emission'!Q109)*4545454.54545455)/30</f>
        <v>51829747.014117345</v>
      </c>
      <c r="BP65">
        <f>(('Base-New'!BQ66*'Per Unit Emission'!R109)*4545454.54545455)/30</f>
        <v>277211226.64295954</v>
      </c>
      <c r="BQ65">
        <v>0</v>
      </c>
      <c r="BR65">
        <f>(('Base-New'!BS66*'Per Unit Emission'!C109)*4545454.54545455)/30</f>
        <v>1623915317.8602912</v>
      </c>
      <c r="BS65">
        <f>(('Base-New'!BT66*'Per Unit Emission'!D109)*4545454.54545455)/30</f>
        <v>604955853.99422204</v>
      </c>
      <c r="BT65">
        <f>(('Base-New'!BU66*'Per Unit Emission'!E109)*4545454.54545455)/30</f>
        <v>176283047.58841676</v>
      </c>
      <c r="BU65">
        <f>(('Base-New'!BV66*'Per Unit Emission'!F109)*4545454.54545455)/30</f>
        <v>104540729.04227057</v>
      </c>
      <c r="BV65">
        <f>(('Base-New'!BW66*'Per Unit Emission'!G109)*4545454.54545455)/30</f>
        <v>1008715868.0552469</v>
      </c>
      <c r="BW65">
        <f>(('Base-New'!BX66*'Per Unit Emission'!H109)*4545454.54545455)/30</f>
        <v>19134543.462217767</v>
      </c>
      <c r="BX65">
        <f>(('Base-New'!BY66*'Per Unit Emission'!I109)*4545454.54545455)/30</f>
        <v>54765948.854211889</v>
      </c>
      <c r="BY65">
        <f>(('Base-New'!BZ66*'Per Unit Emission'!J109)*4545454.54545455)/30</f>
        <v>220983499.26005122</v>
      </c>
      <c r="BZ65">
        <f>(('Base-New'!CA66*'Per Unit Emission'!K109)*4545454.54545455)/30</f>
        <v>1768335776.2061889</v>
      </c>
      <c r="CA65">
        <f>(('Base-New'!CB66*'Per Unit Emission'!L109)*4545454.54545455)/30</f>
        <v>174287185.23323771</v>
      </c>
      <c r="CB65">
        <f>(('Base-New'!CC66*'Per Unit Emission'!M109)*4545454.54545455)/30</f>
        <v>212310054.18453443</v>
      </c>
      <c r="CC65">
        <f>(('Base-New'!CD66*'Per Unit Emission'!N109)*4545454.54545455)/30</f>
        <v>24500726.384346355</v>
      </c>
      <c r="CD65">
        <f>(('Base-New'!CE66*'Per Unit Emission'!O109)*4545454.54545455)/30</f>
        <v>125570833.10748835</v>
      </c>
      <c r="CE65">
        <f>(('Base-New'!CF66*'Per Unit Emission'!P109)*4545454.54545455)/30</f>
        <v>46507707.290067911</v>
      </c>
      <c r="CF65">
        <f>(('Base-New'!CG66*'Per Unit Emission'!Q109)*4545454.54545455)/30</f>
        <v>51829747.014117345</v>
      </c>
      <c r="CG65">
        <f>(('Base-New'!CH66*'Per Unit Emission'!R109)*4545454.54545455)/30</f>
        <v>277211226.64295954</v>
      </c>
      <c r="CH65">
        <v>0</v>
      </c>
      <c r="CI65">
        <v>0</v>
      </c>
      <c r="CJ65">
        <v>67.599999999999994</v>
      </c>
      <c r="CK65">
        <f>(('RCP26-NEW'!C66*'Per Unit Emission'!T109)*4545454.54545455)/30</f>
        <v>2201584897.145905</v>
      </c>
      <c r="CL65">
        <f>(('RCP26-NEW'!D66*'Per Unit Emission'!U109)*4545454.54545455)/30</f>
        <v>1108459213.6991746</v>
      </c>
      <c r="CM65">
        <f>(('RCP26-NEW'!E66*'Per Unit Emission'!V109)*4545454.54545455)/30</f>
        <v>323548301.87835878</v>
      </c>
      <c r="CN65">
        <f>(('RCP26-NEW'!F66*'Per Unit Emission'!W109)*4545454.54545455)/30</f>
        <v>119441180.62103114</v>
      </c>
      <c r="CO65">
        <f>(('RCP26-NEW'!G66*'Per Unit Emission'!X109)*4545454.54545455)/30</f>
        <v>1234821172.6343791</v>
      </c>
      <c r="CP65">
        <f>(('RCP26-NEW'!H66*'Per Unit Emission'!Y109)*4545454.54545455)/30</f>
        <v>23294525.75643843</v>
      </c>
      <c r="CQ65">
        <f>(('RCP26-NEW'!I66*'Per Unit Emission'!Z109)*4545454.54545455)/30</f>
        <v>105426822.55891334</v>
      </c>
      <c r="CR65">
        <f>(('RCP26-NEW'!J66*'Per Unit Emission'!AA109)*4545454.54545455)/30</f>
        <v>384567047.35374099</v>
      </c>
      <c r="CS65">
        <f>(('RCP26-NEW'!K66*'Per Unit Emission'!AB109)*4545454.54545455)/30</f>
        <v>729072916.64706016</v>
      </c>
      <c r="CT65">
        <f>(('RCP26-NEW'!L66*'Per Unit Emission'!AC109)*4545454.54545455)/30</f>
        <v>257685930.84257212</v>
      </c>
      <c r="CU65">
        <f>(('RCP26-NEW'!M66*'Per Unit Emission'!AD109)*4545454.54545455)/30</f>
        <v>363262397.26231098</v>
      </c>
      <c r="CV65">
        <f>(('RCP26-NEW'!N66*'Per Unit Emission'!AE109)*4545454.54545455)/30</f>
        <v>42314582.116885155</v>
      </c>
      <c r="CW65">
        <f>(('RCP26-NEW'!O66*'Per Unit Emission'!AF109)*4545454.54545455)/30</f>
        <v>218931932.93953243</v>
      </c>
      <c r="CX65">
        <f>(('RCP26-NEW'!P66*'Per Unit Emission'!AG109)*4545454.54545455)/30</f>
        <v>164975222.20251304</v>
      </c>
      <c r="CY65">
        <f>(('RCP26-NEW'!Q66*'Per Unit Emission'!AH109)*4545454.54545455)/30</f>
        <v>88058388.670174941</v>
      </c>
      <c r="CZ65">
        <f>(('RCP26-NEW'!R66*'Per Unit Emission'!AI109)*4545454.54545455)/30</f>
        <v>468629443.27609122</v>
      </c>
      <c r="DA65">
        <f>(('RCP26-NEW'!S66*'Per Unit Emission'!AJ109)*4545454.54545455)/30</f>
        <v>0</v>
      </c>
      <c r="DB65">
        <f>(('RCP26-NEW'!T66*'Per Unit Emission'!T109)*4545454.54545455)/30</f>
        <v>2201584897.145905</v>
      </c>
      <c r="DC65">
        <f>(('RCP26-NEW'!U66*'Per Unit Emission'!U109)*4545454.54545455)/30</f>
        <v>1108459213.6991746</v>
      </c>
      <c r="DD65">
        <f>(('RCP26-NEW'!V66*'Per Unit Emission'!V109)*4545454.54545455)/30</f>
        <v>323548301.87835878</v>
      </c>
      <c r="DE65">
        <f>(('RCP26-NEW'!W66*'Per Unit Emission'!W109)*4545454.54545455)/30</f>
        <v>119441180.62103114</v>
      </c>
      <c r="DF65">
        <f>(('RCP26-NEW'!X66*'Per Unit Emission'!X109)*4545454.54545455)/30</f>
        <v>1234821172.6343791</v>
      </c>
      <c r="DG65">
        <f>(('RCP26-NEW'!Y66*'Per Unit Emission'!Y109)*4545454.54545455)/30</f>
        <v>23294525.75643843</v>
      </c>
      <c r="DH65">
        <f>(('RCP26-NEW'!Z66*'Per Unit Emission'!Z109)*4545454.54545455)/30</f>
        <v>105426822.55891334</v>
      </c>
      <c r="DI65">
        <f>(('RCP26-NEW'!AA66*'Per Unit Emission'!AA109)*4545454.54545455)/30</f>
        <v>384567047.35374099</v>
      </c>
      <c r="DJ65">
        <f>(('RCP26-NEW'!AB66*'Per Unit Emission'!AB109)*4545454.54545455)/30</f>
        <v>729072916.64706016</v>
      </c>
      <c r="DK65">
        <f>(('RCP26-NEW'!AC66*'Per Unit Emission'!AC109)*4545454.54545455)/30</f>
        <v>257685930.84257212</v>
      </c>
      <c r="DL65">
        <f>(('RCP26-NEW'!AD66*'Per Unit Emission'!AD109)*4545454.54545455)/30</f>
        <v>363262397.26231098</v>
      </c>
      <c r="DM65">
        <f>(('RCP26-NEW'!AE66*'Per Unit Emission'!AE109)*4545454.54545455)/30</f>
        <v>42314582.116885155</v>
      </c>
      <c r="DN65">
        <f>(('RCP26-NEW'!AF66*'Per Unit Emission'!AF109)*4545454.54545455)/30</f>
        <v>218931932.93953243</v>
      </c>
      <c r="DO65">
        <f>(('RCP26-NEW'!AG66*'Per Unit Emission'!AG109)*4545454.54545455)/30</f>
        <v>164975222.20251304</v>
      </c>
      <c r="DP65">
        <f>(('RCP26-NEW'!AH66*'Per Unit Emission'!AH109)*4545454.54545455)/30</f>
        <v>88058388.670174941</v>
      </c>
      <c r="DQ65">
        <f>(('RCP26-NEW'!AI66*'Per Unit Emission'!AI109)*4545454.54545455)/30</f>
        <v>468629443.27609122</v>
      </c>
      <c r="DR65">
        <f>(('RCP26-NEW'!AJ66*'Per Unit Emission'!AJ109)*4545454.54545455)/30</f>
        <v>0</v>
      </c>
      <c r="DS65">
        <f>(('RCP26-NEW'!AK66*'Per Unit Emission'!T109)*4545454.54545455)/30</f>
        <v>2201584897.145905</v>
      </c>
      <c r="DT65">
        <f>(('RCP26-NEW'!AL66*'Per Unit Emission'!U109)*4545454.54545455)/30</f>
        <v>1108459213.6991746</v>
      </c>
      <c r="DU65">
        <f>(('RCP26-NEW'!AM66*'Per Unit Emission'!V109)*4545454.54545455)/30</f>
        <v>323548301.87835878</v>
      </c>
      <c r="DV65">
        <f>(('RCP26-NEW'!AN66*'Per Unit Emission'!W109)*4545454.54545455)/30</f>
        <v>119441180.62103114</v>
      </c>
      <c r="DW65">
        <f>(('RCP26-NEW'!AO66*'Per Unit Emission'!X109)*4545454.54545455)/30</f>
        <v>1234821172.6343791</v>
      </c>
      <c r="DX65">
        <f>(('RCP26-NEW'!AP66*'Per Unit Emission'!Y109)*4545454.54545455)/30</f>
        <v>23294525.75643843</v>
      </c>
      <c r="DY65">
        <f>(('RCP26-NEW'!AQ66*'Per Unit Emission'!Z109)*4545454.54545455)/30</f>
        <v>105426822.55891334</v>
      </c>
      <c r="DZ65">
        <f>(('RCP26-NEW'!AR66*'Per Unit Emission'!AA109)*4545454.54545455)/30</f>
        <v>384567047.35374099</v>
      </c>
      <c r="EA65">
        <f>(('RCP26-NEW'!AS66*'Per Unit Emission'!AB109)*4545454.54545455)/30</f>
        <v>729072916.64706016</v>
      </c>
      <c r="EB65">
        <f>(('RCP26-NEW'!AT66*'Per Unit Emission'!AC109)*4545454.54545455)/30</f>
        <v>257685930.84257212</v>
      </c>
      <c r="EC65">
        <f>(('RCP26-NEW'!AU66*'Per Unit Emission'!AD109)*4545454.54545455)/30</f>
        <v>363262397.26231098</v>
      </c>
      <c r="ED65">
        <f>(('RCP26-NEW'!AV66*'Per Unit Emission'!AE109)*4545454.54545455)/30</f>
        <v>42314582.116885155</v>
      </c>
      <c r="EE65">
        <f>(('RCP26-NEW'!AW66*'Per Unit Emission'!AF109)*4545454.54545455)/30</f>
        <v>218931932.93953243</v>
      </c>
      <c r="EF65">
        <f>(('RCP26-NEW'!AX66*'Per Unit Emission'!AG109)*4545454.54545455)/30</f>
        <v>164975222.20251304</v>
      </c>
      <c r="EG65">
        <f>(('RCP26-NEW'!AY66*'Per Unit Emission'!AH109)*4545454.54545455)/30</f>
        <v>88058388.670174941</v>
      </c>
      <c r="EH65">
        <f>(('RCP26-NEW'!AZ66*'Per Unit Emission'!AI109)*4545454.54545455)/30</f>
        <v>468629443.27609122</v>
      </c>
      <c r="EI65">
        <f>(('RCP26-NEW'!BA66*'Per Unit Emission'!AJ109)*4545454.54545455)/30</f>
        <v>0</v>
      </c>
      <c r="EJ65">
        <f>(('RCP26-NEW'!BB66*'Per Unit Emission'!T109)*4545454.54545455)/30</f>
        <v>2201584897.145905</v>
      </c>
      <c r="EK65">
        <f>(('RCP26-NEW'!BC66*'Per Unit Emission'!U109)*4545454.54545455)/30</f>
        <v>1108459213.6991746</v>
      </c>
      <c r="EL65">
        <f>(('RCP26-NEW'!BD66*'Per Unit Emission'!V109)*4545454.54545455)/30</f>
        <v>323548301.87835878</v>
      </c>
      <c r="EM65">
        <f>(('RCP26-NEW'!BE66*'Per Unit Emission'!W109)*4545454.54545455)/30</f>
        <v>119441180.62103114</v>
      </c>
      <c r="EN65">
        <f>(('RCP26-NEW'!BF66*'Per Unit Emission'!X109)*4545454.54545455)/30</f>
        <v>1234821172.6343791</v>
      </c>
      <c r="EO65">
        <f>(('RCP26-NEW'!BG66*'Per Unit Emission'!Y109)*4545454.54545455)/30</f>
        <v>23294525.75643843</v>
      </c>
      <c r="EP65">
        <f>(('RCP26-NEW'!BH66*'Per Unit Emission'!Z109)*4545454.54545455)/30</f>
        <v>105426822.55891334</v>
      </c>
      <c r="EQ65">
        <f>(('RCP26-NEW'!BI66*'Per Unit Emission'!AA109)*4545454.54545455)/30</f>
        <v>384567047.35374099</v>
      </c>
      <c r="ER65">
        <f>(('RCP26-NEW'!BJ66*'Per Unit Emission'!AB109)*4545454.54545455)/30</f>
        <v>729072916.64706016</v>
      </c>
      <c r="ES65">
        <f>(('RCP26-NEW'!BK66*'Per Unit Emission'!AC109)*4545454.54545455)/30</f>
        <v>257685930.84257212</v>
      </c>
      <c r="ET65">
        <f>(('RCP26-NEW'!BL66*'Per Unit Emission'!AD109)*4545454.54545455)/30</f>
        <v>363262397.26231098</v>
      </c>
      <c r="EU65">
        <f>(('RCP26-NEW'!BM66*'Per Unit Emission'!AE109)*4545454.54545455)/30</f>
        <v>42314582.116885155</v>
      </c>
      <c r="EV65">
        <f>(('RCP26-NEW'!BN66*'Per Unit Emission'!AF109)*4545454.54545455)/30</f>
        <v>218931932.93953243</v>
      </c>
      <c r="EW65">
        <f>(('RCP26-NEW'!BO66*'Per Unit Emission'!AG109)*4545454.54545455)/30</f>
        <v>164975222.20251304</v>
      </c>
      <c r="EX65">
        <f>(('RCP26-NEW'!BP66*'Per Unit Emission'!AH109)*4545454.54545455)/30</f>
        <v>88058388.670174941</v>
      </c>
      <c r="EY65">
        <f>(('RCP26-NEW'!BQ66*'Per Unit Emission'!AI109)*4545454.54545455)/30</f>
        <v>468629443.27609122</v>
      </c>
      <c r="EZ65">
        <f>(('RCP26-NEW'!BR66*'Per Unit Emission'!AJ109)*4545454.54545455)/30</f>
        <v>0</v>
      </c>
      <c r="FA65">
        <f>(('RCP26-NEW'!BS66*'Per Unit Emission'!T109)*4545454.54545455)/30</f>
        <v>2201584897.145905</v>
      </c>
      <c r="FB65">
        <f>(('RCP26-NEW'!BT66*'Per Unit Emission'!U109)*4545454.54545455)/30</f>
        <v>1108459213.6991746</v>
      </c>
      <c r="FC65">
        <f>(('RCP26-NEW'!BU66*'Per Unit Emission'!V109)*4545454.54545455)/30</f>
        <v>323548301.87835878</v>
      </c>
      <c r="FD65">
        <f>(('RCP26-NEW'!BV66*'Per Unit Emission'!W109)*4545454.54545455)/30</f>
        <v>119441180.62103114</v>
      </c>
      <c r="FE65">
        <f>(('RCP26-NEW'!BW66*'Per Unit Emission'!X109)*4545454.54545455)/30</f>
        <v>1234821172.6343791</v>
      </c>
      <c r="FF65">
        <f>(('RCP26-NEW'!BX66*'Per Unit Emission'!Y109)*4545454.54545455)/30</f>
        <v>23294525.75643843</v>
      </c>
      <c r="FG65">
        <f>(('RCP26-NEW'!BY66*'Per Unit Emission'!Z109)*4545454.54545455)/30</f>
        <v>105426822.55891334</v>
      </c>
      <c r="FH65">
        <f>(('RCP26-NEW'!BZ66*'Per Unit Emission'!AA109)*4545454.54545455)/30</f>
        <v>384567047.35374099</v>
      </c>
      <c r="FI65">
        <f>(('RCP26-NEW'!CA66*'Per Unit Emission'!AB109)*4545454.54545455)/30</f>
        <v>729072916.64706016</v>
      </c>
      <c r="FJ65">
        <f>(('RCP26-NEW'!CB66*'Per Unit Emission'!AC109)*4545454.54545455)/30</f>
        <v>257685930.84257212</v>
      </c>
      <c r="FK65">
        <f>(('RCP26-NEW'!CC66*'Per Unit Emission'!AD109)*4545454.54545455)/30</f>
        <v>363262397.26231098</v>
      </c>
      <c r="FL65">
        <f>(('RCP26-NEW'!CD66*'Per Unit Emission'!AE109)*4545454.54545455)/30</f>
        <v>42314582.116885155</v>
      </c>
      <c r="FM65">
        <f>(('RCP26-NEW'!CE66*'Per Unit Emission'!AF109)*4545454.54545455)/30</f>
        <v>218931932.93953243</v>
      </c>
      <c r="FN65">
        <f>(('RCP26-NEW'!CF66*'Per Unit Emission'!AG109)*4545454.54545455)/30</f>
        <v>164975222.20251304</v>
      </c>
      <c r="FO65">
        <f>(('RCP26-NEW'!CG66*'Per Unit Emission'!AH109)*4545454.54545455)/30</f>
        <v>88058388.670174941</v>
      </c>
      <c r="FP65">
        <f>(('RCP26-NEW'!CH66*'Per Unit Emission'!AI109)*4545454.54545455)/30</f>
        <v>468629443.27609122</v>
      </c>
      <c r="FQ65">
        <v>0</v>
      </c>
      <c r="FR65">
        <v>0</v>
      </c>
      <c r="FS65">
        <v>67.599999999999994</v>
      </c>
      <c r="FT65">
        <f>(('RCP19-NEW'!C66*'Per Unit Emission'!AK109)*4545454.54545455)/30</f>
        <v>1326366596.8936782</v>
      </c>
      <c r="FU65">
        <f>(('RCP19-NEW'!D66*'Per Unit Emission'!AL109)*4545454.54545455)/30</f>
        <v>108393627.21333605</v>
      </c>
      <c r="FV65">
        <f>(('RCP19-NEW'!E66*'Per Unit Emission'!AM109)*4545454.54545455)/30</f>
        <v>66084078.258180603</v>
      </c>
      <c r="FW65">
        <f>(('RCP19-NEW'!F66*'Per Unit Emission'!AN109)*4545454.54545455)/30</f>
        <v>197105413.17252201</v>
      </c>
      <c r="FX65">
        <f>(('RCP19-NEW'!G66*'Per Unit Emission'!AO109)*4545454.54545455)/30</f>
        <v>626685182.58925235</v>
      </c>
      <c r="FY65">
        <f>(('RCP19-NEW'!H66*'Per Unit Emission'!AP109)*4545454.54545455)/30</f>
        <v>31232715.82982951</v>
      </c>
      <c r="FZ65">
        <f>(('RCP19-NEW'!I66*'Per Unit Emission'!AQ109)*4545454.54545455)/30</f>
        <v>11815810.591465322</v>
      </c>
      <c r="GA65">
        <f>(('RCP19-NEW'!J66*'Per Unit Emission'!AR109)*4545454.54545455)/30</f>
        <v>1044967140.7387482</v>
      </c>
      <c r="GB65">
        <f>(('RCP19-NEW'!K66*'Per Unit Emission'!AS109)*4545454.54545455)/30</f>
        <v>2257549595.0037146</v>
      </c>
      <c r="GC65">
        <f>(('RCP19-NEW'!L66*'Per Unit Emission'!AT109)*4545454.54545455)/30</f>
        <v>252739372.95229965</v>
      </c>
      <c r="GD65">
        <f>(('RCP19-NEW'!M66*'Per Unit Emission'!AU109)*4545454.54545455)/30</f>
        <v>747303915.20712435</v>
      </c>
      <c r="GE65">
        <f>(('RCP19-NEW'!N66*'Per Unit Emission'!AV109)*4545454.54545455)/30</f>
        <v>41677732.590135194</v>
      </c>
      <c r="GF65">
        <f>(('RCP19-NEW'!O66*'Per Unit Emission'!AW109)*4545454.54545455)/30</f>
        <v>101885036.26686376</v>
      </c>
      <c r="GG65">
        <f>(('RCP19-NEW'!P66*'Per Unit Emission'!AX109)*4545454.54545455)/30</f>
        <v>376830909.07702297</v>
      </c>
      <c r="GH65">
        <f>(('RCP19-NEW'!Q66*'Per Unit Emission'!AY109)*4545454.54545455)/30</f>
        <v>181394511.9517118</v>
      </c>
      <c r="GI65">
        <f>(('RCP19-NEW'!R66*'Per Unit Emission'!AZ109)*4545454.54545455)/30</f>
        <v>733885840.73938262</v>
      </c>
      <c r="GJ65">
        <f>(('RCP19-NEW'!S66*'Per Unit Emission'!BA109)*4545454.54545455)/30</f>
        <v>0</v>
      </c>
      <c r="GK65">
        <f>(('RCP19-NEW'!T66*'Per Unit Emission'!AK109)*4545454.54545455)/30</f>
        <v>1326366596.8936782</v>
      </c>
      <c r="GL65">
        <f>(('RCP19-NEW'!U66*'Per Unit Emission'!AL109)*4545454.54545455)/30</f>
        <v>108393627.21333605</v>
      </c>
      <c r="GM65">
        <f>(('RCP19-NEW'!V66*'Per Unit Emission'!AM109)*4545454.54545455)/30</f>
        <v>66084078.258180603</v>
      </c>
      <c r="GN65">
        <f>(('RCP19-NEW'!W66*'Per Unit Emission'!AN109)*4545454.54545455)/30</f>
        <v>197105413.17252201</v>
      </c>
      <c r="GO65">
        <f>(('RCP19-NEW'!X66*'Per Unit Emission'!AO109)*4545454.54545455)/30</f>
        <v>626685182.58925235</v>
      </c>
      <c r="GP65">
        <f>(('RCP19-NEW'!Y66*'Per Unit Emission'!AP109)*4545454.54545455)/30</f>
        <v>31232715.82982951</v>
      </c>
      <c r="GQ65">
        <f>(('RCP19-NEW'!Z66*'Per Unit Emission'!AQ109)*4545454.54545455)/30</f>
        <v>11815810.591465322</v>
      </c>
      <c r="GR65">
        <f>(('RCP19-NEW'!AA66*'Per Unit Emission'!AR109)*4545454.54545455)/30</f>
        <v>1044967140.7387482</v>
      </c>
      <c r="GS65">
        <f>(('RCP19-NEW'!AB66*'Per Unit Emission'!AS109)*4545454.54545455)/30</f>
        <v>2257549595.0037146</v>
      </c>
      <c r="GT65">
        <f>(('RCP19-NEW'!AC66*'Per Unit Emission'!AT109)*4545454.54545455)/30</f>
        <v>252739372.95229965</v>
      </c>
      <c r="GU65">
        <f>(('RCP19-NEW'!AD66*'Per Unit Emission'!AU109)*4545454.54545455)/30</f>
        <v>747303915.20712435</v>
      </c>
      <c r="GV65">
        <f>(('RCP19-NEW'!AE66*'Per Unit Emission'!AV109)*4545454.54545455)/30</f>
        <v>41677732.590135194</v>
      </c>
      <c r="GW65">
        <f>(('RCP19-NEW'!AF66*'Per Unit Emission'!AW109)*4545454.54545455)/30</f>
        <v>101885036.26686376</v>
      </c>
      <c r="GX65">
        <f>(('RCP19-NEW'!AG66*'Per Unit Emission'!AX109)*4545454.54545455)/30</f>
        <v>376830909.07702297</v>
      </c>
      <c r="GY65">
        <f>(('RCP19-NEW'!AH66*'Per Unit Emission'!AY109)*4545454.54545455)/30</f>
        <v>181394511.9517118</v>
      </c>
      <c r="GZ65">
        <f>(('RCP19-NEW'!AI66*'Per Unit Emission'!AZ109)*4545454.54545455)/30</f>
        <v>733885840.73938262</v>
      </c>
      <c r="HA65">
        <f>(('RCP19-NEW'!AJ66*'Per Unit Emission'!BA109)*4545454.54545455)/30</f>
        <v>0</v>
      </c>
      <c r="HB65">
        <f>(('RCP19-NEW'!AK66*'Per Unit Emission'!AK109)*4545454.54545455)/30</f>
        <v>1326366596.8936782</v>
      </c>
      <c r="HC65">
        <f>(('RCP19-NEW'!AL66*'Per Unit Emission'!AL109)*4545454.54545455)/30</f>
        <v>108393627.21333605</v>
      </c>
      <c r="HD65">
        <f>(('RCP19-NEW'!AM66*'Per Unit Emission'!AM109)*4545454.54545455)/30</f>
        <v>66084078.258180603</v>
      </c>
      <c r="HE65">
        <f>(('RCP19-NEW'!AN66*'Per Unit Emission'!AN109)*4545454.54545455)/30</f>
        <v>197105413.17252201</v>
      </c>
      <c r="HF65">
        <f>(('RCP19-NEW'!AO66*'Per Unit Emission'!AO109)*4545454.54545455)/30</f>
        <v>626685182.58925235</v>
      </c>
      <c r="HG65">
        <f>(('RCP19-NEW'!AP66*'Per Unit Emission'!AP109)*4545454.54545455)/30</f>
        <v>31232715.82982951</v>
      </c>
      <c r="HH65">
        <f>(('RCP19-NEW'!AQ66*'Per Unit Emission'!AQ109)*4545454.54545455)/30</f>
        <v>11815810.591465322</v>
      </c>
      <c r="HI65">
        <f>(('RCP19-NEW'!AR66*'Per Unit Emission'!AR109)*4545454.54545455)/30</f>
        <v>1044967140.7387482</v>
      </c>
      <c r="HJ65">
        <f>(('RCP19-NEW'!AS66*'Per Unit Emission'!AS109)*4545454.54545455)/30</f>
        <v>2257549595.0037146</v>
      </c>
      <c r="HK65">
        <f>(('RCP19-NEW'!AT66*'Per Unit Emission'!AT109)*4545454.54545455)/30</f>
        <v>252739372.95229965</v>
      </c>
      <c r="HL65">
        <f>(('RCP19-NEW'!AU66*'Per Unit Emission'!AU109)*4545454.54545455)/30</f>
        <v>747303915.20712435</v>
      </c>
      <c r="HM65">
        <f>(('RCP19-NEW'!AV66*'Per Unit Emission'!AV109)*4545454.54545455)/30</f>
        <v>41677732.590135194</v>
      </c>
      <c r="HN65">
        <f>(('RCP19-NEW'!AW66*'Per Unit Emission'!AW109)*4545454.54545455)/30</f>
        <v>101885036.26686376</v>
      </c>
      <c r="HO65">
        <f>(('RCP19-NEW'!AX66*'Per Unit Emission'!AX109)*4545454.54545455)/30</f>
        <v>376830909.07702297</v>
      </c>
      <c r="HP65">
        <f>(('RCP19-NEW'!AY66*'Per Unit Emission'!AY109)*4545454.54545455)/30</f>
        <v>181394511.9517118</v>
      </c>
      <c r="HQ65">
        <f>(('RCP19-NEW'!AZ66*'Per Unit Emission'!AZ109)*4545454.54545455)/30</f>
        <v>733885840.73938262</v>
      </c>
      <c r="HR65">
        <f>(('RCP19-NEW'!BA66*'Per Unit Emission'!BA109)*4545454.54545455)/30</f>
        <v>0</v>
      </c>
      <c r="HS65">
        <f>(('RCP19-NEW'!BB66*'Per Unit Emission'!AK109)*4545454.54545455)/30</f>
        <v>1326366596.8936782</v>
      </c>
      <c r="HT65">
        <f>(('RCP19-NEW'!BC66*'Per Unit Emission'!AL109)*4545454.54545455)/30</f>
        <v>108393627.21333605</v>
      </c>
      <c r="HU65">
        <f>(('RCP19-NEW'!BD66*'Per Unit Emission'!AM109)*4545454.54545455)/30</f>
        <v>66084078.258180603</v>
      </c>
      <c r="HV65">
        <f>(('RCP19-NEW'!BE66*'Per Unit Emission'!AN109)*4545454.54545455)/30</f>
        <v>197105413.17252201</v>
      </c>
      <c r="HW65">
        <f>(('RCP19-NEW'!BF66*'Per Unit Emission'!AO109)*4545454.54545455)/30</f>
        <v>626685182.58925235</v>
      </c>
      <c r="HX65">
        <f>(('RCP19-NEW'!BG66*'Per Unit Emission'!AP109)*4545454.54545455)/30</f>
        <v>31232715.82982951</v>
      </c>
      <c r="HY65">
        <f>(('RCP19-NEW'!BH66*'Per Unit Emission'!AQ109)*4545454.54545455)/30</f>
        <v>11815810.591465322</v>
      </c>
      <c r="HZ65">
        <f>(('RCP19-NEW'!BI66*'Per Unit Emission'!AR109)*4545454.54545455)/30</f>
        <v>1044967140.7387482</v>
      </c>
      <c r="IA65">
        <f>(('RCP19-NEW'!BJ66*'Per Unit Emission'!AS109)*4545454.54545455)/30</f>
        <v>2257549595.0037146</v>
      </c>
      <c r="IB65">
        <f>(('RCP19-NEW'!BK66*'Per Unit Emission'!AT109)*4545454.54545455)/30</f>
        <v>252739372.95229965</v>
      </c>
      <c r="IC65">
        <f>(('RCP19-NEW'!BL66*'Per Unit Emission'!AU109)*4545454.54545455)/30</f>
        <v>747303915.20712435</v>
      </c>
      <c r="ID65">
        <f>(('RCP19-NEW'!BM66*'Per Unit Emission'!AV109)*4545454.54545455)/30</f>
        <v>41677732.590135194</v>
      </c>
      <c r="IE65">
        <f>(('RCP19-NEW'!BN66*'Per Unit Emission'!AW109)*4545454.54545455)/30</f>
        <v>101885036.26686376</v>
      </c>
      <c r="IF65">
        <f>(('RCP19-NEW'!BO66*'Per Unit Emission'!AX109)*4545454.54545455)/30</f>
        <v>376830909.07702297</v>
      </c>
      <c r="IG65">
        <f>(('RCP19-NEW'!BP66*'Per Unit Emission'!AY109)*4545454.54545455)/30</f>
        <v>181394511.9517118</v>
      </c>
      <c r="IH65">
        <f>(('RCP19-NEW'!BQ66*'Per Unit Emission'!AZ109)*4545454.54545455)/30</f>
        <v>733885840.73938262</v>
      </c>
      <c r="II65">
        <f>(('RCP19-NEW'!BR66*'Per Unit Emission'!BA109)*4545454.54545455)/30</f>
        <v>0</v>
      </c>
      <c r="IJ65">
        <f>(('RCP19-NEW'!BS66*'Per Unit Emission'!AK109)*4545454.54545455)/30</f>
        <v>1326366596.8936782</v>
      </c>
      <c r="IK65">
        <f>(('RCP19-NEW'!BT66*'Per Unit Emission'!AL109)*4545454.54545455)/30</f>
        <v>108393627.21333605</v>
      </c>
      <c r="IL65">
        <f>(('RCP19-NEW'!BU66*'Per Unit Emission'!AM109)*4545454.54545455)/30</f>
        <v>66084078.258180603</v>
      </c>
      <c r="IM65">
        <f>(('RCP19-NEW'!BV66*'Per Unit Emission'!AN109)*4545454.54545455)/30</f>
        <v>197105413.17252201</v>
      </c>
      <c r="IN65">
        <f>(('RCP19-NEW'!BW66*'Per Unit Emission'!AO109)*4545454.54545455)/30</f>
        <v>626685182.58925235</v>
      </c>
      <c r="IO65">
        <f>(('RCP19-NEW'!BX66*'Per Unit Emission'!AP109)*4545454.54545455)/30</f>
        <v>31232715.82982951</v>
      </c>
      <c r="IP65">
        <f>(('RCP19-NEW'!BY66*'Per Unit Emission'!AQ109)*4545454.54545455)/30</f>
        <v>11815810.591465322</v>
      </c>
      <c r="IQ65">
        <f>(('RCP19-NEW'!BZ66*'Per Unit Emission'!AR109)*4545454.54545455)/30</f>
        <v>1044967140.7387482</v>
      </c>
      <c r="IR65">
        <f>(('RCP19-NEW'!CA66*'Per Unit Emission'!AS109)*4545454.54545455)/30</f>
        <v>2257549595.0037146</v>
      </c>
      <c r="IS65">
        <f>(('RCP19-NEW'!CB66*'Per Unit Emission'!AT109)*4545454.54545455)/30</f>
        <v>252739372.95229965</v>
      </c>
      <c r="IT65">
        <f>(('RCP19-NEW'!CC66*'Per Unit Emission'!AU109)*4545454.54545455)/30</f>
        <v>747303915.20712435</v>
      </c>
      <c r="IU65">
        <f>(('RCP19-NEW'!CD66*'Per Unit Emission'!AV109)*4545454.54545455)/30</f>
        <v>41677732.590135194</v>
      </c>
      <c r="IV65">
        <f>(('RCP19-NEW'!CE66*'Per Unit Emission'!AW109)*4545454.54545455)/30</f>
        <v>101885036.26686376</v>
      </c>
      <c r="IW65">
        <f>(('RCP19-NEW'!CF66*'Per Unit Emission'!AX109)*4545454.54545455)/30</f>
        <v>376830909.07702297</v>
      </c>
      <c r="IX65">
        <f>(('RCP19-NEW'!CG66*'Per Unit Emission'!AY109)*4545454.54545455)/30</f>
        <v>181394511.9517118</v>
      </c>
      <c r="IY65">
        <f>(('RCP19-NEW'!CH66*'Per Unit Emission'!AZ109)*4545454.54545455)/30</f>
        <v>733885840.73938262</v>
      </c>
    </row>
    <row r="66" spans="1:259" x14ac:dyDescent="0.25">
      <c r="A66">
        <v>2029</v>
      </c>
      <c r="B66">
        <f>(('Base-New'!C67*'Per Unit Emission'!C110)*4545454.54545455)/30</f>
        <v>1921671554.8636603</v>
      </c>
      <c r="C66">
        <f>(('Base-New'!D67*'Per Unit Emission'!D110)*4545454.54545455)/30</f>
        <v>719840763.68516874</v>
      </c>
      <c r="D66">
        <f>(('Base-New'!E67*'Per Unit Emission'!E110)*4545454.54545455)/30</f>
        <v>229781359.07336825</v>
      </c>
      <c r="E66">
        <f>(('Base-New'!F67*'Per Unit Emission'!F110)*4545454.54545455)/30</f>
        <v>134002193.32575625</v>
      </c>
      <c r="F66">
        <f>(('Base-New'!G67*'Per Unit Emission'!G110)*4545454.54545455)/30</f>
        <v>1235591018.6251497</v>
      </c>
      <c r="G66">
        <f>(('Base-New'!H67*'Per Unit Emission'!H110)*4545454.54545455)/30</f>
        <v>31976949.323361684</v>
      </c>
      <c r="H66">
        <f>(('Base-New'!I67*'Per Unit Emission'!I110)*4545454.54545455)/30</f>
        <v>71170925.990850061</v>
      </c>
      <c r="I66">
        <f>(('Base-New'!J67*'Per Unit Emission'!J110)*4545454.54545455)/30</f>
        <v>258792019.79924929</v>
      </c>
      <c r="J66">
        <f>(('Base-New'!K67*'Per Unit Emission'!K110)*4545454.54545455)/30</f>
        <v>1319300468.4175143</v>
      </c>
      <c r="K66">
        <f>(('Base-New'!L67*'Per Unit Emission'!L110)*4545454.54545455)/30</f>
        <v>212235272.15382951</v>
      </c>
      <c r="L66">
        <f>(('Base-New'!M67*'Per Unit Emission'!M110)*4545454.54545455)/30</f>
        <v>230450203.15398654</v>
      </c>
      <c r="M66">
        <f>(('Base-New'!N67*'Per Unit Emission'!N110)*4545454.54545455)/30</f>
        <v>32319094.753641043</v>
      </c>
      <c r="N66">
        <f>(('Base-New'!O67*'Per Unit Emission'!O110)*4545454.54545455)/30</f>
        <v>136752183.97355407</v>
      </c>
      <c r="O66">
        <f>(('Base-New'!P67*'Per Unit Emission'!P110)*4545454.54545455)/30</f>
        <v>63205134.143303104</v>
      </c>
      <c r="P66">
        <f>(('Base-New'!Q67*'Per Unit Emission'!Q110)*4545454.54545455)/30</f>
        <v>72288970.24469468</v>
      </c>
      <c r="Q66">
        <f>(('Base-New'!R67*'Per Unit Emission'!R110)*4545454.54545455)/30</f>
        <v>340694395.65919578</v>
      </c>
      <c r="R66">
        <v>0</v>
      </c>
      <c r="S66">
        <f>(('Base-New'!T67*'Per Unit Emission'!C110)*4545454.54545455)/30</f>
        <v>1921671554.8636603</v>
      </c>
      <c r="T66">
        <f>(('Base-New'!U67*'Per Unit Emission'!D110)*4545454.54545455)/30</f>
        <v>719840763.68516874</v>
      </c>
      <c r="U66">
        <f>(('Base-New'!V67*'Per Unit Emission'!E110)*4545454.54545455)/30</f>
        <v>229781359.07336825</v>
      </c>
      <c r="V66">
        <f>(('Base-New'!W67*'Per Unit Emission'!F110)*4545454.54545455)/30</f>
        <v>134002193.32575625</v>
      </c>
      <c r="W66">
        <f>(('Base-New'!X67*'Per Unit Emission'!G110)*4545454.54545455)/30</f>
        <v>1235591018.6251497</v>
      </c>
      <c r="X66">
        <f>(('Base-New'!Y67*'Per Unit Emission'!H110)*4545454.54545455)/30</f>
        <v>31976949.323361684</v>
      </c>
      <c r="Y66">
        <f>(('Base-New'!Z67*'Per Unit Emission'!I110)*4545454.54545455)/30</f>
        <v>71170925.990850061</v>
      </c>
      <c r="Z66">
        <f>(('Base-New'!AA67*'Per Unit Emission'!J110)*4545454.54545455)/30</f>
        <v>258792019.79924929</v>
      </c>
      <c r="AA66">
        <f>(('Base-New'!AB67*'Per Unit Emission'!K110)*4545454.54545455)/30</f>
        <v>1319300468.4175143</v>
      </c>
      <c r="AB66">
        <f>(('Base-New'!AC67*'Per Unit Emission'!L110)*4545454.54545455)/30</f>
        <v>212235272.15382951</v>
      </c>
      <c r="AC66">
        <f>(('Base-New'!AD67*'Per Unit Emission'!M110)*4545454.54545455)/30</f>
        <v>230450203.15398654</v>
      </c>
      <c r="AD66">
        <f>(('Base-New'!AE67*'Per Unit Emission'!N110)*4545454.54545455)/30</f>
        <v>32319094.753641043</v>
      </c>
      <c r="AE66">
        <f>(('Base-New'!AF67*'Per Unit Emission'!O110)*4545454.54545455)/30</f>
        <v>136752183.97355407</v>
      </c>
      <c r="AF66">
        <f>(('Base-New'!AG67*'Per Unit Emission'!P110)*4545454.54545455)/30</f>
        <v>63205134.143303104</v>
      </c>
      <c r="AG66">
        <f>(('Base-New'!AH67*'Per Unit Emission'!Q110)*4545454.54545455)/30</f>
        <v>72288970.24469468</v>
      </c>
      <c r="AH66">
        <f>(('Base-New'!AI67*'Per Unit Emission'!R110)*4545454.54545455)/30</f>
        <v>340694395.65919578</v>
      </c>
      <c r="AI66">
        <v>0</v>
      </c>
      <c r="AJ66">
        <f>(('Base-New'!AK67*'Per Unit Emission'!C110)*4545454.54545455)/30</f>
        <v>1921671554.8636603</v>
      </c>
      <c r="AK66">
        <f>(('Base-New'!AL67*'Per Unit Emission'!D110)*4545454.54545455)/30</f>
        <v>719840763.68516874</v>
      </c>
      <c r="AL66">
        <f>(('Base-New'!AM67*'Per Unit Emission'!E110)*4545454.54545455)/30</f>
        <v>229781359.07336825</v>
      </c>
      <c r="AM66">
        <f>(('Base-New'!AN67*'Per Unit Emission'!F110)*4545454.54545455)/30</f>
        <v>134002193.32575625</v>
      </c>
      <c r="AN66">
        <f>(('Base-New'!AO67*'Per Unit Emission'!G110)*4545454.54545455)/30</f>
        <v>1235591018.6251497</v>
      </c>
      <c r="AO66">
        <f>(('Base-New'!AP67*'Per Unit Emission'!H110)*4545454.54545455)/30</f>
        <v>31976949.323361684</v>
      </c>
      <c r="AP66">
        <f>(('Base-New'!AQ67*'Per Unit Emission'!I110)*4545454.54545455)/30</f>
        <v>71170925.990850061</v>
      </c>
      <c r="AQ66">
        <f>(('Base-New'!AR67*'Per Unit Emission'!J110)*4545454.54545455)/30</f>
        <v>258792019.79924929</v>
      </c>
      <c r="AR66">
        <f>(('Base-New'!AS67*'Per Unit Emission'!K110)*4545454.54545455)/30</f>
        <v>1319300468.4175143</v>
      </c>
      <c r="AS66">
        <f>(('Base-New'!AT67*'Per Unit Emission'!L110)*4545454.54545455)/30</f>
        <v>212235272.15382951</v>
      </c>
      <c r="AT66">
        <f>(('Base-New'!AU67*'Per Unit Emission'!M110)*4545454.54545455)/30</f>
        <v>230450203.15398654</v>
      </c>
      <c r="AU66">
        <f>(('Base-New'!AV67*'Per Unit Emission'!N110)*4545454.54545455)/30</f>
        <v>32319094.753641043</v>
      </c>
      <c r="AV66">
        <f>(('Base-New'!AW67*'Per Unit Emission'!O110)*4545454.54545455)/30</f>
        <v>136752183.97355407</v>
      </c>
      <c r="AW66">
        <f>(('Base-New'!AX67*'Per Unit Emission'!P110)*4545454.54545455)/30</f>
        <v>63205134.143303104</v>
      </c>
      <c r="AX66">
        <f>(('Base-New'!AY67*'Per Unit Emission'!Q110)*4545454.54545455)/30</f>
        <v>72288970.24469468</v>
      </c>
      <c r="AY66">
        <f>(('Base-New'!AZ67*'Per Unit Emission'!R110)*4545454.54545455)/30</f>
        <v>340694395.65919578</v>
      </c>
      <c r="AZ66">
        <v>0</v>
      </c>
      <c r="BA66">
        <f>(('Base-New'!BB67*'Per Unit Emission'!C110)*4545454.54545455)/30</f>
        <v>1921671554.8636603</v>
      </c>
      <c r="BB66">
        <f>(('Base-New'!BC67*'Per Unit Emission'!D110)*4545454.54545455)/30</f>
        <v>719840763.68516874</v>
      </c>
      <c r="BC66">
        <f>(('Base-New'!BD67*'Per Unit Emission'!E110)*4545454.54545455)/30</f>
        <v>229781359.07336825</v>
      </c>
      <c r="BD66">
        <f>(('Base-New'!BE67*'Per Unit Emission'!F110)*4545454.54545455)/30</f>
        <v>134002193.32575625</v>
      </c>
      <c r="BE66">
        <f>(('Base-New'!BF67*'Per Unit Emission'!G110)*4545454.54545455)/30</f>
        <v>1235591018.6251497</v>
      </c>
      <c r="BF66">
        <f>(('Base-New'!BG67*'Per Unit Emission'!H110)*4545454.54545455)/30</f>
        <v>31976949.323361684</v>
      </c>
      <c r="BG66">
        <f>(('Base-New'!BH67*'Per Unit Emission'!I110)*4545454.54545455)/30</f>
        <v>71170925.990850061</v>
      </c>
      <c r="BH66">
        <f>(('Base-New'!BI67*'Per Unit Emission'!J110)*4545454.54545455)/30</f>
        <v>258792019.79924929</v>
      </c>
      <c r="BI66">
        <f>(('Base-New'!BJ67*'Per Unit Emission'!K110)*4545454.54545455)/30</f>
        <v>1319300468.4175143</v>
      </c>
      <c r="BJ66">
        <f>(('Base-New'!BK67*'Per Unit Emission'!L110)*4545454.54545455)/30</f>
        <v>212235272.15382951</v>
      </c>
      <c r="BK66">
        <f>(('Base-New'!BL67*'Per Unit Emission'!M110)*4545454.54545455)/30</f>
        <v>230450203.15398654</v>
      </c>
      <c r="BL66">
        <f>(('Base-New'!BM67*'Per Unit Emission'!N110)*4545454.54545455)/30</f>
        <v>32319094.753641043</v>
      </c>
      <c r="BM66">
        <f>(('Base-New'!BN67*'Per Unit Emission'!O110)*4545454.54545455)/30</f>
        <v>136752183.97355407</v>
      </c>
      <c r="BN66">
        <f>(('Base-New'!BO67*'Per Unit Emission'!P110)*4545454.54545455)/30</f>
        <v>63205134.143303104</v>
      </c>
      <c r="BO66">
        <f>(('Base-New'!BP67*'Per Unit Emission'!Q110)*4545454.54545455)/30</f>
        <v>72288970.24469468</v>
      </c>
      <c r="BP66">
        <f>(('Base-New'!BQ67*'Per Unit Emission'!R110)*4545454.54545455)/30</f>
        <v>340694395.65919578</v>
      </c>
      <c r="BQ66">
        <v>0</v>
      </c>
      <c r="BR66">
        <f>(('Base-New'!BS67*'Per Unit Emission'!C110)*4545454.54545455)/30</f>
        <v>1921671554.8636603</v>
      </c>
      <c r="BS66">
        <f>(('Base-New'!BT67*'Per Unit Emission'!D110)*4545454.54545455)/30</f>
        <v>719840763.68516874</v>
      </c>
      <c r="BT66">
        <f>(('Base-New'!BU67*'Per Unit Emission'!E110)*4545454.54545455)/30</f>
        <v>229781359.07336825</v>
      </c>
      <c r="BU66">
        <f>(('Base-New'!BV67*'Per Unit Emission'!F110)*4545454.54545455)/30</f>
        <v>134002193.32575625</v>
      </c>
      <c r="BV66">
        <f>(('Base-New'!BW67*'Per Unit Emission'!G110)*4545454.54545455)/30</f>
        <v>1235591018.6251497</v>
      </c>
      <c r="BW66">
        <f>(('Base-New'!BX67*'Per Unit Emission'!H110)*4545454.54545455)/30</f>
        <v>31976949.323361684</v>
      </c>
      <c r="BX66">
        <f>(('Base-New'!BY67*'Per Unit Emission'!I110)*4545454.54545455)/30</f>
        <v>71170925.990850061</v>
      </c>
      <c r="BY66">
        <f>(('Base-New'!BZ67*'Per Unit Emission'!J110)*4545454.54545455)/30</f>
        <v>258792019.79924929</v>
      </c>
      <c r="BZ66">
        <f>(('Base-New'!CA67*'Per Unit Emission'!K110)*4545454.54545455)/30</f>
        <v>1319300468.4175143</v>
      </c>
      <c r="CA66">
        <f>(('Base-New'!CB67*'Per Unit Emission'!L110)*4545454.54545455)/30</f>
        <v>212235272.15382951</v>
      </c>
      <c r="CB66">
        <f>(('Base-New'!CC67*'Per Unit Emission'!M110)*4545454.54545455)/30</f>
        <v>230450203.15398654</v>
      </c>
      <c r="CC66">
        <f>(('Base-New'!CD67*'Per Unit Emission'!N110)*4545454.54545455)/30</f>
        <v>32319094.753641043</v>
      </c>
      <c r="CD66">
        <f>(('Base-New'!CE67*'Per Unit Emission'!O110)*4545454.54545455)/30</f>
        <v>136752183.97355407</v>
      </c>
      <c r="CE66">
        <f>(('Base-New'!CF67*'Per Unit Emission'!P110)*4545454.54545455)/30</f>
        <v>63205134.143303104</v>
      </c>
      <c r="CF66">
        <f>(('Base-New'!CG67*'Per Unit Emission'!Q110)*4545454.54545455)/30</f>
        <v>72288970.24469468</v>
      </c>
      <c r="CG66">
        <f>(('Base-New'!CH67*'Per Unit Emission'!R110)*4545454.54545455)/30</f>
        <v>340694395.65919578</v>
      </c>
      <c r="CH66">
        <v>0</v>
      </c>
      <c r="CI66">
        <v>0</v>
      </c>
      <c r="CJ66">
        <v>67.63333333333334</v>
      </c>
      <c r="CK66">
        <f>(('RCP26-NEW'!C67*'Per Unit Emission'!T110)*4545454.54545455)/30</f>
        <v>2236314726.9718204</v>
      </c>
      <c r="CL66">
        <f>(('RCP26-NEW'!D67*'Per Unit Emission'!U110)*4545454.54545455)/30</f>
        <v>1072818447.8686901</v>
      </c>
      <c r="CM66">
        <f>(('RCP26-NEW'!E67*'Per Unit Emission'!V110)*4545454.54545455)/30</f>
        <v>339445237.15940005</v>
      </c>
      <c r="CN66">
        <f>(('RCP26-NEW'!F67*'Per Unit Emission'!W110)*4545454.54545455)/30</f>
        <v>134728831.49018991</v>
      </c>
      <c r="CO66">
        <f>(('RCP26-NEW'!G67*'Per Unit Emission'!X110)*4545454.54545455)/30</f>
        <v>1286214452.3398013</v>
      </c>
      <c r="CP66">
        <f>(('RCP26-NEW'!H67*'Per Unit Emission'!Y110)*4545454.54545455)/30</f>
        <v>25391620.70227531</v>
      </c>
      <c r="CQ66">
        <f>(('RCP26-NEW'!I67*'Per Unit Emission'!Z110)*4545454.54545455)/30</f>
        <v>112731289.70215847</v>
      </c>
      <c r="CR66">
        <f>(('RCP26-NEW'!J67*'Per Unit Emission'!AA110)*4545454.54545455)/30</f>
        <v>406235336.15971595</v>
      </c>
      <c r="CS66">
        <f>(('RCP26-NEW'!K67*'Per Unit Emission'!AB110)*4545454.54545455)/30</f>
        <v>995237997.3275547</v>
      </c>
      <c r="CT66">
        <f>(('RCP26-NEW'!L67*'Per Unit Emission'!AC110)*4545454.54545455)/30</f>
        <v>307340118.79354483</v>
      </c>
      <c r="CU66">
        <f>(('RCP26-NEW'!M67*'Per Unit Emission'!AD110)*4545454.54545455)/30</f>
        <v>429970623.89904058</v>
      </c>
      <c r="CV66">
        <f>(('RCP26-NEW'!N67*'Per Unit Emission'!AE110)*4545454.54545455)/30</f>
        <v>50236672.829063587</v>
      </c>
      <c r="CW66">
        <f>(('RCP26-NEW'!O67*'Per Unit Emission'!AF110)*4545454.54545455)/30</f>
        <v>230158349.08516473</v>
      </c>
      <c r="CX66">
        <f>(('RCP26-NEW'!P67*'Per Unit Emission'!AG110)*4545454.54545455)/30</f>
        <v>298126122.32768494</v>
      </c>
      <c r="CY66">
        <f>(('RCP26-NEW'!Q67*'Per Unit Emission'!AH110)*4545454.54545455)/30</f>
        <v>125832685.3122877</v>
      </c>
      <c r="CZ66">
        <f>(('RCP26-NEW'!R67*'Per Unit Emission'!AI110)*4545454.54545455)/30</f>
        <v>518554093.43760842</v>
      </c>
      <c r="DA66">
        <f>(('RCP26-NEW'!S67*'Per Unit Emission'!AJ110)*4545454.54545455)/30</f>
        <v>0</v>
      </c>
      <c r="DB66">
        <f>(('RCP26-NEW'!T67*'Per Unit Emission'!T110)*4545454.54545455)/30</f>
        <v>2236314726.9718204</v>
      </c>
      <c r="DC66">
        <f>(('RCP26-NEW'!U67*'Per Unit Emission'!U110)*4545454.54545455)/30</f>
        <v>1072818447.8686901</v>
      </c>
      <c r="DD66">
        <f>(('RCP26-NEW'!V67*'Per Unit Emission'!V110)*4545454.54545455)/30</f>
        <v>339445237.15940005</v>
      </c>
      <c r="DE66">
        <f>(('RCP26-NEW'!W67*'Per Unit Emission'!W110)*4545454.54545455)/30</f>
        <v>134728831.49018991</v>
      </c>
      <c r="DF66">
        <f>(('RCP26-NEW'!X67*'Per Unit Emission'!X110)*4545454.54545455)/30</f>
        <v>1286214452.3398013</v>
      </c>
      <c r="DG66">
        <f>(('RCP26-NEW'!Y67*'Per Unit Emission'!Y110)*4545454.54545455)/30</f>
        <v>25391620.70227531</v>
      </c>
      <c r="DH66">
        <f>(('RCP26-NEW'!Z67*'Per Unit Emission'!Z110)*4545454.54545455)/30</f>
        <v>112731289.70215847</v>
      </c>
      <c r="DI66">
        <f>(('RCP26-NEW'!AA67*'Per Unit Emission'!AA110)*4545454.54545455)/30</f>
        <v>406235336.15971595</v>
      </c>
      <c r="DJ66">
        <f>(('RCP26-NEW'!AB67*'Per Unit Emission'!AB110)*4545454.54545455)/30</f>
        <v>995237997.3275547</v>
      </c>
      <c r="DK66">
        <f>(('RCP26-NEW'!AC67*'Per Unit Emission'!AC110)*4545454.54545455)/30</f>
        <v>307340118.79354483</v>
      </c>
      <c r="DL66">
        <f>(('RCP26-NEW'!AD67*'Per Unit Emission'!AD110)*4545454.54545455)/30</f>
        <v>429970623.89904058</v>
      </c>
      <c r="DM66">
        <f>(('RCP26-NEW'!AE67*'Per Unit Emission'!AE110)*4545454.54545455)/30</f>
        <v>50236672.829063587</v>
      </c>
      <c r="DN66">
        <f>(('RCP26-NEW'!AF67*'Per Unit Emission'!AF110)*4545454.54545455)/30</f>
        <v>230158349.08516473</v>
      </c>
      <c r="DO66">
        <f>(('RCP26-NEW'!AG67*'Per Unit Emission'!AG110)*4545454.54545455)/30</f>
        <v>298126122.32768494</v>
      </c>
      <c r="DP66">
        <f>(('RCP26-NEW'!AH67*'Per Unit Emission'!AH110)*4545454.54545455)/30</f>
        <v>125832685.3122877</v>
      </c>
      <c r="DQ66">
        <f>(('RCP26-NEW'!AI67*'Per Unit Emission'!AI110)*4545454.54545455)/30</f>
        <v>518554093.43760842</v>
      </c>
      <c r="DR66">
        <f>(('RCP26-NEW'!AJ67*'Per Unit Emission'!AJ110)*4545454.54545455)/30</f>
        <v>0</v>
      </c>
      <c r="DS66">
        <f>(('RCP26-NEW'!AK67*'Per Unit Emission'!T110)*4545454.54545455)/30</f>
        <v>2236314726.9718204</v>
      </c>
      <c r="DT66">
        <f>(('RCP26-NEW'!AL67*'Per Unit Emission'!U110)*4545454.54545455)/30</f>
        <v>1072818447.8686901</v>
      </c>
      <c r="DU66">
        <f>(('RCP26-NEW'!AM67*'Per Unit Emission'!V110)*4545454.54545455)/30</f>
        <v>339445237.15940005</v>
      </c>
      <c r="DV66">
        <f>(('RCP26-NEW'!AN67*'Per Unit Emission'!W110)*4545454.54545455)/30</f>
        <v>134728831.49018991</v>
      </c>
      <c r="DW66">
        <f>(('RCP26-NEW'!AO67*'Per Unit Emission'!X110)*4545454.54545455)/30</f>
        <v>1286214452.3398013</v>
      </c>
      <c r="DX66">
        <f>(('RCP26-NEW'!AP67*'Per Unit Emission'!Y110)*4545454.54545455)/30</f>
        <v>25391620.70227531</v>
      </c>
      <c r="DY66">
        <f>(('RCP26-NEW'!AQ67*'Per Unit Emission'!Z110)*4545454.54545455)/30</f>
        <v>112731289.70215847</v>
      </c>
      <c r="DZ66">
        <f>(('RCP26-NEW'!AR67*'Per Unit Emission'!AA110)*4545454.54545455)/30</f>
        <v>406235336.15971595</v>
      </c>
      <c r="EA66">
        <f>(('RCP26-NEW'!AS67*'Per Unit Emission'!AB110)*4545454.54545455)/30</f>
        <v>995237997.3275547</v>
      </c>
      <c r="EB66">
        <f>(('RCP26-NEW'!AT67*'Per Unit Emission'!AC110)*4545454.54545455)/30</f>
        <v>307340118.79354483</v>
      </c>
      <c r="EC66">
        <f>(('RCP26-NEW'!AU67*'Per Unit Emission'!AD110)*4545454.54545455)/30</f>
        <v>429970623.89904058</v>
      </c>
      <c r="ED66">
        <f>(('RCP26-NEW'!AV67*'Per Unit Emission'!AE110)*4545454.54545455)/30</f>
        <v>50236672.829063587</v>
      </c>
      <c r="EE66">
        <f>(('RCP26-NEW'!AW67*'Per Unit Emission'!AF110)*4545454.54545455)/30</f>
        <v>230158349.08516473</v>
      </c>
      <c r="EF66">
        <f>(('RCP26-NEW'!AX67*'Per Unit Emission'!AG110)*4545454.54545455)/30</f>
        <v>298126122.32768494</v>
      </c>
      <c r="EG66">
        <f>(('RCP26-NEW'!AY67*'Per Unit Emission'!AH110)*4545454.54545455)/30</f>
        <v>125832685.3122877</v>
      </c>
      <c r="EH66">
        <f>(('RCP26-NEW'!AZ67*'Per Unit Emission'!AI110)*4545454.54545455)/30</f>
        <v>518554093.43760842</v>
      </c>
      <c r="EI66">
        <f>(('RCP26-NEW'!BA67*'Per Unit Emission'!AJ110)*4545454.54545455)/30</f>
        <v>0</v>
      </c>
      <c r="EJ66">
        <f>(('RCP26-NEW'!BB67*'Per Unit Emission'!T110)*4545454.54545455)/30</f>
        <v>2236314726.9718204</v>
      </c>
      <c r="EK66">
        <f>(('RCP26-NEW'!BC67*'Per Unit Emission'!U110)*4545454.54545455)/30</f>
        <v>1072818447.8686901</v>
      </c>
      <c r="EL66">
        <f>(('RCP26-NEW'!BD67*'Per Unit Emission'!V110)*4545454.54545455)/30</f>
        <v>339445237.15940005</v>
      </c>
      <c r="EM66">
        <f>(('RCP26-NEW'!BE67*'Per Unit Emission'!W110)*4545454.54545455)/30</f>
        <v>134728831.49018991</v>
      </c>
      <c r="EN66">
        <f>(('RCP26-NEW'!BF67*'Per Unit Emission'!X110)*4545454.54545455)/30</f>
        <v>1286214452.3398013</v>
      </c>
      <c r="EO66">
        <f>(('RCP26-NEW'!BG67*'Per Unit Emission'!Y110)*4545454.54545455)/30</f>
        <v>25391620.70227531</v>
      </c>
      <c r="EP66">
        <f>(('RCP26-NEW'!BH67*'Per Unit Emission'!Z110)*4545454.54545455)/30</f>
        <v>112731289.70215847</v>
      </c>
      <c r="EQ66">
        <f>(('RCP26-NEW'!BI67*'Per Unit Emission'!AA110)*4545454.54545455)/30</f>
        <v>406235336.15971595</v>
      </c>
      <c r="ER66">
        <f>(('RCP26-NEW'!BJ67*'Per Unit Emission'!AB110)*4545454.54545455)/30</f>
        <v>995237997.3275547</v>
      </c>
      <c r="ES66">
        <f>(('RCP26-NEW'!BK67*'Per Unit Emission'!AC110)*4545454.54545455)/30</f>
        <v>307340118.79354483</v>
      </c>
      <c r="ET66">
        <f>(('RCP26-NEW'!BL67*'Per Unit Emission'!AD110)*4545454.54545455)/30</f>
        <v>429970623.89904058</v>
      </c>
      <c r="EU66">
        <f>(('RCP26-NEW'!BM67*'Per Unit Emission'!AE110)*4545454.54545455)/30</f>
        <v>50236672.829063587</v>
      </c>
      <c r="EV66">
        <f>(('RCP26-NEW'!BN67*'Per Unit Emission'!AF110)*4545454.54545455)/30</f>
        <v>230158349.08516473</v>
      </c>
      <c r="EW66">
        <f>(('RCP26-NEW'!BO67*'Per Unit Emission'!AG110)*4545454.54545455)/30</f>
        <v>298126122.32768494</v>
      </c>
      <c r="EX66">
        <f>(('RCP26-NEW'!BP67*'Per Unit Emission'!AH110)*4545454.54545455)/30</f>
        <v>125832685.3122877</v>
      </c>
      <c r="EY66">
        <f>(('RCP26-NEW'!BQ67*'Per Unit Emission'!AI110)*4545454.54545455)/30</f>
        <v>518554093.43760842</v>
      </c>
      <c r="EZ66">
        <f>(('RCP26-NEW'!BR67*'Per Unit Emission'!AJ110)*4545454.54545455)/30</f>
        <v>0</v>
      </c>
      <c r="FA66">
        <f>(('RCP26-NEW'!BS67*'Per Unit Emission'!T110)*4545454.54545455)/30</f>
        <v>2236314726.9718204</v>
      </c>
      <c r="FB66">
        <f>(('RCP26-NEW'!BT67*'Per Unit Emission'!U110)*4545454.54545455)/30</f>
        <v>1072818447.8686901</v>
      </c>
      <c r="FC66">
        <f>(('RCP26-NEW'!BU67*'Per Unit Emission'!V110)*4545454.54545455)/30</f>
        <v>339445237.15940005</v>
      </c>
      <c r="FD66">
        <f>(('RCP26-NEW'!BV67*'Per Unit Emission'!W110)*4545454.54545455)/30</f>
        <v>134728831.49018991</v>
      </c>
      <c r="FE66">
        <f>(('RCP26-NEW'!BW67*'Per Unit Emission'!X110)*4545454.54545455)/30</f>
        <v>1286214452.3398013</v>
      </c>
      <c r="FF66">
        <f>(('RCP26-NEW'!BX67*'Per Unit Emission'!Y110)*4545454.54545455)/30</f>
        <v>25391620.70227531</v>
      </c>
      <c r="FG66">
        <f>(('RCP26-NEW'!BY67*'Per Unit Emission'!Z110)*4545454.54545455)/30</f>
        <v>112731289.70215847</v>
      </c>
      <c r="FH66">
        <f>(('RCP26-NEW'!BZ67*'Per Unit Emission'!AA110)*4545454.54545455)/30</f>
        <v>406235336.15971595</v>
      </c>
      <c r="FI66">
        <f>(('RCP26-NEW'!CA67*'Per Unit Emission'!AB110)*4545454.54545455)/30</f>
        <v>995237997.3275547</v>
      </c>
      <c r="FJ66">
        <f>(('RCP26-NEW'!CB67*'Per Unit Emission'!AC110)*4545454.54545455)/30</f>
        <v>307340118.79354483</v>
      </c>
      <c r="FK66">
        <f>(('RCP26-NEW'!CC67*'Per Unit Emission'!AD110)*4545454.54545455)/30</f>
        <v>429970623.89904058</v>
      </c>
      <c r="FL66">
        <f>(('RCP26-NEW'!CD67*'Per Unit Emission'!AE110)*4545454.54545455)/30</f>
        <v>50236672.829063587</v>
      </c>
      <c r="FM66">
        <f>(('RCP26-NEW'!CE67*'Per Unit Emission'!AF110)*4545454.54545455)/30</f>
        <v>230158349.08516473</v>
      </c>
      <c r="FN66">
        <f>(('RCP26-NEW'!CF67*'Per Unit Emission'!AG110)*4545454.54545455)/30</f>
        <v>298126122.32768494</v>
      </c>
      <c r="FO66">
        <f>(('RCP26-NEW'!CG67*'Per Unit Emission'!AH110)*4545454.54545455)/30</f>
        <v>125832685.3122877</v>
      </c>
      <c r="FP66">
        <f>(('RCP26-NEW'!CH67*'Per Unit Emission'!AI110)*4545454.54545455)/30</f>
        <v>518554093.43760842</v>
      </c>
      <c r="FQ66">
        <v>0</v>
      </c>
      <c r="FR66">
        <v>0</v>
      </c>
      <c r="FS66">
        <v>67.63333333333334</v>
      </c>
      <c r="FT66">
        <f>(('RCP19-NEW'!C67*'Per Unit Emission'!AK110)*4545454.54545455)/30</f>
        <v>1552679394.9312215</v>
      </c>
      <c r="FU66">
        <f>(('RCP19-NEW'!D67*'Per Unit Emission'!AL110)*4545454.54545455)/30</f>
        <v>81693929.526394844</v>
      </c>
      <c r="FV66">
        <f>(('RCP19-NEW'!E67*'Per Unit Emission'!AM110)*4545454.54545455)/30</f>
        <v>72502814.307682052</v>
      </c>
      <c r="FW66">
        <f>(('RCP19-NEW'!F67*'Per Unit Emission'!AN110)*4545454.54545455)/30</f>
        <v>162654882.11275017</v>
      </c>
      <c r="FX66">
        <f>(('RCP19-NEW'!G67*'Per Unit Emission'!AO110)*4545454.54545455)/30</f>
        <v>306707653.20619851</v>
      </c>
      <c r="FY66">
        <f>(('RCP19-NEW'!H67*'Per Unit Emission'!AP110)*4545454.54545455)/30</f>
        <v>26970652.974822424</v>
      </c>
      <c r="FZ66">
        <f>(('RCP19-NEW'!I67*'Per Unit Emission'!AQ110)*4545454.54545455)/30</f>
        <v>20137802.737996917</v>
      </c>
      <c r="GA66">
        <f>(('RCP19-NEW'!J67*'Per Unit Emission'!AR110)*4545454.54545455)/30</f>
        <v>829691923.60469663</v>
      </c>
      <c r="GB66">
        <f>(('RCP19-NEW'!K67*'Per Unit Emission'!AS110)*4545454.54545455)/30</f>
        <v>1990284372.468184</v>
      </c>
      <c r="GC66">
        <f>(('RCP19-NEW'!L67*'Per Unit Emission'!AT110)*4545454.54545455)/30</f>
        <v>262181474.54034302</v>
      </c>
      <c r="GD66">
        <f>(('RCP19-NEW'!M67*'Per Unit Emission'!AU110)*4545454.54545455)/30</f>
        <v>761991305.235098</v>
      </c>
      <c r="GE66">
        <f>(('RCP19-NEW'!N67*'Per Unit Emission'!AV110)*4545454.54545455)/30</f>
        <v>38606954.303459816</v>
      </c>
      <c r="GF66">
        <f>(('RCP19-NEW'!O67*'Per Unit Emission'!AW110)*4545454.54545455)/30</f>
        <v>68864648.50646092</v>
      </c>
      <c r="GG66">
        <f>(('RCP19-NEW'!P67*'Per Unit Emission'!AX110)*4545454.54545455)/30</f>
        <v>282571319.60835308</v>
      </c>
      <c r="GH66">
        <f>(('RCP19-NEW'!Q67*'Per Unit Emission'!AY110)*4545454.54545455)/30</f>
        <v>105832107.31162889</v>
      </c>
      <c r="GI66">
        <f>(('RCP19-NEW'!R67*'Per Unit Emission'!AZ110)*4545454.54545455)/30</f>
        <v>666954249.99126768</v>
      </c>
      <c r="GJ66">
        <f>(('RCP19-NEW'!S67*'Per Unit Emission'!BA110)*4545454.54545455)/30</f>
        <v>0</v>
      </c>
      <c r="GK66">
        <f>(('RCP19-NEW'!T67*'Per Unit Emission'!AK110)*4545454.54545455)/30</f>
        <v>1552679394.9312215</v>
      </c>
      <c r="GL66">
        <f>(('RCP19-NEW'!U67*'Per Unit Emission'!AL110)*4545454.54545455)/30</f>
        <v>81693929.526394844</v>
      </c>
      <c r="GM66">
        <f>(('RCP19-NEW'!V67*'Per Unit Emission'!AM110)*4545454.54545455)/30</f>
        <v>72502814.307682052</v>
      </c>
      <c r="GN66">
        <f>(('RCP19-NEW'!W67*'Per Unit Emission'!AN110)*4545454.54545455)/30</f>
        <v>162654882.11275017</v>
      </c>
      <c r="GO66">
        <f>(('RCP19-NEW'!X67*'Per Unit Emission'!AO110)*4545454.54545455)/30</f>
        <v>306707653.20619851</v>
      </c>
      <c r="GP66">
        <f>(('RCP19-NEW'!Y67*'Per Unit Emission'!AP110)*4545454.54545455)/30</f>
        <v>26970652.974822424</v>
      </c>
      <c r="GQ66">
        <f>(('RCP19-NEW'!Z67*'Per Unit Emission'!AQ110)*4545454.54545455)/30</f>
        <v>20137802.737996917</v>
      </c>
      <c r="GR66">
        <f>(('RCP19-NEW'!AA67*'Per Unit Emission'!AR110)*4545454.54545455)/30</f>
        <v>829691923.60469663</v>
      </c>
      <c r="GS66">
        <f>(('RCP19-NEW'!AB67*'Per Unit Emission'!AS110)*4545454.54545455)/30</f>
        <v>1990284372.468184</v>
      </c>
      <c r="GT66">
        <f>(('RCP19-NEW'!AC67*'Per Unit Emission'!AT110)*4545454.54545455)/30</f>
        <v>262181474.54034302</v>
      </c>
      <c r="GU66">
        <f>(('RCP19-NEW'!AD67*'Per Unit Emission'!AU110)*4545454.54545455)/30</f>
        <v>761991305.235098</v>
      </c>
      <c r="GV66">
        <f>(('RCP19-NEW'!AE67*'Per Unit Emission'!AV110)*4545454.54545455)/30</f>
        <v>38606954.303459816</v>
      </c>
      <c r="GW66">
        <f>(('RCP19-NEW'!AF67*'Per Unit Emission'!AW110)*4545454.54545455)/30</f>
        <v>68864648.50646092</v>
      </c>
      <c r="GX66">
        <f>(('RCP19-NEW'!AG67*'Per Unit Emission'!AX110)*4545454.54545455)/30</f>
        <v>282571319.60835308</v>
      </c>
      <c r="GY66">
        <f>(('RCP19-NEW'!AH67*'Per Unit Emission'!AY110)*4545454.54545455)/30</f>
        <v>105832107.31162889</v>
      </c>
      <c r="GZ66">
        <f>(('RCP19-NEW'!AI67*'Per Unit Emission'!AZ110)*4545454.54545455)/30</f>
        <v>666954249.99126768</v>
      </c>
      <c r="HA66">
        <f>(('RCP19-NEW'!AJ67*'Per Unit Emission'!BA110)*4545454.54545455)/30</f>
        <v>0</v>
      </c>
      <c r="HB66">
        <f>(('RCP19-NEW'!AK67*'Per Unit Emission'!AK110)*4545454.54545455)/30</f>
        <v>1552679394.9312215</v>
      </c>
      <c r="HC66">
        <f>(('RCP19-NEW'!AL67*'Per Unit Emission'!AL110)*4545454.54545455)/30</f>
        <v>81693929.526394844</v>
      </c>
      <c r="HD66">
        <f>(('RCP19-NEW'!AM67*'Per Unit Emission'!AM110)*4545454.54545455)/30</f>
        <v>72502814.307682052</v>
      </c>
      <c r="HE66">
        <f>(('RCP19-NEW'!AN67*'Per Unit Emission'!AN110)*4545454.54545455)/30</f>
        <v>162654882.11275017</v>
      </c>
      <c r="HF66">
        <f>(('RCP19-NEW'!AO67*'Per Unit Emission'!AO110)*4545454.54545455)/30</f>
        <v>306707653.20619851</v>
      </c>
      <c r="HG66">
        <f>(('RCP19-NEW'!AP67*'Per Unit Emission'!AP110)*4545454.54545455)/30</f>
        <v>26970652.974822424</v>
      </c>
      <c r="HH66">
        <f>(('RCP19-NEW'!AQ67*'Per Unit Emission'!AQ110)*4545454.54545455)/30</f>
        <v>20137802.737996917</v>
      </c>
      <c r="HI66">
        <f>(('RCP19-NEW'!AR67*'Per Unit Emission'!AR110)*4545454.54545455)/30</f>
        <v>829691923.60469663</v>
      </c>
      <c r="HJ66">
        <f>(('RCP19-NEW'!AS67*'Per Unit Emission'!AS110)*4545454.54545455)/30</f>
        <v>1990284372.468184</v>
      </c>
      <c r="HK66">
        <f>(('RCP19-NEW'!AT67*'Per Unit Emission'!AT110)*4545454.54545455)/30</f>
        <v>262181474.54034302</v>
      </c>
      <c r="HL66">
        <f>(('RCP19-NEW'!AU67*'Per Unit Emission'!AU110)*4545454.54545455)/30</f>
        <v>761991305.235098</v>
      </c>
      <c r="HM66">
        <f>(('RCP19-NEW'!AV67*'Per Unit Emission'!AV110)*4545454.54545455)/30</f>
        <v>38606954.303459816</v>
      </c>
      <c r="HN66">
        <f>(('RCP19-NEW'!AW67*'Per Unit Emission'!AW110)*4545454.54545455)/30</f>
        <v>68864648.50646092</v>
      </c>
      <c r="HO66">
        <f>(('RCP19-NEW'!AX67*'Per Unit Emission'!AX110)*4545454.54545455)/30</f>
        <v>282571319.60835308</v>
      </c>
      <c r="HP66">
        <f>(('RCP19-NEW'!AY67*'Per Unit Emission'!AY110)*4545454.54545455)/30</f>
        <v>105832107.31162889</v>
      </c>
      <c r="HQ66">
        <f>(('RCP19-NEW'!AZ67*'Per Unit Emission'!AZ110)*4545454.54545455)/30</f>
        <v>666954249.99126768</v>
      </c>
      <c r="HR66">
        <f>(('RCP19-NEW'!BA67*'Per Unit Emission'!BA110)*4545454.54545455)/30</f>
        <v>0</v>
      </c>
      <c r="HS66">
        <f>(('RCP19-NEW'!BB67*'Per Unit Emission'!AK110)*4545454.54545455)/30</f>
        <v>1552679394.9312215</v>
      </c>
      <c r="HT66">
        <f>(('RCP19-NEW'!BC67*'Per Unit Emission'!AL110)*4545454.54545455)/30</f>
        <v>81693929.526394844</v>
      </c>
      <c r="HU66">
        <f>(('RCP19-NEW'!BD67*'Per Unit Emission'!AM110)*4545454.54545455)/30</f>
        <v>72502814.307682052</v>
      </c>
      <c r="HV66">
        <f>(('RCP19-NEW'!BE67*'Per Unit Emission'!AN110)*4545454.54545455)/30</f>
        <v>162654882.11275017</v>
      </c>
      <c r="HW66">
        <f>(('RCP19-NEW'!BF67*'Per Unit Emission'!AO110)*4545454.54545455)/30</f>
        <v>306707653.20619851</v>
      </c>
      <c r="HX66">
        <f>(('RCP19-NEW'!BG67*'Per Unit Emission'!AP110)*4545454.54545455)/30</f>
        <v>26970652.974822424</v>
      </c>
      <c r="HY66">
        <f>(('RCP19-NEW'!BH67*'Per Unit Emission'!AQ110)*4545454.54545455)/30</f>
        <v>20137802.737996917</v>
      </c>
      <c r="HZ66">
        <f>(('RCP19-NEW'!BI67*'Per Unit Emission'!AR110)*4545454.54545455)/30</f>
        <v>829691923.60469663</v>
      </c>
      <c r="IA66">
        <f>(('RCP19-NEW'!BJ67*'Per Unit Emission'!AS110)*4545454.54545455)/30</f>
        <v>1990284372.468184</v>
      </c>
      <c r="IB66">
        <f>(('RCP19-NEW'!BK67*'Per Unit Emission'!AT110)*4545454.54545455)/30</f>
        <v>262181474.54034302</v>
      </c>
      <c r="IC66">
        <f>(('RCP19-NEW'!BL67*'Per Unit Emission'!AU110)*4545454.54545455)/30</f>
        <v>761991305.235098</v>
      </c>
      <c r="ID66">
        <f>(('RCP19-NEW'!BM67*'Per Unit Emission'!AV110)*4545454.54545455)/30</f>
        <v>38606954.303459816</v>
      </c>
      <c r="IE66">
        <f>(('RCP19-NEW'!BN67*'Per Unit Emission'!AW110)*4545454.54545455)/30</f>
        <v>68864648.50646092</v>
      </c>
      <c r="IF66">
        <f>(('RCP19-NEW'!BO67*'Per Unit Emission'!AX110)*4545454.54545455)/30</f>
        <v>282571319.60835308</v>
      </c>
      <c r="IG66">
        <f>(('RCP19-NEW'!BP67*'Per Unit Emission'!AY110)*4545454.54545455)/30</f>
        <v>105832107.31162889</v>
      </c>
      <c r="IH66">
        <f>(('RCP19-NEW'!BQ67*'Per Unit Emission'!AZ110)*4545454.54545455)/30</f>
        <v>666954249.99126768</v>
      </c>
      <c r="II66">
        <f>(('RCP19-NEW'!BR67*'Per Unit Emission'!BA110)*4545454.54545455)/30</f>
        <v>0</v>
      </c>
      <c r="IJ66">
        <f>(('RCP19-NEW'!BS67*'Per Unit Emission'!AK110)*4545454.54545455)/30</f>
        <v>1552679394.9312215</v>
      </c>
      <c r="IK66">
        <f>(('RCP19-NEW'!BT67*'Per Unit Emission'!AL110)*4545454.54545455)/30</f>
        <v>81693929.526394844</v>
      </c>
      <c r="IL66">
        <f>(('RCP19-NEW'!BU67*'Per Unit Emission'!AM110)*4545454.54545455)/30</f>
        <v>72502814.307682052</v>
      </c>
      <c r="IM66">
        <f>(('RCP19-NEW'!BV67*'Per Unit Emission'!AN110)*4545454.54545455)/30</f>
        <v>162654882.11275017</v>
      </c>
      <c r="IN66">
        <f>(('RCP19-NEW'!BW67*'Per Unit Emission'!AO110)*4545454.54545455)/30</f>
        <v>306707653.20619851</v>
      </c>
      <c r="IO66">
        <f>(('RCP19-NEW'!BX67*'Per Unit Emission'!AP110)*4545454.54545455)/30</f>
        <v>26970652.974822424</v>
      </c>
      <c r="IP66">
        <f>(('RCP19-NEW'!BY67*'Per Unit Emission'!AQ110)*4545454.54545455)/30</f>
        <v>20137802.737996917</v>
      </c>
      <c r="IQ66">
        <f>(('RCP19-NEW'!BZ67*'Per Unit Emission'!AR110)*4545454.54545455)/30</f>
        <v>829691923.60469663</v>
      </c>
      <c r="IR66">
        <f>(('RCP19-NEW'!CA67*'Per Unit Emission'!AS110)*4545454.54545455)/30</f>
        <v>1990284372.468184</v>
      </c>
      <c r="IS66">
        <f>(('RCP19-NEW'!CB67*'Per Unit Emission'!AT110)*4545454.54545455)/30</f>
        <v>262181474.54034302</v>
      </c>
      <c r="IT66">
        <f>(('RCP19-NEW'!CC67*'Per Unit Emission'!AU110)*4545454.54545455)/30</f>
        <v>761991305.235098</v>
      </c>
      <c r="IU66">
        <f>(('RCP19-NEW'!CD67*'Per Unit Emission'!AV110)*4545454.54545455)/30</f>
        <v>38606954.303459816</v>
      </c>
      <c r="IV66">
        <f>(('RCP19-NEW'!CE67*'Per Unit Emission'!AW110)*4545454.54545455)/30</f>
        <v>68864648.50646092</v>
      </c>
      <c r="IW66">
        <f>(('RCP19-NEW'!CF67*'Per Unit Emission'!AX110)*4545454.54545455)/30</f>
        <v>282571319.60835308</v>
      </c>
      <c r="IX66">
        <f>(('RCP19-NEW'!CG67*'Per Unit Emission'!AY110)*4545454.54545455)/30</f>
        <v>105832107.31162889</v>
      </c>
      <c r="IY66">
        <f>(('RCP19-NEW'!CH67*'Per Unit Emission'!AZ110)*4545454.54545455)/30</f>
        <v>666954249.99126768</v>
      </c>
    </row>
    <row r="67" spans="1:259" x14ac:dyDescent="0.25">
      <c r="A67">
        <v>2030</v>
      </c>
      <c r="B67">
        <f>(('Base-New'!C68*'Per Unit Emission'!C111)*4545454.54545455)/30</f>
        <v>1763868600.7174425</v>
      </c>
      <c r="C67">
        <f>(('Base-New'!D68*'Per Unit Emission'!D111)*4545454.54545455)/30</f>
        <v>589441009.93388045</v>
      </c>
      <c r="D67">
        <f>(('Base-New'!E68*'Per Unit Emission'!E111)*4545454.54545455)/30</f>
        <v>186402156.17579418</v>
      </c>
      <c r="E67">
        <f>(('Base-New'!F68*'Per Unit Emission'!F111)*4545454.54545455)/30</f>
        <v>145387603.31710672</v>
      </c>
      <c r="F67">
        <f>(('Base-New'!G68*'Per Unit Emission'!G111)*4545454.54545455)/30</f>
        <v>1151111706.0603337</v>
      </c>
      <c r="G67">
        <f>(('Base-New'!H68*'Per Unit Emission'!H111)*4545454.54545455)/30</f>
        <v>44452814.278962992</v>
      </c>
      <c r="H67">
        <f>(('Base-New'!I68*'Per Unit Emission'!I111)*4545454.54545455)/30</f>
        <v>59500850.340814926</v>
      </c>
      <c r="I67">
        <f>(('Base-New'!J68*'Per Unit Emission'!J111)*4545454.54545455)/30</f>
        <v>251791553.26069576</v>
      </c>
      <c r="J67">
        <f>(('Base-New'!K68*'Per Unit Emission'!K111)*4545454.54545455)/30</f>
        <v>1308479706.8627024</v>
      </c>
      <c r="K67">
        <f>(('Base-New'!L68*'Per Unit Emission'!L111)*4545454.54545455)/30</f>
        <v>222213067.65827993</v>
      </c>
      <c r="L67">
        <f>(('Base-New'!M68*'Per Unit Emission'!M111)*4545454.54545455)/30</f>
        <v>260355909.66878033</v>
      </c>
      <c r="M67">
        <f>(('Base-New'!N68*'Per Unit Emission'!N111)*4545454.54545455)/30</f>
        <v>33001585.813716684</v>
      </c>
      <c r="N67">
        <f>(('Base-New'!O68*'Per Unit Emission'!O111)*4545454.54545455)/30</f>
        <v>142148511.6365349</v>
      </c>
      <c r="O67">
        <f>(('Base-New'!P68*'Per Unit Emission'!P111)*4545454.54545455)/30</f>
        <v>79611675.737081453</v>
      </c>
      <c r="P67">
        <f>(('Base-New'!Q68*'Per Unit Emission'!Q111)*4545454.54545455)/30</f>
        <v>78584253.382131383</v>
      </c>
      <c r="Q67">
        <f>(('Base-New'!R68*'Per Unit Emission'!R111)*4545454.54545455)/30</f>
        <v>336716341.78339821</v>
      </c>
      <c r="R67">
        <v>0</v>
      </c>
      <c r="S67">
        <f>(('Base-New'!T68*'Per Unit Emission'!C111)*4545454.54545455)/30</f>
        <v>1702060274.1390579</v>
      </c>
      <c r="T67">
        <f>(('Base-New'!U68*'Per Unit Emission'!D111)*4545454.54545455)/30</f>
        <v>559214536.90413845</v>
      </c>
      <c r="U67">
        <f>(('Base-New'!V68*'Per Unit Emission'!E111)*4545454.54545455)/30</f>
        <v>176829049.90272051</v>
      </c>
      <c r="V67">
        <f>(('Base-New'!W68*'Per Unit Emission'!F111)*4545454.54545455)/30</f>
        <v>142030613.71094662</v>
      </c>
      <c r="W67">
        <f>(('Base-New'!X68*'Per Unit Emission'!G111)*4545454.54545455)/30</f>
        <v>1120759087.1693759</v>
      </c>
      <c r="X67">
        <f>(('Base-New'!Y68*'Per Unit Emission'!H111)*4545454.54545455)/30</f>
        <v>43678750.445110947</v>
      </c>
      <c r="Y67">
        <f>(('Base-New'!Z68*'Per Unit Emission'!I111)*4545454.54545455)/30</f>
        <v>56670410.707144715</v>
      </c>
      <c r="Z67">
        <f>(('Base-New'!AA68*'Per Unit Emission'!J111)*4545454.54545455)/30</f>
        <v>244527247.0555501</v>
      </c>
      <c r="AA67">
        <f>(('Base-New'!AB68*'Per Unit Emission'!K111)*4545454.54545455)/30</f>
        <v>1267806070.2214894</v>
      </c>
      <c r="AB67">
        <f>(('Base-New'!AC68*'Per Unit Emission'!L111)*4545454.54545455)/30</f>
        <v>218163487.14391294</v>
      </c>
      <c r="AC67">
        <f>(('Base-New'!AD68*'Per Unit Emission'!M111)*4545454.54545455)/30</f>
        <v>256066295.93784776</v>
      </c>
      <c r="AD67">
        <f>(('Base-New'!AE68*'Per Unit Emission'!N111)*4545454.54545455)/30</f>
        <v>32075460.392856896</v>
      </c>
      <c r="AE67">
        <f>(('Base-New'!AF68*'Per Unit Emission'!O111)*4545454.54545455)/30</f>
        <v>138861135.81133303</v>
      </c>
      <c r="AF67">
        <f>(('Base-New'!AG68*'Per Unit Emission'!P111)*4545454.54545455)/30</f>
        <v>78814618.211185142</v>
      </c>
      <c r="AG67">
        <f>(('Base-New'!AH68*'Per Unit Emission'!Q111)*4545454.54545455)/30</f>
        <v>77095666.544856712</v>
      </c>
      <c r="AH67">
        <f>(('Base-New'!AI68*'Per Unit Emission'!R111)*4545454.54545455)/30</f>
        <v>326708630.46751827</v>
      </c>
      <c r="AI67">
        <v>0</v>
      </c>
      <c r="AJ67">
        <f>(('Base-New'!AK68*'Per Unit Emission'!C111)*4545454.54545455)/30</f>
        <v>1640251947.5606701</v>
      </c>
      <c r="AK67">
        <f>(('Base-New'!AL68*'Per Unit Emission'!D111)*4545454.54545455)/30</f>
        <v>528988063.87439877</v>
      </c>
      <c r="AL67">
        <f>(('Base-New'!AM68*'Per Unit Emission'!E111)*4545454.54545455)/30</f>
        <v>167255943.6296472</v>
      </c>
      <c r="AM67">
        <f>(('Base-New'!AN68*'Per Unit Emission'!F111)*4545454.54545455)/30</f>
        <v>138673624.10478625</v>
      </c>
      <c r="AN67">
        <f>(('Base-New'!AO68*'Per Unit Emission'!G111)*4545454.54545455)/30</f>
        <v>1090406468.2784178</v>
      </c>
      <c r="AO67">
        <f>(('Base-New'!AP68*'Per Unit Emission'!H111)*4545454.54545455)/30</f>
        <v>42904686.61125914</v>
      </c>
      <c r="AP67">
        <f>(('Base-New'!AQ68*'Per Unit Emission'!I111)*4545454.54545455)/30</f>
        <v>53839971.073474742</v>
      </c>
      <c r="AQ67">
        <f>(('Base-New'!AR68*'Per Unit Emission'!J111)*4545454.54545455)/30</f>
        <v>237262940.85040194</v>
      </c>
      <c r="AR67">
        <f>(('Base-New'!AS68*'Per Unit Emission'!K111)*4545454.54545455)/30</f>
        <v>1227132433.5802743</v>
      </c>
      <c r="AS67">
        <f>(('Base-New'!AT68*'Per Unit Emission'!L111)*4545454.54545455)/30</f>
        <v>214113906.62954599</v>
      </c>
      <c r="AT67">
        <f>(('Base-New'!AU68*'Per Unit Emission'!M111)*4545454.54545455)/30</f>
        <v>251776682.20691517</v>
      </c>
      <c r="AU67">
        <f>(('Base-New'!AV68*'Per Unit Emission'!N111)*4545454.54545455)/30</f>
        <v>31149334.971997116</v>
      </c>
      <c r="AV67">
        <f>(('Base-New'!AW68*'Per Unit Emission'!O111)*4545454.54545455)/30</f>
        <v>135573759.98613137</v>
      </c>
      <c r="AW67">
        <f>(('Base-New'!AX68*'Per Unit Emission'!P111)*4545454.54545455)/30</f>
        <v>78017560.68528907</v>
      </c>
      <c r="AX67">
        <f>(('Base-New'!AY68*'Per Unit Emission'!Q111)*4545454.54545455)/30</f>
        <v>75607079.707581773</v>
      </c>
      <c r="AY67">
        <f>(('Base-New'!AZ68*'Per Unit Emission'!R111)*4545454.54545455)/30</f>
        <v>316700919.15164095</v>
      </c>
      <c r="AZ67">
        <v>0</v>
      </c>
      <c r="BA67">
        <f>(('Base-New'!BB68*'Per Unit Emission'!C111)*4545454.54545455)/30</f>
        <v>1578443620.9822855</v>
      </c>
      <c r="BB67">
        <f>(('Base-New'!BC68*'Per Unit Emission'!D111)*4545454.54545455)/30</f>
        <v>498761590.84465677</v>
      </c>
      <c r="BC67">
        <f>(('Base-New'!BD68*'Per Unit Emission'!E111)*4545454.54545455)/30</f>
        <v>157682837.35657352</v>
      </c>
      <c r="BD67">
        <f>(('Base-New'!BE68*'Per Unit Emission'!F111)*4545454.54545455)/30</f>
        <v>135316634.49862593</v>
      </c>
      <c r="BE67">
        <f>(('Base-New'!BF68*'Per Unit Emission'!G111)*4545454.54545455)/30</f>
        <v>1060053849.3874596</v>
      </c>
      <c r="BF67">
        <f>(('Base-New'!BG68*'Per Unit Emission'!H111)*4545454.54545455)/30</f>
        <v>42130622.777407341</v>
      </c>
      <c r="BG67">
        <f>(('Base-New'!BH68*'Per Unit Emission'!I111)*4545454.54545455)/30</f>
        <v>51009531.439804539</v>
      </c>
      <c r="BH67">
        <f>(('Base-New'!BI68*'Per Unit Emission'!J111)*4545454.54545455)/30</f>
        <v>229998634.64525408</v>
      </c>
      <c r="BI67">
        <f>(('Base-New'!BJ68*'Per Unit Emission'!K111)*4545454.54545455)/30</f>
        <v>1186458796.9390616</v>
      </c>
      <c r="BJ67">
        <f>(('Base-New'!BK68*'Per Unit Emission'!L111)*4545454.54545455)/30</f>
        <v>210064326.115179</v>
      </c>
      <c r="BK67">
        <f>(('Base-New'!BL68*'Per Unit Emission'!M111)*4545454.54545455)/30</f>
        <v>247487068.47598404</v>
      </c>
      <c r="BL67">
        <f>(('Base-New'!BM68*'Per Unit Emission'!N111)*4545454.54545455)/30</f>
        <v>30223209.551137336</v>
      </c>
      <c r="BM67">
        <f>(('Base-New'!BN68*'Per Unit Emission'!O111)*4545454.54545455)/30</f>
        <v>132286384.16092923</v>
      </c>
      <c r="BN67">
        <f>(('Base-New'!BO68*'Per Unit Emission'!P111)*4545454.54545455)/30</f>
        <v>77220503.159392774</v>
      </c>
      <c r="BO67">
        <f>(('Base-New'!BP68*'Per Unit Emission'!Q111)*4545454.54545455)/30</f>
        <v>74118492.870307118</v>
      </c>
      <c r="BP67">
        <f>(('Base-New'!BQ68*'Per Unit Emission'!R111)*4545454.54545455)/30</f>
        <v>306693207.83576113</v>
      </c>
      <c r="BQ67">
        <v>0</v>
      </c>
      <c r="BR67">
        <f>(('Base-New'!BS68*'Per Unit Emission'!C111)*4545454.54545455)/30</f>
        <v>1516635294.403898</v>
      </c>
      <c r="BS67">
        <f>(('Base-New'!BT68*'Per Unit Emission'!D111)*4545454.54545455)/30</f>
        <v>468535117.8149147</v>
      </c>
      <c r="BT67">
        <f>(('Base-New'!BU68*'Per Unit Emission'!E111)*4545454.54545455)/30</f>
        <v>148109731.08350042</v>
      </c>
      <c r="BU67">
        <f>(('Base-New'!BV68*'Per Unit Emission'!F111)*4545454.54545455)/30</f>
        <v>131959644.89246581</v>
      </c>
      <c r="BV67">
        <f>(('Base-New'!BW68*'Per Unit Emission'!G111)*4545454.54545455)/30</f>
        <v>1029701230.4965017</v>
      </c>
      <c r="BW67">
        <f>(('Base-New'!BX68*'Per Unit Emission'!H111)*4545454.54545455)/30</f>
        <v>41356558.943555288</v>
      </c>
      <c r="BX67">
        <f>(('Base-New'!BY68*'Per Unit Emission'!I111)*4545454.54545455)/30</f>
        <v>48179091.806134328</v>
      </c>
      <c r="BY67">
        <f>(('Base-New'!BZ68*'Per Unit Emission'!J111)*4545454.54545455)/30</f>
        <v>222734328.44010621</v>
      </c>
      <c r="BZ67">
        <f>(('Base-New'!CA68*'Per Unit Emission'!K111)*4545454.54545455)/30</f>
        <v>1145785160.2978489</v>
      </c>
      <c r="CA67">
        <f>(('Base-New'!CB68*'Per Unit Emission'!L111)*4545454.54545455)/30</f>
        <v>206014745.60081199</v>
      </c>
      <c r="CB67">
        <f>(('Base-New'!CC68*'Per Unit Emission'!M111)*4545454.54545455)/30</f>
        <v>243197454.74505118</v>
      </c>
      <c r="CC67">
        <f>(('Base-New'!CD68*'Per Unit Emission'!N111)*4545454.54545455)/30</f>
        <v>29297084.130277555</v>
      </c>
      <c r="CD67">
        <f>(('Base-New'!CE68*'Per Unit Emission'!O111)*4545454.54545455)/30</f>
        <v>128999008.33572763</v>
      </c>
      <c r="CE67">
        <f>(('Base-New'!CF68*'Per Unit Emission'!P111)*4545454.54545455)/30</f>
        <v>76423445.633496702</v>
      </c>
      <c r="CF67">
        <f>(('Base-New'!CG68*'Per Unit Emission'!Q111)*4545454.54545455)/30</f>
        <v>72629906.033032432</v>
      </c>
      <c r="CG67">
        <f>(('Base-New'!CH68*'Per Unit Emission'!R111)*4545454.54545455)/30</f>
        <v>296685496.51988131</v>
      </c>
      <c r="CH67">
        <v>0</v>
      </c>
      <c r="CI67">
        <v>0</v>
      </c>
      <c r="CJ67">
        <v>67.666666666666671</v>
      </c>
      <c r="CK67">
        <f>(('RCP26-NEW'!C68*'Per Unit Emission'!T111)*4545454.54545455)/30</f>
        <v>2064196822.3142004</v>
      </c>
      <c r="CL67">
        <f>(('RCP26-NEW'!D68*'Per Unit Emission'!U111)*4545454.54545455)/30</f>
        <v>836474671.25250125</v>
      </c>
      <c r="CM67">
        <f>(('RCP26-NEW'!E68*'Per Unit Emission'!V111)*4545454.54545455)/30</f>
        <v>274991030.75281221</v>
      </c>
      <c r="CN67">
        <f>(('RCP26-NEW'!F68*'Per Unit Emission'!W111)*4545454.54545455)/30</f>
        <v>120385231.5900133</v>
      </c>
      <c r="CO67">
        <f>(('RCP26-NEW'!G68*'Per Unit Emission'!X111)*4545454.54545455)/30</f>
        <v>1125829216.4634793</v>
      </c>
      <c r="CP67">
        <f>(('RCP26-NEW'!H68*'Per Unit Emission'!Y111)*4545454.54545455)/30</f>
        <v>71993393.567879573</v>
      </c>
      <c r="CQ67">
        <f>(('RCP26-NEW'!I68*'Per Unit Emission'!Z111)*4545454.54545455)/30</f>
        <v>86527503.184148639</v>
      </c>
      <c r="CR67">
        <f>(('RCP26-NEW'!J68*'Per Unit Emission'!AA111)*4545454.54545455)/30</f>
        <v>421612526.14654315</v>
      </c>
      <c r="CS67">
        <f>(('RCP26-NEW'!K68*'Per Unit Emission'!AB111)*4545454.54545455)/30</f>
        <v>1269856518.260556</v>
      </c>
      <c r="CT67">
        <f>(('RCP26-NEW'!L68*'Per Unit Emission'!AC111)*4545454.54545455)/30</f>
        <v>319502897.75350624</v>
      </c>
      <c r="CU67">
        <f>(('RCP26-NEW'!M68*'Per Unit Emission'!AD111)*4545454.54545455)/30</f>
        <v>596907575.18675053</v>
      </c>
      <c r="CV67">
        <f>(('RCP26-NEW'!N68*'Per Unit Emission'!AE111)*4545454.54545455)/30</f>
        <v>50780112.858623527</v>
      </c>
      <c r="CW67">
        <f>(('RCP26-NEW'!O68*'Per Unit Emission'!AF111)*4545454.54545455)/30</f>
        <v>236766525.34992161</v>
      </c>
      <c r="CX67">
        <f>(('RCP26-NEW'!P68*'Per Unit Emission'!AG111)*4545454.54545455)/30</f>
        <v>408599129.47860205</v>
      </c>
      <c r="CY67">
        <f>(('RCP26-NEW'!Q68*'Per Unit Emission'!AH111)*4545454.54545455)/30</f>
        <v>137794243.57162163</v>
      </c>
      <c r="CZ67">
        <f>(('RCP26-NEW'!R68*'Per Unit Emission'!AI111)*4545454.54545455)/30</f>
        <v>495497709.19879431</v>
      </c>
      <c r="DA67">
        <f>(('RCP26-NEW'!S68*'Per Unit Emission'!AJ111)*4545454.54545455)/30</f>
        <v>0</v>
      </c>
      <c r="DB67">
        <f>(('RCP26-NEW'!T68*'Per Unit Emission'!T111)*4545454.54545455)/30</f>
        <v>1991318997.229656</v>
      </c>
      <c r="DC67">
        <f>(('RCP26-NEW'!U68*'Per Unit Emission'!U111)*4545454.54545455)/30</f>
        <v>797262494.451895</v>
      </c>
      <c r="DD67">
        <f>(('RCP26-NEW'!V68*'Per Unit Emission'!V111)*4545454.54545455)/30</f>
        <v>263398355.4899219</v>
      </c>
      <c r="DE67">
        <f>(('RCP26-NEW'!W68*'Per Unit Emission'!W111)*4545454.54545455)/30</f>
        <v>116710864.8585685</v>
      </c>
      <c r="DF67">
        <f>(('RCP26-NEW'!X68*'Per Unit Emission'!X111)*4545454.54545455)/30</f>
        <v>1091213065.034246</v>
      </c>
      <c r="DG67">
        <f>(('RCP26-NEW'!Y68*'Per Unit Emission'!Y111)*4545454.54545455)/30</f>
        <v>71014573.130759686</v>
      </c>
      <c r="DH67">
        <f>(('RCP26-NEW'!Z68*'Per Unit Emission'!Z111)*4545454.54545455)/30</f>
        <v>83059932.612457037</v>
      </c>
      <c r="DI67">
        <f>(('RCP26-NEW'!AA68*'Per Unit Emission'!AA111)*4545454.54545455)/30</f>
        <v>411438661.71213907</v>
      </c>
      <c r="DJ67">
        <f>(('RCP26-NEW'!AB68*'Per Unit Emission'!AB111)*4545454.54545455)/30</f>
        <v>1241458166.2248964</v>
      </c>
      <c r="DK67">
        <f>(('RCP26-NEW'!AC68*'Per Unit Emission'!AC111)*4545454.54545455)/30</f>
        <v>314008637.61707467</v>
      </c>
      <c r="DL67">
        <f>(('RCP26-NEW'!AD68*'Per Unit Emission'!AD111)*4545454.54545455)/30</f>
        <v>589747179.60445726</v>
      </c>
      <c r="DM67">
        <f>(('RCP26-NEW'!AE68*'Per Unit Emission'!AE111)*4545454.54545455)/30</f>
        <v>49507314.891117372</v>
      </c>
      <c r="DN67">
        <f>(('RCP26-NEW'!AF68*'Per Unit Emission'!AF111)*4545454.54545455)/30</f>
        <v>231958766.20103744</v>
      </c>
      <c r="DO67">
        <f>(('RCP26-NEW'!AG68*'Per Unit Emission'!AG111)*4545454.54545455)/30</f>
        <v>405763501.22498268</v>
      </c>
      <c r="DP67">
        <f>(('RCP26-NEW'!AH68*'Per Unit Emission'!AH111)*4545454.54545455)/30</f>
        <v>135515354.18664309</v>
      </c>
      <c r="DQ67">
        <f>(('RCP26-NEW'!AI68*'Per Unit Emission'!AI111)*4545454.54545455)/30</f>
        <v>481923972.73746592</v>
      </c>
      <c r="DR67">
        <f>(('RCP26-NEW'!AJ68*'Per Unit Emission'!AJ111)*4545454.54545455)/30</f>
        <v>0</v>
      </c>
      <c r="DS67">
        <f>(('RCP26-NEW'!AK68*'Per Unit Emission'!T111)*4545454.54545455)/30</f>
        <v>1918441172.1451087</v>
      </c>
      <c r="DT67">
        <f>(('RCP26-NEW'!AL68*'Per Unit Emission'!U111)*4545454.54545455)/30</f>
        <v>758050317.65129328</v>
      </c>
      <c r="DU67">
        <f>(('RCP26-NEW'!AM68*'Per Unit Emission'!V111)*4545454.54545455)/30</f>
        <v>251805680.22703159</v>
      </c>
      <c r="DV67">
        <f>(('RCP26-NEW'!AN68*'Per Unit Emission'!W111)*4545454.54545455)/30</f>
        <v>113036498.12712373</v>
      </c>
      <c r="DW67">
        <f>(('RCP26-NEW'!AO68*'Per Unit Emission'!X111)*4545454.54545455)/30</f>
        <v>1056596913.6050153</v>
      </c>
      <c r="DX67">
        <f>(('RCP26-NEW'!AP68*'Per Unit Emission'!Y111)*4545454.54545455)/30</f>
        <v>70035752.6936398</v>
      </c>
      <c r="DY67">
        <f>(('RCP26-NEW'!AQ68*'Per Unit Emission'!Z111)*4545454.54545455)/30</f>
        <v>79592362.04076542</v>
      </c>
      <c r="DZ67">
        <f>(('RCP26-NEW'!AR68*'Per Unit Emission'!AA111)*4545454.54545455)/30</f>
        <v>401264797.27773505</v>
      </c>
      <c r="EA67">
        <f>(('RCP26-NEW'!AS68*'Per Unit Emission'!AB111)*4545454.54545455)/30</f>
        <v>1213059814.1892352</v>
      </c>
      <c r="EB67">
        <f>(('RCP26-NEW'!AT68*'Per Unit Emission'!AC111)*4545454.54545455)/30</f>
        <v>308514377.48064309</v>
      </c>
      <c r="EC67">
        <f>(('RCP26-NEW'!AU68*'Per Unit Emission'!AD111)*4545454.54545455)/30</f>
        <v>582586784.02216613</v>
      </c>
      <c r="ED67">
        <f>(('RCP26-NEW'!AV68*'Per Unit Emission'!AE111)*4545454.54545455)/30</f>
        <v>48234516.923611246</v>
      </c>
      <c r="EE67">
        <f>(('RCP26-NEW'!AW68*'Per Unit Emission'!AF111)*4545454.54545455)/30</f>
        <v>227151007.05215368</v>
      </c>
      <c r="EF67">
        <f>(('RCP26-NEW'!AX68*'Per Unit Emission'!AG111)*4545454.54545455)/30</f>
        <v>402927872.97136152</v>
      </c>
      <c r="EG67">
        <f>(('RCP26-NEW'!AY68*'Per Unit Emission'!AH111)*4545454.54545455)/30</f>
        <v>133236464.80166432</v>
      </c>
      <c r="EH67">
        <f>(('RCP26-NEW'!AZ68*'Per Unit Emission'!AI111)*4545454.54545455)/30</f>
        <v>468350236.27613765</v>
      </c>
      <c r="EI67">
        <f>(('RCP26-NEW'!BA68*'Per Unit Emission'!AJ111)*4545454.54545455)/30</f>
        <v>0</v>
      </c>
      <c r="EJ67">
        <f>(('RCP26-NEW'!BB68*'Per Unit Emission'!T111)*4545454.54545455)/30</f>
        <v>1845563347.0605619</v>
      </c>
      <c r="EK67">
        <f>(('RCP26-NEW'!BC68*'Per Unit Emission'!U111)*4545454.54545455)/30</f>
        <v>718838140.85068703</v>
      </c>
      <c r="EL67">
        <f>(('RCP26-NEW'!BD68*'Per Unit Emission'!V111)*4545454.54545455)/30</f>
        <v>240213004.96414131</v>
      </c>
      <c r="EM67">
        <f>(('RCP26-NEW'!BE68*'Per Unit Emission'!W111)*4545454.54545455)/30</f>
        <v>109362131.39567894</v>
      </c>
      <c r="EN67">
        <f>(('RCP26-NEW'!BF68*'Per Unit Emission'!X111)*4545454.54545455)/30</f>
        <v>1021980762.1757818</v>
      </c>
      <c r="EO67">
        <f>(('RCP26-NEW'!BG68*'Per Unit Emission'!Y111)*4545454.54545455)/30</f>
        <v>69056932.256519884</v>
      </c>
      <c r="EP67">
        <f>(('RCP26-NEW'!BH68*'Per Unit Emission'!Z111)*4545454.54545455)/30</f>
        <v>76124791.469073817</v>
      </c>
      <c r="EQ67">
        <f>(('RCP26-NEW'!BI68*'Per Unit Emission'!AA111)*4545454.54545455)/30</f>
        <v>391090932.84332865</v>
      </c>
      <c r="ER67">
        <f>(('RCP26-NEW'!BJ68*'Per Unit Emission'!AB111)*4545454.54545455)/30</f>
        <v>1184661462.1535735</v>
      </c>
      <c r="ES67">
        <f>(('RCP26-NEW'!BK68*'Per Unit Emission'!AC111)*4545454.54545455)/30</f>
        <v>303020117.34421146</v>
      </c>
      <c r="ET67">
        <f>(('RCP26-NEW'!BL68*'Per Unit Emission'!AD111)*4545454.54545455)/30</f>
        <v>575426388.43987298</v>
      </c>
      <c r="EU67">
        <f>(('RCP26-NEW'!BM68*'Per Unit Emission'!AE111)*4545454.54545455)/30</f>
        <v>46961718.956104867</v>
      </c>
      <c r="EV67">
        <f>(('RCP26-NEW'!BN68*'Per Unit Emission'!AF111)*4545454.54545455)/30</f>
        <v>222343247.90326956</v>
      </c>
      <c r="EW67">
        <f>(('RCP26-NEW'!BO68*'Per Unit Emission'!AG111)*4545454.54545455)/30</f>
        <v>400092244.71774024</v>
      </c>
      <c r="EX67">
        <f>(('RCP26-NEW'!BP68*'Per Unit Emission'!AH111)*4545454.54545455)/30</f>
        <v>130957575.41668554</v>
      </c>
      <c r="EY67">
        <f>(('RCP26-NEW'!BQ68*'Per Unit Emission'!AI111)*4545454.54545455)/30</f>
        <v>454776499.81480938</v>
      </c>
      <c r="EZ67">
        <f>(('RCP26-NEW'!BR68*'Per Unit Emission'!AJ111)*4545454.54545455)/30</f>
        <v>0</v>
      </c>
      <c r="FA67">
        <f>(('RCP26-NEW'!BS68*'Per Unit Emission'!T111)*4545454.54545455)/30</f>
        <v>1772685521.9760175</v>
      </c>
      <c r="FB67">
        <f>(('RCP26-NEW'!BT68*'Per Unit Emission'!U111)*4545454.54545455)/30</f>
        <v>679625964.05008292</v>
      </c>
      <c r="FC67">
        <f>(('RCP26-NEW'!BU68*'Per Unit Emission'!V111)*4545454.54545455)/30</f>
        <v>228620329.70125258</v>
      </c>
      <c r="FD67">
        <f>(('RCP26-NEW'!BV68*'Per Unit Emission'!W111)*4545454.54545455)/30</f>
        <v>105687764.66423413</v>
      </c>
      <c r="FE67">
        <f>(('RCP26-NEW'!BW68*'Per Unit Emission'!X111)*4545454.54545455)/30</f>
        <v>987364610.74655116</v>
      </c>
      <c r="FF67">
        <f>(('RCP26-NEW'!BX68*'Per Unit Emission'!Y111)*4545454.54545455)/30</f>
        <v>68078111.819399998</v>
      </c>
      <c r="FG67">
        <f>(('RCP26-NEW'!BY68*'Per Unit Emission'!Z111)*4545454.54545455)/30</f>
        <v>72657220.8973822</v>
      </c>
      <c r="FH67">
        <f>(('RCP26-NEW'!BZ68*'Per Unit Emission'!AA111)*4545454.54545455)/30</f>
        <v>380917068.4089247</v>
      </c>
      <c r="FI67">
        <f>(('RCP26-NEW'!CA68*'Per Unit Emission'!AB111)*4545454.54545455)/30</f>
        <v>1156263110.117914</v>
      </c>
      <c r="FJ67">
        <f>(('RCP26-NEW'!CB68*'Per Unit Emission'!AC111)*4545454.54545455)/30</f>
        <v>297525857.20777988</v>
      </c>
      <c r="FK67">
        <f>(('RCP26-NEW'!CC68*'Per Unit Emission'!AD111)*4545454.54545455)/30</f>
        <v>568265992.85757959</v>
      </c>
      <c r="FL67">
        <f>(('RCP26-NEW'!CD68*'Per Unit Emission'!AE111)*4545454.54545455)/30</f>
        <v>45688920.988598727</v>
      </c>
      <c r="FM67">
        <f>(('RCP26-NEW'!CE68*'Per Unit Emission'!AF111)*4545454.54545455)/30</f>
        <v>217535488.75438535</v>
      </c>
      <c r="FN67">
        <f>(('RCP26-NEW'!CF68*'Per Unit Emission'!AG111)*4545454.54545455)/30</f>
        <v>397256616.46411908</v>
      </c>
      <c r="FO67">
        <f>(('RCP26-NEW'!CG68*'Per Unit Emission'!AH111)*4545454.54545455)/30</f>
        <v>128678686.03170678</v>
      </c>
      <c r="FP67">
        <f>(('RCP26-NEW'!CH68*'Per Unit Emission'!AI111)*4545454.54545455)/30</f>
        <v>441202763.35347873</v>
      </c>
      <c r="FQ67">
        <v>0</v>
      </c>
      <c r="FR67">
        <v>0</v>
      </c>
      <c r="FS67">
        <v>67.666666666666671</v>
      </c>
      <c r="FT67">
        <f>(('RCP19-NEW'!C68*'Per Unit Emission'!AK111)*4545454.54545455)/30</f>
        <v>1548714877.0510948</v>
      </c>
      <c r="FU67">
        <f>(('RCP19-NEW'!D68*'Per Unit Emission'!AL111)*4545454.54545455)/30</f>
        <v>18402902.3811206</v>
      </c>
      <c r="FV67">
        <f>(('RCP19-NEW'!E68*'Per Unit Emission'!AM111)*4545454.54545455)/30</f>
        <v>49819862.304812945</v>
      </c>
      <c r="FW67">
        <f>(('RCP19-NEW'!F68*'Per Unit Emission'!AN111)*4545454.54545455)/30</f>
        <v>132431853.98612669</v>
      </c>
      <c r="FX67">
        <f>(('RCP19-NEW'!G68*'Per Unit Emission'!AO111)*4545454.54545455)/30</f>
        <v>199692796.14254722</v>
      </c>
      <c r="FY67">
        <f>(('RCP19-NEW'!H68*'Per Unit Emission'!AP111)*4545454.54545455)/30</f>
        <v>22149921.41378108</v>
      </c>
      <c r="FZ67">
        <f>(('RCP19-NEW'!I68*'Per Unit Emission'!AQ111)*4545454.54545455)/30</f>
        <v>15736282.319563238</v>
      </c>
      <c r="GA67">
        <f>(('RCP19-NEW'!J68*'Per Unit Emission'!AR111)*4545454.54545455)/30</f>
        <v>632912310.63731754</v>
      </c>
      <c r="GB67">
        <f>(('RCP19-NEW'!K68*'Per Unit Emission'!AS111)*4545454.54545455)/30</f>
        <v>2055104848.5630805</v>
      </c>
      <c r="GC67">
        <f>(('RCP19-NEW'!L68*'Per Unit Emission'!AT111)*4545454.54545455)/30</f>
        <v>228601741.3730132</v>
      </c>
      <c r="GD67">
        <f>(('RCP19-NEW'!M68*'Per Unit Emission'!AU111)*4545454.54545455)/30</f>
        <v>640735612.877581</v>
      </c>
      <c r="GE67">
        <f>(('RCP19-NEW'!N68*'Per Unit Emission'!AV111)*4545454.54545455)/30</f>
        <v>34823178.06377022</v>
      </c>
      <c r="GF67">
        <f>(('RCP19-NEW'!O68*'Per Unit Emission'!AW111)*4545454.54545455)/30</f>
        <v>52057378.76330094</v>
      </c>
      <c r="GG67">
        <f>(('RCP19-NEW'!P68*'Per Unit Emission'!AX111)*4545454.54545455)/30</f>
        <v>170921034.91731706</v>
      </c>
      <c r="GH67">
        <f>(('RCP19-NEW'!Q68*'Per Unit Emission'!AY111)*4545454.54545455)/30</f>
        <v>48850776.549848057</v>
      </c>
      <c r="GI67">
        <f>(('RCP19-NEW'!R68*'Per Unit Emission'!AZ111)*4545454.54545455)/30</f>
        <v>550249429.24225223</v>
      </c>
      <c r="GJ67">
        <f>(('RCP19-NEW'!S68*'Per Unit Emission'!BA111)*4545454.54545455)/30</f>
        <v>0</v>
      </c>
      <c r="GK67">
        <f>(('RCP19-NEW'!T68*'Per Unit Emission'!AK111)*4545454.54545455)/30</f>
        <v>1497368255.4230411</v>
      </c>
      <c r="GL67">
        <f>(('RCP19-NEW'!U68*'Per Unit Emission'!AL111)*4545454.54545455)/30</f>
        <v>15827156.398823557</v>
      </c>
      <c r="GM67">
        <f>(('RCP19-NEW'!V68*'Per Unit Emission'!AM111)*4545454.54545455)/30</f>
        <v>41189040.475903183</v>
      </c>
      <c r="GN67">
        <f>(('RCP19-NEW'!W68*'Per Unit Emission'!AN111)*4545454.54545455)/30</f>
        <v>128445209.96505502</v>
      </c>
      <c r="GO67">
        <f>(('RCP19-NEW'!X68*'Per Unit Emission'!AO111)*4545454.54545455)/30</f>
        <v>178315160.94193542</v>
      </c>
      <c r="GP67">
        <f>(('RCP19-NEW'!Y68*'Per Unit Emission'!AP111)*4545454.54545455)/30</f>
        <v>21448774.172582224</v>
      </c>
      <c r="GQ67">
        <f>(('RCP19-NEW'!Z68*'Per Unit Emission'!AQ111)*4545454.54545455)/30</f>
        <v>13505251.61041126</v>
      </c>
      <c r="GR67">
        <f>(('RCP19-NEW'!AA68*'Per Unit Emission'!AR111)*4545454.54545455)/30</f>
        <v>615944728.70723748</v>
      </c>
      <c r="GS67">
        <f>(('RCP19-NEW'!AB68*'Per Unit Emission'!AS111)*4545454.54545455)/30</f>
        <v>2013936254.9620514</v>
      </c>
      <c r="GT67">
        <f>(('RCP19-NEW'!AC68*'Per Unit Emission'!AT111)*4545454.54545455)/30</f>
        <v>223742274.38844448</v>
      </c>
      <c r="GU67">
        <f>(('RCP19-NEW'!AD68*'Per Unit Emission'!AU111)*4545454.54545455)/30</f>
        <v>630222591.97648942</v>
      </c>
      <c r="GV67">
        <f>(('RCP19-NEW'!AE68*'Per Unit Emission'!AV111)*4545454.54545455)/30</f>
        <v>33796811.727475598</v>
      </c>
      <c r="GW67">
        <f>(('RCP19-NEW'!AF68*'Per Unit Emission'!AW111)*4545454.54545455)/30</f>
        <v>49279714.806676008</v>
      </c>
      <c r="GX67">
        <f>(('RCP19-NEW'!AG68*'Per Unit Emission'!AX111)*4545454.54545455)/30</f>
        <v>167628477.52683094</v>
      </c>
      <c r="GY67">
        <f>(('RCP19-NEW'!AH68*'Per Unit Emission'!AY111)*4545454.54545455)/30</f>
        <v>46125722.285594173</v>
      </c>
      <c r="GZ67">
        <f>(('RCP19-NEW'!AI68*'Per Unit Emission'!AZ111)*4545454.54545455)/30</f>
        <v>536330758.01792991</v>
      </c>
      <c r="HA67">
        <f>(('RCP19-NEW'!AJ68*'Per Unit Emission'!BA111)*4545454.54545455)/30</f>
        <v>0</v>
      </c>
      <c r="HB67">
        <f>(('RCP19-NEW'!AK68*'Per Unit Emission'!AK111)*4545454.54545455)/30</f>
        <v>1446021633.7949998</v>
      </c>
      <c r="HC67">
        <f>(('RCP19-NEW'!AL68*'Per Unit Emission'!AL111)*4545454.54545455)/30</f>
        <v>13251410.416526509</v>
      </c>
      <c r="HD67">
        <f>(('RCP19-NEW'!AM68*'Per Unit Emission'!AM111)*4545454.54545455)/30</f>
        <v>32558218.646993734</v>
      </c>
      <c r="HE67">
        <f>(('RCP19-NEW'!AN68*'Per Unit Emission'!AN111)*4545454.54545455)/30</f>
        <v>124458565.9439823</v>
      </c>
      <c r="HF67">
        <f>(('RCP19-NEW'!AO68*'Per Unit Emission'!AO111)*4545454.54545455)/30</f>
        <v>156937525.74132353</v>
      </c>
      <c r="HG67">
        <f>(('RCP19-NEW'!AP68*'Per Unit Emission'!AP111)*4545454.54545455)/30</f>
        <v>20747626.931383371</v>
      </c>
      <c r="HH67">
        <f>(('RCP19-NEW'!AQ68*'Per Unit Emission'!AQ111)*4545454.54545455)/30</f>
        <v>11274220.901259175</v>
      </c>
      <c r="HI67">
        <f>(('RCP19-NEW'!AR68*'Per Unit Emission'!AR111)*4545454.54545455)/30</f>
        <v>598977146.77715719</v>
      </c>
      <c r="HJ67">
        <f>(('RCP19-NEW'!AS68*'Per Unit Emission'!AS111)*4545454.54545455)/30</f>
        <v>1972767661.3610225</v>
      </c>
      <c r="HK67">
        <f>(('RCP19-NEW'!AT68*'Per Unit Emission'!AT111)*4545454.54545455)/30</f>
        <v>218882807.40387577</v>
      </c>
      <c r="HL67">
        <f>(('RCP19-NEW'!AU68*'Per Unit Emission'!AU111)*4545454.54545455)/30</f>
        <v>619709571.07539761</v>
      </c>
      <c r="HM67">
        <f>(('RCP19-NEW'!AV68*'Per Unit Emission'!AV111)*4545454.54545455)/30</f>
        <v>32770445.391181093</v>
      </c>
      <c r="HN67">
        <f>(('RCP19-NEW'!AW68*'Per Unit Emission'!AW111)*4545454.54545455)/30</f>
        <v>46502050.850051209</v>
      </c>
      <c r="HO67">
        <f>(('RCP19-NEW'!AX68*'Per Unit Emission'!AX111)*4545454.54545455)/30</f>
        <v>164335920.13634354</v>
      </c>
      <c r="HP67">
        <f>(('RCP19-NEW'!AY68*'Per Unit Emission'!AY111)*4545454.54545455)/30</f>
        <v>43400668.021340281</v>
      </c>
      <c r="HQ67">
        <f>(('RCP19-NEW'!AZ68*'Per Unit Emission'!AZ111)*4545454.54545455)/30</f>
        <v>522412086.79360765</v>
      </c>
      <c r="HR67">
        <f>(('RCP19-NEW'!BA68*'Per Unit Emission'!BA111)*4545454.54545455)/30</f>
        <v>0</v>
      </c>
      <c r="HS67">
        <f>(('RCP19-NEW'!BB68*'Per Unit Emission'!AK111)*4545454.54545455)/30</f>
        <v>1394675012.166959</v>
      </c>
      <c r="HT67">
        <f>(('RCP19-NEW'!BC68*'Per Unit Emission'!AL111)*4545454.54545455)/30</f>
        <v>10675664.434229493</v>
      </c>
      <c r="HU67">
        <f>(('RCP19-NEW'!BD68*'Per Unit Emission'!AM111)*4545454.54545455)/30</f>
        <v>23927396.818083968</v>
      </c>
      <c r="HV67">
        <f>(('RCP19-NEW'!BE68*'Per Unit Emission'!AN111)*4545454.54545455)/30</f>
        <v>120471921.92290983</v>
      </c>
      <c r="HW67">
        <f>(('RCP19-NEW'!BF68*'Per Unit Emission'!AO111)*4545454.54545455)/30</f>
        <v>135559890.54071248</v>
      </c>
      <c r="HX67">
        <f>(('RCP19-NEW'!BG68*'Per Unit Emission'!AP111)*4545454.54545455)/30</f>
        <v>20046479.690184645</v>
      </c>
      <c r="HY67">
        <f>(('RCP19-NEW'!BH68*'Per Unit Emission'!AQ111)*4545454.54545455)/30</f>
        <v>9043190.1921071727</v>
      </c>
      <c r="HZ67">
        <f>(('RCP19-NEW'!BI68*'Per Unit Emission'!AR111)*4545454.54545455)/30</f>
        <v>582009564.84707844</v>
      </c>
      <c r="IA67">
        <f>(('RCP19-NEW'!BJ68*'Per Unit Emission'!AS111)*4545454.54545455)/30</f>
        <v>1931599067.7599933</v>
      </c>
      <c r="IB67">
        <f>(('RCP19-NEW'!BK68*'Per Unit Emission'!AT111)*4545454.54545455)/30</f>
        <v>214023340.41930702</v>
      </c>
      <c r="IC67">
        <f>(('RCP19-NEW'!BL68*'Per Unit Emission'!AU111)*4545454.54545455)/30</f>
        <v>609196550.17430735</v>
      </c>
      <c r="ID67">
        <f>(('RCP19-NEW'!BM68*'Per Unit Emission'!AV111)*4545454.54545455)/30</f>
        <v>31744079.054886594</v>
      </c>
      <c r="IE67">
        <f>(('RCP19-NEW'!BN68*'Per Unit Emission'!AW111)*4545454.54545455)/30</f>
        <v>43724386.893426143</v>
      </c>
      <c r="IF67">
        <f>(('RCP19-NEW'!BO68*'Per Unit Emission'!AX111)*4545454.54545455)/30</f>
        <v>161043362.74585614</v>
      </c>
      <c r="IG67">
        <f>(('RCP19-NEW'!BP68*'Per Unit Emission'!AY111)*4545454.54545455)/30</f>
        <v>40675613.757086396</v>
      </c>
      <c r="IH67">
        <f>(('RCP19-NEW'!BQ68*'Per Unit Emission'!AZ111)*4545454.54545455)/30</f>
        <v>508493415.56928533</v>
      </c>
      <c r="II67">
        <f>(('RCP19-NEW'!BR68*'Per Unit Emission'!BA111)*4545454.54545455)/30</f>
        <v>0</v>
      </c>
      <c r="IJ67">
        <f>(('RCP19-NEW'!BS68*'Per Unit Emission'!AK111)*4545454.54545455)/30</f>
        <v>1343328390.5389056</v>
      </c>
      <c r="IK67">
        <f>(('RCP19-NEW'!BT68*'Per Unit Emission'!AL111)*4545454.54545455)/30</f>
        <v>8099918.4519324871</v>
      </c>
      <c r="IL67">
        <f>(('RCP19-NEW'!BU68*'Per Unit Emission'!AM111)*4545454.54545455)/30</f>
        <v>15296574.989174521</v>
      </c>
      <c r="IM67">
        <f>(('RCP19-NEW'!BV68*'Per Unit Emission'!AN111)*4545454.54545455)/30</f>
        <v>116485277.9018372</v>
      </c>
      <c r="IN67">
        <f>(('RCP19-NEW'!BW68*'Per Unit Emission'!AO111)*4545454.54545455)/30</f>
        <v>114182255.34010147</v>
      </c>
      <c r="IO67">
        <f>(('RCP19-NEW'!BX68*'Per Unit Emission'!AP111)*4545454.54545455)/30</f>
        <v>19345332.448985793</v>
      </c>
      <c r="IP67">
        <f>(('RCP19-NEW'!BY68*'Per Unit Emission'!AQ111)*4545454.54545455)/30</f>
        <v>6812159.4829550833</v>
      </c>
      <c r="IQ67">
        <f>(('RCP19-NEW'!BZ68*'Per Unit Emission'!AR111)*4545454.54545455)/30</f>
        <v>565041982.91699839</v>
      </c>
      <c r="IR67">
        <f>(('RCP19-NEW'!CA68*'Per Unit Emission'!AS111)*4545454.54545455)/30</f>
        <v>1890430474.1589644</v>
      </c>
      <c r="IS67">
        <f>(('RCP19-NEW'!CB68*'Per Unit Emission'!AT111)*4545454.54545455)/30</f>
        <v>209163873.43473828</v>
      </c>
      <c r="IT67">
        <f>(('RCP19-NEW'!CC68*'Per Unit Emission'!AU111)*4545454.54545455)/30</f>
        <v>598683529.27321565</v>
      </c>
      <c r="IU67">
        <f>(('RCP19-NEW'!CD68*'Per Unit Emission'!AV111)*4545454.54545455)/30</f>
        <v>30717712.7185921</v>
      </c>
      <c r="IV67">
        <f>(('RCP19-NEW'!CE68*'Per Unit Emission'!AW111)*4545454.54545455)/30</f>
        <v>40946722.936801337</v>
      </c>
      <c r="IW67">
        <f>(('RCP19-NEW'!CF68*'Per Unit Emission'!AX111)*4545454.54545455)/30</f>
        <v>157750805.35536867</v>
      </c>
      <c r="IX67">
        <f>(('RCP19-NEW'!CG68*'Per Unit Emission'!AY111)*4545454.54545455)/30</f>
        <v>37950559.492832385</v>
      </c>
      <c r="IY67">
        <f>(('RCP19-NEW'!CH68*'Per Unit Emission'!AZ111)*4545454.54545455)/30</f>
        <v>494574744.34496158</v>
      </c>
    </row>
    <row r="68" spans="1:259" x14ac:dyDescent="0.25">
      <c r="A68">
        <v>2031</v>
      </c>
      <c r="B68">
        <f>(('Base-New'!C69*'Per Unit Emission'!C112)*4545454.54545455)/30</f>
        <v>1895877875.3378122</v>
      </c>
      <c r="C68">
        <f>(('Base-New'!D69*'Per Unit Emission'!D112)*4545454.54545455)/30</f>
        <v>510811330.88477212</v>
      </c>
      <c r="D68">
        <f>(('Base-New'!E69*'Per Unit Emission'!E112)*4545454.54545455)/30</f>
        <v>212839286.97187912</v>
      </c>
      <c r="E68">
        <f>(('Base-New'!F69*'Per Unit Emission'!F112)*4545454.54545455)/30</f>
        <v>158465907.74659377</v>
      </c>
      <c r="F68">
        <f>(('Base-New'!G69*'Per Unit Emission'!G112)*4545454.54545455)/30</f>
        <v>1323375421.397907</v>
      </c>
      <c r="G68">
        <f>(('Base-New'!H69*'Per Unit Emission'!H112)*4545454.54545455)/30</f>
        <v>59971003.51089067</v>
      </c>
      <c r="H68">
        <f>(('Base-New'!I69*'Per Unit Emission'!I112)*4545454.54545455)/30</f>
        <v>68623037.79194802</v>
      </c>
      <c r="I68">
        <f>(('Base-New'!J69*'Per Unit Emission'!J112)*4545454.54545455)/30</f>
        <v>278572983.14952344</v>
      </c>
      <c r="J68">
        <f>(('Base-New'!K69*'Per Unit Emission'!K112)*4545454.54545455)/30</f>
        <v>1554970048.9783335</v>
      </c>
      <c r="K68">
        <f>(('Base-New'!L69*'Per Unit Emission'!L112)*4545454.54545455)/30</f>
        <v>251902542.02350089</v>
      </c>
      <c r="L68">
        <f>(('Base-New'!M69*'Per Unit Emission'!M112)*4545454.54545455)/30</f>
        <v>303318337.93122345</v>
      </c>
      <c r="M68">
        <f>(('Base-New'!N69*'Per Unit Emission'!N112)*4545454.54545455)/30</f>
        <v>40385487.684161447</v>
      </c>
      <c r="N68">
        <f>(('Base-New'!O69*'Per Unit Emission'!O112)*4545454.54545455)/30</f>
        <v>140313796.92426264</v>
      </c>
      <c r="O68">
        <f>(('Base-New'!P69*'Per Unit Emission'!P112)*4545454.54545455)/30</f>
        <v>104810687.74103694</v>
      </c>
      <c r="P68">
        <f>(('Base-New'!Q69*'Per Unit Emission'!Q112)*4545454.54545455)/30</f>
        <v>97335466.389710054</v>
      </c>
      <c r="Q68">
        <f>(('Base-New'!R69*'Per Unit Emission'!R112)*4545454.54545455)/30</f>
        <v>393208614.28318346</v>
      </c>
      <c r="R68">
        <v>0</v>
      </c>
      <c r="S68">
        <f>(('Base-New'!T69*'Per Unit Emission'!C112)*4545454.54545455)/30</f>
        <v>1802093161.1754467</v>
      </c>
      <c r="T68">
        <f>(('Base-New'!U69*'Per Unit Emission'!D112)*4545454.54545455)/30</f>
        <v>467746070.08171952</v>
      </c>
      <c r="U68">
        <f>(('Base-New'!V69*'Per Unit Emission'!E112)*4545454.54545455)/30</f>
        <v>198940838.29617089</v>
      </c>
      <c r="V68">
        <f>(('Base-New'!W69*'Per Unit Emission'!F112)*4545454.54545455)/30</f>
        <v>152998043.63948077</v>
      </c>
      <c r="W68">
        <f>(('Base-New'!X69*'Per Unit Emission'!G112)*4545454.54545455)/30</f>
        <v>1274748557.113179</v>
      </c>
      <c r="X68">
        <f>(('Base-New'!Y69*'Per Unit Emission'!H112)*4545454.54545455)/30</f>
        <v>58552244.497763246</v>
      </c>
      <c r="Y68">
        <f>(('Base-New'!Z69*'Per Unit Emission'!I112)*4545454.54545455)/30</f>
        <v>64435444.912889652</v>
      </c>
      <c r="Z68">
        <f>(('Base-New'!AA69*'Per Unit Emission'!J112)*4545454.54545455)/30</f>
        <v>267176209.35776043</v>
      </c>
      <c r="AA68">
        <f>(('Base-New'!AB69*'Per Unit Emission'!K112)*4545454.54545455)/30</f>
        <v>1491200525.5167124</v>
      </c>
      <c r="AB68">
        <f>(('Base-New'!AC69*'Per Unit Emission'!L112)*4545454.54545455)/30</f>
        <v>244897110.35693729</v>
      </c>
      <c r="AC68">
        <f>(('Base-New'!AD69*'Per Unit Emission'!M112)*4545454.54545455)/30</f>
        <v>295651807.37609905</v>
      </c>
      <c r="AD68">
        <f>(('Base-New'!AE69*'Per Unit Emission'!N112)*4545454.54545455)/30</f>
        <v>38899456.579989247</v>
      </c>
      <c r="AE68">
        <f>(('Base-New'!AF69*'Per Unit Emission'!O112)*4545454.54545455)/30</f>
        <v>135059392.6974315</v>
      </c>
      <c r="AF68">
        <f>(('Base-New'!AG69*'Per Unit Emission'!P112)*4545454.54545455)/30</f>
        <v>103060774.60585138</v>
      </c>
      <c r="AG68">
        <f>(('Base-New'!AH69*'Per Unit Emission'!Q112)*4545454.54545455)/30</f>
        <v>94728344.856961697</v>
      </c>
      <c r="AH68">
        <f>(('Base-New'!AI69*'Per Unit Emission'!R112)*4545454.54545455)/30</f>
        <v>377439470.65026504</v>
      </c>
      <c r="AI68">
        <v>0</v>
      </c>
      <c r="AJ68">
        <f>(('Base-New'!AK69*'Per Unit Emission'!C112)*4545454.54545455)/30</f>
        <v>1708308447.0130811</v>
      </c>
      <c r="AK68">
        <f>(('Base-New'!AL69*'Per Unit Emission'!D112)*4545454.54545455)/30</f>
        <v>424680809.27866268</v>
      </c>
      <c r="AL68">
        <f>(('Base-New'!AM69*'Per Unit Emission'!E112)*4545454.54545455)/30</f>
        <v>185042389.62046394</v>
      </c>
      <c r="AM68">
        <f>(('Base-New'!AN69*'Per Unit Emission'!F112)*4545454.54545455)/30</f>
        <v>147530179.53236759</v>
      </c>
      <c r="AN68">
        <f>(('Base-New'!AO69*'Per Unit Emission'!G112)*4545454.54545455)/30</f>
        <v>1226121692.8284545</v>
      </c>
      <c r="AO68">
        <f>(('Base-New'!AP69*'Per Unit Emission'!H112)*4545454.54545455)/30</f>
        <v>57133485.484635837</v>
      </c>
      <c r="AP68">
        <f>(('Base-New'!AQ69*'Per Unit Emission'!I112)*4545454.54545455)/30</f>
        <v>60247852.033831276</v>
      </c>
      <c r="AQ68">
        <f>(('Base-New'!AR69*'Per Unit Emission'!J112)*4545454.54545455)/30</f>
        <v>255779435.56599751</v>
      </c>
      <c r="AR68">
        <f>(('Base-New'!AS69*'Per Unit Emission'!K112)*4545454.54545455)/30</f>
        <v>1427431002.0550942</v>
      </c>
      <c r="AS68">
        <f>(('Base-New'!AT69*'Per Unit Emission'!L112)*4545454.54545455)/30</f>
        <v>237891678.69037294</v>
      </c>
      <c r="AT68">
        <f>(('Base-New'!AU69*'Per Unit Emission'!M112)*4545454.54545455)/30</f>
        <v>287985276.82097226</v>
      </c>
      <c r="AU68">
        <f>(('Base-New'!AV69*'Per Unit Emission'!N112)*4545454.54545455)/30</f>
        <v>37413425.4758173</v>
      </c>
      <c r="AV68">
        <f>(('Base-New'!AW69*'Per Unit Emission'!O112)*4545454.54545455)/30</f>
        <v>129804988.47060032</v>
      </c>
      <c r="AW68">
        <f>(('Base-New'!AX69*'Per Unit Emission'!P112)*4545454.54545455)/30</f>
        <v>101310861.47066607</v>
      </c>
      <c r="AX68">
        <f>(('Base-New'!AY69*'Per Unit Emission'!Q112)*4545454.54545455)/30</f>
        <v>92121223.324213564</v>
      </c>
      <c r="AY68">
        <f>(('Base-New'!AZ69*'Per Unit Emission'!R112)*4545454.54545455)/30</f>
        <v>361670327.01734656</v>
      </c>
      <c r="AZ68">
        <v>0</v>
      </c>
      <c r="BA68">
        <f>(('Base-New'!BB69*'Per Unit Emission'!C112)*4545454.54545455)/30</f>
        <v>1614523732.8507185</v>
      </c>
      <c r="BB68">
        <f>(('Base-New'!BC69*'Per Unit Emission'!D112)*4545454.54545455)/30</f>
        <v>381615548.4756099</v>
      </c>
      <c r="BC68">
        <f>(('Base-New'!BD69*'Per Unit Emission'!E112)*4545454.54545455)/30</f>
        <v>171143940.9447557</v>
      </c>
      <c r="BD68">
        <f>(('Base-New'!BE69*'Per Unit Emission'!F112)*4545454.54545455)/30</f>
        <v>142062315.42525437</v>
      </c>
      <c r="BE68">
        <f>(('Base-New'!BF69*'Per Unit Emission'!G112)*4545454.54545455)/30</f>
        <v>1177494828.5437293</v>
      </c>
      <c r="BF68">
        <f>(('Base-New'!BG69*'Per Unit Emission'!H112)*4545454.54545455)/30</f>
        <v>55714726.471508428</v>
      </c>
      <c r="BG68">
        <f>(('Base-New'!BH69*'Per Unit Emission'!I112)*4545454.54545455)/30</f>
        <v>56060259.154772691</v>
      </c>
      <c r="BH68">
        <f>(('Base-New'!BI69*'Per Unit Emission'!J112)*4545454.54545455)/30</f>
        <v>244382661.77423507</v>
      </c>
      <c r="BI68">
        <f>(('Base-New'!BJ69*'Per Unit Emission'!K112)*4545454.54545455)/30</f>
        <v>1363661478.5934684</v>
      </c>
      <c r="BJ68">
        <f>(('Base-New'!BK69*'Per Unit Emission'!L112)*4545454.54545455)/30</f>
        <v>230886247.02380854</v>
      </c>
      <c r="BK68">
        <f>(('Base-New'!BL69*'Per Unit Emission'!M112)*4545454.54545455)/30</f>
        <v>280318746.26584792</v>
      </c>
      <c r="BL68">
        <f>(('Base-New'!BM69*'Per Unit Emission'!N112)*4545454.54545455)/30</f>
        <v>35927394.371645093</v>
      </c>
      <c r="BM68">
        <f>(('Base-New'!BN69*'Per Unit Emission'!O112)*4545454.54545455)/30</f>
        <v>124550584.24376971</v>
      </c>
      <c r="BN68">
        <f>(('Base-New'!BO69*'Per Unit Emission'!P112)*4545454.54545455)/30</f>
        <v>99560948.33548072</v>
      </c>
      <c r="BO68">
        <f>(('Base-New'!BP69*'Per Unit Emission'!Q112)*4545454.54545455)/30</f>
        <v>89514101.791465446</v>
      </c>
      <c r="BP68">
        <f>(('Base-New'!BQ69*'Per Unit Emission'!R112)*4545454.54545455)/30</f>
        <v>345901183.38442808</v>
      </c>
      <c r="BQ68">
        <v>0</v>
      </c>
      <c r="BR68">
        <f>(('Base-New'!BS69*'Per Unit Emission'!C112)*4545454.54545455)/30</f>
        <v>1520739018.6883554</v>
      </c>
      <c r="BS68">
        <f>(('Base-New'!BT69*'Per Unit Emission'!D112)*4545454.54545455)/30</f>
        <v>338550287.67255712</v>
      </c>
      <c r="BT68">
        <f>(('Base-New'!BU69*'Per Unit Emission'!E112)*4545454.54545455)/30</f>
        <v>157245492.26904729</v>
      </c>
      <c r="BU68">
        <f>(('Base-New'!BV69*'Per Unit Emission'!F112)*4545454.54545455)/30</f>
        <v>136594451.31814113</v>
      </c>
      <c r="BV68">
        <f>(('Base-New'!BW69*'Per Unit Emission'!G112)*4545454.54545455)/30</f>
        <v>1128867964.2590017</v>
      </c>
      <c r="BW68">
        <f>(('Base-New'!BX69*'Per Unit Emission'!H112)*4545454.54545455)/30</f>
        <v>54295967.458380766</v>
      </c>
      <c r="BX68">
        <f>(('Base-New'!BY69*'Per Unit Emission'!I112)*4545454.54545455)/30</f>
        <v>51872666.275714315</v>
      </c>
      <c r="BY68">
        <f>(('Base-New'!BZ69*'Per Unit Emission'!J112)*4545454.54545455)/30</f>
        <v>232985887.98247135</v>
      </c>
      <c r="BZ68">
        <f>(('Base-New'!CA69*'Per Unit Emission'!K112)*4545454.54545455)/30</f>
        <v>1299891955.1318474</v>
      </c>
      <c r="CA68">
        <f>(('Base-New'!CB69*'Per Unit Emission'!L112)*4545454.54545455)/30</f>
        <v>223880815.35724446</v>
      </c>
      <c r="CB68">
        <f>(('Base-New'!CC69*'Per Unit Emission'!M112)*4545454.54545455)/30</f>
        <v>272652215.71072096</v>
      </c>
      <c r="CC68">
        <f>(('Base-New'!CD69*'Per Unit Emission'!N112)*4545454.54545455)/30</f>
        <v>34441363.267473146</v>
      </c>
      <c r="CD68">
        <f>(('Base-New'!CE69*'Per Unit Emission'!O112)*4545454.54545455)/30</f>
        <v>119296180.01693855</v>
      </c>
      <c r="CE68">
        <f>(('Base-New'!CF69*'Per Unit Emission'!P112)*4545454.54545455)/30</f>
        <v>97811035.20029518</v>
      </c>
      <c r="CF68">
        <f>(('Base-New'!CG69*'Per Unit Emission'!Q112)*4545454.54545455)/30</f>
        <v>86906980.258717313</v>
      </c>
      <c r="CG68">
        <f>(('Base-New'!CH69*'Per Unit Emission'!R112)*4545454.54545455)/30</f>
        <v>330132039.75150961</v>
      </c>
      <c r="CH68">
        <v>0</v>
      </c>
      <c r="CI68">
        <v>0</v>
      </c>
      <c r="CJ68">
        <v>67.7</v>
      </c>
      <c r="CK68">
        <f>(('RCP26-NEW'!C69*'Per Unit Emission'!T112)*4545454.54545455)/30</f>
        <v>1982018919.3146613</v>
      </c>
      <c r="CL68">
        <f>(('RCP26-NEW'!D69*'Per Unit Emission'!U112)*4545454.54545455)/30</f>
        <v>530793296.83898395</v>
      </c>
      <c r="CM68">
        <f>(('RCP26-NEW'!E69*'Per Unit Emission'!V112)*4545454.54545455)/30</f>
        <v>235387555.86862653</v>
      </c>
      <c r="CN68">
        <f>(('RCP26-NEW'!F69*'Per Unit Emission'!W112)*4545454.54545455)/30</f>
        <v>137693701.50069115</v>
      </c>
      <c r="CO68">
        <f>(('RCP26-NEW'!G69*'Per Unit Emission'!X112)*4545454.54545455)/30</f>
        <v>1150676501.1073565</v>
      </c>
      <c r="CP68">
        <f>(('RCP26-NEW'!H69*'Per Unit Emission'!Y112)*4545454.54545455)/30</f>
        <v>94226250.062197819</v>
      </c>
      <c r="CQ68">
        <f>(('RCP26-NEW'!I69*'Per Unit Emission'!Z112)*4545454.54545455)/30</f>
        <v>75255687.825353667</v>
      </c>
      <c r="CR68">
        <f>(('RCP26-NEW'!J69*'Per Unit Emission'!AA112)*4545454.54545455)/30</f>
        <v>393430330.01781148</v>
      </c>
      <c r="CS68">
        <f>(('RCP26-NEW'!K69*'Per Unit Emission'!AB112)*4545454.54545455)/30</f>
        <v>1982860500.84196</v>
      </c>
      <c r="CT68">
        <f>(('RCP26-NEW'!L69*'Per Unit Emission'!AC112)*4545454.54545455)/30</f>
        <v>317091356.50977778</v>
      </c>
      <c r="CU68">
        <f>(('RCP26-NEW'!M69*'Per Unit Emission'!AD112)*4545454.54545455)/30</f>
        <v>775149419.50833809</v>
      </c>
      <c r="CV68">
        <f>(('RCP26-NEW'!N69*'Per Unit Emission'!AE112)*4545454.54545455)/30</f>
        <v>50295258.348073684</v>
      </c>
      <c r="CW68">
        <f>(('RCP26-NEW'!O69*'Per Unit Emission'!AF112)*4545454.54545455)/30</f>
        <v>161947885.86345297</v>
      </c>
      <c r="CX68">
        <f>(('RCP26-NEW'!P69*'Per Unit Emission'!AG112)*4545454.54545455)/30</f>
        <v>462634424.86059684</v>
      </c>
      <c r="CY68">
        <f>(('RCP26-NEW'!Q69*'Per Unit Emission'!AH112)*4545454.54545455)/30</f>
        <v>174697971.16174373</v>
      </c>
      <c r="CZ68">
        <f>(('RCP26-NEW'!R69*'Per Unit Emission'!AI112)*4545454.54545455)/30</f>
        <v>469869413.87976187</v>
      </c>
      <c r="DA68">
        <f>(('RCP26-NEW'!S69*'Per Unit Emission'!AJ112)*4545454.54545455)/30</f>
        <v>0</v>
      </c>
      <c r="DB68">
        <f>(('RCP26-NEW'!T69*'Per Unit Emission'!T112)*4545454.54545455)/30</f>
        <v>1862778341.4683788</v>
      </c>
      <c r="DC68">
        <f>(('RCP26-NEW'!U69*'Per Unit Emission'!U112)*4545454.54545455)/30</f>
        <v>470935400.45682317</v>
      </c>
      <c r="DD68">
        <f>(('RCP26-NEW'!V69*'Per Unit Emission'!V112)*4545454.54545455)/30</f>
        <v>217412092.96091005</v>
      </c>
      <c r="DE68">
        <f>(('RCP26-NEW'!W69*'Per Unit Emission'!W112)*4545454.54545455)/30</f>
        <v>131397729.15293755</v>
      </c>
      <c r="DF68">
        <f>(('RCP26-NEW'!X69*'Per Unit Emission'!X112)*4545454.54545455)/30</f>
        <v>1093670734.766953</v>
      </c>
      <c r="DG68">
        <f>(('RCP26-NEW'!Y69*'Per Unit Emission'!Y112)*4545454.54545455)/30</f>
        <v>92116528.54265438</v>
      </c>
      <c r="DH68">
        <f>(('RCP26-NEW'!Z69*'Per Unit Emission'!Z112)*4545454.54545455)/30</f>
        <v>69763536.592186853</v>
      </c>
      <c r="DI68">
        <f>(('RCP26-NEW'!AA69*'Per Unit Emission'!AA112)*4545454.54545455)/30</f>
        <v>375974018.16114205</v>
      </c>
      <c r="DJ68">
        <f>(('RCP26-NEW'!AB69*'Per Unit Emission'!AB112)*4545454.54545455)/30</f>
        <v>1928264175.9476552</v>
      </c>
      <c r="DK68">
        <f>(('RCP26-NEW'!AC69*'Per Unit Emission'!AC112)*4545454.54545455)/30</f>
        <v>306841222.66048467</v>
      </c>
      <c r="DL68">
        <f>(('RCP26-NEW'!AD69*'Per Unit Emission'!AD112)*4545454.54545455)/30</f>
        <v>759071805.84120512</v>
      </c>
      <c r="DM68">
        <f>(('RCP26-NEW'!AE69*'Per Unit Emission'!AE112)*4545454.54545455)/30</f>
        <v>48094749.382394031</v>
      </c>
      <c r="DN68">
        <f>(('RCP26-NEW'!AF69*'Per Unit Emission'!AF112)*4545454.54545455)/30</f>
        <v>153846232.62336397</v>
      </c>
      <c r="DO68">
        <f>(('RCP26-NEW'!AG69*'Per Unit Emission'!AG112)*4545454.54545455)/30</f>
        <v>455242272.23328358</v>
      </c>
      <c r="DP68">
        <f>(('RCP26-NEW'!AH69*'Per Unit Emission'!AH112)*4545454.54545455)/30</f>
        <v>170121789.9957293</v>
      </c>
      <c r="DQ68">
        <f>(('RCP26-NEW'!AI69*'Per Unit Emission'!AI112)*4545454.54545455)/30</f>
        <v>446962008.7792781</v>
      </c>
      <c r="DR68">
        <f>(('RCP26-NEW'!AJ69*'Per Unit Emission'!AJ112)*4545454.54545455)/30</f>
        <v>0</v>
      </c>
      <c r="DS68">
        <f>(('RCP26-NEW'!AK69*'Per Unit Emission'!T112)*4545454.54545455)/30</f>
        <v>1743537763.6220968</v>
      </c>
      <c r="DT68">
        <f>(('RCP26-NEW'!AL69*'Per Unit Emission'!U112)*4545454.54545455)/30</f>
        <v>411077504.07466251</v>
      </c>
      <c r="DU68">
        <f>(('RCP26-NEW'!AM69*'Per Unit Emission'!V112)*4545454.54545455)/30</f>
        <v>199436630.05319208</v>
      </c>
      <c r="DV68">
        <f>(('RCP26-NEW'!AN69*'Per Unit Emission'!W112)*4545454.54545455)/30</f>
        <v>125101756.80518371</v>
      </c>
      <c r="DW68">
        <f>(('RCP26-NEW'!AO69*'Per Unit Emission'!X112)*4545454.54545455)/30</f>
        <v>1036664968.4265466</v>
      </c>
      <c r="DX68">
        <f>(('RCP26-NEW'!AP69*'Per Unit Emission'!Y112)*4545454.54545455)/30</f>
        <v>90006807.023110971</v>
      </c>
      <c r="DY68">
        <f>(('RCP26-NEW'!AQ69*'Per Unit Emission'!Z112)*4545454.54545455)/30</f>
        <v>64271385.359020025</v>
      </c>
      <c r="DZ68">
        <f>(('RCP26-NEW'!AR69*'Per Unit Emission'!AA112)*4545454.54545455)/30</f>
        <v>358517706.30447489</v>
      </c>
      <c r="EA68">
        <f>(('RCP26-NEW'!AS69*'Per Unit Emission'!AB112)*4545454.54545455)/30</f>
        <v>1873667851.0533471</v>
      </c>
      <c r="EB68">
        <f>(('RCP26-NEW'!AT69*'Per Unit Emission'!AC112)*4545454.54545455)/30</f>
        <v>296591088.811194</v>
      </c>
      <c r="EC68">
        <f>(('RCP26-NEW'!AU69*'Per Unit Emission'!AD112)*4545454.54545455)/30</f>
        <v>742994192.17407227</v>
      </c>
      <c r="ED68">
        <f>(('RCP26-NEW'!AV69*'Per Unit Emission'!AE112)*4545454.54545455)/30</f>
        <v>45894240.416714363</v>
      </c>
      <c r="EE68">
        <f>(('RCP26-NEW'!AW69*'Per Unit Emission'!AF112)*4545454.54545455)/30</f>
        <v>145744579.38327444</v>
      </c>
      <c r="EF68">
        <f>(('RCP26-NEW'!AX69*'Per Unit Emission'!AG112)*4545454.54545455)/30</f>
        <v>447850119.6059683</v>
      </c>
      <c r="EG68">
        <f>(('RCP26-NEW'!AY69*'Per Unit Emission'!AH112)*4545454.54545455)/30</f>
        <v>165545608.82971463</v>
      </c>
      <c r="EH68">
        <f>(('RCP26-NEW'!AZ69*'Per Unit Emission'!AI112)*4545454.54545455)/30</f>
        <v>424054603.67879444</v>
      </c>
      <c r="EI68">
        <f>(('RCP26-NEW'!BA69*'Per Unit Emission'!AJ112)*4545454.54545455)/30</f>
        <v>0</v>
      </c>
      <c r="EJ68">
        <f>(('RCP26-NEW'!BB69*'Per Unit Emission'!T112)*4545454.54545455)/30</f>
        <v>1624297185.7758176</v>
      </c>
      <c r="EK68">
        <f>(('RCP26-NEW'!BC69*'Per Unit Emission'!U112)*4545454.54545455)/30</f>
        <v>351219607.6925</v>
      </c>
      <c r="EL68">
        <f>(('RCP26-NEW'!BD69*'Per Unit Emission'!V112)*4545454.54545455)/30</f>
        <v>181461167.1454756</v>
      </c>
      <c r="EM68">
        <f>(('RCP26-NEW'!BE69*'Per Unit Emission'!W112)*4545454.54545455)/30</f>
        <v>118805784.45743008</v>
      </c>
      <c r="EN68">
        <f>(('RCP26-NEW'!BF69*'Per Unit Emission'!X112)*4545454.54545455)/30</f>
        <v>979659202.08614314</v>
      </c>
      <c r="EO68">
        <f>(('RCP26-NEW'!BG69*'Per Unit Emission'!Y112)*4545454.54545455)/30</f>
        <v>87897085.503567562</v>
      </c>
      <c r="EP68">
        <f>(('RCP26-NEW'!BH69*'Per Unit Emission'!Z112)*4545454.54545455)/30</f>
        <v>58779234.125853211</v>
      </c>
      <c r="EQ68">
        <f>(('RCP26-NEW'!BI69*'Per Unit Emission'!AA112)*4545454.54545455)/30</f>
        <v>341061394.44780552</v>
      </c>
      <c r="ER68">
        <f>(('RCP26-NEW'!BJ69*'Per Unit Emission'!AB112)*4545454.54545455)/30</f>
        <v>1819071526.1590421</v>
      </c>
      <c r="ES68">
        <f>(('RCP26-NEW'!BK69*'Per Unit Emission'!AC112)*4545454.54545455)/30</f>
        <v>286340954.96190089</v>
      </c>
      <c r="ET68">
        <f>(('RCP26-NEW'!BL69*'Per Unit Emission'!AD112)*4545454.54545455)/30</f>
        <v>726916578.50693941</v>
      </c>
      <c r="EU68">
        <f>(('RCP26-NEW'!BM69*'Per Unit Emission'!AE112)*4545454.54545455)/30</f>
        <v>43693731.451034717</v>
      </c>
      <c r="EV68">
        <f>(('RCP26-NEW'!BN69*'Per Unit Emission'!AF112)*4545454.54545455)/30</f>
        <v>137642926.14318568</v>
      </c>
      <c r="EW68">
        <f>(('RCP26-NEW'!BO69*'Per Unit Emission'!AG112)*4545454.54545455)/30</f>
        <v>440457966.97865307</v>
      </c>
      <c r="EX68">
        <f>(('RCP26-NEW'!BP69*'Per Unit Emission'!AH112)*4545454.54545455)/30</f>
        <v>160969427.66370016</v>
      </c>
      <c r="EY68">
        <f>(('RCP26-NEW'!BQ69*'Per Unit Emission'!AI112)*4545454.54545455)/30</f>
        <v>401147198.57831067</v>
      </c>
      <c r="EZ68">
        <f>(('RCP26-NEW'!BR69*'Per Unit Emission'!AJ112)*4545454.54545455)/30</f>
        <v>0</v>
      </c>
      <c r="FA68">
        <f>(('RCP26-NEW'!BS69*'Per Unit Emission'!T112)*4545454.54545455)/30</f>
        <v>1505056607.9295285</v>
      </c>
      <c r="FB68">
        <f>(('RCP26-NEW'!BT69*'Per Unit Emission'!U112)*4545454.54545455)/30</f>
        <v>291361711.31034148</v>
      </c>
      <c r="FC68">
        <f>(('RCP26-NEW'!BU69*'Per Unit Emission'!V112)*4545454.54545455)/30</f>
        <v>163485704.23775917</v>
      </c>
      <c r="FD68">
        <f>(('RCP26-NEW'!BV69*'Per Unit Emission'!W112)*4545454.54545455)/30</f>
        <v>112509812.10967647</v>
      </c>
      <c r="FE68">
        <f>(('RCP26-NEW'!BW69*'Per Unit Emission'!X112)*4545454.54545455)/30</f>
        <v>922653435.74573946</v>
      </c>
      <c r="FF68">
        <f>(('RCP26-NEW'!BX69*'Per Unit Emission'!Y112)*4545454.54545455)/30</f>
        <v>85787363.984024182</v>
      </c>
      <c r="FG68">
        <f>(('RCP26-NEW'!BY69*'Per Unit Emission'!Z112)*4545454.54545455)/30</f>
        <v>53287082.892686583</v>
      </c>
      <c r="FH68">
        <f>(('RCP26-NEW'!BZ69*'Per Unit Emission'!AA112)*4545454.54545455)/30</f>
        <v>323605082.59113848</v>
      </c>
      <c r="FI68">
        <f>(('RCP26-NEW'!CA69*'Per Unit Emission'!AB112)*4545454.54545455)/30</f>
        <v>1764475201.2647374</v>
      </c>
      <c r="FJ68">
        <f>(('RCP26-NEW'!CB69*'Per Unit Emission'!AC112)*4545454.54545455)/30</f>
        <v>276090821.11260778</v>
      </c>
      <c r="FK68">
        <f>(('RCP26-NEW'!CC69*'Per Unit Emission'!AD112)*4545454.54545455)/30</f>
        <v>710838964.83980882</v>
      </c>
      <c r="FL68">
        <f>(('RCP26-NEW'!CD69*'Per Unit Emission'!AE112)*4545454.54545455)/30</f>
        <v>41493222.485355057</v>
      </c>
      <c r="FM68">
        <f>(('RCP26-NEW'!CE69*'Per Unit Emission'!AF112)*4545454.54545455)/30</f>
        <v>129541272.90309663</v>
      </c>
      <c r="FN68">
        <f>(('RCP26-NEW'!CF69*'Per Unit Emission'!AG112)*4545454.54545455)/30</f>
        <v>433065814.35133785</v>
      </c>
      <c r="FO68">
        <f>(('RCP26-NEW'!CG69*'Per Unit Emission'!AH112)*4545454.54545455)/30</f>
        <v>156393246.49768573</v>
      </c>
      <c r="FP68">
        <f>(('RCP26-NEW'!CH69*'Per Unit Emission'!AI112)*4545454.54545455)/30</f>
        <v>378239793.47782683</v>
      </c>
      <c r="FQ68">
        <v>0</v>
      </c>
      <c r="FR68">
        <v>0</v>
      </c>
      <c r="FS68">
        <v>67.7</v>
      </c>
      <c r="FT68">
        <f>(('RCP19-NEW'!C69*'Per Unit Emission'!AK112)*4545454.54545455)/30</f>
        <v>1672971646.0562904</v>
      </c>
      <c r="FU68">
        <f>(('RCP19-NEW'!D69*'Per Unit Emission'!AL112)*4545454.54545455)/30</f>
        <v>355963053.66374415</v>
      </c>
      <c r="FV68">
        <f>(('RCP19-NEW'!E69*'Per Unit Emission'!AM112)*4545454.54545455)/30</f>
        <v>233837365.04371247</v>
      </c>
      <c r="FW68">
        <f>(('RCP19-NEW'!F69*'Per Unit Emission'!AN112)*4545454.54545455)/30</f>
        <v>112957688.6993988</v>
      </c>
      <c r="FX68">
        <f>(('RCP19-NEW'!G69*'Per Unit Emission'!AO112)*4545454.54545455)/30</f>
        <v>824451344.86438596</v>
      </c>
      <c r="FY68">
        <f>(('RCP19-NEW'!H69*'Per Unit Emission'!AP112)*4545454.54545455)/30</f>
        <v>36981416.354976609</v>
      </c>
      <c r="FZ68">
        <f>(('RCP19-NEW'!I69*'Per Unit Emission'!AQ112)*4545454.54545455)/30</f>
        <v>67498017.855074659</v>
      </c>
      <c r="GA68">
        <f>(('RCP19-NEW'!J69*'Per Unit Emission'!AR112)*4545454.54545455)/30</f>
        <v>361289349.61221629</v>
      </c>
      <c r="GB68">
        <f>(('RCP19-NEW'!K69*'Per Unit Emission'!AS112)*4545454.54545455)/30</f>
        <v>2677453504.6235013</v>
      </c>
      <c r="GC68">
        <f>(('RCP19-NEW'!L69*'Per Unit Emission'!AT112)*4545454.54545455)/30</f>
        <v>326242975.64986825</v>
      </c>
      <c r="GD68">
        <f>(('RCP19-NEW'!M69*'Per Unit Emission'!AU112)*4545454.54545455)/30</f>
        <v>670444634.22759795</v>
      </c>
      <c r="GE68">
        <f>(('RCP19-NEW'!N69*'Per Unit Emission'!AV112)*4545454.54545455)/30</f>
        <v>41721988.944173321</v>
      </c>
      <c r="GF68">
        <f>(('RCP19-NEW'!O69*'Per Unit Emission'!AW112)*4545454.54545455)/30</f>
        <v>16608361.303534934</v>
      </c>
      <c r="GG68">
        <f>(('RCP19-NEW'!P69*'Per Unit Emission'!AX112)*4545454.54545455)/30</f>
        <v>259237032.1781449</v>
      </c>
      <c r="GH68">
        <f>(('RCP19-NEW'!Q69*'Per Unit Emission'!AY112)*4545454.54545455)/30</f>
        <v>52606879.127780229</v>
      </c>
      <c r="GI68">
        <f>(('RCP19-NEW'!R69*'Per Unit Emission'!AZ112)*4545454.54545455)/30</f>
        <v>666707620.95547032</v>
      </c>
      <c r="GJ68">
        <f>(('RCP19-NEW'!S69*'Per Unit Emission'!BA112)*4545454.54545455)/30</f>
        <v>0</v>
      </c>
      <c r="GK68">
        <f>(('RCP19-NEW'!T69*'Per Unit Emission'!AK112)*4545454.54545455)/30</f>
        <v>1582135077.4434149</v>
      </c>
      <c r="GL68">
        <f>(('RCP19-NEW'!U69*'Per Unit Emission'!AL112)*4545454.54545455)/30</f>
        <v>297262120.2699039</v>
      </c>
      <c r="GM68">
        <f>(('RCP19-NEW'!V69*'Per Unit Emission'!AM112)*4545454.54545455)/30</f>
        <v>218467797.46261609</v>
      </c>
      <c r="GN68">
        <f>(('RCP19-NEW'!W69*'Per Unit Emission'!AN112)*4545454.54545455)/30</f>
        <v>106043936.38278975</v>
      </c>
      <c r="GO68">
        <f>(('RCP19-NEW'!X69*'Per Unit Emission'!AO112)*4545454.54545455)/30</f>
        <v>785869097.38656604</v>
      </c>
      <c r="GP68">
        <f>(('RCP19-NEW'!Y69*'Per Unit Emission'!AP112)*4545454.54545455)/30</f>
        <v>35620871.934438385</v>
      </c>
      <c r="GQ68">
        <f>(('RCP19-NEW'!Z69*'Per Unit Emission'!AQ112)*4545454.54545455)/30</f>
        <v>63547015.384229757</v>
      </c>
      <c r="GR68">
        <f>(('RCP19-NEW'!AA69*'Per Unit Emission'!AR112)*4545454.54545455)/30</f>
        <v>332777054.23213732</v>
      </c>
      <c r="GS68">
        <f>(('RCP19-NEW'!AB69*'Per Unit Emission'!AS112)*4545454.54545455)/30</f>
        <v>2592198050.6568241</v>
      </c>
      <c r="GT68">
        <f>(('RCP19-NEW'!AC69*'Per Unit Emission'!AT112)*4545454.54545455)/30</f>
        <v>316229642.08382678</v>
      </c>
      <c r="GU68">
        <f>(('RCP19-NEW'!AD69*'Per Unit Emission'!AU112)*4545454.54545455)/30</f>
        <v>649081852.68467259</v>
      </c>
      <c r="GV68">
        <f>(('RCP19-NEW'!AE69*'Per Unit Emission'!AV112)*4545454.54545455)/30</f>
        <v>39835352.918632045</v>
      </c>
      <c r="GW68">
        <f>(('RCP19-NEW'!AF69*'Per Unit Emission'!AW112)*4545454.54545455)/30</f>
        <v>12309971.390509676</v>
      </c>
      <c r="GX68">
        <f>(('RCP19-NEW'!AG69*'Per Unit Emission'!AX112)*4545454.54545455)/30</f>
        <v>252010559.09935796</v>
      </c>
      <c r="GY68">
        <f>(('RCP19-NEW'!AH69*'Per Unit Emission'!AY112)*4545454.54545455)/30</f>
        <v>48083862.738508701</v>
      </c>
      <c r="GZ68">
        <f>(('RCP19-NEW'!AI69*'Per Unit Emission'!AZ112)*4545454.54545455)/30</f>
        <v>640230891.79173589</v>
      </c>
      <c r="HA68">
        <f>(('RCP19-NEW'!AJ69*'Per Unit Emission'!BA112)*4545454.54545455)/30</f>
        <v>0</v>
      </c>
      <c r="HB68">
        <f>(('RCP19-NEW'!AK69*'Per Unit Emission'!AK112)*4545454.54545455)/30</f>
        <v>1491298508.8305516</v>
      </c>
      <c r="HC68">
        <f>(('RCP19-NEW'!AL69*'Per Unit Emission'!AL112)*4545454.54545455)/30</f>
        <v>238561186.87606207</v>
      </c>
      <c r="HD68">
        <f>(('RCP19-NEW'!AM69*'Per Unit Emission'!AM112)*4545454.54545455)/30</f>
        <v>203098229.88151872</v>
      </c>
      <c r="HE68">
        <f>(('RCP19-NEW'!AN69*'Per Unit Emission'!AN112)*4545454.54545455)/30</f>
        <v>99130184.066181168</v>
      </c>
      <c r="HF68">
        <f>(('RCP19-NEW'!AO69*'Per Unit Emission'!AO112)*4545454.54545455)/30</f>
        <v>747286849.90874875</v>
      </c>
      <c r="HG68">
        <f>(('RCP19-NEW'!AP69*'Per Unit Emission'!AP112)*4545454.54545455)/30</f>
        <v>34260327.513900161</v>
      </c>
      <c r="HH68">
        <f>(('RCP19-NEW'!AQ69*'Per Unit Emission'!AQ112)*4545454.54545455)/30</f>
        <v>59596012.913385078</v>
      </c>
      <c r="HI68">
        <f>(('RCP19-NEW'!AR69*'Per Unit Emission'!AR112)*4545454.54545455)/30</f>
        <v>304264758.85205692</v>
      </c>
      <c r="HJ68">
        <f>(('RCP19-NEW'!AS69*'Per Unit Emission'!AS112)*4545454.54545455)/30</f>
        <v>2506942596.6901474</v>
      </c>
      <c r="HK68">
        <f>(('RCP19-NEW'!AT69*'Per Unit Emission'!AT112)*4545454.54545455)/30</f>
        <v>306216308.51778519</v>
      </c>
      <c r="HL68">
        <f>(('RCP19-NEW'!AU69*'Per Unit Emission'!AU112)*4545454.54545455)/30</f>
        <v>627719071.14174724</v>
      </c>
      <c r="HM68">
        <f>(('RCP19-NEW'!AV69*'Per Unit Emission'!AV112)*4545454.54545455)/30</f>
        <v>37948716.893090658</v>
      </c>
      <c r="HN68">
        <f>(('RCP19-NEW'!AW69*'Per Unit Emission'!AW112)*4545454.54545455)/30</f>
        <v>8011581.4774842458</v>
      </c>
      <c r="HO68">
        <f>(('RCP19-NEW'!AX69*'Per Unit Emission'!AX112)*4545454.54545455)/30</f>
        <v>244784086.0205723</v>
      </c>
      <c r="HP68">
        <f>(('RCP19-NEW'!AY69*'Per Unit Emission'!AY112)*4545454.54545455)/30</f>
        <v>43560846.349237166</v>
      </c>
      <c r="HQ68">
        <f>(('RCP19-NEW'!AZ69*'Per Unit Emission'!AZ112)*4545454.54545455)/30</f>
        <v>613754162.62800145</v>
      </c>
      <c r="HR68">
        <f>(('RCP19-NEW'!BA69*'Per Unit Emission'!BA112)*4545454.54545455)/30</f>
        <v>0</v>
      </c>
      <c r="HS68">
        <f>(('RCP19-NEW'!BB69*'Per Unit Emission'!AK112)*4545454.54545455)/30</f>
        <v>1400461940.2176886</v>
      </c>
      <c r="HT68">
        <f>(('RCP19-NEW'!BC69*'Per Unit Emission'!AL112)*4545454.54545455)/30</f>
        <v>179860253.48222172</v>
      </c>
      <c r="HU68">
        <f>(('RCP19-NEW'!BD69*'Per Unit Emission'!AM112)*4545454.54545455)/30</f>
        <v>187728662.30042341</v>
      </c>
      <c r="HV68">
        <f>(('RCP19-NEW'!BE69*'Per Unit Emission'!AN112)*4545454.54545455)/30</f>
        <v>92216431.749572098</v>
      </c>
      <c r="HW68">
        <f>(('RCP19-NEW'!BF69*'Per Unit Emission'!AO112)*4545454.54545455)/30</f>
        <v>708704602.43093026</v>
      </c>
      <c r="HX68">
        <f>(('RCP19-NEW'!BG69*'Per Unit Emission'!AP112)*4545454.54545455)/30</f>
        <v>32899783.093361948</v>
      </c>
      <c r="HY68">
        <f>(('RCP19-NEW'!BH69*'Per Unit Emission'!AQ112)*4545454.54545455)/30</f>
        <v>55645010.442540072</v>
      </c>
      <c r="HZ68">
        <f>(('RCP19-NEW'!BI69*'Per Unit Emission'!AR112)*4545454.54545455)/30</f>
        <v>275752463.47197795</v>
      </c>
      <c r="IA68">
        <f>(('RCP19-NEW'!BJ69*'Per Unit Emission'!AS112)*4545454.54545455)/30</f>
        <v>2421687142.7234836</v>
      </c>
      <c r="IB68">
        <f>(('RCP19-NEW'!BK69*'Per Unit Emission'!AT112)*4545454.54545455)/30</f>
        <v>296202974.95174372</v>
      </c>
      <c r="IC68">
        <f>(('RCP19-NEW'!BL69*'Per Unit Emission'!AU112)*4545454.54545455)/30</f>
        <v>606356289.59882045</v>
      </c>
      <c r="ID68">
        <f>(('RCP19-NEW'!BM69*'Per Unit Emission'!AV112)*4545454.54545455)/30</f>
        <v>36062080.867549405</v>
      </c>
      <c r="IE68">
        <f>(('RCP19-NEW'!BN69*'Per Unit Emission'!AW112)*4545454.54545455)/30</f>
        <v>3713191.5644591628</v>
      </c>
      <c r="IF68">
        <f>(('RCP19-NEW'!BO69*'Per Unit Emission'!AX112)*4545454.54545455)/30</f>
        <v>237557612.94178665</v>
      </c>
      <c r="IG68">
        <f>(('RCP19-NEW'!BP69*'Per Unit Emission'!AY112)*4545454.54545455)/30</f>
        <v>39037829.959965378</v>
      </c>
      <c r="IH68">
        <f>(('RCP19-NEW'!BQ69*'Per Unit Emission'!AZ112)*4545454.54545455)/30</f>
        <v>587277433.4642669</v>
      </c>
      <c r="II68">
        <f>(('RCP19-NEW'!BR69*'Per Unit Emission'!BA112)*4545454.54545455)/30</f>
        <v>0</v>
      </c>
      <c r="IJ68">
        <f>(('RCP19-NEW'!BS69*'Per Unit Emission'!AK112)*4545454.54545455)/30</f>
        <v>1309625371.6048253</v>
      </c>
      <c r="IK68">
        <f>(('RCP19-NEW'!BT69*'Per Unit Emission'!AL112)*4545454.54545455)/30</f>
        <v>121159320.08838089</v>
      </c>
      <c r="IL68">
        <f>(('RCP19-NEW'!BU69*'Per Unit Emission'!AM112)*4545454.54545455)/30</f>
        <v>172359094.71932706</v>
      </c>
      <c r="IM68">
        <f>(('RCP19-NEW'!BV69*'Per Unit Emission'!AN112)*4545454.54545455)/30</f>
        <v>85302679.43296352</v>
      </c>
      <c r="IN68">
        <f>(('RCP19-NEW'!BW69*'Per Unit Emission'!AO112)*4545454.54545455)/30</f>
        <v>670122354.95311153</v>
      </c>
      <c r="IO68">
        <f>(('RCP19-NEW'!BX69*'Per Unit Emission'!AP112)*4545454.54545455)/30</f>
        <v>31539238.672823846</v>
      </c>
      <c r="IP68">
        <f>(('RCP19-NEW'!BY69*'Per Unit Emission'!AQ112)*4545454.54545455)/30</f>
        <v>51694007.971695513</v>
      </c>
      <c r="IQ68">
        <f>(('RCP19-NEW'!BZ69*'Per Unit Emission'!AR112)*4545454.54545455)/30</f>
        <v>247240168.09189889</v>
      </c>
      <c r="IR68">
        <f>(('RCP19-NEW'!CA69*'Per Unit Emission'!AS112)*4545454.54545455)/30</f>
        <v>2336431688.7568078</v>
      </c>
      <c r="IS68">
        <f>(('RCP19-NEW'!CB69*'Per Unit Emission'!AT112)*4545454.54545455)/30</f>
        <v>286189641.38570213</v>
      </c>
      <c r="IT68">
        <f>(('RCP19-NEW'!CC69*'Per Unit Emission'!AU112)*4545454.54545455)/30</f>
        <v>584993508.05589509</v>
      </c>
      <c r="IU68">
        <f>(('RCP19-NEW'!CD69*'Per Unit Emission'!AV112)*4545454.54545455)/30</f>
        <v>34175444.842008144</v>
      </c>
      <c r="IV68">
        <f>(('RCP19-NEW'!CE69*'Per Unit Emission'!AW112)*4545454.54545455)/30</f>
        <v>0</v>
      </c>
      <c r="IW68">
        <f>(('RCP19-NEW'!CF69*'Per Unit Emission'!AX112)*4545454.54545455)/30</f>
        <v>230331139.86299977</v>
      </c>
      <c r="IX68">
        <f>(('RCP19-NEW'!CG69*'Per Unit Emission'!AY112)*4545454.54545455)/30</f>
        <v>34514813.570693962</v>
      </c>
      <c r="IY68">
        <f>(('RCP19-NEW'!CH69*'Per Unit Emission'!AZ112)*4545454.54545455)/30</f>
        <v>560800704.30053365</v>
      </c>
    </row>
    <row r="69" spans="1:259" x14ac:dyDescent="0.25">
      <c r="A69">
        <v>2032</v>
      </c>
      <c r="B69">
        <f>(('Base-New'!C70*'Per Unit Emission'!C113)*4545454.54545455)/30</f>
        <v>1576410178.7811077</v>
      </c>
      <c r="C69">
        <f>(('Base-New'!D70*'Per Unit Emission'!D113)*4545454.54545455)/30</f>
        <v>289333222.75353402</v>
      </c>
      <c r="D69">
        <f>(('Base-New'!E70*'Per Unit Emission'!E113)*4545454.54545455)/30</f>
        <v>157595862.98553562</v>
      </c>
      <c r="E69">
        <f>(('Base-New'!F70*'Per Unit Emission'!F113)*4545454.54545455)/30</f>
        <v>145498932.14063618</v>
      </c>
      <c r="F69">
        <f>(('Base-New'!G70*'Per Unit Emission'!G113)*4545454.54545455)/30</f>
        <v>1230996015.9966683</v>
      </c>
      <c r="G69">
        <f>(('Base-New'!H70*'Per Unit Emission'!H113)*4545454.54545455)/30</f>
        <v>67404073.075855523</v>
      </c>
      <c r="H69">
        <f>(('Base-New'!I70*'Per Unit Emission'!I113)*4545454.54545455)/30</f>
        <v>52696141.594924308</v>
      </c>
      <c r="I69">
        <f>(('Base-New'!J70*'Per Unit Emission'!J113)*4545454.54545455)/30</f>
        <v>256869804.50572377</v>
      </c>
      <c r="J69">
        <f>(('Base-New'!K70*'Per Unit Emission'!K113)*4545454.54545455)/30</f>
        <v>1601647228.3893023</v>
      </c>
      <c r="K69">
        <f>(('Base-New'!L70*'Per Unit Emission'!L113)*4545454.54545455)/30</f>
        <v>250266519.4182846</v>
      </c>
      <c r="L69">
        <f>(('Base-New'!M70*'Per Unit Emission'!M113)*4545454.54545455)/30</f>
        <v>322453387.01964223</v>
      </c>
      <c r="M69">
        <f>(('Base-New'!N70*'Per Unit Emission'!N113)*4545454.54545455)/30</f>
        <v>39765633.747715928</v>
      </c>
      <c r="N69">
        <f>(('Base-New'!O70*'Per Unit Emission'!O113)*4545454.54545455)/30</f>
        <v>135671873.98798764</v>
      </c>
      <c r="O69">
        <f>(('Base-New'!P70*'Per Unit Emission'!P113)*4545454.54545455)/30</f>
        <v>122380956.52099228</v>
      </c>
      <c r="P69">
        <f>(('Base-New'!Q70*'Per Unit Emission'!Q113)*4545454.54545455)/30</f>
        <v>101501161.94072424</v>
      </c>
      <c r="Q69">
        <f>(('Base-New'!R70*'Per Unit Emission'!R113)*4545454.54545455)/30</f>
        <v>417137922.76077777</v>
      </c>
      <c r="R69">
        <v>0</v>
      </c>
      <c r="S69">
        <f>(('Base-New'!T70*'Per Unit Emission'!C113)*4545454.54545455)/30</f>
        <v>1443183304.9575164</v>
      </c>
      <c r="T69">
        <f>(('Base-New'!U70*'Per Unit Emission'!D113)*4545454.54545455)/30</f>
        <v>231916949.29485846</v>
      </c>
      <c r="U69">
        <f>(('Base-New'!V70*'Per Unit Emission'!E113)*4545454.54545455)/30</f>
        <v>138608092.47512698</v>
      </c>
      <c r="V69">
        <f>(('Base-New'!W70*'Per Unit Emission'!F113)*4545454.54545455)/30</f>
        <v>137279727.21793211</v>
      </c>
      <c r="W69">
        <f>(('Base-New'!X70*'Per Unit Emission'!G113)*4545454.54545455)/30</f>
        <v>1158429781.2531061</v>
      </c>
      <c r="X69">
        <f>(('Base-New'!Y70*'Per Unit Emission'!H113)*4545454.54545455)/30</f>
        <v>64992650.531739883</v>
      </c>
      <c r="Y69">
        <f>(('Base-New'!Z70*'Per Unit Emission'!I113)*4545454.54545455)/30</f>
        <v>46873977.862945452</v>
      </c>
      <c r="Z69">
        <f>(('Base-New'!AA70*'Per Unit Emission'!J113)*4545454.54545455)/30</f>
        <v>240093364.30253756</v>
      </c>
      <c r="AA69">
        <f>(('Base-New'!AB70*'Per Unit Emission'!K113)*4545454.54545455)/30</f>
        <v>1505838719.1804922</v>
      </c>
      <c r="AB69">
        <f>(('Base-New'!AC70*'Per Unit Emission'!L113)*4545454.54545455)/30</f>
        <v>239166894.87912396</v>
      </c>
      <c r="AC69">
        <f>(('Base-New'!AD70*'Per Unit Emission'!M113)*4545454.54545455)/30</f>
        <v>309837653.04023015</v>
      </c>
      <c r="AD69">
        <f>(('Base-New'!AE70*'Per Unit Emission'!N113)*4545454.54545455)/30</f>
        <v>37519119.937989019</v>
      </c>
      <c r="AE69">
        <f>(('Base-New'!AF70*'Per Unit Emission'!O113)*4545454.54545455)/30</f>
        <v>127777243.59934853</v>
      </c>
      <c r="AF69">
        <f>(('Base-New'!AG70*'Per Unit Emission'!P113)*4545454.54545455)/30</f>
        <v>119062146.82654685</v>
      </c>
      <c r="AG69">
        <f>(('Base-New'!AH70*'Per Unit Emission'!Q113)*4545454.54545455)/30</f>
        <v>97285161.186750889</v>
      </c>
      <c r="AH69">
        <f>(('Base-New'!AI70*'Per Unit Emission'!R113)*4545454.54545455)/30</f>
        <v>393219671.82777244</v>
      </c>
      <c r="AI69">
        <v>0</v>
      </c>
      <c r="AJ69">
        <f>(('Base-New'!AK70*'Per Unit Emission'!C113)*4545454.54545455)/30</f>
        <v>1309956431.1339231</v>
      </c>
      <c r="AK69">
        <f>(('Base-New'!AL70*'Per Unit Emission'!D113)*4545454.54545455)/30</f>
        <v>174500675.83618292</v>
      </c>
      <c r="AL69">
        <f>(('Base-New'!AM70*'Per Unit Emission'!E113)*4545454.54545455)/30</f>
        <v>119620321.96471928</v>
      </c>
      <c r="AM69">
        <f>(('Base-New'!AN70*'Per Unit Emission'!F113)*4545454.54545455)/30</f>
        <v>129060522.29522806</v>
      </c>
      <c r="AN69">
        <f>(('Base-New'!AO70*'Per Unit Emission'!G113)*4545454.54545455)/30</f>
        <v>1085863546.5095384</v>
      </c>
      <c r="AO69">
        <f>(('Base-New'!AP70*'Per Unit Emission'!H113)*4545454.54545455)/30</f>
        <v>62581227.987624504</v>
      </c>
      <c r="AP69">
        <f>(('Base-New'!AQ70*'Per Unit Emission'!I113)*4545454.54545455)/30</f>
        <v>41051814.130966812</v>
      </c>
      <c r="AQ69">
        <f>(('Base-New'!AR70*'Per Unit Emission'!J113)*4545454.54545455)/30</f>
        <v>223316924.09934986</v>
      </c>
      <c r="AR69">
        <f>(('Base-New'!AS70*'Per Unit Emission'!K113)*4545454.54545455)/30</f>
        <v>1410030209.9716754</v>
      </c>
      <c r="AS69">
        <f>(('Base-New'!AT70*'Per Unit Emission'!L113)*4545454.54545455)/30</f>
        <v>228067270.3399637</v>
      </c>
      <c r="AT69">
        <f>(('Base-New'!AU70*'Per Unit Emission'!M113)*4545454.54545455)/30</f>
        <v>297221919.06081802</v>
      </c>
      <c r="AU69">
        <f>(('Base-New'!AV70*'Per Unit Emission'!N113)*4545454.54545455)/30</f>
        <v>35272606.128262103</v>
      </c>
      <c r="AV69">
        <f>(('Base-New'!AW70*'Per Unit Emission'!O113)*4545454.54545455)/30</f>
        <v>119882613.21070917</v>
      </c>
      <c r="AW69">
        <f>(('Base-New'!AX70*'Per Unit Emission'!P113)*4545454.54545455)/30</f>
        <v>115743337.13210161</v>
      </c>
      <c r="AX69">
        <f>(('Base-New'!AY70*'Per Unit Emission'!Q113)*4545454.54545455)/30</f>
        <v>93069160.432777256</v>
      </c>
      <c r="AY69">
        <f>(('Base-New'!AZ70*'Per Unit Emission'!R113)*4545454.54545455)/30</f>
        <v>369301420.89476717</v>
      </c>
      <c r="AZ69">
        <v>0</v>
      </c>
      <c r="BA69">
        <f>(('Base-New'!BB70*'Per Unit Emission'!C113)*4545454.54545455)/30</f>
        <v>1176729557.3103297</v>
      </c>
      <c r="BB69">
        <f>(('Base-New'!BC70*'Per Unit Emission'!D113)*4545454.54545455)/30</f>
        <v>117084402.37750715</v>
      </c>
      <c r="BC69">
        <f>(('Base-New'!BD70*'Per Unit Emission'!E113)*4545454.54545455)/30</f>
        <v>100632551.45431174</v>
      </c>
      <c r="BD69">
        <f>(('Base-New'!BE70*'Per Unit Emission'!F113)*4545454.54545455)/30</f>
        <v>120841317.37252374</v>
      </c>
      <c r="BE69">
        <f>(('Base-New'!BF70*'Per Unit Emission'!G113)*4545454.54545455)/30</f>
        <v>1013297311.7659764</v>
      </c>
      <c r="BF69">
        <f>(('Base-New'!BG70*'Per Unit Emission'!H113)*4545454.54545455)/30</f>
        <v>60169805.443509117</v>
      </c>
      <c r="BG69">
        <f>(('Base-New'!BH70*'Per Unit Emission'!I113)*4545454.54545455)/30</f>
        <v>35229650.398987964</v>
      </c>
      <c r="BH69">
        <f>(('Base-New'!BI70*'Per Unit Emission'!J113)*4545454.54545455)/30</f>
        <v>206540483.89616194</v>
      </c>
      <c r="BI69">
        <f>(('Base-New'!BJ70*'Per Unit Emission'!K113)*4545454.54545455)/30</f>
        <v>1314221700.762867</v>
      </c>
      <c r="BJ69">
        <f>(('Base-New'!BK70*'Per Unit Emission'!L113)*4545454.54545455)/30</f>
        <v>216967645.80080298</v>
      </c>
      <c r="BK69">
        <f>(('Base-New'!BL70*'Per Unit Emission'!M113)*4545454.54545455)/30</f>
        <v>284606185.08140594</v>
      </c>
      <c r="BL69">
        <f>(('Base-New'!BM70*'Per Unit Emission'!N113)*4545454.54545455)/30</f>
        <v>33026092.318535436</v>
      </c>
      <c r="BM69">
        <f>(('Base-New'!BN70*'Per Unit Emission'!O113)*4545454.54545455)/30</f>
        <v>111987982.8220703</v>
      </c>
      <c r="BN69">
        <f>(('Base-New'!BO70*'Per Unit Emission'!P113)*4545454.54545455)/30</f>
        <v>112424527.43765639</v>
      </c>
      <c r="BO69">
        <f>(('Base-New'!BP70*'Per Unit Emission'!Q113)*4545454.54545455)/30</f>
        <v>88853159.678803891</v>
      </c>
      <c r="BP69">
        <f>(('Base-New'!BQ70*'Per Unit Emission'!R113)*4545454.54545455)/30</f>
        <v>345383169.96175945</v>
      </c>
      <c r="BQ69">
        <v>0</v>
      </c>
      <c r="BR69">
        <f>(('Base-New'!BS70*'Per Unit Emission'!C113)*4545454.54545455)/30</f>
        <v>1043502683.4867361</v>
      </c>
      <c r="BS69">
        <f>(('Base-New'!BT70*'Per Unit Emission'!D113)*4545454.54545455)/30</f>
        <v>59668128.918831617</v>
      </c>
      <c r="BT69">
        <f>(('Base-New'!BU70*'Per Unit Emission'!E113)*4545454.54545455)/30</f>
        <v>81644780.943903998</v>
      </c>
      <c r="BU69">
        <f>(('Base-New'!BV70*'Per Unit Emission'!F113)*4545454.54545455)/30</f>
        <v>112622112.44981967</v>
      </c>
      <c r="BV69">
        <f>(('Base-New'!BW70*'Per Unit Emission'!G113)*4545454.54545455)/30</f>
        <v>940731077.02240884</v>
      </c>
      <c r="BW69">
        <f>(('Base-New'!BX70*'Per Unit Emission'!H113)*4545454.54545455)/30</f>
        <v>57758382.89939373</v>
      </c>
      <c r="BX69">
        <f>(('Base-New'!BY70*'Per Unit Emission'!I113)*4545454.54545455)/30</f>
        <v>29407486.66700932</v>
      </c>
      <c r="BY69">
        <f>(('Base-New'!BZ70*'Per Unit Emission'!J113)*4545454.54545455)/30</f>
        <v>189764043.69297427</v>
      </c>
      <c r="BZ69">
        <f>(('Base-New'!CA70*'Per Unit Emission'!K113)*4545454.54545455)/30</f>
        <v>1218413191.5540521</v>
      </c>
      <c r="CA69">
        <f>(('Base-New'!CB70*'Per Unit Emission'!L113)*4545454.54545455)/30</f>
        <v>205868021.26164234</v>
      </c>
      <c r="CB69">
        <f>(('Base-New'!CC70*'Per Unit Emission'!M113)*4545454.54545455)/30</f>
        <v>271990451.10199136</v>
      </c>
      <c r="CC69">
        <f>(('Base-New'!CD70*'Per Unit Emission'!N113)*4545454.54545455)/30</f>
        <v>30779578.508808516</v>
      </c>
      <c r="CD69">
        <f>(('Base-New'!CE70*'Per Unit Emission'!O113)*4545454.54545455)/30</f>
        <v>104093352.43343118</v>
      </c>
      <c r="CE69">
        <f>(('Base-New'!CF70*'Per Unit Emission'!P113)*4545454.54545455)/30</f>
        <v>109105717.74321118</v>
      </c>
      <c r="CF69">
        <f>(('Base-New'!CG70*'Per Unit Emission'!Q113)*4545454.54545455)/30</f>
        <v>84637158.924830511</v>
      </c>
      <c r="CG69">
        <f>(('Base-New'!CH70*'Per Unit Emission'!R113)*4545454.54545455)/30</f>
        <v>321464919.02875412</v>
      </c>
      <c r="CH69">
        <v>0</v>
      </c>
      <c r="CI69">
        <v>0</v>
      </c>
      <c r="CJ69">
        <v>67.733333333333334</v>
      </c>
      <c r="CK69">
        <f>(('RCP26-NEW'!C70*'Per Unit Emission'!T113)*4545454.54545455)/30</f>
        <v>1408866777.1507037</v>
      </c>
      <c r="CL69">
        <f>(('RCP26-NEW'!D70*'Per Unit Emission'!U113)*4545454.54545455)/30</f>
        <v>191261004.95007518</v>
      </c>
      <c r="CM69">
        <f>(('RCP26-NEW'!E70*'Per Unit Emission'!V113)*4545454.54545455)/30</f>
        <v>217042788.84781399</v>
      </c>
      <c r="CN69">
        <f>(('RCP26-NEW'!F70*'Per Unit Emission'!W113)*4545454.54545455)/30</f>
        <v>152800116.95025939</v>
      </c>
      <c r="CO69">
        <f>(('RCP26-NEW'!G70*'Per Unit Emission'!X113)*4545454.54545455)/30</f>
        <v>946081178.36318243</v>
      </c>
      <c r="CP69">
        <f>(('RCP26-NEW'!H70*'Per Unit Emission'!Y113)*4545454.54545455)/30</f>
        <v>88085580.39088957</v>
      </c>
      <c r="CQ69">
        <f>(('RCP26-NEW'!I70*'Per Unit Emission'!Z113)*4545454.54545455)/30</f>
        <v>62465299.145254895</v>
      </c>
      <c r="CR69">
        <f>(('RCP26-NEW'!J70*'Per Unit Emission'!AA113)*4545454.54545455)/30</f>
        <v>385482516.63748318</v>
      </c>
      <c r="CS69">
        <f>(('RCP26-NEW'!K70*'Per Unit Emission'!AB113)*4545454.54545455)/30</f>
        <v>2593131986.3764672</v>
      </c>
      <c r="CT69">
        <f>(('RCP26-NEW'!L70*'Per Unit Emission'!AC113)*4545454.54545455)/30</f>
        <v>316381710.68584037</v>
      </c>
      <c r="CU69">
        <f>(('RCP26-NEW'!M70*'Per Unit Emission'!AD113)*4545454.54545455)/30</f>
        <v>883309965.18971872</v>
      </c>
      <c r="CV69">
        <f>(('RCP26-NEW'!N70*'Per Unit Emission'!AE113)*4545454.54545455)/30</f>
        <v>51262978.192211933</v>
      </c>
      <c r="CW69">
        <f>(('RCP26-NEW'!O70*'Per Unit Emission'!AF113)*4545454.54545455)/30</f>
        <v>146925377.13102272</v>
      </c>
      <c r="CX69">
        <f>(('RCP26-NEW'!P70*'Per Unit Emission'!AG113)*4545454.54545455)/30</f>
        <v>436705284.5071618</v>
      </c>
      <c r="CY69">
        <f>(('RCP26-NEW'!Q70*'Per Unit Emission'!AH113)*4545454.54545455)/30</f>
        <v>184236551.33042338</v>
      </c>
      <c r="CZ69">
        <f>(('RCP26-NEW'!R70*'Per Unit Emission'!AI113)*4545454.54545455)/30</f>
        <v>457918215.15709043</v>
      </c>
      <c r="DA69">
        <f>(('RCP26-NEW'!S70*'Per Unit Emission'!AJ113)*4545454.54545455)/30</f>
        <v>0</v>
      </c>
      <c r="DB69">
        <f>(('RCP26-NEW'!T70*'Per Unit Emission'!T113)*4545454.54545455)/30</f>
        <v>1229535151.4425666</v>
      </c>
      <c r="DC69">
        <f>(('RCP26-NEW'!U70*'Per Unit Emission'!U113)*4545454.54545455)/30</f>
        <v>106847740.53198309</v>
      </c>
      <c r="DD69">
        <f>(('RCP26-NEW'!V70*'Per Unit Emission'!V113)*4545454.54545455)/30</f>
        <v>190275918.38757017</v>
      </c>
      <c r="DE69">
        <f>(('RCP26-NEW'!W70*'Per Unit Emission'!W113)*4545454.54545455)/30</f>
        <v>142380009.47050947</v>
      </c>
      <c r="DF69">
        <f>(('RCP26-NEW'!X70*'Per Unit Emission'!X113)*4545454.54545455)/30</f>
        <v>859355770.62817025</v>
      </c>
      <c r="DG69">
        <f>(('RCP26-NEW'!Y70*'Per Unit Emission'!Y113)*4545454.54545455)/30</f>
        <v>84286604.432004124</v>
      </c>
      <c r="DH69">
        <f>(('RCP26-NEW'!Z70*'Per Unit Emission'!Z113)*4545454.54545455)/30</f>
        <v>54229417.115460649</v>
      </c>
      <c r="DI69">
        <f>(('RCP26-NEW'!AA70*'Per Unit Emission'!AA113)*4545454.54545455)/30</f>
        <v>357284393.52791131</v>
      </c>
      <c r="DJ69">
        <f>(('RCP26-NEW'!AB70*'Per Unit Emission'!AB113)*4545454.54545455)/30</f>
        <v>2490207200.4108829</v>
      </c>
      <c r="DK69">
        <f>(('RCP26-NEW'!AC70*'Per Unit Emission'!AC113)*4545454.54545455)/30</f>
        <v>298874489.91598225</v>
      </c>
      <c r="DL69">
        <f>(('RCP26-NEW'!AD70*'Per Unit Emission'!AD113)*4545454.54545455)/30</f>
        <v>851650594.73384321</v>
      </c>
      <c r="DM69">
        <f>(('RCP26-NEW'!AE70*'Per Unit Emission'!AE113)*4545454.54545455)/30</f>
        <v>47660143.901687808</v>
      </c>
      <c r="DN69">
        <f>(('RCP26-NEW'!AF70*'Per Unit Emission'!AF113)*4545454.54545455)/30</f>
        <v>134143125.81188104</v>
      </c>
      <c r="DO69">
        <f>(('RCP26-NEW'!AG70*'Per Unit Emission'!AG113)*4545454.54545455)/30</f>
        <v>422500373.50681567</v>
      </c>
      <c r="DP69">
        <f>(('RCP26-NEW'!AH70*'Per Unit Emission'!AH113)*4545454.54545455)/30</f>
        <v>175963449.04795784</v>
      </c>
      <c r="DQ69">
        <f>(('RCP26-NEW'!AI70*'Per Unit Emission'!AI113)*4545454.54545455)/30</f>
        <v>421333679.3915956</v>
      </c>
      <c r="DR69">
        <f>(('RCP26-NEW'!AJ70*'Per Unit Emission'!AJ113)*4545454.54545455)/30</f>
        <v>0</v>
      </c>
      <c r="DS69">
        <f>(('RCP26-NEW'!AK70*'Per Unit Emission'!T113)*4545454.54545455)/30</f>
        <v>1050203525.7344321</v>
      </c>
      <c r="DT69">
        <f>(('RCP26-NEW'!AL70*'Per Unit Emission'!U113)*4545454.54545455)/30</f>
        <v>26990558.435589809</v>
      </c>
      <c r="DU69">
        <f>(('RCP26-NEW'!AM70*'Per Unit Emission'!V113)*4545454.54545455)/30</f>
        <v>163509047.92732489</v>
      </c>
      <c r="DV69">
        <f>(('RCP26-NEW'!AN70*'Per Unit Emission'!W113)*4545454.54545455)/30</f>
        <v>131959901.99075982</v>
      </c>
      <c r="DW69">
        <f>(('RCP26-NEW'!AO70*'Per Unit Emission'!X113)*4545454.54545455)/30</f>
        <v>772630362.89316297</v>
      </c>
      <c r="DX69">
        <f>(('RCP26-NEW'!AP70*'Per Unit Emission'!Y113)*4545454.54545455)/30</f>
        <v>80487628.473118648</v>
      </c>
      <c r="DY69">
        <f>(('RCP26-NEW'!AQ70*'Per Unit Emission'!Z113)*4545454.54545455)/30</f>
        <v>45993535.085666396</v>
      </c>
      <c r="DZ69">
        <f>(('RCP26-NEW'!AR70*'Per Unit Emission'!AA113)*4545454.54545455)/30</f>
        <v>329086270.41833717</v>
      </c>
      <c r="EA69">
        <f>(('RCP26-NEW'!AS70*'Per Unit Emission'!AB113)*4545454.54545455)/30</f>
        <v>2387282414.4452987</v>
      </c>
      <c r="EB69">
        <f>(('RCP26-NEW'!AT70*'Per Unit Emission'!AC113)*4545454.54545455)/30</f>
        <v>281367269.14612192</v>
      </c>
      <c r="EC69">
        <f>(('RCP26-NEW'!AU70*'Per Unit Emission'!AD113)*4545454.54545455)/30</f>
        <v>819991224.27796996</v>
      </c>
      <c r="ED69">
        <f>(('RCP26-NEW'!AV70*'Per Unit Emission'!AE113)*4545454.54545455)/30</f>
        <v>44057309.611163683</v>
      </c>
      <c r="EE69">
        <f>(('RCP26-NEW'!AW70*'Per Unit Emission'!AF113)*4545454.54545455)/30</f>
        <v>121360874.4927396</v>
      </c>
      <c r="EF69">
        <f>(('RCP26-NEW'!AX70*'Per Unit Emission'!AG113)*4545454.54545455)/30</f>
        <v>408295462.50646943</v>
      </c>
      <c r="EG69">
        <f>(('RCP26-NEW'!AY70*'Per Unit Emission'!AH113)*4545454.54545455)/30</f>
        <v>167690346.76549199</v>
      </c>
      <c r="EH69">
        <f>(('RCP26-NEW'!AZ70*'Per Unit Emission'!AI113)*4545454.54545455)/30</f>
        <v>384749143.62610084</v>
      </c>
      <c r="EI69">
        <f>(('RCP26-NEW'!BA70*'Per Unit Emission'!AJ113)*4545454.54545455)/30</f>
        <v>0</v>
      </c>
      <c r="EJ69">
        <f>(('RCP26-NEW'!BB70*'Per Unit Emission'!T113)*4545454.54545455)/30</f>
        <v>870871900.02629769</v>
      </c>
      <c r="EK69">
        <f>(('RCP26-NEW'!BC70*'Per Unit Emission'!U113)*4545454.54545455)/30</f>
        <v>17394579.596763551</v>
      </c>
      <c r="EL69">
        <f>(('RCP26-NEW'!BD70*'Per Unit Emission'!V113)*4545454.54545455)/30</f>
        <v>136742177.46707988</v>
      </c>
      <c r="EM69">
        <f>(('RCP26-NEW'!BE70*'Per Unit Emission'!W113)*4545454.54545455)/30</f>
        <v>121539794.51101014</v>
      </c>
      <c r="EN69">
        <f>(('RCP26-NEW'!BF70*'Per Unit Emission'!X113)*4545454.54545455)/30</f>
        <v>685904955.15815318</v>
      </c>
      <c r="EO69">
        <f>(('RCP26-NEW'!BG70*'Per Unit Emission'!Y113)*4545454.54545455)/30</f>
        <v>76688652.514233187</v>
      </c>
      <c r="EP69">
        <f>(('RCP26-NEW'!BH70*'Per Unit Emission'!Z113)*4545454.54545455)/30</f>
        <v>37757653.055872314</v>
      </c>
      <c r="EQ69">
        <f>(('RCP26-NEW'!BI70*'Per Unit Emission'!AA113)*4545454.54545455)/30</f>
        <v>300888147.30876309</v>
      </c>
      <c r="ER69">
        <f>(('RCP26-NEW'!BJ70*'Per Unit Emission'!AB113)*4545454.54545455)/30</f>
        <v>2284357628.4797144</v>
      </c>
      <c r="ES69">
        <f>(('RCP26-NEW'!BK70*'Per Unit Emission'!AC113)*4545454.54545455)/30</f>
        <v>263860048.37626144</v>
      </c>
      <c r="ET69">
        <f>(('RCP26-NEW'!BL70*'Per Unit Emission'!AD113)*4545454.54545455)/30</f>
        <v>788331853.82209432</v>
      </c>
      <c r="EU69">
        <f>(('RCP26-NEW'!BM70*'Per Unit Emission'!AE113)*4545454.54545455)/30</f>
        <v>40454475.320639543</v>
      </c>
      <c r="EV69">
        <f>(('RCP26-NEW'!BN70*'Per Unit Emission'!AF113)*4545454.54545455)/30</f>
        <v>108578623.17359795</v>
      </c>
      <c r="EW69">
        <f>(('RCP26-NEW'!BO70*'Per Unit Emission'!AG113)*4545454.54545455)/30</f>
        <v>394090551.5061233</v>
      </c>
      <c r="EX69">
        <f>(('RCP26-NEW'!BP70*'Per Unit Emission'!AH113)*4545454.54545455)/30</f>
        <v>159417244.48302644</v>
      </c>
      <c r="EY69">
        <f>(('RCP26-NEW'!BQ70*'Per Unit Emission'!AI113)*4545454.54545455)/30</f>
        <v>348164607.86060601</v>
      </c>
      <c r="EZ69">
        <f>(('RCP26-NEW'!BR70*'Per Unit Emission'!AJ113)*4545454.54545455)/30</f>
        <v>0</v>
      </c>
      <c r="FA69">
        <f>(('RCP26-NEW'!BS70*'Per Unit Emission'!T113)*4545454.54545455)/30</f>
        <v>691540274.31817007</v>
      </c>
      <c r="FB69">
        <f>(('RCP26-NEW'!BT70*'Per Unit Emission'!U113)*4545454.54545455)/30</f>
        <v>7798600.7579371212</v>
      </c>
      <c r="FC69">
        <f>(('RCP26-NEW'!BU70*'Per Unit Emission'!V113)*4545454.54545455)/30</f>
        <v>109975307.00683473</v>
      </c>
      <c r="FD69">
        <f>(('RCP26-NEW'!BV70*'Per Unit Emission'!W113)*4545454.54545455)/30</f>
        <v>111119687.03126</v>
      </c>
      <c r="FE69">
        <f>(('RCP26-NEW'!BW70*'Per Unit Emission'!X113)*4545454.54545455)/30</f>
        <v>599179547.42314339</v>
      </c>
      <c r="FF69">
        <f>(('RCP26-NEW'!BX70*'Per Unit Emission'!Y113)*4545454.54545455)/30</f>
        <v>72889676.555347726</v>
      </c>
      <c r="FG69">
        <f>(('RCP26-NEW'!BY70*'Per Unit Emission'!Z113)*4545454.54545455)/30</f>
        <v>29521771.026077881</v>
      </c>
      <c r="FH69">
        <f>(('RCP26-NEW'!BZ70*'Per Unit Emission'!AA113)*4545454.54545455)/30</f>
        <v>272690024.19918895</v>
      </c>
      <c r="FI69">
        <f>(('RCP26-NEW'!CA70*'Per Unit Emission'!AB113)*4545454.54545455)/30</f>
        <v>2181432842.5141301</v>
      </c>
      <c r="FJ69">
        <f>(('RCP26-NEW'!CB70*'Per Unit Emission'!AC113)*4545454.54545455)/30</f>
        <v>246352827.60640106</v>
      </c>
      <c r="FK69">
        <f>(('RCP26-NEW'!CC70*'Per Unit Emission'!AD113)*4545454.54545455)/30</f>
        <v>756672483.36622107</v>
      </c>
      <c r="FL69">
        <f>(('RCP26-NEW'!CD70*'Per Unit Emission'!AE113)*4545454.54545455)/30</f>
        <v>36851641.030115418</v>
      </c>
      <c r="FM69">
        <f>(('RCP26-NEW'!CE70*'Per Unit Emission'!AF113)*4545454.54545455)/30</f>
        <v>95796371.854456499</v>
      </c>
      <c r="FN69">
        <f>(('RCP26-NEW'!CF70*'Per Unit Emission'!AG113)*4545454.54545455)/30</f>
        <v>379885640.50577891</v>
      </c>
      <c r="FO69">
        <f>(('RCP26-NEW'!CG70*'Per Unit Emission'!AH113)*4545454.54545455)/30</f>
        <v>151144142.20056063</v>
      </c>
      <c r="FP69">
        <f>(('RCP26-NEW'!CH70*'Per Unit Emission'!AI113)*4545454.54545455)/30</f>
        <v>311580072.09511113</v>
      </c>
      <c r="FQ69">
        <v>0</v>
      </c>
      <c r="FR69">
        <v>0</v>
      </c>
      <c r="FS69">
        <v>67.733333333333334</v>
      </c>
      <c r="FT69">
        <f>(('RCP19-NEW'!C70*'Per Unit Emission'!AK113)*4545454.54545455)/30</f>
        <v>2276735441.0589957</v>
      </c>
      <c r="FU69">
        <f>(('RCP19-NEW'!D70*'Per Unit Emission'!AL113)*4545454.54545455)/30</f>
        <v>302895325.24091846</v>
      </c>
      <c r="FV69">
        <f>(('RCP19-NEW'!E70*'Per Unit Emission'!AM113)*4545454.54545455)/30</f>
        <v>182802088.93743938</v>
      </c>
      <c r="FW69">
        <f>(('RCP19-NEW'!F70*'Per Unit Emission'!AN113)*4545454.54545455)/30</f>
        <v>95126277.974586144</v>
      </c>
      <c r="FX69">
        <f>(('RCP19-NEW'!G70*'Per Unit Emission'!AO113)*4545454.54545455)/30</f>
        <v>769249653.75958371</v>
      </c>
      <c r="FY69">
        <f>(('RCP19-NEW'!H70*'Per Unit Emission'!AP113)*4545454.54545455)/30</f>
        <v>24039746.961581603</v>
      </c>
      <c r="FZ69">
        <f>(('RCP19-NEW'!I70*'Per Unit Emission'!AQ113)*4545454.54545455)/30</f>
        <v>63991228.299432375</v>
      </c>
      <c r="GA69">
        <f>(('RCP19-NEW'!J70*'Per Unit Emission'!AR113)*4545454.54545455)/30</f>
        <v>346763730.34512794</v>
      </c>
      <c r="GB69">
        <f>(('RCP19-NEW'!K70*'Per Unit Emission'!AS113)*4545454.54545455)/30</f>
        <v>2168921332.9207072</v>
      </c>
      <c r="GC69">
        <f>(('RCP19-NEW'!L70*'Per Unit Emission'!AT113)*4545454.54545455)/30</f>
        <v>273563303.51950514</v>
      </c>
      <c r="GD69">
        <f>(('RCP19-NEW'!M70*'Per Unit Emission'!AU113)*4545454.54545455)/30</f>
        <v>435855570.09896874</v>
      </c>
      <c r="GE69">
        <f>(('RCP19-NEW'!N70*'Per Unit Emission'!AV113)*4545454.54545455)/30</f>
        <v>54521385.510323413</v>
      </c>
      <c r="GF69">
        <f>(('RCP19-NEW'!O70*'Per Unit Emission'!AW113)*4545454.54545455)/30</f>
        <v>62835598.303349294</v>
      </c>
      <c r="GG69">
        <f>(('RCP19-NEW'!P70*'Per Unit Emission'!AX113)*4545454.54545455)/30</f>
        <v>290306001.52963644</v>
      </c>
      <c r="GH69">
        <f>(('RCP19-NEW'!Q70*'Per Unit Emission'!AY113)*4545454.54545455)/30</f>
        <v>64858495.523870677</v>
      </c>
      <c r="GI69">
        <f>(('RCP19-NEW'!R70*'Per Unit Emission'!AZ113)*4545454.54545455)/30</f>
        <v>528231649.71582758</v>
      </c>
      <c r="GJ69">
        <f>(('RCP19-NEW'!S70*'Per Unit Emission'!BA113)*4545454.54545455)/30</f>
        <v>0</v>
      </c>
      <c r="GK69">
        <f>(('RCP19-NEW'!T70*'Per Unit Emission'!AK113)*4545454.54545455)/30</f>
        <v>2114548762.5224671</v>
      </c>
      <c r="GL69">
        <f>(('RCP19-NEW'!U70*'Per Unit Emission'!AL113)*4545454.54545455)/30</f>
        <v>242414259.27046517</v>
      </c>
      <c r="GM69">
        <f>(('RCP19-NEW'!V70*'Per Unit Emission'!AM113)*4545454.54545455)/30</f>
        <v>157571727.70710865</v>
      </c>
      <c r="GN69">
        <f>(('RCP19-NEW'!W70*'Per Unit Emission'!AN113)*4545454.54545455)/30</f>
        <v>84002899.693567306</v>
      </c>
      <c r="GO69">
        <f>(('RCP19-NEW'!X70*'Per Unit Emission'!AO113)*4545454.54545455)/30</f>
        <v>704762195.66403723</v>
      </c>
      <c r="GP69">
        <f>(('RCP19-NEW'!Y70*'Per Unit Emission'!AP113)*4545454.54545455)/30</f>
        <v>21830286.165649924</v>
      </c>
      <c r="GQ69">
        <f>(('RCP19-NEW'!Z70*'Per Unit Emission'!AQ113)*4545454.54545455)/30</f>
        <v>57404233.99908381</v>
      </c>
      <c r="GR69">
        <f>(('RCP19-NEW'!AA70*'Per Unit Emission'!AR113)*4545454.54545455)/30</f>
        <v>300992630.09598446</v>
      </c>
      <c r="GS69">
        <f>(('RCP19-NEW'!AB70*'Per Unit Emission'!AS113)*4545454.54545455)/30</f>
        <v>2018907508.0219359</v>
      </c>
      <c r="GT69">
        <f>(('RCP19-NEW'!AC70*'Per Unit Emission'!AT113)*4545454.54545455)/30</f>
        <v>255963267.95020568</v>
      </c>
      <c r="GU69">
        <f>(('RCP19-NEW'!AD70*'Per Unit Emission'!AU113)*4545454.54545455)/30</f>
        <v>400640865.20632523</v>
      </c>
      <c r="GV69">
        <f>(('RCP19-NEW'!AE70*'Per Unit Emission'!AV113)*4545454.54545455)/30</f>
        <v>51063169.236909866</v>
      </c>
      <c r="GW69">
        <f>(('RCP19-NEW'!AF70*'Per Unit Emission'!AW113)*4545454.54545455)/30</f>
        <v>55602309.395151548</v>
      </c>
      <c r="GX69">
        <f>(('RCP19-NEW'!AG70*'Per Unit Emission'!AX113)*4545454.54545455)/30</f>
        <v>275921576.52696121</v>
      </c>
      <c r="GY69">
        <f>(('RCP19-NEW'!AH70*'Per Unit Emission'!AY113)*4545454.54545455)/30</f>
        <v>57431278.87223468</v>
      </c>
      <c r="GZ69">
        <f>(('RCP19-NEW'!AI70*'Per Unit Emission'!AZ113)*4545454.54545455)/30</f>
        <v>483918255.14250129</v>
      </c>
      <c r="HA69">
        <f>(('RCP19-NEW'!AJ70*'Per Unit Emission'!BA113)*4545454.54545455)/30</f>
        <v>0</v>
      </c>
      <c r="HB69">
        <f>(('RCP19-NEW'!AK70*'Per Unit Emission'!AK113)*4545454.54545455)/30</f>
        <v>1952362083.9859388</v>
      </c>
      <c r="HC69">
        <f>(('RCP19-NEW'!AL70*'Per Unit Emission'!AL113)*4545454.54545455)/30</f>
        <v>181933193.30001184</v>
      </c>
      <c r="HD69">
        <f>(('RCP19-NEW'!AM70*'Per Unit Emission'!AM113)*4545454.54545455)/30</f>
        <v>132341366.47677799</v>
      </c>
      <c r="HE69">
        <f>(('RCP19-NEW'!AN70*'Per Unit Emission'!AN113)*4545454.54545455)/30</f>
        <v>72879521.41254814</v>
      </c>
      <c r="HF69">
        <f>(('RCP19-NEW'!AO70*'Per Unit Emission'!AO113)*4545454.54545455)/30</f>
        <v>640274737.56848931</v>
      </c>
      <c r="HG69">
        <f>(('RCP19-NEW'!AP70*'Per Unit Emission'!AP113)*4545454.54545455)/30</f>
        <v>19620825.369718358</v>
      </c>
      <c r="HH69">
        <f>(('RCP19-NEW'!AQ70*'Per Unit Emission'!AQ113)*4545454.54545455)/30</f>
        <v>50817239.698735245</v>
      </c>
      <c r="HI69">
        <f>(('RCP19-NEW'!AR70*'Per Unit Emission'!AR113)*4545454.54545455)/30</f>
        <v>255221529.84683985</v>
      </c>
      <c r="HJ69">
        <f>(('RCP19-NEW'!AS70*'Per Unit Emission'!AS113)*4545454.54545455)/30</f>
        <v>1868893683.1231642</v>
      </c>
      <c r="HK69">
        <f>(('RCP19-NEW'!AT70*'Per Unit Emission'!AT113)*4545454.54545455)/30</f>
        <v>238363232.38090739</v>
      </c>
      <c r="HL69">
        <f>(('RCP19-NEW'!AU70*'Per Unit Emission'!AU113)*4545454.54545455)/30</f>
        <v>365426160.31368285</v>
      </c>
      <c r="HM69">
        <f>(('RCP19-NEW'!AV70*'Per Unit Emission'!AV113)*4545454.54545455)/30</f>
        <v>47604952.963496305</v>
      </c>
      <c r="HN69">
        <f>(('RCP19-NEW'!AW70*'Per Unit Emission'!AW113)*4545454.54545455)/30</f>
        <v>48369020.486953564</v>
      </c>
      <c r="HO69">
        <f>(('RCP19-NEW'!AX70*'Per Unit Emission'!AX113)*4545454.54545455)/30</f>
        <v>261537151.52428591</v>
      </c>
      <c r="HP69">
        <f>(('RCP19-NEW'!AY70*'Per Unit Emission'!AY113)*4545454.54545455)/30</f>
        <v>50004062.220598437</v>
      </c>
      <c r="HQ69">
        <f>(('RCP19-NEW'!AZ70*'Per Unit Emission'!AZ113)*4545454.54545455)/30</f>
        <v>439604860.56917733</v>
      </c>
      <c r="HR69">
        <f>(('RCP19-NEW'!BA70*'Per Unit Emission'!BA113)*4545454.54545455)/30</f>
        <v>0</v>
      </c>
      <c r="HS69">
        <f>(('RCP19-NEW'!BB70*'Per Unit Emission'!AK113)*4545454.54545455)/30</f>
        <v>1790175405.4494216</v>
      </c>
      <c r="HT69">
        <f>(('RCP19-NEW'!BC70*'Per Unit Emission'!AL113)*4545454.54545455)/30</f>
        <v>121452127.32955608</v>
      </c>
      <c r="HU69">
        <f>(('RCP19-NEW'!BD70*'Per Unit Emission'!AM113)*4545454.54545455)/30</f>
        <v>107111005.24644631</v>
      </c>
      <c r="HV69">
        <f>(('RCP19-NEW'!BE70*'Per Unit Emission'!AN113)*4545454.54545455)/30</f>
        <v>61756143.131529316</v>
      </c>
      <c r="HW69">
        <f>(('RCP19-NEW'!BF70*'Per Unit Emission'!AO113)*4545454.54545455)/30</f>
        <v>575787279.47294283</v>
      </c>
      <c r="HX69">
        <f>(('RCP19-NEW'!BG70*'Per Unit Emission'!AP113)*4545454.54545455)/30</f>
        <v>17411364.573786791</v>
      </c>
      <c r="HY69">
        <f>(('RCP19-NEW'!BH70*'Per Unit Emission'!AQ113)*4545454.54545455)/30</f>
        <v>44230245.398386687</v>
      </c>
      <c r="HZ69">
        <f>(('RCP19-NEW'!BI70*'Per Unit Emission'!AR113)*4545454.54545455)/30</f>
        <v>209450429.59769636</v>
      </c>
      <c r="IA69">
        <f>(('RCP19-NEW'!BJ70*'Per Unit Emission'!AS113)*4545454.54545455)/30</f>
        <v>1718879858.2243807</v>
      </c>
      <c r="IB69">
        <f>(('RCP19-NEW'!BK70*'Per Unit Emission'!AT113)*4545454.54545455)/30</f>
        <v>220763196.81160793</v>
      </c>
      <c r="IC69">
        <f>(('RCP19-NEW'!BL70*'Per Unit Emission'!AU113)*4545454.54545455)/30</f>
        <v>330211455.42104059</v>
      </c>
      <c r="ID69">
        <f>(('RCP19-NEW'!BM70*'Per Unit Emission'!AV113)*4545454.54545455)/30</f>
        <v>44146736.690082856</v>
      </c>
      <c r="IE69">
        <f>(('RCP19-NEW'!BN70*'Per Unit Emission'!AW113)*4545454.54545455)/30</f>
        <v>41135731.578755826</v>
      </c>
      <c r="IF69">
        <f>(('RCP19-NEW'!BO70*'Per Unit Emission'!AX113)*4545454.54545455)/30</f>
        <v>247152726.52161068</v>
      </c>
      <c r="IG69">
        <f>(('RCP19-NEW'!BP70*'Per Unit Emission'!AY113)*4545454.54545455)/30</f>
        <v>42576845.568962425</v>
      </c>
      <c r="IH69">
        <f>(('RCP19-NEW'!BQ70*'Per Unit Emission'!AZ113)*4545454.54545455)/30</f>
        <v>395291465.99585086</v>
      </c>
      <c r="II69">
        <f>(('RCP19-NEW'!BR70*'Per Unit Emission'!BA113)*4545454.54545455)/30</f>
        <v>0</v>
      </c>
      <c r="IJ69">
        <f>(('RCP19-NEW'!BS70*'Per Unit Emission'!AK113)*4545454.54545455)/30</f>
        <v>1627988726.9128935</v>
      </c>
      <c r="IK69">
        <f>(('RCP19-NEW'!BT70*'Per Unit Emission'!AL113)*4545454.54545455)/30</f>
        <v>64978634.220424324</v>
      </c>
      <c r="IL69">
        <f>(('RCP19-NEW'!BU70*'Per Unit Emission'!AM113)*4545454.54545455)/30</f>
        <v>81880644.01611653</v>
      </c>
      <c r="IM69">
        <f>(('RCP19-NEW'!BV70*'Per Unit Emission'!AN113)*4545454.54545455)/30</f>
        <v>50632764.850510366</v>
      </c>
      <c r="IN69">
        <f>(('RCP19-NEW'!BW70*'Per Unit Emission'!AO113)*4545454.54545455)/30</f>
        <v>511299821.37739623</v>
      </c>
      <c r="IO69">
        <f>(('RCP19-NEW'!BX70*'Per Unit Emission'!AP113)*4545454.54545455)/30</f>
        <v>15201903.777855115</v>
      </c>
      <c r="IP69">
        <f>(('RCP19-NEW'!BY70*'Per Unit Emission'!AQ113)*4545454.54545455)/30</f>
        <v>37643251.09803801</v>
      </c>
      <c r="IQ69">
        <f>(('RCP19-NEW'!BZ70*'Per Unit Emission'!AR113)*4545454.54545455)/30</f>
        <v>163679329.34855288</v>
      </c>
      <c r="IR69">
        <f>(('RCP19-NEW'!CA70*'Per Unit Emission'!AS113)*4545454.54545455)/30</f>
        <v>1568866033.3256094</v>
      </c>
      <c r="IS69">
        <f>(('RCP19-NEW'!CB70*'Per Unit Emission'!AT113)*4545454.54545455)/30</f>
        <v>203163161.2423096</v>
      </c>
      <c r="IT69">
        <f>(('RCP19-NEW'!CC70*'Per Unit Emission'!AU113)*4545454.54545455)/30</f>
        <v>294996750.52839714</v>
      </c>
      <c r="IU69">
        <f>(('RCP19-NEW'!CD70*'Per Unit Emission'!AV113)*4545454.54545455)/30</f>
        <v>40688520.416669287</v>
      </c>
      <c r="IV69">
        <f>(('RCP19-NEW'!CE70*'Per Unit Emission'!AW113)*4545454.54545455)/30</f>
        <v>33360494.007777687</v>
      </c>
      <c r="IW69">
        <f>(('RCP19-NEW'!CF70*'Per Unit Emission'!AX113)*4545454.54545455)/30</f>
        <v>232768301.51893538</v>
      </c>
      <c r="IX69">
        <f>(('RCP19-NEW'!CG70*'Per Unit Emission'!AY113)*4545454.54545455)/30</f>
        <v>35149628.91732607</v>
      </c>
      <c r="IY69">
        <f>(('RCP19-NEW'!CH70*'Per Unit Emission'!AZ113)*4545454.54545455)/30</f>
        <v>350978071.42252564</v>
      </c>
    </row>
    <row r="70" spans="1:259" x14ac:dyDescent="0.25">
      <c r="A70">
        <v>2033</v>
      </c>
      <c r="B70">
        <f>(('Base-New'!C71*'Per Unit Emission'!C114)*4545454.54545455)/30</f>
        <v>1486694474.7402883</v>
      </c>
      <c r="C70">
        <f>(('Base-New'!D71*'Per Unit Emission'!D114)*4545454.54545455)/30</f>
        <v>296904211.797126</v>
      </c>
      <c r="D70">
        <f>(('Base-New'!E71*'Per Unit Emission'!E114)*4545454.54545455)/30</f>
        <v>123573955.65248352</v>
      </c>
      <c r="E70">
        <f>(('Base-New'!F71*'Per Unit Emission'!F114)*4545454.54545455)/30</f>
        <v>132585871.30526607</v>
      </c>
      <c r="F70">
        <f>(('Base-New'!G71*'Per Unit Emission'!G114)*4545454.54545455)/30</f>
        <v>1185714151.2712743</v>
      </c>
      <c r="G70">
        <f>(('Base-New'!H71*'Per Unit Emission'!H114)*4545454.54545455)/30</f>
        <v>78173311.508897305</v>
      </c>
      <c r="H70">
        <f>(('Base-New'!I71*'Per Unit Emission'!I114)*4545454.54545455)/30</f>
        <v>47555779.424181789</v>
      </c>
      <c r="I70">
        <f>(('Base-New'!J71*'Per Unit Emission'!J114)*4545454.54545455)/30</f>
        <v>247706700.37979507</v>
      </c>
      <c r="J70">
        <f>(('Base-New'!K71*'Per Unit Emission'!K114)*4545454.54545455)/30</f>
        <v>1714310229.0179133</v>
      </c>
      <c r="K70">
        <f>(('Base-New'!L71*'Per Unit Emission'!L114)*4545454.54545455)/30</f>
        <v>262407265.62137163</v>
      </c>
      <c r="L70">
        <f>(('Base-New'!M71*'Per Unit Emission'!M114)*4545454.54545455)/30</f>
        <v>342108868.99314958</v>
      </c>
      <c r="M70">
        <f>(('Base-New'!N71*'Per Unit Emission'!N114)*4545454.54545455)/30</f>
        <v>44328468.647053488</v>
      </c>
      <c r="N70">
        <f>(('Base-New'!O71*'Per Unit Emission'!O114)*4545454.54545455)/30</f>
        <v>125721824.4057731</v>
      </c>
      <c r="O70">
        <f>(('Base-New'!P71*'Per Unit Emission'!P114)*4545454.54545455)/30</f>
        <v>148481770.75386274</v>
      </c>
      <c r="P70">
        <f>(('Base-New'!Q71*'Per Unit Emission'!Q114)*4545454.54545455)/30</f>
        <v>113225252.00942032</v>
      </c>
      <c r="Q70">
        <f>(('Base-New'!R71*'Per Unit Emission'!R114)*4545454.54545455)/30</f>
        <v>465389277.16765106</v>
      </c>
      <c r="R70">
        <v>0</v>
      </c>
      <c r="S70">
        <f>(('Base-New'!T71*'Per Unit Emission'!C114)*4545454.54545455)/30</f>
        <v>1302170104.6535842</v>
      </c>
      <c r="T70">
        <f>(('Base-New'!U71*'Per Unit Emission'!D114)*4545454.54545455)/30</f>
        <v>220304011.84358546</v>
      </c>
      <c r="U70">
        <f>(('Base-New'!V71*'Per Unit Emission'!E114)*4545454.54545455)/30</f>
        <v>98472779.965606466</v>
      </c>
      <c r="V70">
        <f>(('Base-New'!W71*'Per Unit Emission'!F114)*4545454.54545455)/30</f>
        <v>120868896.64178851</v>
      </c>
      <c r="W70">
        <f>(('Base-New'!X71*'Per Unit Emission'!G114)*4545454.54545455)/30</f>
        <v>1081683001.1528666</v>
      </c>
      <c r="X70">
        <f>(('Base-New'!Y71*'Per Unit Emission'!H114)*4545454.54545455)/30</f>
        <v>74228592.850732103</v>
      </c>
      <c r="Y70">
        <f>(('Base-New'!Z71*'Per Unit Emission'!I114)*4545454.54545455)/30</f>
        <v>39641752.035385504</v>
      </c>
      <c r="Z70">
        <f>(('Base-New'!AA71*'Per Unit Emission'!J114)*4545454.54545455)/30</f>
        <v>223868152.1298593</v>
      </c>
      <c r="AA70">
        <f>(('Base-New'!AB71*'Per Unit Emission'!K114)*4545454.54545455)/30</f>
        <v>1573856637.5949593</v>
      </c>
      <c r="AB70">
        <f>(('Base-New'!AC71*'Per Unit Emission'!L114)*4545454.54545455)/30</f>
        <v>245519249.97046021</v>
      </c>
      <c r="AC70">
        <f>(('Base-New'!AD71*'Per Unit Emission'!M114)*4545454.54545455)/30</f>
        <v>322437940.71241379</v>
      </c>
      <c r="AD70">
        <f>(('Base-New'!AE71*'Per Unit Emission'!N114)*4545454.54545455)/30</f>
        <v>40977427.702863723</v>
      </c>
      <c r="AE70">
        <f>(('Base-New'!AF71*'Per Unit Emission'!O114)*4545454.54545455)/30</f>
        <v>114461880.42398509</v>
      </c>
      <c r="AF70">
        <f>(('Base-New'!AG71*'Per Unit Emission'!P114)*4545454.54545455)/30</f>
        <v>142562126.73826614</v>
      </c>
      <c r="AG70">
        <f>(('Base-New'!AH71*'Per Unit Emission'!Q114)*4545454.54545455)/30</f>
        <v>106617470.08941665</v>
      </c>
      <c r="AH70">
        <f>(('Base-New'!AI71*'Per Unit Emission'!R114)*4545454.54545455)/30</f>
        <v>429773167.72303134</v>
      </c>
      <c r="AI70">
        <v>0</v>
      </c>
      <c r="AJ70">
        <f>(('Base-New'!AK71*'Per Unit Emission'!C114)*4545454.54545455)/30</f>
        <v>1117645734.5668781</v>
      </c>
      <c r="AK70">
        <f>(('Base-New'!AL71*'Per Unit Emission'!D114)*4545454.54545455)/30</f>
        <v>143703811.89004603</v>
      </c>
      <c r="AL70">
        <f>(('Base-New'!AM71*'Per Unit Emission'!E114)*4545454.54545455)/30</f>
        <v>73371604.278729409</v>
      </c>
      <c r="AM70">
        <f>(('Base-New'!AN71*'Per Unit Emission'!F114)*4545454.54545455)/30</f>
        <v>109151921.97831075</v>
      </c>
      <c r="AN70">
        <f>(('Base-New'!AO71*'Per Unit Emission'!G114)*4545454.54545455)/30</f>
        <v>977651851.0344559</v>
      </c>
      <c r="AO70">
        <f>(('Base-New'!AP71*'Per Unit Emission'!H114)*4545454.54545455)/30</f>
        <v>70283874.192566916</v>
      </c>
      <c r="AP70">
        <f>(('Base-New'!AQ71*'Per Unit Emission'!I114)*4545454.54545455)/30</f>
        <v>31727724.646589682</v>
      </c>
      <c r="AQ70">
        <f>(('Base-New'!AR71*'Per Unit Emission'!J114)*4545454.54545455)/30</f>
        <v>200029603.87992078</v>
      </c>
      <c r="AR70">
        <f>(('Base-New'!AS71*'Per Unit Emission'!K114)*4545454.54545455)/30</f>
        <v>1433403046.1720052</v>
      </c>
      <c r="AS70">
        <f>(('Base-New'!AT71*'Per Unit Emission'!L114)*4545454.54545455)/30</f>
        <v>228631234.31954774</v>
      </c>
      <c r="AT70">
        <f>(('Base-New'!AU71*'Per Unit Emission'!M114)*4545454.54545455)/30</f>
        <v>302767012.431678</v>
      </c>
      <c r="AU70">
        <f>(('Base-New'!AV71*'Per Unit Emission'!N114)*4545454.54545455)/30</f>
        <v>37626386.758673958</v>
      </c>
      <c r="AV70">
        <f>(('Base-New'!AW71*'Per Unit Emission'!O114)*4545454.54545455)/30</f>
        <v>103201936.44219783</v>
      </c>
      <c r="AW70">
        <f>(('Base-New'!AX71*'Per Unit Emission'!P114)*4545454.54545455)/30</f>
        <v>136642482.7226693</v>
      </c>
      <c r="AX70">
        <f>(('Base-New'!AY71*'Per Unit Emission'!Q114)*4545454.54545455)/30</f>
        <v>100009688.16941302</v>
      </c>
      <c r="AY70">
        <f>(('Base-New'!AZ71*'Per Unit Emission'!R114)*4545454.54545455)/30</f>
        <v>394157058.27840936</v>
      </c>
      <c r="AZ70">
        <v>0</v>
      </c>
      <c r="BA70">
        <f>(('Base-New'!BB71*'Per Unit Emission'!C114)*4545454.54545455)/30</f>
        <v>933121364.48017168</v>
      </c>
      <c r="BB70">
        <f>(('Base-New'!BC71*'Per Unit Emission'!D114)*4545454.54545455)/30</f>
        <v>67103611.936504364</v>
      </c>
      <c r="BC70">
        <f>(('Base-New'!BD71*'Per Unit Emission'!E114)*4545454.54545455)/30</f>
        <v>48270428.591852337</v>
      </c>
      <c r="BD70">
        <f>(('Base-New'!BE71*'Per Unit Emission'!F114)*4545454.54545455)/30</f>
        <v>97434947.314832702</v>
      </c>
      <c r="BE70">
        <f>(('Base-New'!BF71*'Per Unit Emission'!G114)*4545454.54545455)/30</f>
        <v>873620700.91604257</v>
      </c>
      <c r="BF70">
        <f>(('Base-New'!BG71*'Per Unit Emission'!H114)*4545454.54545455)/30</f>
        <v>66339155.534401469</v>
      </c>
      <c r="BG70">
        <f>(('Base-New'!BH71*'Per Unit Emission'!I114)*4545454.54545455)/30</f>
        <v>23813697.257793408</v>
      </c>
      <c r="BH70">
        <f>(('Base-New'!BI71*'Per Unit Emission'!J114)*4545454.54545455)/30</f>
        <v>176191055.62998348</v>
      </c>
      <c r="BI70">
        <f>(('Base-New'!BJ71*'Per Unit Emission'!K114)*4545454.54545455)/30</f>
        <v>1292949454.7490492</v>
      </c>
      <c r="BJ70">
        <f>(('Base-New'!BK71*'Per Unit Emission'!L114)*4545454.54545455)/30</f>
        <v>211743218.66863599</v>
      </c>
      <c r="BK70">
        <f>(('Base-New'!BL71*'Per Unit Emission'!M114)*4545454.54545455)/30</f>
        <v>283096084.1509397</v>
      </c>
      <c r="BL70">
        <f>(('Base-New'!BM71*'Per Unit Emission'!N114)*4545454.54545455)/30</f>
        <v>34275345.814484447</v>
      </c>
      <c r="BM70">
        <f>(('Base-New'!BN71*'Per Unit Emission'!O114)*4545454.54545455)/30</f>
        <v>91941992.460410073</v>
      </c>
      <c r="BN70">
        <f>(('Base-New'!BO71*'Per Unit Emission'!P114)*4545454.54545455)/30</f>
        <v>130722838.70707269</v>
      </c>
      <c r="BO70">
        <f>(('Base-New'!BP71*'Per Unit Emission'!Q114)*4545454.54545455)/30</f>
        <v>93401906.249409109</v>
      </c>
      <c r="BP70">
        <f>(('Base-New'!BQ71*'Per Unit Emission'!R114)*4545454.54545455)/30</f>
        <v>358540948.83378977</v>
      </c>
      <c r="BQ70">
        <v>0</v>
      </c>
      <c r="BR70">
        <f>(('Base-New'!BS71*'Per Unit Emission'!C114)*4545454.54545455)/30</f>
        <v>748596994.39346802</v>
      </c>
      <c r="BS70">
        <f>(('Base-New'!BT71*'Per Unit Emission'!D114)*4545454.54545455)/30</f>
        <v>19691597.209138393</v>
      </c>
      <c r="BT70">
        <f>(('Base-New'!BU71*'Per Unit Emission'!E114)*4545454.54545455)/30</f>
        <v>23169252.904975284</v>
      </c>
      <c r="BU70">
        <f>(('Base-New'!BV71*'Per Unit Emission'!F114)*4545454.54545455)/30</f>
        <v>85717972.651355177</v>
      </c>
      <c r="BV70">
        <f>(('Base-New'!BW71*'Per Unit Emission'!G114)*4545454.54545455)/30</f>
        <v>769589550.79763472</v>
      </c>
      <c r="BW70">
        <f>(('Base-New'!BX71*'Per Unit Emission'!H114)*4545454.54545455)/30</f>
        <v>62394436.876236282</v>
      </c>
      <c r="BX70">
        <f>(('Base-New'!BY71*'Per Unit Emission'!I114)*4545454.54545455)/30</f>
        <v>15899669.868997356</v>
      </c>
      <c r="BY70">
        <f>(('Base-New'!BZ71*'Per Unit Emission'!J114)*4545454.54545455)/30</f>
        <v>152352507.38004595</v>
      </c>
      <c r="BZ70">
        <f>(('Base-New'!CA71*'Per Unit Emission'!K114)*4545454.54545455)/30</f>
        <v>1152495863.3260951</v>
      </c>
      <c r="CA70">
        <f>(('Base-New'!CB71*'Per Unit Emission'!L114)*4545454.54545455)/30</f>
        <v>194855203.01772356</v>
      </c>
      <c r="CB70">
        <f>(('Base-New'!CC71*'Per Unit Emission'!M114)*4545454.54545455)/30</f>
        <v>263425155.87020394</v>
      </c>
      <c r="CC70">
        <f>(('Base-New'!CD71*'Per Unit Emission'!N114)*4545454.54545455)/30</f>
        <v>30924304.870294679</v>
      </c>
      <c r="CD70">
        <f>(('Base-New'!CE71*'Per Unit Emission'!O114)*4545454.54545455)/30</f>
        <v>80682048.478622302</v>
      </c>
      <c r="CE70">
        <f>(('Base-New'!CF71*'Per Unit Emission'!P114)*4545454.54545455)/30</f>
        <v>124803194.69147584</v>
      </c>
      <c r="CF70">
        <f>(('Base-New'!CG71*'Per Unit Emission'!Q114)*4545454.54545455)/30</f>
        <v>86794124.329405442</v>
      </c>
      <c r="CG70">
        <f>(('Base-New'!CH71*'Per Unit Emission'!R114)*4545454.54545455)/30</f>
        <v>322924839.38917023</v>
      </c>
      <c r="CH70">
        <v>0</v>
      </c>
      <c r="CI70">
        <v>0</v>
      </c>
      <c r="CJ70">
        <v>67.766666666666666</v>
      </c>
      <c r="CK70">
        <f>(('RCP26-NEW'!C71*'Per Unit Emission'!T114)*4545454.54545455)/30</f>
        <v>1304254775.0357823</v>
      </c>
      <c r="CL70">
        <f>(('RCP26-NEW'!D71*'Per Unit Emission'!U114)*4545454.54545455)/30</f>
        <v>159385079.38589838</v>
      </c>
      <c r="CM70">
        <f>(('RCP26-NEW'!E71*'Per Unit Emission'!V114)*4545454.54545455)/30</f>
        <v>187984400.27771571</v>
      </c>
      <c r="CN70">
        <f>(('RCP26-NEW'!F71*'Per Unit Emission'!W114)*4545454.54545455)/30</f>
        <v>170984019.92798504</v>
      </c>
      <c r="CO70">
        <f>(('RCP26-NEW'!G71*'Per Unit Emission'!X114)*4545454.54545455)/30</f>
        <v>1156365504.9957507</v>
      </c>
      <c r="CP70">
        <f>(('RCP26-NEW'!H71*'Per Unit Emission'!Y114)*4545454.54545455)/30</f>
        <v>104636513.86706877</v>
      </c>
      <c r="CQ70">
        <f>(('RCP26-NEW'!I71*'Per Unit Emission'!Z114)*4545454.54545455)/30</f>
        <v>63699388.435761802</v>
      </c>
      <c r="CR70">
        <f>(('RCP26-NEW'!J71*'Per Unit Emission'!AA114)*4545454.54545455)/30</f>
        <v>358279137.60161471</v>
      </c>
      <c r="CS70">
        <f>(('RCP26-NEW'!K71*'Per Unit Emission'!AB114)*4545454.54545455)/30</f>
        <v>3110908489.869216</v>
      </c>
      <c r="CT70">
        <f>(('RCP26-NEW'!L71*'Per Unit Emission'!AC114)*4545454.54545455)/30</f>
        <v>299506227.70207781</v>
      </c>
      <c r="CU70">
        <f>(('RCP26-NEW'!M71*'Per Unit Emission'!AD114)*4545454.54545455)/30</f>
        <v>821484293.38318396</v>
      </c>
      <c r="CV70">
        <f>(('RCP26-NEW'!N71*'Per Unit Emission'!AE114)*4545454.54545455)/30</f>
        <v>49669688.013566941</v>
      </c>
      <c r="CW70">
        <f>(('RCP26-NEW'!O71*'Per Unit Emission'!AF114)*4545454.54545455)/30</f>
        <v>118335292.75706334</v>
      </c>
      <c r="CX70">
        <f>(('RCP26-NEW'!P71*'Per Unit Emission'!AG114)*4545454.54545455)/30</f>
        <v>330698407.48929077</v>
      </c>
      <c r="CY70">
        <f>(('RCP26-NEW'!Q71*'Per Unit Emission'!AH114)*4545454.54545455)/30</f>
        <v>208588962.07045203</v>
      </c>
      <c r="CZ70">
        <f>(('RCP26-NEW'!R71*'Per Unit Emission'!AI114)*4545454.54545455)/30</f>
        <v>496974144.1940006</v>
      </c>
      <c r="DA70">
        <f>(('RCP26-NEW'!S71*'Per Unit Emission'!AJ114)*4545454.54545455)/30</f>
        <v>0</v>
      </c>
      <c r="DB70">
        <f>(('RCP26-NEW'!T71*'Per Unit Emission'!T114)*4545454.54545455)/30</f>
        <v>1041156958.8523349</v>
      </c>
      <c r="DC70">
        <f>(('RCP26-NEW'!U71*'Per Unit Emission'!U114)*4545454.54545455)/30</f>
        <v>41700725.276425153</v>
      </c>
      <c r="DD70">
        <f>(('RCP26-NEW'!V71*'Per Unit Emission'!V114)*4545454.54545455)/30</f>
        <v>149849222.1256623</v>
      </c>
      <c r="DE70">
        <f>(('RCP26-NEW'!W71*'Per Unit Emission'!W114)*4545454.54545455)/30</f>
        <v>154242063.09009925</v>
      </c>
      <c r="DF70">
        <f>(('RCP26-NEW'!X71*'Per Unit Emission'!X114)*4545454.54545455)/30</f>
        <v>1022759993.9668274</v>
      </c>
      <c r="DG70">
        <f>(('RCP26-NEW'!Y71*'Per Unit Emission'!Y114)*4545454.54545455)/30</f>
        <v>97895309.15857254</v>
      </c>
      <c r="DH70">
        <f>(('RCP26-NEW'!Z71*'Per Unit Emission'!Z114)*4545454.54545455)/30</f>
        <v>51594643.518280961</v>
      </c>
      <c r="DI70">
        <f>(('RCP26-NEW'!AA71*'Per Unit Emission'!AA114)*4545454.54545455)/30</f>
        <v>315258795.07367188</v>
      </c>
      <c r="DJ70">
        <f>(('RCP26-NEW'!AB71*'Per Unit Emission'!AB114)*4545454.54545455)/30</f>
        <v>2927121439.8958297</v>
      </c>
      <c r="DK70">
        <f>(('RCP26-NEW'!AC71*'Per Unit Emission'!AC114)*4545454.54545455)/30</f>
        <v>271714649.59336698</v>
      </c>
      <c r="DL70">
        <f>(('RCP26-NEW'!AD71*'Per Unit Emission'!AD114)*4545454.54545455)/30</f>
        <v>768019719.94448066</v>
      </c>
      <c r="DM70">
        <f>(('RCP26-NEW'!AE71*'Per Unit Emission'!AE114)*4545454.54545455)/30</f>
        <v>44081954.081457652</v>
      </c>
      <c r="DN70">
        <f>(('RCP26-NEW'!AF71*'Per Unit Emission'!AF114)*4545454.54545455)/30</f>
        <v>99479112.432152048</v>
      </c>
      <c r="DO70">
        <f>(('RCP26-NEW'!AG71*'Per Unit Emission'!AG114)*4545454.54545455)/30</f>
        <v>308612752.72105128</v>
      </c>
      <c r="DP70">
        <f>(('RCP26-NEW'!AH71*'Per Unit Emission'!AH114)*4545454.54545455)/30</f>
        <v>194273093.77074501</v>
      </c>
      <c r="DQ70">
        <f>(('RCP26-NEW'!AI71*'Per Unit Emission'!AI114)*4545454.54545455)/30</f>
        <v>439904963.29498261</v>
      </c>
      <c r="DR70">
        <f>(('RCP26-NEW'!AJ71*'Per Unit Emission'!AJ114)*4545454.54545455)/30</f>
        <v>0</v>
      </c>
      <c r="DS70">
        <f>(('RCP26-NEW'!AK71*'Per Unit Emission'!T114)*4545454.54545455)/30</f>
        <v>778059142.66889417</v>
      </c>
      <c r="DT70">
        <f>(('RCP26-NEW'!AL71*'Per Unit Emission'!U114)*4545454.54545455)/30</f>
        <v>8417361.1459490787</v>
      </c>
      <c r="DU70">
        <f>(('RCP26-NEW'!AM71*'Per Unit Emission'!V114)*4545454.54545455)/30</f>
        <v>111714043.97361006</v>
      </c>
      <c r="DV70">
        <f>(('RCP26-NEW'!AN71*'Per Unit Emission'!W114)*4545454.54545455)/30</f>
        <v>137500106.25221366</v>
      </c>
      <c r="DW70">
        <f>(('RCP26-NEW'!AO71*'Per Unit Emission'!X114)*4545454.54545455)/30</f>
        <v>889154482.93790197</v>
      </c>
      <c r="DX70">
        <f>(('RCP26-NEW'!AP71*'Per Unit Emission'!Y114)*4545454.54545455)/30</f>
        <v>91154104.450075895</v>
      </c>
      <c r="DY70">
        <f>(('RCP26-NEW'!AQ71*'Per Unit Emission'!Z114)*4545454.54545455)/30</f>
        <v>39489898.600800484</v>
      </c>
      <c r="DZ70">
        <f>(('RCP26-NEW'!AR71*'Per Unit Emission'!AA114)*4545454.54545455)/30</f>
        <v>272238452.54572904</v>
      </c>
      <c r="EA70">
        <f>(('RCP26-NEW'!AS71*'Per Unit Emission'!AB114)*4545454.54545455)/30</f>
        <v>2743334389.9224253</v>
      </c>
      <c r="EB70">
        <f>(('RCP26-NEW'!AT71*'Per Unit Emission'!AC114)*4545454.54545455)/30</f>
        <v>243923071.48465618</v>
      </c>
      <c r="EC70">
        <f>(('RCP26-NEW'!AU71*'Per Unit Emission'!AD114)*4545454.54545455)/30</f>
        <v>714555146.50577712</v>
      </c>
      <c r="ED70">
        <f>(('RCP26-NEW'!AV71*'Per Unit Emission'!AE114)*4545454.54545455)/30</f>
        <v>38494220.149348594</v>
      </c>
      <c r="EE70">
        <f>(('RCP26-NEW'!AW71*'Per Unit Emission'!AF114)*4545454.54545455)/30</f>
        <v>80622932.107240543</v>
      </c>
      <c r="EF70">
        <f>(('RCP26-NEW'!AX71*'Per Unit Emission'!AG114)*4545454.54545455)/30</f>
        <v>286527097.95281345</v>
      </c>
      <c r="EG70">
        <f>(('RCP26-NEW'!AY71*'Per Unit Emission'!AH114)*4545454.54545455)/30</f>
        <v>179957225.4710384</v>
      </c>
      <c r="EH70">
        <f>(('RCP26-NEW'!AZ71*'Per Unit Emission'!AI114)*4545454.54545455)/30</f>
        <v>382835782.3959623</v>
      </c>
      <c r="EI70">
        <f>(('RCP26-NEW'!BA71*'Per Unit Emission'!AJ114)*4545454.54545455)/30</f>
        <v>0</v>
      </c>
      <c r="EJ70">
        <f>(('RCP26-NEW'!BB71*'Per Unit Emission'!T114)*4545454.54545455)/30</f>
        <v>514961326.48544443</v>
      </c>
      <c r="EK70">
        <f>(('RCP26-NEW'!BC71*'Per Unit Emission'!U114)*4545454.54545455)/30</f>
        <v>0</v>
      </c>
      <c r="EL70">
        <f>(('RCP26-NEW'!BD71*'Per Unit Emission'!V114)*4545454.54545455)/30</f>
        <v>73578865.821556225</v>
      </c>
      <c r="EM70">
        <f>(('RCP26-NEW'!BE71*'Per Unit Emission'!W114)*4545454.54545455)/30</f>
        <v>120758149.41432784</v>
      </c>
      <c r="EN70">
        <f>(('RCP26-NEW'!BF71*'Per Unit Emission'!X114)*4545454.54545455)/30</f>
        <v>755548971.9089787</v>
      </c>
      <c r="EO70">
        <f>(('RCP26-NEW'!BG71*'Per Unit Emission'!Y114)*4545454.54545455)/30</f>
        <v>84412899.741579473</v>
      </c>
      <c r="EP70">
        <f>(('RCP26-NEW'!BH71*'Per Unit Emission'!Z114)*4545454.54545455)/30</f>
        <v>27385153.683320168</v>
      </c>
      <c r="EQ70">
        <f>(('RCP26-NEW'!BI71*'Per Unit Emission'!AA114)*4545454.54545455)/30</f>
        <v>229218110.01778629</v>
      </c>
      <c r="ER70">
        <f>(('RCP26-NEW'!BJ71*'Per Unit Emission'!AB114)*4545454.54545455)/30</f>
        <v>2559547339.949039</v>
      </c>
      <c r="ES70">
        <f>(('RCP26-NEW'!BK71*'Per Unit Emission'!AC114)*4545454.54545455)/30</f>
        <v>216131493.37594557</v>
      </c>
      <c r="ET70">
        <f>(('RCP26-NEW'!BL71*'Per Unit Emission'!AD114)*4545454.54545455)/30</f>
        <v>661090573.06707585</v>
      </c>
      <c r="EU70">
        <f>(('RCP26-NEW'!BM71*'Per Unit Emission'!AE114)*4545454.54545455)/30</f>
        <v>32906486.217239305</v>
      </c>
      <c r="EV70">
        <f>(('RCP26-NEW'!BN71*'Per Unit Emission'!AF114)*4545454.54545455)/30</f>
        <v>61766751.782329507</v>
      </c>
      <c r="EW70">
        <f>(('RCP26-NEW'!BO71*'Per Unit Emission'!AG114)*4545454.54545455)/30</f>
        <v>264441443.18457404</v>
      </c>
      <c r="EX70">
        <f>(('RCP26-NEW'!BP71*'Per Unit Emission'!AH114)*4545454.54545455)/30</f>
        <v>165641357.17133135</v>
      </c>
      <c r="EY70">
        <f>(('RCP26-NEW'!BQ71*'Per Unit Emission'!AI114)*4545454.54545455)/30</f>
        <v>325766601.49694437</v>
      </c>
      <c r="EZ70">
        <f>(('RCP26-NEW'!BR71*'Per Unit Emission'!AJ114)*4545454.54545455)/30</f>
        <v>0</v>
      </c>
      <c r="FA70">
        <f>(('RCP26-NEW'!BS71*'Per Unit Emission'!T114)*4545454.54545455)/30</f>
        <v>251863510.30200154</v>
      </c>
      <c r="FB70">
        <f>(('RCP26-NEW'!BT71*'Per Unit Emission'!U114)*4545454.54545455)/30</f>
        <v>0</v>
      </c>
      <c r="FC70">
        <f>(('RCP26-NEW'!BU71*'Per Unit Emission'!V114)*4545454.54545455)/30</f>
        <v>35443687.669503249</v>
      </c>
      <c r="FD70">
        <f>(('RCP26-NEW'!BV71*'Per Unit Emission'!W114)*4545454.54545455)/30</f>
        <v>104016192.57644203</v>
      </c>
      <c r="FE70">
        <f>(('RCP26-NEW'!BW71*'Per Unit Emission'!X114)*4545454.54545455)/30</f>
        <v>621943460.88005531</v>
      </c>
      <c r="FF70">
        <f>(('RCP26-NEW'!BX71*'Per Unit Emission'!Y114)*4545454.54545455)/30</f>
        <v>77671695.033083051</v>
      </c>
      <c r="FG70">
        <f>(('RCP26-NEW'!BY71*'Per Unit Emission'!Z114)*4545454.54545455)/30</f>
        <v>15280408.765839685</v>
      </c>
      <c r="FH70">
        <f>(('RCP26-NEW'!BZ71*'Per Unit Emission'!AA114)*4545454.54545455)/30</f>
        <v>186197767.48984417</v>
      </c>
      <c r="FI70">
        <f>(('RCP26-NEW'!CA71*'Per Unit Emission'!AB114)*4545454.54545455)/30</f>
        <v>2375760289.9756351</v>
      </c>
      <c r="FJ70">
        <f>(('RCP26-NEW'!CB71*'Per Unit Emission'!AC114)*4545454.54545455)/30</f>
        <v>188339915.26723522</v>
      </c>
      <c r="FK70">
        <f>(('RCP26-NEW'!CC71*'Per Unit Emission'!AD114)*4545454.54545455)/30</f>
        <v>607625999.62837243</v>
      </c>
      <c r="FL70">
        <f>(('RCP26-NEW'!CD71*'Per Unit Emission'!AE114)*4545454.54545455)/30</f>
        <v>27318752.285130247</v>
      </c>
      <c r="FM70">
        <f>(('RCP26-NEW'!CE71*'Per Unit Emission'!AF114)*4545454.54545455)/30</f>
        <v>42910571.457417987</v>
      </c>
      <c r="FN70">
        <f>(('RCP26-NEW'!CF71*'Per Unit Emission'!AG114)*4545454.54545455)/30</f>
        <v>242355788.4163346</v>
      </c>
      <c r="FO70">
        <f>(('RCP26-NEW'!CG71*'Per Unit Emission'!AH114)*4545454.54545455)/30</f>
        <v>151325488.8716245</v>
      </c>
      <c r="FP70">
        <f>(('RCP26-NEW'!CH71*'Per Unit Emission'!AI114)*4545454.54545455)/30</f>
        <v>268697420.59792638</v>
      </c>
      <c r="FQ70">
        <v>0</v>
      </c>
      <c r="FR70">
        <v>0</v>
      </c>
      <c r="FS70">
        <v>67.766666666666666</v>
      </c>
      <c r="FT70">
        <f>(('RCP19-NEW'!C71*'Per Unit Emission'!AK114)*4545454.54545455)/30</f>
        <v>1976097263.909121</v>
      </c>
      <c r="FU70">
        <f>(('RCP19-NEW'!D71*'Per Unit Emission'!AL114)*4545454.54545455)/30</f>
        <v>364196269.7843082</v>
      </c>
      <c r="FV70">
        <f>(('RCP19-NEW'!E71*'Per Unit Emission'!AM114)*4545454.54545455)/30</f>
        <v>153124156.83380464</v>
      </c>
      <c r="FW70">
        <f>(('RCP19-NEW'!F71*'Per Unit Emission'!AN114)*4545454.54545455)/30</f>
        <v>99377528.55550009</v>
      </c>
      <c r="FX70">
        <f>(('RCP19-NEW'!G71*'Per Unit Emission'!AO114)*4545454.54545455)/30</f>
        <v>770708612.55791497</v>
      </c>
      <c r="FY70">
        <f>(('RCP19-NEW'!H71*'Per Unit Emission'!AP114)*4545454.54545455)/30</f>
        <v>20359047.563328154</v>
      </c>
      <c r="FZ70">
        <f>(('RCP19-NEW'!I71*'Per Unit Emission'!AQ114)*4545454.54545455)/30</f>
        <v>51863400.816063136</v>
      </c>
      <c r="GA70">
        <f>(('RCP19-NEW'!J71*'Per Unit Emission'!AR114)*4545454.54545455)/30</f>
        <v>437836666.78937811</v>
      </c>
      <c r="GB70">
        <f>(('RCP19-NEW'!K71*'Per Unit Emission'!AS114)*4545454.54545455)/30</f>
        <v>1927400396.0452807</v>
      </c>
      <c r="GC70">
        <f>(('RCP19-NEW'!L71*'Per Unit Emission'!AT114)*4545454.54545455)/30</f>
        <v>275599009.08623588</v>
      </c>
      <c r="GD70">
        <f>(('RCP19-NEW'!M71*'Per Unit Emission'!AU114)*4545454.54545455)/30</f>
        <v>404225643.86894673</v>
      </c>
      <c r="GE70">
        <f>(('RCP19-NEW'!N71*'Per Unit Emission'!AV114)*4545454.54545455)/30</f>
        <v>55007212.258755401</v>
      </c>
      <c r="GF70">
        <f>(('RCP19-NEW'!O71*'Per Unit Emission'!AW114)*4545454.54545455)/30</f>
        <v>60585240.244508311</v>
      </c>
      <c r="GG70">
        <f>(('RCP19-NEW'!P71*'Per Unit Emission'!AX114)*4545454.54545455)/30</f>
        <v>195849373.53999081</v>
      </c>
      <c r="GH70">
        <f>(('RCP19-NEW'!Q71*'Per Unit Emission'!AY114)*4545454.54545455)/30</f>
        <v>124584380.54655091</v>
      </c>
      <c r="GI70">
        <f>(('RCP19-NEW'!R71*'Per Unit Emission'!AZ114)*4545454.54545455)/30</f>
        <v>545654695.53382063</v>
      </c>
      <c r="GJ70">
        <f>(('RCP19-NEW'!S71*'Per Unit Emission'!BA114)*4545454.54545455)/30</f>
        <v>0</v>
      </c>
      <c r="GK70">
        <f>(('RCP19-NEW'!T71*'Per Unit Emission'!AK114)*4545454.54545455)/30</f>
        <v>1718372680.5567145</v>
      </c>
      <c r="GL70">
        <f>(('RCP19-NEW'!U71*'Per Unit Emission'!AL114)*4545454.54545455)/30</f>
        <v>271526265.51505816</v>
      </c>
      <c r="GM70">
        <f>(('RCP19-NEW'!V71*'Per Unit Emission'!AM114)*4545454.54545455)/30</f>
        <v>113909807.8695754</v>
      </c>
      <c r="GN70">
        <f>(('RCP19-NEW'!W71*'Per Unit Emission'!AN114)*4545454.54545455)/30</f>
        <v>82021179.604122654</v>
      </c>
      <c r="GO70">
        <f>(('RCP19-NEW'!X71*'Per Unit Emission'!AO114)*4545454.54545455)/30</f>
        <v>668145538.80193758</v>
      </c>
      <c r="GP70">
        <f>(('RCP19-NEW'!Y71*'Per Unit Emission'!AP114)*4545454.54545455)/30</f>
        <v>16951204.11697359</v>
      </c>
      <c r="GQ70">
        <f>(('RCP19-NEW'!Z71*'Per Unit Emission'!AQ114)*4545454.54545455)/30</f>
        <v>41727616.816828504</v>
      </c>
      <c r="GR70">
        <f>(('RCP19-NEW'!AA71*'Per Unit Emission'!AR114)*4545454.54545455)/30</f>
        <v>364771955.61144215</v>
      </c>
      <c r="GS70">
        <f>(('RCP19-NEW'!AB71*'Per Unit Emission'!AS114)*4545454.54545455)/30</f>
        <v>1682266265.3867772</v>
      </c>
      <c r="GT70">
        <f>(('RCP19-NEW'!AC71*'Per Unit Emission'!AT114)*4545454.54545455)/30</f>
        <v>246146402.3461079</v>
      </c>
      <c r="GU70">
        <f>(('RCP19-NEW'!AD71*'Per Unit Emission'!AU114)*4545454.54545455)/30</f>
        <v>348262155.55837858</v>
      </c>
      <c r="GV70">
        <f>(('RCP19-NEW'!AE71*'Per Unit Emission'!AV114)*4545454.54545455)/30</f>
        <v>49204119.009329557</v>
      </c>
      <c r="GW70">
        <f>(('RCP19-NEW'!AF71*'Per Unit Emission'!AW114)*4545454.54545455)/30</f>
        <v>49418719.880757853</v>
      </c>
      <c r="GX70">
        <f>(('RCP19-NEW'!AG71*'Per Unit Emission'!AX114)*4545454.54545455)/30</f>
        <v>172897311.05000654</v>
      </c>
      <c r="GY70">
        <f>(('RCP19-NEW'!AH71*'Per Unit Emission'!AY114)*4545454.54545455)/30</f>
        <v>111310849.71341978</v>
      </c>
      <c r="GZ70">
        <f>(('RCP19-NEW'!AI71*'Per Unit Emission'!AZ114)*4545454.54545455)/30</f>
        <v>473745671.99506974</v>
      </c>
      <c r="HA70">
        <f>(('RCP19-NEW'!AJ71*'Per Unit Emission'!BA114)*4545454.54545455)/30</f>
        <v>0</v>
      </c>
      <c r="HB70">
        <f>(('RCP19-NEW'!AK71*'Per Unit Emission'!AK114)*4545454.54545455)/30</f>
        <v>1460648097.2043085</v>
      </c>
      <c r="HC70">
        <f>(('RCP19-NEW'!AL71*'Per Unit Emission'!AL114)*4545454.54545455)/30</f>
        <v>178856261.24580809</v>
      </c>
      <c r="HD70">
        <f>(('RCP19-NEW'!AM71*'Per Unit Emission'!AM114)*4545454.54545455)/30</f>
        <v>74695458.905345947</v>
      </c>
      <c r="HE70">
        <f>(('RCP19-NEW'!AN71*'Per Unit Emission'!AN114)*4545454.54545455)/30</f>
        <v>64664830.65274515</v>
      </c>
      <c r="HF70">
        <f>(('RCP19-NEW'!AO71*'Per Unit Emission'!AO114)*4545454.54545455)/30</f>
        <v>565582465.04596245</v>
      </c>
      <c r="HG70">
        <f>(('RCP19-NEW'!AP71*'Per Unit Emission'!AP114)*4545454.54545455)/30</f>
        <v>13543360.670618918</v>
      </c>
      <c r="HH70">
        <f>(('RCP19-NEW'!AQ71*'Per Unit Emission'!AQ114)*4545454.54545455)/30</f>
        <v>31591832.817593765</v>
      </c>
      <c r="HI70">
        <f>(('RCP19-NEW'!AR71*'Per Unit Emission'!AR114)*4545454.54545455)/30</f>
        <v>291707244.43350726</v>
      </c>
      <c r="HJ70">
        <f>(('RCP19-NEW'!AS71*'Per Unit Emission'!AS114)*4545454.54545455)/30</f>
        <v>1437132134.7282624</v>
      </c>
      <c r="HK70">
        <f>(('RCP19-NEW'!AT71*'Per Unit Emission'!AT114)*4545454.54545455)/30</f>
        <v>216693795.60598102</v>
      </c>
      <c r="HL70">
        <f>(('RCP19-NEW'!AU71*'Per Unit Emission'!AU114)*4545454.54545455)/30</f>
        <v>292298667.2478115</v>
      </c>
      <c r="HM70">
        <f>(('RCP19-NEW'!AV71*'Per Unit Emission'!AV114)*4545454.54545455)/30</f>
        <v>43401025.759903714</v>
      </c>
      <c r="HN70">
        <f>(('RCP19-NEW'!AW71*'Per Unit Emission'!AW114)*4545454.54545455)/30</f>
        <v>38252199.517007396</v>
      </c>
      <c r="HO70">
        <f>(('RCP19-NEW'!AX71*'Per Unit Emission'!AX114)*4545454.54545455)/30</f>
        <v>149945248.56002337</v>
      </c>
      <c r="HP70">
        <f>(('RCP19-NEW'!AY71*'Per Unit Emission'!AY114)*4545454.54545455)/30</f>
        <v>98037318.880288586</v>
      </c>
      <c r="HQ70">
        <f>(('RCP19-NEW'!AZ71*'Per Unit Emission'!AZ114)*4545454.54545455)/30</f>
        <v>401836648.45631784</v>
      </c>
      <c r="HR70">
        <f>(('RCP19-NEW'!BA71*'Per Unit Emission'!BA114)*4545454.54545455)/30</f>
        <v>0</v>
      </c>
      <c r="HS70">
        <f>(('RCP19-NEW'!BB71*'Per Unit Emission'!AK114)*4545454.54545455)/30</f>
        <v>1202923513.8518918</v>
      </c>
      <c r="HT70">
        <f>(('RCP19-NEW'!BC71*'Per Unit Emission'!AL114)*4545454.54545455)/30</f>
        <v>86186256.976559028</v>
      </c>
      <c r="HU70">
        <f>(('RCP19-NEW'!BD71*'Per Unit Emission'!AM114)*4545454.54545455)/30</f>
        <v>35481109.941117376</v>
      </c>
      <c r="HV70">
        <f>(('RCP19-NEW'!BE71*'Per Unit Emission'!AN114)*4545454.54545455)/30</f>
        <v>47308481.701367624</v>
      </c>
      <c r="HW70">
        <f>(('RCP19-NEW'!BF71*'Per Unit Emission'!AO114)*4545454.54545455)/30</f>
        <v>463019391.28998607</v>
      </c>
      <c r="HX70">
        <f>(('RCP19-NEW'!BG71*'Per Unit Emission'!AP114)*4545454.54545455)/30</f>
        <v>10135517.224264344</v>
      </c>
      <c r="HY70">
        <f>(('RCP19-NEW'!BH71*'Per Unit Emission'!AQ114)*4545454.54545455)/30</f>
        <v>21456048.818359319</v>
      </c>
      <c r="HZ70">
        <f>(('RCP19-NEW'!BI71*'Per Unit Emission'!AR114)*4545454.54545455)/30</f>
        <v>218642533.25557137</v>
      </c>
      <c r="IA70">
        <f>(('RCP19-NEW'!BJ71*'Per Unit Emission'!AS114)*4545454.54545455)/30</f>
        <v>1191998004.0697584</v>
      </c>
      <c r="IB70">
        <f>(('RCP19-NEW'!BK71*'Per Unit Emission'!AT114)*4545454.54545455)/30</f>
        <v>187241188.86585417</v>
      </c>
      <c r="IC70">
        <f>(('RCP19-NEW'!BL71*'Per Unit Emission'!AU114)*4545454.54545455)/30</f>
        <v>236335178.93724337</v>
      </c>
      <c r="ID70">
        <f>(('RCP19-NEW'!BM71*'Per Unit Emission'!AV114)*4545454.54545455)/30</f>
        <v>37597932.510477766</v>
      </c>
      <c r="IE70">
        <f>(('RCP19-NEW'!BN71*'Per Unit Emission'!AW114)*4545454.54545455)/30</f>
        <v>27085679.153257154</v>
      </c>
      <c r="IF70">
        <f>(('RCP19-NEW'!BO71*'Per Unit Emission'!AX114)*4545454.54545455)/30</f>
        <v>126993186.07003908</v>
      </c>
      <c r="IG70">
        <f>(('RCP19-NEW'!BP71*'Per Unit Emission'!AY114)*4545454.54545455)/30</f>
        <v>84763788.047157377</v>
      </c>
      <c r="IH70">
        <f>(('RCP19-NEW'!BQ71*'Per Unit Emission'!AZ114)*4545454.54545455)/30</f>
        <v>329927624.91756696</v>
      </c>
      <c r="II70">
        <f>(('RCP19-NEW'!BR71*'Per Unit Emission'!BA114)*4545454.54545455)/30</f>
        <v>0</v>
      </c>
      <c r="IJ70">
        <f>(('RCP19-NEW'!BS71*'Per Unit Emission'!AK114)*4545454.54545455)/30</f>
        <v>945198930.49949706</v>
      </c>
      <c r="IK70">
        <f>(('RCP19-NEW'!BT71*'Per Unit Emission'!AL114)*4545454.54545455)/30</f>
        <v>0</v>
      </c>
      <c r="IL70">
        <f>(('RCP19-NEW'!BU71*'Per Unit Emission'!AM114)*4545454.54545455)/30</f>
        <v>0</v>
      </c>
      <c r="IM70">
        <f>(('RCP19-NEW'!BV71*'Per Unit Emission'!AN114)*4545454.54545455)/30</f>
        <v>29952132.749990102</v>
      </c>
      <c r="IN70">
        <f>(('RCP19-NEW'!BW71*'Per Unit Emission'!AO114)*4545454.54545455)/30</f>
        <v>360456317.53400987</v>
      </c>
      <c r="IO70">
        <f>(('RCP19-NEW'!BX71*'Per Unit Emission'!AP114)*4545454.54545455)/30</f>
        <v>6727673.7779096849</v>
      </c>
      <c r="IP70">
        <f>(('RCP19-NEW'!BY71*'Per Unit Emission'!AQ114)*4545454.54545455)/30</f>
        <v>11320264.819124579</v>
      </c>
      <c r="IQ70">
        <f>(('RCP19-NEW'!BZ71*'Per Unit Emission'!AR114)*4545454.54545455)/30</f>
        <v>145577822.07763544</v>
      </c>
      <c r="IR70">
        <f>(('RCP19-NEW'!CA71*'Per Unit Emission'!AS114)*4545454.54545455)/30</f>
        <v>946863873.41125894</v>
      </c>
      <c r="IS70">
        <f>(('RCP19-NEW'!CB71*'Per Unit Emission'!AT114)*4545454.54545455)/30</f>
        <v>157788582.12572724</v>
      </c>
      <c r="IT70">
        <f>(('RCP19-NEW'!CC71*'Per Unit Emission'!AU114)*4545454.54545455)/30</f>
        <v>180371690.62667519</v>
      </c>
      <c r="IU70">
        <f>(('RCP19-NEW'!CD71*'Per Unit Emission'!AV114)*4545454.54545455)/30</f>
        <v>31794839.261051927</v>
      </c>
      <c r="IV70">
        <f>(('RCP19-NEW'!CE71*'Per Unit Emission'!AW114)*4545454.54545455)/30</f>
        <v>15919158.7895068</v>
      </c>
      <c r="IW70">
        <f>(('RCP19-NEW'!CF71*'Per Unit Emission'!AX114)*4545454.54545455)/30</f>
        <v>104041123.58005577</v>
      </c>
      <c r="IX70">
        <f>(('RCP19-NEW'!CG71*'Per Unit Emission'!AY114)*4545454.54545455)/30</f>
        <v>71490257.214026168</v>
      </c>
      <c r="IY70">
        <f>(('RCP19-NEW'!CH71*'Per Unit Emission'!AZ114)*4545454.54545455)/30</f>
        <v>258018601.37881497</v>
      </c>
    </row>
    <row r="71" spans="1:259" x14ac:dyDescent="0.25">
      <c r="A71">
        <v>2034</v>
      </c>
      <c r="B71">
        <f>(('Base-New'!C72*'Per Unit Emission'!C115)*4545454.54545455)/30</f>
        <v>1318253000.8325999</v>
      </c>
      <c r="C71">
        <f>(('Base-New'!D72*'Per Unit Emission'!D115)*4545454.54545455)/30</f>
        <v>261644121.31283492</v>
      </c>
      <c r="D71">
        <f>(('Base-New'!E72*'Per Unit Emission'!E115)*4545454.54545455)/30</f>
        <v>85738843.956554219</v>
      </c>
      <c r="E71">
        <f>(('Base-New'!F72*'Per Unit Emission'!F115)*4545454.54545455)/30</f>
        <v>107378759.10948992</v>
      </c>
      <c r="F71">
        <f>(('Base-New'!G72*'Per Unit Emission'!G115)*4545454.54545455)/30</f>
        <v>1229856168.7813675</v>
      </c>
      <c r="G71">
        <f>(('Base-New'!H72*'Per Unit Emission'!H115)*4545454.54545455)/30</f>
        <v>79166588.701054469</v>
      </c>
      <c r="H71">
        <f>(('Base-New'!I72*'Per Unit Emission'!I115)*4545454.54545455)/30</f>
        <v>38642236.979779586</v>
      </c>
      <c r="I71">
        <f>(('Base-New'!J72*'Per Unit Emission'!J115)*4545454.54545455)/30</f>
        <v>246298159.99624148</v>
      </c>
      <c r="J71">
        <f>(('Base-New'!K72*'Per Unit Emission'!K115)*4545454.54545455)/30</f>
        <v>1832247580.3244629</v>
      </c>
      <c r="K71">
        <f>(('Base-New'!L72*'Per Unit Emission'!L115)*4545454.54545455)/30</f>
        <v>262323526.96272734</v>
      </c>
      <c r="L71">
        <f>(('Base-New'!M72*'Per Unit Emission'!M115)*4545454.54545455)/30</f>
        <v>354968499.15599167</v>
      </c>
      <c r="M71">
        <f>(('Base-New'!N72*'Per Unit Emission'!N115)*4545454.54545455)/30</f>
        <v>45620589.130206473</v>
      </c>
      <c r="N71">
        <f>(('Base-New'!O72*'Per Unit Emission'!O115)*4545454.54545455)/30</f>
        <v>126957807.16364864</v>
      </c>
      <c r="O71">
        <f>(('Base-New'!P72*'Per Unit Emission'!P115)*4545454.54545455)/30</f>
        <v>172104655.36965245</v>
      </c>
      <c r="P71">
        <f>(('Base-New'!Q72*'Per Unit Emission'!Q115)*4545454.54545455)/30</f>
        <v>116780923.16020678</v>
      </c>
      <c r="Q71">
        <f>(('Base-New'!R72*'Per Unit Emission'!R115)*4545454.54545455)/30</f>
        <v>502521188.83769482</v>
      </c>
      <c r="R71">
        <v>0</v>
      </c>
      <c r="S71">
        <f>(('Base-New'!T72*'Per Unit Emission'!C115)*4545454.54545455)/30</f>
        <v>1072213306.8038348</v>
      </c>
      <c r="T71">
        <f>(('Base-New'!U72*'Per Unit Emission'!D115)*4545454.54545455)/30</f>
        <v>162357038.08563671</v>
      </c>
      <c r="U71">
        <f>(('Base-New'!V72*'Per Unit Emission'!E115)*4545454.54545455)/30</f>
        <v>53807825.795822874</v>
      </c>
      <c r="V71">
        <f>(('Base-New'!W72*'Per Unit Emission'!F115)*4545454.54545455)/30</f>
        <v>91690937.220344231</v>
      </c>
      <c r="W71">
        <f>(('Base-New'!X72*'Per Unit Emission'!G115)*4545454.54545455)/30</f>
        <v>1083525564.4580963</v>
      </c>
      <c r="X71">
        <f>(('Base-New'!Y72*'Per Unit Emission'!H115)*4545454.54545455)/30</f>
        <v>73234222.522529826</v>
      </c>
      <c r="Y71">
        <f>(('Base-New'!Z72*'Per Unit Emission'!I115)*4545454.54545455)/30</f>
        <v>28287499.501079116</v>
      </c>
      <c r="Z71">
        <f>(('Base-New'!AA72*'Per Unit Emission'!J115)*4545454.54545455)/30</f>
        <v>213313540.66315949</v>
      </c>
      <c r="AA71">
        <f>(('Base-New'!AB72*'Per Unit Emission'!K115)*4545454.54545455)/30</f>
        <v>1631541818.7928221</v>
      </c>
      <c r="AB71">
        <f>(('Base-New'!AC72*'Per Unit Emission'!L115)*4545454.54545455)/30</f>
        <v>237898363.89523828</v>
      </c>
      <c r="AC71">
        <f>(('Base-New'!AD72*'Per Unit Emission'!M115)*4545454.54545455)/30</f>
        <v>325740322.58342296</v>
      </c>
      <c r="AD71">
        <f>(('Base-New'!AE72*'Per Unit Emission'!N115)*4545454.54545455)/30</f>
        <v>40830671.730576977</v>
      </c>
      <c r="AE71">
        <f>(('Base-New'!AF72*'Per Unit Emission'!O115)*4545454.54545455)/30</f>
        <v>111221015.3454674</v>
      </c>
      <c r="AF71">
        <f>(('Base-New'!AG72*'Per Unit Emission'!P115)*4545454.54545455)/30</f>
        <v>162247703.60027543</v>
      </c>
      <c r="AG71">
        <f>(('Base-New'!AH72*'Per Unit Emission'!Q115)*4545454.54545455)/30</f>
        <v>107002956.65640807</v>
      </c>
      <c r="AH71">
        <f>(('Base-New'!AI72*'Per Unit Emission'!R115)*4545454.54545455)/30</f>
        <v>451048092.24658525</v>
      </c>
      <c r="AI71">
        <v>0</v>
      </c>
      <c r="AJ71">
        <f>(('Base-New'!AK72*'Per Unit Emission'!C115)*4545454.54545455)/30</f>
        <v>826173612.77506721</v>
      </c>
      <c r="AK71">
        <f>(('Base-New'!AL72*'Per Unit Emission'!D115)*4545454.54545455)/30</f>
        <v>63069954.858441442</v>
      </c>
      <c r="AL71">
        <f>(('Base-New'!AM72*'Per Unit Emission'!E115)*4545454.54545455)/30</f>
        <v>21876807.635091353</v>
      </c>
      <c r="AM71">
        <f>(('Base-New'!AN72*'Per Unit Emission'!F115)*4545454.54545455)/30</f>
        <v>76003115.331198528</v>
      </c>
      <c r="AN71">
        <f>(('Base-New'!AO72*'Per Unit Emission'!G115)*4545454.54545455)/30</f>
        <v>937194960.13481987</v>
      </c>
      <c r="AO71">
        <f>(('Base-New'!AP72*'Per Unit Emission'!H115)*4545454.54545455)/30</f>
        <v>67301856.344005197</v>
      </c>
      <c r="AP71">
        <f>(('Base-New'!AQ72*'Per Unit Emission'!I115)*4545454.54545455)/30</f>
        <v>17932762.022378344</v>
      </c>
      <c r="AQ71">
        <f>(('Base-New'!AR72*'Per Unit Emission'!J115)*4545454.54545455)/30</f>
        <v>180328921.33007801</v>
      </c>
      <c r="AR71">
        <f>(('Base-New'!AS72*'Per Unit Emission'!K115)*4545454.54545455)/30</f>
        <v>1430836057.2611852</v>
      </c>
      <c r="AS71">
        <f>(('Base-New'!AT72*'Per Unit Emission'!L115)*4545454.54545455)/30</f>
        <v>213473200.82774821</v>
      </c>
      <c r="AT71">
        <f>(('Base-New'!AU72*'Per Unit Emission'!M115)*4545454.54545455)/30</f>
        <v>296512146.01085186</v>
      </c>
      <c r="AU71">
        <f>(('Base-New'!AV72*'Per Unit Emission'!N115)*4545454.54545455)/30</f>
        <v>36040754.330947243</v>
      </c>
      <c r="AV71">
        <f>(('Base-New'!AW72*'Per Unit Emission'!O115)*4545454.54545455)/30</f>
        <v>95484223.527285963</v>
      </c>
      <c r="AW71">
        <f>(('Base-New'!AX72*'Per Unit Emission'!P115)*4545454.54545455)/30</f>
        <v>152390751.83089834</v>
      </c>
      <c r="AX71">
        <f>(('Base-New'!AY72*'Per Unit Emission'!Q115)*4545454.54545455)/30</f>
        <v>97224990.152609333</v>
      </c>
      <c r="AY71">
        <f>(('Base-New'!AZ72*'Per Unit Emission'!R115)*4545454.54545455)/30</f>
        <v>399574995.65547812</v>
      </c>
      <c r="AZ71">
        <v>0</v>
      </c>
      <c r="BA71">
        <f>(('Base-New'!BB72*'Per Unit Emission'!C115)*4545454.54545455)/30</f>
        <v>580133918.74630189</v>
      </c>
      <c r="BB71">
        <f>(('Base-New'!BC72*'Per Unit Emission'!D115)*4545454.54545455)/30</f>
        <v>8130316.689432024</v>
      </c>
      <c r="BC71">
        <f>(('Base-New'!BD72*'Per Unit Emission'!E115)*4545454.54545455)/30</f>
        <v>0</v>
      </c>
      <c r="BD71">
        <f>(('Base-New'!BE72*'Per Unit Emission'!F115)*4545454.54545455)/30</f>
        <v>60315293.442052856</v>
      </c>
      <c r="BE71">
        <f>(('Base-New'!BF72*'Per Unit Emission'!G115)*4545454.54545455)/30</f>
        <v>790864355.81154895</v>
      </c>
      <c r="BF71">
        <f>(('Base-New'!BG72*'Per Unit Emission'!H115)*4545454.54545455)/30</f>
        <v>61369490.165480562</v>
      </c>
      <c r="BG71">
        <f>(('Base-New'!BH72*'Per Unit Emission'!I115)*4545454.54545455)/30</f>
        <v>7578024.543677832</v>
      </c>
      <c r="BH71">
        <f>(('Base-New'!BI72*'Per Unit Emission'!J115)*4545454.54545455)/30</f>
        <v>147344301.99699533</v>
      </c>
      <c r="BI71">
        <f>(('Base-New'!BJ72*'Per Unit Emission'!K115)*4545454.54545455)/30</f>
        <v>1230130295.7295418</v>
      </c>
      <c r="BJ71">
        <f>(('Base-New'!BK72*'Per Unit Emission'!L115)*4545454.54545455)/30</f>
        <v>189048037.76025763</v>
      </c>
      <c r="BK71">
        <f>(('Base-New'!BL72*'Per Unit Emission'!M115)*4545454.54545455)/30</f>
        <v>267283969.43828318</v>
      </c>
      <c r="BL71">
        <f>(('Base-New'!BM72*'Per Unit Emission'!N115)*4545454.54545455)/30</f>
        <v>31250836.931317996</v>
      </c>
      <c r="BM71">
        <f>(('Base-New'!BN72*'Per Unit Emission'!O115)*4545454.54545455)/30</f>
        <v>79747431.709104747</v>
      </c>
      <c r="BN71">
        <f>(('Base-New'!BO72*'Per Unit Emission'!P115)*4545454.54545455)/30</f>
        <v>142533800.06152132</v>
      </c>
      <c r="BO71">
        <f>(('Base-New'!BP72*'Per Unit Emission'!Q115)*4545454.54545455)/30</f>
        <v>87447023.64881061</v>
      </c>
      <c r="BP71">
        <f>(('Base-New'!BQ72*'Per Unit Emission'!R115)*4545454.54545455)/30</f>
        <v>348101899.06436855</v>
      </c>
      <c r="BQ71">
        <v>0</v>
      </c>
      <c r="BR71">
        <f>(('Base-New'!BS72*'Per Unit Emission'!C115)*4545454.54545455)/30</f>
        <v>334094224.71754164</v>
      </c>
      <c r="BS71">
        <f>(('Base-New'!BT72*'Per Unit Emission'!D115)*4545454.54545455)/30</f>
        <v>0</v>
      </c>
      <c r="BT71">
        <f>(('Base-New'!BU72*'Per Unit Emission'!E115)*4545454.54545455)/30</f>
        <v>0</v>
      </c>
      <c r="BU71">
        <f>(('Base-New'!BV72*'Per Unit Emission'!F115)*4545454.54545455)/30</f>
        <v>44627471.552907161</v>
      </c>
      <c r="BV71">
        <f>(('Base-New'!BW72*'Per Unit Emission'!G115)*4545454.54545455)/30</f>
        <v>644533751.48827529</v>
      </c>
      <c r="BW71">
        <f>(('Base-New'!BX72*'Per Unit Emission'!H115)*4545454.54545455)/30</f>
        <v>55437123.986955926</v>
      </c>
      <c r="BX71">
        <f>(('Base-New'!BY72*'Per Unit Emission'!I115)*4545454.54545455)/30</f>
        <v>0</v>
      </c>
      <c r="BY71">
        <f>(('Base-New'!BZ72*'Per Unit Emission'!J115)*4545454.54545455)/30</f>
        <v>114359682.66391334</v>
      </c>
      <c r="BZ71">
        <f>(('Base-New'!CA72*'Per Unit Emission'!K115)*4545454.54545455)/30</f>
        <v>1029424534.1979008</v>
      </c>
      <c r="CA71">
        <f>(('Base-New'!CB72*'Per Unit Emission'!L115)*4545454.54545455)/30</f>
        <v>164622874.69276732</v>
      </c>
      <c r="CB71">
        <f>(('Base-New'!CC72*'Per Unit Emission'!M115)*4545454.54545455)/30</f>
        <v>238055792.865715</v>
      </c>
      <c r="CC71">
        <f>(('Base-New'!CD72*'Per Unit Emission'!N115)*4545454.54545455)/30</f>
        <v>26460919.531688266</v>
      </c>
      <c r="CD71">
        <f>(('Base-New'!CE72*'Per Unit Emission'!O115)*4545454.54545455)/30</f>
        <v>64010639.890923269</v>
      </c>
      <c r="CE71">
        <f>(('Base-New'!CF72*'Per Unit Emission'!P115)*4545454.54545455)/30</f>
        <v>132676848.29214425</v>
      </c>
      <c r="CF71">
        <f>(('Base-New'!CG72*'Per Unit Emission'!Q115)*4545454.54545455)/30</f>
        <v>77669057.14501214</v>
      </c>
      <c r="CG71">
        <f>(('Base-New'!CH72*'Per Unit Emission'!R115)*4545454.54545455)/30</f>
        <v>296628802.47325903</v>
      </c>
      <c r="CH71">
        <v>0</v>
      </c>
      <c r="CI71">
        <v>0</v>
      </c>
      <c r="CJ71">
        <v>67.8</v>
      </c>
      <c r="CK71">
        <f>(('RCP26-NEW'!C72*'Per Unit Emission'!T115)*4545454.54545455)/30</f>
        <v>1151843539.6330898</v>
      </c>
      <c r="CL71">
        <f>(('RCP26-NEW'!D72*'Per Unit Emission'!U115)*4545454.54545455)/30</f>
        <v>143624267.40809801</v>
      </c>
      <c r="CM71">
        <f>(('RCP26-NEW'!E72*'Per Unit Emission'!V115)*4545454.54545455)/30</f>
        <v>172926261.77001283</v>
      </c>
      <c r="CN71">
        <f>(('RCP26-NEW'!F72*'Per Unit Emission'!W115)*4545454.54545455)/30</f>
        <v>127879443.8336935</v>
      </c>
      <c r="CO71">
        <f>(('RCP26-NEW'!G72*'Per Unit Emission'!X115)*4545454.54545455)/30</f>
        <v>1428089137.5986791</v>
      </c>
      <c r="CP71">
        <f>(('RCP26-NEW'!H72*'Per Unit Emission'!Y115)*4545454.54545455)/30</f>
        <v>111933673.53599352</v>
      </c>
      <c r="CQ71">
        <f>(('RCP26-NEW'!I72*'Per Unit Emission'!Z115)*4545454.54545455)/30</f>
        <v>52958482.273067467</v>
      </c>
      <c r="CR71">
        <f>(('RCP26-NEW'!J72*'Per Unit Emission'!AA115)*4545454.54545455)/30</f>
        <v>345577933.11475956</v>
      </c>
      <c r="CS71">
        <f>(('RCP26-NEW'!K72*'Per Unit Emission'!AB115)*4545454.54545455)/30</f>
        <v>3083164708.6430101</v>
      </c>
      <c r="CT71">
        <f>(('RCP26-NEW'!L72*'Per Unit Emission'!AC115)*4545454.54545455)/30</f>
        <v>248890689.97631791</v>
      </c>
      <c r="CU71">
        <f>(('RCP26-NEW'!M72*'Per Unit Emission'!AD115)*4545454.54545455)/30</f>
        <v>761908994.72403967</v>
      </c>
      <c r="CV71">
        <f>(('RCP26-NEW'!N72*'Per Unit Emission'!AE115)*4545454.54545455)/30</f>
        <v>46763339.076893166</v>
      </c>
      <c r="CW71">
        <f>(('RCP26-NEW'!O72*'Per Unit Emission'!AF115)*4545454.54545455)/30</f>
        <v>95275722.52113001</v>
      </c>
      <c r="CX71">
        <f>(('RCP26-NEW'!P72*'Per Unit Emission'!AG115)*4545454.54545455)/30</f>
        <v>315255518.24363941</v>
      </c>
      <c r="CY71">
        <f>(('RCP26-NEW'!Q72*'Per Unit Emission'!AH115)*4545454.54545455)/30</f>
        <v>154540511.32391986</v>
      </c>
      <c r="CZ71">
        <f>(('RCP26-NEW'!R72*'Per Unit Emission'!AI115)*4545454.54545455)/30</f>
        <v>537218791.47881734</v>
      </c>
      <c r="DA71">
        <f>(('RCP26-NEW'!S72*'Per Unit Emission'!AJ115)*4545454.54545455)/30</f>
        <v>0</v>
      </c>
      <c r="DB71">
        <f>(('RCP26-NEW'!T72*'Per Unit Emission'!T115)*4545454.54545455)/30</f>
        <v>782599519.84672201</v>
      </c>
      <c r="DC71">
        <f>(('RCP26-NEW'!U72*'Per Unit Emission'!U115)*4545454.54545455)/30</f>
        <v>0</v>
      </c>
      <c r="DD71">
        <f>(('RCP26-NEW'!V72*'Per Unit Emission'!V115)*4545454.54545455)/30</f>
        <v>120494210.58078654</v>
      </c>
      <c r="DE71">
        <f>(('RCP26-NEW'!W72*'Per Unit Emission'!W115)*4545454.54545455)/30</f>
        <v>104093274.15914413</v>
      </c>
      <c r="DF71">
        <f>(('RCP26-NEW'!X72*'Per Unit Emission'!X115)*4545454.54545455)/30</f>
        <v>1224457018.0473058</v>
      </c>
      <c r="DG71">
        <f>(('RCP26-NEW'!Y72*'Per Unit Emission'!Y115)*4545454.54545455)/30</f>
        <v>100883612.77262311</v>
      </c>
      <c r="DH71">
        <f>(('RCP26-NEW'!Z72*'Per Unit Emission'!Z115)*4545454.54545455)/30</f>
        <v>36169620.709554829</v>
      </c>
      <c r="DI71">
        <f>(('RCP26-NEW'!AA72*'Per Unit Emission'!AA115)*4545454.54545455)/30</f>
        <v>282601943.70275509</v>
      </c>
      <c r="DJ71">
        <f>(('RCP26-NEW'!AB72*'Per Unit Emission'!AB115)*4545454.54545455)/30</f>
        <v>2790891630.7200236</v>
      </c>
      <c r="DK71">
        <f>(('RCP26-NEW'!AC72*'Per Unit Emission'!AC115)*4545454.54545455)/30</f>
        <v>208400914.57771665</v>
      </c>
      <c r="DL71">
        <f>(('RCP26-NEW'!AD72*'Per Unit Emission'!AD115)*4545454.54545455)/30</f>
        <v>678576092.09433568</v>
      </c>
      <c r="DM71">
        <f>(('RCP26-NEW'!AE72*'Per Unit Emission'!AE115)*4545454.54545455)/30</f>
        <v>38541384.897327431</v>
      </c>
      <c r="DN71">
        <f>(('RCP26-NEW'!AF72*'Per Unit Emission'!AF115)*4545454.54545455)/30</f>
        <v>68822692.508783072</v>
      </c>
      <c r="DO71">
        <f>(('RCP26-NEW'!AG72*'Per Unit Emission'!AG115)*4545454.54545455)/30</f>
        <v>281671073.89926159</v>
      </c>
      <c r="DP71">
        <f>(('RCP26-NEW'!AH72*'Per Unit Emission'!AH115)*4545454.54545455)/30</f>
        <v>133765037.12991522</v>
      </c>
      <c r="DQ71">
        <f>(('RCP26-NEW'!AI72*'Per Unit Emission'!AI115)*4545454.54545455)/30</f>
        <v>451169875.97501498</v>
      </c>
      <c r="DR71">
        <f>(('RCP26-NEW'!AJ72*'Per Unit Emission'!AJ115)*4545454.54545455)/30</f>
        <v>0</v>
      </c>
      <c r="DS71">
        <f>(('RCP26-NEW'!AK72*'Per Unit Emission'!T115)*4545454.54545455)/30</f>
        <v>413355500.06035191</v>
      </c>
      <c r="DT71">
        <f>(('RCP26-NEW'!AL72*'Per Unit Emission'!U115)*4545454.54545455)/30</f>
        <v>0</v>
      </c>
      <c r="DU71">
        <f>(('RCP26-NEW'!AM72*'Per Unit Emission'!V115)*4545454.54545455)/30</f>
        <v>68062159.391559035</v>
      </c>
      <c r="DV71">
        <f>(('RCP26-NEW'!AN72*'Per Unit Emission'!W115)*4545454.54545455)/30</f>
        <v>80307104.4845943</v>
      </c>
      <c r="DW71">
        <f>(('RCP26-NEW'!AO72*'Per Unit Emission'!X115)*4545454.54545455)/30</f>
        <v>1020824898.4959348</v>
      </c>
      <c r="DX71">
        <f>(('RCP26-NEW'!AP72*'Per Unit Emission'!Y115)*4545454.54545455)/30</f>
        <v>89833552.009252697</v>
      </c>
      <c r="DY71">
        <f>(('RCP26-NEW'!AQ72*'Per Unit Emission'!Z115)*4545454.54545455)/30</f>
        <v>19380759.146042205</v>
      </c>
      <c r="DZ71">
        <f>(('RCP26-NEW'!AR72*'Per Unit Emission'!AA115)*4545454.54545455)/30</f>
        <v>219625954.29075277</v>
      </c>
      <c r="EA71">
        <f>(('RCP26-NEW'!AS72*'Per Unit Emission'!AB115)*4545454.54545455)/30</f>
        <v>2498618552.7970557</v>
      </c>
      <c r="EB71">
        <f>(('RCP26-NEW'!AT72*'Per Unit Emission'!AC115)*4545454.54545455)/30</f>
        <v>167911139.17911491</v>
      </c>
      <c r="EC71">
        <f>(('RCP26-NEW'!AU72*'Per Unit Emission'!AD115)*4545454.54545455)/30</f>
        <v>595243189.46463394</v>
      </c>
      <c r="ED71">
        <f>(('RCP26-NEW'!AV72*'Per Unit Emission'!AE115)*4545454.54545455)/30</f>
        <v>30319430.71776171</v>
      </c>
      <c r="EE71">
        <f>(('RCP26-NEW'!AW72*'Per Unit Emission'!AF115)*4545454.54545455)/30</f>
        <v>42369662.496435896</v>
      </c>
      <c r="EF71">
        <f>(('RCP26-NEW'!AX72*'Per Unit Emission'!AG115)*4545454.54545455)/30</f>
        <v>248086629.5548822</v>
      </c>
      <c r="EG71">
        <f>(('RCP26-NEW'!AY72*'Per Unit Emission'!AH115)*4545454.54545455)/30</f>
        <v>112989562.93591031</v>
      </c>
      <c r="EH71">
        <f>(('RCP26-NEW'!AZ72*'Per Unit Emission'!AI115)*4545454.54545455)/30</f>
        <v>365120960.47121471</v>
      </c>
      <c r="EI71">
        <f>(('RCP26-NEW'!BA72*'Per Unit Emission'!AJ115)*4545454.54545455)/30</f>
        <v>0</v>
      </c>
      <c r="EJ71">
        <f>(('RCP26-NEW'!BB72*'Per Unit Emission'!T115)*4545454.54545455)/30</f>
        <v>44111480.273984782</v>
      </c>
      <c r="EK71">
        <f>(('RCP26-NEW'!BC72*'Per Unit Emission'!U115)*4545454.54545455)/30</f>
        <v>0</v>
      </c>
      <c r="EL71">
        <f>(('RCP26-NEW'!BD72*'Per Unit Emission'!V115)*4545454.54545455)/30</f>
        <v>15630108.202333041</v>
      </c>
      <c r="EM71">
        <f>(('RCP26-NEW'!BE72*'Per Unit Emission'!W115)*4545454.54545455)/30</f>
        <v>56520934.810044691</v>
      </c>
      <c r="EN71">
        <f>(('RCP26-NEW'!BF72*'Per Unit Emission'!X115)*4545454.54545455)/30</f>
        <v>817192778.94455934</v>
      </c>
      <c r="EO71">
        <f>(('RCP26-NEW'!BG72*'Per Unit Emission'!Y115)*4545454.54545455)/30</f>
        <v>78783491.245882526</v>
      </c>
      <c r="EP71">
        <f>(('RCP26-NEW'!BH72*'Per Unit Emission'!Z115)*4545454.54545455)/30</f>
        <v>2591897.5825293893</v>
      </c>
      <c r="EQ71">
        <f>(('RCP26-NEW'!BI72*'Per Unit Emission'!AA115)*4545454.54545455)/30</f>
        <v>156649964.87874898</v>
      </c>
      <c r="ER71">
        <f>(('RCP26-NEW'!BJ72*'Per Unit Emission'!AB115)*4545454.54545455)/30</f>
        <v>2206345474.8740864</v>
      </c>
      <c r="ES71">
        <f>(('RCP26-NEW'!BK72*'Per Unit Emission'!AC115)*4545454.54545455)/30</f>
        <v>127421363.78051385</v>
      </c>
      <c r="ET71">
        <f>(('RCP26-NEW'!BL72*'Per Unit Emission'!AD115)*4545454.54545455)/30</f>
        <v>511910286.83492988</v>
      </c>
      <c r="EU71">
        <f>(('RCP26-NEW'!BM72*'Per Unit Emission'!AE115)*4545454.54545455)/30</f>
        <v>22097476.53819624</v>
      </c>
      <c r="EV71">
        <f>(('RCP26-NEW'!BN72*'Per Unit Emission'!AF115)*4545454.54545455)/30</f>
        <v>15916632.484089045</v>
      </c>
      <c r="EW71">
        <f>(('RCP26-NEW'!BO72*'Per Unit Emission'!AG115)*4545454.54545455)/30</f>
        <v>214502185.21050441</v>
      </c>
      <c r="EX71">
        <f>(('RCP26-NEW'!BP72*'Per Unit Emission'!AH115)*4545454.54545455)/30</f>
        <v>92214088.741905674</v>
      </c>
      <c r="EY71">
        <f>(('RCP26-NEW'!BQ72*'Per Unit Emission'!AI115)*4545454.54545455)/30</f>
        <v>279072044.96741235</v>
      </c>
      <c r="EZ71">
        <f>(('RCP26-NEW'!BR72*'Per Unit Emission'!AJ115)*4545454.54545455)/30</f>
        <v>0</v>
      </c>
      <c r="FA71">
        <f>(('RCP26-NEW'!BS72*'Per Unit Emission'!T115)*4545454.54545455)/30</f>
        <v>0</v>
      </c>
      <c r="FB71">
        <f>(('RCP26-NEW'!BT72*'Per Unit Emission'!U115)*4545454.54545455)/30</f>
        <v>0</v>
      </c>
      <c r="FC71">
        <f>(('RCP26-NEW'!BU72*'Per Unit Emission'!V115)*4545454.54545455)/30</f>
        <v>0</v>
      </c>
      <c r="FD71">
        <f>(('RCP26-NEW'!BV72*'Per Unit Emission'!W115)*4545454.54545455)/30</f>
        <v>32734765.135495309</v>
      </c>
      <c r="FE71">
        <f>(('RCP26-NEW'!BW72*'Per Unit Emission'!X115)*4545454.54545455)/30</f>
        <v>613560659.39318359</v>
      </c>
      <c r="FF71">
        <f>(('RCP26-NEW'!BX72*'Per Unit Emission'!Y115)*4545454.54545455)/30</f>
        <v>67733430.482512116</v>
      </c>
      <c r="FG71">
        <f>(('RCP26-NEW'!BY72*'Per Unit Emission'!Z115)*4545454.54545455)/30</f>
        <v>0</v>
      </c>
      <c r="FH71">
        <f>(('RCP26-NEW'!BZ72*'Per Unit Emission'!AA115)*4545454.54545455)/30</f>
        <v>93673975.466745391</v>
      </c>
      <c r="FI71">
        <f>(('RCP26-NEW'!CA72*'Per Unit Emission'!AB115)*4545454.54545455)/30</f>
        <v>1914072396.9511175</v>
      </c>
      <c r="FJ71">
        <f>(('RCP26-NEW'!CB72*'Per Unit Emission'!AC115)*4545454.54545455)/30</f>
        <v>86931588.381912559</v>
      </c>
      <c r="FK71">
        <f>(('RCP26-NEW'!CC72*'Per Unit Emission'!AD115)*4545454.54545455)/30</f>
        <v>428577384.20522815</v>
      </c>
      <c r="FL71">
        <f>(('RCP26-NEW'!CD72*'Per Unit Emission'!AE115)*4545454.54545455)/30</f>
        <v>13875522.358630693</v>
      </c>
      <c r="FM71">
        <f>(('RCP26-NEW'!CE72*'Per Unit Emission'!AF115)*4545454.54545455)/30</f>
        <v>0</v>
      </c>
      <c r="FN71">
        <f>(('RCP26-NEW'!CF72*'Per Unit Emission'!AG115)*4545454.54545455)/30</f>
        <v>180917740.86612505</v>
      </c>
      <c r="FO71">
        <f>(('RCP26-NEW'!CG72*'Per Unit Emission'!AH115)*4545454.54545455)/30</f>
        <v>71438614.54790099</v>
      </c>
      <c r="FP71">
        <f>(('RCP26-NEW'!CH72*'Per Unit Emission'!AI115)*4545454.54545455)/30</f>
        <v>193023129.46361101</v>
      </c>
      <c r="FQ71">
        <v>0</v>
      </c>
      <c r="FR71">
        <v>0</v>
      </c>
      <c r="FS71">
        <v>67.8</v>
      </c>
      <c r="FT71">
        <f>(('RCP19-NEW'!C72*'Per Unit Emission'!AK115)*4545454.54545455)/30</f>
        <v>1791441866.5503836</v>
      </c>
      <c r="FU71">
        <f>(('RCP19-NEW'!D72*'Per Unit Emission'!AL115)*4545454.54545455)/30</f>
        <v>512914791.10904336</v>
      </c>
      <c r="FV71">
        <f>(('RCP19-NEW'!E72*'Per Unit Emission'!AM115)*4545454.54545455)/30</f>
        <v>85491032.066633701</v>
      </c>
      <c r="FW71">
        <f>(('RCP19-NEW'!F72*'Per Unit Emission'!AN115)*4545454.54545455)/30</f>
        <v>73610504.622769669</v>
      </c>
      <c r="FX71">
        <f>(('RCP19-NEW'!G72*'Per Unit Emission'!AO115)*4545454.54545455)/30</f>
        <v>786704115.66033888</v>
      </c>
      <c r="FY71">
        <f>(('RCP19-NEW'!H72*'Per Unit Emission'!AP115)*4545454.54545455)/30</f>
        <v>20053858.7553331</v>
      </c>
      <c r="FZ71">
        <f>(('RCP19-NEW'!I72*'Per Unit Emission'!AQ115)*4545454.54545455)/30</f>
        <v>39881272.775690079</v>
      </c>
      <c r="GA71">
        <f>(('RCP19-NEW'!J72*'Per Unit Emission'!AR115)*4545454.54545455)/30</f>
        <v>373522422.57020444</v>
      </c>
      <c r="GB71">
        <f>(('RCP19-NEW'!K72*'Per Unit Emission'!AS115)*4545454.54545455)/30</f>
        <v>1740724848.1991587</v>
      </c>
      <c r="GC71">
        <f>(('RCP19-NEW'!L72*'Per Unit Emission'!AT115)*4545454.54545455)/30</f>
        <v>267045182.76504293</v>
      </c>
      <c r="GD71">
        <f>(('RCP19-NEW'!M72*'Per Unit Emission'!AU115)*4545454.54545455)/30</f>
        <v>223736314.93144399</v>
      </c>
      <c r="GE71">
        <f>(('RCP19-NEW'!N72*'Per Unit Emission'!AV115)*4545454.54545455)/30</f>
        <v>48754922.192534707</v>
      </c>
      <c r="GF71">
        <f>(('RCP19-NEW'!O72*'Per Unit Emission'!AW115)*4545454.54545455)/30</f>
        <v>51733555.810476646</v>
      </c>
      <c r="GG71">
        <f>(('RCP19-NEW'!P72*'Per Unit Emission'!AX115)*4545454.54545455)/30</f>
        <v>203113326.88936186</v>
      </c>
      <c r="GH71">
        <f>(('RCP19-NEW'!Q72*'Per Unit Emission'!AY115)*4545454.54545455)/30</f>
        <v>162667977.71644127</v>
      </c>
      <c r="GI71">
        <f>(('RCP19-NEW'!R72*'Per Unit Emission'!AZ115)*4545454.54545455)/30</f>
        <v>595151541.05473411</v>
      </c>
      <c r="GJ71">
        <f>(('RCP19-NEW'!S72*'Per Unit Emission'!BA115)*4545454.54545455)/30</f>
        <v>0</v>
      </c>
      <c r="GK71">
        <f>(('RCP19-NEW'!T72*'Per Unit Emission'!AK115)*4545454.54545455)/30</f>
        <v>1409503127.9525378</v>
      </c>
      <c r="GL71">
        <f>(('RCP19-NEW'!U72*'Per Unit Emission'!AL115)*4545454.54545455)/30</f>
        <v>372615596.14340299</v>
      </c>
      <c r="GM71">
        <f>(('RCP19-NEW'!V72*'Per Unit Emission'!AM115)*4545454.54545455)/30</f>
        <v>30349448.383768816</v>
      </c>
      <c r="GN71">
        <f>(('RCP19-NEW'!W72*'Per Unit Emission'!AN115)*4545454.54545455)/30</f>
        <v>49342930.99348186</v>
      </c>
      <c r="GO71">
        <f>(('RCP19-NEW'!X72*'Per Unit Emission'!AO115)*4545454.54545455)/30</f>
        <v>632770369.39245152</v>
      </c>
      <c r="GP71">
        <f>(('RCP19-NEW'!Y72*'Per Unit Emission'!AP115)*4545454.54545455)/30</f>
        <v>15039398.394916048</v>
      </c>
      <c r="GQ71">
        <f>(('RCP19-NEW'!Z72*'Per Unit Emission'!AQ115)*4545454.54545455)/30</f>
        <v>25468916.578357968</v>
      </c>
      <c r="GR71">
        <f>(('RCP19-NEW'!AA72*'Per Unit Emission'!AR115)*4545454.54545455)/30</f>
        <v>268323490.63397399</v>
      </c>
      <c r="GS71">
        <f>(('RCP19-NEW'!AB72*'Per Unit Emission'!AS115)*4545454.54545455)/30</f>
        <v>1368699762.6379004</v>
      </c>
      <c r="GT71">
        <f>(('RCP19-NEW'!AC72*'Per Unit Emission'!AT115)*4545454.54545455)/30</f>
        <v>221516620.80865949</v>
      </c>
      <c r="GU71">
        <f>(('RCP19-NEW'!AD72*'Per Unit Emission'!AU115)*4545454.54545455)/30</f>
        <v>147958412.28736624</v>
      </c>
      <c r="GV71">
        <f>(('RCP19-NEW'!AE72*'Per Unit Emission'!AV115)*4545454.54545455)/30</f>
        <v>39980869.509905152</v>
      </c>
      <c r="GW71">
        <f>(('RCP19-NEW'!AF72*'Per Unit Emission'!AW115)*4545454.54545455)/30</f>
        <v>35826964.70209372</v>
      </c>
      <c r="GX71">
        <f>(('RCP19-NEW'!AG72*'Per Unit Emission'!AX115)*4545454.54545455)/30</f>
        <v>166533817.84650192</v>
      </c>
      <c r="GY71">
        <f>(('RCP19-NEW'!AH72*'Per Unit Emission'!AY115)*4545454.54545455)/30</f>
        <v>140153721.3395887</v>
      </c>
      <c r="GZ71">
        <f>(('RCP19-NEW'!AI72*'Per Unit Emission'!AZ115)*4545454.54545455)/30</f>
        <v>483594152.92001563</v>
      </c>
      <c r="HA71">
        <f>(('RCP19-NEW'!AJ72*'Per Unit Emission'!BA115)*4545454.54545455)/30</f>
        <v>0</v>
      </c>
      <c r="HB71">
        <f>(('RCP19-NEW'!AK72*'Per Unit Emission'!AK115)*4545454.54545455)/30</f>
        <v>1027564389.354683</v>
      </c>
      <c r="HC71">
        <f>(('RCP19-NEW'!AL72*'Per Unit Emission'!AL115)*4545454.54545455)/30</f>
        <v>233439434.30440858</v>
      </c>
      <c r="HD71">
        <f>(('RCP19-NEW'!AM72*'Per Unit Emission'!AM115)*4545454.54545455)/30</f>
        <v>0</v>
      </c>
      <c r="HE71">
        <f>(('RCP19-NEW'!AN72*'Per Unit Emission'!AN115)*4545454.54545455)/30</f>
        <v>25075357.364194229</v>
      </c>
      <c r="HF71">
        <f>(('RCP19-NEW'!AO72*'Per Unit Emission'!AO115)*4545454.54545455)/30</f>
        <v>478836623.12456322</v>
      </c>
      <c r="HG71">
        <f>(('RCP19-NEW'!AP72*'Per Unit Emission'!AP115)*4545454.54545455)/30</f>
        <v>10024938.034499103</v>
      </c>
      <c r="HH71">
        <f>(('RCP19-NEW'!AQ72*'Per Unit Emission'!AQ115)*4545454.54545455)/30</f>
        <v>11056560.381025948</v>
      </c>
      <c r="HI71">
        <f>(('RCP19-NEW'!AR72*'Per Unit Emission'!AR115)*4545454.54545455)/30</f>
        <v>163124558.69774354</v>
      </c>
      <c r="HJ71">
        <f>(('RCP19-NEW'!AS72*'Per Unit Emission'!AS115)*4545454.54545455)/30</f>
        <v>996674677.07663333</v>
      </c>
      <c r="HK71">
        <f>(('RCP19-NEW'!AT72*'Per Unit Emission'!AT115)*4545454.54545455)/30</f>
        <v>175988058.85227594</v>
      </c>
      <c r="HL71">
        <f>(('RCP19-NEW'!AU72*'Per Unit Emission'!AU115)*4545454.54545455)/30</f>
        <v>72180509.643289134</v>
      </c>
      <c r="HM71">
        <f>(('RCP19-NEW'!AV72*'Per Unit Emission'!AV115)*4545454.54545455)/30</f>
        <v>31206816.827275787</v>
      </c>
      <c r="HN71">
        <f>(('RCP19-NEW'!AW72*'Per Unit Emission'!AW115)*4545454.54545455)/30</f>
        <v>19920373.593710996</v>
      </c>
      <c r="HO71">
        <f>(('RCP19-NEW'!AX72*'Per Unit Emission'!AX115)*4545454.54545455)/30</f>
        <v>129954308.80364098</v>
      </c>
      <c r="HP71">
        <f>(('RCP19-NEW'!AY72*'Per Unit Emission'!AY115)*4545454.54545455)/30</f>
        <v>117639464.96273708</v>
      </c>
      <c r="HQ71">
        <f>(('RCP19-NEW'!AZ72*'Per Unit Emission'!AZ115)*4545454.54545455)/30</f>
        <v>372036764.78529823</v>
      </c>
      <c r="HR71">
        <f>(('RCP19-NEW'!BA72*'Per Unit Emission'!BA115)*4545454.54545455)/30</f>
        <v>0</v>
      </c>
      <c r="HS71">
        <f>(('RCP19-NEW'!BB72*'Per Unit Emission'!AK115)*4545454.54545455)/30</f>
        <v>645625650.75683773</v>
      </c>
      <c r="HT71">
        <f>(('RCP19-NEW'!BC72*'Per Unit Emission'!AL115)*4545454.54545455)/30</f>
        <v>106714808.34320655</v>
      </c>
      <c r="HU71">
        <f>(('RCP19-NEW'!BD72*'Per Unit Emission'!AM115)*4545454.54545455)/30</f>
        <v>0</v>
      </c>
      <c r="HV71">
        <f>(('RCP19-NEW'!BE72*'Per Unit Emission'!AN115)*4545454.54545455)/30</f>
        <v>807783.73490646423</v>
      </c>
      <c r="HW71">
        <f>(('RCP19-NEW'!BF72*'Per Unit Emission'!AO115)*4545454.54545455)/30</f>
        <v>324902876.85667491</v>
      </c>
      <c r="HX71">
        <f>(('RCP19-NEW'!BG72*'Per Unit Emission'!AP115)*4545454.54545455)/30</f>
        <v>5010477.6740821162</v>
      </c>
      <c r="HY71">
        <f>(('RCP19-NEW'!BH72*'Per Unit Emission'!AQ115)*4545454.54545455)/30</f>
        <v>0</v>
      </c>
      <c r="HZ71">
        <f>(('RCP19-NEW'!BI72*'Per Unit Emission'!AR115)*4545454.54545455)/30</f>
        <v>57925626.761513241</v>
      </c>
      <c r="IA71">
        <f>(('RCP19-NEW'!BJ72*'Per Unit Emission'!AS115)*4545454.54545455)/30</f>
        <v>624649591.51536536</v>
      </c>
      <c r="IB71">
        <f>(('RCP19-NEW'!BK72*'Per Unit Emission'!AT115)*4545454.54545455)/30</f>
        <v>130459496.89589347</v>
      </c>
      <c r="IC71">
        <f>(('RCP19-NEW'!BL72*'Per Unit Emission'!AU115)*4545454.54545455)/30</f>
        <v>0</v>
      </c>
      <c r="ID71">
        <f>(('RCP19-NEW'!BM72*'Per Unit Emission'!AV115)*4545454.54545455)/30</f>
        <v>22432764.144646231</v>
      </c>
      <c r="IE71">
        <f>(('RCP19-NEW'!BN72*'Per Unit Emission'!AW115)*4545454.54545455)/30</f>
        <v>4013782.4853280815</v>
      </c>
      <c r="IF71">
        <f>(('RCP19-NEW'!BO72*'Per Unit Emission'!AX115)*4545454.54545455)/30</f>
        <v>93374799.760781258</v>
      </c>
      <c r="IG71">
        <f>(('RCP19-NEW'!BP72*'Per Unit Emission'!AY115)*4545454.54545455)/30</f>
        <v>95125208.58588478</v>
      </c>
      <c r="IH71">
        <f>(('RCP19-NEW'!BQ72*'Per Unit Emission'!AZ115)*4545454.54545455)/30</f>
        <v>260479376.65057972</v>
      </c>
      <c r="II71">
        <f>(('RCP19-NEW'!BR72*'Per Unit Emission'!BA115)*4545454.54545455)/30</f>
        <v>0</v>
      </c>
      <c r="IJ71">
        <f>(('RCP19-NEW'!BS72*'Per Unit Emission'!AK115)*4545454.54545455)/30</f>
        <v>263686912.15898469</v>
      </c>
      <c r="IK71">
        <f>(('RCP19-NEW'!BT72*'Per Unit Emission'!AL115)*4545454.54545455)/30</f>
        <v>0</v>
      </c>
      <c r="IL71">
        <f>(('RCP19-NEW'!BU72*'Per Unit Emission'!AM115)*4545454.54545455)/30</f>
        <v>0</v>
      </c>
      <c r="IM71">
        <f>(('RCP19-NEW'!BV72*'Per Unit Emission'!AN115)*4545454.54545455)/30</f>
        <v>0</v>
      </c>
      <c r="IN71">
        <f>(('RCP19-NEW'!BW72*'Per Unit Emission'!AO115)*4545454.54545455)/30</f>
        <v>170969130.58878759</v>
      </c>
      <c r="IO71">
        <f>(('RCP19-NEW'!BX72*'Per Unit Emission'!AP115)*4545454.54545455)/30</f>
        <v>0</v>
      </c>
      <c r="IP71">
        <f>(('RCP19-NEW'!BY72*'Per Unit Emission'!AQ115)*4545454.54545455)/30</f>
        <v>0</v>
      </c>
      <c r="IQ71">
        <f>(('RCP19-NEW'!BZ72*'Per Unit Emission'!AR115)*4545454.54545455)/30</f>
        <v>0</v>
      </c>
      <c r="IR71">
        <f>(('RCP19-NEW'!CA72*'Per Unit Emission'!AS115)*4545454.54545455)/30</f>
        <v>252624505.95409954</v>
      </c>
      <c r="IS71">
        <f>(('RCP19-NEW'!CB72*'Per Unit Emission'!AT115)*4545454.54545455)/30</f>
        <v>84930934.939510956</v>
      </c>
      <c r="IT71">
        <f>(('RCP19-NEW'!CC72*'Per Unit Emission'!AU115)*4545454.54545455)/30</f>
        <v>0</v>
      </c>
      <c r="IU71">
        <f>(('RCP19-NEW'!CD72*'Per Unit Emission'!AV115)*4545454.54545455)/30</f>
        <v>13658711.462016869</v>
      </c>
      <c r="IV71">
        <f>(('RCP19-NEW'!CE72*'Per Unit Emission'!AW115)*4545454.54545455)/30</f>
        <v>0</v>
      </c>
      <c r="IW71">
        <f>(('RCP19-NEW'!CF72*'Per Unit Emission'!AX115)*4545454.54545455)/30</f>
        <v>56795290.717920713</v>
      </c>
      <c r="IX71">
        <f>(('RCP19-NEW'!CG72*'Per Unit Emission'!AY115)*4545454.54545455)/30</f>
        <v>72610952.209032491</v>
      </c>
      <c r="IY71">
        <f>(('RCP19-NEW'!CH72*'Per Unit Emission'!AZ115)*4545454.54545455)/30</f>
        <v>148921988.51586121</v>
      </c>
    </row>
    <row r="72" spans="1:259" x14ac:dyDescent="0.25">
      <c r="A72">
        <v>2035</v>
      </c>
      <c r="B72">
        <f>(('Base-New'!C73*'Per Unit Emission'!C116)*4545454.54545455)/30</f>
        <v>1080426976.9641762</v>
      </c>
      <c r="C72">
        <f>(('Base-New'!D73*'Per Unit Emission'!D116)*4545454.54545455)/30</f>
        <v>603652143.59079409</v>
      </c>
      <c r="D72">
        <f>(('Base-New'!E73*'Per Unit Emission'!E116)*4545454.54545455)/30</f>
        <v>24839666.335917477</v>
      </c>
      <c r="E72">
        <f>(('Base-New'!F73*'Per Unit Emission'!F116)*4545454.54545455)/30</f>
        <v>74385974.6483154</v>
      </c>
      <c r="F72">
        <f>(('Base-New'!G73*'Per Unit Emission'!G116)*4545454.54545455)/30</f>
        <v>1158771904.8421645</v>
      </c>
      <c r="G72">
        <f>(('Base-New'!H73*'Per Unit Emission'!H116)*4545454.54545455)/30</f>
        <v>66194065.247278139</v>
      </c>
      <c r="H72">
        <f>(('Base-New'!I73*'Per Unit Emission'!I116)*4545454.54545455)/30</f>
        <v>25036675.123893835</v>
      </c>
      <c r="I72">
        <f>(('Base-New'!J73*'Per Unit Emission'!J116)*4545454.54545455)/30</f>
        <v>244529320.78369132</v>
      </c>
      <c r="J72">
        <f>(('Base-New'!K73*'Per Unit Emission'!K116)*4545454.54545455)/30</f>
        <v>1944056974.3281767</v>
      </c>
      <c r="K72">
        <f>(('Base-New'!L73*'Per Unit Emission'!L116)*4545454.54545455)/30</f>
        <v>254842429.48492685</v>
      </c>
      <c r="L72">
        <f>(('Base-New'!M73*'Per Unit Emission'!M116)*4545454.54545455)/30</f>
        <v>358233129.90480155</v>
      </c>
      <c r="M72">
        <f>(('Base-New'!N73*'Per Unit Emission'!N116)*4545454.54545455)/30</f>
        <v>45411119.749632753</v>
      </c>
      <c r="N72">
        <f>(('Base-New'!O73*'Per Unit Emission'!O116)*4545454.54545455)/30</f>
        <v>108312604.95409298</v>
      </c>
      <c r="O72">
        <f>(('Base-New'!P73*'Per Unit Emission'!P116)*4545454.54545455)/30</f>
        <v>190388120.69312087</v>
      </c>
      <c r="P72">
        <f>(('Base-New'!Q73*'Per Unit Emission'!Q116)*4545454.54545455)/30</f>
        <v>119161806.14080332</v>
      </c>
      <c r="Q72">
        <f>(('Base-New'!R73*'Per Unit Emission'!R116)*4545454.54545455)/30</f>
        <v>633406074.11356366</v>
      </c>
      <c r="R72">
        <v>0</v>
      </c>
      <c r="S72">
        <f>(('Base-New'!T73*'Per Unit Emission'!C116)*4545454.54545455)/30</f>
        <v>765776131.06916618</v>
      </c>
      <c r="T72">
        <f>(('Base-New'!U73*'Per Unit Emission'!D116)*4545454.54545455)/30</f>
        <v>464277629.19449216</v>
      </c>
      <c r="U72">
        <f>(('Base-New'!V73*'Per Unit Emission'!E116)*4545454.54545455)/30</f>
        <v>0</v>
      </c>
      <c r="V72">
        <f>(('Base-New'!W73*'Per Unit Emission'!F116)*4545454.54545455)/30</f>
        <v>54647844.101199463</v>
      </c>
      <c r="W72">
        <f>(('Base-New'!X73*'Per Unit Emission'!G116)*4545454.54545455)/30</f>
        <v>962835292.31549752</v>
      </c>
      <c r="X72">
        <f>(('Base-New'!Y73*'Per Unit Emission'!H116)*4545454.54545455)/30</f>
        <v>58188163.488372304</v>
      </c>
      <c r="Y72">
        <f>(('Base-New'!Z73*'Per Unit Emission'!I116)*4545454.54545455)/30</f>
        <v>12121711.5817411</v>
      </c>
      <c r="Z72">
        <f>(('Base-New'!AA73*'Per Unit Emission'!J116)*4545454.54545455)/30</f>
        <v>200220462.31881389</v>
      </c>
      <c r="AA72">
        <f>(('Base-New'!AB73*'Per Unit Emission'!K116)*4545454.54545455)/30</f>
        <v>1665075434.4369082</v>
      </c>
      <c r="AB72">
        <f>(('Base-New'!AC73*'Per Unit Emission'!L116)*4545454.54545455)/30</f>
        <v>221094943.05075043</v>
      </c>
      <c r="AC72">
        <f>(('Base-New'!AD73*'Per Unit Emission'!M116)*4545454.54545455)/30</f>
        <v>316798431.94339877</v>
      </c>
      <c r="AD72">
        <f>(('Base-New'!AE73*'Per Unit Emission'!N116)*4545454.54545455)/30</f>
        <v>38830798.629848972</v>
      </c>
      <c r="AE72">
        <f>(('Base-New'!AF73*'Per Unit Emission'!O116)*4545454.54545455)/30</f>
        <v>87694849.652959093</v>
      </c>
      <c r="AF72">
        <f>(('Base-New'!AG73*'Per Unit Emission'!P116)*4545454.54545455)/30</f>
        <v>175023620.33679608</v>
      </c>
      <c r="AG72">
        <f>(('Base-New'!AH73*'Per Unit Emission'!Q116)*4545454.54545455)/30</f>
        <v>105280564.92874628</v>
      </c>
      <c r="AH72">
        <f>(('Base-New'!AI73*'Per Unit Emission'!R116)*4545454.54545455)/30</f>
        <v>557549183.70079768</v>
      </c>
      <c r="AI72">
        <v>0</v>
      </c>
      <c r="AJ72">
        <f>(('Base-New'!AK73*'Per Unit Emission'!C116)*4545454.54545455)/30</f>
        <v>451125285.17415118</v>
      </c>
      <c r="AK72">
        <f>(('Base-New'!AL73*'Per Unit Emission'!D116)*4545454.54545455)/30</f>
        <v>324903114.79819036</v>
      </c>
      <c r="AL72">
        <f>(('Base-New'!AM73*'Per Unit Emission'!E116)*4545454.54545455)/30</f>
        <v>0</v>
      </c>
      <c r="AM72">
        <f>(('Base-New'!AN73*'Per Unit Emission'!F116)*4545454.54545455)/30</f>
        <v>34909713.554084025</v>
      </c>
      <c r="AN72">
        <f>(('Base-New'!AO73*'Per Unit Emission'!G116)*4545454.54545455)/30</f>
        <v>766898679.78883576</v>
      </c>
      <c r="AO72">
        <f>(('Base-New'!AP73*'Per Unit Emission'!H116)*4545454.54545455)/30</f>
        <v>50182261.729466215</v>
      </c>
      <c r="AP72">
        <f>(('Base-New'!AQ73*'Per Unit Emission'!I116)*4545454.54545455)/30</f>
        <v>0</v>
      </c>
      <c r="AQ72">
        <f>(('Base-New'!AR73*'Per Unit Emission'!J116)*4545454.54545455)/30</f>
        <v>155911603.85393479</v>
      </c>
      <c r="AR72">
        <f>(('Base-New'!AS73*'Per Unit Emission'!K116)*4545454.54545455)/30</f>
        <v>1386093894.5456395</v>
      </c>
      <c r="AS72">
        <f>(('Base-New'!AT73*'Per Unit Emission'!L116)*4545454.54545455)/30</f>
        <v>187347456.61657313</v>
      </c>
      <c r="AT72">
        <f>(('Base-New'!AU73*'Per Unit Emission'!M116)*4545454.54545455)/30</f>
        <v>275363733.98199368</v>
      </c>
      <c r="AU72">
        <f>(('Base-New'!AV73*'Per Unit Emission'!N116)*4545454.54545455)/30</f>
        <v>32250477.510065183</v>
      </c>
      <c r="AV72">
        <f>(('Base-New'!AW73*'Per Unit Emission'!O116)*4545454.54545455)/30</f>
        <v>67077094.351824962</v>
      </c>
      <c r="AW72">
        <f>(('Base-New'!AX73*'Per Unit Emission'!P116)*4545454.54545455)/30</f>
        <v>159659119.98047173</v>
      </c>
      <c r="AX72">
        <f>(('Base-New'!AY73*'Per Unit Emission'!Q116)*4545454.54545455)/30</f>
        <v>91399323.716689244</v>
      </c>
      <c r="AY72">
        <f>(('Base-New'!AZ73*'Per Unit Emission'!R116)*4545454.54545455)/30</f>
        <v>481692293.2880339</v>
      </c>
      <c r="AZ72">
        <v>0</v>
      </c>
      <c r="BA72">
        <f>(('Base-New'!BB73*'Per Unit Emission'!C116)*4545454.54545455)/30</f>
        <v>136474439.27914205</v>
      </c>
      <c r="BB72">
        <f>(('Base-New'!BC73*'Per Unit Emission'!D116)*4545454.54545455)/30</f>
        <v>154453479.06120175</v>
      </c>
      <c r="BC72">
        <f>(('Base-New'!BD73*'Per Unit Emission'!E116)*4545454.54545455)/30</f>
        <v>0</v>
      </c>
      <c r="BD72">
        <f>(('Base-New'!BE73*'Per Unit Emission'!F116)*4545454.54545455)/30</f>
        <v>15171583.006968269</v>
      </c>
      <c r="BE72">
        <f>(('Base-New'!BF73*'Per Unit Emission'!G116)*4545454.54545455)/30</f>
        <v>570962067.26216877</v>
      </c>
      <c r="BF72">
        <f>(('Base-New'!BG73*'Per Unit Emission'!H116)*4545454.54545455)/30</f>
        <v>42176359.970560379</v>
      </c>
      <c r="BG72">
        <f>(('Base-New'!BH73*'Per Unit Emission'!I116)*4545454.54545455)/30</f>
        <v>0</v>
      </c>
      <c r="BH72">
        <f>(('Base-New'!BI73*'Per Unit Emission'!J116)*4545454.54545455)/30</f>
        <v>111602745.38905543</v>
      </c>
      <c r="BI72">
        <f>(('Base-New'!BJ73*'Per Unit Emission'!K116)*4545454.54545455)/30</f>
        <v>1107112354.6543732</v>
      </c>
      <c r="BJ72">
        <f>(('Base-New'!BK73*'Per Unit Emission'!L116)*4545454.54545455)/30</f>
        <v>153599970.18239623</v>
      </c>
      <c r="BK72">
        <f>(('Base-New'!BL73*'Per Unit Emission'!M116)*4545454.54545455)/30</f>
        <v>233929036.02059099</v>
      </c>
      <c r="BL72">
        <f>(('Base-New'!BM73*'Per Unit Emission'!N116)*4545454.54545455)/30</f>
        <v>25670156.390281394</v>
      </c>
      <c r="BM72">
        <f>(('Base-New'!BN73*'Per Unit Emission'!O116)*4545454.54545455)/30</f>
        <v>46459339.050691321</v>
      </c>
      <c r="BN72">
        <f>(('Base-New'!BO73*'Per Unit Emission'!P116)*4545454.54545455)/30</f>
        <v>144294619.62414721</v>
      </c>
      <c r="BO72">
        <f>(('Base-New'!BP73*'Per Unit Emission'!Q116)*4545454.54545455)/30</f>
        <v>77518082.50463222</v>
      </c>
      <c r="BP72">
        <f>(('Base-New'!BQ73*'Per Unit Emission'!R116)*4545454.54545455)/30</f>
        <v>405835402.8752678</v>
      </c>
      <c r="BQ72">
        <v>0</v>
      </c>
      <c r="BR72">
        <f>(('Base-New'!BS73*'Per Unit Emission'!C116)*4545454.54545455)/30</f>
        <v>0</v>
      </c>
      <c r="BS72">
        <f>(('Base-New'!BT73*'Per Unit Emission'!D116)*4545454.54545455)/30</f>
        <v>0</v>
      </c>
      <c r="BT72">
        <f>(('Base-New'!BU73*'Per Unit Emission'!E116)*4545454.54545455)/30</f>
        <v>0</v>
      </c>
      <c r="BU72">
        <f>(('Base-New'!BV73*'Per Unit Emission'!F116)*4545454.54545455)/30</f>
        <v>0</v>
      </c>
      <c r="BV72">
        <f>(('Base-New'!BW73*'Per Unit Emission'!G116)*4545454.54545455)/30</f>
        <v>375025454.73550701</v>
      </c>
      <c r="BW72">
        <f>(('Base-New'!BX73*'Per Unit Emission'!H116)*4545454.54545455)/30</f>
        <v>34170458.211654529</v>
      </c>
      <c r="BX72">
        <f>(('Base-New'!BY73*'Per Unit Emission'!I116)*4545454.54545455)/30</f>
        <v>0</v>
      </c>
      <c r="BY72">
        <f>(('Base-New'!BZ73*'Per Unit Emission'!J116)*4545454.54545455)/30</f>
        <v>67293886.924177259</v>
      </c>
      <c r="BZ72">
        <f>(('Base-New'!CA73*'Per Unit Emission'!K116)*4545454.54545455)/30</f>
        <v>828130814.76310468</v>
      </c>
      <c r="CA72">
        <f>(('Base-New'!CB73*'Per Unit Emission'!L116)*4545454.54545455)/30</f>
        <v>119852483.74821888</v>
      </c>
      <c r="CB72">
        <f>(('Base-New'!CC73*'Per Unit Emission'!M116)*4545454.54545455)/30</f>
        <v>192494338.05918708</v>
      </c>
      <c r="CC72">
        <f>(('Base-New'!CD73*'Per Unit Emission'!N116)*4545454.54545455)/30</f>
        <v>19089835.27049768</v>
      </c>
      <c r="CD72">
        <f>(('Base-New'!CE73*'Per Unit Emission'!O116)*4545454.54545455)/30</f>
        <v>25841583.749557197</v>
      </c>
      <c r="CE72">
        <f>(('Base-New'!CF73*'Per Unit Emission'!P116)*4545454.54545455)/30</f>
        <v>128930119.26782244</v>
      </c>
      <c r="CF72">
        <f>(('Base-New'!CG73*'Per Unit Emission'!Q116)*4545454.54545455)/30</f>
        <v>63636841.292575195</v>
      </c>
      <c r="CG72">
        <f>(('Base-New'!CH73*'Per Unit Emission'!R116)*4545454.54545455)/30</f>
        <v>329978512.4625017</v>
      </c>
      <c r="CH72">
        <v>0</v>
      </c>
      <c r="CI72">
        <v>0</v>
      </c>
      <c r="CJ72">
        <v>67.833333333333329</v>
      </c>
      <c r="CK72">
        <f>(('RCP26-NEW'!C73*'Per Unit Emission'!T116)*4545454.54545455)/30</f>
        <v>1015440519.3682938</v>
      </c>
      <c r="CL72">
        <f>(('RCP26-NEW'!D73*'Per Unit Emission'!U116)*4545454.54545455)/30</f>
        <v>430853962.1654135</v>
      </c>
      <c r="CM72">
        <f>(('RCP26-NEW'!E73*'Per Unit Emission'!V116)*4545454.54545455)/30</f>
        <v>60872866.913766034</v>
      </c>
      <c r="CN72">
        <f>(('RCP26-NEW'!F73*'Per Unit Emission'!W116)*4545454.54545455)/30</f>
        <v>86449226.776508167</v>
      </c>
      <c r="CO72">
        <f>(('RCP26-NEW'!G73*'Per Unit Emission'!X116)*4545454.54545455)/30</f>
        <v>1161714824.3976402</v>
      </c>
      <c r="CP72">
        <f>(('RCP26-NEW'!H73*'Per Unit Emission'!Y116)*4545454.54545455)/30</f>
        <v>77956261.490597382</v>
      </c>
      <c r="CQ72">
        <f>(('RCP26-NEW'!I73*'Per Unit Emission'!Z116)*4545454.54545455)/30</f>
        <v>35802819.528347254</v>
      </c>
      <c r="CR72">
        <f>(('RCP26-NEW'!J73*'Per Unit Emission'!AA116)*4545454.54545455)/30</f>
        <v>286981533.7563473</v>
      </c>
      <c r="CS72">
        <f>(('RCP26-NEW'!K73*'Per Unit Emission'!AB116)*4545454.54545455)/30</f>
        <v>3157686249.9395666</v>
      </c>
      <c r="CT72">
        <f>(('RCP26-NEW'!L73*'Per Unit Emission'!AC116)*4545454.54545455)/30</f>
        <v>210890792.20597315</v>
      </c>
      <c r="CU72">
        <f>(('RCP26-NEW'!M73*'Per Unit Emission'!AD116)*4545454.54545455)/30</f>
        <v>649245402.70830894</v>
      </c>
      <c r="CV72">
        <f>(('RCP26-NEW'!N73*'Per Unit Emission'!AE116)*4545454.54545455)/30</f>
        <v>38398731.766361319</v>
      </c>
      <c r="CW72">
        <f>(('RCP26-NEW'!O73*'Per Unit Emission'!AF116)*4545454.54545455)/30</f>
        <v>59218546.512690313</v>
      </c>
      <c r="CX72">
        <f>(('RCP26-NEW'!P73*'Per Unit Emission'!AG116)*4545454.54545455)/30</f>
        <v>273951491.08392024</v>
      </c>
      <c r="CY72">
        <f>(('RCP26-NEW'!Q73*'Per Unit Emission'!AH116)*4545454.54545455)/30</f>
        <v>190203901.78759578</v>
      </c>
      <c r="CZ72">
        <f>(('RCP26-NEW'!R73*'Per Unit Emission'!AI116)*4545454.54545455)/30</f>
        <v>733221488.82119334</v>
      </c>
      <c r="DA72">
        <f>(('RCP26-NEW'!S73*'Per Unit Emission'!AJ116)*4545454.54545455)/30</f>
        <v>0</v>
      </c>
      <c r="DB72">
        <f>(('RCP26-NEW'!T73*'Per Unit Emission'!T116)*4545454.54545455)/30</f>
        <v>521376642.76812625</v>
      </c>
      <c r="DC72">
        <f>(('RCP26-NEW'!U73*'Per Unit Emission'!U116)*4545454.54545455)/30</f>
        <v>227127080.62682346</v>
      </c>
      <c r="DD72">
        <f>(('RCP26-NEW'!V73*'Per Unit Emission'!V116)*4545454.54545455)/30</f>
        <v>0</v>
      </c>
      <c r="DE72">
        <f>(('RCP26-NEW'!W73*'Per Unit Emission'!W116)*4545454.54545455)/30</f>
        <v>55122427.362217344</v>
      </c>
      <c r="DF72">
        <f>(('RCP26-NEW'!X73*'Per Unit Emission'!X116)*4545454.54545455)/30</f>
        <v>888265464.24773324</v>
      </c>
      <c r="DG72">
        <f>(('RCP26-NEW'!Y73*'Per Unit Emission'!Y116)*4545454.54545455)/30</f>
        <v>63002452.065243706</v>
      </c>
      <c r="DH72">
        <f>(('RCP26-NEW'!Z73*'Per Unit Emission'!Z116)*4545454.54545455)/30</f>
        <v>14071510.340389729</v>
      </c>
      <c r="DI72">
        <f>(('RCP26-NEW'!AA73*'Per Unit Emission'!AA116)*4545454.54545455)/30</f>
        <v>201619083.37703118</v>
      </c>
      <c r="DJ72">
        <f>(('RCP26-NEW'!AB73*'Per Unit Emission'!AB116)*4545454.54545455)/30</f>
        <v>2717533567.6474161</v>
      </c>
      <c r="DK72">
        <f>(('RCP26-NEW'!AC73*'Per Unit Emission'!AC116)*4545454.54545455)/30</f>
        <v>155189614.99581754</v>
      </c>
      <c r="DL72">
        <f>(('RCP26-NEW'!AD73*'Per Unit Emission'!AD116)*4545454.54545455)/30</f>
        <v>530867922.28908908</v>
      </c>
      <c r="DM72">
        <f>(('RCP26-NEW'!AE73*'Per Unit Emission'!AE116)*4545454.54545455)/30</f>
        <v>27204972.691113856</v>
      </c>
      <c r="DN72">
        <f>(('RCP26-NEW'!AF73*'Per Unit Emission'!AF116)*4545454.54545455)/30</f>
        <v>24896746.138999939</v>
      </c>
      <c r="DO72">
        <f>(('RCP26-NEW'!AG73*'Per Unit Emission'!AG116)*4545454.54545455)/30</f>
        <v>227438101.77071702</v>
      </c>
      <c r="DP72">
        <f>(('RCP26-NEW'!AH73*'Per Unit Emission'!AH116)*4545454.54545455)/30</f>
        <v>158172836.82729658</v>
      </c>
      <c r="DQ72">
        <f>(('RCP26-NEW'!AI73*'Per Unit Emission'!AI116)*4545454.54545455)/30</f>
        <v>600670225.7037735</v>
      </c>
      <c r="DR72">
        <f>(('RCP26-NEW'!AJ73*'Per Unit Emission'!AJ116)*4545454.54545455)/30</f>
        <v>0</v>
      </c>
      <c r="DS72">
        <f>(('RCP26-NEW'!AK73*'Per Unit Emission'!T116)*4545454.54545455)/30</f>
        <v>27312766.167964492</v>
      </c>
      <c r="DT72">
        <f>(('RCP26-NEW'!AL73*'Per Unit Emission'!U116)*4545454.54545455)/30</f>
        <v>0</v>
      </c>
      <c r="DU72">
        <f>(('RCP26-NEW'!AM73*'Per Unit Emission'!V116)*4545454.54545455)/30</f>
        <v>0</v>
      </c>
      <c r="DV72">
        <f>(('RCP26-NEW'!AN73*'Per Unit Emission'!W116)*4545454.54545455)/30</f>
        <v>23795627.947926726</v>
      </c>
      <c r="DW72">
        <f>(('RCP26-NEW'!AO73*'Per Unit Emission'!X116)*4545454.54545455)/30</f>
        <v>614816104.09783041</v>
      </c>
      <c r="DX72">
        <f>(('RCP26-NEW'!AP73*'Per Unit Emission'!Y116)*4545454.54545455)/30</f>
        <v>48048642.639890485</v>
      </c>
      <c r="DY72">
        <f>(('RCP26-NEW'!AQ73*'Per Unit Emission'!Z116)*4545454.54545455)/30</f>
        <v>0</v>
      </c>
      <c r="DZ72">
        <f>(('RCP26-NEW'!AR73*'Per Unit Emission'!AA116)*4545454.54545455)/30</f>
        <v>116256632.99771334</v>
      </c>
      <c r="EA72">
        <f>(('RCP26-NEW'!AS73*'Per Unit Emission'!AB116)*4545454.54545455)/30</f>
        <v>2277380885.3552647</v>
      </c>
      <c r="EB72">
        <f>(('RCP26-NEW'!AT73*'Per Unit Emission'!AC116)*4545454.54545455)/30</f>
        <v>99488437.785662398</v>
      </c>
      <c r="EC72">
        <f>(('RCP26-NEW'!AU73*'Per Unit Emission'!AD116)*4545454.54545455)/30</f>
        <v>412490441.86986923</v>
      </c>
      <c r="ED72">
        <f>(('RCP26-NEW'!AV73*'Per Unit Emission'!AE116)*4545454.54545455)/30</f>
        <v>16011213.615866486</v>
      </c>
      <c r="EE72">
        <f>(('RCP26-NEW'!AW73*'Per Unit Emission'!AF116)*4545454.54545455)/30</f>
        <v>0</v>
      </c>
      <c r="EF72">
        <f>(('RCP26-NEW'!AX73*'Per Unit Emission'!AG116)*4545454.54545455)/30</f>
        <v>180924712.45751381</v>
      </c>
      <c r="EG72">
        <f>(('RCP26-NEW'!AY73*'Per Unit Emission'!AH116)*4545454.54545455)/30</f>
        <v>126141771.86699738</v>
      </c>
      <c r="EH72">
        <f>(('RCP26-NEW'!AZ73*'Per Unit Emission'!AI116)*4545454.54545455)/30</f>
        <v>468118962.58635354</v>
      </c>
      <c r="EI72">
        <f>(('RCP26-NEW'!BA73*'Per Unit Emission'!AJ116)*4545454.54545455)/30</f>
        <v>0</v>
      </c>
      <c r="EJ72">
        <f>(('RCP26-NEW'!BB73*'Per Unit Emission'!T116)*4545454.54545455)/30</f>
        <v>0</v>
      </c>
      <c r="EK72">
        <f>(('RCP26-NEW'!BC73*'Per Unit Emission'!U116)*4545454.54545455)/30</f>
        <v>0</v>
      </c>
      <c r="EL72">
        <f>(('RCP26-NEW'!BD73*'Per Unit Emission'!V116)*4545454.54545455)/30</f>
        <v>0</v>
      </c>
      <c r="EM72">
        <f>(('RCP26-NEW'!BE73*'Per Unit Emission'!W116)*4545454.54545455)/30</f>
        <v>0</v>
      </c>
      <c r="EN72">
        <f>(('RCP26-NEW'!BF73*'Per Unit Emission'!X116)*4545454.54545455)/30</f>
        <v>341366743.9479233</v>
      </c>
      <c r="EO72">
        <f>(('RCP26-NEW'!BG73*'Per Unit Emission'!Y116)*4545454.54545455)/30</f>
        <v>33094833.214537274</v>
      </c>
      <c r="EP72">
        <f>(('RCP26-NEW'!BH73*'Per Unit Emission'!Z116)*4545454.54545455)/30</f>
        <v>0</v>
      </c>
      <c r="EQ72">
        <f>(('RCP26-NEW'!BI73*'Per Unit Emission'!AA116)*4545454.54545455)/30</f>
        <v>30894182.618395761</v>
      </c>
      <c r="ER72">
        <f>(('RCP26-NEW'!BJ73*'Per Unit Emission'!AB116)*4545454.54545455)/30</f>
        <v>1837228203.0630982</v>
      </c>
      <c r="ES72">
        <f>(('RCP26-NEW'!BK73*'Per Unit Emission'!AC116)*4545454.54545455)/30</f>
        <v>43787260.575506791</v>
      </c>
      <c r="ET72">
        <f>(('RCP26-NEW'!BL73*'Per Unit Emission'!AD116)*4545454.54545455)/30</f>
        <v>294112961.45064938</v>
      </c>
      <c r="EU72">
        <f>(('RCP26-NEW'!BM73*'Per Unit Emission'!AE116)*4545454.54545455)/30</f>
        <v>4817454.540619025</v>
      </c>
      <c r="EV72">
        <f>(('RCP26-NEW'!BN73*'Per Unit Emission'!AF116)*4545454.54545455)/30</f>
        <v>0</v>
      </c>
      <c r="EW72">
        <f>(('RCP26-NEW'!BO73*'Per Unit Emission'!AG116)*4545454.54545455)/30</f>
        <v>134411323.14431003</v>
      </c>
      <c r="EX72">
        <f>(('RCP26-NEW'!BP73*'Per Unit Emission'!AH116)*4545454.54545455)/30</f>
        <v>94110706.906698167</v>
      </c>
      <c r="EY72">
        <f>(('RCP26-NEW'!BQ73*'Per Unit Emission'!AI116)*4545454.54545455)/30</f>
        <v>335567699.4689337</v>
      </c>
      <c r="EZ72">
        <f>(('RCP26-NEW'!BR73*'Per Unit Emission'!AJ116)*4545454.54545455)/30</f>
        <v>0</v>
      </c>
      <c r="FA72">
        <f>(('RCP26-NEW'!BS73*'Per Unit Emission'!T116)*4545454.54545455)/30</f>
        <v>0</v>
      </c>
      <c r="FB72">
        <f>(('RCP26-NEW'!BT73*'Per Unit Emission'!U116)*4545454.54545455)/30</f>
        <v>0</v>
      </c>
      <c r="FC72">
        <f>(('RCP26-NEW'!BU73*'Per Unit Emission'!V116)*4545454.54545455)/30</f>
        <v>0</v>
      </c>
      <c r="FD72">
        <f>(('RCP26-NEW'!BV73*'Per Unit Emission'!W116)*4545454.54545455)/30</f>
        <v>0</v>
      </c>
      <c r="FE72">
        <f>(('RCP26-NEW'!BW73*'Per Unit Emission'!X116)*4545454.54545455)/30</f>
        <v>67917383.798021361</v>
      </c>
      <c r="FF72">
        <f>(('RCP26-NEW'!BX73*'Per Unit Emission'!Y116)*4545454.54545455)/30</f>
        <v>18141023.789183985</v>
      </c>
      <c r="FG72">
        <f>(('RCP26-NEW'!BY73*'Per Unit Emission'!Z116)*4545454.54545455)/30</f>
        <v>0</v>
      </c>
      <c r="FH72">
        <f>(('RCP26-NEW'!BZ73*'Per Unit Emission'!AA116)*4545454.54545455)/30</f>
        <v>0</v>
      </c>
      <c r="FI72">
        <f>(('RCP26-NEW'!CA73*'Per Unit Emission'!AB116)*4545454.54545455)/30</f>
        <v>1397075520.7709491</v>
      </c>
      <c r="FJ72">
        <f>(('RCP26-NEW'!CB73*'Per Unit Emission'!AC116)*4545454.54545455)/30</f>
        <v>0</v>
      </c>
      <c r="FK72">
        <f>(('RCP26-NEW'!CC73*'Per Unit Emission'!AD116)*4545454.54545455)/30</f>
        <v>175735481.03143093</v>
      </c>
      <c r="FL72">
        <f>(('RCP26-NEW'!CD73*'Per Unit Emission'!AE116)*4545454.54545455)/30</f>
        <v>0</v>
      </c>
      <c r="FM72">
        <f>(('RCP26-NEW'!CE73*'Per Unit Emission'!AF116)*4545454.54545455)/30</f>
        <v>0</v>
      </c>
      <c r="FN72">
        <f>(('RCP26-NEW'!CF73*'Per Unit Emission'!AG116)*4545454.54545455)/30</f>
        <v>87897933.831106409</v>
      </c>
      <c r="FO72">
        <f>(('RCP26-NEW'!CG73*'Per Unit Emission'!AH116)*4545454.54545455)/30</f>
        <v>62079641.946398742</v>
      </c>
      <c r="FP72">
        <f>(('RCP26-NEW'!CH73*'Per Unit Emission'!AI116)*4545454.54545455)/30</f>
        <v>203016436.35151634</v>
      </c>
      <c r="FQ72">
        <v>0</v>
      </c>
      <c r="FR72">
        <v>0</v>
      </c>
      <c r="FS72">
        <v>67.833333333333329</v>
      </c>
      <c r="FT72">
        <f>(('RCP19-NEW'!C73*'Per Unit Emission'!AK116)*4545454.54545455)/30</f>
        <v>1458079993.5629654</v>
      </c>
      <c r="FU72">
        <f>(('RCP19-NEW'!D73*'Per Unit Emission'!AL116)*4545454.54545455)/30</f>
        <v>471095057.95887095</v>
      </c>
      <c r="FV72">
        <f>(('RCP19-NEW'!E73*'Per Unit Emission'!AM116)*4545454.54545455)/30</f>
        <v>85691777.626483411</v>
      </c>
      <c r="FW72">
        <f>(('RCP19-NEW'!F73*'Per Unit Emission'!AN116)*4545454.54545455)/30</f>
        <v>58618834.597728454</v>
      </c>
      <c r="FX72">
        <f>(('RCP19-NEW'!G73*'Per Unit Emission'!AO116)*4545454.54545455)/30</f>
        <v>690044647.49919522</v>
      </c>
      <c r="FY72">
        <f>(('RCP19-NEW'!H73*'Per Unit Emission'!AP116)*4545454.54545455)/30</f>
        <v>16683081.265448578</v>
      </c>
      <c r="FZ72">
        <f>(('RCP19-NEW'!I73*'Per Unit Emission'!AQ116)*4545454.54545455)/30</f>
        <v>40416374.295645937</v>
      </c>
      <c r="GA72">
        <f>(('RCP19-NEW'!J73*'Per Unit Emission'!AR116)*4545454.54545455)/30</f>
        <v>360462069.82717907</v>
      </c>
      <c r="GB72">
        <f>(('RCP19-NEW'!K73*'Per Unit Emission'!AS116)*4545454.54545455)/30</f>
        <v>1735267620.0719833</v>
      </c>
      <c r="GC72">
        <f>(('RCP19-NEW'!L73*'Per Unit Emission'!AT116)*4545454.54545455)/30</f>
        <v>272507659.42042041</v>
      </c>
      <c r="GD72">
        <f>(('RCP19-NEW'!M73*'Per Unit Emission'!AU116)*4545454.54545455)/30</f>
        <v>204830548.90514845</v>
      </c>
      <c r="GE72">
        <f>(('RCP19-NEW'!N73*'Per Unit Emission'!AV116)*4545454.54545455)/30</f>
        <v>53415505.904387809</v>
      </c>
      <c r="GF72">
        <f>(('RCP19-NEW'!O73*'Per Unit Emission'!AW116)*4545454.54545455)/30</f>
        <v>90485881.488321036</v>
      </c>
      <c r="GG72">
        <f>(('RCP19-NEW'!P73*'Per Unit Emission'!AX116)*4545454.54545455)/30</f>
        <v>221066374.95713007</v>
      </c>
      <c r="GH72">
        <f>(('RCP19-NEW'!Q73*'Per Unit Emission'!AY116)*4545454.54545455)/30</f>
        <v>130863612.32572173</v>
      </c>
      <c r="GI72">
        <f>(('RCP19-NEW'!R73*'Per Unit Emission'!AZ116)*4545454.54545455)/30</f>
        <v>601477166.76533127</v>
      </c>
      <c r="GJ72">
        <f>(('RCP19-NEW'!S73*'Per Unit Emission'!BA116)*4545454.54545455)/30</f>
        <v>0</v>
      </c>
      <c r="GK72">
        <f>(('RCP19-NEW'!T73*'Per Unit Emission'!AK116)*4545454.54545455)/30</f>
        <v>951112436.98506367</v>
      </c>
      <c r="GL72">
        <f>(('RCP19-NEW'!U73*'Per Unit Emission'!AL116)*4545454.54545455)/30</f>
        <v>281902387.93233716</v>
      </c>
      <c r="GM72">
        <f>(('RCP19-NEW'!V73*'Per Unit Emission'!AM116)*4545454.54545455)/30</f>
        <v>11385676.146350611</v>
      </c>
      <c r="GN72">
        <f>(('RCP19-NEW'!W73*'Per Unit Emission'!AN116)*4545454.54545455)/30</f>
        <v>27379459.032953907</v>
      </c>
      <c r="GO72">
        <f>(('RCP19-NEW'!X73*'Per Unit Emission'!AO116)*4545454.54545455)/30</f>
        <v>483770064.68666691</v>
      </c>
      <c r="GP72">
        <f>(('RCP19-NEW'!Y73*'Per Unit Emission'!AP116)*4545454.54545455)/30</f>
        <v>10066216.730186703</v>
      </c>
      <c r="GQ72">
        <f>(('RCP19-NEW'!Z73*'Per Unit Emission'!AQ116)*4545454.54545455)/30</f>
        <v>20942480.768947069</v>
      </c>
      <c r="GR72">
        <f>(('RCP19-NEW'!AA73*'Per Unit Emission'!AR116)*4545454.54545455)/30</f>
        <v>218647285.277796</v>
      </c>
      <c r="GS72">
        <f>(('RCP19-NEW'!AB73*'Per Unit Emission'!AS116)*4545454.54545455)/30</f>
        <v>1205869720.7392766</v>
      </c>
      <c r="GT72">
        <f>(('RCP19-NEW'!AC73*'Per Unit Emission'!AT116)*4545454.54545455)/30</f>
        <v>206866576.97725567</v>
      </c>
      <c r="GU72">
        <f>(('RCP19-NEW'!AD73*'Per Unit Emission'!AU116)*4545454.54545455)/30</f>
        <v>105501320.97129068</v>
      </c>
      <c r="GV72">
        <f>(('RCP19-NEW'!AE73*'Per Unit Emission'!AV116)*4545454.54545455)/30</f>
        <v>40604587.450663105</v>
      </c>
      <c r="GW72">
        <f>(('RCP19-NEW'!AF73*'Per Unit Emission'!AW116)*4545454.54545455)/30</f>
        <v>66401152.928426705</v>
      </c>
      <c r="GX72">
        <f>(('RCP19-NEW'!AG73*'Per Unit Emission'!AX116)*4545454.54545455)/30</f>
        <v>166255128.73057586</v>
      </c>
      <c r="GY72">
        <f>(('RCP19-NEW'!AH73*'Per Unit Emission'!AY116)*4545454.54545455)/30</f>
        <v>99740312.828672871</v>
      </c>
      <c r="GZ72">
        <f>(('RCP19-NEW'!AI73*'Per Unit Emission'!AZ116)*4545454.54545455)/30</f>
        <v>442802901.09825158</v>
      </c>
      <c r="HA72">
        <f>(('RCP19-NEW'!AJ73*'Per Unit Emission'!BA116)*4545454.54545455)/30</f>
        <v>0</v>
      </c>
      <c r="HB72">
        <f>(('RCP19-NEW'!AK73*'Per Unit Emission'!AK116)*4545454.54545455)/30</f>
        <v>444144880.40716743</v>
      </c>
      <c r="HC72">
        <f>(('RCP19-NEW'!AL73*'Per Unit Emission'!AL116)*4545454.54545455)/30</f>
        <v>91675173.52055192</v>
      </c>
      <c r="HD72">
        <f>(('RCP19-NEW'!AM73*'Per Unit Emission'!AM116)*4545454.54545455)/30</f>
        <v>0</v>
      </c>
      <c r="HE72">
        <f>(('RCP19-NEW'!AN73*'Per Unit Emission'!AN116)*4545454.54545455)/30</f>
        <v>0</v>
      </c>
      <c r="HF72">
        <f>(('RCP19-NEW'!AO73*'Per Unit Emission'!AO116)*4545454.54545455)/30</f>
        <v>277495481.87413877</v>
      </c>
      <c r="HG72">
        <f>(('RCP19-NEW'!AP73*'Per Unit Emission'!AP116)*4545454.54545455)/30</f>
        <v>3449352.1949248188</v>
      </c>
      <c r="HH72">
        <f>(('RCP19-NEW'!AQ73*'Per Unit Emission'!AQ116)*4545454.54545455)/30</f>
        <v>1468587.2422480532</v>
      </c>
      <c r="HI72">
        <f>(('RCP19-NEW'!AR73*'Per Unit Emission'!AR116)*4545454.54545455)/30</f>
        <v>76832500.728414074</v>
      </c>
      <c r="HJ72">
        <f>(('RCP19-NEW'!AS73*'Per Unit Emission'!AS116)*4545454.54545455)/30</f>
        <v>676471821.40657794</v>
      </c>
      <c r="HK72">
        <f>(('RCP19-NEW'!AT73*'Per Unit Emission'!AT116)*4545454.54545455)/30</f>
        <v>141225494.5340918</v>
      </c>
      <c r="HL72">
        <f>(('RCP19-NEW'!AU73*'Per Unit Emission'!AU116)*4545454.54545455)/30</f>
        <v>6172093.0374335023</v>
      </c>
      <c r="HM72">
        <f>(('RCP19-NEW'!AV73*'Per Unit Emission'!AV116)*4545454.54545455)/30</f>
        <v>27793668.996938594</v>
      </c>
      <c r="HN72">
        <f>(('RCP19-NEW'!AW73*'Per Unit Emission'!AW116)*4545454.54545455)/30</f>
        <v>42316424.368532732</v>
      </c>
      <c r="HO72">
        <f>(('RCP19-NEW'!AX73*'Per Unit Emission'!AX116)*4545454.54545455)/30</f>
        <v>111443882.5040216</v>
      </c>
      <c r="HP72">
        <f>(('RCP19-NEW'!AY73*'Per Unit Emission'!AY116)*4545454.54545455)/30</f>
        <v>68617013.33162424</v>
      </c>
      <c r="HQ72">
        <f>(('RCP19-NEW'!AZ73*'Per Unit Emission'!AZ116)*4545454.54545455)/30</f>
        <v>284128635.43117201</v>
      </c>
      <c r="HR72">
        <f>(('RCP19-NEW'!BA73*'Per Unit Emission'!BA116)*4545454.54545455)/30</f>
        <v>0</v>
      </c>
      <c r="HS72">
        <f>(('RCP19-NEW'!BB73*'Per Unit Emission'!AK116)*4545454.54545455)/30</f>
        <v>0</v>
      </c>
      <c r="HT72">
        <f>(('RCP19-NEW'!BC73*'Per Unit Emission'!AL116)*4545454.54545455)/30</f>
        <v>0</v>
      </c>
      <c r="HU72">
        <f>(('RCP19-NEW'!BD73*'Per Unit Emission'!AM116)*4545454.54545455)/30</f>
        <v>0</v>
      </c>
      <c r="HV72">
        <f>(('RCP19-NEW'!BE73*'Per Unit Emission'!AN116)*4545454.54545455)/30</f>
        <v>0</v>
      </c>
      <c r="HW72">
        <f>(('RCP19-NEW'!BF73*'Per Unit Emission'!AO116)*4545454.54545455)/30</f>
        <v>71220899.061611354</v>
      </c>
      <c r="HX72">
        <f>(('RCP19-NEW'!BG73*'Per Unit Emission'!AP116)*4545454.54545455)/30</f>
        <v>0</v>
      </c>
      <c r="HY72">
        <f>(('RCP19-NEW'!BH73*'Per Unit Emission'!AQ116)*4545454.54545455)/30</f>
        <v>0</v>
      </c>
      <c r="HZ72">
        <f>(('RCP19-NEW'!BI73*'Per Unit Emission'!AR116)*4545454.54545455)/30</f>
        <v>0</v>
      </c>
      <c r="IA72">
        <f>(('RCP19-NEW'!BJ73*'Per Unit Emission'!AS116)*4545454.54545455)/30</f>
        <v>147073922.07387617</v>
      </c>
      <c r="IB72">
        <f>(('RCP19-NEW'!BK73*'Per Unit Emission'!AT116)*4545454.54545455)/30</f>
        <v>75584412.090928048</v>
      </c>
      <c r="IC72">
        <f>(('RCP19-NEW'!BL73*'Per Unit Emission'!AU116)*4545454.54545455)/30</f>
        <v>0</v>
      </c>
      <c r="ID72">
        <f>(('RCP19-NEW'!BM73*'Per Unit Emission'!AV116)*4545454.54545455)/30</f>
        <v>14982750.543213982</v>
      </c>
      <c r="IE72">
        <f>(('RCP19-NEW'!BN73*'Per Unit Emission'!AW116)*4545454.54545455)/30</f>
        <v>18231695.80863839</v>
      </c>
      <c r="IF72">
        <f>(('RCP19-NEW'!BO73*'Per Unit Emission'!AX116)*4545454.54545455)/30</f>
        <v>56632636.277468674</v>
      </c>
      <c r="IG72">
        <f>(('RCP19-NEW'!BP73*'Per Unit Emission'!AY116)*4545454.54545455)/30</f>
        <v>37493713.834575497</v>
      </c>
      <c r="IH72">
        <f>(('RCP19-NEW'!BQ73*'Per Unit Emission'!AZ116)*4545454.54545455)/30</f>
        <v>125454369.76409239</v>
      </c>
      <c r="II72">
        <f>(('RCP19-NEW'!BR73*'Per Unit Emission'!BA116)*4545454.54545455)/30</f>
        <v>0</v>
      </c>
      <c r="IJ72">
        <f>(('RCP19-NEW'!BS73*'Per Unit Emission'!AK116)*4545454.54545455)/30</f>
        <v>0</v>
      </c>
      <c r="IK72">
        <f>(('RCP19-NEW'!BT73*'Per Unit Emission'!AL116)*4545454.54545455)/30</f>
        <v>0</v>
      </c>
      <c r="IL72">
        <f>(('RCP19-NEW'!BU73*'Per Unit Emission'!AM116)*4545454.54545455)/30</f>
        <v>0</v>
      </c>
      <c r="IM72">
        <f>(('RCP19-NEW'!BV73*'Per Unit Emission'!AN116)*4545454.54545455)/30</f>
        <v>0</v>
      </c>
      <c r="IN72">
        <f>(('RCP19-NEW'!BW73*'Per Unit Emission'!AO116)*4545454.54545455)/30</f>
        <v>0</v>
      </c>
      <c r="IO72">
        <f>(('RCP19-NEW'!BX73*'Per Unit Emission'!AP116)*4545454.54545455)/30</f>
        <v>0</v>
      </c>
      <c r="IP72">
        <f>(('RCP19-NEW'!BY73*'Per Unit Emission'!AQ116)*4545454.54545455)/30</f>
        <v>0</v>
      </c>
      <c r="IQ72">
        <f>(('RCP19-NEW'!BZ73*'Per Unit Emission'!AR116)*4545454.54545455)/30</f>
        <v>0</v>
      </c>
      <c r="IR72">
        <f>(('RCP19-NEW'!CA73*'Per Unit Emission'!AS116)*4545454.54545455)/30</f>
        <v>0</v>
      </c>
      <c r="IS72">
        <f>(('RCP19-NEW'!CB73*'Per Unit Emission'!AT116)*4545454.54545455)/30</f>
        <v>9943329.6477636769</v>
      </c>
      <c r="IT72">
        <f>(('RCP19-NEW'!CC73*'Per Unit Emission'!AU116)*4545454.54545455)/30</f>
        <v>0</v>
      </c>
      <c r="IU72">
        <f>(('RCP19-NEW'!CD73*'Per Unit Emission'!AV116)*4545454.54545455)/30</f>
        <v>2171832.0894895066</v>
      </c>
      <c r="IV72">
        <f>(('RCP19-NEW'!CE73*'Per Unit Emission'!AW116)*4545454.54545455)/30</f>
        <v>0</v>
      </c>
      <c r="IW72">
        <f>(('RCP19-NEW'!CF73*'Per Unit Emission'!AX116)*4545454.54545455)/30</f>
        <v>1821390.0509146496</v>
      </c>
      <c r="IX72">
        <f>(('RCP19-NEW'!CG73*'Per Unit Emission'!AY116)*4545454.54545455)/30</f>
        <v>6370414.337526693</v>
      </c>
      <c r="IY72">
        <f>(('RCP19-NEW'!CH73*'Per Unit Emission'!AZ116)*4545454.54545455)/30</f>
        <v>0</v>
      </c>
    </row>
    <row r="73" spans="1:259" x14ac:dyDescent="0.25">
      <c r="A73">
        <v>2036</v>
      </c>
      <c r="B73">
        <f>(('Base-New'!C74*'Per Unit Emission'!C117)*4545454.54545455)/30</f>
        <v>822870205.50864482</v>
      </c>
      <c r="C73">
        <f>(('Base-New'!D74*'Per Unit Emission'!D117)*4545454.54545455)/30</f>
        <v>601967014.35828149</v>
      </c>
      <c r="D73">
        <f>(('Base-New'!E74*'Per Unit Emission'!E117)*4545454.54545455)/30</f>
        <v>0</v>
      </c>
      <c r="E73">
        <f>(('Base-New'!F74*'Per Unit Emission'!F117)*4545454.54545455)/30</f>
        <v>68956602.202393591</v>
      </c>
      <c r="F73">
        <f>(('Base-New'!G74*'Per Unit Emission'!G117)*4545454.54545455)/30</f>
        <v>1165388903.6277206</v>
      </c>
      <c r="G73">
        <f>(('Base-New'!H74*'Per Unit Emission'!H117)*4545454.54545455)/30</f>
        <v>75472877.306839406</v>
      </c>
      <c r="H73">
        <f>(('Base-New'!I74*'Per Unit Emission'!I117)*4545454.54545455)/30</f>
        <v>20876166.349090453</v>
      </c>
      <c r="I73">
        <f>(('Base-New'!J74*'Per Unit Emission'!J117)*4545454.54545455)/30</f>
        <v>246820820.45394379</v>
      </c>
      <c r="J73">
        <f>(('Base-New'!K74*'Per Unit Emission'!K117)*4545454.54545455)/30</f>
        <v>2029071233.4455459</v>
      </c>
      <c r="K73">
        <f>(('Base-New'!L74*'Per Unit Emission'!L117)*4545454.54545455)/30</f>
        <v>271027577.70518047</v>
      </c>
      <c r="L73">
        <f>(('Base-New'!M74*'Per Unit Emission'!M117)*4545454.54545455)/30</f>
        <v>382694441.64054221</v>
      </c>
      <c r="M73">
        <f>(('Base-New'!N74*'Per Unit Emission'!N117)*4545454.54545455)/30</f>
        <v>47984450.407922156</v>
      </c>
      <c r="N73">
        <f>(('Base-New'!O74*'Per Unit Emission'!O117)*4545454.54545455)/30</f>
        <v>155707603.60505536</v>
      </c>
      <c r="O73">
        <f>(('Base-New'!P74*'Per Unit Emission'!P117)*4545454.54545455)/30</f>
        <v>211030186.95657501</v>
      </c>
      <c r="P73">
        <f>(('Base-New'!Q74*'Per Unit Emission'!Q117)*4545454.54545455)/30</f>
        <v>130624740.38347019</v>
      </c>
      <c r="Q73">
        <f>(('Base-New'!R74*'Per Unit Emission'!R117)*4545454.54545455)/30</f>
        <v>745478188.62361133</v>
      </c>
      <c r="R73">
        <v>0</v>
      </c>
      <c r="S73">
        <f>(('Base-New'!T74*'Per Unit Emission'!C117)*4545454.54545455)/30</f>
        <v>435592098.55204046</v>
      </c>
      <c r="T73">
        <f>(('Base-New'!U74*'Per Unit Emission'!D117)*4545454.54545455)/30</f>
        <v>435616024.99775028</v>
      </c>
      <c r="U73">
        <f>(('Base-New'!V74*'Per Unit Emission'!E117)*4545454.54545455)/30</f>
        <v>0</v>
      </c>
      <c r="V73">
        <f>(('Base-New'!W74*'Per Unit Emission'!F117)*4545454.54545455)/30</f>
        <v>44008787.160837211</v>
      </c>
      <c r="W73">
        <f>(('Base-New'!X74*'Per Unit Emission'!G117)*4545454.54545455)/30</f>
        <v>907669790.276806</v>
      </c>
      <c r="X73">
        <f>(('Base-New'!Y74*'Per Unit Emission'!H117)*4545454.54545455)/30</f>
        <v>64142820.112746097</v>
      </c>
      <c r="Y73">
        <f>(('Base-New'!Z74*'Per Unit Emission'!I117)*4545454.54545455)/30</f>
        <v>5003130.2671195911</v>
      </c>
      <c r="Z73">
        <f>(('Base-New'!AA74*'Per Unit Emission'!J117)*4545454.54545455)/30</f>
        <v>188726862.69843891</v>
      </c>
      <c r="AA73">
        <f>(('Base-New'!AB74*'Per Unit Emission'!K117)*4545454.54545455)/30</f>
        <v>1652591216.9478559</v>
      </c>
      <c r="AB73">
        <f>(('Base-New'!AC74*'Per Unit Emission'!L117)*4545454.54545455)/30</f>
        <v>224842613.94858789</v>
      </c>
      <c r="AC73">
        <f>(('Base-New'!AD74*'Per Unit Emission'!M117)*4545454.54545455)/30</f>
        <v>324958501.94409978</v>
      </c>
      <c r="AD73">
        <f>(('Base-New'!AE74*'Per Unit Emission'!N117)*4545454.54545455)/30</f>
        <v>39083750.4231195</v>
      </c>
      <c r="AE73">
        <f>(('Base-New'!AF74*'Per Unit Emission'!O117)*4545454.54545455)/30</f>
        <v>126451374.66004869</v>
      </c>
      <c r="AF73">
        <f>(('Base-New'!AG74*'Per Unit Emission'!P117)*4545454.54545455)/30</f>
        <v>188033136.38834766</v>
      </c>
      <c r="AG73">
        <f>(('Base-New'!AH74*'Per Unit Emission'!Q117)*4545454.54545455)/30</f>
        <v>111133714.42695971</v>
      </c>
      <c r="AH73">
        <f>(('Base-New'!AI74*'Per Unit Emission'!R117)*4545454.54545455)/30</f>
        <v>636797520.13517213</v>
      </c>
      <c r="AI73">
        <v>0</v>
      </c>
      <c r="AJ73">
        <f>(('Base-New'!AK74*'Per Unit Emission'!C117)*4545454.54545455)/30</f>
        <v>48313991.595438197</v>
      </c>
      <c r="AK73">
        <f>(('Base-New'!AL74*'Per Unit Emission'!D117)*4545454.54545455)/30</f>
        <v>273076921.14962447</v>
      </c>
      <c r="AL73">
        <f>(('Base-New'!AM74*'Per Unit Emission'!E117)*4545454.54545455)/30</f>
        <v>0</v>
      </c>
      <c r="AM73">
        <f>(('Base-New'!AN74*'Per Unit Emission'!F117)*4545454.54545455)/30</f>
        <v>19060972.119280834</v>
      </c>
      <c r="AN73">
        <f>(('Base-New'!AO74*'Per Unit Emission'!G117)*4545454.54545455)/30</f>
        <v>649950676.925897</v>
      </c>
      <c r="AO73">
        <f>(('Base-New'!AP74*'Per Unit Emission'!H117)*4545454.54545455)/30</f>
        <v>52812762.91865281</v>
      </c>
      <c r="AP73">
        <f>(('Base-New'!AQ74*'Per Unit Emission'!I117)*4545454.54545455)/30</f>
        <v>0</v>
      </c>
      <c r="AQ73">
        <f>(('Base-New'!AR74*'Per Unit Emission'!J117)*4545454.54545455)/30</f>
        <v>130632904.94293261</v>
      </c>
      <c r="AR73">
        <f>(('Base-New'!AS74*'Per Unit Emission'!K117)*4545454.54545455)/30</f>
        <v>1276111200.4501681</v>
      </c>
      <c r="AS73">
        <f>(('Base-New'!AT74*'Per Unit Emission'!L117)*4545454.54545455)/30</f>
        <v>178657650.19199541</v>
      </c>
      <c r="AT73">
        <f>(('Base-New'!AU74*'Per Unit Emission'!M117)*4545454.54545455)/30</f>
        <v>267222562.24765986</v>
      </c>
      <c r="AU73">
        <f>(('Base-New'!AV74*'Per Unit Emission'!N117)*4545454.54545455)/30</f>
        <v>30183050.438316595</v>
      </c>
      <c r="AV73">
        <f>(('Base-New'!AW74*'Per Unit Emission'!O117)*4545454.54545455)/30</f>
        <v>97195145.715042025</v>
      </c>
      <c r="AW73">
        <f>(('Base-New'!AX74*'Per Unit Emission'!P117)*4545454.54545455)/30</f>
        <v>165036085.8201203</v>
      </c>
      <c r="AX73">
        <f>(('Base-New'!AY74*'Per Unit Emission'!Q117)*4545454.54545455)/30</f>
        <v>91642688.470448971</v>
      </c>
      <c r="AY73">
        <f>(('Base-New'!AZ74*'Per Unit Emission'!R117)*4545454.54545455)/30</f>
        <v>528116851.64673048</v>
      </c>
      <c r="AZ73">
        <v>0</v>
      </c>
      <c r="BA73">
        <f>(('Base-New'!BB74*'Per Unit Emission'!C117)*4545454.54545455)/30</f>
        <v>0</v>
      </c>
      <c r="BB73">
        <f>(('Base-New'!BC74*'Per Unit Emission'!D117)*4545454.54545455)/30</f>
        <v>110537817.30150245</v>
      </c>
      <c r="BC73">
        <f>(('Base-New'!BD74*'Per Unit Emission'!E117)*4545454.54545455)/30</f>
        <v>0</v>
      </c>
      <c r="BD73">
        <f>(('Base-New'!BE74*'Per Unit Emission'!F117)*4545454.54545455)/30</f>
        <v>0</v>
      </c>
      <c r="BE73">
        <f>(('Base-New'!BF74*'Per Unit Emission'!G117)*4545454.54545455)/30</f>
        <v>392231563.57498527</v>
      </c>
      <c r="BF73">
        <f>(('Base-New'!BG74*'Per Unit Emission'!H117)*4545454.54545455)/30</f>
        <v>41482705.724559747</v>
      </c>
      <c r="BG73">
        <f>(('Base-New'!BH74*'Per Unit Emission'!I117)*4545454.54545455)/30</f>
        <v>0</v>
      </c>
      <c r="BH73">
        <f>(('Base-New'!BI74*'Per Unit Emission'!J117)*4545454.54545455)/30</f>
        <v>72538947.187426284</v>
      </c>
      <c r="BI73">
        <f>(('Base-New'!BJ74*'Per Unit Emission'!K117)*4545454.54545455)/30</f>
        <v>899631183.95248044</v>
      </c>
      <c r="BJ73">
        <f>(('Base-New'!BK74*'Per Unit Emission'!L117)*4545454.54545455)/30</f>
        <v>132472686.43540233</v>
      </c>
      <c r="BK73">
        <f>(('Base-New'!BL74*'Per Unit Emission'!M117)*4545454.54545455)/30</f>
        <v>209486622.55121866</v>
      </c>
      <c r="BL73">
        <f>(('Base-New'!BM74*'Per Unit Emission'!N117)*4545454.54545455)/30</f>
        <v>21282350.453514036</v>
      </c>
      <c r="BM73">
        <f>(('Base-New'!BN74*'Per Unit Emission'!O117)*4545454.54545455)/30</f>
        <v>67938916.770035341</v>
      </c>
      <c r="BN73">
        <f>(('Base-New'!BO74*'Per Unit Emission'!P117)*4545454.54545455)/30</f>
        <v>142039035.25189292</v>
      </c>
      <c r="BO73">
        <f>(('Base-New'!BP74*'Per Unit Emission'!Q117)*4545454.54545455)/30</f>
        <v>72151662.513938472</v>
      </c>
      <c r="BP73">
        <f>(('Base-New'!BQ74*'Per Unit Emission'!R117)*4545454.54545455)/30</f>
        <v>419436183.1582914</v>
      </c>
      <c r="BQ73">
        <v>0</v>
      </c>
      <c r="BR73">
        <f>(('Base-New'!BS74*'Per Unit Emission'!C117)*4545454.54545455)/30</f>
        <v>0</v>
      </c>
      <c r="BS73">
        <f>(('Base-New'!BT74*'Per Unit Emission'!D117)*4545454.54545455)/30</f>
        <v>0</v>
      </c>
      <c r="BT73">
        <f>(('Base-New'!BU74*'Per Unit Emission'!E117)*4545454.54545455)/30</f>
        <v>0</v>
      </c>
      <c r="BU73">
        <f>(('Base-New'!BV74*'Per Unit Emission'!F117)*4545454.54545455)/30</f>
        <v>0</v>
      </c>
      <c r="BV73">
        <f>(('Base-New'!BW74*'Per Unit Emission'!G117)*4545454.54545455)/30</f>
        <v>134512450.22407377</v>
      </c>
      <c r="BW73">
        <f>(('Base-New'!BX74*'Per Unit Emission'!H117)*4545454.54545455)/30</f>
        <v>30152648.530466449</v>
      </c>
      <c r="BX73">
        <f>(('Base-New'!BY74*'Per Unit Emission'!I117)*4545454.54545455)/30</f>
        <v>0</v>
      </c>
      <c r="BY73">
        <f>(('Base-New'!BZ74*'Per Unit Emission'!J117)*4545454.54545455)/30</f>
        <v>14444989.431919452</v>
      </c>
      <c r="BZ73">
        <f>(('Base-New'!CA74*'Per Unit Emission'!K117)*4545454.54545455)/30</f>
        <v>523151167.45479256</v>
      </c>
      <c r="CA73">
        <f>(('Base-New'!CB74*'Per Unit Emission'!L117)*4545454.54545455)/30</f>
        <v>86287722.678809792</v>
      </c>
      <c r="CB73">
        <f>(('Base-New'!CC74*'Per Unit Emission'!M117)*4545454.54545455)/30</f>
        <v>151750682.85477701</v>
      </c>
      <c r="CC73">
        <f>(('Base-New'!CD74*'Per Unit Emission'!N117)*4545454.54545455)/30</f>
        <v>12381650.468711128</v>
      </c>
      <c r="CD73">
        <f>(('Base-New'!CE74*'Per Unit Emission'!O117)*4545454.54545455)/30</f>
        <v>38682687.825028434</v>
      </c>
      <c r="CE73">
        <f>(('Base-New'!CF74*'Per Unit Emission'!P117)*4545454.54545455)/30</f>
        <v>119041984.68366554</v>
      </c>
      <c r="CF73">
        <f>(('Base-New'!CG74*'Per Unit Emission'!Q117)*4545454.54545455)/30</f>
        <v>52660636.557427995</v>
      </c>
      <c r="CG73">
        <f>(('Base-New'!CH74*'Per Unit Emission'!R117)*4545454.54545455)/30</f>
        <v>310755514.66984975</v>
      </c>
      <c r="CH73">
        <v>0</v>
      </c>
      <c r="CI73">
        <v>0</v>
      </c>
      <c r="CJ73">
        <v>67.86666666666666</v>
      </c>
      <c r="CK73">
        <f>(('RCP26-NEW'!C74*'Per Unit Emission'!T117)*4545454.54545455)/30</f>
        <v>996833568.44427323</v>
      </c>
      <c r="CL73">
        <f>(('RCP26-NEW'!D74*'Per Unit Emission'!U117)*4545454.54545455)/30</f>
        <v>540795585.09021127</v>
      </c>
      <c r="CM73">
        <f>(('RCP26-NEW'!E74*'Per Unit Emission'!V117)*4545454.54545455)/30</f>
        <v>0</v>
      </c>
      <c r="CN73">
        <f>(('RCP26-NEW'!F74*'Per Unit Emission'!W117)*4545454.54545455)/30</f>
        <v>59103701.226125695</v>
      </c>
      <c r="CO73">
        <f>(('RCP26-NEW'!G74*'Per Unit Emission'!X117)*4545454.54545455)/30</f>
        <v>1198014266.1038001</v>
      </c>
      <c r="CP73">
        <f>(('RCP26-NEW'!H74*'Per Unit Emission'!Y117)*4545454.54545455)/30</f>
        <v>82550610.727779716</v>
      </c>
      <c r="CQ73">
        <f>(('RCP26-NEW'!I74*'Per Unit Emission'!Z117)*4545454.54545455)/30</f>
        <v>33834335.994956359</v>
      </c>
      <c r="CR73">
        <f>(('RCP26-NEW'!J74*'Per Unit Emission'!AA117)*4545454.54545455)/30</f>
        <v>293399903.95626843</v>
      </c>
      <c r="CS73">
        <f>(('RCP26-NEW'!K74*'Per Unit Emission'!AB117)*4545454.54545455)/30</f>
        <v>2746923018.5737567</v>
      </c>
      <c r="CT73">
        <f>(('RCP26-NEW'!L74*'Per Unit Emission'!AC117)*4545454.54545455)/30</f>
        <v>217019686.79948571</v>
      </c>
      <c r="CU73">
        <f>(('RCP26-NEW'!M74*'Per Unit Emission'!AD117)*4545454.54545455)/30</f>
        <v>677899677.95307088</v>
      </c>
      <c r="CV73">
        <f>(('RCP26-NEW'!N74*'Per Unit Emission'!AE117)*4545454.54545455)/30</f>
        <v>40075275.676020026</v>
      </c>
      <c r="CW73">
        <f>(('RCP26-NEW'!O74*'Per Unit Emission'!AF117)*4545454.54545455)/30</f>
        <v>122794571.66613017</v>
      </c>
      <c r="CX73">
        <f>(('RCP26-NEW'!P74*'Per Unit Emission'!AG117)*4545454.54545455)/30</f>
        <v>232707625.82521889</v>
      </c>
      <c r="CY73">
        <f>(('RCP26-NEW'!Q74*'Per Unit Emission'!AH117)*4545454.54545455)/30</f>
        <v>237649333.06329626</v>
      </c>
      <c r="CZ73">
        <f>(('RCP26-NEW'!R74*'Per Unit Emission'!AI117)*4545454.54545455)/30</f>
        <v>983201330.56182837</v>
      </c>
      <c r="DA73">
        <f>(('RCP26-NEW'!S74*'Per Unit Emission'!AJ117)*4545454.54545455)/30</f>
        <v>0</v>
      </c>
      <c r="DB73">
        <f>(('RCP26-NEW'!T74*'Per Unit Emission'!T117)*4545454.54545455)/30</f>
        <v>369067858.83173525</v>
      </c>
      <c r="DC73">
        <f>(('RCP26-NEW'!U74*'Per Unit Emission'!U117)*4545454.54545455)/30</f>
        <v>266214007.28777358</v>
      </c>
      <c r="DD73">
        <f>(('RCP26-NEW'!V74*'Per Unit Emission'!V117)*4545454.54545455)/30</f>
        <v>0</v>
      </c>
      <c r="DE73">
        <f>(('RCP26-NEW'!W74*'Per Unit Emission'!W117)*4545454.54545455)/30</f>
        <v>20540042.782728817</v>
      </c>
      <c r="DF73">
        <f>(('RCP26-NEW'!X74*'Per Unit Emission'!X117)*4545454.54545455)/30</f>
        <v>835845734.74159801</v>
      </c>
      <c r="DG73">
        <f>(('RCP26-NEW'!Y74*'Per Unit Emission'!Y117)*4545454.54545455)/30</f>
        <v>61795936.185424283</v>
      </c>
      <c r="DH73">
        <f>(('RCP26-NEW'!Z74*'Per Unit Emission'!Z117)*4545454.54545455)/30</f>
        <v>6843022.4680990111</v>
      </c>
      <c r="DI73">
        <f>(('RCP26-NEW'!AA74*'Per Unit Emission'!AA117)*4545454.54545455)/30</f>
        <v>181040210.77194384</v>
      </c>
      <c r="DJ73">
        <f>(('RCP26-NEW'!AB74*'Per Unit Emission'!AB117)*4545454.54545455)/30</f>
        <v>2151898041.4158912</v>
      </c>
      <c r="DK73">
        <f>(('RCP26-NEW'!AC74*'Per Unit Emission'!AC117)*4545454.54545455)/30</f>
        <v>142828285.59631076</v>
      </c>
      <c r="DL73">
        <f>(('RCP26-NEW'!AD74*'Per Unit Emission'!AD117)*4545454.54545455)/30</f>
        <v>513236503.23745412</v>
      </c>
      <c r="DM73">
        <f>(('RCP26-NEW'!AE74*'Per Unit Emission'!AE117)*4545454.54545455)/30</f>
        <v>25249690.578741662</v>
      </c>
      <c r="DN73">
        <f>(('RCP26-NEW'!AF74*'Per Unit Emission'!AF117)*4545454.54545455)/30</f>
        <v>74824843.635234833</v>
      </c>
      <c r="DO73">
        <f>(('RCP26-NEW'!AG74*'Per Unit Emission'!AG117)*4545454.54545455)/30</f>
        <v>171507314.60480317</v>
      </c>
      <c r="DP73">
        <f>(('RCP26-NEW'!AH74*'Per Unit Emission'!AH117)*4545454.54545455)/30</f>
        <v>189800813.98231542</v>
      </c>
      <c r="DQ73">
        <f>(('RCP26-NEW'!AI74*'Per Unit Emission'!AI117)*4545454.54545455)/30</f>
        <v>783103459.07538235</v>
      </c>
      <c r="DR73">
        <f>(('RCP26-NEW'!AJ74*'Per Unit Emission'!AJ117)*4545454.54545455)/30</f>
        <v>0</v>
      </c>
      <c r="DS73">
        <f>(('RCP26-NEW'!AK74*'Per Unit Emission'!T117)*4545454.54545455)/30</f>
        <v>0</v>
      </c>
      <c r="DT73">
        <f>(('RCP26-NEW'!AL74*'Per Unit Emission'!U117)*4545454.54545455)/30</f>
        <v>0</v>
      </c>
      <c r="DU73">
        <f>(('RCP26-NEW'!AM74*'Per Unit Emission'!V117)*4545454.54545455)/30</f>
        <v>0</v>
      </c>
      <c r="DV73">
        <f>(('RCP26-NEW'!AN74*'Per Unit Emission'!W117)*4545454.54545455)/30</f>
        <v>0</v>
      </c>
      <c r="DW73">
        <f>(('RCP26-NEW'!AO74*'Per Unit Emission'!X117)*4545454.54545455)/30</f>
        <v>473677203.37939811</v>
      </c>
      <c r="DX73">
        <f>(('RCP26-NEW'!AP74*'Per Unit Emission'!Y117)*4545454.54545455)/30</f>
        <v>41041261.64306882</v>
      </c>
      <c r="DY73">
        <f>(('RCP26-NEW'!AQ74*'Per Unit Emission'!Z117)*4545454.54545455)/30</f>
        <v>0</v>
      </c>
      <c r="DZ73">
        <f>(('RCP26-NEW'!AR74*'Per Unit Emission'!AA117)*4545454.54545455)/30</f>
        <v>68680517.58761695</v>
      </c>
      <c r="EA73">
        <f>(('RCP26-NEW'!AS74*'Per Unit Emission'!AB117)*4545454.54545455)/30</f>
        <v>1556873064.2580397</v>
      </c>
      <c r="EB73">
        <f>(('RCP26-NEW'!AT74*'Per Unit Emission'!AC117)*4545454.54545455)/30</f>
        <v>68636884.393135399</v>
      </c>
      <c r="EC73">
        <f>(('RCP26-NEW'!AU74*'Per Unit Emission'!AD117)*4545454.54545455)/30</f>
        <v>348573328.52183723</v>
      </c>
      <c r="ED73">
        <f>(('RCP26-NEW'!AV74*'Per Unit Emission'!AE117)*4545454.54545455)/30</f>
        <v>10424105.481463404</v>
      </c>
      <c r="EE73">
        <f>(('RCP26-NEW'!AW74*'Per Unit Emission'!AF117)*4545454.54545455)/30</f>
        <v>17695501.334731393</v>
      </c>
      <c r="EF73">
        <f>(('RCP26-NEW'!AX74*'Per Unit Emission'!AG117)*4545454.54545455)/30</f>
        <v>110307003.38438845</v>
      </c>
      <c r="EG73">
        <f>(('RCP26-NEW'!AY74*'Per Unit Emission'!AH117)*4545454.54545455)/30</f>
        <v>141952294.90133396</v>
      </c>
      <c r="EH73">
        <f>(('RCP26-NEW'!AZ74*'Per Unit Emission'!AI117)*4545454.54545455)/30</f>
        <v>583005587.58893859</v>
      </c>
      <c r="EI73">
        <f>(('RCP26-NEW'!BA74*'Per Unit Emission'!AJ117)*4545454.54545455)/30</f>
        <v>0</v>
      </c>
      <c r="EJ73">
        <f>(('RCP26-NEW'!BB74*'Per Unit Emission'!T117)*4545454.54545455)/30</f>
        <v>0</v>
      </c>
      <c r="EK73">
        <f>(('RCP26-NEW'!BC74*'Per Unit Emission'!U117)*4545454.54545455)/30</f>
        <v>0</v>
      </c>
      <c r="EL73">
        <f>(('RCP26-NEW'!BD74*'Per Unit Emission'!V117)*4545454.54545455)/30</f>
        <v>0</v>
      </c>
      <c r="EM73">
        <f>(('RCP26-NEW'!BE74*'Per Unit Emission'!W117)*4545454.54545455)/30</f>
        <v>0</v>
      </c>
      <c r="EN73">
        <f>(('RCP26-NEW'!BF74*'Per Unit Emission'!X117)*4545454.54545455)/30</f>
        <v>111508672.01719752</v>
      </c>
      <c r="EO73">
        <f>(('RCP26-NEW'!BG74*'Per Unit Emission'!Y117)*4545454.54545455)/30</f>
        <v>20286587.100713495</v>
      </c>
      <c r="EP73">
        <f>(('RCP26-NEW'!BH74*'Per Unit Emission'!Z117)*4545454.54545455)/30</f>
        <v>0</v>
      </c>
      <c r="EQ73">
        <f>(('RCP26-NEW'!BI74*'Per Unit Emission'!AA117)*4545454.54545455)/30</f>
        <v>0</v>
      </c>
      <c r="ER73">
        <f>(('RCP26-NEW'!BJ74*'Per Unit Emission'!AB117)*4545454.54545455)/30</f>
        <v>961848087.10018158</v>
      </c>
      <c r="ES73">
        <f>(('RCP26-NEW'!BK74*'Per Unit Emission'!AC117)*4545454.54545455)/30</f>
        <v>0</v>
      </c>
      <c r="ET73">
        <f>(('RCP26-NEW'!BL74*'Per Unit Emission'!AD117)*4545454.54545455)/30</f>
        <v>183910153.80622199</v>
      </c>
      <c r="EU73">
        <f>(('RCP26-NEW'!BM74*'Per Unit Emission'!AE117)*4545454.54545455)/30</f>
        <v>0</v>
      </c>
      <c r="EV73">
        <f>(('RCP26-NEW'!BN74*'Per Unit Emission'!AF117)*4545454.54545455)/30</f>
        <v>0</v>
      </c>
      <c r="EW73">
        <f>(('RCP26-NEW'!BO74*'Per Unit Emission'!AG117)*4545454.54545455)/30</f>
        <v>49106692.163973019</v>
      </c>
      <c r="EX73">
        <f>(('RCP26-NEW'!BP74*'Per Unit Emission'!AH117)*4545454.54545455)/30</f>
        <v>94103775.820352033</v>
      </c>
      <c r="EY73">
        <f>(('RCP26-NEW'!BQ74*'Per Unit Emission'!AI117)*4545454.54545455)/30</f>
        <v>382907716.10249269</v>
      </c>
      <c r="EZ73">
        <f>(('RCP26-NEW'!BR74*'Per Unit Emission'!AJ117)*4545454.54545455)/30</f>
        <v>0</v>
      </c>
      <c r="FA73">
        <f>(('RCP26-NEW'!BS74*'Per Unit Emission'!T117)*4545454.54545455)/30</f>
        <v>0</v>
      </c>
      <c r="FB73">
        <f>(('RCP26-NEW'!BT74*'Per Unit Emission'!U117)*4545454.54545455)/30</f>
        <v>0</v>
      </c>
      <c r="FC73">
        <f>(('RCP26-NEW'!BU74*'Per Unit Emission'!V117)*4545454.54545455)/30</f>
        <v>0</v>
      </c>
      <c r="FD73">
        <f>(('RCP26-NEW'!BV74*'Per Unit Emission'!W117)*4545454.54545455)/30</f>
        <v>0</v>
      </c>
      <c r="FE73">
        <f>(('RCP26-NEW'!BW74*'Per Unit Emission'!X117)*4545454.54545455)/30</f>
        <v>0</v>
      </c>
      <c r="FF73">
        <f>(('RCP26-NEW'!BX74*'Per Unit Emission'!Y117)*4545454.54545455)/30</f>
        <v>0</v>
      </c>
      <c r="FG73">
        <f>(('RCP26-NEW'!BY74*'Per Unit Emission'!Z117)*4545454.54545455)/30</f>
        <v>0</v>
      </c>
      <c r="FH73">
        <f>(('RCP26-NEW'!BZ74*'Per Unit Emission'!AA117)*4545454.54545455)/30</f>
        <v>0</v>
      </c>
      <c r="FI73">
        <f>(('RCP26-NEW'!CA74*'Per Unit Emission'!AB117)*4545454.54545455)/30</f>
        <v>366823109.94232202</v>
      </c>
      <c r="FJ73">
        <f>(('RCP26-NEW'!CB74*'Per Unit Emission'!AC117)*4545454.54545455)/30</f>
        <v>0</v>
      </c>
      <c r="FK73">
        <f>(('RCP26-NEW'!CC74*'Per Unit Emission'!AD117)*4545454.54545455)/30</f>
        <v>19246979.090606641</v>
      </c>
      <c r="FL73">
        <f>(('RCP26-NEW'!CD74*'Per Unit Emission'!AE117)*4545454.54545455)/30</f>
        <v>0</v>
      </c>
      <c r="FM73">
        <f>(('RCP26-NEW'!CE74*'Per Unit Emission'!AF117)*4545454.54545455)/30</f>
        <v>0</v>
      </c>
      <c r="FN73">
        <f>(('RCP26-NEW'!CF74*'Per Unit Emission'!AG117)*4545454.54545455)/30</f>
        <v>0</v>
      </c>
      <c r="FO73">
        <f>(('RCP26-NEW'!CG74*'Per Unit Emission'!AH117)*4545454.54545455)/30</f>
        <v>46255256.739370108</v>
      </c>
      <c r="FP73">
        <f>(('RCP26-NEW'!CH74*'Per Unit Emission'!AI117)*4545454.54545455)/30</f>
        <v>182809844.61604917</v>
      </c>
      <c r="FQ73">
        <v>0</v>
      </c>
      <c r="FR73">
        <v>0</v>
      </c>
      <c r="FS73">
        <v>67.86666666666666</v>
      </c>
      <c r="FT73">
        <f>(('RCP19-NEW'!C74*'Per Unit Emission'!AK117)*4545454.54545455)/30</f>
        <v>1317464865.4750679</v>
      </c>
      <c r="FU73">
        <f>(('RCP19-NEW'!D74*'Per Unit Emission'!AL117)*4545454.54545455)/30</f>
        <v>539632650.90646732</v>
      </c>
      <c r="FV73">
        <f>(('RCP19-NEW'!E74*'Per Unit Emission'!AM117)*4545454.54545455)/30</f>
        <v>226013557.52452421</v>
      </c>
      <c r="FW73">
        <f>(('RCP19-NEW'!F74*'Per Unit Emission'!AN117)*4545454.54545455)/30</f>
        <v>51874905.222431421</v>
      </c>
      <c r="FX73">
        <f>(('RCP19-NEW'!G74*'Per Unit Emission'!AO117)*4545454.54545455)/30</f>
        <v>617297877.14899254</v>
      </c>
      <c r="FY73">
        <f>(('RCP19-NEW'!H74*'Per Unit Emission'!AP117)*4545454.54545455)/30</f>
        <v>15288429.093720039</v>
      </c>
      <c r="FZ73">
        <f>(('RCP19-NEW'!I74*'Per Unit Emission'!AQ117)*4545454.54545455)/30</f>
        <v>59757492.497490443</v>
      </c>
      <c r="GA73">
        <f>(('RCP19-NEW'!J74*'Per Unit Emission'!AR117)*4545454.54545455)/30</f>
        <v>371706326.58752465</v>
      </c>
      <c r="GB73">
        <f>(('RCP19-NEW'!K74*'Per Unit Emission'!AS117)*4545454.54545455)/30</f>
        <v>1795667370.5542958</v>
      </c>
      <c r="GC73">
        <f>(('RCP19-NEW'!L74*'Per Unit Emission'!AT117)*4545454.54545455)/30</f>
        <v>214160388.03611892</v>
      </c>
      <c r="GD73">
        <f>(('RCP19-NEW'!M74*'Per Unit Emission'!AU117)*4545454.54545455)/30</f>
        <v>177998650.5800553</v>
      </c>
      <c r="GE73">
        <f>(('RCP19-NEW'!N74*'Per Unit Emission'!AV117)*4545454.54545455)/30</f>
        <v>57454280.722755246</v>
      </c>
      <c r="GF73">
        <f>(('RCP19-NEW'!O74*'Per Unit Emission'!AW117)*4545454.54545455)/30</f>
        <v>131381998.0396505</v>
      </c>
      <c r="GG73">
        <f>(('RCP19-NEW'!P74*'Per Unit Emission'!AX117)*4545454.54545455)/30</f>
        <v>169376769.09541789</v>
      </c>
      <c r="GH73">
        <f>(('RCP19-NEW'!Q74*'Per Unit Emission'!AY117)*4545454.54545455)/30</f>
        <v>170495131.67621675</v>
      </c>
      <c r="GI73">
        <f>(('RCP19-NEW'!R74*'Per Unit Emission'!AZ117)*4545454.54545455)/30</f>
        <v>654173965.73735607</v>
      </c>
      <c r="GJ73">
        <f>(('RCP19-NEW'!S74*'Per Unit Emission'!BA117)*4545454.54545455)/30</f>
        <v>0</v>
      </c>
      <c r="GK73">
        <f>(('RCP19-NEW'!T74*'Per Unit Emission'!AK117)*4545454.54545455)/30</f>
        <v>647572926.64581907</v>
      </c>
      <c r="GL73">
        <f>(('RCP19-NEW'!U74*'Per Unit Emission'!AL117)*4545454.54545455)/30</f>
        <v>280814437.65191001</v>
      </c>
      <c r="GM73">
        <f>(('RCP19-NEW'!V74*'Per Unit Emission'!AM117)*4545454.54545455)/30</f>
        <v>118115765.85788108</v>
      </c>
      <c r="GN73">
        <f>(('RCP19-NEW'!W74*'Per Unit Emission'!AN117)*4545454.54545455)/30</f>
        <v>11759288.700464828</v>
      </c>
      <c r="GO73">
        <f>(('RCP19-NEW'!X74*'Per Unit Emission'!AO117)*4545454.54545455)/30</f>
        <v>342194035.92557365</v>
      </c>
      <c r="GP73">
        <f>(('RCP19-NEW'!Y74*'Per Unit Emission'!AP117)*4545454.54545455)/30</f>
        <v>6604022.1238239063</v>
      </c>
      <c r="GQ73">
        <f>(('RCP19-NEW'!Z74*'Per Unit Emission'!AQ117)*4545454.54545455)/30</f>
        <v>32287166.760581527</v>
      </c>
      <c r="GR73">
        <f>(('RCP19-NEW'!AA74*'Per Unit Emission'!AR117)*4545454.54545455)/30</f>
        <v>181531085.26931447</v>
      </c>
      <c r="GS73">
        <f>(('RCP19-NEW'!AB74*'Per Unit Emission'!AS117)*4545454.54545455)/30</f>
        <v>1069738743.7632855</v>
      </c>
      <c r="GT73">
        <f>(('RCP19-NEW'!AC74*'Per Unit Emission'!AT117)*4545454.54545455)/30</f>
        <v>127854661.24164748</v>
      </c>
      <c r="GU73">
        <f>(('RCP19-NEW'!AD74*'Per Unit Emission'!AU117)*4545454.54545455)/30</f>
        <v>50191881.073668249</v>
      </c>
      <c r="GV73">
        <f>(('RCP19-NEW'!AE74*'Per Unit Emission'!AV117)*4545454.54545455)/30</f>
        <v>39043794.981146298</v>
      </c>
      <c r="GW73">
        <f>(('RCP19-NEW'!AF74*'Per Unit Emission'!AW117)*4545454.54545455)/30</f>
        <v>93841817.605980366</v>
      </c>
      <c r="GX73">
        <f>(('RCP19-NEW'!AG74*'Per Unit Emission'!AX117)*4545454.54545455)/30</f>
        <v>98402710.814342409</v>
      </c>
      <c r="GY73">
        <f>(('RCP19-NEW'!AH74*'Per Unit Emission'!AY117)*4545454.54545455)/30</f>
        <v>122714795.34716752</v>
      </c>
      <c r="GZ73">
        <f>(('RCP19-NEW'!AI74*'Per Unit Emission'!AZ117)*4545454.54545455)/30</f>
        <v>428644449.60394764</v>
      </c>
      <c r="HA73">
        <f>(('RCP19-NEW'!AJ74*'Per Unit Emission'!BA117)*4545454.54545455)/30</f>
        <v>0</v>
      </c>
      <c r="HB73">
        <f>(('RCP19-NEW'!AK74*'Per Unit Emission'!AK117)*4545454.54545455)/30</f>
        <v>0</v>
      </c>
      <c r="HC73">
        <f>(('RCP19-NEW'!AL74*'Per Unit Emission'!AL117)*4545454.54545455)/30</f>
        <v>21996224.397352446</v>
      </c>
      <c r="HD73">
        <f>(('RCP19-NEW'!AM74*'Per Unit Emission'!AM117)*4545454.54545455)/30</f>
        <v>0</v>
      </c>
      <c r="HE73">
        <f>(('RCP19-NEW'!AN74*'Per Unit Emission'!AN117)*4545454.54545455)/30</f>
        <v>0</v>
      </c>
      <c r="HF73">
        <f>(('RCP19-NEW'!AO74*'Per Unit Emission'!AO117)*4545454.54545455)/30</f>
        <v>67090194.702152528</v>
      </c>
      <c r="HG73">
        <f>(('RCP19-NEW'!AP74*'Per Unit Emission'!AP117)*4545454.54545455)/30</f>
        <v>0</v>
      </c>
      <c r="HH73">
        <f>(('RCP19-NEW'!AQ74*'Per Unit Emission'!AQ117)*4545454.54545455)/30</f>
        <v>4816841.0236725714</v>
      </c>
      <c r="HI73">
        <f>(('RCP19-NEW'!AR74*'Per Unit Emission'!AR117)*4545454.54545455)/30</f>
        <v>0</v>
      </c>
      <c r="HJ73">
        <f>(('RCP19-NEW'!AS74*'Per Unit Emission'!AS117)*4545454.54545455)/30</f>
        <v>343810116.97228444</v>
      </c>
      <c r="HK73">
        <f>(('RCP19-NEW'!AT74*'Per Unit Emission'!AT117)*4545454.54545455)/30</f>
        <v>41548934.447176807</v>
      </c>
      <c r="HL73">
        <f>(('RCP19-NEW'!AU74*'Per Unit Emission'!AU117)*4545454.54545455)/30</f>
        <v>0</v>
      </c>
      <c r="HM73">
        <f>(('RCP19-NEW'!AV74*'Per Unit Emission'!AV117)*4545454.54545455)/30</f>
        <v>20633309.239537351</v>
      </c>
      <c r="HN73">
        <f>(('RCP19-NEW'!AW74*'Per Unit Emission'!AW117)*4545454.54545455)/30</f>
        <v>56301637.17231144</v>
      </c>
      <c r="HO73">
        <f>(('RCP19-NEW'!AX74*'Per Unit Emission'!AX117)*4545454.54545455)/30</f>
        <v>27428652.533266224</v>
      </c>
      <c r="HP73">
        <f>(('RCP19-NEW'!AY74*'Per Unit Emission'!AY117)*4545454.54545455)/30</f>
        <v>74934459.018118635</v>
      </c>
      <c r="HQ73">
        <f>(('RCP19-NEW'!AZ74*'Per Unit Emission'!AZ117)*4545454.54545455)/30</f>
        <v>203114933.47054026</v>
      </c>
      <c r="HR73">
        <f>(('RCP19-NEW'!BA74*'Per Unit Emission'!BA117)*4545454.54545455)/30</f>
        <v>0</v>
      </c>
      <c r="HS73">
        <f>(('RCP19-NEW'!BB74*'Per Unit Emission'!AK117)*4545454.54545455)/30</f>
        <v>0</v>
      </c>
      <c r="HT73">
        <f>(('RCP19-NEW'!BC74*'Per Unit Emission'!AL117)*4545454.54545455)/30</f>
        <v>0</v>
      </c>
      <c r="HU73">
        <f>(('RCP19-NEW'!BD74*'Per Unit Emission'!AM117)*4545454.54545455)/30</f>
        <v>0</v>
      </c>
      <c r="HV73">
        <f>(('RCP19-NEW'!BE74*'Per Unit Emission'!AN117)*4545454.54545455)/30</f>
        <v>0</v>
      </c>
      <c r="HW73">
        <f>(('RCP19-NEW'!BF74*'Per Unit Emission'!AO117)*4545454.54545455)/30</f>
        <v>0</v>
      </c>
      <c r="HX73">
        <f>(('RCP19-NEW'!BG74*'Per Unit Emission'!AP117)*4545454.54545455)/30</f>
        <v>0</v>
      </c>
      <c r="HY73">
        <f>(('RCP19-NEW'!BH74*'Per Unit Emission'!AQ117)*4545454.54545455)/30</f>
        <v>0</v>
      </c>
      <c r="HZ73">
        <f>(('RCP19-NEW'!BI74*'Per Unit Emission'!AR117)*4545454.54545455)/30</f>
        <v>0</v>
      </c>
      <c r="IA73">
        <f>(('RCP19-NEW'!BJ74*'Per Unit Emission'!AS117)*4545454.54545455)/30</f>
        <v>0</v>
      </c>
      <c r="IB73">
        <f>(('RCP19-NEW'!BK74*'Per Unit Emission'!AT117)*4545454.54545455)/30</f>
        <v>0</v>
      </c>
      <c r="IC73">
        <f>(('RCP19-NEW'!BL74*'Per Unit Emission'!AU117)*4545454.54545455)/30</f>
        <v>0</v>
      </c>
      <c r="ID73">
        <f>(('RCP19-NEW'!BM74*'Per Unit Emission'!AV117)*4545454.54545455)/30</f>
        <v>2222823.4979285607</v>
      </c>
      <c r="IE73">
        <f>(('RCP19-NEW'!BN74*'Per Unit Emission'!AW117)*4545454.54545455)/30</f>
        <v>18761456.73864172</v>
      </c>
      <c r="IF73">
        <f>(('RCP19-NEW'!BO74*'Per Unit Emission'!AX117)*4545454.54545455)/30</f>
        <v>0</v>
      </c>
      <c r="IG73">
        <f>(('RCP19-NEW'!BP74*'Per Unit Emission'!AY117)*4545454.54545455)/30</f>
        <v>27154122.689069327</v>
      </c>
      <c r="IH73">
        <f>(('RCP19-NEW'!BQ74*'Per Unit Emission'!AZ117)*4545454.54545455)/30</f>
        <v>0</v>
      </c>
      <c r="II73">
        <f>(('RCP19-NEW'!BR74*'Per Unit Emission'!BA117)*4545454.54545455)/30</f>
        <v>0</v>
      </c>
      <c r="IJ73">
        <f>(('RCP19-NEW'!BS74*'Per Unit Emission'!AK117)*4545454.54545455)/30</f>
        <v>0</v>
      </c>
      <c r="IK73">
        <f>(('RCP19-NEW'!BT74*'Per Unit Emission'!AL117)*4545454.54545455)/30</f>
        <v>0</v>
      </c>
      <c r="IL73">
        <f>(('RCP19-NEW'!BU74*'Per Unit Emission'!AM117)*4545454.54545455)/30</f>
        <v>0</v>
      </c>
      <c r="IM73">
        <f>(('RCP19-NEW'!BV74*'Per Unit Emission'!AN117)*4545454.54545455)/30</f>
        <v>0</v>
      </c>
      <c r="IN73">
        <f>(('RCP19-NEW'!BW74*'Per Unit Emission'!AO117)*4545454.54545455)/30</f>
        <v>0</v>
      </c>
      <c r="IO73">
        <f>(('RCP19-NEW'!BX74*'Per Unit Emission'!AP117)*4545454.54545455)/30</f>
        <v>0</v>
      </c>
      <c r="IP73">
        <f>(('RCP19-NEW'!BY74*'Per Unit Emission'!AQ117)*4545454.54545455)/30</f>
        <v>0</v>
      </c>
      <c r="IQ73">
        <f>(('RCP19-NEW'!BZ74*'Per Unit Emission'!AR117)*4545454.54545455)/30</f>
        <v>0</v>
      </c>
      <c r="IR73">
        <f>(('RCP19-NEW'!CA74*'Per Unit Emission'!AS117)*4545454.54545455)/30</f>
        <v>0</v>
      </c>
      <c r="IS73">
        <f>(('RCP19-NEW'!CB74*'Per Unit Emission'!AT117)*4545454.54545455)/30</f>
        <v>0</v>
      </c>
      <c r="IT73">
        <f>(('RCP19-NEW'!CC74*'Per Unit Emission'!AU117)*4545454.54545455)/30</f>
        <v>0</v>
      </c>
      <c r="IU73">
        <f>(('RCP19-NEW'!CD74*'Per Unit Emission'!AV117)*4545454.54545455)/30</f>
        <v>0</v>
      </c>
      <c r="IV73">
        <f>(('RCP19-NEW'!CE74*'Per Unit Emission'!AW117)*4545454.54545455)/30</f>
        <v>0</v>
      </c>
      <c r="IW73">
        <f>(('RCP19-NEW'!CF74*'Per Unit Emission'!AX117)*4545454.54545455)/30</f>
        <v>0</v>
      </c>
      <c r="IX73">
        <f>(('RCP19-NEW'!CG74*'Per Unit Emission'!AY117)*4545454.54545455)/30</f>
        <v>0</v>
      </c>
      <c r="IY73">
        <f>(('RCP19-NEW'!CH74*'Per Unit Emission'!AZ117)*4545454.54545455)/30</f>
        <v>0</v>
      </c>
    </row>
    <row r="74" spans="1:259" x14ac:dyDescent="0.25">
      <c r="A74">
        <v>2037</v>
      </c>
      <c r="B74">
        <f>(('Base-New'!C75*'Per Unit Emission'!C118)*4545454.54545455)/30</f>
        <v>431854434.26937753</v>
      </c>
      <c r="C74">
        <f>(('Base-New'!D75*'Per Unit Emission'!D118)*4545454.54545455)/30</f>
        <v>733139884.00078094</v>
      </c>
      <c r="D74">
        <f>(('Base-New'!E75*'Per Unit Emission'!E118)*4545454.54545455)/30</f>
        <v>0</v>
      </c>
      <c r="E74">
        <f>(('Base-New'!F75*'Per Unit Emission'!F118)*4545454.54545455)/30</f>
        <v>77611652.734780312</v>
      </c>
      <c r="F74">
        <f>(('Base-New'!G75*'Per Unit Emission'!G118)*4545454.54545455)/30</f>
        <v>1078252991.9536085</v>
      </c>
      <c r="G74">
        <f>(('Base-New'!H75*'Per Unit Emission'!H118)*4545454.54545455)/30</f>
        <v>72062601.324363977</v>
      </c>
      <c r="H74">
        <f>(('Base-New'!I75*'Per Unit Emission'!I118)*4545454.54545455)/30</f>
        <v>12421417.363993146</v>
      </c>
      <c r="I74">
        <f>(('Base-New'!J75*'Per Unit Emission'!J118)*4545454.54545455)/30</f>
        <v>258559134.18437359</v>
      </c>
      <c r="J74">
        <f>(('Base-New'!K75*'Per Unit Emission'!K118)*4545454.54545455)/30</f>
        <v>2042778318.139303</v>
      </c>
      <c r="K74">
        <f>(('Base-New'!L75*'Per Unit Emission'!L118)*4545454.54545455)/30</f>
        <v>277351662.72399211</v>
      </c>
      <c r="L74">
        <f>(('Base-New'!M75*'Per Unit Emission'!M118)*4545454.54545455)/30</f>
        <v>392134919.90695184</v>
      </c>
      <c r="M74">
        <f>(('Base-New'!N75*'Per Unit Emission'!N118)*4545454.54545455)/30</f>
        <v>40270622.428902969</v>
      </c>
      <c r="N74">
        <f>(('Base-New'!O75*'Per Unit Emission'!O118)*4545454.54545455)/30</f>
        <v>192443919.13252383</v>
      </c>
      <c r="O74">
        <f>(('Base-New'!P75*'Per Unit Emission'!P118)*4545454.54545455)/30</f>
        <v>228368357.83239353</v>
      </c>
      <c r="P74">
        <f>(('Base-New'!Q75*'Per Unit Emission'!Q118)*4545454.54545455)/30</f>
        <v>110179933.27598205</v>
      </c>
      <c r="Q74">
        <f>(('Base-New'!R75*'Per Unit Emission'!R118)*4545454.54545455)/30</f>
        <v>756360697.38467026</v>
      </c>
      <c r="R74">
        <v>0</v>
      </c>
      <c r="S74">
        <f>(('Base-New'!T75*'Per Unit Emission'!C118)*4545454.54545455)/30</f>
        <v>0</v>
      </c>
      <c r="T74">
        <f>(('Base-New'!U75*'Per Unit Emission'!D118)*4545454.54545455)/30</f>
        <v>487071551.63023913</v>
      </c>
      <c r="U74">
        <f>(('Base-New'!V75*'Per Unit Emission'!E118)*4545454.54545455)/30</f>
        <v>0</v>
      </c>
      <c r="V74">
        <f>(('Base-New'!W75*'Per Unit Emission'!F118)*4545454.54545455)/30</f>
        <v>46265727.927216329</v>
      </c>
      <c r="W74">
        <f>(('Base-New'!X75*'Per Unit Emission'!G118)*4545454.54545455)/30</f>
        <v>756705210.66193342</v>
      </c>
      <c r="X74">
        <f>(('Base-New'!Y75*'Per Unit Emission'!H118)*4545454.54545455)/30</f>
        <v>57356223.99851089</v>
      </c>
      <c r="Y74">
        <f>(('Base-New'!Z75*'Per Unit Emission'!I118)*4545454.54545455)/30</f>
        <v>0</v>
      </c>
      <c r="Z74">
        <f>(('Base-New'!AA75*'Per Unit Emission'!J118)*4545454.54545455)/30</f>
        <v>184266767.1444622</v>
      </c>
      <c r="AA74">
        <f>(('Base-New'!AB75*'Per Unit Emission'!K118)*4545454.54545455)/30</f>
        <v>1556123683.2927737</v>
      </c>
      <c r="AB74">
        <f>(('Base-New'!AC75*'Per Unit Emission'!L118)*4545454.54545455)/30</f>
        <v>216872269.09549147</v>
      </c>
      <c r="AC74">
        <f>(('Base-New'!AD75*'Per Unit Emission'!M118)*4545454.54545455)/30</f>
        <v>315486120.20649177</v>
      </c>
      <c r="AD74">
        <f>(('Base-New'!AE75*'Per Unit Emission'!N118)*4545454.54545455)/30</f>
        <v>29288995.82816758</v>
      </c>
      <c r="AE74">
        <f>(('Base-New'!AF75*'Per Unit Emission'!O118)*4545454.54545455)/30</f>
        <v>152341516.60053575</v>
      </c>
      <c r="AF74">
        <f>(('Base-New'!AG75*'Per Unit Emission'!P118)*4545454.54545455)/30</f>
        <v>195704331.73976803</v>
      </c>
      <c r="AG74">
        <f>(('Base-New'!AH75*'Per Unit Emission'!Q118)*4545454.54545455)/30</f>
        <v>85814400.761251748</v>
      </c>
      <c r="AH74">
        <f>(('Base-New'!AI75*'Per Unit Emission'!R118)*4545454.54545455)/30</f>
        <v>611976252.79305446</v>
      </c>
      <c r="AI74">
        <v>0</v>
      </c>
      <c r="AJ74">
        <f>(('Base-New'!AK75*'Per Unit Emission'!C118)*4545454.54545455)/30</f>
        <v>0</v>
      </c>
      <c r="AK74">
        <f>(('Base-New'!AL75*'Per Unit Emission'!D118)*4545454.54545455)/30</f>
        <v>237215267.66832903</v>
      </c>
      <c r="AL74">
        <f>(('Base-New'!AM75*'Per Unit Emission'!E118)*4545454.54545455)/30</f>
        <v>0</v>
      </c>
      <c r="AM74">
        <f>(('Base-New'!AN75*'Per Unit Emission'!F118)*4545454.54545455)/30</f>
        <v>14919803.119653095</v>
      </c>
      <c r="AN74">
        <f>(('Base-New'!AO75*'Per Unit Emission'!G118)*4545454.54545455)/30</f>
        <v>435157429.37025845</v>
      </c>
      <c r="AO74">
        <f>(('Base-New'!AP75*'Per Unit Emission'!H118)*4545454.54545455)/30</f>
        <v>42649846.672658049</v>
      </c>
      <c r="AP74">
        <f>(('Base-New'!AQ75*'Per Unit Emission'!I118)*4545454.54545455)/30</f>
        <v>0</v>
      </c>
      <c r="AQ74">
        <f>(('Base-New'!AR75*'Per Unit Emission'!J118)*4545454.54545455)/30</f>
        <v>109974400.10454935</v>
      </c>
      <c r="AR74">
        <f>(('Base-New'!AS75*'Per Unit Emission'!K118)*4545454.54545455)/30</f>
        <v>1069469048.4462548</v>
      </c>
      <c r="AS74">
        <f>(('Base-New'!AT75*'Per Unit Emission'!L118)*4545454.54545455)/30</f>
        <v>156392875.46699032</v>
      </c>
      <c r="AT74">
        <f>(('Base-New'!AU75*'Per Unit Emission'!M118)*4545454.54545455)/30</f>
        <v>238837320.50603357</v>
      </c>
      <c r="AU74">
        <f>(('Base-New'!AV75*'Per Unit Emission'!N118)*4545454.54545455)/30</f>
        <v>18307369.227432318</v>
      </c>
      <c r="AV74">
        <f>(('Base-New'!AW75*'Per Unit Emission'!O118)*4545454.54545455)/30</f>
        <v>112239114.06854844</v>
      </c>
      <c r="AW74">
        <f>(('Base-New'!AX75*'Per Unit Emission'!P118)*4545454.54545455)/30</f>
        <v>163040305.64714161</v>
      </c>
      <c r="AX74">
        <f>(('Base-New'!AY75*'Per Unit Emission'!Q118)*4545454.54545455)/30</f>
        <v>61448868.246521406</v>
      </c>
      <c r="AY74">
        <f>(('Base-New'!AZ75*'Per Unit Emission'!R118)*4545454.54545455)/30</f>
        <v>467591808.20143872</v>
      </c>
      <c r="AZ74">
        <v>0</v>
      </c>
      <c r="BA74">
        <f>(('Base-New'!BB75*'Per Unit Emission'!C118)*4545454.54545455)/30</f>
        <v>0</v>
      </c>
      <c r="BB74">
        <f>(('Base-New'!BC75*'Per Unit Emission'!D118)*4545454.54545455)/30</f>
        <v>14202435.937434675</v>
      </c>
      <c r="BC74">
        <f>(('Base-New'!BD75*'Per Unit Emission'!E118)*4545454.54545455)/30</f>
        <v>0</v>
      </c>
      <c r="BD74">
        <f>(('Base-New'!BE75*'Per Unit Emission'!F118)*4545454.54545455)/30</f>
        <v>0</v>
      </c>
      <c r="BE74">
        <f>(('Base-New'!BF75*'Per Unit Emission'!G118)*4545454.54545455)/30</f>
        <v>113609648.07858391</v>
      </c>
      <c r="BF74">
        <f>(('Base-New'!BG75*'Per Unit Emission'!H118)*4545454.54545455)/30</f>
        <v>27943469.346805204</v>
      </c>
      <c r="BG74">
        <f>(('Base-New'!BH75*'Per Unit Emission'!I118)*4545454.54545455)/30</f>
        <v>0</v>
      </c>
      <c r="BH74">
        <f>(('Base-New'!BI75*'Per Unit Emission'!J118)*4545454.54545455)/30</f>
        <v>35682033.064637691</v>
      </c>
      <c r="BI74">
        <f>(('Base-New'!BJ75*'Per Unit Emission'!K118)*4545454.54545455)/30</f>
        <v>582814413.59972751</v>
      </c>
      <c r="BJ74">
        <f>(('Base-New'!BK75*'Per Unit Emission'!L118)*4545454.54545455)/30</f>
        <v>95913481.838488966</v>
      </c>
      <c r="BK74">
        <f>(('Base-New'!BL75*'Per Unit Emission'!M118)*4545454.54545455)/30</f>
        <v>162188520.80557278</v>
      </c>
      <c r="BL74">
        <f>(('Base-New'!BM75*'Per Unit Emission'!N118)*4545454.54545455)/30</f>
        <v>7325742.6266969796</v>
      </c>
      <c r="BM74">
        <f>(('Base-New'!BN75*'Per Unit Emission'!O118)*4545454.54545455)/30</f>
        <v>72136711.536560148</v>
      </c>
      <c r="BN74">
        <f>(('Base-New'!BO75*'Per Unit Emission'!P118)*4545454.54545455)/30</f>
        <v>130376279.55451456</v>
      </c>
      <c r="BO74">
        <f>(('Base-New'!BP75*'Per Unit Emission'!Q118)*4545454.54545455)/30</f>
        <v>37083335.731791325</v>
      </c>
      <c r="BP74">
        <f>(('Base-New'!BQ75*'Per Unit Emission'!R118)*4545454.54545455)/30</f>
        <v>323207363.60982287</v>
      </c>
      <c r="BQ74">
        <v>0</v>
      </c>
      <c r="BR74">
        <f>(('Base-New'!BS75*'Per Unit Emission'!C118)*4545454.54545455)/30</f>
        <v>0</v>
      </c>
      <c r="BS74">
        <f>(('Base-New'!BT75*'Per Unit Emission'!D118)*4545454.54545455)/30</f>
        <v>0</v>
      </c>
      <c r="BT74">
        <f>(('Base-New'!BU75*'Per Unit Emission'!E118)*4545454.54545455)/30</f>
        <v>0</v>
      </c>
      <c r="BU74">
        <f>(('Base-New'!BV75*'Per Unit Emission'!F118)*4545454.54545455)/30</f>
        <v>0</v>
      </c>
      <c r="BV74">
        <f>(('Base-New'!BW75*'Per Unit Emission'!G118)*4545454.54545455)/30</f>
        <v>0</v>
      </c>
      <c r="BW74">
        <f>(('Base-New'!BX75*'Per Unit Emission'!H118)*4545454.54545455)/30</f>
        <v>13237092.020952335</v>
      </c>
      <c r="BX74">
        <f>(('Base-New'!BY75*'Per Unit Emission'!I118)*4545454.54545455)/30</f>
        <v>0</v>
      </c>
      <c r="BY74">
        <f>(('Base-New'!BZ75*'Per Unit Emission'!J118)*4545454.54545455)/30</f>
        <v>0</v>
      </c>
      <c r="BZ74">
        <f>(('Base-New'!CA75*'Per Unit Emission'!K118)*4545454.54545455)/30</f>
        <v>96159778.753208801</v>
      </c>
      <c r="CA74">
        <f>(('Base-New'!CB75*'Per Unit Emission'!L118)*4545454.54545455)/30</f>
        <v>35434088.209987842</v>
      </c>
      <c r="CB74">
        <f>(('Base-New'!CC75*'Per Unit Emission'!M118)*4545454.54545455)/30</f>
        <v>85539721.105112404</v>
      </c>
      <c r="CC74">
        <f>(('Base-New'!CD75*'Per Unit Emission'!N118)*4545454.54545455)/30</f>
        <v>0</v>
      </c>
      <c r="CD74">
        <f>(('Base-New'!CE75*'Per Unit Emission'!O118)*4545454.54545455)/30</f>
        <v>32034309.004572116</v>
      </c>
      <c r="CE74">
        <f>(('Base-New'!CF75*'Per Unit Emission'!P118)*4545454.54545455)/30</f>
        <v>97712253.461887971</v>
      </c>
      <c r="CF74">
        <f>(('Base-New'!CG75*'Per Unit Emission'!Q118)*4545454.54545455)/30</f>
        <v>12717803.217060911</v>
      </c>
      <c r="CG74">
        <f>(('Base-New'!CH75*'Per Unit Emission'!R118)*4545454.54545455)/30</f>
        <v>178822919.01820612</v>
      </c>
      <c r="CH74">
        <v>0</v>
      </c>
      <c r="CI74">
        <v>0</v>
      </c>
      <c r="CJ74">
        <v>67.900000000000006</v>
      </c>
      <c r="CK74">
        <f>(('RCP26-NEW'!C75*'Per Unit Emission'!T118)*4545454.54545455)/30</f>
        <v>1197876663.6309738</v>
      </c>
      <c r="CL74">
        <f>(('RCP26-NEW'!D75*'Per Unit Emission'!U118)*4545454.54545455)/30</f>
        <v>717741846.88340008</v>
      </c>
      <c r="CM74">
        <f>(('RCP26-NEW'!E75*'Per Unit Emission'!V118)*4545454.54545455)/30</f>
        <v>0</v>
      </c>
      <c r="CN74">
        <f>(('RCP26-NEW'!F75*'Per Unit Emission'!W118)*4545454.54545455)/30</f>
        <v>40283248.20412612</v>
      </c>
      <c r="CO74">
        <f>(('RCP26-NEW'!G75*'Per Unit Emission'!X118)*4545454.54545455)/30</f>
        <v>955088985.08385992</v>
      </c>
      <c r="CP74">
        <f>(('RCP26-NEW'!H75*'Per Unit Emission'!Y118)*4545454.54545455)/30</f>
        <v>108633999.60275923</v>
      </c>
      <c r="CQ74">
        <f>(('RCP26-NEW'!I75*'Per Unit Emission'!Z118)*4545454.54545455)/30</f>
        <v>33531193.837894592</v>
      </c>
      <c r="CR74">
        <f>(('RCP26-NEW'!J75*'Per Unit Emission'!AA118)*4545454.54545455)/30</f>
        <v>358941075.53751284</v>
      </c>
      <c r="CS74">
        <f>(('RCP26-NEW'!K75*'Per Unit Emission'!AB118)*4545454.54545455)/30</f>
        <v>2450416239.5197992</v>
      </c>
      <c r="CT74">
        <f>(('RCP26-NEW'!L75*'Per Unit Emission'!AC118)*4545454.54545455)/30</f>
        <v>237376119.54665837</v>
      </c>
      <c r="CU74">
        <f>(('RCP26-NEW'!M75*'Per Unit Emission'!AD118)*4545454.54545455)/30</f>
        <v>699019291.18360269</v>
      </c>
      <c r="CV74">
        <f>(('RCP26-NEW'!N75*'Per Unit Emission'!AE118)*4545454.54545455)/30</f>
        <v>40594339.278963819</v>
      </c>
      <c r="CW74">
        <f>(('RCP26-NEW'!O75*'Per Unit Emission'!AF118)*4545454.54545455)/30</f>
        <v>212955203.91607568</v>
      </c>
      <c r="CX74">
        <f>(('RCP26-NEW'!P75*'Per Unit Emission'!AG118)*4545454.54545455)/30</f>
        <v>222449293.59984908</v>
      </c>
      <c r="CY74">
        <f>(('RCP26-NEW'!Q75*'Per Unit Emission'!AH118)*4545454.54545455)/30</f>
        <v>203220948.52964658</v>
      </c>
      <c r="CZ74">
        <f>(('RCP26-NEW'!R75*'Per Unit Emission'!AI118)*4545454.54545455)/30</f>
        <v>991733543.48298287</v>
      </c>
      <c r="DA74">
        <f>(('RCP26-NEW'!S75*'Per Unit Emission'!AJ118)*4545454.54545455)/30</f>
        <v>0</v>
      </c>
      <c r="DB74">
        <f>(('RCP26-NEW'!T75*'Per Unit Emission'!T118)*4545454.54545455)/30</f>
        <v>428045409.85357922</v>
      </c>
      <c r="DC74">
        <f>(('RCP26-NEW'!U75*'Per Unit Emission'!U118)*4545454.54545455)/30</f>
        <v>311491102.2154904</v>
      </c>
      <c r="DD74">
        <f>(('RCP26-NEW'!V75*'Per Unit Emission'!V118)*4545454.54545455)/30</f>
        <v>0</v>
      </c>
      <c r="DE74">
        <f>(('RCP26-NEW'!W75*'Per Unit Emission'!W118)*4545454.54545455)/30</f>
        <v>0</v>
      </c>
      <c r="DF74">
        <f>(('RCP26-NEW'!X75*'Per Unit Emission'!X118)*4545454.54545455)/30</f>
        <v>530197203.39174926</v>
      </c>
      <c r="DG74">
        <f>(('RCP26-NEW'!Y75*'Per Unit Emission'!Y118)*4545454.54545455)/30</f>
        <v>79464982.254586324</v>
      </c>
      <c r="DH74">
        <f>(('RCP26-NEW'!Z75*'Per Unit Emission'!Z118)*4545454.54545455)/30</f>
        <v>1968039.9381789288</v>
      </c>
      <c r="DI74">
        <f>(('RCP26-NEW'!AA75*'Per Unit Emission'!AA118)*4545454.54545455)/30</f>
        <v>214103707.07158121</v>
      </c>
      <c r="DJ74">
        <f>(('RCP26-NEW'!AB75*'Per Unit Emission'!AB118)*4545454.54545455)/30</f>
        <v>1702544618.5679629</v>
      </c>
      <c r="DK74">
        <f>(('RCP26-NEW'!AC75*'Per Unit Emission'!AC118)*4545454.54545455)/30</f>
        <v>143017601.34472933</v>
      </c>
      <c r="DL74">
        <f>(('RCP26-NEW'!AD75*'Per Unit Emission'!AD118)*4545454.54545455)/30</f>
        <v>484611374.73721051</v>
      </c>
      <c r="DM74">
        <f>(('RCP26-NEW'!AE75*'Per Unit Emission'!AE118)*4545454.54545455)/30</f>
        <v>22201948.779923335</v>
      </c>
      <c r="DN74">
        <f>(('RCP26-NEW'!AF75*'Per Unit Emission'!AF118)*4545454.54545455)/30</f>
        <v>145199232.27442619</v>
      </c>
      <c r="DO74">
        <f>(('RCP26-NEW'!AG75*'Per Unit Emission'!AG118)*4545454.54545455)/30</f>
        <v>145559037.69621116</v>
      </c>
      <c r="DP74">
        <f>(('RCP26-NEW'!AH75*'Per Unit Emission'!AH118)*4545454.54545455)/30</f>
        <v>143293257.68178135</v>
      </c>
      <c r="DQ74">
        <f>(('RCP26-NEW'!AI75*'Per Unit Emission'!AI118)*4545454.54545455)/30</f>
        <v>727156018.51467586</v>
      </c>
      <c r="DR74">
        <f>(('RCP26-NEW'!AJ75*'Per Unit Emission'!AJ118)*4545454.54545455)/30</f>
        <v>0</v>
      </c>
      <c r="DS74">
        <f>(('RCP26-NEW'!AK75*'Per Unit Emission'!T118)*4545454.54545455)/30</f>
        <v>0</v>
      </c>
      <c r="DT74">
        <f>(('RCP26-NEW'!AL75*'Per Unit Emission'!U118)*4545454.54545455)/30</f>
        <v>0</v>
      </c>
      <c r="DU74">
        <f>(('RCP26-NEW'!AM75*'Per Unit Emission'!V118)*4545454.54545455)/30</f>
        <v>0</v>
      </c>
      <c r="DV74">
        <f>(('RCP26-NEW'!AN75*'Per Unit Emission'!W118)*4545454.54545455)/30</f>
        <v>0</v>
      </c>
      <c r="DW74">
        <f>(('RCP26-NEW'!AO75*'Per Unit Emission'!X118)*4545454.54545455)/30</f>
        <v>105305421.69963863</v>
      </c>
      <c r="DX74">
        <f>(('RCP26-NEW'!AP75*'Per Unit Emission'!Y118)*4545454.54545455)/30</f>
        <v>50295964.906413443</v>
      </c>
      <c r="DY74">
        <f>(('RCP26-NEW'!AQ75*'Per Unit Emission'!Z118)*4545454.54545455)/30</f>
        <v>0</v>
      </c>
      <c r="DZ74">
        <f>(('RCP26-NEW'!AR75*'Per Unit Emission'!AA118)*4545454.54545455)/30</f>
        <v>69266338.605650738</v>
      </c>
      <c r="EA74">
        <f>(('RCP26-NEW'!AS75*'Per Unit Emission'!AB118)*4545454.54545455)/30</f>
        <v>954672997.61614478</v>
      </c>
      <c r="EB74">
        <f>(('RCP26-NEW'!AT75*'Per Unit Emission'!AC118)*4545454.54545455)/30</f>
        <v>48659083.142800525</v>
      </c>
      <c r="EC74">
        <f>(('RCP26-NEW'!AU75*'Per Unit Emission'!AD118)*4545454.54545455)/30</f>
        <v>270203458.29082054</v>
      </c>
      <c r="ED74">
        <f>(('RCP26-NEW'!AV75*'Per Unit Emission'!AE118)*4545454.54545455)/30</f>
        <v>3809558.2808827357</v>
      </c>
      <c r="EE74">
        <f>(('RCP26-NEW'!AW75*'Per Unit Emission'!AF118)*4545454.54545455)/30</f>
        <v>77443260.632776499</v>
      </c>
      <c r="EF74">
        <f>(('RCP26-NEW'!AX75*'Per Unit Emission'!AG118)*4545454.54545455)/30</f>
        <v>68668781.792572677</v>
      </c>
      <c r="EG74">
        <f>(('RCP26-NEW'!AY75*'Per Unit Emission'!AH118)*4545454.54545455)/30</f>
        <v>83365566.833915904</v>
      </c>
      <c r="EH74">
        <f>(('RCP26-NEW'!AZ75*'Per Unit Emission'!AI118)*4545454.54545455)/30</f>
        <v>462578493.5463689</v>
      </c>
      <c r="EI74">
        <f>(('RCP26-NEW'!BA75*'Per Unit Emission'!AJ118)*4545454.54545455)/30</f>
        <v>0</v>
      </c>
      <c r="EJ74">
        <f>(('RCP26-NEW'!BB75*'Per Unit Emission'!T118)*4545454.54545455)/30</f>
        <v>0</v>
      </c>
      <c r="EK74">
        <f>(('RCP26-NEW'!BC75*'Per Unit Emission'!U118)*4545454.54545455)/30</f>
        <v>0</v>
      </c>
      <c r="EL74">
        <f>(('RCP26-NEW'!BD75*'Per Unit Emission'!V118)*4545454.54545455)/30</f>
        <v>0</v>
      </c>
      <c r="EM74">
        <f>(('RCP26-NEW'!BE75*'Per Unit Emission'!W118)*4545454.54545455)/30</f>
        <v>0</v>
      </c>
      <c r="EN74">
        <f>(('RCP26-NEW'!BF75*'Per Unit Emission'!X118)*4545454.54545455)/30</f>
        <v>0</v>
      </c>
      <c r="EO74">
        <f>(('RCP26-NEW'!BG75*'Per Unit Emission'!Y118)*4545454.54545455)/30</f>
        <v>21126947.558240529</v>
      </c>
      <c r="EP74">
        <f>(('RCP26-NEW'!BH75*'Per Unit Emission'!Z118)*4545454.54545455)/30</f>
        <v>0</v>
      </c>
      <c r="EQ74">
        <f>(('RCP26-NEW'!BI75*'Per Unit Emission'!AA118)*4545454.54545455)/30</f>
        <v>0</v>
      </c>
      <c r="ER74">
        <f>(('RCP26-NEW'!BJ75*'Per Unit Emission'!AB118)*4545454.54545455)/30</f>
        <v>206801376.66431114</v>
      </c>
      <c r="ES74">
        <f>(('RCP26-NEW'!BK75*'Per Unit Emission'!AC118)*4545454.54545455)/30</f>
        <v>0</v>
      </c>
      <c r="ET74">
        <f>(('RCP26-NEW'!BL75*'Per Unit Emission'!AD118)*4545454.54545455)/30</f>
        <v>55795541.84443143</v>
      </c>
      <c r="EU74">
        <f>(('RCP26-NEW'!BM75*'Per Unit Emission'!AE118)*4545454.54545455)/30</f>
        <v>0</v>
      </c>
      <c r="EV74">
        <f>(('RCP26-NEW'!BN75*'Per Unit Emission'!AF118)*4545454.54545455)/30</f>
        <v>0</v>
      </c>
      <c r="EW74">
        <f>(('RCP26-NEW'!BO75*'Per Unit Emission'!AG118)*4545454.54545455)/30</f>
        <v>0</v>
      </c>
      <c r="EX74">
        <f>(('RCP26-NEW'!BP75*'Per Unit Emission'!AH118)*4545454.54545455)/30</f>
        <v>23437875.986051086</v>
      </c>
      <c r="EY74">
        <f>(('RCP26-NEW'!BQ75*'Per Unit Emission'!AI118)*4545454.54545455)/30</f>
        <v>198000968.57806307</v>
      </c>
      <c r="EZ74">
        <f>(('RCP26-NEW'!BR75*'Per Unit Emission'!AJ118)*4545454.54545455)/30</f>
        <v>0</v>
      </c>
      <c r="FA74">
        <f>(('RCP26-NEW'!BS75*'Per Unit Emission'!T118)*4545454.54545455)/30</f>
        <v>0</v>
      </c>
      <c r="FB74">
        <f>(('RCP26-NEW'!BT75*'Per Unit Emission'!U118)*4545454.54545455)/30</f>
        <v>0</v>
      </c>
      <c r="FC74">
        <f>(('RCP26-NEW'!BU75*'Per Unit Emission'!V118)*4545454.54545455)/30</f>
        <v>0</v>
      </c>
      <c r="FD74">
        <f>(('RCP26-NEW'!BV75*'Per Unit Emission'!W118)*4545454.54545455)/30</f>
        <v>0</v>
      </c>
      <c r="FE74">
        <f>(('RCP26-NEW'!BW75*'Per Unit Emission'!X118)*4545454.54545455)/30</f>
        <v>0</v>
      </c>
      <c r="FF74">
        <f>(('RCP26-NEW'!BX75*'Per Unit Emission'!Y118)*4545454.54545455)/30</f>
        <v>0</v>
      </c>
      <c r="FG74">
        <f>(('RCP26-NEW'!BY75*'Per Unit Emission'!Z118)*4545454.54545455)/30</f>
        <v>0</v>
      </c>
      <c r="FH74">
        <f>(('RCP26-NEW'!BZ75*'Per Unit Emission'!AA118)*4545454.54545455)/30</f>
        <v>0</v>
      </c>
      <c r="FI74">
        <f>(('RCP26-NEW'!CA75*'Per Unit Emission'!AB118)*4545454.54545455)/30</f>
        <v>0</v>
      </c>
      <c r="FJ74">
        <f>(('RCP26-NEW'!CB75*'Per Unit Emission'!AC118)*4545454.54545455)/30</f>
        <v>0</v>
      </c>
      <c r="FK74">
        <f>(('RCP26-NEW'!CC75*'Per Unit Emission'!AD118)*4545454.54545455)/30</f>
        <v>0</v>
      </c>
      <c r="FL74">
        <f>(('RCP26-NEW'!CD75*'Per Unit Emission'!AE118)*4545454.54545455)/30</f>
        <v>0</v>
      </c>
      <c r="FM74">
        <f>(('RCP26-NEW'!CE75*'Per Unit Emission'!AF118)*4545454.54545455)/30</f>
        <v>0</v>
      </c>
      <c r="FN74">
        <f>(('RCP26-NEW'!CF75*'Per Unit Emission'!AG118)*4545454.54545455)/30</f>
        <v>0</v>
      </c>
      <c r="FO74">
        <f>(('RCP26-NEW'!CG75*'Per Unit Emission'!AH118)*4545454.54545455)/30</f>
        <v>0</v>
      </c>
      <c r="FP74">
        <f>(('RCP26-NEW'!CH75*'Per Unit Emission'!AI118)*4545454.54545455)/30</f>
        <v>0</v>
      </c>
      <c r="FQ74">
        <v>0</v>
      </c>
      <c r="FR74">
        <v>0</v>
      </c>
      <c r="FS74">
        <v>67.900000000000006</v>
      </c>
      <c r="FT74">
        <f>(('RCP19-NEW'!C75*'Per Unit Emission'!AK118)*4545454.54545455)/30</f>
        <v>762412384.39868307</v>
      </c>
      <c r="FU74">
        <f>(('RCP19-NEW'!D75*'Per Unit Emission'!AL118)*4545454.54545455)/30</f>
        <v>669101130.41299307</v>
      </c>
      <c r="FV74">
        <f>(('RCP19-NEW'!E75*'Per Unit Emission'!AM118)*4545454.54545455)/30</f>
        <v>290553036.39897227</v>
      </c>
      <c r="FW74">
        <f>(('RCP19-NEW'!F75*'Per Unit Emission'!AN118)*4545454.54545455)/30</f>
        <v>41896180.181757949</v>
      </c>
      <c r="FX74">
        <f>(('RCP19-NEW'!G75*'Per Unit Emission'!AO118)*4545454.54545455)/30</f>
        <v>604499241.53292382</v>
      </c>
      <c r="FY74">
        <f>(('RCP19-NEW'!H75*'Per Unit Emission'!AP118)*4545454.54545455)/30</f>
        <v>14455952.966630688</v>
      </c>
      <c r="FZ74">
        <f>(('RCP19-NEW'!I75*'Per Unit Emission'!AQ118)*4545454.54545455)/30</f>
        <v>70358418.802947447</v>
      </c>
      <c r="GA74">
        <f>(('RCP19-NEW'!J75*'Per Unit Emission'!AR118)*4545454.54545455)/30</f>
        <v>540518690.50684798</v>
      </c>
      <c r="GB74">
        <f>(('RCP19-NEW'!K75*'Per Unit Emission'!AS118)*4545454.54545455)/30</f>
        <v>1963700662.4582787</v>
      </c>
      <c r="GC74">
        <f>(('RCP19-NEW'!L75*'Per Unit Emission'!AT118)*4545454.54545455)/30</f>
        <v>225857504.52494878</v>
      </c>
      <c r="GD74">
        <f>(('RCP19-NEW'!M75*'Per Unit Emission'!AU118)*4545454.54545455)/30</f>
        <v>165825090.13772884</v>
      </c>
      <c r="GE74">
        <f>(('RCP19-NEW'!N75*'Per Unit Emission'!AV118)*4545454.54545455)/30</f>
        <v>42277180.678113431</v>
      </c>
      <c r="GF74">
        <f>(('RCP19-NEW'!O75*'Per Unit Emission'!AW118)*4545454.54545455)/30</f>
        <v>151177368.47825688</v>
      </c>
      <c r="GG74">
        <f>(('RCP19-NEW'!P75*'Per Unit Emission'!AX118)*4545454.54545455)/30</f>
        <v>172739564.6717039</v>
      </c>
      <c r="GH74">
        <f>(('RCP19-NEW'!Q75*'Per Unit Emission'!AY118)*4545454.54545455)/30</f>
        <v>182410823.11538759</v>
      </c>
      <c r="GI74">
        <f>(('RCP19-NEW'!R75*'Per Unit Emission'!AZ118)*4545454.54545455)/30</f>
        <v>772571676.8789134</v>
      </c>
      <c r="GJ74">
        <f>(('RCP19-NEW'!S75*'Per Unit Emission'!BA118)*4545454.54545455)/30</f>
        <v>0</v>
      </c>
      <c r="GK74">
        <f>(('RCP19-NEW'!T75*'Per Unit Emission'!AK118)*4545454.54545455)/30</f>
        <v>33201606.515022468</v>
      </c>
      <c r="GL74">
        <f>(('RCP19-NEW'!U75*'Per Unit Emission'!AL118)*4545454.54545455)/30</f>
        <v>340114250.52425575</v>
      </c>
      <c r="GM74">
        <f>(('RCP19-NEW'!V75*'Per Unit Emission'!AM118)*4545454.54545455)/30</f>
        <v>152962281.16014999</v>
      </c>
      <c r="GN74">
        <f>(('RCP19-NEW'!W75*'Per Unit Emission'!AN118)*4545454.54545455)/30</f>
        <v>0</v>
      </c>
      <c r="GO74">
        <f>(('RCP19-NEW'!X75*'Per Unit Emission'!AO118)*4545454.54545455)/30</f>
        <v>272249451.25564313</v>
      </c>
      <c r="GP74">
        <f>(('RCP19-NEW'!Y75*'Per Unit Emission'!AP118)*4545454.54545455)/30</f>
        <v>4256412.6895402158</v>
      </c>
      <c r="GQ74">
        <f>(('RCP19-NEW'!Z75*'Per Unit Emission'!AQ118)*4545454.54545455)/30</f>
        <v>35789902.06617225</v>
      </c>
      <c r="GR74">
        <f>(('RCP19-NEW'!AA75*'Per Unit Emission'!AR118)*4545454.54545455)/30</f>
        <v>290465106.72514731</v>
      </c>
      <c r="GS74">
        <f>(('RCP19-NEW'!AB75*'Per Unit Emission'!AS118)*4545454.54545455)/30</f>
        <v>1054957193.8496494</v>
      </c>
      <c r="GT74">
        <f>(('RCP19-NEW'!AC75*'Per Unit Emission'!AT118)*4545454.54545455)/30</f>
        <v>118370615.25887361</v>
      </c>
      <c r="GU74">
        <f>(('RCP19-NEW'!AD75*'Per Unit Emission'!AU118)*4545454.54545455)/30</f>
        <v>18306703.526240848</v>
      </c>
      <c r="GV74">
        <f>(('RCP19-NEW'!AE75*'Per Unit Emission'!AV118)*4545454.54545455)/30</f>
        <v>21048218.135811046</v>
      </c>
      <c r="GW74">
        <f>(('RCP19-NEW'!AF75*'Per Unit Emission'!AW118)*4545454.54545455)/30</f>
        <v>100343392.13367888</v>
      </c>
      <c r="GX74">
        <f>(('RCP19-NEW'!AG75*'Per Unit Emission'!AX118)*4545454.54545455)/30</f>
        <v>86154926.034158483</v>
      </c>
      <c r="GY74">
        <f>(('RCP19-NEW'!AH75*'Per Unit Emission'!AY118)*4545454.54545455)/30</f>
        <v>119298640.07594892</v>
      </c>
      <c r="GZ74">
        <f>(('RCP19-NEW'!AI75*'Per Unit Emission'!AZ118)*4545454.54545455)/30</f>
        <v>474940203.59385258</v>
      </c>
      <c r="HA74">
        <f>(('RCP19-NEW'!AJ75*'Per Unit Emission'!BA118)*4545454.54545455)/30</f>
        <v>0</v>
      </c>
      <c r="HB74">
        <f>(('RCP19-NEW'!AK75*'Per Unit Emission'!AK118)*4545454.54545455)/30</f>
        <v>0</v>
      </c>
      <c r="HC74">
        <f>(('RCP19-NEW'!AL75*'Per Unit Emission'!AL118)*4545454.54545455)/30</f>
        <v>15393615.329287769</v>
      </c>
      <c r="HD74">
        <f>(('RCP19-NEW'!AM75*'Per Unit Emission'!AM118)*4545454.54545455)/30</f>
        <v>0</v>
      </c>
      <c r="HE74">
        <f>(('RCP19-NEW'!AN75*'Per Unit Emission'!AN118)*4545454.54545455)/30</f>
        <v>0</v>
      </c>
      <c r="HF74">
        <f>(('RCP19-NEW'!AO75*'Per Unit Emission'!AO118)*4545454.54545455)/30</f>
        <v>0</v>
      </c>
      <c r="HG74">
        <f>(('RCP19-NEW'!AP75*'Per Unit Emission'!AP118)*4545454.54545455)/30</f>
        <v>0</v>
      </c>
      <c r="HH74">
        <f>(('RCP19-NEW'!AQ75*'Per Unit Emission'!AQ118)*4545454.54545455)/30</f>
        <v>1221385.3293972067</v>
      </c>
      <c r="HI74">
        <f>(('RCP19-NEW'!AR75*'Per Unit Emission'!AR118)*4545454.54545455)/30</f>
        <v>31771150.666135184</v>
      </c>
      <c r="HJ74">
        <f>(('RCP19-NEW'!AS75*'Per Unit Emission'!AS118)*4545454.54545455)/30</f>
        <v>146213725.24102733</v>
      </c>
      <c r="HK74">
        <f>(('RCP19-NEW'!AT75*'Per Unit Emission'!AT118)*4545454.54545455)/30</f>
        <v>10883725.992799466</v>
      </c>
      <c r="HL74">
        <f>(('RCP19-NEW'!AU75*'Per Unit Emission'!AU118)*4545454.54545455)/30</f>
        <v>0</v>
      </c>
      <c r="HM74">
        <f>(('RCP19-NEW'!AV75*'Per Unit Emission'!AV118)*4545454.54545455)/30</f>
        <v>0</v>
      </c>
      <c r="HN74">
        <f>(('RCP19-NEW'!AW75*'Per Unit Emission'!AW118)*4545454.54545455)/30</f>
        <v>49509415.789100863</v>
      </c>
      <c r="HO74">
        <f>(('RCP19-NEW'!AX75*'Per Unit Emission'!AX118)*4545454.54545455)/30</f>
        <v>0</v>
      </c>
      <c r="HP74">
        <f>(('RCP19-NEW'!AY75*'Per Unit Emission'!AY118)*4545454.54545455)/30</f>
        <v>56186457.03651154</v>
      </c>
      <c r="HQ74">
        <f>(('RCP19-NEW'!AZ75*'Per Unit Emission'!AZ118)*4545454.54545455)/30</f>
        <v>177308730.30879164</v>
      </c>
      <c r="HR74">
        <f>(('RCP19-NEW'!BA75*'Per Unit Emission'!BA118)*4545454.54545455)/30</f>
        <v>0</v>
      </c>
      <c r="HS74">
        <f>(('RCP19-NEW'!BB75*'Per Unit Emission'!AK118)*4545454.54545455)/30</f>
        <v>0</v>
      </c>
      <c r="HT74">
        <f>(('RCP19-NEW'!BC75*'Per Unit Emission'!AL118)*4545454.54545455)/30</f>
        <v>0</v>
      </c>
      <c r="HU74">
        <f>(('RCP19-NEW'!BD75*'Per Unit Emission'!AM118)*4545454.54545455)/30</f>
        <v>0</v>
      </c>
      <c r="HV74">
        <f>(('RCP19-NEW'!BE75*'Per Unit Emission'!AN118)*4545454.54545455)/30</f>
        <v>0</v>
      </c>
      <c r="HW74">
        <f>(('RCP19-NEW'!BF75*'Per Unit Emission'!AO118)*4545454.54545455)/30</f>
        <v>0</v>
      </c>
      <c r="HX74">
        <f>(('RCP19-NEW'!BG75*'Per Unit Emission'!AP118)*4545454.54545455)/30</f>
        <v>0</v>
      </c>
      <c r="HY74">
        <f>(('RCP19-NEW'!BH75*'Per Unit Emission'!AQ118)*4545454.54545455)/30</f>
        <v>0</v>
      </c>
      <c r="HZ74">
        <f>(('RCP19-NEW'!BI75*'Per Unit Emission'!AR118)*4545454.54545455)/30</f>
        <v>0</v>
      </c>
      <c r="IA74">
        <f>(('RCP19-NEW'!BJ75*'Per Unit Emission'!AS118)*4545454.54545455)/30</f>
        <v>0</v>
      </c>
      <c r="IB74">
        <f>(('RCP19-NEW'!BK75*'Per Unit Emission'!AT118)*4545454.54545455)/30</f>
        <v>0</v>
      </c>
      <c r="IC74">
        <f>(('RCP19-NEW'!BL75*'Per Unit Emission'!AU118)*4545454.54545455)/30</f>
        <v>0</v>
      </c>
      <c r="ID74">
        <f>(('RCP19-NEW'!BM75*'Per Unit Emission'!AV118)*4545454.54545455)/30</f>
        <v>0</v>
      </c>
      <c r="IE74">
        <f>(('RCP19-NEW'!BN75*'Per Unit Emission'!AW118)*4545454.54545455)/30</f>
        <v>0</v>
      </c>
      <c r="IF74">
        <f>(('RCP19-NEW'!BO75*'Per Unit Emission'!AX118)*4545454.54545455)/30</f>
        <v>0</v>
      </c>
      <c r="IG74">
        <f>(('RCP19-NEW'!BP75*'Per Unit Emission'!AY118)*4545454.54545455)/30</f>
        <v>0</v>
      </c>
      <c r="IH74">
        <f>(('RCP19-NEW'!BQ75*'Per Unit Emission'!AZ118)*4545454.54545455)/30</f>
        <v>0</v>
      </c>
      <c r="II74">
        <f>(('RCP19-NEW'!BR75*'Per Unit Emission'!BA118)*4545454.54545455)/30</f>
        <v>0</v>
      </c>
      <c r="IJ74">
        <f>(('RCP19-NEW'!BS75*'Per Unit Emission'!AK118)*4545454.54545455)/30</f>
        <v>0</v>
      </c>
      <c r="IK74">
        <f>(('RCP19-NEW'!BT75*'Per Unit Emission'!AL118)*4545454.54545455)/30</f>
        <v>0</v>
      </c>
      <c r="IL74">
        <f>(('RCP19-NEW'!BU75*'Per Unit Emission'!AM118)*4545454.54545455)/30</f>
        <v>0</v>
      </c>
      <c r="IM74">
        <f>(('RCP19-NEW'!BV75*'Per Unit Emission'!AN118)*4545454.54545455)/30</f>
        <v>0</v>
      </c>
      <c r="IN74">
        <f>(('RCP19-NEW'!BW75*'Per Unit Emission'!AO118)*4545454.54545455)/30</f>
        <v>0</v>
      </c>
      <c r="IO74">
        <f>(('RCP19-NEW'!BX75*'Per Unit Emission'!AP118)*4545454.54545455)/30</f>
        <v>0</v>
      </c>
      <c r="IP74">
        <f>(('RCP19-NEW'!BY75*'Per Unit Emission'!AQ118)*4545454.54545455)/30</f>
        <v>0</v>
      </c>
      <c r="IQ74">
        <f>(('RCP19-NEW'!BZ75*'Per Unit Emission'!AR118)*4545454.54545455)/30</f>
        <v>0</v>
      </c>
      <c r="IR74">
        <f>(('RCP19-NEW'!CA75*'Per Unit Emission'!AS118)*4545454.54545455)/30</f>
        <v>0</v>
      </c>
      <c r="IS74">
        <f>(('RCP19-NEW'!CB75*'Per Unit Emission'!AT118)*4545454.54545455)/30</f>
        <v>0</v>
      </c>
      <c r="IT74">
        <f>(('RCP19-NEW'!CC75*'Per Unit Emission'!AU118)*4545454.54545455)/30</f>
        <v>0</v>
      </c>
      <c r="IU74">
        <f>(('RCP19-NEW'!CD75*'Per Unit Emission'!AV118)*4545454.54545455)/30</f>
        <v>0</v>
      </c>
      <c r="IV74">
        <f>(('RCP19-NEW'!CE75*'Per Unit Emission'!AW118)*4545454.54545455)/30</f>
        <v>0</v>
      </c>
      <c r="IW74">
        <f>(('RCP19-NEW'!CF75*'Per Unit Emission'!AX118)*4545454.54545455)/30</f>
        <v>0</v>
      </c>
      <c r="IX74">
        <f>(('RCP19-NEW'!CG75*'Per Unit Emission'!AY118)*4545454.54545455)/30</f>
        <v>0</v>
      </c>
      <c r="IY74">
        <f>(('RCP19-NEW'!CH75*'Per Unit Emission'!AZ118)*4545454.54545455)/30</f>
        <v>0</v>
      </c>
    </row>
    <row r="75" spans="1:259" x14ac:dyDescent="0.25">
      <c r="A75">
        <v>2038</v>
      </c>
      <c r="B75">
        <f>(('Base-New'!C76*'Per Unit Emission'!C119)*4545454.54545455)/30</f>
        <v>263098998.69523555</v>
      </c>
      <c r="C75">
        <f>(('Base-New'!D76*'Per Unit Emission'!D119)*4545454.54545455)/30</f>
        <v>588235166.45301509</v>
      </c>
      <c r="D75">
        <f>(('Base-New'!E76*'Per Unit Emission'!E119)*4545454.54545455)/30</f>
        <v>34260795.603021979</v>
      </c>
      <c r="E75">
        <f>(('Base-New'!F76*'Per Unit Emission'!F119)*4545454.54545455)/30</f>
        <v>81902398.620693609</v>
      </c>
      <c r="F75">
        <f>(('Base-New'!G76*'Per Unit Emission'!G119)*4545454.54545455)/30</f>
        <v>1089096012.7734308</v>
      </c>
      <c r="G75">
        <f>(('Base-New'!H76*'Per Unit Emission'!H119)*4545454.54545455)/30</f>
        <v>79482088.502246812</v>
      </c>
      <c r="H75">
        <f>(('Base-New'!I76*'Per Unit Emission'!I119)*4545454.54545455)/30</f>
        <v>8924011.0270205177</v>
      </c>
      <c r="I75">
        <f>(('Base-New'!J76*'Per Unit Emission'!J119)*4545454.54545455)/30</f>
        <v>291834877.5856148</v>
      </c>
      <c r="J75">
        <f>(('Base-New'!K76*'Per Unit Emission'!K119)*4545454.54545455)/30</f>
        <v>2029794689.5530879</v>
      </c>
      <c r="K75">
        <f>(('Base-New'!L76*'Per Unit Emission'!L119)*4545454.54545455)/30</f>
        <v>295635436.34241909</v>
      </c>
      <c r="L75">
        <f>(('Base-New'!M76*'Per Unit Emission'!M119)*4545454.54545455)/30</f>
        <v>399833411.28268886</v>
      </c>
      <c r="M75">
        <f>(('Base-New'!N76*'Per Unit Emission'!N119)*4545454.54545455)/30</f>
        <v>37535565.382018603</v>
      </c>
      <c r="N75">
        <f>(('Base-New'!O76*'Per Unit Emission'!O119)*4545454.54545455)/30</f>
        <v>216889257.25648552</v>
      </c>
      <c r="O75">
        <f>(('Base-New'!P76*'Per Unit Emission'!P119)*4545454.54545455)/30</f>
        <v>242854834.59931338</v>
      </c>
      <c r="P75">
        <f>(('Base-New'!Q76*'Per Unit Emission'!Q119)*4545454.54545455)/30</f>
        <v>141148145.89200363</v>
      </c>
      <c r="Q75">
        <f>(('Base-New'!R76*'Per Unit Emission'!R119)*4545454.54545455)/30</f>
        <v>804540615.56336725</v>
      </c>
      <c r="R75">
        <v>0</v>
      </c>
      <c r="S75">
        <f>(('Base-New'!T76*'Per Unit Emission'!C119)*4545454.54545455)/30</f>
        <v>0</v>
      </c>
      <c r="T75">
        <f>(('Base-New'!U76*'Per Unit Emission'!D119)*4545454.54545455)/30</f>
        <v>317116862.38089377</v>
      </c>
      <c r="U75">
        <f>(('Base-New'!V76*'Per Unit Emission'!E119)*4545454.54545455)/30</f>
        <v>0</v>
      </c>
      <c r="V75">
        <f>(('Base-New'!W76*'Per Unit Emission'!F119)*4545454.54545455)/30</f>
        <v>44041051.759641722</v>
      </c>
      <c r="W75">
        <f>(('Base-New'!X76*'Per Unit Emission'!G119)*4545454.54545455)/30</f>
        <v>696747266.2526021</v>
      </c>
      <c r="X75">
        <f>(('Base-New'!Y76*'Per Unit Emission'!H119)*4545454.54545455)/30</f>
        <v>60350207.26182051</v>
      </c>
      <c r="Y75">
        <f>(('Base-New'!Z76*'Per Unit Emission'!I119)*4545454.54545455)/30</f>
        <v>0</v>
      </c>
      <c r="Z75">
        <f>(('Base-New'!AA76*'Per Unit Emission'!J119)*4545454.54545455)/30</f>
        <v>198269639.03974894</v>
      </c>
      <c r="AA75">
        <f>(('Base-New'!AB76*'Per Unit Emission'!K119)*4545454.54545455)/30</f>
        <v>1426885169.9475679</v>
      </c>
      <c r="AB75">
        <f>(('Base-New'!AC76*'Per Unit Emission'!L119)*4545454.54545455)/30</f>
        <v>218457676.83653873</v>
      </c>
      <c r="AC75">
        <f>(('Base-New'!AD76*'Per Unit Emission'!M119)*4545454.54545455)/30</f>
        <v>302248082.11757028</v>
      </c>
      <c r="AD75">
        <f>(('Base-New'!AE76*'Per Unit Emission'!N119)*4545454.54545455)/30</f>
        <v>24282747.136163335</v>
      </c>
      <c r="AE75">
        <f>(('Base-New'!AF76*'Per Unit Emission'!O119)*4545454.54545455)/30</f>
        <v>164476398.3619692</v>
      </c>
      <c r="AF75">
        <f>(('Base-New'!AG76*'Per Unit Emission'!P119)*4545454.54545455)/30</f>
        <v>198774517.8305569</v>
      </c>
      <c r="AG75">
        <f>(('Base-New'!AH76*'Per Unit Emission'!Q119)*4545454.54545455)/30</f>
        <v>108147183.76392706</v>
      </c>
      <c r="AH75">
        <f>(('Base-New'!AI76*'Per Unit Emission'!R119)*4545454.54545455)/30</f>
        <v>617464544.16703939</v>
      </c>
      <c r="AI75">
        <v>0</v>
      </c>
      <c r="AJ75">
        <f>(('Base-New'!AK76*'Per Unit Emission'!C119)*4545454.54545455)/30</f>
        <v>0</v>
      </c>
      <c r="AK75">
        <f>(('Base-New'!AL76*'Per Unit Emission'!D119)*4545454.54545455)/30</f>
        <v>45998558.308776073</v>
      </c>
      <c r="AL75">
        <f>(('Base-New'!AM76*'Per Unit Emission'!E119)*4545454.54545455)/30</f>
        <v>0</v>
      </c>
      <c r="AM75">
        <f>(('Base-New'!AN76*'Per Unit Emission'!F119)*4545454.54545455)/30</f>
        <v>6179704.8985894276</v>
      </c>
      <c r="AN75">
        <f>(('Base-New'!AO76*'Per Unit Emission'!G119)*4545454.54545455)/30</f>
        <v>304398519.73177624</v>
      </c>
      <c r="AO75">
        <f>(('Base-New'!AP76*'Per Unit Emission'!H119)*4545454.54545455)/30</f>
        <v>41218326.02139423</v>
      </c>
      <c r="AP75">
        <f>(('Base-New'!AQ76*'Per Unit Emission'!I119)*4545454.54545455)/30</f>
        <v>0</v>
      </c>
      <c r="AQ75">
        <f>(('Base-New'!AR76*'Per Unit Emission'!J119)*4545454.54545455)/30</f>
        <v>104704400.49388234</v>
      </c>
      <c r="AR75">
        <f>(('Base-New'!AS76*'Per Unit Emission'!K119)*4545454.54545455)/30</f>
        <v>823975650.34203649</v>
      </c>
      <c r="AS75">
        <f>(('Base-New'!AT76*'Per Unit Emission'!L119)*4545454.54545455)/30</f>
        <v>141279917.33065659</v>
      </c>
      <c r="AT75">
        <f>(('Base-New'!AU76*'Per Unit Emission'!M119)*4545454.54545455)/30</f>
        <v>204662752.95245296</v>
      </c>
      <c r="AU75">
        <f>(('Base-New'!AV76*'Per Unit Emission'!N119)*4545454.54545455)/30</f>
        <v>11029928.890308088</v>
      </c>
      <c r="AV75">
        <f>(('Base-New'!AW76*'Per Unit Emission'!O119)*4545454.54545455)/30</f>
        <v>112063539.46745339</v>
      </c>
      <c r="AW75">
        <f>(('Base-New'!AX76*'Per Unit Emission'!P119)*4545454.54545455)/30</f>
        <v>154694201.06179807</v>
      </c>
      <c r="AX75">
        <f>(('Base-New'!AY76*'Per Unit Emission'!Q119)*4545454.54545455)/30</f>
        <v>75146221.635849983</v>
      </c>
      <c r="AY75">
        <f>(('Base-New'!AZ76*'Per Unit Emission'!R119)*4545454.54545455)/30</f>
        <v>430388472.77070671</v>
      </c>
      <c r="AZ75">
        <v>0</v>
      </c>
      <c r="BA75">
        <f>(('Base-New'!BB76*'Per Unit Emission'!C119)*4545454.54545455)/30</f>
        <v>0</v>
      </c>
      <c r="BB75">
        <f>(('Base-New'!BC76*'Per Unit Emission'!D119)*4545454.54545455)/30</f>
        <v>0</v>
      </c>
      <c r="BC75">
        <f>(('Base-New'!BD76*'Per Unit Emission'!E119)*4545454.54545455)/30</f>
        <v>0</v>
      </c>
      <c r="BD75">
        <f>(('Base-New'!BE76*'Per Unit Emission'!F119)*4545454.54545455)/30</f>
        <v>0</v>
      </c>
      <c r="BE75">
        <f>(('Base-New'!BF76*'Per Unit Emission'!G119)*4545454.54545455)/30</f>
        <v>0</v>
      </c>
      <c r="BF75">
        <f>(('Base-New'!BG76*'Per Unit Emission'!H119)*4545454.54545455)/30</f>
        <v>22086444.780967694</v>
      </c>
      <c r="BG75">
        <f>(('Base-New'!BH76*'Per Unit Emission'!I119)*4545454.54545455)/30</f>
        <v>0</v>
      </c>
      <c r="BH75">
        <f>(('Base-New'!BI76*'Per Unit Emission'!J119)*4545454.54545455)/30</f>
        <v>11139161.948013818</v>
      </c>
      <c r="BI75">
        <f>(('Base-New'!BJ76*'Per Unit Emission'!K119)*4545454.54545455)/30</f>
        <v>221066130.73651794</v>
      </c>
      <c r="BJ75">
        <f>(('Base-New'!BK76*'Per Unit Emission'!L119)*4545454.54545455)/30</f>
        <v>64102157.824774705</v>
      </c>
      <c r="BK75">
        <f>(('Base-New'!BL76*'Per Unit Emission'!M119)*4545454.54545455)/30</f>
        <v>107077423.78733392</v>
      </c>
      <c r="BL75">
        <f>(('Base-New'!BM76*'Per Unit Emission'!N119)*4545454.54545455)/30</f>
        <v>0</v>
      </c>
      <c r="BM75">
        <f>(('Base-New'!BN76*'Per Unit Emission'!O119)*4545454.54545455)/30</f>
        <v>59650680.572937064</v>
      </c>
      <c r="BN75">
        <f>(('Base-New'!BO76*'Per Unit Emission'!P119)*4545454.54545455)/30</f>
        <v>110613884.29303938</v>
      </c>
      <c r="BO75">
        <f>(('Base-New'!BP76*'Per Unit Emission'!Q119)*4545454.54545455)/30</f>
        <v>42145259.507773153</v>
      </c>
      <c r="BP75">
        <f>(('Base-New'!BQ76*'Per Unit Emission'!R119)*4545454.54545455)/30</f>
        <v>243312401.37437642</v>
      </c>
      <c r="BQ75">
        <v>0</v>
      </c>
      <c r="BR75">
        <f>(('Base-New'!BS76*'Per Unit Emission'!C119)*4545454.54545455)/30</f>
        <v>0</v>
      </c>
      <c r="BS75">
        <f>(('Base-New'!BT76*'Per Unit Emission'!D119)*4545454.54545455)/30</f>
        <v>0</v>
      </c>
      <c r="BT75">
        <f>(('Base-New'!BU76*'Per Unit Emission'!E119)*4545454.54545455)/30</f>
        <v>0</v>
      </c>
      <c r="BU75">
        <f>(('Base-New'!BV76*'Per Unit Emission'!F119)*4545454.54545455)/30</f>
        <v>0</v>
      </c>
      <c r="BV75">
        <f>(('Base-New'!BW76*'Per Unit Emission'!G119)*4545454.54545455)/30</f>
        <v>0</v>
      </c>
      <c r="BW75">
        <f>(('Base-New'!BX76*'Per Unit Emission'!H119)*4545454.54545455)/30</f>
        <v>2954563.5405413564</v>
      </c>
      <c r="BX75">
        <f>(('Base-New'!BY76*'Per Unit Emission'!I119)*4545454.54545455)/30</f>
        <v>0</v>
      </c>
      <c r="BY75">
        <f>(('Base-New'!BZ76*'Per Unit Emission'!J119)*4545454.54545455)/30</f>
        <v>0</v>
      </c>
      <c r="BZ75">
        <f>(('Base-New'!CA76*'Per Unit Emission'!K119)*4545454.54545455)/30</f>
        <v>0</v>
      </c>
      <c r="CA75">
        <f>(('Base-New'!CB76*'Per Unit Emission'!L119)*4545454.54545455)/30</f>
        <v>0</v>
      </c>
      <c r="CB75">
        <f>(('Base-New'!CC76*'Per Unit Emission'!M119)*4545454.54545455)/30</f>
        <v>9492094.6222154833</v>
      </c>
      <c r="CC75">
        <f>(('Base-New'!CD76*'Per Unit Emission'!N119)*4545454.54545455)/30</f>
        <v>0</v>
      </c>
      <c r="CD75">
        <f>(('Base-New'!CE76*'Per Unit Emission'!O119)*4545454.54545455)/30</f>
        <v>7237821.6784210755</v>
      </c>
      <c r="CE75">
        <f>(('Base-New'!CF76*'Per Unit Emission'!P119)*4545454.54545455)/30</f>
        <v>66533567.524280719</v>
      </c>
      <c r="CF75">
        <f>(('Base-New'!CG76*'Per Unit Emission'!Q119)*4545454.54545455)/30</f>
        <v>9144297.3796964269</v>
      </c>
      <c r="CG75">
        <f>(('Base-New'!CH76*'Per Unit Emission'!R119)*4545454.54545455)/30</f>
        <v>56236329.978047825</v>
      </c>
      <c r="CH75">
        <v>0</v>
      </c>
      <c r="CI75">
        <v>0</v>
      </c>
      <c r="CJ75">
        <v>67.933333333333337</v>
      </c>
      <c r="CK75">
        <f>(('RCP26-NEW'!C76*'Per Unit Emission'!T119)*4545454.54545455)/30</f>
        <v>1738257946.08357</v>
      </c>
      <c r="CL75">
        <f>(('RCP26-NEW'!D76*'Per Unit Emission'!U119)*4545454.54545455)/30</f>
        <v>393221255.63115615</v>
      </c>
      <c r="CM75">
        <f>(('RCP26-NEW'!E76*'Per Unit Emission'!V119)*4545454.54545455)/30</f>
        <v>148413506.77209708</v>
      </c>
      <c r="CN75">
        <f>(('RCP26-NEW'!F76*'Per Unit Emission'!W119)*4545454.54545455)/30</f>
        <v>21017868.437804148</v>
      </c>
      <c r="CO75">
        <f>(('RCP26-NEW'!G76*'Per Unit Emission'!X119)*4545454.54545455)/30</f>
        <v>629480325.29853022</v>
      </c>
      <c r="CP75">
        <f>(('RCP26-NEW'!H76*'Per Unit Emission'!Y119)*4545454.54545455)/30</f>
        <v>73876561.808721378</v>
      </c>
      <c r="CQ75">
        <f>(('RCP26-NEW'!I76*'Per Unit Emission'!Z119)*4545454.54545455)/30</f>
        <v>56227225.53709098</v>
      </c>
      <c r="CR75">
        <f>(('RCP26-NEW'!J76*'Per Unit Emission'!AA119)*4545454.54545455)/30</f>
        <v>409042414.02331734</v>
      </c>
      <c r="CS75">
        <f>(('RCP26-NEW'!K76*'Per Unit Emission'!AB119)*4545454.54545455)/30</f>
        <v>2009635605.4526515</v>
      </c>
      <c r="CT75">
        <f>(('RCP26-NEW'!L76*'Per Unit Emission'!AC119)*4545454.54545455)/30</f>
        <v>292030356.21062982</v>
      </c>
      <c r="CU75">
        <f>(('RCP26-NEW'!M76*'Per Unit Emission'!AD119)*4545454.54545455)/30</f>
        <v>760984959.17042232</v>
      </c>
      <c r="CV75">
        <f>(('RCP26-NEW'!N76*'Per Unit Emission'!AE119)*4545454.54545455)/30</f>
        <v>45060103.2067056</v>
      </c>
      <c r="CW75">
        <f>(('RCP26-NEW'!O76*'Per Unit Emission'!AF119)*4545454.54545455)/30</f>
        <v>217778153.996986</v>
      </c>
      <c r="CX75">
        <f>(('RCP26-NEW'!P76*'Per Unit Emission'!AG119)*4545454.54545455)/30</f>
        <v>181417948.45378885</v>
      </c>
      <c r="CY75">
        <f>(('RCP26-NEW'!Q76*'Per Unit Emission'!AH119)*4545454.54545455)/30</f>
        <v>153885493.27223599</v>
      </c>
      <c r="CZ75">
        <f>(('RCP26-NEW'!R76*'Per Unit Emission'!AI119)*4545454.54545455)/30</f>
        <v>1080006147.6388443</v>
      </c>
      <c r="DA75">
        <f>(('RCP26-NEW'!S76*'Per Unit Emission'!AJ119)*4545454.54545455)/30</f>
        <v>0</v>
      </c>
      <c r="DB75">
        <f>(('RCP26-NEW'!T76*'Per Unit Emission'!T119)*4545454.54545455)/30</f>
        <v>806596538.67977321</v>
      </c>
      <c r="DC75">
        <f>(('RCP26-NEW'!U76*'Per Unit Emission'!U119)*4545454.54545455)/30</f>
        <v>44275852.294469506</v>
      </c>
      <c r="DD75">
        <f>(('RCP26-NEW'!V76*'Per Unit Emission'!V119)*4545454.54545455)/30</f>
        <v>0</v>
      </c>
      <c r="DE75">
        <f>(('RCP26-NEW'!W76*'Per Unit Emission'!W119)*4545454.54545455)/30</f>
        <v>0</v>
      </c>
      <c r="DF75">
        <f>(('RCP26-NEW'!X76*'Per Unit Emission'!X119)*4545454.54545455)/30</f>
        <v>187206030.43070996</v>
      </c>
      <c r="DG75">
        <f>(('RCP26-NEW'!Y76*'Per Unit Emission'!Y119)*4545454.54545455)/30</f>
        <v>42398735.778688595</v>
      </c>
      <c r="DH75">
        <f>(('RCP26-NEW'!Z76*'Per Unit Emission'!Z119)*4545454.54545455)/30</f>
        <v>19065888.492341783</v>
      </c>
      <c r="DI75">
        <f>(('RCP26-NEW'!AA76*'Per Unit Emission'!AA119)*4545454.54545455)/30</f>
        <v>233989469.64628875</v>
      </c>
      <c r="DJ75">
        <f>(('RCP26-NEW'!AB76*'Per Unit Emission'!AB119)*4545454.54545455)/30</f>
        <v>1165776515.3147197</v>
      </c>
      <c r="DK75">
        <f>(('RCP26-NEW'!AC76*'Per Unit Emission'!AC119)*4545454.54545455)/30</f>
        <v>175073519.82470968</v>
      </c>
      <c r="DL75">
        <f>(('RCP26-NEW'!AD76*'Per Unit Emission'!AD119)*4545454.54545455)/30</f>
        <v>495489437.02379197</v>
      </c>
      <c r="DM75">
        <f>(('RCP26-NEW'!AE76*'Per Unit Emission'!AE119)*4545454.54545455)/30</f>
        <v>23277933.730339713</v>
      </c>
      <c r="DN75">
        <f>(('RCP26-NEW'!AF76*'Per Unit Emission'!AF119)*4545454.54545455)/30</f>
        <v>136035509.129879</v>
      </c>
      <c r="DO75">
        <f>(('RCP26-NEW'!AG76*'Per Unit Emission'!AG119)*4545454.54545455)/30</f>
        <v>95632015.295931503</v>
      </c>
      <c r="DP75">
        <f>(('RCP26-NEW'!AH76*'Per Unit Emission'!AH119)*4545454.54545455)/30</f>
        <v>87438138.254267141</v>
      </c>
      <c r="DQ75">
        <f>(('RCP26-NEW'!AI76*'Per Unit Emission'!AI119)*4545454.54545455)/30</f>
        <v>745336385.19221127</v>
      </c>
      <c r="DR75">
        <f>(('RCP26-NEW'!AJ76*'Per Unit Emission'!AJ119)*4545454.54545455)/30</f>
        <v>0</v>
      </c>
      <c r="DS75">
        <f>(('RCP26-NEW'!AK76*'Per Unit Emission'!T119)*4545454.54545455)/30</f>
        <v>0</v>
      </c>
      <c r="DT75">
        <f>(('RCP26-NEW'!AL76*'Per Unit Emission'!U119)*4545454.54545455)/30</f>
        <v>0</v>
      </c>
      <c r="DU75">
        <f>(('RCP26-NEW'!AM76*'Per Unit Emission'!V119)*4545454.54545455)/30</f>
        <v>0</v>
      </c>
      <c r="DV75">
        <f>(('RCP26-NEW'!AN76*'Per Unit Emission'!W119)*4545454.54545455)/30</f>
        <v>0</v>
      </c>
      <c r="DW75">
        <f>(('RCP26-NEW'!AO76*'Per Unit Emission'!X119)*4545454.54545455)/30</f>
        <v>0</v>
      </c>
      <c r="DX75">
        <f>(('RCP26-NEW'!AP76*'Per Unit Emission'!Y119)*4545454.54545455)/30</f>
        <v>10920909.748655822</v>
      </c>
      <c r="DY75">
        <f>(('RCP26-NEW'!AQ76*'Per Unit Emission'!Z119)*4545454.54545455)/30</f>
        <v>0</v>
      </c>
      <c r="DZ75">
        <f>(('RCP26-NEW'!AR76*'Per Unit Emission'!AA119)*4545454.54545455)/30</f>
        <v>58936525.269261643</v>
      </c>
      <c r="EA75">
        <f>(('RCP26-NEW'!AS76*'Per Unit Emission'!AB119)*4545454.54545455)/30</f>
        <v>321917425.17677742</v>
      </c>
      <c r="EB75">
        <f>(('RCP26-NEW'!AT76*'Per Unit Emission'!AC119)*4545454.54545455)/30</f>
        <v>58116683.438788906</v>
      </c>
      <c r="EC75">
        <f>(('RCP26-NEW'!AU76*'Per Unit Emission'!AD119)*4545454.54545455)/30</f>
        <v>229993914.87715951</v>
      </c>
      <c r="ED75">
        <f>(('RCP26-NEW'!AV76*'Per Unit Emission'!AE119)*4545454.54545455)/30</f>
        <v>1495764.2539742731</v>
      </c>
      <c r="EE75">
        <f>(('RCP26-NEW'!AW76*'Per Unit Emission'!AF119)*4545454.54545455)/30</f>
        <v>54292864.262770958</v>
      </c>
      <c r="EF75">
        <f>(('RCP26-NEW'!AX76*'Per Unit Emission'!AG119)*4545454.54545455)/30</f>
        <v>9846082.1380739622</v>
      </c>
      <c r="EG75">
        <f>(('RCP26-NEW'!AY76*'Per Unit Emission'!AH119)*4545454.54545455)/30</f>
        <v>20990783.236298237</v>
      </c>
      <c r="EH75">
        <f>(('RCP26-NEW'!AZ76*'Per Unit Emission'!AI119)*4545454.54545455)/30</f>
        <v>410666622.74558032</v>
      </c>
      <c r="EI75">
        <f>(('RCP26-NEW'!BA76*'Per Unit Emission'!AJ119)*4545454.54545455)/30</f>
        <v>0</v>
      </c>
      <c r="EJ75">
        <f>(('RCP26-NEW'!BB76*'Per Unit Emission'!T119)*4545454.54545455)/30</f>
        <v>0</v>
      </c>
      <c r="EK75">
        <f>(('RCP26-NEW'!BC76*'Per Unit Emission'!U119)*4545454.54545455)/30</f>
        <v>0</v>
      </c>
      <c r="EL75">
        <f>(('RCP26-NEW'!BD76*'Per Unit Emission'!V119)*4545454.54545455)/30</f>
        <v>0</v>
      </c>
      <c r="EM75">
        <f>(('RCP26-NEW'!BE76*'Per Unit Emission'!W119)*4545454.54545455)/30</f>
        <v>0</v>
      </c>
      <c r="EN75">
        <f>(('RCP26-NEW'!BF76*'Per Unit Emission'!X119)*4545454.54545455)/30</f>
        <v>0</v>
      </c>
      <c r="EO75">
        <f>(('RCP26-NEW'!BG76*'Per Unit Emission'!Y119)*4545454.54545455)/30</f>
        <v>0</v>
      </c>
      <c r="EP75">
        <f>(('RCP26-NEW'!BH76*'Per Unit Emission'!Z119)*4545454.54545455)/30</f>
        <v>0</v>
      </c>
      <c r="EQ75">
        <f>(('RCP26-NEW'!BI76*'Per Unit Emission'!AA119)*4545454.54545455)/30</f>
        <v>0</v>
      </c>
      <c r="ER75">
        <f>(('RCP26-NEW'!BJ76*'Per Unit Emission'!AB119)*4545454.54545455)/30</f>
        <v>0</v>
      </c>
      <c r="ES75">
        <f>(('RCP26-NEW'!BK76*'Per Unit Emission'!AC119)*4545454.54545455)/30</f>
        <v>0</v>
      </c>
      <c r="ET75">
        <f>(('RCP26-NEW'!BL76*'Per Unit Emission'!AD119)*4545454.54545455)/30</f>
        <v>0</v>
      </c>
      <c r="EU75">
        <f>(('RCP26-NEW'!BM76*'Per Unit Emission'!AE119)*4545454.54545455)/30</f>
        <v>0</v>
      </c>
      <c r="EV75">
        <f>(('RCP26-NEW'!BN76*'Per Unit Emission'!AF119)*4545454.54545455)/30</f>
        <v>0</v>
      </c>
      <c r="EW75">
        <f>(('RCP26-NEW'!BO76*'Per Unit Emission'!AG119)*4545454.54545455)/30</f>
        <v>0</v>
      </c>
      <c r="EX75">
        <f>(('RCP26-NEW'!BP76*'Per Unit Emission'!AH119)*4545454.54545455)/30</f>
        <v>0</v>
      </c>
      <c r="EY75">
        <f>(('RCP26-NEW'!BQ76*'Per Unit Emission'!AI119)*4545454.54545455)/30</f>
        <v>75996860.298951477</v>
      </c>
      <c r="EZ75">
        <f>(('RCP26-NEW'!BR76*'Per Unit Emission'!AJ119)*4545454.54545455)/30</f>
        <v>0</v>
      </c>
      <c r="FA75">
        <f>(('RCP26-NEW'!BS76*'Per Unit Emission'!T119)*4545454.54545455)/30</f>
        <v>0</v>
      </c>
      <c r="FB75">
        <f>(('RCP26-NEW'!BT76*'Per Unit Emission'!U119)*4545454.54545455)/30</f>
        <v>0</v>
      </c>
      <c r="FC75">
        <f>(('RCP26-NEW'!BU76*'Per Unit Emission'!V119)*4545454.54545455)/30</f>
        <v>0</v>
      </c>
      <c r="FD75">
        <f>(('RCP26-NEW'!BV76*'Per Unit Emission'!W119)*4545454.54545455)/30</f>
        <v>0</v>
      </c>
      <c r="FE75">
        <f>(('RCP26-NEW'!BW76*'Per Unit Emission'!X119)*4545454.54545455)/30</f>
        <v>0</v>
      </c>
      <c r="FF75">
        <f>(('RCP26-NEW'!BX76*'Per Unit Emission'!Y119)*4545454.54545455)/30</f>
        <v>0</v>
      </c>
      <c r="FG75">
        <f>(('RCP26-NEW'!BY76*'Per Unit Emission'!Z119)*4545454.54545455)/30</f>
        <v>0</v>
      </c>
      <c r="FH75">
        <f>(('RCP26-NEW'!BZ76*'Per Unit Emission'!AA119)*4545454.54545455)/30</f>
        <v>0</v>
      </c>
      <c r="FI75">
        <f>(('RCP26-NEW'!CA76*'Per Unit Emission'!AB119)*4545454.54545455)/30</f>
        <v>0</v>
      </c>
      <c r="FJ75">
        <f>(('RCP26-NEW'!CB76*'Per Unit Emission'!AC119)*4545454.54545455)/30</f>
        <v>0</v>
      </c>
      <c r="FK75">
        <f>(('RCP26-NEW'!CC76*'Per Unit Emission'!AD119)*4545454.54545455)/30</f>
        <v>0</v>
      </c>
      <c r="FL75">
        <f>(('RCP26-NEW'!CD76*'Per Unit Emission'!AE119)*4545454.54545455)/30</f>
        <v>0</v>
      </c>
      <c r="FM75">
        <f>(('RCP26-NEW'!CE76*'Per Unit Emission'!AF119)*4545454.54545455)/30</f>
        <v>0</v>
      </c>
      <c r="FN75">
        <f>(('RCP26-NEW'!CF76*'Per Unit Emission'!AG119)*4545454.54545455)/30</f>
        <v>0</v>
      </c>
      <c r="FO75">
        <f>(('RCP26-NEW'!CG76*'Per Unit Emission'!AH119)*4545454.54545455)/30</f>
        <v>0</v>
      </c>
      <c r="FP75">
        <f>(('RCP26-NEW'!CH76*'Per Unit Emission'!AI119)*4545454.54545455)/30</f>
        <v>0</v>
      </c>
      <c r="FQ75">
        <v>0</v>
      </c>
      <c r="FR75">
        <v>0</v>
      </c>
      <c r="FS75">
        <v>67.933333333333337</v>
      </c>
      <c r="FT75">
        <f>(('RCP19-NEW'!C76*'Per Unit Emission'!AK119)*4545454.54545455)/30</f>
        <v>499876296.21300179</v>
      </c>
      <c r="FU75">
        <f>(('RCP19-NEW'!D76*'Per Unit Emission'!AL119)*4545454.54545455)/30</f>
        <v>558924557.67672229</v>
      </c>
      <c r="FV75">
        <f>(('RCP19-NEW'!E76*'Per Unit Emission'!AM119)*4545454.54545455)/30</f>
        <v>256818711.37462732</v>
      </c>
      <c r="FW75">
        <f>(('RCP19-NEW'!F76*'Per Unit Emission'!AN119)*4545454.54545455)/30</f>
        <v>40276224.24953685</v>
      </c>
      <c r="FX75">
        <f>(('RCP19-NEW'!G76*'Per Unit Emission'!AO119)*4545454.54545455)/30</f>
        <v>669022256.63369727</v>
      </c>
      <c r="FY75">
        <f>(('RCP19-NEW'!H76*'Per Unit Emission'!AP119)*4545454.54545455)/30</f>
        <v>13751145.048276503</v>
      </c>
      <c r="FZ75">
        <f>(('RCP19-NEW'!I76*'Per Unit Emission'!AQ119)*4545454.54545455)/30</f>
        <v>92037897.81200026</v>
      </c>
      <c r="GA75">
        <f>(('RCP19-NEW'!J76*'Per Unit Emission'!AR119)*4545454.54545455)/30</f>
        <v>595351718.04900491</v>
      </c>
      <c r="GB75">
        <f>(('RCP19-NEW'!K76*'Per Unit Emission'!AS119)*4545454.54545455)/30</f>
        <v>2220378381.9478841</v>
      </c>
      <c r="GC75">
        <f>(('RCP19-NEW'!L76*'Per Unit Emission'!AT119)*4545454.54545455)/30</f>
        <v>300658540.99950659</v>
      </c>
      <c r="GD75">
        <f>(('RCP19-NEW'!M76*'Per Unit Emission'!AU119)*4545454.54545455)/30</f>
        <v>171224171.33152878</v>
      </c>
      <c r="GE75">
        <f>(('RCP19-NEW'!N76*'Per Unit Emission'!AV119)*4545454.54545455)/30</f>
        <v>46839375.22373341</v>
      </c>
      <c r="GF75">
        <f>(('RCP19-NEW'!O76*'Per Unit Emission'!AW119)*4545454.54545455)/30</f>
        <v>164906121.71025175</v>
      </c>
      <c r="GG75">
        <f>(('RCP19-NEW'!P76*'Per Unit Emission'!AX119)*4545454.54545455)/30</f>
        <v>173289810.08754602</v>
      </c>
      <c r="GH75">
        <f>(('RCP19-NEW'!Q76*'Per Unit Emission'!AY119)*4545454.54545455)/30</f>
        <v>186017112.12814611</v>
      </c>
      <c r="GI75">
        <f>(('RCP19-NEW'!R76*'Per Unit Emission'!AZ119)*4545454.54545455)/30</f>
        <v>774051358.97795331</v>
      </c>
      <c r="GJ75">
        <f>(('RCP19-NEW'!S76*'Per Unit Emission'!BA119)*4545454.54545455)/30</f>
        <v>0</v>
      </c>
      <c r="GK75">
        <f>(('RCP19-NEW'!T76*'Per Unit Emission'!AK119)*4545454.54545455)/30</f>
        <v>0</v>
      </c>
      <c r="GL75">
        <f>(('RCP19-NEW'!U76*'Per Unit Emission'!AL119)*4545454.54545455)/30</f>
        <v>216388510.55990067</v>
      </c>
      <c r="GM75">
        <f>(('RCP19-NEW'!V76*'Per Unit Emission'!AM119)*4545454.54545455)/30</f>
        <v>111874906.66106206</v>
      </c>
      <c r="GN75">
        <f>(('RCP19-NEW'!W76*'Per Unit Emission'!AN119)*4545454.54545455)/30</f>
        <v>0</v>
      </c>
      <c r="GO75">
        <f>(('RCP19-NEW'!X76*'Per Unit Emission'!AO119)*4545454.54545455)/30</f>
        <v>298866487.36365563</v>
      </c>
      <c r="GP75">
        <f>(('RCP19-NEW'!Y76*'Per Unit Emission'!AP119)*4545454.54545455)/30</f>
        <v>3103157.5243158061</v>
      </c>
      <c r="GQ75">
        <f>(('RCP19-NEW'!Z76*'Per Unit Emission'!AQ119)*4545454.54545455)/30</f>
        <v>50654868.190300174</v>
      </c>
      <c r="GR75">
        <f>(('RCP19-NEW'!AA76*'Per Unit Emission'!AR119)*4545454.54545455)/30</f>
        <v>310220071.71882522</v>
      </c>
      <c r="GS75">
        <f>(('RCP19-NEW'!AB76*'Per Unit Emission'!AS119)*4545454.54545455)/30</f>
        <v>1178194546.1331747</v>
      </c>
      <c r="GT75">
        <f>(('RCP19-NEW'!AC76*'Per Unit Emission'!AT119)*4545454.54545455)/30</f>
        <v>169996651.73134574</v>
      </c>
      <c r="GU75">
        <f>(('RCP19-NEW'!AD76*'Per Unit Emission'!AU119)*4545454.54545455)/30</f>
        <v>17555623.610208366</v>
      </c>
      <c r="GV75">
        <f>(('RCP19-NEW'!AE76*'Per Unit Emission'!AV119)*4545454.54545455)/30</f>
        <v>22866200.451671399</v>
      </c>
      <c r="GW75">
        <f>(('RCP19-NEW'!AF76*'Per Unit Emission'!AW119)*4545454.54545455)/30</f>
        <v>103683389.81705898</v>
      </c>
      <c r="GX75">
        <f>(('RCP19-NEW'!AG76*'Per Unit Emission'!AX119)*4545454.54545455)/30</f>
        <v>79072379.438802868</v>
      </c>
      <c r="GY75">
        <f>(('RCP19-NEW'!AH76*'Per Unit Emission'!AY119)*4545454.54545455)/30</f>
        <v>112569676.71900836</v>
      </c>
      <c r="GZ75">
        <f>(('RCP19-NEW'!AI76*'Per Unit Emission'!AZ119)*4545454.54545455)/30</f>
        <v>436314030.29810309</v>
      </c>
      <c r="HA75">
        <f>(('RCP19-NEW'!AJ76*'Per Unit Emission'!BA119)*4545454.54545455)/30</f>
        <v>0</v>
      </c>
      <c r="HB75">
        <f>(('RCP19-NEW'!AK76*'Per Unit Emission'!AK119)*4545454.54545455)/30</f>
        <v>0</v>
      </c>
      <c r="HC75">
        <f>(('RCP19-NEW'!AL76*'Per Unit Emission'!AL119)*4545454.54545455)/30</f>
        <v>14381961.021490751</v>
      </c>
      <c r="HD75">
        <f>(('RCP19-NEW'!AM76*'Per Unit Emission'!AM119)*4545454.54545455)/30</f>
        <v>0</v>
      </c>
      <c r="HE75">
        <f>(('RCP19-NEW'!AN76*'Per Unit Emission'!AN119)*4545454.54545455)/30</f>
        <v>0</v>
      </c>
      <c r="HF75">
        <f>(('RCP19-NEW'!AO76*'Per Unit Emission'!AO119)*4545454.54545455)/30</f>
        <v>0</v>
      </c>
      <c r="HG75">
        <f>(('RCP19-NEW'!AP76*'Per Unit Emission'!AP119)*4545454.54545455)/30</f>
        <v>0</v>
      </c>
      <c r="HH75">
        <f>(('RCP19-NEW'!AQ76*'Per Unit Emission'!AQ119)*4545454.54545455)/30</f>
        <v>9271838.5685996488</v>
      </c>
      <c r="HI75">
        <f>(('RCP19-NEW'!AR76*'Per Unit Emission'!AR119)*4545454.54545455)/30</f>
        <v>25088425.388645481</v>
      </c>
      <c r="HJ75">
        <f>(('RCP19-NEW'!AS76*'Per Unit Emission'!AS119)*4545454.54545455)/30</f>
        <v>136010710.31847414</v>
      </c>
      <c r="HK75">
        <f>(('RCP19-NEW'!AT76*'Per Unit Emission'!AT119)*4545454.54545455)/30</f>
        <v>39334762.463184997</v>
      </c>
      <c r="HL75">
        <f>(('RCP19-NEW'!AU76*'Per Unit Emission'!AU119)*4545454.54545455)/30</f>
        <v>0</v>
      </c>
      <c r="HM75">
        <f>(('RCP19-NEW'!AV76*'Per Unit Emission'!AV119)*4545454.54545455)/30</f>
        <v>0</v>
      </c>
      <c r="HN75">
        <f>(('RCP19-NEW'!AW76*'Per Unit Emission'!AW119)*4545454.54545455)/30</f>
        <v>42460657.92386695</v>
      </c>
      <c r="HO75">
        <f>(('RCP19-NEW'!AX76*'Per Unit Emission'!AX119)*4545454.54545455)/30</f>
        <v>0</v>
      </c>
      <c r="HP75">
        <f>(('RCP19-NEW'!AY76*'Per Unit Emission'!AY119)*4545454.54545455)/30</f>
        <v>39122241.309870318</v>
      </c>
      <c r="HQ75">
        <f>(('RCP19-NEW'!AZ76*'Per Unit Emission'!AZ119)*4545454.54545455)/30</f>
        <v>98576701.618252769</v>
      </c>
      <c r="HR75">
        <f>(('RCP19-NEW'!BA76*'Per Unit Emission'!BA119)*4545454.54545455)/30</f>
        <v>0</v>
      </c>
      <c r="HS75">
        <f>(('RCP19-NEW'!BB76*'Per Unit Emission'!AK119)*4545454.54545455)/30</f>
        <v>0</v>
      </c>
      <c r="HT75">
        <f>(('RCP19-NEW'!BC76*'Per Unit Emission'!AL119)*4545454.54545455)/30</f>
        <v>0</v>
      </c>
      <c r="HU75">
        <f>(('RCP19-NEW'!BD76*'Per Unit Emission'!AM119)*4545454.54545455)/30</f>
        <v>0</v>
      </c>
      <c r="HV75">
        <f>(('RCP19-NEW'!BE76*'Per Unit Emission'!AN119)*4545454.54545455)/30</f>
        <v>0</v>
      </c>
      <c r="HW75">
        <f>(('RCP19-NEW'!BF76*'Per Unit Emission'!AO119)*4545454.54545455)/30</f>
        <v>0</v>
      </c>
      <c r="HX75">
        <f>(('RCP19-NEW'!BG76*'Per Unit Emission'!AP119)*4545454.54545455)/30</f>
        <v>0</v>
      </c>
      <c r="HY75">
        <f>(('RCP19-NEW'!BH76*'Per Unit Emission'!AQ119)*4545454.54545455)/30</f>
        <v>0</v>
      </c>
      <c r="HZ75">
        <f>(('RCP19-NEW'!BI76*'Per Unit Emission'!AR119)*4545454.54545455)/30</f>
        <v>0</v>
      </c>
      <c r="IA75">
        <f>(('RCP19-NEW'!BJ76*'Per Unit Emission'!AS119)*4545454.54545455)/30</f>
        <v>0</v>
      </c>
      <c r="IB75">
        <f>(('RCP19-NEW'!BK76*'Per Unit Emission'!AT119)*4545454.54545455)/30</f>
        <v>0</v>
      </c>
      <c r="IC75">
        <f>(('RCP19-NEW'!BL76*'Per Unit Emission'!AU119)*4545454.54545455)/30</f>
        <v>0</v>
      </c>
      <c r="ID75">
        <f>(('RCP19-NEW'!BM76*'Per Unit Emission'!AV119)*4545454.54545455)/30</f>
        <v>0</v>
      </c>
      <c r="IE75">
        <f>(('RCP19-NEW'!BN76*'Per Unit Emission'!AW119)*4545454.54545455)/30</f>
        <v>0</v>
      </c>
      <c r="IF75">
        <f>(('RCP19-NEW'!BO76*'Per Unit Emission'!AX119)*4545454.54545455)/30</f>
        <v>0</v>
      </c>
      <c r="IG75">
        <f>(('RCP19-NEW'!BP76*'Per Unit Emission'!AY119)*4545454.54545455)/30</f>
        <v>0</v>
      </c>
      <c r="IH75">
        <f>(('RCP19-NEW'!BQ76*'Per Unit Emission'!AZ119)*4545454.54545455)/30</f>
        <v>0</v>
      </c>
      <c r="II75">
        <f>(('RCP19-NEW'!BR76*'Per Unit Emission'!BA119)*4545454.54545455)/30</f>
        <v>0</v>
      </c>
      <c r="IJ75">
        <f>(('RCP19-NEW'!BS76*'Per Unit Emission'!AK119)*4545454.54545455)/30</f>
        <v>0</v>
      </c>
      <c r="IK75">
        <f>(('RCP19-NEW'!BT76*'Per Unit Emission'!AL119)*4545454.54545455)/30</f>
        <v>0</v>
      </c>
      <c r="IL75">
        <f>(('RCP19-NEW'!BU76*'Per Unit Emission'!AM119)*4545454.54545455)/30</f>
        <v>0</v>
      </c>
      <c r="IM75">
        <f>(('RCP19-NEW'!BV76*'Per Unit Emission'!AN119)*4545454.54545455)/30</f>
        <v>0</v>
      </c>
      <c r="IN75">
        <f>(('RCP19-NEW'!BW76*'Per Unit Emission'!AO119)*4545454.54545455)/30</f>
        <v>0</v>
      </c>
      <c r="IO75">
        <f>(('RCP19-NEW'!BX76*'Per Unit Emission'!AP119)*4545454.54545455)/30</f>
        <v>0</v>
      </c>
      <c r="IP75">
        <f>(('RCP19-NEW'!BY76*'Per Unit Emission'!AQ119)*4545454.54545455)/30</f>
        <v>0</v>
      </c>
      <c r="IQ75">
        <f>(('RCP19-NEW'!BZ76*'Per Unit Emission'!AR119)*4545454.54545455)/30</f>
        <v>0</v>
      </c>
      <c r="IR75">
        <f>(('RCP19-NEW'!CA76*'Per Unit Emission'!AS119)*4545454.54545455)/30</f>
        <v>0</v>
      </c>
      <c r="IS75">
        <f>(('RCP19-NEW'!CB76*'Per Unit Emission'!AT119)*4545454.54545455)/30</f>
        <v>0</v>
      </c>
      <c r="IT75">
        <f>(('RCP19-NEW'!CC76*'Per Unit Emission'!AU119)*4545454.54545455)/30</f>
        <v>0</v>
      </c>
      <c r="IU75">
        <f>(('RCP19-NEW'!CD76*'Per Unit Emission'!AV119)*4545454.54545455)/30</f>
        <v>0</v>
      </c>
      <c r="IV75">
        <f>(('RCP19-NEW'!CE76*'Per Unit Emission'!AW119)*4545454.54545455)/30</f>
        <v>0</v>
      </c>
      <c r="IW75">
        <f>(('RCP19-NEW'!CF76*'Per Unit Emission'!AX119)*4545454.54545455)/30</f>
        <v>0</v>
      </c>
      <c r="IX75">
        <f>(('RCP19-NEW'!CG76*'Per Unit Emission'!AY119)*4545454.54545455)/30</f>
        <v>0</v>
      </c>
      <c r="IY75">
        <f>(('RCP19-NEW'!CH76*'Per Unit Emission'!AZ119)*4545454.54545455)/30</f>
        <v>0</v>
      </c>
    </row>
    <row r="76" spans="1:259" x14ac:dyDescent="0.25">
      <c r="A76">
        <v>2039</v>
      </c>
      <c r="B76">
        <f>(('Base-New'!C77*'Per Unit Emission'!C120)*4545454.54545455)/30</f>
        <v>46478541.482014216</v>
      </c>
      <c r="C76">
        <f>(('Base-New'!D77*'Per Unit Emission'!D120)*4545454.54545455)/30</f>
        <v>279610225.12703913</v>
      </c>
      <c r="D76">
        <f>(('Base-New'!E77*'Per Unit Emission'!E120)*4545454.54545455)/30</f>
        <v>300728629.73173195</v>
      </c>
      <c r="E76">
        <f>(('Base-New'!F77*'Per Unit Emission'!F120)*4545454.54545455)/30</f>
        <v>83006007.928316563</v>
      </c>
      <c r="F76">
        <f>(('Base-New'!G77*'Per Unit Emission'!G120)*4545454.54545455)/30</f>
        <v>1092061770.0110579</v>
      </c>
      <c r="G76">
        <f>(('Base-New'!H77*'Per Unit Emission'!H120)*4545454.54545455)/30</f>
        <v>75494114.30484207</v>
      </c>
      <c r="H76">
        <f>(('Base-New'!I77*'Per Unit Emission'!I120)*4545454.54545455)/30</f>
        <v>0</v>
      </c>
      <c r="I76">
        <f>(('Base-New'!J77*'Per Unit Emission'!J120)*4545454.54545455)/30</f>
        <v>276530063.21909767</v>
      </c>
      <c r="J76">
        <f>(('Base-New'!K77*'Per Unit Emission'!K120)*4545454.54545455)/30</f>
        <v>2168794395.797307</v>
      </c>
      <c r="K76">
        <f>(('Base-New'!L77*'Per Unit Emission'!L120)*4545454.54545455)/30</f>
        <v>307010881.12284535</v>
      </c>
      <c r="L76">
        <f>(('Base-New'!M77*'Per Unit Emission'!M120)*4545454.54545455)/30</f>
        <v>412600090.26786214</v>
      </c>
      <c r="M76">
        <f>(('Base-New'!N77*'Per Unit Emission'!N120)*4545454.54545455)/30</f>
        <v>32021715.037003968</v>
      </c>
      <c r="N76">
        <f>(('Base-New'!O77*'Per Unit Emission'!O120)*4545454.54545455)/30</f>
        <v>205346698.466824</v>
      </c>
      <c r="O76">
        <f>(('Base-New'!P77*'Per Unit Emission'!P120)*4545454.54545455)/30</f>
        <v>260509175.40289986</v>
      </c>
      <c r="P76">
        <f>(('Base-New'!Q77*'Per Unit Emission'!Q120)*4545454.54545455)/30</f>
        <v>153642071.06177932</v>
      </c>
      <c r="Q76">
        <f>(('Base-New'!R77*'Per Unit Emission'!R120)*4545454.54545455)/30</f>
        <v>859062557.92485845</v>
      </c>
      <c r="R76">
        <v>0</v>
      </c>
      <c r="S76">
        <f>(('Base-New'!T77*'Per Unit Emission'!C120)*4545454.54545455)/30</f>
        <v>0</v>
      </c>
      <c r="T76">
        <f>(('Base-New'!U77*'Per Unit Emission'!D120)*4545454.54545455)/30</f>
        <v>61004976.14199806</v>
      </c>
      <c r="U76">
        <f>(('Base-New'!V77*'Per Unit Emission'!E120)*4545454.54545455)/30</f>
        <v>69725410.024289995</v>
      </c>
      <c r="V76">
        <f>(('Base-New'!W77*'Per Unit Emission'!F120)*4545454.54545455)/30</f>
        <v>39243105.529825091</v>
      </c>
      <c r="W76">
        <f>(('Base-New'!X77*'Per Unit Emission'!G120)*4545454.54545455)/30</f>
        <v>632735394.8445611</v>
      </c>
      <c r="X76">
        <f>(('Base-New'!Y77*'Per Unit Emission'!H120)*4545454.54545455)/30</f>
        <v>52673362.972464748</v>
      </c>
      <c r="Y76">
        <f>(('Base-New'!Z77*'Per Unit Emission'!I120)*4545454.54545455)/30</f>
        <v>0</v>
      </c>
      <c r="Z76">
        <f>(('Base-New'!AA77*'Per Unit Emission'!J120)*4545454.54545455)/30</f>
        <v>167477106.97116458</v>
      </c>
      <c r="AA76">
        <f>(('Base-New'!AB77*'Per Unit Emission'!K120)*4545454.54545455)/30</f>
        <v>1437337416.7891614</v>
      </c>
      <c r="AB76">
        <f>(('Base-New'!AC77*'Per Unit Emission'!L120)*4545454.54545455)/30</f>
        <v>212930791.34013766</v>
      </c>
      <c r="AC76">
        <f>(('Base-New'!AD77*'Per Unit Emission'!M120)*4545454.54545455)/30</f>
        <v>293009410.77106655</v>
      </c>
      <c r="AD76">
        <f>(('Base-New'!AE77*'Per Unit Emission'!N120)*4545454.54545455)/30</f>
        <v>17030245.607962523</v>
      </c>
      <c r="AE76">
        <f>(('Base-New'!AF77*'Per Unit Emission'!O120)*4545454.54545455)/30</f>
        <v>142916948.72206691</v>
      </c>
      <c r="AF76">
        <f>(('Base-New'!AG77*'Per Unit Emission'!P120)*4545454.54545455)/30</f>
        <v>203393412.17553633</v>
      </c>
      <c r="AG76">
        <f>(('Base-New'!AH77*'Per Unit Emission'!Q120)*4545454.54545455)/30</f>
        <v>112187078.55066086</v>
      </c>
      <c r="AH76">
        <f>(('Base-New'!AI77*'Per Unit Emission'!R120)*4545454.54545455)/30</f>
        <v>625565193.80438483</v>
      </c>
      <c r="AI76">
        <v>0</v>
      </c>
      <c r="AJ76">
        <f>(('Base-New'!AK77*'Per Unit Emission'!C120)*4545454.54545455)/30</f>
        <v>0</v>
      </c>
      <c r="AK76">
        <f>(('Base-New'!AL77*'Per Unit Emission'!D120)*4545454.54545455)/30</f>
        <v>22954075.463617552</v>
      </c>
      <c r="AL76">
        <f>(('Base-New'!AM77*'Per Unit Emission'!E120)*4545454.54545455)/30</f>
        <v>0</v>
      </c>
      <c r="AM76">
        <f>(('Base-New'!AN77*'Per Unit Emission'!F120)*4545454.54545455)/30</f>
        <v>0</v>
      </c>
      <c r="AN76">
        <f>(('Base-New'!AO77*'Per Unit Emission'!G120)*4545454.54545455)/30</f>
        <v>173409019.67805845</v>
      </c>
      <c r="AO76">
        <f>(('Base-New'!AP77*'Per Unit Emission'!H120)*4545454.54545455)/30</f>
        <v>29852611.640087176</v>
      </c>
      <c r="AP76">
        <f>(('Base-New'!AQ77*'Per Unit Emission'!I120)*4545454.54545455)/30</f>
        <v>0</v>
      </c>
      <c r="AQ76">
        <f>(('Base-New'!AR77*'Per Unit Emission'!J120)*4545454.54545455)/30</f>
        <v>58424150.723229356</v>
      </c>
      <c r="AR76">
        <f>(('Base-New'!AS77*'Per Unit Emission'!K120)*4545454.54545455)/30</f>
        <v>705880437.78102446</v>
      </c>
      <c r="AS76">
        <f>(('Base-New'!AT77*'Per Unit Emission'!L120)*4545454.54545455)/30</f>
        <v>118850701.5574293</v>
      </c>
      <c r="AT76">
        <f>(('Base-New'!AU77*'Per Unit Emission'!M120)*4545454.54545455)/30</f>
        <v>173418731.27427116</v>
      </c>
      <c r="AU76">
        <f>(('Base-New'!AV77*'Per Unit Emission'!N120)*4545454.54545455)/30</f>
        <v>2038776.1789209384</v>
      </c>
      <c r="AV76">
        <f>(('Base-New'!AW77*'Per Unit Emission'!O120)*4545454.54545455)/30</f>
        <v>80487198.977309838</v>
      </c>
      <c r="AW76">
        <f>(('Base-New'!AX77*'Per Unit Emission'!P120)*4545454.54545455)/30</f>
        <v>146277648.94817203</v>
      </c>
      <c r="AX76">
        <f>(('Base-New'!AY77*'Per Unit Emission'!Q120)*4545454.54545455)/30</f>
        <v>70732086.039542198</v>
      </c>
      <c r="AY76">
        <f>(('Base-New'!AZ77*'Per Unit Emission'!R120)*4545454.54545455)/30</f>
        <v>392067829.68391109</v>
      </c>
      <c r="AZ76">
        <v>0</v>
      </c>
      <c r="BA76">
        <f>(('Base-New'!BB77*'Per Unit Emission'!C120)*4545454.54545455)/30</f>
        <v>0</v>
      </c>
      <c r="BB76">
        <f>(('Base-New'!BC77*'Per Unit Emission'!D120)*4545454.54545455)/30</f>
        <v>0</v>
      </c>
      <c r="BC76">
        <f>(('Base-New'!BD77*'Per Unit Emission'!E120)*4545454.54545455)/30</f>
        <v>0</v>
      </c>
      <c r="BD76">
        <f>(('Base-New'!BE77*'Per Unit Emission'!F120)*4545454.54545455)/30</f>
        <v>0</v>
      </c>
      <c r="BE76">
        <f>(('Base-New'!BF77*'Per Unit Emission'!G120)*4545454.54545455)/30</f>
        <v>0</v>
      </c>
      <c r="BF76">
        <f>(('Base-New'!BG77*'Per Unit Emission'!H120)*4545454.54545455)/30</f>
        <v>7031860.3077100832</v>
      </c>
      <c r="BG76">
        <f>(('Base-New'!BH77*'Per Unit Emission'!I120)*4545454.54545455)/30</f>
        <v>0</v>
      </c>
      <c r="BH76">
        <f>(('Base-New'!BI77*'Per Unit Emission'!J120)*4545454.54545455)/30</f>
        <v>0</v>
      </c>
      <c r="BI76">
        <f>(('Base-New'!BJ77*'Per Unit Emission'!K120)*4545454.54545455)/30</f>
        <v>0</v>
      </c>
      <c r="BJ76">
        <f>(('Base-New'!BK77*'Per Unit Emission'!L120)*4545454.54545455)/30</f>
        <v>24770611.77471992</v>
      </c>
      <c r="BK76">
        <f>(('Base-New'!BL77*'Per Unit Emission'!M120)*4545454.54545455)/30</f>
        <v>53828051.777476303</v>
      </c>
      <c r="BL76">
        <f>(('Base-New'!BM77*'Per Unit Emission'!N120)*4545454.54545455)/30</f>
        <v>0</v>
      </c>
      <c r="BM76">
        <f>(('Base-New'!BN77*'Per Unit Emission'!O120)*4545454.54545455)/30</f>
        <v>18057449.232552476</v>
      </c>
      <c r="BN76">
        <f>(('Base-New'!BO77*'Per Unit Emission'!P120)*4545454.54545455)/30</f>
        <v>89161885.720808074</v>
      </c>
      <c r="BO76">
        <f>(('Base-New'!BP77*'Per Unit Emission'!Q120)*4545454.54545455)/30</f>
        <v>29277093.528423775</v>
      </c>
      <c r="BP76">
        <f>(('Base-New'!BQ77*'Per Unit Emission'!R120)*4545454.54545455)/30</f>
        <v>158570465.56344163</v>
      </c>
      <c r="BQ76">
        <v>0</v>
      </c>
      <c r="BR76">
        <f>(('Base-New'!BS77*'Per Unit Emission'!C120)*4545454.54545455)/30</f>
        <v>0</v>
      </c>
      <c r="BS76">
        <f>(('Base-New'!BT77*'Per Unit Emission'!D120)*4545454.54545455)/30</f>
        <v>0</v>
      </c>
      <c r="BT76">
        <f>(('Base-New'!BU77*'Per Unit Emission'!E120)*4545454.54545455)/30</f>
        <v>0</v>
      </c>
      <c r="BU76">
        <f>(('Base-New'!BV77*'Per Unit Emission'!F120)*4545454.54545455)/30</f>
        <v>0</v>
      </c>
      <c r="BV76">
        <f>(('Base-New'!BW77*'Per Unit Emission'!G120)*4545454.54545455)/30</f>
        <v>0</v>
      </c>
      <c r="BW76">
        <f>(('Base-New'!BX77*'Per Unit Emission'!H120)*4545454.54545455)/30</f>
        <v>0</v>
      </c>
      <c r="BX76">
        <f>(('Base-New'!BY77*'Per Unit Emission'!I120)*4545454.54545455)/30</f>
        <v>0</v>
      </c>
      <c r="BY76">
        <f>(('Base-New'!BZ77*'Per Unit Emission'!J120)*4545454.54545455)/30</f>
        <v>0</v>
      </c>
      <c r="BZ76">
        <f>(('Base-New'!CA77*'Per Unit Emission'!K120)*4545454.54545455)/30</f>
        <v>0</v>
      </c>
      <c r="CA76">
        <f>(('Base-New'!CB77*'Per Unit Emission'!L120)*4545454.54545455)/30</f>
        <v>0</v>
      </c>
      <c r="CB76">
        <f>(('Base-New'!CC77*'Per Unit Emission'!M120)*4545454.54545455)/30</f>
        <v>0</v>
      </c>
      <c r="CC76">
        <f>(('Base-New'!CD77*'Per Unit Emission'!N120)*4545454.54545455)/30</f>
        <v>0</v>
      </c>
      <c r="CD76">
        <f>(('Base-New'!CE77*'Per Unit Emission'!O120)*4545454.54545455)/30</f>
        <v>0</v>
      </c>
      <c r="CE76">
        <f>(('Base-New'!CF77*'Per Unit Emission'!P120)*4545454.54545455)/30</f>
        <v>32046122.493443958</v>
      </c>
      <c r="CF76">
        <f>(('Base-New'!CG77*'Per Unit Emission'!Q120)*4545454.54545455)/30</f>
        <v>0</v>
      </c>
      <c r="CG76">
        <f>(('Base-New'!CH77*'Per Unit Emission'!R120)*4545454.54545455)/30</f>
        <v>0</v>
      </c>
      <c r="CH76">
        <v>0</v>
      </c>
      <c r="CI76">
        <v>0</v>
      </c>
      <c r="CJ76">
        <v>67.966666666666669</v>
      </c>
      <c r="CK76">
        <f>(('RCP26-NEW'!C77*'Per Unit Emission'!T120)*4545454.54545455)/30</f>
        <v>1694163870.5205967</v>
      </c>
      <c r="CL76">
        <f>(('RCP26-NEW'!D77*'Per Unit Emission'!U120)*4545454.54545455)/30</f>
        <v>122279517.51824227</v>
      </c>
      <c r="CM76">
        <f>(('RCP26-NEW'!E77*'Per Unit Emission'!V120)*4545454.54545455)/30</f>
        <v>266698706.26335904</v>
      </c>
      <c r="CN76">
        <f>(('RCP26-NEW'!F77*'Per Unit Emission'!W120)*4545454.54545455)/30</f>
        <v>35836118.664554067</v>
      </c>
      <c r="CO76">
        <f>(('RCP26-NEW'!G77*'Per Unit Emission'!X120)*4545454.54545455)/30</f>
        <v>513846068.45361114</v>
      </c>
      <c r="CP76">
        <f>(('RCP26-NEW'!H77*'Per Unit Emission'!Y120)*4545454.54545455)/30</f>
        <v>50064821.976540476</v>
      </c>
      <c r="CQ76">
        <f>(('RCP26-NEW'!I77*'Per Unit Emission'!Z120)*4545454.54545455)/30</f>
        <v>50706622.906180315</v>
      </c>
      <c r="CR76">
        <f>(('RCP26-NEW'!J77*'Per Unit Emission'!AA120)*4545454.54545455)/30</f>
        <v>388024664.51472795</v>
      </c>
      <c r="CS76">
        <f>(('RCP26-NEW'!K77*'Per Unit Emission'!AB120)*4545454.54545455)/30</f>
        <v>2025111402.5947428</v>
      </c>
      <c r="CT76">
        <f>(('RCP26-NEW'!L77*'Per Unit Emission'!AC120)*4545454.54545455)/30</f>
        <v>341038442.09183401</v>
      </c>
      <c r="CU76">
        <f>(('RCP26-NEW'!M77*'Per Unit Emission'!AD120)*4545454.54545455)/30</f>
        <v>635228445.4562459</v>
      </c>
      <c r="CV76">
        <f>(('RCP26-NEW'!N77*'Per Unit Emission'!AE120)*4545454.54545455)/30</f>
        <v>53839871.21740438</v>
      </c>
      <c r="CW76">
        <f>(('RCP26-NEW'!O77*'Per Unit Emission'!AF120)*4545454.54545455)/30</f>
        <v>162751198.11347634</v>
      </c>
      <c r="CX76">
        <f>(('RCP26-NEW'!P77*'Per Unit Emission'!AG120)*4545454.54545455)/30</f>
        <v>134903169.42379144</v>
      </c>
      <c r="CY76">
        <f>(('RCP26-NEW'!Q77*'Per Unit Emission'!AH120)*4545454.54545455)/30</f>
        <v>133433085.25438027</v>
      </c>
      <c r="CZ76">
        <f>(('RCP26-NEW'!R77*'Per Unit Emission'!AI120)*4545454.54545455)/30</f>
        <v>869016439.35402262</v>
      </c>
      <c r="DA76">
        <f>(('RCP26-NEW'!S77*'Per Unit Emission'!AJ120)*4545454.54545455)/30</f>
        <v>0</v>
      </c>
      <c r="DB76">
        <f>(('RCP26-NEW'!T77*'Per Unit Emission'!T120)*4545454.54545455)/30</f>
        <v>702013726.69618773</v>
      </c>
      <c r="DC76">
        <f>(('RCP26-NEW'!U77*'Per Unit Emission'!U120)*4545454.54545455)/30</f>
        <v>67950570.733297735</v>
      </c>
      <c r="DD76">
        <f>(('RCP26-NEW'!V77*'Per Unit Emission'!V120)*4545454.54545455)/30</f>
        <v>32209474.01605678</v>
      </c>
      <c r="DE76">
        <f>(('RCP26-NEW'!W77*'Per Unit Emission'!W120)*4545454.54545455)/30</f>
        <v>0</v>
      </c>
      <c r="DF76">
        <f>(('RCP26-NEW'!X77*'Per Unit Emission'!X120)*4545454.54545455)/30</f>
        <v>77506753.625494018</v>
      </c>
      <c r="DG76">
        <f>(('RCP26-NEW'!Y77*'Per Unit Emission'!Y120)*4545454.54545455)/30</f>
        <v>19008097.913395766</v>
      </c>
      <c r="DH76">
        <f>(('RCP26-NEW'!Z77*'Per Unit Emission'!Z120)*4545454.54545455)/30</f>
        <v>12817692.495653821</v>
      </c>
      <c r="DI76">
        <f>(('RCP26-NEW'!AA77*'Per Unit Emission'!AA120)*4545454.54545455)/30</f>
        <v>199068397.26660922</v>
      </c>
      <c r="DJ76">
        <f>(('RCP26-NEW'!AB77*'Per Unit Emission'!AB120)*4545454.54545455)/30</f>
        <v>1097317950.401088</v>
      </c>
      <c r="DK76">
        <f>(('RCP26-NEW'!AC77*'Per Unit Emission'!AC120)*4545454.54545455)/30</f>
        <v>204370524.53417397</v>
      </c>
      <c r="DL76">
        <f>(('RCP26-NEW'!AD77*'Per Unit Emission'!AD120)*4545454.54545455)/30</f>
        <v>354674430.21401596</v>
      </c>
      <c r="DM76">
        <f>(('RCP26-NEW'!AE77*'Per Unit Emission'!AE120)*4545454.54545455)/30</f>
        <v>28948009.975615088</v>
      </c>
      <c r="DN76">
        <f>(('RCP26-NEW'!AF77*'Per Unit Emission'!AF120)*4545454.54545455)/30</f>
        <v>79678856.702823386</v>
      </c>
      <c r="DO76">
        <f>(('RCP26-NEW'!AG77*'Per Unit Emission'!AG120)*4545454.54545455)/30</f>
        <v>49099348.743162945</v>
      </c>
      <c r="DP76">
        <f>(('RCP26-NEW'!AH77*'Per Unit Emission'!AH120)*4545454.54545455)/30</f>
        <v>63578049.911002107</v>
      </c>
      <c r="DQ76">
        <f>(('RCP26-NEW'!AI77*'Per Unit Emission'!AI120)*4545454.54545455)/30</f>
        <v>516891334.66076946</v>
      </c>
      <c r="DR76">
        <f>(('RCP26-NEW'!AJ77*'Per Unit Emission'!AJ120)*4545454.54545455)/30</f>
        <v>0</v>
      </c>
      <c r="DS76">
        <f>(('RCP26-NEW'!AK77*'Per Unit Emission'!T120)*4545454.54545455)/30</f>
        <v>0</v>
      </c>
      <c r="DT76">
        <f>(('RCP26-NEW'!AL77*'Per Unit Emission'!U120)*4545454.54545455)/30</f>
        <v>0</v>
      </c>
      <c r="DU76">
        <f>(('RCP26-NEW'!AM77*'Per Unit Emission'!V120)*4545454.54545455)/30</f>
        <v>0</v>
      </c>
      <c r="DV76">
        <f>(('RCP26-NEW'!AN77*'Per Unit Emission'!W120)*4545454.54545455)/30</f>
        <v>0</v>
      </c>
      <c r="DW76">
        <f>(('RCP26-NEW'!AO77*'Per Unit Emission'!X120)*4545454.54545455)/30</f>
        <v>0</v>
      </c>
      <c r="DX76">
        <f>(('RCP26-NEW'!AP77*'Per Unit Emission'!Y120)*4545454.54545455)/30</f>
        <v>0</v>
      </c>
      <c r="DY76">
        <f>(('RCP26-NEW'!AQ77*'Per Unit Emission'!Z120)*4545454.54545455)/30</f>
        <v>0</v>
      </c>
      <c r="DZ76">
        <f>(('RCP26-NEW'!AR77*'Per Unit Emission'!AA120)*4545454.54545455)/30</f>
        <v>10112130.018490333</v>
      </c>
      <c r="EA76">
        <f>(('RCP26-NEW'!AS77*'Per Unit Emission'!AB120)*4545454.54545455)/30</f>
        <v>169524498.20742592</v>
      </c>
      <c r="EB76">
        <f>(('RCP26-NEW'!AT77*'Per Unit Emission'!AC120)*4545454.54545455)/30</f>
        <v>67702606.976514623</v>
      </c>
      <c r="EC76">
        <f>(('RCP26-NEW'!AU77*'Per Unit Emission'!AD120)*4545454.54545455)/30</f>
        <v>74120414.971783325</v>
      </c>
      <c r="ED76">
        <f>(('RCP26-NEW'!AV77*'Per Unit Emission'!AE120)*4545454.54545455)/30</f>
        <v>4056148.7338258158</v>
      </c>
      <c r="EE76">
        <f>(('RCP26-NEW'!AW77*'Per Unit Emission'!AF120)*4545454.54545455)/30</f>
        <v>0</v>
      </c>
      <c r="EF76">
        <f>(('RCP26-NEW'!AX77*'Per Unit Emission'!AG120)*4545454.54545455)/30</f>
        <v>0</v>
      </c>
      <c r="EG76">
        <f>(('RCP26-NEW'!AY77*'Per Unit Emission'!AH120)*4545454.54545455)/30</f>
        <v>0</v>
      </c>
      <c r="EH76">
        <f>(('RCP26-NEW'!AZ77*'Per Unit Emission'!AI120)*4545454.54545455)/30</f>
        <v>164766229.96751818</v>
      </c>
      <c r="EI76">
        <f>(('RCP26-NEW'!BA77*'Per Unit Emission'!AJ120)*4545454.54545455)/30</f>
        <v>0</v>
      </c>
      <c r="EJ76">
        <f>(('RCP26-NEW'!BB77*'Per Unit Emission'!T120)*4545454.54545455)/30</f>
        <v>0</v>
      </c>
      <c r="EK76">
        <f>(('RCP26-NEW'!BC77*'Per Unit Emission'!U120)*4545454.54545455)/30</f>
        <v>0</v>
      </c>
      <c r="EL76">
        <f>(('RCP26-NEW'!BD77*'Per Unit Emission'!V120)*4545454.54545455)/30</f>
        <v>0</v>
      </c>
      <c r="EM76">
        <f>(('RCP26-NEW'!BE77*'Per Unit Emission'!W120)*4545454.54545455)/30</f>
        <v>0</v>
      </c>
      <c r="EN76">
        <f>(('RCP26-NEW'!BF77*'Per Unit Emission'!X120)*4545454.54545455)/30</f>
        <v>0</v>
      </c>
      <c r="EO76">
        <f>(('RCP26-NEW'!BG77*'Per Unit Emission'!Y120)*4545454.54545455)/30</f>
        <v>0</v>
      </c>
      <c r="EP76">
        <f>(('RCP26-NEW'!BH77*'Per Unit Emission'!Z120)*4545454.54545455)/30</f>
        <v>0</v>
      </c>
      <c r="EQ76">
        <f>(('RCP26-NEW'!BI77*'Per Unit Emission'!AA120)*4545454.54545455)/30</f>
        <v>0</v>
      </c>
      <c r="ER76">
        <f>(('RCP26-NEW'!BJ77*'Per Unit Emission'!AB120)*4545454.54545455)/30</f>
        <v>0</v>
      </c>
      <c r="ES76">
        <f>(('RCP26-NEW'!BK77*'Per Unit Emission'!AC120)*4545454.54545455)/30</f>
        <v>0</v>
      </c>
      <c r="ET76">
        <f>(('RCP26-NEW'!BL77*'Per Unit Emission'!AD120)*4545454.54545455)/30</f>
        <v>0</v>
      </c>
      <c r="EU76">
        <f>(('RCP26-NEW'!BM77*'Per Unit Emission'!AE120)*4545454.54545455)/30</f>
        <v>0</v>
      </c>
      <c r="EV76">
        <f>(('RCP26-NEW'!BN77*'Per Unit Emission'!AF120)*4545454.54545455)/30</f>
        <v>0</v>
      </c>
      <c r="EW76">
        <f>(('RCP26-NEW'!BO77*'Per Unit Emission'!AG120)*4545454.54545455)/30</f>
        <v>0</v>
      </c>
      <c r="EX76">
        <f>(('RCP26-NEW'!BP77*'Per Unit Emission'!AH120)*4545454.54545455)/30</f>
        <v>0</v>
      </c>
      <c r="EY76">
        <f>(('RCP26-NEW'!BQ77*'Per Unit Emission'!AI120)*4545454.54545455)/30</f>
        <v>0</v>
      </c>
      <c r="EZ76">
        <f>(('RCP26-NEW'!BR77*'Per Unit Emission'!AJ120)*4545454.54545455)/30</f>
        <v>0</v>
      </c>
      <c r="FA76">
        <f>(('RCP26-NEW'!BS77*'Per Unit Emission'!T120)*4545454.54545455)/30</f>
        <v>0</v>
      </c>
      <c r="FB76">
        <f>(('RCP26-NEW'!BT77*'Per Unit Emission'!U120)*4545454.54545455)/30</f>
        <v>0</v>
      </c>
      <c r="FC76">
        <f>(('RCP26-NEW'!BU77*'Per Unit Emission'!V120)*4545454.54545455)/30</f>
        <v>0</v>
      </c>
      <c r="FD76">
        <f>(('RCP26-NEW'!BV77*'Per Unit Emission'!W120)*4545454.54545455)/30</f>
        <v>0</v>
      </c>
      <c r="FE76">
        <f>(('RCP26-NEW'!BW77*'Per Unit Emission'!X120)*4545454.54545455)/30</f>
        <v>0</v>
      </c>
      <c r="FF76">
        <f>(('RCP26-NEW'!BX77*'Per Unit Emission'!Y120)*4545454.54545455)/30</f>
        <v>0</v>
      </c>
      <c r="FG76">
        <f>(('RCP26-NEW'!BY77*'Per Unit Emission'!Z120)*4545454.54545455)/30</f>
        <v>0</v>
      </c>
      <c r="FH76">
        <f>(('RCP26-NEW'!BZ77*'Per Unit Emission'!AA120)*4545454.54545455)/30</f>
        <v>0</v>
      </c>
      <c r="FI76">
        <f>(('RCP26-NEW'!CA77*'Per Unit Emission'!AB120)*4545454.54545455)/30</f>
        <v>0</v>
      </c>
      <c r="FJ76">
        <f>(('RCP26-NEW'!CB77*'Per Unit Emission'!AC120)*4545454.54545455)/30</f>
        <v>0</v>
      </c>
      <c r="FK76">
        <f>(('RCP26-NEW'!CC77*'Per Unit Emission'!AD120)*4545454.54545455)/30</f>
        <v>0</v>
      </c>
      <c r="FL76">
        <f>(('RCP26-NEW'!CD77*'Per Unit Emission'!AE120)*4545454.54545455)/30</f>
        <v>0</v>
      </c>
      <c r="FM76">
        <f>(('RCP26-NEW'!CE77*'Per Unit Emission'!AF120)*4545454.54545455)/30</f>
        <v>0</v>
      </c>
      <c r="FN76">
        <f>(('RCP26-NEW'!CF77*'Per Unit Emission'!AG120)*4545454.54545455)/30</f>
        <v>0</v>
      </c>
      <c r="FO76">
        <f>(('RCP26-NEW'!CG77*'Per Unit Emission'!AH120)*4545454.54545455)/30</f>
        <v>0</v>
      </c>
      <c r="FP76">
        <f>(('RCP26-NEW'!CH77*'Per Unit Emission'!AI120)*4545454.54545455)/30</f>
        <v>0</v>
      </c>
      <c r="FQ76">
        <v>0</v>
      </c>
      <c r="FR76">
        <v>0</v>
      </c>
      <c r="FS76">
        <v>67.966666666666669</v>
      </c>
      <c r="FT76">
        <f>(('RCP19-NEW'!C77*'Per Unit Emission'!AK120)*4545454.54545455)/30</f>
        <v>443416715.01829547</v>
      </c>
      <c r="FU76">
        <f>(('RCP19-NEW'!D77*'Per Unit Emission'!AL120)*4545454.54545455)/30</f>
        <v>531607648.77845836</v>
      </c>
      <c r="FV76">
        <f>(('RCP19-NEW'!E77*'Per Unit Emission'!AM120)*4545454.54545455)/30</f>
        <v>110783074.6609986</v>
      </c>
      <c r="FW76">
        <f>(('RCP19-NEW'!F77*'Per Unit Emission'!AN120)*4545454.54545455)/30</f>
        <v>31851971.96240925</v>
      </c>
      <c r="FX76">
        <f>(('RCP19-NEW'!G77*'Per Unit Emission'!AO120)*4545454.54545455)/30</f>
        <v>701340324.47016859</v>
      </c>
      <c r="FY76">
        <f>(('RCP19-NEW'!H77*'Per Unit Emission'!AP120)*4545454.54545455)/30</f>
        <v>31264975.946279883</v>
      </c>
      <c r="FZ76">
        <f>(('RCP19-NEW'!I77*'Per Unit Emission'!AQ120)*4545454.54545455)/30</f>
        <v>108436180.63484645</v>
      </c>
      <c r="GA76">
        <f>(('RCP19-NEW'!J77*'Per Unit Emission'!AR120)*4545454.54545455)/30</f>
        <v>594493731.09373772</v>
      </c>
      <c r="GB76">
        <f>(('RCP19-NEW'!K77*'Per Unit Emission'!AS120)*4545454.54545455)/30</f>
        <v>2370677246.8795576</v>
      </c>
      <c r="GC76">
        <f>(('RCP19-NEW'!L77*'Per Unit Emission'!AT120)*4545454.54545455)/30</f>
        <v>279987428.45270795</v>
      </c>
      <c r="GD76">
        <f>(('RCP19-NEW'!M77*'Per Unit Emission'!AU120)*4545454.54545455)/30</f>
        <v>149767294.41622031</v>
      </c>
      <c r="GE76">
        <f>(('RCP19-NEW'!N77*'Per Unit Emission'!AV120)*4545454.54545455)/30</f>
        <v>103085898.32315855</v>
      </c>
      <c r="GF76">
        <f>(('RCP19-NEW'!O77*'Per Unit Emission'!AW120)*4545454.54545455)/30</f>
        <v>163495743.88280356</v>
      </c>
      <c r="GG76">
        <f>(('RCP19-NEW'!P77*'Per Unit Emission'!AX120)*4545454.54545455)/30</f>
        <v>188868718.87769121</v>
      </c>
      <c r="GH76">
        <f>(('RCP19-NEW'!Q77*'Per Unit Emission'!AY120)*4545454.54545455)/30</f>
        <v>190003544.74286988</v>
      </c>
      <c r="GI76">
        <f>(('RCP19-NEW'!R77*'Per Unit Emission'!AZ120)*4545454.54545455)/30</f>
        <v>852249983.84614754</v>
      </c>
      <c r="GJ76">
        <f>(('RCP19-NEW'!S77*'Per Unit Emission'!BA120)*4545454.54545455)/30</f>
        <v>0</v>
      </c>
      <c r="GK76">
        <f>(('RCP19-NEW'!T77*'Per Unit Emission'!AK120)*4545454.54545455)/30</f>
        <v>0</v>
      </c>
      <c r="GL76">
        <f>(('RCP19-NEW'!U77*'Per Unit Emission'!AL120)*4545454.54545455)/30</f>
        <v>202669188.9651548</v>
      </c>
      <c r="GM76">
        <f>(('RCP19-NEW'!V77*'Per Unit Emission'!AM120)*4545454.54545455)/30</f>
        <v>0</v>
      </c>
      <c r="GN76">
        <f>(('RCP19-NEW'!W77*'Per Unit Emission'!AN120)*4545454.54545455)/30</f>
        <v>0</v>
      </c>
      <c r="GO76">
        <f>(('RCP19-NEW'!X77*'Per Unit Emission'!AO120)*4545454.54545455)/30</f>
        <v>328925348.3212567</v>
      </c>
      <c r="GP76">
        <f>(('RCP19-NEW'!Y77*'Per Unit Emission'!AP120)*4545454.54545455)/30</f>
        <v>17816901.197216574</v>
      </c>
      <c r="GQ76">
        <f>(('RCP19-NEW'!Z77*'Per Unit Emission'!AQ120)*4545454.54545455)/30</f>
        <v>63116047.645723775</v>
      </c>
      <c r="GR76">
        <f>(('RCP19-NEW'!AA77*'Per Unit Emission'!AR120)*4545454.54545455)/30</f>
        <v>306565246.46251339</v>
      </c>
      <c r="GS76">
        <f>(('RCP19-NEW'!AB77*'Per Unit Emission'!AS120)*4545454.54545455)/30</f>
        <v>1288780583.1792693</v>
      </c>
      <c r="GT76">
        <f>(('RCP19-NEW'!AC77*'Per Unit Emission'!AT120)*4545454.54545455)/30</f>
        <v>149634581.72532031</v>
      </c>
      <c r="GU76">
        <f>(('RCP19-NEW'!AD77*'Per Unit Emission'!AU120)*4545454.54545455)/30</f>
        <v>9995565.6617046893</v>
      </c>
      <c r="GV76">
        <f>(('RCP19-NEW'!AE77*'Per Unit Emission'!AV120)*4545454.54545455)/30</f>
        <v>68379140.463828281</v>
      </c>
      <c r="GW76">
        <f>(('RCP19-NEW'!AF77*'Per Unit Emission'!AW120)*4545454.54545455)/30</f>
        <v>98988926.001812011</v>
      </c>
      <c r="GX76">
        <f>(('RCP19-NEW'!AG77*'Per Unit Emission'!AX120)*4545454.54545455)/30</f>
        <v>92986905.291209459</v>
      </c>
      <c r="GY76">
        <f>(('RCP19-NEW'!AH77*'Per Unit Emission'!AY120)*4545454.54545455)/30</f>
        <v>112449007.06025323</v>
      </c>
      <c r="GZ76">
        <f>(('RCP19-NEW'!AI77*'Per Unit Emission'!AZ120)*4545454.54545455)/30</f>
        <v>490681441.02705103</v>
      </c>
      <c r="HA76">
        <f>(('RCP19-NEW'!AJ77*'Per Unit Emission'!BA120)*4545454.54545455)/30</f>
        <v>0</v>
      </c>
      <c r="HB76">
        <f>(('RCP19-NEW'!AK77*'Per Unit Emission'!AK120)*4545454.54545455)/30</f>
        <v>0</v>
      </c>
      <c r="HC76">
        <f>(('RCP19-NEW'!AL77*'Per Unit Emission'!AL120)*4545454.54545455)/30</f>
        <v>14879061.613774877</v>
      </c>
      <c r="HD76">
        <f>(('RCP19-NEW'!AM77*'Per Unit Emission'!AM120)*4545454.54545455)/30</f>
        <v>0</v>
      </c>
      <c r="HE76">
        <f>(('RCP19-NEW'!AN77*'Per Unit Emission'!AN120)*4545454.54545455)/30</f>
        <v>0</v>
      </c>
      <c r="HF76">
        <f>(('RCP19-NEW'!AO77*'Per Unit Emission'!AO120)*4545454.54545455)/30</f>
        <v>0</v>
      </c>
      <c r="HG76">
        <f>(('RCP19-NEW'!AP77*'Per Unit Emission'!AP120)*4545454.54545455)/30</f>
        <v>0</v>
      </c>
      <c r="HH76">
        <f>(('RCP19-NEW'!AQ77*'Per Unit Emission'!AQ120)*4545454.54545455)/30</f>
        <v>17795914.656600919</v>
      </c>
      <c r="HI76">
        <f>(('RCP19-NEW'!AR77*'Per Unit Emission'!AR120)*4545454.54545455)/30</f>
        <v>18636761.831291344</v>
      </c>
      <c r="HJ76">
        <f>(('RCP19-NEW'!AS77*'Per Unit Emission'!AS120)*4545454.54545455)/30</f>
        <v>206883919.47896782</v>
      </c>
      <c r="HK76">
        <f>(('RCP19-NEW'!AT77*'Per Unit Emission'!AT120)*4545454.54545455)/30</f>
        <v>19281734.997931659</v>
      </c>
      <c r="HL76">
        <f>(('RCP19-NEW'!AU77*'Per Unit Emission'!AU120)*4545454.54545455)/30</f>
        <v>0</v>
      </c>
      <c r="HM76">
        <f>(('RCP19-NEW'!AV77*'Per Unit Emission'!AV120)*4545454.54545455)/30</f>
        <v>32383192.588433348</v>
      </c>
      <c r="HN76">
        <f>(('RCP19-NEW'!AW77*'Per Unit Emission'!AW120)*4545454.54545455)/30</f>
        <v>34482108.120821983</v>
      </c>
      <c r="HO76">
        <f>(('RCP19-NEW'!AX77*'Per Unit Emission'!AX120)*4545454.54545455)/30</f>
        <v>0</v>
      </c>
      <c r="HP76">
        <f>(('RCP19-NEW'!AY77*'Per Unit Emission'!AY120)*4545454.54545455)/30</f>
        <v>34894469.377636984</v>
      </c>
      <c r="HQ76">
        <f>(('RCP19-NEW'!AZ77*'Per Unit Emission'!AZ120)*4545454.54545455)/30</f>
        <v>129112898.20795377</v>
      </c>
      <c r="HR76">
        <f>(('RCP19-NEW'!BA77*'Per Unit Emission'!BA120)*4545454.54545455)/30</f>
        <v>0</v>
      </c>
      <c r="HS76">
        <f>(('RCP19-NEW'!BB77*'Per Unit Emission'!AK120)*4545454.54545455)/30</f>
        <v>0</v>
      </c>
      <c r="HT76">
        <f>(('RCP19-NEW'!BC77*'Per Unit Emission'!AL120)*4545454.54545455)/30</f>
        <v>0</v>
      </c>
      <c r="HU76">
        <f>(('RCP19-NEW'!BD77*'Per Unit Emission'!AM120)*4545454.54545455)/30</f>
        <v>0</v>
      </c>
      <c r="HV76">
        <f>(('RCP19-NEW'!BE77*'Per Unit Emission'!AN120)*4545454.54545455)/30</f>
        <v>0</v>
      </c>
      <c r="HW76">
        <f>(('RCP19-NEW'!BF77*'Per Unit Emission'!AO120)*4545454.54545455)/30</f>
        <v>0</v>
      </c>
      <c r="HX76">
        <f>(('RCP19-NEW'!BG77*'Per Unit Emission'!AP120)*4545454.54545455)/30</f>
        <v>0</v>
      </c>
      <c r="HY76">
        <f>(('RCP19-NEW'!BH77*'Per Unit Emission'!AQ120)*4545454.54545455)/30</f>
        <v>0</v>
      </c>
      <c r="HZ76">
        <f>(('RCP19-NEW'!BI77*'Per Unit Emission'!AR120)*4545454.54545455)/30</f>
        <v>0</v>
      </c>
      <c r="IA76">
        <f>(('RCP19-NEW'!BJ77*'Per Unit Emission'!AS120)*4545454.54545455)/30</f>
        <v>0</v>
      </c>
      <c r="IB76">
        <f>(('RCP19-NEW'!BK77*'Per Unit Emission'!AT120)*4545454.54545455)/30</f>
        <v>0</v>
      </c>
      <c r="IC76">
        <f>(('RCP19-NEW'!BL77*'Per Unit Emission'!AU120)*4545454.54545455)/30</f>
        <v>0</v>
      </c>
      <c r="ID76">
        <f>(('RCP19-NEW'!BM77*'Per Unit Emission'!AV120)*4545454.54545455)/30</f>
        <v>0</v>
      </c>
      <c r="IE76">
        <f>(('RCP19-NEW'!BN77*'Per Unit Emission'!AW120)*4545454.54545455)/30</f>
        <v>0</v>
      </c>
      <c r="IF76">
        <f>(('RCP19-NEW'!BO77*'Per Unit Emission'!AX120)*4545454.54545455)/30</f>
        <v>0</v>
      </c>
      <c r="IG76">
        <f>(('RCP19-NEW'!BP77*'Per Unit Emission'!AY120)*4545454.54545455)/30</f>
        <v>0</v>
      </c>
      <c r="IH76">
        <f>(('RCP19-NEW'!BQ77*'Per Unit Emission'!AZ120)*4545454.54545455)/30</f>
        <v>0</v>
      </c>
      <c r="II76">
        <f>(('RCP19-NEW'!BR77*'Per Unit Emission'!BA120)*4545454.54545455)/30</f>
        <v>0</v>
      </c>
      <c r="IJ76">
        <f>(('RCP19-NEW'!BS77*'Per Unit Emission'!AK120)*4545454.54545455)/30</f>
        <v>0</v>
      </c>
      <c r="IK76">
        <f>(('RCP19-NEW'!BT77*'Per Unit Emission'!AL120)*4545454.54545455)/30</f>
        <v>0</v>
      </c>
      <c r="IL76">
        <f>(('RCP19-NEW'!BU77*'Per Unit Emission'!AM120)*4545454.54545455)/30</f>
        <v>0</v>
      </c>
      <c r="IM76">
        <f>(('RCP19-NEW'!BV77*'Per Unit Emission'!AN120)*4545454.54545455)/30</f>
        <v>0</v>
      </c>
      <c r="IN76">
        <f>(('RCP19-NEW'!BW77*'Per Unit Emission'!AO120)*4545454.54545455)/30</f>
        <v>0</v>
      </c>
      <c r="IO76">
        <f>(('RCP19-NEW'!BX77*'Per Unit Emission'!AP120)*4545454.54545455)/30</f>
        <v>0</v>
      </c>
      <c r="IP76">
        <f>(('RCP19-NEW'!BY77*'Per Unit Emission'!AQ120)*4545454.54545455)/30</f>
        <v>0</v>
      </c>
      <c r="IQ76">
        <f>(('RCP19-NEW'!BZ77*'Per Unit Emission'!AR120)*4545454.54545455)/30</f>
        <v>0</v>
      </c>
      <c r="IR76">
        <f>(('RCP19-NEW'!CA77*'Per Unit Emission'!AS120)*4545454.54545455)/30</f>
        <v>0</v>
      </c>
      <c r="IS76">
        <f>(('RCP19-NEW'!CB77*'Per Unit Emission'!AT120)*4545454.54545455)/30</f>
        <v>0</v>
      </c>
      <c r="IT76">
        <f>(('RCP19-NEW'!CC77*'Per Unit Emission'!AU120)*4545454.54545455)/30</f>
        <v>0</v>
      </c>
      <c r="IU76">
        <f>(('RCP19-NEW'!CD77*'Per Unit Emission'!AV120)*4545454.54545455)/30</f>
        <v>0</v>
      </c>
      <c r="IV76">
        <f>(('RCP19-NEW'!CE77*'Per Unit Emission'!AW120)*4545454.54545455)/30</f>
        <v>0</v>
      </c>
      <c r="IW76">
        <f>(('RCP19-NEW'!CF77*'Per Unit Emission'!AX120)*4545454.54545455)/30</f>
        <v>0</v>
      </c>
      <c r="IX76">
        <f>(('RCP19-NEW'!CG77*'Per Unit Emission'!AY120)*4545454.54545455)/30</f>
        <v>0</v>
      </c>
      <c r="IY76">
        <f>(('RCP19-NEW'!CH77*'Per Unit Emission'!AZ120)*4545454.54545455)/30</f>
        <v>0</v>
      </c>
    </row>
    <row r="77" spans="1:259" x14ac:dyDescent="0.25">
      <c r="A77">
        <v>2040</v>
      </c>
      <c r="B77">
        <f>(('Base-New'!C78*'Per Unit Emission'!C121)*4545454.54545455)/30</f>
        <v>0</v>
      </c>
      <c r="C77">
        <f>(('Base-New'!D78*'Per Unit Emission'!D121)*4545454.54545455)/30</f>
        <v>833705703.1228627</v>
      </c>
      <c r="D77">
        <f>(('Base-New'!E78*'Per Unit Emission'!E121)*4545454.54545455)/30</f>
        <v>831929851.85013413</v>
      </c>
      <c r="E77">
        <f>(('Base-New'!F78*'Per Unit Emission'!F121)*4545454.54545455)/30</f>
        <v>49655236.800413795</v>
      </c>
      <c r="F77">
        <f>(('Base-New'!G78*'Per Unit Emission'!G121)*4545454.54545455)/30</f>
        <v>703666743.54935682</v>
      </c>
      <c r="G77">
        <f>(('Base-New'!H78*'Per Unit Emission'!H121)*4545454.54545455)/30</f>
        <v>73961033.875030234</v>
      </c>
      <c r="H77">
        <f>(('Base-New'!I78*'Per Unit Emission'!I121)*4545454.54545455)/30</f>
        <v>46877448.965370759</v>
      </c>
      <c r="I77">
        <f>(('Base-New'!J78*'Per Unit Emission'!J121)*4545454.54545455)/30</f>
        <v>137678757.1966573</v>
      </c>
      <c r="J77">
        <f>(('Base-New'!K78*'Per Unit Emission'!K121)*4545454.54545455)/30</f>
        <v>2239650006.7044854</v>
      </c>
      <c r="K77">
        <f>(('Base-New'!L78*'Per Unit Emission'!L121)*4545454.54545455)/30</f>
        <v>279640671.44024402</v>
      </c>
      <c r="L77">
        <f>(('Base-New'!M78*'Per Unit Emission'!M121)*4545454.54545455)/30</f>
        <v>344953696.68740165</v>
      </c>
      <c r="M77">
        <f>(('Base-New'!N78*'Per Unit Emission'!N121)*4545454.54545455)/30</f>
        <v>25152243.449843429</v>
      </c>
      <c r="N77">
        <f>(('Base-New'!O78*'Per Unit Emission'!O121)*4545454.54545455)/30</f>
        <v>161303000.87890896</v>
      </c>
      <c r="O77">
        <f>(('Base-New'!P78*'Per Unit Emission'!P121)*4545454.54545455)/30</f>
        <v>242761769.15370888</v>
      </c>
      <c r="P77">
        <f>(('Base-New'!Q78*'Per Unit Emission'!Q121)*4545454.54545455)/30</f>
        <v>147302718.95246363</v>
      </c>
      <c r="Q77">
        <f>(('Base-New'!R78*'Per Unit Emission'!R121)*4545454.54545455)/30</f>
        <v>843873517.49754155</v>
      </c>
      <c r="R77">
        <v>0</v>
      </c>
      <c r="S77">
        <f>(('Base-New'!T78*'Per Unit Emission'!C121)*4545454.54545455)/30</f>
        <v>0</v>
      </c>
      <c r="T77">
        <f>(('Base-New'!U78*'Per Unit Emission'!D121)*4545454.54545455)/30</f>
        <v>462561568.21574026</v>
      </c>
      <c r="U77">
        <f>(('Base-New'!V78*'Per Unit Emission'!E121)*4545454.54545455)/30</f>
        <v>665187056.80738783</v>
      </c>
      <c r="V77">
        <f>(('Base-New'!W78*'Per Unit Emission'!F121)*4545454.54545455)/30</f>
        <v>6112748.5578566389</v>
      </c>
      <c r="W77">
        <f>(('Base-New'!X78*'Per Unit Emission'!G121)*4545454.54545455)/30</f>
        <v>235862617.16642153</v>
      </c>
      <c r="X77">
        <f>(('Base-New'!Y78*'Per Unit Emission'!H121)*4545454.54545455)/30</f>
        <v>48412795.628667071</v>
      </c>
      <c r="Y77">
        <f>(('Base-New'!Z78*'Per Unit Emission'!I121)*4545454.54545455)/30</f>
        <v>0</v>
      </c>
      <c r="Z77">
        <f>(('Base-New'!AA78*'Per Unit Emission'!J121)*4545454.54545455)/30</f>
        <v>31637196.764636088</v>
      </c>
      <c r="AA77">
        <f>(('Base-New'!AB78*'Per Unit Emission'!K121)*4545454.54545455)/30</f>
        <v>1401842872.3451476</v>
      </c>
      <c r="AB77">
        <f>(('Base-New'!AC78*'Per Unit Emission'!L121)*4545454.54545455)/30</f>
        <v>174706591.91769257</v>
      </c>
      <c r="AC77">
        <f>(('Base-New'!AD78*'Per Unit Emission'!M121)*4545454.54545455)/30</f>
        <v>214376912.34636554</v>
      </c>
      <c r="AD77">
        <f>(('Base-New'!AE78*'Per Unit Emission'!N121)*4545454.54545455)/30</f>
        <v>9274894.5248996038</v>
      </c>
      <c r="AE77">
        <f>(('Base-New'!AF78*'Per Unit Emission'!O121)*4545454.54545455)/30</f>
        <v>94489277.013376176</v>
      </c>
      <c r="AF77">
        <f>(('Base-New'!AG78*'Per Unit Emission'!P121)*4545454.54545455)/30</f>
        <v>176392394.61288443</v>
      </c>
      <c r="AG77">
        <f>(('Base-New'!AH78*'Per Unit Emission'!Q121)*4545454.54545455)/30</f>
        <v>99598002.553964689</v>
      </c>
      <c r="AH77">
        <f>(('Base-New'!AI78*'Per Unit Emission'!R121)*4545454.54545455)/30</f>
        <v>572972453.60597813</v>
      </c>
      <c r="AI77">
        <v>0</v>
      </c>
      <c r="AJ77">
        <f>(('Base-New'!AK78*'Per Unit Emission'!C121)*4545454.54545455)/30</f>
        <v>0</v>
      </c>
      <c r="AK77">
        <f>(('Base-New'!AL78*'Per Unit Emission'!D121)*4545454.54545455)/30</f>
        <v>0</v>
      </c>
      <c r="AL77">
        <f>(('Base-New'!AM78*'Per Unit Emission'!E121)*4545454.54545455)/30</f>
        <v>282698145.12581354</v>
      </c>
      <c r="AM77">
        <f>(('Base-New'!AN78*'Per Unit Emission'!F121)*4545454.54545455)/30</f>
        <v>0</v>
      </c>
      <c r="AN77">
        <f>(('Base-New'!AO78*'Per Unit Emission'!G121)*4545454.54545455)/30</f>
        <v>0</v>
      </c>
      <c r="AO77">
        <f>(('Base-New'!AP78*'Per Unit Emission'!H121)*4545454.54545455)/30</f>
        <v>22864557.38230408</v>
      </c>
      <c r="AP77">
        <f>(('Base-New'!AQ78*'Per Unit Emission'!I121)*4545454.54545455)/30</f>
        <v>0</v>
      </c>
      <c r="AQ77">
        <f>(('Base-New'!AR78*'Per Unit Emission'!J121)*4545454.54545455)/30</f>
        <v>0</v>
      </c>
      <c r="AR77">
        <f>(('Base-New'!AS78*'Per Unit Emission'!K121)*4545454.54545455)/30</f>
        <v>564035737.98579502</v>
      </c>
      <c r="AS77">
        <f>(('Base-New'!AT78*'Per Unit Emission'!L121)*4545454.54545455)/30</f>
        <v>69772512.395138726</v>
      </c>
      <c r="AT77">
        <f>(('Base-New'!AU78*'Per Unit Emission'!M121)*4545454.54545455)/30</f>
        <v>83800128.005330428</v>
      </c>
      <c r="AU77">
        <f>(('Base-New'!AV78*'Per Unit Emission'!N121)*4545454.54545455)/30</f>
        <v>0</v>
      </c>
      <c r="AV77">
        <f>(('Base-New'!AW78*'Per Unit Emission'!O121)*4545454.54545455)/30</f>
        <v>27675553.147842944</v>
      </c>
      <c r="AW77">
        <f>(('Base-New'!AX78*'Per Unit Emission'!P121)*4545454.54545455)/30</f>
        <v>110023020.07205801</v>
      </c>
      <c r="AX77">
        <f>(('Base-New'!AY78*'Per Unit Emission'!Q121)*4545454.54545455)/30</f>
        <v>51893286.155465499</v>
      </c>
      <c r="AY77">
        <f>(('Base-New'!AZ78*'Per Unit Emission'!R121)*4545454.54545455)/30</f>
        <v>302071389.71441239</v>
      </c>
      <c r="AZ77">
        <v>0</v>
      </c>
      <c r="BA77">
        <f>(('Base-New'!BB78*'Per Unit Emission'!C121)*4545454.54545455)/30</f>
        <v>0</v>
      </c>
      <c r="BB77">
        <f>(('Base-New'!BC78*'Per Unit Emission'!D121)*4545454.54545455)/30</f>
        <v>0</v>
      </c>
      <c r="BC77">
        <f>(('Base-New'!BD78*'Per Unit Emission'!E121)*4545454.54545455)/30</f>
        <v>0</v>
      </c>
      <c r="BD77">
        <f>(('Base-New'!BE78*'Per Unit Emission'!F121)*4545454.54545455)/30</f>
        <v>0</v>
      </c>
      <c r="BE77">
        <f>(('Base-New'!BF78*'Per Unit Emission'!G121)*4545454.54545455)/30</f>
        <v>0</v>
      </c>
      <c r="BF77">
        <f>(('Base-New'!BG78*'Per Unit Emission'!H121)*4545454.54545455)/30</f>
        <v>0</v>
      </c>
      <c r="BG77">
        <f>(('Base-New'!BH78*'Per Unit Emission'!I121)*4545454.54545455)/30</f>
        <v>0</v>
      </c>
      <c r="BH77">
        <f>(('Base-New'!BI78*'Per Unit Emission'!J121)*4545454.54545455)/30</f>
        <v>0</v>
      </c>
      <c r="BI77">
        <f>(('Base-New'!BJ78*'Per Unit Emission'!K121)*4545454.54545455)/30</f>
        <v>0</v>
      </c>
      <c r="BJ77">
        <f>(('Base-New'!BK78*'Per Unit Emission'!L121)*4545454.54545455)/30</f>
        <v>0</v>
      </c>
      <c r="BK77">
        <f>(('Base-New'!BL78*'Per Unit Emission'!M121)*4545454.54545455)/30</f>
        <v>0</v>
      </c>
      <c r="BL77">
        <f>(('Base-New'!BM78*'Per Unit Emission'!N121)*4545454.54545455)/30</f>
        <v>0</v>
      </c>
      <c r="BM77">
        <f>(('Base-New'!BN78*'Per Unit Emission'!O121)*4545454.54545455)/30</f>
        <v>0</v>
      </c>
      <c r="BN77">
        <f>(('Base-New'!BO78*'Per Unit Emission'!P121)*4545454.54545455)/30</f>
        <v>43653645.531231575</v>
      </c>
      <c r="BO77">
        <f>(('Base-New'!BP78*'Per Unit Emission'!Q121)*4545454.54545455)/30</f>
        <v>4188569.7569664037</v>
      </c>
      <c r="BP77">
        <f>(('Base-New'!BQ78*'Per Unit Emission'!R121)*4545454.54545455)/30</f>
        <v>31170325.822847579</v>
      </c>
      <c r="BQ77">
        <v>0</v>
      </c>
      <c r="BR77">
        <f>(('Base-New'!BS78*'Per Unit Emission'!C121)*4545454.54545455)/30</f>
        <v>0</v>
      </c>
      <c r="BS77">
        <f>(('Base-New'!BT78*'Per Unit Emission'!D121)*4545454.54545455)/30</f>
        <v>0</v>
      </c>
      <c r="BT77">
        <f>(('Base-New'!BU78*'Per Unit Emission'!E121)*4545454.54545455)/30</f>
        <v>0</v>
      </c>
      <c r="BU77">
        <f>(('Base-New'!BV78*'Per Unit Emission'!F121)*4545454.54545455)/30</f>
        <v>0</v>
      </c>
      <c r="BV77">
        <f>(('Base-New'!BW78*'Per Unit Emission'!G121)*4545454.54545455)/30</f>
        <v>0</v>
      </c>
      <c r="BW77">
        <f>(('Base-New'!BX78*'Per Unit Emission'!H121)*4545454.54545455)/30</f>
        <v>0</v>
      </c>
      <c r="BX77">
        <f>(('Base-New'!BY78*'Per Unit Emission'!I121)*4545454.54545455)/30</f>
        <v>0</v>
      </c>
      <c r="BY77">
        <f>(('Base-New'!BZ78*'Per Unit Emission'!J121)*4545454.54545455)/30</f>
        <v>0</v>
      </c>
      <c r="BZ77">
        <f>(('Base-New'!CA78*'Per Unit Emission'!K121)*4545454.54545455)/30</f>
        <v>0</v>
      </c>
      <c r="CA77">
        <f>(('Base-New'!CB78*'Per Unit Emission'!L121)*4545454.54545455)/30</f>
        <v>0</v>
      </c>
      <c r="CB77">
        <f>(('Base-New'!CC78*'Per Unit Emission'!M121)*4545454.54545455)/30</f>
        <v>0</v>
      </c>
      <c r="CC77">
        <f>(('Base-New'!CD78*'Per Unit Emission'!N121)*4545454.54545455)/30</f>
        <v>0</v>
      </c>
      <c r="CD77">
        <f>(('Base-New'!CE78*'Per Unit Emission'!O121)*4545454.54545455)/30</f>
        <v>0</v>
      </c>
      <c r="CE77">
        <f>(('Base-New'!CF78*'Per Unit Emission'!P121)*4545454.54545455)/30</f>
        <v>0</v>
      </c>
      <c r="CF77">
        <f>(('Base-New'!CG78*'Per Unit Emission'!Q121)*4545454.54545455)/30</f>
        <v>0</v>
      </c>
      <c r="CG77">
        <f>(('Base-New'!CH78*'Per Unit Emission'!R121)*4545454.54545455)/30</f>
        <v>0</v>
      </c>
      <c r="CH77">
        <v>0</v>
      </c>
      <c r="CI77">
        <v>0</v>
      </c>
      <c r="CJ77">
        <v>68</v>
      </c>
      <c r="CK77">
        <f>(('RCP26-NEW'!C78*'Per Unit Emission'!T121)*4545454.54545455)/30</f>
        <v>1513852761.4396887</v>
      </c>
      <c r="CL77">
        <f>(('RCP26-NEW'!D78*'Per Unit Emission'!U121)*4545454.54545455)/30</f>
        <v>455177854.18283564</v>
      </c>
      <c r="CM77">
        <f>(('RCP26-NEW'!E78*'Per Unit Emission'!V121)*4545454.54545455)/30</f>
        <v>207951213.55349669</v>
      </c>
      <c r="CN77">
        <f>(('RCP26-NEW'!F78*'Per Unit Emission'!W121)*4545454.54545455)/30</f>
        <v>22124172.409160912</v>
      </c>
      <c r="CO77">
        <f>(('RCP26-NEW'!G78*'Per Unit Emission'!X121)*4545454.54545455)/30</f>
        <v>543355748.87573254</v>
      </c>
      <c r="CP77">
        <f>(('RCP26-NEW'!H78*'Per Unit Emission'!Y121)*4545454.54545455)/30</f>
        <v>91458197.466278285</v>
      </c>
      <c r="CQ77">
        <f>(('RCP26-NEW'!I78*'Per Unit Emission'!Z121)*4545454.54545455)/30</f>
        <v>63856130.353276327</v>
      </c>
      <c r="CR77">
        <f>(('RCP26-NEW'!J78*'Per Unit Emission'!AA121)*4545454.54545455)/30</f>
        <v>413865986.07128006</v>
      </c>
      <c r="CS77">
        <f>(('RCP26-NEW'!K78*'Per Unit Emission'!AB121)*4545454.54545455)/30</f>
        <v>2106445305.8459282</v>
      </c>
      <c r="CT77">
        <f>(('RCP26-NEW'!L78*'Per Unit Emission'!AC121)*4545454.54545455)/30</f>
        <v>370682795.83602351</v>
      </c>
      <c r="CU77">
        <f>(('RCP26-NEW'!M78*'Per Unit Emission'!AD121)*4545454.54545455)/30</f>
        <v>506851675.55936873</v>
      </c>
      <c r="CV77">
        <f>(('RCP26-NEW'!N78*'Per Unit Emission'!AE121)*4545454.54545455)/30</f>
        <v>45530123.763550974</v>
      </c>
      <c r="CW77">
        <f>(('RCP26-NEW'!O78*'Per Unit Emission'!AF121)*4545454.54545455)/30</f>
        <v>139744883.33270487</v>
      </c>
      <c r="CX77">
        <f>(('RCP26-NEW'!P78*'Per Unit Emission'!AG121)*4545454.54545455)/30</f>
        <v>83559006.810078353</v>
      </c>
      <c r="CY77">
        <f>(('RCP26-NEW'!Q78*'Per Unit Emission'!AH121)*4545454.54545455)/30</f>
        <v>100064482.74741456</v>
      </c>
      <c r="CZ77">
        <f>(('RCP26-NEW'!R78*'Per Unit Emission'!AI121)*4545454.54545455)/30</f>
        <v>603956572.07560313</v>
      </c>
      <c r="DA77">
        <f>(('RCP26-NEW'!S78*'Per Unit Emission'!AJ121)*4545454.54545455)/30</f>
        <v>0</v>
      </c>
      <c r="DB77">
        <f>(('RCP26-NEW'!T78*'Per Unit Emission'!T121)*4545454.54545455)/30</f>
        <v>554232514.93640506</v>
      </c>
      <c r="DC77">
        <f>(('RCP26-NEW'!U78*'Per Unit Emission'!U121)*4545454.54545455)/30</f>
        <v>47898011.682170369</v>
      </c>
      <c r="DD77">
        <f>(('RCP26-NEW'!V78*'Per Unit Emission'!V121)*4545454.54545455)/30</f>
        <v>94519141.769653141</v>
      </c>
      <c r="DE77">
        <f>(('RCP26-NEW'!W78*'Per Unit Emission'!W121)*4545454.54545455)/30</f>
        <v>0</v>
      </c>
      <c r="DF77">
        <f>(('RCP26-NEW'!X78*'Per Unit Emission'!X121)*4545454.54545455)/30</f>
        <v>126194858.80138363</v>
      </c>
      <c r="DG77">
        <f>(('RCP26-NEW'!Y78*'Per Unit Emission'!Y121)*4545454.54545455)/30</f>
        <v>54231964.81450744</v>
      </c>
      <c r="DH77">
        <f>(('RCP26-NEW'!Z78*'Per Unit Emission'!Z121)*4545454.54545455)/30</f>
        <v>26506650.941073235</v>
      </c>
      <c r="DI77">
        <f>(('RCP26-NEW'!AA78*'Per Unit Emission'!AA121)*4545454.54545455)/30</f>
        <v>216618242.07483041</v>
      </c>
      <c r="DJ77">
        <f>(('RCP26-NEW'!AB78*'Per Unit Emission'!AB121)*4545454.54545455)/30</f>
        <v>1146628336.9849784</v>
      </c>
      <c r="DK77">
        <f>(('RCP26-NEW'!AC78*'Per Unit Emission'!AC121)*4545454.54545455)/30</f>
        <v>222561568.34289026</v>
      </c>
      <c r="DL77">
        <f>(('RCP26-NEW'!AD78*'Per Unit Emission'!AD121)*4545454.54545455)/30</f>
        <v>238547544.96652779</v>
      </c>
      <c r="DM77">
        <f>(('RCP26-NEW'!AE78*'Per Unit Emission'!AE121)*4545454.54545455)/30</f>
        <v>21340207.006643161</v>
      </c>
      <c r="DN77">
        <f>(('RCP26-NEW'!AF78*'Per Unit Emission'!AF121)*4545454.54545455)/30</f>
        <v>59261536.107467219</v>
      </c>
      <c r="DO77">
        <f>(('RCP26-NEW'!AG78*'Per Unit Emission'!AG121)*4545454.54545455)/30</f>
        <v>7753597.0743017169</v>
      </c>
      <c r="DP77">
        <f>(('RCP26-NEW'!AH78*'Per Unit Emission'!AH121)*4545454.54545455)/30</f>
        <v>35075665.301866449</v>
      </c>
      <c r="DQ77">
        <f>(('RCP26-NEW'!AI78*'Per Unit Emission'!AI121)*4545454.54545455)/30</f>
        <v>281216962.326258</v>
      </c>
      <c r="DR77">
        <f>(('RCP26-NEW'!AJ78*'Per Unit Emission'!AJ121)*4545454.54545455)/30</f>
        <v>0</v>
      </c>
      <c r="DS77">
        <f>(('RCP26-NEW'!AK78*'Per Unit Emission'!T121)*4545454.54545455)/30</f>
        <v>0</v>
      </c>
      <c r="DT77">
        <f>(('RCP26-NEW'!AL78*'Per Unit Emission'!U121)*4545454.54545455)/30</f>
        <v>0</v>
      </c>
      <c r="DU77">
        <f>(('RCP26-NEW'!AM78*'Per Unit Emission'!V121)*4545454.54545455)/30</f>
        <v>0</v>
      </c>
      <c r="DV77">
        <f>(('RCP26-NEW'!AN78*'Per Unit Emission'!W121)*4545454.54545455)/30</f>
        <v>0</v>
      </c>
      <c r="DW77">
        <f>(('RCP26-NEW'!AO78*'Per Unit Emission'!X121)*4545454.54545455)/30</f>
        <v>0</v>
      </c>
      <c r="DX77">
        <f>(('RCP26-NEW'!AP78*'Per Unit Emission'!Y121)*4545454.54545455)/30</f>
        <v>5320724.2882064162</v>
      </c>
      <c r="DY77">
        <f>(('RCP26-NEW'!AQ78*'Per Unit Emission'!Z121)*4545454.54545455)/30</f>
        <v>0</v>
      </c>
      <c r="DZ77">
        <f>(('RCP26-NEW'!AR78*'Per Unit Emission'!AA121)*4545454.54545455)/30</f>
        <v>19370498.078381818</v>
      </c>
      <c r="EA77">
        <f>(('RCP26-NEW'!AS78*'Per Unit Emission'!AB121)*4545454.54545455)/30</f>
        <v>186811368.12401581</v>
      </c>
      <c r="EB77">
        <f>(('RCP26-NEW'!AT78*'Per Unit Emission'!AC121)*4545454.54545455)/30</f>
        <v>74440340.849757239</v>
      </c>
      <c r="EC77">
        <f>(('RCP26-NEW'!AU78*'Per Unit Emission'!AD121)*4545454.54545455)/30</f>
        <v>0</v>
      </c>
      <c r="ED77">
        <f>(('RCP26-NEW'!AV78*'Per Unit Emission'!AE121)*4545454.54545455)/30</f>
        <v>0</v>
      </c>
      <c r="EE77">
        <f>(('RCP26-NEW'!AW78*'Per Unit Emission'!AF121)*4545454.54545455)/30</f>
        <v>0</v>
      </c>
      <c r="EF77">
        <f>(('RCP26-NEW'!AX78*'Per Unit Emission'!AG121)*4545454.54545455)/30</f>
        <v>0</v>
      </c>
      <c r="EG77">
        <f>(('RCP26-NEW'!AY78*'Per Unit Emission'!AH121)*4545454.54545455)/30</f>
        <v>0</v>
      </c>
      <c r="EH77">
        <f>(('RCP26-NEW'!AZ78*'Per Unit Emission'!AI121)*4545454.54545455)/30</f>
        <v>0</v>
      </c>
      <c r="EI77">
        <f>(('RCP26-NEW'!BA78*'Per Unit Emission'!AJ121)*4545454.54545455)/30</f>
        <v>0</v>
      </c>
      <c r="EJ77">
        <f>(('RCP26-NEW'!BB78*'Per Unit Emission'!T121)*4545454.54545455)/30</f>
        <v>0</v>
      </c>
      <c r="EK77">
        <f>(('RCP26-NEW'!BC78*'Per Unit Emission'!U121)*4545454.54545455)/30</f>
        <v>0</v>
      </c>
      <c r="EL77">
        <f>(('RCP26-NEW'!BD78*'Per Unit Emission'!V121)*4545454.54545455)/30</f>
        <v>0</v>
      </c>
      <c r="EM77">
        <f>(('RCP26-NEW'!BE78*'Per Unit Emission'!W121)*4545454.54545455)/30</f>
        <v>0</v>
      </c>
      <c r="EN77">
        <f>(('RCP26-NEW'!BF78*'Per Unit Emission'!X121)*4545454.54545455)/30</f>
        <v>0</v>
      </c>
      <c r="EO77">
        <f>(('RCP26-NEW'!BG78*'Per Unit Emission'!Y121)*4545454.54545455)/30</f>
        <v>0</v>
      </c>
      <c r="EP77">
        <f>(('RCP26-NEW'!BH78*'Per Unit Emission'!Z121)*4545454.54545455)/30</f>
        <v>0</v>
      </c>
      <c r="EQ77">
        <f>(('RCP26-NEW'!BI78*'Per Unit Emission'!AA121)*4545454.54545455)/30</f>
        <v>0</v>
      </c>
      <c r="ER77">
        <f>(('RCP26-NEW'!BJ78*'Per Unit Emission'!AB121)*4545454.54545455)/30</f>
        <v>0</v>
      </c>
      <c r="ES77">
        <f>(('RCP26-NEW'!BK78*'Per Unit Emission'!AC121)*4545454.54545455)/30</f>
        <v>0</v>
      </c>
      <c r="ET77">
        <f>(('RCP26-NEW'!BL78*'Per Unit Emission'!AD121)*4545454.54545455)/30</f>
        <v>0</v>
      </c>
      <c r="EU77">
        <f>(('RCP26-NEW'!BM78*'Per Unit Emission'!AE121)*4545454.54545455)/30</f>
        <v>0</v>
      </c>
      <c r="EV77">
        <f>(('RCP26-NEW'!BN78*'Per Unit Emission'!AF121)*4545454.54545455)/30</f>
        <v>0</v>
      </c>
      <c r="EW77">
        <f>(('RCP26-NEW'!BO78*'Per Unit Emission'!AG121)*4545454.54545455)/30</f>
        <v>0</v>
      </c>
      <c r="EX77">
        <f>(('RCP26-NEW'!BP78*'Per Unit Emission'!AH121)*4545454.54545455)/30</f>
        <v>0</v>
      </c>
      <c r="EY77">
        <f>(('RCP26-NEW'!BQ78*'Per Unit Emission'!AI121)*4545454.54545455)/30</f>
        <v>0</v>
      </c>
      <c r="EZ77">
        <f>(('RCP26-NEW'!BR78*'Per Unit Emission'!AJ121)*4545454.54545455)/30</f>
        <v>0</v>
      </c>
      <c r="FA77">
        <f>(('RCP26-NEW'!BS78*'Per Unit Emission'!T121)*4545454.54545455)/30</f>
        <v>0</v>
      </c>
      <c r="FB77">
        <f>(('RCP26-NEW'!BT78*'Per Unit Emission'!U121)*4545454.54545455)/30</f>
        <v>0</v>
      </c>
      <c r="FC77">
        <f>(('RCP26-NEW'!BU78*'Per Unit Emission'!V121)*4545454.54545455)/30</f>
        <v>0</v>
      </c>
      <c r="FD77">
        <f>(('RCP26-NEW'!BV78*'Per Unit Emission'!W121)*4545454.54545455)/30</f>
        <v>0</v>
      </c>
      <c r="FE77">
        <f>(('RCP26-NEW'!BW78*'Per Unit Emission'!X121)*4545454.54545455)/30</f>
        <v>0</v>
      </c>
      <c r="FF77">
        <f>(('RCP26-NEW'!BX78*'Per Unit Emission'!Y121)*4545454.54545455)/30</f>
        <v>0</v>
      </c>
      <c r="FG77">
        <f>(('RCP26-NEW'!BY78*'Per Unit Emission'!Z121)*4545454.54545455)/30</f>
        <v>0</v>
      </c>
      <c r="FH77">
        <f>(('RCP26-NEW'!BZ78*'Per Unit Emission'!AA121)*4545454.54545455)/30</f>
        <v>0</v>
      </c>
      <c r="FI77">
        <f>(('RCP26-NEW'!CA78*'Per Unit Emission'!AB121)*4545454.54545455)/30</f>
        <v>0</v>
      </c>
      <c r="FJ77">
        <f>(('RCP26-NEW'!CB78*'Per Unit Emission'!AC121)*4545454.54545455)/30</f>
        <v>0</v>
      </c>
      <c r="FK77">
        <f>(('RCP26-NEW'!CC78*'Per Unit Emission'!AD121)*4545454.54545455)/30</f>
        <v>0</v>
      </c>
      <c r="FL77">
        <f>(('RCP26-NEW'!CD78*'Per Unit Emission'!AE121)*4545454.54545455)/30</f>
        <v>0</v>
      </c>
      <c r="FM77">
        <f>(('RCP26-NEW'!CE78*'Per Unit Emission'!AF121)*4545454.54545455)/30</f>
        <v>0</v>
      </c>
      <c r="FN77">
        <f>(('RCP26-NEW'!CF78*'Per Unit Emission'!AG121)*4545454.54545455)/30</f>
        <v>0</v>
      </c>
      <c r="FO77">
        <f>(('RCP26-NEW'!CG78*'Per Unit Emission'!AH121)*4545454.54545455)/30</f>
        <v>0</v>
      </c>
      <c r="FP77">
        <f>(('RCP26-NEW'!CH78*'Per Unit Emission'!AI121)*4545454.54545455)/30</f>
        <v>0</v>
      </c>
      <c r="FQ77">
        <v>0</v>
      </c>
      <c r="FR77">
        <v>0</v>
      </c>
      <c r="FS77">
        <v>68</v>
      </c>
      <c r="FT77">
        <f>(('RCP19-NEW'!C78*'Per Unit Emission'!AK121)*4545454.54545455)/30</f>
        <v>239637540.38338491</v>
      </c>
      <c r="FU77">
        <f>(('RCP19-NEW'!D78*'Per Unit Emission'!AL121)*4545454.54545455)/30</f>
        <v>806983236.31367517</v>
      </c>
      <c r="FV77">
        <f>(('RCP19-NEW'!E78*'Per Unit Emission'!AM121)*4545454.54545455)/30</f>
        <v>165176472.26031771</v>
      </c>
      <c r="FW77">
        <f>(('RCP19-NEW'!F78*'Per Unit Emission'!AN121)*4545454.54545455)/30</f>
        <v>23188454.450807933</v>
      </c>
      <c r="FX77">
        <f>(('RCP19-NEW'!G78*'Per Unit Emission'!AO121)*4545454.54545455)/30</f>
        <v>634613553.46213937</v>
      </c>
      <c r="FY77">
        <f>(('RCP19-NEW'!H78*'Per Unit Emission'!AP121)*4545454.54545455)/30</f>
        <v>74245239.220386937</v>
      </c>
      <c r="FZ77">
        <f>(('RCP19-NEW'!I78*'Per Unit Emission'!AQ121)*4545454.54545455)/30</f>
        <v>129433747.27700274</v>
      </c>
      <c r="GA77">
        <f>(('RCP19-NEW'!J78*'Per Unit Emission'!AR121)*4545454.54545455)/30</f>
        <v>595774346.50719619</v>
      </c>
      <c r="GB77">
        <f>(('RCP19-NEW'!K78*'Per Unit Emission'!AS121)*4545454.54545455)/30</f>
        <v>2556208088.3875604</v>
      </c>
      <c r="GC77">
        <f>(('RCP19-NEW'!L78*'Per Unit Emission'!AT121)*4545454.54545455)/30</f>
        <v>315191171.64562988</v>
      </c>
      <c r="GD77">
        <f>(('RCP19-NEW'!M78*'Per Unit Emission'!AU121)*4545454.54545455)/30</f>
        <v>153948510.9567526</v>
      </c>
      <c r="GE77">
        <f>(('RCP19-NEW'!N78*'Per Unit Emission'!AV121)*4545454.54545455)/30</f>
        <v>127987286.29975088</v>
      </c>
      <c r="GF77">
        <f>(('RCP19-NEW'!O78*'Per Unit Emission'!AW121)*4545454.54545455)/30</f>
        <v>148277337.14885324</v>
      </c>
      <c r="GG77">
        <f>(('RCP19-NEW'!P78*'Per Unit Emission'!AX121)*4545454.54545455)/30</f>
        <v>197912275.82068798</v>
      </c>
      <c r="GH77">
        <f>(('RCP19-NEW'!Q78*'Per Unit Emission'!AY121)*4545454.54545455)/30</f>
        <v>166777265.52156562</v>
      </c>
      <c r="GI77">
        <f>(('RCP19-NEW'!R78*'Per Unit Emission'!AZ121)*4545454.54545455)/30</f>
        <v>894802068.41125441</v>
      </c>
      <c r="GJ77">
        <f>(('RCP19-NEW'!S78*'Per Unit Emission'!BA121)*4545454.54545455)/30</f>
        <v>0</v>
      </c>
      <c r="GK77">
        <f>(('RCP19-NEW'!T78*'Per Unit Emission'!AK121)*4545454.54545455)/30</f>
        <v>0</v>
      </c>
      <c r="GL77">
        <f>(('RCP19-NEW'!U78*'Per Unit Emission'!AL121)*4545454.54545455)/30</f>
        <v>496818292.79508954</v>
      </c>
      <c r="GM77">
        <f>(('RCP19-NEW'!V78*'Per Unit Emission'!AM121)*4545454.54545455)/30</f>
        <v>60879786.507068805</v>
      </c>
      <c r="GN77">
        <f>(('RCP19-NEW'!W78*'Per Unit Emission'!AN121)*4545454.54545455)/30</f>
        <v>0</v>
      </c>
      <c r="GO77">
        <f>(('RCP19-NEW'!X78*'Per Unit Emission'!AO121)*4545454.54545455)/30</f>
        <v>304127320.17646855</v>
      </c>
      <c r="GP77">
        <f>(('RCP19-NEW'!Y78*'Per Unit Emission'!AP121)*4545454.54545455)/30</f>
        <v>52684030.663212828</v>
      </c>
      <c r="GQ77">
        <f>(('RCP19-NEW'!Z78*'Per Unit Emission'!AQ121)*4545454.54545455)/30</f>
        <v>82360021.941332191</v>
      </c>
      <c r="GR77">
        <f>(('RCP19-NEW'!AA78*'Per Unit Emission'!AR121)*4545454.54545455)/30</f>
        <v>324896516.38805974</v>
      </c>
      <c r="GS77">
        <f>(('RCP19-NEW'!AB78*'Per Unit Emission'!AS121)*4545454.54545455)/30</f>
        <v>1496807899.5007167</v>
      </c>
      <c r="GT77">
        <f>(('RCP19-NEW'!AC78*'Per Unit Emission'!AT121)*4545454.54545455)/30</f>
        <v>184449963.63349634</v>
      </c>
      <c r="GU77">
        <f>(('RCP19-NEW'!AD78*'Per Unit Emission'!AU121)*4545454.54545455)/30</f>
        <v>33385608.627156634</v>
      </c>
      <c r="GV77">
        <f>(('RCP19-NEW'!AE78*'Per Unit Emission'!AV121)*4545454.54545455)/30</f>
        <v>87416521.400109306</v>
      </c>
      <c r="GW77">
        <f>(('RCP19-NEW'!AF78*'Per Unit Emission'!AW121)*4545454.54545455)/30</f>
        <v>88205437.783062875</v>
      </c>
      <c r="GX77">
        <f>(('RCP19-NEW'!AG78*'Per Unit Emission'!AX121)*4545454.54545455)/30</f>
        <v>107051044.65121852</v>
      </c>
      <c r="GY77">
        <f>(('RCP19-NEW'!AH78*'Per Unit Emission'!AY121)*4545454.54545455)/30</f>
        <v>96190213.337474629</v>
      </c>
      <c r="GZ77">
        <f>(('RCP19-NEW'!AI78*'Per Unit Emission'!AZ121)*4545454.54545455)/30</f>
        <v>537053042.16208291</v>
      </c>
      <c r="HA77">
        <f>(('RCP19-NEW'!AJ78*'Per Unit Emission'!BA121)*4545454.54545455)/30</f>
        <v>0</v>
      </c>
      <c r="HB77">
        <f>(('RCP19-NEW'!AK78*'Per Unit Emission'!AK121)*4545454.54545455)/30</f>
        <v>0</v>
      </c>
      <c r="HC77">
        <f>(('RCP19-NEW'!AL78*'Per Unit Emission'!AL121)*4545454.54545455)/30</f>
        <v>9056203.5909424629</v>
      </c>
      <c r="HD77">
        <f>(('RCP19-NEW'!AM78*'Per Unit Emission'!AM121)*4545454.54545455)/30</f>
        <v>0</v>
      </c>
      <c r="HE77">
        <f>(('RCP19-NEW'!AN78*'Per Unit Emission'!AN121)*4545454.54545455)/30</f>
        <v>0</v>
      </c>
      <c r="HF77">
        <f>(('RCP19-NEW'!AO78*'Per Unit Emission'!AO121)*4545454.54545455)/30</f>
        <v>0</v>
      </c>
      <c r="HG77">
        <f>(('RCP19-NEW'!AP78*'Per Unit Emission'!AP121)*4545454.54545455)/30</f>
        <v>19889288.317703184</v>
      </c>
      <c r="HH77">
        <f>(('RCP19-NEW'!AQ78*'Per Unit Emission'!AQ121)*4545454.54545455)/30</f>
        <v>35286296.605661586</v>
      </c>
      <c r="HI77">
        <f>(('RCP19-NEW'!AR78*'Per Unit Emission'!AR121)*4545454.54545455)/30</f>
        <v>54018686.268922657</v>
      </c>
      <c r="HJ77">
        <f>(('RCP19-NEW'!AS78*'Per Unit Emission'!AS121)*4545454.54545455)/30</f>
        <v>437407710.61389792</v>
      </c>
      <c r="HK77">
        <f>(('RCP19-NEW'!AT78*'Per Unit Emission'!AT121)*4545454.54545455)/30</f>
        <v>53708755.621363007</v>
      </c>
      <c r="HL77">
        <f>(('RCP19-NEW'!AU78*'Per Unit Emission'!AU121)*4545454.54545455)/30</f>
        <v>0</v>
      </c>
      <c r="HM77">
        <f>(('RCP19-NEW'!AV78*'Per Unit Emission'!AV121)*4545454.54545455)/30</f>
        <v>46845756.500466995</v>
      </c>
      <c r="HN77">
        <f>(('RCP19-NEW'!AW78*'Per Unit Emission'!AW121)*4545454.54545455)/30</f>
        <v>28133538.417271931</v>
      </c>
      <c r="HO77">
        <f>(('RCP19-NEW'!AX78*'Per Unit Emission'!AX121)*4545454.54545455)/30</f>
        <v>0</v>
      </c>
      <c r="HP77">
        <f>(('RCP19-NEW'!AY78*'Per Unit Emission'!AY121)*4545454.54545455)/30</f>
        <v>25603161.153383456</v>
      </c>
      <c r="HQ77">
        <f>(('RCP19-NEW'!AZ78*'Per Unit Emission'!AZ121)*4545454.54545455)/30</f>
        <v>179304015.91291344</v>
      </c>
      <c r="HR77">
        <f>(('RCP19-NEW'!BA78*'Per Unit Emission'!BA121)*4545454.54545455)/30</f>
        <v>0</v>
      </c>
      <c r="HS77">
        <f>(('RCP19-NEW'!BB78*'Per Unit Emission'!AK121)*4545454.54545455)/30</f>
        <v>0</v>
      </c>
      <c r="HT77">
        <f>(('RCP19-NEW'!BC78*'Per Unit Emission'!AL121)*4545454.54545455)/30</f>
        <v>0</v>
      </c>
      <c r="HU77">
        <f>(('RCP19-NEW'!BD78*'Per Unit Emission'!AM121)*4545454.54545455)/30</f>
        <v>0</v>
      </c>
      <c r="HV77">
        <f>(('RCP19-NEW'!BE78*'Per Unit Emission'!AN121)*4545454.54545455)/30</f>
        <v>0</v>
      </c>
      <c r="HW77">
        <f>(('RCP19-NEW'!BF78*'Per Unit Emission'!AO121)*4545454.54545455)/30</f>
        <v>0</v>
      </c>
      <c r="HX77">
        <f>(('RCP19-NEW'!BG78*'Per Unit Emission'!AP121)*4545454.54545455)/30</f>
        <v>0</v>
      </c>
      <c r="HY77">
        <f>(('RCP19-NEW'!BH78*'Per Unit Emission'!AQ121)*4545454.54545455)/30</f>
        <v>0</v>
      </c>
      <c r="HZ77">
        <f>(('RCP19-NEW'!BI78*'Per Unit Emission'!AR121)*4545454.54545455)/30</f>
        <v>0</v>
      </c>
      <c r="IA77">
        <f>(('RCP19-NEW'!BJ78*'Per Unit Emission'!AS121)*4545454.54545455)/30</f>
        <v>0</v>
      </c>
      <c r="IB77">
        <f>(('RCP19-NEW'!BK78*'Per Unit Emission'!AT121)*4545454.54545455)/30</f>
        <v>0</v>
      </c>
      <c r="IC77">
        <f>(('RCP19-NEW'!BL78*'Per Unit Emission'!AU121)*4545454.54545455)/30</f>
        <v>0</v>
      </c>
      <c r="ID77">
        <f>(('RCP19-NEW'!BM78*'Per Unit Emission'!AV121)*4545454.54545455)/30</f>
        <v>0</v>
      </c>
      <c r="IE77">
        <f>(('RCP19-NEW'!BN78*'Per Unit Emission'!AW121)*4545454.54545455)/30</f>
        <v>0</v>
      </c>
      <c r="IF77">
        <f>(('RCP19-NEW'!BO78*'Per Unit Emission'!AX121)*4545454.54545455)/30</f>
        <v>0</v>
      </c>
      <c r="IG77">
        <f>(('RCP19-NEW'!BP78*'Per Unit Emission'!AY121)*4545454.54545455)/30</f>
        <v>0</v>
      </c>
      <c r="IH77">
        <f>(('RCP19-NEW'!BQ78*'Per Unit Emission'!AZ121)*4545454.54545455)/30</f>
        <v>0</v>
      </c>
      <c r="II77">
        <f>(('RCP19-NEW'!BR78*'Per Unit Emission'!BA121)*4545454.54545455)/30</f>
        <v>0</v>
      </c>
      <c r="IJ77">
        <f>(('RCP19-NEW'!BS78*'Per Unit Emission'!AK121)*4545454.54545455)/30</f>
        <v>0</v>
      </c>
      <c r="IK77">
        <f>(('RCP19-NEW'!BT78*'Per Unit Emission'!AL121)*4545454.54545455)/30</f>
        <v>0</v>
      </c>
      <c r="IL77">
        <f>(('RCP19-NEW'!BU78*'Per Unit Emission'!AM121)*4545454.54545455)/30</f>
        <v>0</v>
      </c>
      <c r="IM77">
        <f>(('RCP19-NEW'!BV78*'Per Unit Emission'!AN121)*4545454.54545455)/30</f>
        <v>0</v>
      </c>
      <c r="IN77">
        <f>(('RCP19-NEW'!BW78*'Per Unit Emission'!AO121)*4545454.54545455)/30</f>
        <v>0</v>
      </c>
      <c r="IO77">
        <f>(('RCP19-NEW'!BX78*'Per Unit Emission'!AP121)*4545454.54545455)/30</f>
        <v>0</v>
      </c>
      <c r="IP77">
        <f>(('RCP19-NEW'!BY78*'Per Unit Emission'!AQ121)*4545454.54545455)/30</f>
        <v>0</v>
      </c>
      <c r="IQ77">
        <f>(('RCP19-NEW'!BZ78*'Per Unit Emission'!AR121)*4545454.54545455)/30</f>
        <v>0</v>
      </c>
      <c r="IR77">
        <f>(('RCP19-NEW'!CA78*'Per Unit Emission'!AS121)*4545454.54545455)/30</f>
        <v>0</v>
      </c>
      <c r="IS77">
        <f>(('RCP19-NEW'!CB78*'Per Unit Emission'!AT121)*4545454.54545455)/30</f>
        <v>0</v>
      </c>
      <c r="IT77">
        <f>(('RCP19-NEW'!CC78*'Per Unit Emission'!AU121)*4545454.54545455)/30</f>
        <v>0</v>
      </c>
      <c r="IU77">
        <f>(('RCP19-NEW'!CD78*'Per Unit Emission'!AV121)*4545454.54545455)/30</f>
        <v>0</v>
      </c>
      <c r="IV77">
        <f>(('RCP19-NEW'!CE78*'Per Unit Emission'!AW121)*4545454.54545455)/30</f>
        <v>0</v>
      </c>
      <c r="IW77">
        <f>(('RCP19-NEW'!CF78*'Per Unit Emission'!AX121)*4545454.54545455)/30</f>
        <v>0</v>
      </c>
      <c r="IX77">
        <f>(('RCP19-NEW'!CG78*'Per Unit Emission'!AY121)*4545454.54545455)/30</f>
        <v>0</v>
      </c>
      <c r="IY77">
        <f>(('RCP19-NEW'!CH78*'Per Unit Emission'!AZ121)*4545454.54545455)/30</f>
        <v>0</v>
      </c>
    </row>
    <row r="78" spans="1:259" x14ac:dyDescent="0.25">
      <c r="A78">
        <v>2041</v>
      </c>
      <c r="B78">
        <f>(('Base-New'!C79*'Per Unit Emission'!C122)*4545454.54545455)/30</f>
        <v>0</v>
      </c>
      <c r="C78">
        <f>(('Base-New'!D79*'Per Unit Emission'!D122)*4545454.54545455)/30</f>
        <v>572182145.29731858</v>
      </c>
      <c r="D78">
        <f>(('Base-New'!E79*'Per Unit Emission'!E122)*4545454.54545455)/30</f>
        <v>0</v>
      </c>
      <c r="E78">
        <f>(('Base-New'!F79*'Per Unit Emission'!F122)*4545454.54545455)/30</f>
        <v>85844267.008212745</v>
      </c>
      <c r="F78">
        <f>(('Base-New'!G79*'Per Unit Emission'!G122)*4545454.54545455)/30</f>
        <v>825104017.14375091</v>
      </c>
      <c r="G78">
        <f>(('Base-New'!H79*'Per Unit Emission'!H122)*4545454.54545455)/30</f>
        <v>101859205.5511758</v>
      </c>
      <c r="H78">
        <f>(('Base-New'!I79*'Per Unit Emission'!I122)*4545454.54545455)/30</f>
        <v>123240101.88467315</v>
      </c>
      <c r="I78">
        <f>(('Base-New'!J79*'Per Unit Emission'!J122)*4545454.54545455)/30</f>
        <v>255202671.45850521</v>
      </c>
      <c r="J78">
        <f>(('Base-New'!K79*'Per Unit Emission'!K122)*4545454.54545455)/30</f>
        <v>2949279286.2573195</v>
      </c>
      <c r="K78">
        <f>(('Base-New'!L79*'Per Unit Emission'!L122)*4545454.54545455)/30</f>
        <v>368364234.93659127</v>
      </c>
      <c r="L78">
        <f>(('Base-New'!M79*'Per Unit Emission'!M122)*4545454.54545455)/30</f>
        <v>411666051.15017658</v>
      </c>
      <c r="M78">
        <f>(('Base-New'!N79*'Per Unit Emission'!N122)*4545454.54545455)/30</f>
        <v>36597812.766516201</v>
      </c>
      <c r="N78">
        <f>(('Base-New'!O79*'Per Unit Emission'!O122)*4545454.54545455)/30</f>
        <v>214998944.16366187</v>
      </c>
      <c r="O78">
        <f>(('Base-New'!P79*'Per Unit Emission'!P122)*4545454.54545455)/30</f>
        <v>284515767.66464585</v>
      </c>
      <c r="P78">
        <f>(('Base-New'!Q79*'Per Unit Emission'!Q122)*4545454.54545455)/30</f>
        <v>183198023.71684444</v>
      </c>
      <c r="Q78">
        <f>(('Base-New'!R79*'Per Unit Emission'!R122)*4545454.54545455)/30</f>
        <v>820190308.5494498</v>
      </c>
      <c r="R78">
        <v>0</v>
      </c>
      <c r="S78">
        <f>(('Base-New'!T79*'Per Unit Emission'!C122)*4545454.54545455)/30</f>
        <v>0</v>
      </c>
      <c r="T78">
        <f>(('Base-New'!U79*'Per Unit Emission'!D122)*4545454.54545455)/30</f>
        <v>247841278.65132216</v>
      </c>
      <c r="U78">
        <f>(('Base-New'!V79*'Per Unit Emission'!E122)*4545454.54545455)/30</f>
        <v>0</v>
      </c>
      <c r="V78">
        <f>(('Base-New'!W79*'Per Unit Emission'!F122)*4545454.54545455)/30</f>
        <v>36257239.631606273</v>
      </c>
      <c r="W78">
        <f>(('Base-New'!X79*'Per Unit Emission'!G122)*4545454.54545455)/30</f>
        <v>317099193.24758339</v>
      </c>
      <c r="X78">
        <f>(('Base-New'!Y79*'Per Unit Emission'!H122)*4545454.54545455)/30</f>
        <v>69481147.453450948</v>
      </c>
      <c r="Y78">
        <f>(('Base-New'!Z79*'Per Unit Emission'!I122)*4545454.54545455)/30</f>
        <v>62257354.064547285</v>
      </c>
      <c r="Z78">
        <f>(('Base-New'!AA79*'Per Unit Emission'!J122)*4545454.54545455)/30</f>
        <v>127753290.24896076</v>
      </c>
      <c r="AA78">
        <f>(('Base-New'!AB79*'Per Unit Emission'!K122)*4545454.54545455)/30</f>
        <v>1921529112.0272408</v>
      </c>
      <c r="AB78">
        <f>(('Base-New'!AC79*'Per Unit Emission'!L122)*4545454.54545455)/30</f>
        <v>240102506.67058226</v>
      </c>
      <c r="AC78">
        <f>(('Base-New'!AD79*'Per Unit Emission'!M122)*4545454.54545455)/30</f>
        <v>258799110.52791959</v>
      </c>
      <c r="AD78">
        <f>(('Base-New'!AE79*'Per Unit Emission'!N122)*4545454.54545455)/30</f>
        <v>18216843.418964602</v>
      </c>
      <c r="AE78">
        <f>(('Base-New'!AF79*'Per Unit Emission'!O122)*4545454.54545455)/30</f>
        <v>134617840.5693672</v>
      </c>
      <c r="AF78">
        <f>(('Base-New'!AG79*'Per Unit Emission'!P122)*4545454.54545455)/30</f>
        <v>202865278.37330285</v>
      </c>
      <c r="AG78">
        <f>(('Base-New'!AH79*'Per Unit Emission'!Q122)*4545454.54545455)/30</f>
        <v>124798441.14544426</v>
      </c>
      <c r="AH78">
        <f>(('Base-New'!AI79*'Per Unit Emission'!R122)*4545454.54545455)/30</f>
        <v>520306887.62884343</v>
      </c>
      <c r="AI78">
        <v>0</v>
      </c>
      <c r="AJ78">
        <f>(('Base-New'!AK79*'Per Unit Emission'!C122)*4545454.54545455)/30</f>
        <v>0</v>
      </c>
      <c r="AK78">
        <f>(('Base-New'!AL79*'Per Unit Emission'!D122)*4545454.54545455)/30</f>
        <v>4570179.4532927675</v>
      </c>
      <c r="AL78">
        <f>(('Base-New'!AM79*'Per Unit Emission'!E122)*4545454.54545455)/30</f>
        <v>0</v>
      </c>
      <c r="AM78">
        <f>(('Base-New'!AN79*'Per Unit Emission'!F122)*4545454.54545455)/30</f>
        <v>0</v>
      </c>
      <c r="AN78">
        <f>(('Base-New'!AO79*'Per Unit Emission'!G122)*4545454.54545455)/30</f>
        <v>0</v>
      </c>
      <c r="AO78">
        <f>(('Base-New'!AP79*'Per Unit Emission'!H122)*4545454.54545455)/30</f>
        <v>37103089.355725847</v>
      </c>
      <c r="AP78">
        <f>(('Base-New'!AQ79*'Per Unit Emission'!I122)*4545454.54545455)/30</f>
        <v>0</v>
      </c>
      <c r="AQ78">
        <f>(('Base-New'!AR79*'Per Unit Emission'!J122)*4545454.54545455)/30</f>
        <v>0</v>
      </c>
      <c r="AR78">
        <f>(('Base-New'!AS79*'Per Unit Emission'!K122)*4545454.54545455)/30</f>
        <v>893778937.79715943</v>
      </c>
      <c r="AS78">
        <f>(('Base-New'!AT79*'Per Unit Emission'!L122)*4545454.54545455)/30</f>
        <v>111840778.40457293</v>
      </c>
      <c r="AT78">
        <f>(('Base-New'!AU79*'Per Unit Emission'!M122)*4545454.54545455)/30</f>
        <v>105932169.90566301</v>
      </c>
      <c r="AU78">
        <f>(('Base-New'!AV79*'Per Unit Emission'!N122)*4545454.54545455)/30</f>
        <v>0</v>
      </c>
      <c r="AV78">
        <f>(('Base-New'!AW79*'Per Unit Emission'!O122)*4545454.54545455)/30</f>
        <v>54236736.975072749</v>
      </c>
      <c r="AW78">
        <f>(('Base-New'!AX79*'Per Unit Emission'!P122)*4545454.54545455)/30</f>
        <v>121214789.0819585</v>
      </c>
      <c r="AX78">
        <f>(('Base-New'!AY79*'Per Unit Emission'!Q122)*4545454.54545455)/30</f>
        <v>66398858.574044146</v>
      </c>
      <c r="AY78">
        <f>(('Base-New'!AZ79*'Per Unit Emission'!R122)*4545454.54545455)/30</f>
        <v>220423466.70824045</v>
      </c>
      <c r="AZ78">
        <v>0</v>
      </c>
      <c r="BA78">
        <f>(('Base-New'!BB79*'Per Unit Emission'!C122)*4545454.54545455)/30</f>
        <v>0</v>
      </c>
      <c r="BB78">
        <f>(('Base-New'!BC79*'Per Unit Emission'!D122)*4545454.54545455)/30</f>
        <v>0</v>
      </c>
      <c r="BC78">
        <f>(('Base-New'!BD79*'Per Unit Emission'!E122)*4545454.54545455)/30</f>
        <v>0</v>
      </c>
      <c r="BD78">
        <f>(('Base-New'!BE79*'Per Unit Emission'!F122)*4545454.54545455)/30</f>
        <v>0</v>
      </c>
      <c r="BE78">
        <f>(('Base-New'!BF79*'Per Unit Emission'!G122)*4545454.54545455)/30</f>
        <v>0</v>
      </c>
      <c r="BF78">
        <f>(('Base-New'!BG79*'Per Unit Emission'!H122)*4545454.54545455)/30</f>
        <v>2060340.7224480468</v>
      </c>
      <c r="BG78">
        <f>(('Base-New'!BH79*'Per Unit Emission'!I122)*4545454.54545455)/30</f>
        <v>0</v>
      </c>
      <c r="BH78">
        <f>(('Base-New'!BI79*'Per Unit Emission'!J122)*4545454.54545455)/30</f>
        <v>0</v>
      </c>
      <c r="BI78">
        <f>(('Base-New'!BJ79*'Per Unit Emission'!K122)*4545454.54545455)/30</f>
        <v>0</v>
      </c>
      <c r="BJ78">
        <f>(('Base-New'!BK79*'Per Unit Emission'!L122)*4545454.54545455)/30</f>
        <v>0</v>
      </c>
      <c r="BK78">
        <f>(('Base-New'!BL79*'Per Unit Emission'!M122)*4545454.54545455)/30</f>
        <v>0</v>
      </c>
      <c r="BL78">
        <f>(('Base-New'!BM79*'Per Unit Emission'!N122)*4545454.54545455)/30</f>
        <v>0</v>
      </c>
      <c r="BM78">
        <f>(('Base-New'!BN79*'Per Unit Emission'!O122)*4545454.54545455)/30</f>
        <v>0</v>
      </c>
      <c r="BN78">
        <f>(('Base-New'!BO79*'Per Unit Emission'!P122)*4545454.54545455)/30</f>
        <v>39564299.790614396</v>
      </c>
      <c r="BO78">
        <f>(('Base-New'!BP79*'Per Unit Emission'!Q122)*4545454.54545455)/30</f>
        <v>7999276.0026438134</v>
      </c>
      <c r="BP78">
        <f>(('Base-New'!BQ79*'Per Unit Emission'!R122)*4545454.54545455)/30</f>
        <v>0</v>
      </c>
      <c r="BQ78">
        <v>0</v>
      </c>
      <c r="BR78">
        <f>(('Base-New'!BS79*'Per Unit Emission'!C122)*4545454.54545455)/30</f>
        <v>0</v>
      </c>
      <c r="BS78">
        <f>(('Base-New'!BT79*'Per Unit Emission'!D122)*4545454.54545455)/30</f>
        <v>0</v>
      </c>
      <c r="BT78">
        <f>(('Base-New'!BU79*'Per Unit Emission'!E122)*4545454.54545455)/30</f>
        <v>0</v>
      </c>
      <c r="BU78">
        <f>(('Base-New'!BV79*'Per Unit Emission'!F122)*4545454.54545455)/30</f>
        <v>0</v>
      </c>
      <c r="BV78">
        <f>(('Base-New'!BW79*'Per Unit Emission'!G122)*4545454.54545455)/30</f>
        <v>0</v>
      </c>
      <c r="BW78">
        <f>(('Base-New'!BX79*'Per Unit Emission'!H122)*4545454.54545455)/30</f>
        <v>0</v>
      </c>
      <c r="BX78">
        <f>(('Base-New'!BY79*'Per Unit Emission'!I122)*4545454.54545455)/30</f>
        <v>0</v>
      </c>
      <c r="BY78">
        <f>(('Base-New'!BZ79*'Per Unit Emission'!J122)*4545454.54545455)/30</f>
        <v>0</v>
      </c>
      <c r="BZ78">
        <f>(('Base-New'!CA79*'Per Unit Emission'!K122)*4545454.54545455)/30</f>
        <v>0</v>
      </c>
      <c r="CA78">
        <f>(('Base-New'!CB79*'Per Unit Emission'!L122)*4545454.54545455)/30</f>
        <v>0</v>
      </c>
      <c r="CB78">
        <f>(('Base-New'!CC79*'Per Unit Emission'!M122)*4545454.54545455)/30</f>
        <v>0</v>
      </c>
      <c r="CC78">
        <f>(('Base-New'!CD79*'Per Unit Emission'!N122)*4545454.54545455)/30</f>
        <v>0</v>
      </c>
      <c r="CD78">
        <f>(('Base-New'!CE79*'Per Unit Emission'!O122)*4545454.54545455)/30</f>
        <v>0</v>
      </c>
      <c r="CE78">
        <f>(('Base-New'!CF79*'Per Unit Emission'!P122)*4545454.54545455)/30</f>
        <v>0</v>
      </c>
      <c r="CF78">
        <f>(('Base-New'!CG79*'Per Unit Emission'!Q122)*4545454.54545455)/30</f>
        <v>0</v>
      </c>
      <c r="CG78">
        <f>(('Base-New'!CH79*'Per Unit Emission'!R122)*4545454.54545455)/30</f>
        <v>0</v>
      </c>
      <c r="CH78">
        <v>0</v>
      </c>
      <c r="CI78">
        <v>0</v>
      </c>
      <c r="CJ78">
        <v>68.033333333333331</v>
      </c>
      <c r="CK78">
        <f>(('RCP26-NEW'!C79*'Per Unit Emission'!T122)*4545454.54545455)/30</f>
        <v>2000890710.1831489</v>
      </c>
      <c r="CL78">
        <f>(('RCP26-NEW'!D79*'Per Unit Emission'!U122)*4545454.54545455)/30</f>
        <v>488647110.60854715</v>
      </c>
      <c r="CM78">
        <f>(('RCP26-NEW'!E79*'Per Unit Emission'!V122)*4545454.54545455)/30</f>
        <v>0</v>
      </c>
      <c r="CN78">
        <f>(('RCP26-NEW'!F79*'Per Unit Emission'!W122)*4545454.54545455)/30</f>
        <v>101015245.55895379</v>
      </c>
      <c r="CO78">
        <f>(('RCP26-NEW'!G79*'Per Unit Emission'!X122)*4545454.54545455)/30</f>
        <v>954543185.03427935</v>
      </c>
      <c r="CP78">
        <f>(('RCP26-NEW'!H79*'Per Unit Emission'!Y122)*4545454.54545455)/30</f>
        <v>127565201.96121851</v>
      </c>
      <c r="CQ78">
        <f>(('RCP26-NEW'!I79*'Per Unit Emission'!Z122)*4545454.54545455)/30</f>
        <v>111871181.04668665</v>
      </c>
      <c r="CR78">
        <f>(('RCP26-NEW'!J79*'Per Unit Emission'!AA122)*4545454.54545455)/30</f>
        <v>624621925.17952943</v>
      </c>
      <c r="CS78">
        <f>(('RCP26-NEW'!K79*'Per Unit Emission'!AB122)*4545454.54545455)/30</f>
        <v>2490386861.9000506</v>
      </c>
      <c r="CT78">
        <f>(('RCP26-NEW'!L79*'Per Unit Emission'!AC122)*4545454.54545455)/30</f>
        <v>459833204.16191542</v>
      </c>
      <c r="CU78">
        <f>(('RCP26-NEW'!M79*'Per Unit Emission'!AD122)*4545454.54545455)/30</f>
        <v>569254053.13335037</v>
      </c>
      <c r="CV78">
        <f>(('RCP26-NEW'!N79*'Per Unit Emission'!AE122)*4545454.54545455)/30</f>
        <v>63024715.286819369</v>
      </c>
      <c r="CW78">
        <f>(('RCP26-NEW'!O79*'Per Unit Emission'!AF122)*4545454.54545455)/30</f>
        <v>190554755.69864437</v>
      </c>
      <c r="CX78">
        <f>(('RCP26-NEW'!P79*'Per Unit Emission'!AG122)*4545454.54545455)/30</f>
        <v>115972090.56900759</v>
      </c>
      <c r="CY78">
        <f>(('RCP26-NEW'!Q79*'Per Unit Emission'!AH122)*4545454.54545455)/30</f>
        <v>156364723.43758181</v>
      </c>
      <c r="CZ78">
        <f>(('RCP26-NEW'!R79*'Per Unit Emission'!AI122)*4545454.54545455)/30</f>
        <v>454434065.08290821</v>
      </c>
      <c r="DA78">
        <f>(('RCP26-NEW'!S79*'Per Unit Emission'!AJ122)*4545454.54545455)/30</f>
        <v>0</v>
      </c>
      <c r="DB78">
        <f>(('RCP26-NEW'!T79*'Per Unit Emission'!T122)*4545454.54545455)/30</f>
        <v>1034434602.9972924</v>
      </c>
      <c r="DC78">
        <f>(('RCP26-NEW'!U79*'Per Unit Emission'!U122)*4545454.54545455)/30</f>
        <v>86832733.917049676</v>
      </c>
      <c r="DD78">
        <f>(('RCP26-NEW'!V79*'Per Unit Emission'!V122)*4545454.54545455)/30</f>
        <v>0</v>
      </c>
      <c r="DE78">
        <f>(('RCP26-NEW'!W79*'Per Unit Emission'!W122)*4545454.54545455)/30</f>
        <v>0</v>
      </c>
      <c r="DF78">
        <f>(('RCP26-NEW'!X79*'Per Unit Emission'!X122)*4545454.54545455)/30</f>
        <v>502536324.0214904</v>
      </c>
      <c r="DG78">
        <f>(('RCP26-NEW'!Y79*'Per Unit Emission'!Y122)*4545454.54545455)/30</f>
        <v>84173362.558765277</v>
      </c>
      <c r="DH78">
        <f>(('RCP26-NEW'!Z79*'Per Unit Emission'!Z122)*4545454.54545455)/30</f>
        <v>66853824.792652994</v>
      </c>
      <c r="DI78">
        <f>(('RCP26-NEW'!AA79*'Per Unit Emission'!AA122)*4545454.54545455)/30</f>
        <v>396148396.58808535</v>
      </c>
      <c r="DJ78">
        <f>(('RCP26-NEW'!AB79*'Per Unit Emission'!AB122)*4545454.54545455)/30</f>
        <v>1480124428.961005</v>
      </c>
      <c r="DK78">
        <f>(('RCP26-NEW'!AC79*'Per Unit Emission'!AC122)*4545454.54545455)/30</f>
        <v>297090567.8312301</v>
      </c>
      <c r="DL78">
        <f>(('RCP26-NEW'!AD79*'Per Unit Emission'!AD122)*4545454.54545455)/30</f>
        <v>306435256.86992276</v>
      </c>
      <c r="DM78">
        <f>(('RCP26-NEW'!AE79*'Per Unit Emission'!AE122)*4545454.54545455)/30</f>
        <v>37055945.210767344</v>
      </c>
      <c r="DN78">
        <f>(('RCP26-NEW'!AF79*'Per Unit Emission'!AF122)*4545454.54545455)/30</f>
        <v>106439247.99169226</v>
      </c>
      <c r="DO78">
        <f>(('RCP26-NEW'!AG79*'Per Unit Emission'!AG122)*4545454.54545455)/30</f>
        <v>41447805.412925288</v>
      </c>
      <c r="DP78">
        <f>(('RCP26-NEW'!AH79*'Per Unit Emission'!AH122)*4545454.54545455)/30</f>
        <v>86409549.830839679</v>
      </c>
      <c r="DQ78">
        <f>(('RCP26-NEW'!AI79*'Per Unit Emission'!AI122)*4545454.54545455)/30</f>
        <v>180969641.15718088</v>
      </c>
      <c r="DR78">
        <f>(('RCP26-NEW'!AJ79*'Per Unit Emission'!AJ122)*4545454.54545455)/30</f>
        <v>0</v>
      </c>
      <c r="DS78">
        <f>(('RCP26-NEW'!AK79*'Per Unit Emission'!T122)*4545454.54545455)/30</f>
        <v>0</v>
      </c>
      <c r="DT78">
        <f>(('RCP26-NEW'!AL79*'Per Unit Emission'!U122)*4545454.54545455)/30</f>
        <v>0</v>
      </c>
      <c r="DU78">
        <f>(('RCP26-NEW'!AM79*'Per Unit Emission'!V122)*4545454.54545455)/30</f>
        <v>0</v>
      </c>
      <c r="DV78">
        <f>(('RCP26-NEW'!AN79*'Per Unit Emission'!W122)*4545454.54545455)/30</f>
        <v>0</v>
      </c>
      <c r="DW78">
        <f>(('RCP26-NEW'!AO79*'Per Unit Emission'!X122)*4545454.54545455)/30</f>
        <v>0</v>
      </c>
      <c r="DX78">
        <f>(('RCP26-NEW'!AP79*'Per Unit Emission'!Y122)*4545454.54545455)/30</f>
        <v>40781523.156312272</v>
      </c>
      <c r="DY78">
        <f>(('RCP26-NEW'!AQ79*'Per Unit Emission'!Z122)*4545454.54545455)/30</f>
        <v>0</v>
      </c>
      <c r="DZ78">
        <f>(('RCP26-NEW'!AR79*'Per Unit Emission'!AA122)*4545454.54545455)/30</f>
        <v>167674867.99664447</v>
      </c>
      <c r="EA78">
        <f>(('RCP26-NEW'!AS79*'Per Unit Emission'!AB122)*4545454.54545455)/30</f>
        <v>469861996.02195913</v>
      </c>
      <c r="EB78">
        <f>(('RCP26-NEW'!AT79*'Per Unit Emission'!AC122)*4545454.54545455)/30</f>
        <v>134347931.50054461</v>
      </c>
      <c r="EC78">
        <f>(('RCP26-NEW'!AU79*'Per Unit Emission'!AD122)*4545454.54545455)/30</f>
        <v>15960679.374921916</v>
      </c>
      <c r="ED78">
        <f>(('RCP26-NEW'!AV79*'Per Unit Emission'!AE122)*4545454.54545455)/30</f>
        <v>8438221.613540398</v>
      </c>
      <c r="EE78">
        <f>(('RCP26-NEW'!AW79*'Per Unit Emission'!AF122)*4545454.54545455)/30</f>
        <v>0</v>
      </c>
      <c r="EF78">
        <f>(('RCP26-NEW'!AX79*'Per Unit Emission'!AG122)*4545454.54545455)/30</f>
        <v>0</v>
      </c>
      <c r="EG78">
        <f>(('RCP26-NEW'!AY79*'Per Unit Emission'!AH122)*4545454.54545455)/30</f>
        <v>0</v>
      </c>
      <c r="EH78">
        <f>(('RCP26-NEW'!AZ79*'Per Unit Emission'!AI122)*4545454.54545455)/30</f>
        <v>0</v>
      </c>
      <c r="EI78">
        <f>(('RCP26-NEW'!BA79*'Per Unit Emission'!AJ122)*4545454.54545455)/30</f>
        <v>0</v>
      </c>
      <c r="EJ78">
        <f>(('RCP26-NEW'!BB79*'Per Unit Emission'!T122)*4545454.54545455)/30</f>
        <v>0</v>
      </c>
      <c r="EK78">
        <f>(('RCP26-NEW'!BC79*'Per Unit Emission'!U122)*4545454.54545455)/30</f>
        <v>0</v>
      </c>
      <c r="EL78">
        <f>(('RCP26-NEW'!BD79*'Per Unit Emission'!V122)*4545454.54545455)/30</f>
        <v>0</v>
      </c>
      <c r="EM78">
        <f>(('RCP26-NEW'!BE79*'Per Unit Emission'!W122)*4545454.54545455)/30</f>
        <v>0</v>
      </c>
      <c r="EN78">
        <f>(('RCP26-NEW'!BF79*'Per Unit Emission'!X122)*4545454.54545455)/30</f>
        <v>0</v>
      </c>
      <c r="EO78">
        <f>(('RCP26-NEW'!BG79*'Per Unit Emission'!Y122)*4545454.54545455)/30</f>
        <v>0</v>
      </c>
      <c r="EP78">
        <f>(('RCP26-NEW'!BH79*'Per Unit Emission'!Z122)*4545454.54545455)/30</f>
        <v>0</v>
      </c>
      <c r="EQ78">
        <f>(('RCP26-NEW'!BI79*'Per Unit Emission'!AA122)*4545454.54545455)/30</f>
        <v>0</v>
      </c>
      <c r="ER78">
        <f>(('RCP26-NEW'!BJ79*'Per Unit Emission'!AB122)*4545454.54545455)/30</f>
        <v>0</v>
      </c>
      <c r="ES78">
        <f>(('RCP26-NEW'!BK79*'Per Unit Emission'!AC122)*4545454.54545455)/30</f>
        <v>0</v>
      </c>
      <c r="ET78">
        <f>(('RCP26-NEW'!BL79*'Per Unit Emission'!AD122)*4545454.54545455)/30</f>
        <v>0</v>
      </c>
      <c r="EU78">
        <f>(('RCP26-NEW'!BM79*'Per Unit Emission'!AE122)*4545454.54545455)/30</f>
        <v>0</v>
      </c>
      <c r="EV78">
        <f>(('RCP26-NEW'!BN79*'Per Unit Emission'!AF122)*4545454.54545455)/30</f>
        <v>0</v>
      </c>
      <c r="EW78">
        <f>(('RCP26-NEW'!BO79*'Per Unit Emission'!AG122)*4545454.54545455)/30</f>
        <v>0</v>
      </c>
      <c r="EX78">
        <f>(('RCP26-NEW'!BP79*'Per Unit Emission'!AH122)*4545454.54545455)/30</f>
        <v>0</v>
      </c>
      <c r="EY78">
        <f>(('RCP26-NEW'!BQ79*'Per Unit Emission'!AI122)*4545454.54545455)/30</f>
        <v>0</v>
      </c>
      <c r="EZ78">
        <f>(('RCP26-NEW'!BR79*'Per Unit Emission'!AJ122)*4545454.54545455)/30</f>
        <v>0</v>
      </c>
      <c r="FA78">
        <f>(('RCP26-NEW'!BS79*'Per Unit Emission'!T122)*4545454.54545455)/30</f>
        <v>0</v>
      </c>
      <c r="FB78">
        <f>(('RCP26-NEW'!BT79*'Per Unit Emission'!U122)*4545454.54545455)/30</f>
        <v>0</v>
      </c>
      <c r="FC78">
        <f>(('RCP26-NEW'!BU79*'Per Unit Emission'!V122)*4545454.54545455)/30</f>
        <v>0</v>
      </c>
      <c r="FD78">
        <f>(('RCP26-NEW'!BV79*'Per Unit Emission'!W122)*4545454.54545455)/30</f>
        <v>0</v>
      </c>
      <c r="FE78">
        <f>(('RCP26-NEW'!BW79*'Per Unit Emission'!X122)*4545454.54545455)/30</f>
        <v>0</v>
      </c>
      <c r="FF78">
        <f>(('RCP26-NEW'!BX79*'Per Unit Emission'!Y122)*4545454.54545455)/30</f>
        <v>0</v>
      </c>
      <c r="FG78">
        <f>(('RCP26-NEW'!BY79*'Per Unit Emission'!Z122)*4545454.54545455)/30</f>
        <v>0</v>
      </c>
      <c r="FH78">
        <f>(('RCP26-NEW'!BZ79*'Per Unit Emission'!AA122)*4545454.54545455)/30</f>
        <v>0</v>
      </c>
      <c r="FI78">
        <f>(('RCP26-NEW'!CA79*'Per Unit Emission'!AB122)*4545454.54545455)/30</f>
        <v>0</v>
      </c>
      <c r="FJ78">
        <f>(('RCP26-NEW'!CB79*'Per Unit Emission'!AC122)*4545454.54545455)/30</f>
        <v>0</v>
      </c>
      <c r="FK78">
        <f>(('RCP26-NEW'!CC79*'Per Unit Emission'!AD122)*4545454.54545455)/30</f>
        <v>0</v>
      </c>
      <c r="FL78">
        <f>(('RCP26-NEW'!CD79*'Per Unit Emission'!AE122)*4545454.54545455)/30</f>
        <v>0</v>
      </c>
      <c r="FM78">
        <f>(('RCP26-NEW'!CE79*'Per Unit Emission'!AF122)*4545454.54545455)/30</f>
        <v>0</v>
      </c>
      <c r="FN78">
        <f>(('RCP26-NEW'!CF79*'Per Unit Emission'!AG122)*4545454.54545455)/30</f>
        <v>0</v>
      </c>
      <c r="FO78">
        <f>(('RCP26-NEW'!CG79*'Per Unit Emission'!AH122)*4545454.54545455)/30</f>
        <v>0</v>
      </c>
      <c r="FP78">
        <f>(('RCP26-NEW'!CH79*'Per Unit Emission'!AI122)*4545454.54545455)/30</f>
        <v>0</v>
      </c>
      <c r="FQ78">
        <v>0</v>
      </c>
      <c r="FR78">
        <v>0</v>
      </c>
      <c r="FS78">
        <v>68.033333333333331</v>
      </c>
      <c r="FT78">
        <f>(('RCP19-NEW'!C79*'Per Unit Emission'!AK122)*4545454.54545455)/30</f>
        <v>34607535.0200762</v>
      </c>
      <c r="FU78">
        <f>(('RCP19-NEW'!D79*'Per Unit Emission'!AL122)*4545454.54545455)/30</f>
        <v>309416104.37866229</v>
      </c>
      <c r="FV78">
        <f>(('RCP19-NEW'!E79*'Per Unit Emission'!AM122)*4545454.54545455)/30</f>
        <v>0</v>
      </c>
      <c r="FW78">
        <f>(('RCP19-NEW'!F79*'Per Unit Emission'!AN122)*4545454.54545455)/30</f>
        <v>2782050.8930013394</v>
      </c>
      <c r="FX78">
        <f>(('RCP19-NEW'!G79*'Per Unit Emission'!AO122)*4545454.54545455)/30</f>
        <v>345494921.66850775</v>
      </c>
      <c r="FY78">
        <f>(('RCP19-NEW'!H79*'Per Unit Emission'!AP122)*4545454.54545455)/30</f>
        <v>96083965.538152128</v>
      </c>
      <c r="FZ78">
        <f>(('RCP19-NEW'!I79*'Per Unit Emission'!AQ122)*4545454.54545455)/30</f>
        <v>123759705.26024042</v>
      </c>
      <c r="GA78">
        <f>(('RCP19-NEW'!J79*'Per Unit Emission'!AR122)*4545454.54545455)/30</f>
        <v>401010633.84394622</v>
      </c>
      <c r="GB78">
        <f>(('RCP19-NEW'!K79*'Per Unit Emission'!AS122)*4545454.54545455)/30</f>
        <v>1583850373.2058268</v>
      </c>
      <c r="GC78">
        <f>(('RCP19-NEW'!L79*'Per Unit Emission'!AT122)*4545454.54545455)/30</f>
        <v>250389617.18888694</v>
      </c>
      <c r="GD78">
        <f>(('RCP19-NEW'!M79*'Per Unit Emission'!AU122)*4545454.54545455)/30</f>
        <v>24555562.99534696</v>
      </c>
      <c r="GE78">
        <f>(('RCP19-NEW'!N79*'Per Unit Emission'!AV122)*4545454.54545455)/30</f>
        <v>139682062.07326502</v>
      </c>
      <c r="GF78">
        <f>(('RCP19-NEW'!O79*'Per Unit Emission'!AW122)*4545454.54545455)/30</f>
        <v>103253362.47221895</v>
      </c>
      <c r="GG78">
        <f>(('RCP19-NEW'!P79*'Per Unit Emission'!AX122)*4545454.54545455)/30</f>
        <v>146607645.571693</v>
      </c>
      <c r="GH78">
        <f>(('RCP19-NEW'!Q79*'Per Unit Emission'!AY122)*4545454.54545455)/30</f>
        <v>106258238.81372724</v>
      </c>
      <c r="GI78">
        <f>(('RCP19-NEW'!R79*'Per Unit Emission'!AZ122)*4545454.54545455)/30</f>
        <v>807725279.53265369</v>
      </c>
      <c r="GJ78">
        <f>(('RCP19-NEW'!S79*'Per Unit Emission'!BA122)*4545454.54545455)/30</f>
        <v>0</v>
      </c>
      <c r="GK78">
        <f>(('RCP19-NEW'!T79*'Per Unit Emission'!AK122)*4545454.54545455)/30</f>
        <v>0</v>
      </c>
      <c r="GL78">
        <f>(('RCP19-NEW'!U79*'Per Unit Emission'!AL122)*4545454.54545455)/30</f>
        <v>123524105.42327161</v>
      </c>
      <c r="GM78">
        <f>(('RCP19-NEW'!V79*'Per Unit Emission'!AM122)*4545454.54545455)/30</f>
        <v>0</v>
      </c>
      <c r="GN78">
        <f>(('RCP19-NEW'!W79*'Per Unit Emission'!AN122)*4545454.54545455)/30</f>
        <v>0</v>
      </c>
      <c r="GO78">
        <f>(('RCP19-NEW'!X79*'Per Unit Emission'!AO122)*4545454.54545455)/30</f>
        <v>123070045.25458126</v>
      </c>
      <c r="GP78">
        <f>(('RCP19-NEW'!Y79*'Per Unit Emission'!AP122)*4545454.54545455)/30</f>
        <v>69338581.982489333</v>
      </c>
      <c r="GQ78">
        <f>(('RCP19-NEW'!Z79*'Per Unit Emission'!AQ122)*4545454.54545455)/30</f>
        <v>79658826.990303487</v>
      </c>
      <c r="GR78">
        <f>(('RCP19-NEW'!AA79*'Per Unit Emission'!AR122)*4545454.54545455)/30</f>
        <v>201919791.38994372</v>
      </c>
      <c r="GS78">
        <f>(('RCP19-NEW'!AB79*'Per Unit Emission'!AS122)*4545454.54545455)/30</f>
        <v>829912246.86853683</v>
      </c>
      <c r="GT78">
        <f>(('RCP19-NEW'!AC79*'Per Unit Emission'!AT122)*4545454.54545455)/30</f>
        <v>144950567.25157422</v>
      </c>
      <c r="GU78">
        <f>(('RCP19-NEW'!AD79*'Per Unit Emission'!AU122)*4545454.54545455)/30</f>
        <v>0</v>
      </c>
      <c r="GV78">
        <f>(('RCP19-NEW'!AE79*'Per Unit Emission'!AV122)*4545454.54545455)/30</f>
        <v>97065810.140850797</v>
      </c>
      <c r="GW78">
        <f>(('RCP19-NEW'!AF79*'Per Unit Emission'!AW122)*4545454.54545455)/30</f>
        <v>57987795.027804367</v>
      </c>
      <c r="GX78">
        <f>(('RCP19-NEW'!AG79*'Per Unit Emission'!AX122)*4545454.54545455)/30</f>
        <v>77057742.925618097</v>
      </c>
      <c r="GY78">
        <f>(('RCP19-NEW'!AH79*'Per Unit Emission'!AY122)*4545454.54545455)/30</f>
        <v>55445783.23940672</v>
      </c>
      <c r="GZ78">
        <f>(('RCP19-NEW'!AI79*'Per Unit Emission'!AZ122)*4545454.54545455)/30</f>
        <v>496279964.7637701</v>
      </c>
      <c r="HA78">
        <f>(('RCP19-NEW'!AJ79*'Per Unit Emission'!BA122)*4545454.54545455)/30</f>
        <v>0</v>
      </c>
      <c r="HB78">
        <f>(('RCP19-NEW'!AK79*'Per Unit Emission'!AK122)*4545454.54545455)/30</f>
        <v>0</v>
      </c>
      <c r="HC78">
        <f>(('RCP19-NEW'!AL79*'Per Unit Emission'!AL122)*4545454.54545455)/30</f>
        <v>12315784.5027203</v>
      </c>
      <c r="HD78">
        <f>(('RCP19-NEW'!AM79*'Per Unit Emission'!AM122)*4545454.54545455)/30</f>
        <v>0</v>
      </c>
      <c r="HE78">
        <f>(('RCP19-NEW'!AN79*'Per Unit Emission'!AN122)*4545454.54545455)/30</f>
        <v>0</v>
      </c>
      <c r="HF78">
        <f>(('RCP19-NEW'!AO79*'Per Unit Emission'!AO122)*4545454.54545455)/30</f>
        <v>0</v>
      </c>
      <c r="HG78">
        <f>(('RCP19-NEW'!AP79*'Per Unit Emission'!AP122)*4545454.54545455)/30</f>
        <v>42593198.426826186</v>
      </c>
      <c r="HH78">
        <f>(('RCP19-NEW'!AQ79*'Per Unit Emission'!AQ122)*4545454.54545455)/30</f>
        <v>35557948.72036583</v>
      </c>
      <c r="HI78">
        <f>(('RCP19-NEW'!AR79*'Per Unit Emission'!AR122)*4545454.54545455)/30</f>
        <v>2828948.9359426862</v>
      </c>
      <c r="HJ78">
        <f>(('RCP19-NEW'!AS79*'Per Unit Emission'!AS122)*4545454.54545455)/30</f>
        <v>75974120.531238005</v>
      </c>
      <c r="HK78">
        <f>(('RCP19-NEW'!AT79*'Per Unit Emission'!AT122)*4545454.54545455)/30</f>
        <v>39511517.314262293</v>
      </c>
      <c r="HL78">
        <f>(('RCP19-NEW'!AU79*'Per Unit Emission'!AU122)*4545454.54545455)/30</f>
        <v>0</v>
      </c>
      <c r="HM78">
        <f>(('RCP19-NEW'!AV79*'Per Unit Emission'!AV122)*4545454.54545455)/30</f>
        <v>54449558.208436415</v>
      </c>
      <c r="HN78">
        <f>(('RCP19-NEW'!AW79*'Per Unit Emission'!AW122)*4545454.54545455)/30</f>
        <v>12722227.583389143</v>
      </c>
      <c r="HO78">
        <f>(('RCP19-NEW'!AX79*'Per Unit Emission'!AX122)*4545454.54545455)/30</f>
        <v>5562643.0108696548</v>
      </c>
      <c r="HP78">
        <f>(('RCP19-NEW'!AY79*'Per Unit Emission'!AY122)*4545454.54545455)/30</f>
        <v>4633327.665085203</v>
      </c>
      <c r="HQ78">
        <f>(('RCP19-NEW'!AZ79*'Per Unit Emission'!AZ122)*4545454.54545455)/30</f>
        <v>184834649.99488735</v>
      </c>
      <c r="HR78">
        <f>(('RCP19-NEW'!BA79*'Per Unit Emission'!BA122)*4545454.54545455)/30</f>
        <v>0</v>
      </c>
      <c r="HS78">
        <f>(('RCP19-NEW'!BB79*'Per Unit Emission'!AK122)*4545454.54545455)/30</f>
        <v>0</v>
      </c>
      <c r="HT78">
        <f>(('RCP19-NEW'!BC79*'Per Unit Emission'!AL122)*4545454.54545455)/30</f>
        <v>0</v>
      </c>
      <c r="HU78">
        <f>(('RCP19-NEW'!BD79*'Per Unit Emission'!AM122)*4545454.54545455)/30</f>
        <v>0</v>
      </c>
      <c r="HV78">
        <f>(('RCP19-NEW'!BE79*'Per Unit Emission'!AN122)*4545454.54545455)/30</f>
        <v>0</v>
      </c>
      <c r="HW78">
        <f>(('RCP19-NEW'!BF79*'Per Unit Emission'!AO122)*4545454.54545455)/30</f>
        <v>0</v>
      </c>
      <c r="HX78">
        <f>(('RCP19-NEW'!BG79*'Per Unit Emission'!AP122)*4545454.54545455)/30</f>
        <v>0</v>
      </c>
      <c r="HY78">
        <f>(('RCP19-NEW'!BH79*'Per Unit Emission'!AQ122)*4545454.54545455)/30</f>
        <v>0</v>
      </c>
      <c r="HZ78">
        <f>(('RCP19-NEW'!BI79*'Per Unit Emission'!AR122)*4545454.54545455)/30</f>
        <v>0</v>
      </c>
      <c r="IA78">
        <f>(('RCP19-NEW'!BJ79*'Per Unit Emission'!AS122)*4545454.54545455)/30</f>
        <v>0</v>
      </c>
      <c r="IB78">
        <f>(('RCP19-NEW'!BK79*'Per Unit Emission'!AT122)*4545454.54545455)/30</f>
        <v>0</v>
      </c>
      <c r="IC78">
        <f>(('RCP19-NEW'!BL79*'Per Unit Emission'!AU122)*4545454.54545455)/30</f>
        <v>0</v>
      </c>
      <c r="ID78">
        <f>(('RCP19-NEW'!BM79*'Per Unit Emission'!AV122)*4545454.54545455)/30</f>
        <v>0</v>
      </c>
      <c r="IE78">
        <f>(('RCP19-NEW'!BN79*'Per Unit Emission'!AW122)*4545454.54545455)/30</f>
        <v>0</v>
      </c>
      <c r="IF78">
        <f>(('RCP19-NEW'!BO79*'Per Unit Emission'!AX122)*4545454.54545455)/30</f>
        <v>0</v>
      </c>
      <c r="IG78">
        <f>(('RCP19-NEW'!BP79*'Per Unit Emission'!AY122)*4545454.54545455)/30</f>
        <v>0</v>
      </c>
      <c r="IH78">
        <f>(('RCP19-NEW'!BQ79*'Per Unit Emission'!AZ122)*4545454.54545455)/30</f>
        <v>0</v>
      </c>
      <c r="II78">
        <f>(('RCP19-NEW'!BR79*'Per Unit Emission'!BA122)*4545454.54545455)/30</f>
        <v>0</v>
      </c>
      <c r="IJ78">
        <f>(('RCP19-NEW'!BS79*'Per Unit Emission'!AK122)*4545454.54545455)/30</f>
        <v>0</v>
      </c>
      <c r="IK78">
        <f>(('RCP19-NEW'!BT79*'Per Unit Emission'!AL122)*4545454.54545455)/30</f>
        <v>0</v>
      </c>
      <c r="IL78">
        <f>(('RCP19-NEW'!BU79*'Per Unit Emission'!AM122)*4545454.54545455)/30</f>
        <v>0</v>
      </c>
      <c r="IM78">
        <f>(('RCP19-NEW'!BV79*'Per Unit Emission'!AN122)*4545454.54545455)/30</f>
        <v>0</v>
      </c>
      <c r="IN78">
        <f>(('RCP19-NEW'!BW79*'Per Unit Emission'!AO122)*4545454.54545455)/30</f>
        <v>0</v>
      </c>
      <c r="IO78">
        <f>(('RCP19-NEW'!BX79*'Per Unit Emission'!AP122)*4545454.54545455)/30</f>
        <v>0</v>
      </c>
      <c r="IP78">
        <f>(('RCP19-NEW'!BY79*'Per Unit Emission'!AQ122)*4545454.54545455)/30</f>
        <v>0</v>
      </c>
      <c r="IQ78">
        <f>(('RCP19-NEW'!BZ79*'Per Unit Emission'!AR122)*4545454.54545455)/30</f>
        <v>0</v>
      </c>
      <c r="IR78">
        <f>(('RCP19-NEW'!CA79*'Per Unit Emission'!AS122)*4545454.54545455)/30</f>
        <v>0</v>
      </c>
      <c r="IS78">
        <f>(('RCP19-NEW'!CB79*'Per Unit Emission'!AT122)*4545454.54545455)/30</f>
        <v>0</v>
      </c>
      <c r="IT78">
        <f>(('RCP19-NEW'!CC79*'Per Unit Emission'!AU122)*4545454.54545455)/30</f>
        <v>0</v>
      </c>
      <c r="IU78">
        <f>(('RCP19-NEW'!CD79*'Per Unit Emission'!AV122)*4545454.54545455)/30</f>
        <v>0</v>
      </c>
      <c r="IV78">
        <f>(('RCP19-NEW'!CE79*'Per Unit Emission'!AW122)*4545454.54545455)/30</f>
        <v>0</v>
      </c>
      <c r="IW78">
        <f>(('RCP19-NEW'!CF79*'Per Unit Emission'!AX122)*4545454.54545455)/30</f>
        <v>0</v>
      </c>
      <c r="IX78">
        <f>(('RCP19-NEW'!CG79*'Per Unit Emission'!AY122)*4545454.54545455)/30</f>
        <v>0</v>
      </c>
      <c r="IY78">
        <f>(('RCP19-NEW'!CH79*'Per Unit Emission'!AZ122)*4545454.54545455)/30</f>
        <v>0</v>
      </c>
    </row>
    <row r="79" spans="1:259" x14ac:dyDescent="0.25">
      <c r="A79">
        <v>2042</v>
      </c>
      <c r="B79">
        <f>(('Base-New'!C80*'Per Unit Emission'!C123)*4545454.54545455)/30</f>
        <v>0</v>
      </c>
      <c r="C79">
        <f>(('Base-New'!D80*'Per Unit Emission'!D123)*4545454.54545455)/30</f>
        <v>624394490.53021479</v>
      </c>
      <c r="D79">
        <f>(('Base-New'!E80*'Per Unit Emission'!E123)*4545454.54545455)/30</f>
        <v>154315449.50839508</v>
      </c>
      <c r="E79">
        <f>(('Base-New'!F80*'Per Unit Emission'!F123)*4545454.54545455)/30</f>
        <v>37241755.87806192</v>
      </c>
      <c r="F79">
        <f>(('Base-New'!G80*'Per Unit Emission'!G123)*4545454.54545455)/30</f>
        <v>326815154.53663844</v>
      </c>
      <c r="G79">
        <f>(('Base-New'!H80*'Per Unit Emission'!H123)*4545454.54545455)/30</f>
        <v>127281534.97448207</v>
      </c>
      <c r="H79">
        <f>(('Base-New'!I80*'Per Unit Emission'!I123)*4545454.54545455)/30</f>
        <v>169010537.76684806</v>
      </c>
      <c r="I79">
        <f>(('Base-New'!J80*'Per Unit Emission'!J123)*4545454.54545455)/30</f>
        <v>289926821.71878564</v>
      </c>
      <c r="J79">
        <f>(('Base-New'!K80*'Per Unit Emission'!K123)*4545454.54545455)/30</f>
        <v>3001176091.6437778</v>
      </c>
      <c r="K79">
        <f>(('Base-New'!L80*'Per Unit Emission'!L123)*4545454.54545455)/30</f>
        <v>366192206.58552241</v>
      </c>
      <c r="L79">
        <f>(('Base-New'!M80*'Per Unit Emission'!M123)*4545454.54545455)/30</f>
        <v>364931078.4056139</v>
      </c>
      <c r="M79">
        <f>(('Base-New'!N80*'Per Unit Emission'!N123)*4545454.54545455)/30</f>
        <v>26120382.608060125</v>
      </c>
      <c r="N79">
        <f>(('Base-New'!O80*'Per Unit Emission'!O123)*4545454.54545455)/30</f>
        <v>232746185.11577272</v>
      </c>
      <c r="O79">
        <f>(('Base-New'!P80*'Per Unit Emission'!P123)*4545454.54545455)/30</f>
        <v>255055313.76738992</v>
      </c>
      <c r="P79">
        <f>(('Base-New'!Q80*'Per Unit Emission'!Q123)*4545454.54545455)/30</f>
        <v>185126512.62512413</v>
      </c>
      <c r="Q79">
        <f>(('Base-New'!R80*'Per Unit Emission'!R123)*4545454.54545455)/30</f>
        <v>784661393.75946558</v>
      </c>
      <c r="R79">
        <v>0</v>
      </c>
      <c r="S79">
        <f>(('Base-New'!T80*'Per Unit Emission'!C123)*4545454.54545455)/30</f>
        <v>0</v>
      </c>
      <c r="T79">
        <f>(('Base-New'!U80*'Per Unit Emission'!D123)*4545454.54545455)/30</f>
        <v>300034054.219706</v>
      </c>
      <c r="U79">
        <f>(('Base-New'!V80*'Per Unit Emission'!E123)*4545454.54545455)/30</f>
        <v>0</v>
      </c>
      <c r="V79">
        <f>(('Base-New'!W80*'Per Unit Emission'!F123)*4545454.54545455)/30</f>
        <v>0</v>
      </c>
      <c r="W79">
        <f>(('Base-New'!X80*'Per Unit Emission'!G123)*4545454.54545455)/30</f>
        <v>0</v>
      </c>
      <c r="X79">
        <f>(('Base-New'!Y80*'Per Unit Emission'!H123)*4545454.54545455)/30</f>
        <v>88149039.905532345</v>
      </c>
      <c r="Y79">
        <f>(('Base-New'!Z80*'Per Unit Emission'!I123)*4545454.54545455)/30</f>
        <v>117265097.23895894</v>
      </c>
      <c r="Z79">
        <f>(('Base-New'!AA80*'Per Unit Emission'!J123)*4545454.54545455)/30</f>
        <v>153010529.10522452</v>
      </c>
      <c r="AA79">
        <f>(('Base-New'!AB80*'Per Unit Emission'!K123)*4545454.54545455)/30</f>
        <v>1891340017.7835264</v>
      </c>
      <c r="AB79">
        <f>(('Base-New'!AC80*'Per Unit Emission'!L123)*4545454.54545455)/30</f>
        <v>228530546.48503628</v>
      </c>
      <c r="AC79">
        <f>(('Base-New'!AD80*'Per Unit Emission'!M123)*4545454.54545455)/30</f>
        <v>209300781.66220114</v>
      </c>
      <c r="AD79">
        <f>(('Base-New'!AE80*'Per Unit Emission'!N123)*4545454.54545455)/30</f>
        <v>8754545.7255031019</v>
      </c>
      <c r="AE79">
        <f>(('Base-New'!AF80*'Per Unit Emission'!O123)*4545454.54545455)/30</f>
        <v>144132481.43889186</v>
      </c>
      <c r="AF79">
        <f>(('Base-New'!AG80*'Per Unit Emission'!P123)*4545454.54545455)/30</f>
        <v>169606822.53743443</v>
      </c>
      <c r="AG79">
        <f>(('Base-New'!AH80*'Per Unit Emission'!Q123)*4545454.54545455)/30</f>
        <v>121310366.32074139</v>
      </c>
      <c r="AH79">
        <f>(('Base-New'!AI80*'Per Unit Emission'!R123)*4545454.54545455)/30</f>
        <v>470260195.23316836</v>
      </c>
      <c r="AI79">
        <v>0</v>
      </c>
      <c r="AJ79">
        <f>(('Base-New'!AK80*'Per Unit Emission'!C123)*4545454.54545455)/30</f>
        <v>0</v>
      </c>
      <c r="AK79">
        <f>(('Base-New'!AL80*'Per Unit Emission'!D123)*4545454.54545455)/30</f>
        <v>0</v>
      </c>
      <c r="AL79">
        <f>(('Base-New'!AM80*'Per Unit Emission'!E123)*4545454.54545455)/30</f>
        <v>0</v>
      </c>
      <c r="AM79">
        <f>(('Base-New'!AN80*'Per Unit Emission'!F123)*4545454.54545455)/30</f>
        <v>0</v>
      </c>
      <c r="AN79">
        <f>(('Base-New'!AO80*'Per Unit Emission'!G123)*4545454.54545455)/30</f>
        <v>0</v>
      </c>
      <c r="AO79">
        <f>(('Base-New'!AP80*'Per Unit Emission'!H123)*4545454.54545455)/30</f>
        <v>49016544.836582623</v>
      </c>
      <c r="AP79">
        <f>(('Base-New'!AQ80*'Per Unit Emission'!I123)*4545454.54545455)/30</f>
        <v>0</v>
      </c>
      <c r="AQ79">
        <f>(('Base-New'!AR80*'Per Unit Emission'!J123)*4545454.54545455)/30</f>
        <v>0</v>
      </c>
      <c r="AR79">
        <f>(('Base-New'!AS80*'Per Unit Emission'!K123)*4545454.54545455)/30</f>
        <v>781503943.92326105</v>
      </c>
      <c r="AS79">
        <f>(('Base-New'!AT80*'Per Unit Emission'!L123)*4545454.54545455)/30</f>
        <v>90868886.384548888</v>
      </c>
      <c r="AT79">
        <f>(('Base-New'!AU80*'Per Unit Emission'!M123)*4545454.54545455)/30</f>
        <v>53670484.918786645</v>
      </c>
      <c r="AU79">
        <f>(('Base-New'!AV80*'Per Unit Emission'!N123)*4545454.54545455)/30</f>
        <v>0</v>
      </c>
      <c r="AV79">
        <f>(('Base-New'!AW80*'Per Unit Emission'!O123)*4545454.54545455)/30</f>
        <v>55518777.762010269</v>
      </c>
      <c r="AW79">
        <f>(('Base-New'!AX80*'Per Unit Emission'!P123)*4545454.54545455)/30</f>
        <v>84158331.307476521</v>
      </c>
      <c r="AX79">
        <f>(('Base-New'!AY80*'Per Unit Emission'!Q123)*4545454.54545455)/30</f>
        <v>57494220.016357608</v>
      </c>
      <c r="AY79">
        <f>(('Base-New'!AZ80*'Per Unit Emission'!R123)*4545454.54545455)/30</f>
        <v>155858996.70687389</v>
      </c>
      <c r="AZ79">
        <v>0</v>
      </c>
      <c r="BA79">
        <f>(('Base-New'!BB80*'Per Unit Emission'!C123)*4545454.54545455)/30</f>
        <v>0</v>
      </c>
      <c r="BB79">
        <f>(('Base-New'!BC80*'Per Unit Emission'!D123)*4545454.54545455)/30</f>
        <v>0</v>
      </c>
      <c r="BC79">
        <f>(('Base-New'!BD80*'Per Unit Emission'!E123)*4545454.54545455)/30</f>
        <v>0</v>
      </c>
      <c r="BD79">
        <f>(('Base-New'!BE80*'Per Unit Emission'!F123)*4545454.54545455)/30</f>
        <v>0</v>
      </c>
      <c r="BE79">
        <f>(('Base-New'!BF80*'Per Unit Emission'!G123)*4545454.54545455)/30</f>
        <v>0</v>
      </c>
      <c r="BF79">
        <f>(('Base-New'!BG80*'Per Unit Emission'!H123)*4545454.54545455)/30</f>
        <v>9884049.7676329277</v>
      </c>
      <c r="BG79">
        <f>(('Base-New'!BH80*'Per Unit Emission'!I123)*4545454.54545455)/30</f>
        <v>0</v>
      </c>
      <c r="BH79">
        <f>(('Base-New'!BI80*'Per Unit Emission'!J123)*4545454.54545455)/30</f>
        <v>0</v>
      </c>
      <c r="BI79">
        <f>(('Base-New'!BJ80*'Per Unit Emission'!K123)*4545454.54545455)/30</f>
        <v>0</v>
      </c>
      <c r="BJ79">
        <f>(('Base-New'!BK80*'Per Unit Emission'!L123)*4545454.54545455)/30</f>
        <v>0</v>
      </c>
      <c r="BK79">
        <f>(('Base-New'!BL80*'Per Unit Emission'!M123)*4545454.54545455)/30</f>
        <v>0</v>
      </c>
      <c r="BL79">
        <f>(('Base-New'!BM80*'Per Unit Emission'!N123)*4545454.54545455)/30</f>
        <v>0</v>
      </c>
      <c r="BM79">
        <f>(('Base-New'!BN80*'Per Unit Emission'!O123)*4545454.54545455)/30</f>
        <v>0</v>
      </c>
      <c r="BN79">
        <f>(('Base-New'!BO80*'Per Unit Emission'!P123)*4545454.54545455)/30</f>
        <v>0</v>
      </c>
      <c r="BO79">
        <f>(('Base-New'!BP80*'Per Unit Emission'!Q123)*4545454.54545455)/30</f>
        <v>0</v>
      </c>
      <c r="BP79">
        <f>(('Base-New'!BQ80*'Per Unit Emission'!R123)*4545454.54545455)/30</f>
        <v>0</v>
      </c>
      <c r="BQ79">
        <v>0</v>
      </c>
      <c r="BR79">
        <f>(('Base-New'!BS80*'Per Unit Emission'!C123)*4545454.54545455)/30</f>
        <v>0</v>
      </c>
      <c r="BS79">
        <f>(('Base-New'!BT80*'Per Unit Emission'!D123)*4545454.54545455)/30</f>
        <v>0</v>
      </c>
      <c r="BT79">
        <f>(('Base-New'!BU80*'Per Unit Emission'!E123)*4545454.54545455)/30</f>
        <v>0</v>
      </c>
      <c r="BU79">
        <f>(('Base-New'!BV80*'Per Unit Emission'!F123)*4545454.54545455)/30</f>
        <v>0</v>
      </c>
      <c r="BV79">
        <f>(('Base-New'!BW80*'Per Unit Emission'!G123)*4545454.54545455)/30</f>
        <v>0</v>
      </c>
      <c r="BW79">
        <f>(('Base-New'!BX80*'Per Unit Emission'!H123)*4545454.54545455)/30</f>
        <v>0</v>
      </c>
      <c r="BX79">
        <f>(('Base-New'!BY80*'Per Unit Emission'!I123)*4545454.54545455)/30</f>
        <v>0</v>
      </c>
      <c r="BY79">
        <f>(('Base-New'!BZ80*'Per Unit Emission'!J123)*4545454.54545455)/30</f>
        <v>0</v>
      </c>
      <c r="BZ79">
        <f>(('Base-New'!CA80*'Per Unit Emission'!K123)*4545454.54545455)/30</f>
        <v>0</v>
      </c>
      <c r="CA79">
        <f>(('Base-New'!CB80*'Per Unit Emission'!L123)*4545454.54545455)/30</f>
        <v>0</v>
      </c>
      <c r="CB79">
        <f>(('Base-New'!CC80*'Per Unit Emission'!M123)*4545454.54545455)/30</f>
        <v>0</v>
      </c>
      <c r="CC79">
        <f>(('Base-New'!CD80*'Per Unit Emission'!N123)*4545454.54545455)/30</f>
        <v>0</v>
      </c>
      <c r="CD79">
        <f>(('Base-New'!CE80*'Per Unit Emission'!O123)*4545454.54545455)/30</f>
        <v>0</v>
      </c>
      <c r="CE79">
        <f>(('Base-New'!CF80*'Per Unit Emission'!P123)*4545454.54545455)/30</f>
        <v>0</v>
      </c>
      <c r="CF79">
        <f>(('Base-New'!CG80*'Per Unit Emission'!Q123)*4545454.54545455)/30</f>
        <v>0</v>
      </c>
      <c r="CG79">
        <f>(('Base-New'!CH80*'Per Unit Emission'!R123)*4545454.54545455)/30</f>
        <v>0</v>
      </c>
      <c r="CH79">
        <v>0</v>
      </c>
      <c r="CI79">
        <v>0</v>
      </c>
      <c r="CJ79">
        <v>68.066666666666663</v>
      </c>
      <c r="CK79">
        <f>(('RCP26-NEW'!C80*'Per Unit Emission'!T123)*4545454.54545455)/30</f>
        <v>1428719811.1244783</v>
      </c>
      <c r="CL79">
        <f>(('RCP26-NEW'!D80*'Per Unit Emission'!U123)*4545454.54545455)/30</f>
        <v>266791368.76315537</v>
      </c>
      <c r="CM79">
        <f>(('RCP26-NEW'!E80*'Per Unit Emission'!V123)*4545454.54545455)/30</f>
        <v>0</v>
      </c>
      <c r="CN79">
        <f>(('RCP26-NEW'!F80*'Per Unit Emission'!W123)*4545454.54545455)/30</f>
        <v>87530704.691640943</v>
      </c>
      <c r="CO79">
        <f>(('RCP26-NEW'!G80*'Per Unit Emission'!X123)*4545454.54545455)/30</f>
        <v>711074884.22324824</v>
      </c>
      <c r="CP79">
        <f>(('RCP26-NEW'!H80*'Per Unit Emission'!Y123)*4545454.54545455)/30</f>
        <v>161335753.77285558</v>
      </c>
      <c r="CQ79">
        <f>(('RCP26-NEW'!I80*'Per Unit Emission'!Z123)*4545454.54545455)/30</f>
        <v>107337711.98825765</v>
      </c>
      <c r="CR79">
        <f>(('RCP26-NEW'!J80*'Per Unit Emission'!AA123)*4545454.54545455)/30</f>
        <v>358358838.33615595</v>
      </c>
      <c r="CS79">
        <f>(('RCP26-NEW'!K80*'Per Unit Emission'!AB123)*4545454.54545455)/30</f>
        <v>2307365341.3235645</v>
      </c>
      <c r="CT79">
        <f>(('RCP26-NEW'!L80*'Per Unit Emission'!AC123)*4545454.54545455)/30</f>
        <v>389317799.19133884</v>
      </c>
      <c r="CU79">
        <f>(('RCP26-NEW'!M80*'Per Unit Emission'!AD123)*4545454.54545455)/30</f>
        <v>278018436.7374562</v>
      </c>
      <c r="CV79">
        <f>(('RCP26-NEW'!N80*'Per Unit Emission'!AE123)*4545454.54545455)/30</f>
        <v>63449857.934863493</v>
      </c>
      <c r="CW79">
        <f>(('RCP26-NEW'!O80*'Per Unit Emission'!AF123)*4545454.54545455)/30</f>
        <v>161596082.19309178</v>
      </c>
      <c r="CX79">
        <f>(('RCP26-NEW'!P80*'Per Unit Emission'!AG123)*4545454.54545455)/30</f>
        <v>35664538.758646846</v>
      </c>
      <c r="CY79">
        <f>(('RCP26-NEW'!Q80*'Per Unit Emission'!AH123)*4545454.54545455)/30</f>
        <v>136801265.20322391</v>
      </c>
      <c r="CZ79">
        <f>(('RCP26-NEW'!R80*'Per Unit Emission'!AI123)*4545454.54545455)/30</f>
        <v>407500704.20716751</v>
      </c>
      <c r="DA79">
        <f>(('RCP26-NEW'!S80*'Per Unit Emission'!AJ123)*4545454.54545455)/30</f>
        <v>0</v>
      </c>
      <c r="DB79">
        <f>(('RCP26-NEW'!T80*'Per Unit Emission'!T123)*4545454.54545455)/30</f>
        <v>674501793.94252503</v>
      </c>
      <c r="DC79">
        <f>(('RCP26-NEW'!U80*'Per Unit Emission'!U123)*4545454.54545455)/30</f>
        <v>7273555.5224160077</v>
      </c>
      <c r="DD79">
        <f>(('RCP26-NEW'!V80*'Per Unit Emission'!V123)*4545454.54545455)/30</f>
        <v>0</v>
      </c>
      <c r="DE79">
        <f>(('RCP26-NEW'!W80*'Per Unit Emission'!W123)*4545454.54545455)/30</f>
        <v>43423483.747381561</v>
      </c>
      <c r="DF79">
        <f>(('RCP26-NEW'!X80*'Per Unit Emission'!X123)*4545454.54545455)/30</f>
        <v>348634791.98821121</v>
      </c>
      <c r="DG79">
        <f>(('RCP26-NEW'!Y80*'Per Unit Emission'!Y123)*4545454.54545455)/30</f>
        <v>111991015.96919659</v>
      </c>
      <c r="DH79">
        <f>(('RCP26-NEW'!Z80*'Per Unit Emission'!Z123)*4545454.54545455)/30</f>
        <v>65554686.357058972</v>
      </c>
      <c r="DI79">
        <f>(('RCP26-NEW'!AA80*'Per Unit Emission'!AA123)*4545454.54545455)/30</f>
        <v>194244006.57954305</v>
      </c>
      <c r="DJ79">
        <f>(('RCP26-NEW'!AB80*'Per Unit Emission'!AB123)*4545454.54545455)/30</f>
        <v>1386499816.3686488</v>
      </c>
      <c r="DK79">
        <f>(('RCP26-NEW'!AC80*'Per Unit Emission'!AC123)*4545454.54545455)/30</f>
        <v>246131101.03188694</v>
      </c>
      <c r="DL79">
        <f>(('RCP26-NEW'!AD80*'Per Unit Emission'!AD123)*4545454.54545455)/30</f>
        <v>97975709.533433348</v>
      </c>
      <c r="DM79">
        <f>(('RCP26-NEW'!AE80*'Per Unit Emission'!AE123)*4545454.54545455)/30</f>
        <v>39008529.588706821</v>
      </c>
      <c r="DN79">
        <f>(('RCP26-NEW'!AF80*'Per Unit Emission'!AF123)*4545454.54545455)/30</f>
        <v>89843599.101096019</v>
      </c>
      <c r="DO79">
        <f>(('RCP26-NEW'!AG80*'Per Unit Emission'!AG123)*4545454.54545455)/30</f>
        <v>0</v>
      </c>
      <c r="DP79">
        <f>(('RCP26-NEW'!AH80*'Per Unit Emission'!AH123)*4545454.54545455)/30</f>
        <v>76381651.184093311</v>
      </c>
      <c r="DQ79">
        <f>(('RCP26-NEW'!AI80*'Per Unit Emission'!AI123)*4545454.54545455)/30</f>
        <v>178081328.12193641</v>
      </c>
      <c r="DR79">
        <f>(('RCP26-NEW'!AJ80*'Per Unit Emission'!AJ123)*4545454.54545455)/30</f>
        <v>0</v>
      </c>
      <c r="DS79">
        <f>(('RCP26-NEW'!AK80*'Per Unit Emission'!T123)*4545454.54545455)/30</f>
        <v>0</v>
      </c>
      <c r="DT79">
        <f>(('RCP26-NEW'!AL80*'Per Unit Emission'!U123)*4545454.54545455)/30</f>
        <v>0</v>
      </c>
      <c r="DU79">
        <f>(('RCP26-NEW'!AM80*'Per Unit Emission'!V123)*4545454.54545455)/30</f>
        <v>0</v>
      </c>
      <c r="DV79">
        <f>(('RCP26-NEW'!AN80*'Per Unit Emission'!W123)*4545454.54545455)/30</f>
        <v>0</v>
      </c>
      <c r="DW79">
        <f>(('RCP26-NEW'!AO80*'Per Unit Emission'!X123)*4545454.54545455)/30</f>
        <v>0</v>
      </c>
      <c r="DX79">
        <f>(('RCP26-NEW'!AP80*'Per Unit Emission'!Y123)*4545454.54545455)/30</f>
        <v>62646278.165537804</v>
      </c>
      <c r="DY79">
        <f>(('RCP26-NEW'!AQ80*'Per Unit Emission'!Z123)*4545454.54545455)/30</f>
        <v>0</v>
      </c>
      <c r="DZ79">
        <f>(('RCP26-NEW'!AR80*'Per Unit Emission'!AA123)*4545454.54545455)/30</f>
        <v>30129174.822932445</v>
      </c>
      <c r="EA79">
        <f>(('RCP26-NEW'!AS80*'Per Unit Emission'!AB123)*4545454.54545455)/30</f>
        <v>465634291.41374576</v>
      </c>
      <c r="EB79">
        <f>(('RCP26-NEW'!AT80*'Per Unit Emission'!AC123)*4545454.54545455)/30</f>
        <v>102944402.87243614</v>
      </c>
      <c r="EC79">
        <f>(('RCP26-NEW'!AU80*'Per Unit Emission'!AD123)*4545454.54545455)/30</f>
        <v>0</v>
      </c>
      <c r="ED79">
        <f>(('RCP26-NEW'!AV80*'Per Unit Emission'!AE123)*4545454.54545455)/30</f>
        <v>14567201.242550267</v>
      </c>
      <c r="EE79">
        <f>(('RCP26-NEW'!AW80*'Per Unit Emission'!AF123)*4545454.54545455)/30</f>
        <v>17658250.103858098</v>
      </c>
      <c r="EF79">
        <f>(('RCP26-NEW'!AX80*'Per Unit Emission'!AG123)*4545454.54545455)/30</f>
        <v>0</v>
      </c>
      <c r="EG79">
        <f>(('RCP26-NEW'!AY80*'Per Unit Emission'!AH123)*4545454.54545455)/30</f>
        <v>204519.90555515181</v>
      </c>
      <c r="EH79">
        <f>(('RCP26-NEW'!AZ80*'Per Unit Emission'!AI123)*4545454.54545455)/30</f>
        <v>0</v>
      </c>
      <c r="EI79">
        <f>(('RCP26-NEW'!BA80*'Per Unit Emission'!AJ123)*4545454.54545455)/30</f>
        <v>0</v>
      </c>
      <c r="EJ79">
        <f>(('RCP26-NEW'!BB80*'Per Unit Emission'!T123)*4545454.54545455)/30</f>
        <v>0</v>
      </c>
      <c r="EK79">
        <f>(('RCP26-NEW'!BC80*'Per Unit Emission'!U123)*4545454.54545455)/30</f>
        <v>0</v>
      </c>
      <c r="EL79">
        <f>(('RCP26-NEW'!BD80*'Per Unit Emission'!V123)*4545454.54545455)/30</f>
        <v>0</v>
      </c>
      <c r="EM79">
        <f>(('RCP26-NEW'!BE80*'Per Unit Emission'!W123)*4545454.54545455)/30</f>
        <v>0</v>
      </c>
      <c r="EN79">
        <f>(('RCP26-NEW'!BF80*'Per Unit Emission'!X123)*4545454.54545455)/30</f>
        <v>0</v>
      </c>
      <c r="EO79">
        <f>(('RCP26-NEW'!BG80*'Per Unit Emission'!Y123)*4545454.54545455)/30</f>
        <v>0</v>
      </c>
      <c r="EP79">
        <f>(('RCP26-NEW'!BH80*'Per Unit Emission'!Z123)*4545454.54545455)/30</f>
        <v>0</v>
      </c>
      <c r="EQ79">
        <f>(('RCP26-NEW'!BI80*'Per Unit Emission'!AA123)*4545454.54545455)/30</f>
        <v>0</v>
      </c>
      <c r="ER79">
        <f>(('RCP26-NEW'!BJ80*'Per Unit Emission'!AB123)*4545454.54545455)/30</f>
        <v>0</v>
      </c>
      <c r="ES79">
        <f>(('RCP26-NEW'!BK80*'Per Unit Emission'!AC123)*4545454.54545455)/30</f>
        <v>0</v>
      </c>
      <c r="ET79">
        <f>(('RCP26-NEW'!BL80*'Per Unit Emission'!AD123)*4545454.54545455)/30</f>
        <v>0</v>
      </c>
      <c r="EU79">
        <f>(('RCP26-NEW'!BM80*'Per Unit Emission'!AE123)*4545454.54545455)/30</f>
        <v>0</v>
      </c>
      <c r="EV79">
        <f>(('RCP26-NEW'!BN80*'Per Unit Emission'!AF123)*4545454.54545455)/30</f>
        <v>0</v>
      </c>
      <c r="EW79">
        <f>(('RCP26-NEW'!BO80*'Per Unit Emission'!AG123)*4545454.54545455)/30</f>
        <v>0</v>
      </c>
      <c r="EX79">
        <f>(('RCP26-NEW'!BP80*'Per Unit Emission'!AH123)*4545454.54545455)/30</f>
        <v>0</v>
      </c>
      <c r="EY79">
        <f>(('RCP26-NEW'!BQ80*'Per Unit Emission'!AI123)*4545454.54545455)/30</f>
        <v>0</v>
      </c>
      <c r="EZ79">
        <f>(('RCP26-NEW'!BR80*'Per Unit Emission'!AJ123)*4545454.54545455)/30</f>
        <v>0</v>
      </c>
      <c r="FA79">
        <f>(('RCP26-NEW'!BS80*'Per Unit Emission'!T123)*4545454.54545455)/30</f>
        <v>0</v>
      </c>
      <c r="FB79">
        <f>(('RCP26-NEW'!BT80*'Per Unit Emission'!U123)*4545454.54545455)/30</f>
        <v>0</v>
      </c>
      <c r="FC79">
        <f>(('RCP26-NEW'!BU80*'Per Unit Emission'!V123)*4545454.54545455)/30</f>
        <v>0</v>
      </c>
      <c r="FD79">
        <f>(('RCP26-NEW'!BV80*'Per Unit Emission'!W123)*4545454.54545455)/30</f>
        <v>0</v>
      </c>
      <c r="FE79">
        <f>(('RCP26-NEW'!BW80*'Per Unit Emission'!X123)*4545454.54545455)/30</f>
        <v>0</v>
      </c>
      <c r="FF79">
        <f>(('RCP26-NEW'!BX80*'Per Unit Emission'!Y123)*4545454.54545455)/30</f>
        <v>0</v>
      </c>
      <c r="FG79">
        <f>(('RCP26-NEW'!BY80*'Per Unit Emission'!Z123)*4545454.54545455)/30</f>
        <v>0</v>
      </c>
      <c r="FH79">
        <f>(('RCP26-NEW'!BZ80*'Per Unit Emission'!AA123)*4545454.54545455)/30</f>
        <v>0</v>
      </c>
      <c r="FI79">
        <f>(('RCP26-NEW'!CA80*'Per Unit Emission'!AB123)*4545454.54545455)/30</f>
        <v>0</v>
      </c>
      <c r="FJ79">
        <f>(('RCP26-NEW'!CB80*'Per Unit Emission'!AC123)*4545454.54545455)/30</f>
        <v>0</v>
      </c>
      <c r="FK79">
        <f>(('RCP26-NEW'!CC80*'Per Unit Emission'!AD123)*4545454.54545455)/30</f>
        <v>0</v>
      </c>
      <c r="FL79">
        <f>(('RCP26-NEW'!CD80*'Per Unit Emission'!AE123)*4545454.54545455)/30</f>
        <v>0</v>
      </c>
      <c r="FM79">
        <f>(('RCP26-NEW'!CE80*'Per Unit Emission'!AF123)*4545454.54545455)/30</f>
        <v>0</v>
      </c>
      <c r="FN79">
        <f>(('RCP26-NEW'!CF80*'Per Unit Emission'!AG123)*4545454.54545455)/30</f>
        <v>0</v>
      </c>
      <c r="FO79">
        <f>(('RCP26-NEW'!CG80*'Per Unit Emission'!AH123)*4545454.54545455)/30</f>
        <v>0</v>
      </c>
      <c r="FP79">
        <f>(('RCP26-NEW'!CH80*'Per Unit Emission'!AI123)*4545454.54545455)/30</f>
        <v>0</v>
      </c>
      <c r="FQ79">
        <v>0</v>
      </c>
      <c r="FR79">
        <v>0</v>
      </c>
      <c r="FS79">
        <v>68.066666666666663</v>
      </c>
      <c r="FT79">
        <f>(('RCP19-NEW'!C80*'Per Unit Emission'!AK123)*4545454.54545455)/30</f>
        <v>370215854.76455766</v>
      </c>
      <c r="FU79">
        <f>(('RCP19-NEW'!D80*'Per Unit Emission'!AL123)*4545454.54545455)/30</f>
        <v>308045075.69235837</v>
      </c>
      <c r="FV79">
        <f>(('RCP19-NEW'!E80*'Per Unit Emission'!AM123)*4545454.54545455)/30</f>
        <v>0</v>
      </c>
      <c r="FW79">
        <f>(('RCP19-NEW'!F80*'Per Unit Emission'!AN123)*4545454.54545455)/30</f>
        <v>24759452.901998404</v>
      </c>
      <c r="FX79">
        <f>(('RCP19-NEW'!G80*'Per Unit Emission'!AO123)*4545454.54545455)/30</f>
        <v>337087201.93867058</v>
      </c>
      <c r="FY79">
        <f>(('RCP19-NEW'!H80*'Per Unit Emission'!AP123)*4545454.54545455)/30</f>
        <v>153795174.71810359</v>
      </c>
      <c r="FZ79">
        <f>(('RCP19-NEW'!I80*'Per Unit Emission'!AQ123)*4545454.54545455)/30</f>
        <v>144973202.05357197</v>
      </c>
      <c r="GA79">
        <f>(('RCP19-NEW'!J80*'Per Unit Emission'!AR123)*4545454.54545455)/30</f>
        <v>180114270.69790062</v>
      </c>
      <c r="GB79">
        <f>(('RCP19-NEW'!K80*'Per Unit Emission'!AS123)*4545454.54545455)/30</f>
        <v>1270474668.0101478</v>
      </c>
      <c r="GC79">
        <f>(('RCP19-NEW'!L80*'Per Unit Emission'!AT123)*4545454.54545455)/30</f>
        <v>271889780.72054678</v>
      </c>
      <c r="GD79">
        <f>(('RCP19-NEW'!M80*'Per Unit Emission'!AU123)*4545454.54545455)/30</f>
        <v>11088055.716865765</v>
      </c>
      <c r="GE79">
        <f>(('RCP19-NEW'!N80*'Per Unit Emission'!AV123)*4545454.54545455)/30</f>
        <v>177804889.00990421</v>
      </c>
      <c r="GF79">
        <f>(('RCP19-NEW'!O80*'Per Unit Emission'!AW123)*4545454.54545455)/30</f>
        <v>91000612.369845197</v>
      </c>
      <c r="GG79">
        <f>(('RCP19-NEW'!P80*'Per Unit Emission'!AX123)*4545454.54545455)/30</f>
        <v>135348578.00421739</v>
      </c>
      <c r="GH79">
        <f>(('RCP19-NEW'!Q80*'Per Unit Emission'!AY123)*4545454.54545455)/30</f>
        <v>59075984.52193933</v>
      </c>
      <c r="GI79">
        <f>(('RCP19-NEW'!R80*'Per Unit Emission'!AZ123)*4545454.54545455)/30</f>
        <v>904163461.68061221</v>
      </c>
      <c r="GJ79">
        <f>(('RCP19-NEW'!S80*'Per Unit Emission'!BA123)*4545454.54545455)/30</f>
        <v>0</v>
      </c>
      <c r="GK79">
        <f>(('RCP19-NEW'!T80*'Per Unit Emission'!AK123)*4545454.54545455)/30</f>
        <v>0</v>
      </c>
      <c r="GL79">
        <f>(('RCP19-NEW'!U80*'Per Unit Emission'!AL123)*4545454.54545455)/30</f>
        <v>169834171.5713228</v>
      </c>
      <c r="GM79">
        <f>(('RCP19-NEW'!V80*'Per Unit Emission'!AM123)*4545454.54545455)/30</f>
        <v>0</v>
      </c>
      <c r="GN79">
        <f>(('RCP19-NEW'!W80*'Per Unit Emission'!AN123)*4545454.54545455)/30</f>
        <v>0</v>
      </c>
      <c r="GO79">
        <f>(('RCP19-NEW'!X80*'Per Unit Emission'!AO123)*4545454.54545455)/30</f>
        <v>160890561.2668117</v>
      </c>
      <c r="GP79">
        <f>(('RCP19-NEW'!Y80*'Per Unit Emission'!AP123)*4545454.54545455)/30</f>
        <v>113646168.88082851</v>
      </c>
      <c r="GQ79">
        <f>(('RCP19-NEW'!Z80*'Per Unit Emission'!AQ123)*4545454.54545455)/30</f>
        <v>99214033.215773419</v>
      </c>
      <c r="GR79">
        <f>(('RCP19-NEW'!AA80*'Per Unit Emission'!AR123)*4545454.54545455)/30</f>
        <v>63486355.851089969</v>
      </c>
      <c r="GS79">
        <f>(('RCP19-NEW'!AB80*'Per Unit Emission'!AS123)*4545454.54545455)/30</f>
        <v>702271879.17645228</v>
      </c>
      <c r="GT79">
        <f>(('RCP19-NEW'!AC80*'Per Unit Emission'!AT123)*4545454.54545455)/30</f>
        <v>173732612.80199006</v>
      </c>
      <c r="GU79">
        <f>(('RCP19-NEW'!AD80*'Per Unit Emission'!AU123)*4545454.54545455)/30</f>
        <v>0</v>
      </c>
      <c r="GV79">
        <f>(('RCP19-NEW'!AE80*'Per Unit Emission'!AV123)*4545454.54545455)/30</f>
        <v>127524107.51887603</v>
      </c>
      <c r="GW79">
        <f>(('RCP19-NEW'!AF80*'Per Unit Emission'!AW123)*4545454.54545455)/30</f>
        <v>54300355.416627266</v>
      </c>
      <c r="GX79">
        <f>(('RCP19-NEW'!AG80*'Per Unit Emission'!AX123)*4545454.54545455)/30</f>
        <v>78543653.568564072</v>
      </c>
      <c r="GY79">
        <f>(('RCP19-NEW'!AH80*'Per Unit Emission'!AY123)*4545454.54545455)/30</f>
        <v>26655354.792352263</v>
      </c>
      <c r="GZ79">
        <f>(('RCP19-NEW'!AI80*'Per Unit Emission'!AZ123)*4545454.54545455)/30</f>
        <v>600422726.50776243</v>
      </c>
      <c r="HA79">
        <f>(('RCP19-NEW'!AJ80*'Per Unit Emission'!BA123)*4545454.54545455)/30</f>
        <v>0</v>
      </c>
      <c r="HB79">
        <f>(('RCP19-NEW'!AK80*'Per Unit Emission'!AK123)*4545454.54545455)/30</f>
        <v>0</v>
      </c>
      <c r="HC79">
        <f>(('RCP19-NEW'!AL80*'Per Unit Emission'!AL123)*4545454.54545455)/30</f>
        <v>3102493.8845868683</v>
      </c>
      <c r="HD79">
        <f>(('RCP19-NEW'!AM80*'Per Unit Emission'!AM123)*4545454.54545455)/30</f>
        <v>0</v>
      </c>
      <c r="HE79">
        <f>(('RCP19-NEW'!AN80*'Per Unit Emission'!AN123)*4545454.54545455)/30</f>
        <v>0</v>
      </c>
      <c r="HF79">
        <f>(('RCP19-NEW'!AO80*'Per Unit Emission'!AO123)*4545454.54545455)/30</f>
        <v>0</v>
      </c>
      <c r="HG79">
        <f>(('RCP19-NEW'!AP80*'Per Unit Emission'!AP123)*4545454.54545455)/30</f>
        <v>73497163.04355368</v>
      </c>
      <c r="HH79">
        <f>(('RCP19-NEW'!AQ80*'Per Unit Emission'!AQ123)*4545454.54545455)/30</f>
        <v>53454864.377974086</v>
      </c>
      <c r="HI79">
        <f>(('RCP19-NEW'!AR80*'Per Unit Emission'!AR123)*4545454.54545455)/30</f>
        <v>0</v>
      </c>
      <c r="HJ79">
        <f>(('RCP19-NEW'!AS80*'Per Unit Emission'!AS123)*4545454.54545455)/30</f>
        <v>134069090.34275372</v>
      </c>
      <c r="HK79">
        <f>(('RCP19-NEW'!AT80*'Per Unit Emission'!AT123)*4545454.54545455)/30</f>
        <v>75575444.88343437</v>
      </c>
      <c r="HL79">
        <f>(('RCP19-NEW'!AU80*'Per Unit Emission'!AU123)*4545454.54545455)/30</f>
        <v>0</v>
      </c>
      <c r="HM79">
        <f>(('RCP19-NEW'!AV80*'Per Unit Emission'!AV123)*4545454.54545455)/30</f>
        <v>77243326.027847573</v>
      </c>
      <c r="HN79">
        <f>(('RCP19-NEW'!AW80*'Per Unit Emission'!AW123)*4545454.54545455)/30</f>
        <v>17600098.463409606</v>
      </c>
      <c r="HO79">
        <f>(('RCP19-NEW'!AX80*'Per Unit Emission'!AX123)*4545454.54545455)/30</f>
        <v>21738729.132909492</v>
      </c>
      <c r="HP79">
        <f>(('RCP19-NEW'!AY80*'Per Unit Emission'!AY123)*4545454.54545455)/30</f>
        <v>0</v>
      </c>
      <c r="HQ79">
        <f>(('RCP19-NEW'!AZ80*'Per Unit Emission'!AZ123)*4545454.54545455)/30</f>
        <v>296681991.33491534</v>
      </c>
      <c r="HR79">
        <f>(('RCP19-NEW'!BA80*'Per Unit Emission'!BA123)*4545454.54545455)/30</f>
        <v>0</v>
      </c>
      <c r="HS79">
        <f>(('RCP19-NEW'!BB80*'Per Unit Emission'!AK123)*4545454.54545455)/30</f>
        <v>0</v>
      </c>
      <c r="HT79">
        <f>(('RCP19-NEW'!BC80*'Per Unit Emission'!AL123)*4545454.54545455)/30</f>
        <v>0</v>
      </c>
      <c r="HU79">
        <f>(('RCP19-NEW'!BD80*'Per Unit Emission'!AM123)*4545454.54545455)/30</f>
        <v>0</v>
      </c>
      <c r="HV79">
        <f>(('RCP19-NEW'!BE80*'Per Unit Emission'!AN123)*4545454.54545455)/30</f>
        <v>0</v>
      </c>
      <c r="HW79">
        <f>(('RCP19-NEW'!BF80*'Per Unit Emission'!AO123)*4545454.54545455)/30</f>
        <v>0</v>
      </c>
      <c r="HX79">
        <f>(('RCP19-NEW'!BG80*'Per Unit Emission'!AP123)*4545454.54545455)/30</f>
        <v>2731852.3729452086</v>
      </c>
      <c r="HY79">
        <f>(('RCP19-NEW'!BH80*'Per Unit Emission'!AQ123)*4545454.54545455)/30</f>
        <v>0</v>
      </c>
      <c r="HZ79">
        <f>(('RCP19-NEW'!BI80*'Per Unit Emission'!AR123)*4545454.54545455)/30</f>
        <v>0</v>
      </c>
      <c r="IA79">
        <f>(('RCP19-NEW'!BJ80*'Per Unit Emission'!AS123)*4545454.54545455)/30</f>
        <v>0</v>
      </c>
      <c r="IB79">
        <f>(('RCP19-NEW'!BK80*'Per Unit Emission'!AT123)*4545454.54545455)/30</f>
        <v>0</v>
      </c>
      <c r="IC79">
        <f>(('RCP19-NEW'!BL80*'Per Unit Emission'!AU123)*4545454.54545455)/30</f>
        <v>0</v>
      </c>
      <c r="ID79">
        <f>(('RCP19-NEW'!BM80*'Per Unit Emission'!AV123)*4545454.54545455)/30</f>
        <v>0</v>
      </c>
      <c r="IE79">
        <f>(('RCP19-NEW'!BN80*'Per Unit Emission'!AW123)*4545454.54545455)/30</f>
        <v>0</v>
      </c>
      <c r="IF79">
        <f>(('RCP19-NEW'!BO80*'Per Unit Emission'!AX123)*4545454.54545455)/30</f>
        <v>0</v>
      </c>
      <c r="IG79">
        <f>(('RCP19-NEW'!BP80*'Per Unit Emission'!AY123)*4545454.54545455)/30</f>
        <v>0</v>
      </c>
      <c r="IH79">
        <f>(('RCP19-NEW'!BQ80*'Per Unit Emission'!AZ123)*4545454.54545455)/30</f>
        <v>0</v>
      </c>
      <c r="II79">
        <f>(('RCP19-NEW'!BR80*'Per Unit Emission'!BA123)*4545454.54545455)/30</f>
        <v>0</v>
      </c>
      <c r="IJ79">
        <f>(('RCP19-NEW'!BS80*'Per Unit Emission'!AK123)*4545454.54545455)/30</f>
        <v>0</v>
      </c>
      <c r="IK79">
        <f>(('RCP19-NEW'!BT80*'Per Unit Emission'!AL123)*4545454.54545455)/30</f>
        <v>0</v>
      </c>
      <c r="IL79">
        <f>(('RCP19-NEW'!BU80*'Per Unit Emission'!AM123)*4545454.54545455)/30</f>
        <v>0</v>
      </c>
      <c r="IM79">
        <f>(('RCP19-NEW'!BV80*'Per Unit Emission'!AN123)*4545454.54545455)/30</f>
        <v>0</v>
      </c>
      <c r="IN79">
        <f>(('RCP19-NEW'!BW80*'Per Unit Emission'!AO123)*4545454.54545455)/30</f>
        <v>0</v>
      </c>
      <c r="IO79">
        <f>(('RCP19-NEW'!BX80*'Per Unit Emission'!AP123)*4545454.54545455)/30</f>
        <v>0</v>
      </c>
      <c r="IP79">
        <f>(('RCP19-NEW'!BY80*'Per Unit Emission'!AQ123)*4545454.54545455)/30</f>
        <v>0</v>
      </c>
      <c r="IQ79">
        <f>(('RCP19-NEW'!BZ80*'Per Unit Emission'!AR123)*4545454.54545455)/30</f>
        <v>0</v>
      </c>
      <c r="IR79">
        <f>(('RCP19-NEW'!CA80*'Per Unit Emission'!AS123)*4545454.54545455)/30</f>
        <v>0</v>
      </c>
      <c r="IS79">
        <f>(('RCP19-NEW'!CB80*'Per Unit Emission'!AT123)*4545454.54545455)/30</f>
        <v>0</v>
      </c>
      <c r="IT79">
        <f>(('RCP19-NEW'!CC80*'Per Unit Emission'!AU123)*4545454.54545455)/30</f>
        <v>0</v>
      </c>
      <c r="IU79">
        <f>(('RCP19-NEW'!CD80*'Per Unit Emission'!AV123)*4545454.54545455)/30</f>
        <v>0</v>
      </c>
      <c r="IV79">
        <f>(('RCP19-NEW'!CE80*'Per Unit Emission'!AW123)*4545454.54545455)/30</f>
        <v>0</v>
      </c>
      <c r="IW79">
        <f>(('RCP19-NEW'!CF80*'Per Unit Emission'!AX123)*4545454.54545455)/30</f>
        <v>0</v>
      </c>
      <c r="IX79">
        <f>(('RCP19-NEW'!CG80*'Per Unit Emission'!AY123)*4545454.54545455)/30</f>
        <v>0</v>
      </c>
      <c r="IY79">
        <f>(('RCP19-NEW'!CH80*'Per Unit Emission'!AZ123)*4545454.54545455)/30</f>
        <v>0</v>
      </c>
    </row>
    <row r="80" spans="1:259" x14ac:dyDescent="0.25">
      <c r="A80">
        <v>2043</v>
      </c>
      <c r="B80">
        <f>(('Base-New'!C81*'Per Unit Emission'!C124)*4545454.54545455)/30</f>
        <v>0</v>
      </c>
      <c r="C80">
        <f>(('Base-New'!D81*'Per Unit Emission'!D124)*4545454.54545455)/30</f>
        <v>932490244.88142157</v>
      </c>
      <c r="D80">
        <f>(('Base-New'!E81*'Per Unit Emission'!E124)*4545454.54545455)/30</f>
        <v>160734086.89813888</v>
      </c>
      <c r="E80">
        <f>(('Base-New'!F81*'Per Unit Emission'!F124)*4545454.54545455)/30</f>
        <v>50861776.141003847</v>
      </c>
      <c r="F80">
        <f>(('Base-New'!G81*'Per Unit Emission'!G124)*4545454.54545455)/30</f>
        <v>52726497.475123644</v>
      </c>
      <c r="G80">
        <f>(('Base-New'!H81*'Per Unit Emission'!H124)*4545454.54545455)/30</f>
        <v>163131160.47379795</v>
      </c>
      <c r="H80">
        <f>(('Base-New'!I81*'Per Unit Emission'!I124)*4545454.54545455)/30</f>
        <v>210003067.92604244</v>
      </c>
      <c r="I80">
        <f>(('Base-New'!J81*'Per Unit Emission'!J124)*4545454.54545455)/30</f>
        <v>290233265.47367251</v>
      </c>
      <c r="J80">
        <f>(('Base-New'!K81*'Per Unit Emission'!K124)*4545454.54545455)/30</f>
        <v>2901832828.7345767</v>
      </c>
      <c r="K80">
        <f>(('Base-New'!L81*'Per Unit Emission'!L124)*4545454.54545455)/30</f>
        <v>455584722.84060109</v>
      </c>
      <c r="L80">
        <f>(('Base-New'!M81*'Per Unit Emission'!M124)*4545454.54545455)/30</f>
        <v>347579309.44602078</v>
      </c>
      <c r="M80">
        <f>(('Base-New'!N81*'Per Unit Emission'!N124)*4545454.54545455)/30</f>
        <v>47859212.582387827</v>
      </c>
      <c r="N80">
        <f>(('Base-New'!O81*'Per Unit Emission'!O124)*4545454.54545455)/30</f>
        <v>203166151.96392992</v>
      </c>
      <c r="O80">
        <f>(('Base-New'!P81*'Per Unit Emission'!P124)*4545454.54545455)/30</f>
        <v>243310039.85556278</v>
      </c>
      <c r="P80">
        <f>(('Base-New'!Q81*'Per Unit Emission'!Q124)*4545454.54545455)/30</f>
        <v>218008862.99896726</v>
      </c>
      <c r="Q80">
        <f>(('Base-New'!R81*'Per Unit Emission'!R124)*4545454.54545455)/30</f>
        <v>781230322.35604429</v>
      </c>
      <c r="R80">
        <v>0</v>
      </c>
      <c r="S80">
        <f>(('Base-New'!T81*'Per Unit Emission'!C124)*4545454.54545455)/30</f>
        <v>0</v>
      </c>
      <c r="T80">
        <f>(('Base-New'!U81*'Per Unit Emission'!D124)*4545454.54545455)/30</f>
        <v>560332425.62681222</v>
      </c>
      <c r="U80">
        <f>(('Base-New'!V81*'Per Unit Emission'!E124)*4545454.54545455)/30</f>
        <v>29433126.562811784</v>
      </c>
      <c r="V80">
        <f>(('Base-New'!W81*'Per Unit Emission'!F124)*4545454.54545455)/30</f>
        <v>3668607.2429985353</v>
      </c>
      <c r="W80">
        <f>(('Base-New'!X81*'Per Unit Emission'!G124)*4545454.54545455)/30</f>
        <v>0</v>
      </c>
      <c r="X80">
        <f>(('Base-New'!Y81*'Per Unit Emission'!H124)*4545454.54545455)/30</f>
        <v>116196960.9501482</v>
      </c>
      <c r="Y80">
        <f>(('Base-New'!Z81*'Per Unit Emission'!I124)*4545454.54545455)/30</f>
        <v>148353077.47308218</v>
      </c>
      <c r="Z80">
        <f>(('Base-New'!AA81*'Per Unit Emission'!J124)*4545454.54545455)/30</f>
        <v>152835770.12016097</v>
      </c>
      <c r="AA80">
        <f>(('Base-New'!AB81*'Per Unit Emission'!K124)*4545454.54545455)/30</f>
        <v>1773371771.2287798</v>
      </c>
      <c r="AB80">
        <f>(('Base-New'!AC81*'Per Unit Emission'!L124)*4545454.54545455)/30</f>
        <v>297081885.66634357</v>
      </c>
      <c r="AC80">
        <f>(('Base-New'!AD81*'Per Unit Emission'!M124)*4545454.54545455)/30</f>
        <v>192034711.68329638</v>
      </c>
      <c r="AD80">
        <f>(('Base-New'!AE81*'Per Unit Emission'!N124)*4545454.54545455)/30</f>
        <v>27005366.211605623</v>
      </c>
      <c r="AE80">
        <f>(('Base-New'!AF81*'Per Unit Emission'!O124)*4545454.54545455)/30</f>
        <v>116746544.43666397</v>
      </c>
      <c r="AF80">
        <f>(('Base-New'!AG81*'Per Unit Emission'!P124)*4545454.54545455)/30</f>
        <v>155427150.71380922</v>
      </c>
      <c r="AG80">
        <f>(('Base-New'!AH81*'Per Unit Emission'!Q124)*4545454.54545455)/30</f>
        <v>145328414.75614586</v>
      </c>
      <c r="AH80">
        <f>(('Base-New'!AI81*'Per Unit Emission'!R124)*4545454.54545455)/30</f>
        <v>459296210.07894933</v>
      </c>
      <c r="AI80">
        <v>0</v>
      </c>
      <c r="AJ80">
        <f>(('Base-New'!AK81*'Per Unit Emission'!C124)*4545454.54545455)/30</f>
        <v>0</v>
      </c>
      <c r="AK80">
        <f>(('Base-New'!AL81*'Per Unit Emission'!D124)*4545454.54545455)/30</f>
        <v>16276725.588165196</v>
      </c>
      <c r="AL80">
        <f>(('Base-New'!AM81*'Per Unit Emission'!E124)*4545454.54545455)/30</f>
        <v>0</v>
      </c>
      <c r="AM80">
        <f>(('Base-New'!AN81*'Per Unit Emission'!F124)*4545454.54545455)/30</f>
        <v>0</v>
      </c>
      <c r="AN80">
        <f>(('Base-New'!AO81*'Per Unit Emission'!G124)*4545454.54545455)/30</f>
        <v>0</v>
      </c>
      <c r="AO80">
        <f>(('Base-New'!AP81*'Per Unit Emission'!H124)*4545454.54545455)/30</f>
        <v>69262761.426498219</v>
      </c>
      <c r="AP80">
        <f>(('Base-New'!AQ81*'Per Unit Emission'!I124)*4545454.54545455)/30</f>
        <v>75209767.422682717</v>
      </c>
      <c r="AQ80">
        <f>(('Base-New'!AR81*'Per Unit Emission'!J124)*4545454.54545455)/30</f>
        <v>0</v>
      </c>
      <c r="AR80">
        <f>(('Base-New'!AS81*'Per Unit Emission'!K124)*4545454.54545455)/30</f>
        <v>644910713.72296202</v>
      </c>
      <c r="AS80">
        <f>(('Base-New'!AT81*'Per Unit Emission'!L124)*4545454.54545455)/30</f>
        <v>138579048.49208984</v>
      </c>
      <c r="AT80">
        <f>(('Base-New'!AU81*'Per Unit Emission'!M124)*4545454.54545455)/30</f>
        <v>36490113.92057275</v>
      </c>
      <c r="AU80">
        <f>(('Base-New'!AV81*'Per Unit Emission'!N124)*4545454.54545455)/30</f>
        <v>0</v>
      </c>
      <c r="AV80">
        <f>(('Base-New'!AW81*'Per Unit Emission'!O124)*4545454.54545455)/30</f>
        <v>30326936.909398295</v>
      </c>
      <c r="AW80">
        <f>(('Base-New'!AX81*'Per Unit Emission'!P124)*4545454.54545455)/30</f>
        <v>67544261.572055474</v>
      </c>
      <c r="AX80">
        <f>(('Base-New'!AY81*'Per Unit Emission'!Q124)*4545454.54545455)/30</f>
        <v>72647966.513324678</v>
      </c>
      <c r="AY80">
        <f>(('Base-New'!AZ81*'Per Unit Emission'!R124)*4545454.54545455)/30</f>
        <v>137362097.80185619</v>
      </c>
      <c r="AZ80">
        <v>0</v>
      </c>
      <c r="BA80">
        <f>(('Base-New'!BB81*'Per Unit Emission'!C124)*4545454.54545455)/30</f>
        <v>0</v>
      </c>
      <c r="BB80">
        <f>(('Base-New'!BC81*'Per Unit Emission'!D124)*4545454.54545455)/30</f>
        <v>0</v>
      </c>
      <c r="BC80">
        <f>(('Base-New'!BD81*'Per Unit Emission'!E124)*4545454.54545455)/30</f>
        <v>0</v>
      </c>
      <c r="BD80">
        <f>(('Base-New'!BE81*'Per Unit Emission'!F124)*4545454.54545455)/30</f>
        <v>0</v>
      </c>
      <c r="BE80">
        <f>(('Base-New'!BF81*'Per Unit Emission'!G124)*4545454.54545455)/30</f>
        <v>0</v>
      </c>
      <c r="BF80">
        <f>(('Base-New'!BG81*'Per Unit Emission'!H124)*4545454.54545455)/30</f>
        <v>22328561.902848218</v>
      </c>
      <c r="BG80">
        <f>(('Base-New'!BH81*'Per Unit Emission'!I124)*4545454.54545455)/30</f>
        <v>0</v>
      </c>
      <c r="BH80">
        <f>(('Base-New'!BI81*'Per Unit Emission'!J124)*4545454.54545455)/30</f>
        <v>0</v>
      </c>
      <c r="BI80">
        <f>(('Base-New'!BJ81*'Per Unit Emission'!K124)*4545454.54545455)/30</f>
        <v>0</v>
      </c>
      <c r="BJ80">
        <f>(('Base-New'!BK81*'Per Unit Emission'!L124)*4545454.54545455)/30</f>
        <v>0</v>
      </c>
      <c r="BK80">
        <f>(('Base-New'!BL81*'Per Unit Emission'!M124)*4545454.54545455)/30</f>
        <v>0</v>
      </c>
      <c r="BL80">
        <f>(('Base-New'!BM81*'Per Unit Emission'!N124)*4545454.54545455)/30</f>
        <v>0</v>
      </c>
      <c r="BM80">
        <f>(('Base-New'!BN81*'Per Unit Emission'!O124)*4545454.54545455)/30</f>
        <v>0</v>
      </c>
      <c r="BN80">
        <f>(('Base-New'!BO81*'Per Unit Emission'!P124)*4545454.54545455)/30</f>
        <v>0</v>
      </c>
      <c r="BO80">
        <f>(('Base-New'!BP81*'Per Unit Emission'!Q124)*4545454.54545455)/30</f>
        <v>0</v>
      </c>
      <c r="BP80">
        <f>(('Base-New'!BQ81*'Per Unit Emission'!R124)*4545454.54545455)/30</f>
        <v>0</v>
      </c>
      <c r="BQ80">
        <v>0</v>
      </c>
      <c r="BR80">
        <f>(('Base-New'!BS81*'Per Unit Emission'!C124)*4545454.54545455)/30</f>
        <v>0</v>
      </c>
      <c r="BS80">
        <f>(('Base-New'!BT81*'Per Unit Emission'!D124)*4545454.54545455)/30</f>
        <v>0</v>
      </c>
      <c r="BT80">
        <f>(('Base-New'!BU81*'Per Unit Emission'!E124)*4545454.54545455)/30</f>
        <v>0</v>
      </c>
      <c r="BU80">
        <f>(('Base-New'!BV81*'Per Unit Emission'!F124)*4545454.54545455)/30</f>
        <v>0</v>
      </c>
      <c r="BV80">
        <f>(('Base-New'!BW81*'Per Unit Emission'!G124)*4545454.54545455)/30</f>
        <v>0</v>
      </c>
      <c r="BW80">
        <f>(('Base-New'!BX81*'Per Unit Emission'!H124)*4545454.54545455)/30</f>
        <v>0</v>
      </c>
      <c r="BX80">
        <f>(('Base-New'!BY81*'Per Unit Emission'!I124)*4545454.54545455)/30</f>
        <v>0</v>
      </c>
      <c r="BY80">
        <f>(('Base-New'!BZ81*'Per Unit Emission'!J124)*4545454.54545455)/30</f>
        <v>0</v>
      </c>
      <c r="BZ80">
        <f>(('Base-New'!CA81*'Per Unit Emission'!K124)*4545454.54545455)/30</f>
        <v>0</v>
      </c>
      <c r="CA80">
        <f>(('Base-New'!CB81*'Per Unit Emission'!L124)*4545454.54545455)/30</f>
        <v>0</v>
      </c>
      <c r="CB80">
        <f>(('Base-New'!CC81*'Per Unit Emission'!M124)*4545454.54545455)/30</f>
        <v>0</v>
      </c>
      <c r="CC80">
        <f>(('Base-New'!CD81*'Per Unit Emission'!N124)*4545454.54545455)/30</f>
        <v>0</v>
      </c>
      <c r="CD80">
        <f>(('Base-New'!CE81*'Per Unit Emission'!O124)*4545454.54545455)/30</f>
        <v>0</v>
      </c>
      <c r="CE80">
        <f>(('Base-New'!CF81*'Per Unit Emission'!P124)*4545454.54545455)/30</f>
        <v>0</v>
      </c>
      <c r="CF80">
        <f>(('Base-New'!CG81*'Per Unit Emission'!Q124)*4545454.54545455)/30</f>
        <v>0</v>
      </c>
      <c r="CG80">
        <f>(('Base-New'!CH81*'Per Unit Emission'!R124)*4545454.54545455)/30</f>
        <v>0</v>
      </c>
      <c r="CH80">
        <v>0</v>
      </c>
      <c r="CI80">
        <v>0</v>
      </c>
      <c r="CJ80">
        <v>68.099999999999994</v>
      </c>
      <c r="CK80">
        <f>(('RCP26-NEW'!C81*'Per Unit Emission'!T124)*4545454.54545455)/30</f>
        <v>1360906372.5582049</v>
      </c>
      <c r="CL80">
        <f>(('RCP26-NEW'!D81*'Per Unit Emission'!U124)*4545454.54545455)/30</f>
        <v>466256887.53534067</v>
      </c>
      <c r="CM80">
        <f>(('RCP26-NEW'!E81*'Per Unit Emission'!V124)*4545454.54545455)/30</f>
        <v>670164.74622255506</v>
      </c>
      <c r="CN80">
        <f>(('RCP26-NEW'!F81*'Per Unit Emission'!W124)*4545454.54545455)/30</f>
        <v>111888639.60170028</v>
      </c>
      <c r="CO80">
        <f>(('RCP26-NEW'!G81*'Per Unit Emission'!X124)*4545454.54545455)/30</f>
        <v>876305836.15067816</v>
      </c>
      <c r="CP80">
        <f>(('RCP26-NEW'!H81*'Per Unit Emission'!Y124)*4545454.54545455)/30</f>
        <v>257611852.85930267</v>
      </c>
      <c r="CQ80">
        <f>(('RCP26-NEW'!I81*'Per Unit Emission'!Z124)*4545454.54545455)/30</f>
        <v>127654557.35141402</v>
      </c>
      <c r="CR80">
        <f>(('RCP26-NEW'!J81*'Per Unit Emission'!AA124)*4545454.54545455)/30</f>
        <v>301839495.5516603</v>
      </c>
      <c r="CS80">
        <f>(('RCP26-NEW'!K81*'Per Unit Emission'!AB124)*4545454.54545455)/30</f>
        <v>1916329085.2382085</v>
      </c>
      <c r="CT80">
        <f>(('RCP26-NEW'!L81*'Per Unit Emission'!AC124)*4545454.54545455)/30</f>
        <v>385663130.75823945</v>
      </c>
      <c r="CU80">
        <f>(('RCP26-NEW'!M81*'Per Unit Emission'!AD124)*4545454.54545455)/30</f>
        <v>118755744.9956618</v>
      </c>
      <c r="CV80">
        <f>(('RCP26-NEW'!N81*'Per Unit Emission'!AE124)*4545454.54545455)/30</f>
        <v>101476524.18805395</v>
      </c>
      <c r="CW80">
        <f>(('RCP26-NEW'!O81*'Per Unit Emission'!AF124)*4545454.54545455)/30</f>
        <v>145680034.27686557</v>
      </c>
      <c r="CX80">
        <f>(('RCP26-NEW'!P81*'Per Unit Emission'!AG124)*4545454.54545455)/30</f>
        <v>7552483.6886027753</v>
      </c>
      <c r="CY80">
        <f>(('RCP26-NEW'!Q81*'Per Unit Emission'!AH124)*4545454.54545455)/30</f>
        <v>180528869.96659008</v>
      </c>
      <c r="CZ80">
        <f>(('RCP26-NEW'!R81*'Per Unit Emission'!AI124)*4545454.54545455)/30</f>
        <v>129516187.93906905</v>
      </c>
      <c r="DA80">
        <f>(('RCP26-NEW'!S81*'Per Unit Emission'!AJ124)*4545454.54545455)/30</f>
        <v>0</v>
      </c>
      <c r="DB80">
        <f>(('RCP26-NEW'!T81*'Per Unit Emission'!T124)*4545454.54545455)/30</f>
        <v>737663420.92329991</v>
      </c>
      <c r="DC80">
        <f>(('RCP26-NEW'!U81*'Per Unit Emission'!U124)*4545454.54545455)/30</f>
        <v>222166201.69162673</v>
      </c>
      <c r="DD80">
        <f>(('RCP26-NEW'!V81*'Per Unit Emission'!V124)*4545454.54545455)/30</f>
        <v>0</v>
      </c>
      <c r="DE80">
        <f>(('RCP26-NEW'!W81*'Per Unit Emission'!W124)*4545454.54545455)/30</f>
        <v>71028477.862978011</v>
      </c>
      <c r="DF80">
        <f>(('RCP26-NEW'!X81*'Per Unit Emission'!X124)*4545454.54545455)/30</f>
        <v>524234476.41680241</v>
      </c>
      <c r="DG80">
        <f>(('RCP26-NEW'!Y81*'Per Unit Emission'!Y124)*4545454.54545455)/30</f>
        <v>188865439.46410239</v>
      </c>
      <c r="DH80">
        <f>(('RCP26-NEW'!Z81*'Per Unit Emission'!Z124)*4545454.54545455)/30</f>
        <v>84999069.374243185</v>
      </c>
      <c r="DI80">
        <f>(('RCP26-NEW'!AA81*'Per Unit Emission'!AA124)*4545454.54545455)/30</f>
        <v>169021581.60148749</v>
      </c>
      <c r="DJ80">
        <f>(('RCP26-NEW'!AB81*'Per Unit Emission'!AB124)*4545454.54545455)/30</f>
        <v>1153784624.476629</v>
      </c>
      <c r="DK80">
        <f>(('RCP26-NEW'!AC81*'Per Unit Emission'!AC124)*4545454.54545455)/30</f>
        <v>252693758.07991534</v>
      </c>
      <c r="DL80">
        <f>(('RCP26-NEW'!AD81*'Per Unit Emission'!AD124)*4545454.54545455)/30</f>
        <v>4214341.4325908199</v>
      </c>
      <c r="DM80">
        <f>(('RCP26-NEW'!AE81*'Per Unit Emission'!AE124)*4545454.54545455)/30</f>
        <v>70504498.503580675</v>
      </c>
      <c r="DN80">
        <f>(('RCP26-NEW'!AF81*'Per Unit Emission'!AF124)*4545454.54545455)/30</f>
        <v>85053094.975843087</v>
      </c>
      <c r="DO80">
        <f>(('RCP26-NEW'!AG81*'Per Unit Emission'!AG124)*4545454.54545455)/30</f>
        <v>0</v>
      </c>
      <c r="DP80">
        <f>(('RCP26-NEW'!AH81*'Per Unit Emission'!AH124)*4545454.54545455)/30</f>
        <v>116826029.58716582</v>
      </c>
      <c r="DQ80">
        <f>(('RCP26-NEW'!AI81*'Per Unit Emission'!AI124)*4545454.54545455)/30</f>
        <v>0</v>
      </c>
      <c r="DR80">
        <f>(('RCP26-NEW'!AJ81*'Per Unit Emission'!AJ124)*4545454.54545455)/30</f>
        <v>0</v>
      </c>
      <c r="DS80">
        <f>(('RCP26-NEW'!AK81*'Per Unit Emission'!T124)*4545454.54545455)/30</f>
        <v>0</v>
      </c>
      <c r="DT80">
        <f>(('RCP26-NEW'!AL81*'Per Unit Emission'!U124)*4545454.54545455)/30</f>
        <v>0</v>
      </c>
      <c r="DU80">
        <f>(('RCP26-NEW'!AM81*'Per Unit Emission'!V124)*4545454.54545455)/30</f>
        <v>0</v>
      </c>
      <c r="DV80">
        <f>(('RCP26-NEW'!AN81*'Per Unit Emission'!W124)*4545454.54545455)/30</f>
        <v>0</v>
      </c>
      <c r="DW80">
        <f>(('RCP26-NEW'!AO81*'Per Unit Emission'!X124)*4545454.54545455)/30</f>
        <v>0</v>
      </c>
      <c r="DX80">
        <f>(('RCP26-NEW'!AP81*'Per Unit Emission'!Y124)*4545454.54545455)/30</f>
        <v>120119026.0689023</v>
      </c>
      <c r="DY80">
        <f>(('RCP26-NEW'!AQ81*'Per Unit Emission'!Z124)*4545454.54545455)/30</f>
        <v>518441.65116042719</v>
      </c>
      <c r="DZ80">
        <f>(('RCP26-NEW'!AR81*'Per Unit Emission'!AA124)*4545454.54545455)/30</f>
        <v>36203667.651313663</v>
      </c>
      <c r="EA80">
        <f>(('RCP26-NEW'!AS81*'Per Unit Emission'!AB124)*4545454.54545455)/30</f>
        <v>391240163.71504337</v>
      </c>
      <c r="EB80">
        <f>(('RCP26-NEW'!AT81*'Per Unit Emission'!AC124)*4545454.54545455)/30</f>
        <v>119724385.40159138</v>
      </c>
      <c r="EC80">
        <f>(('RCP26-NEW'!AU81*'Per Unit Emission'!AD124)*4545454.54545455)/30</f>
        <v>0</v>
      </c>
      <c r="ED80">
        <f>(('RCP26-NEW'!AV81*'Per Unit Emission'!AE124)*4545454.54545455)/30</f>
        <v>39532472.81910722</v>
      </c>
      <c r="EE80">
        <f>(('RCP26-NEW'!AW81*'Per Unit Emission'!AF124)*4545454.54545455)/30</f>
        <v>24426155.674820922</v>
      </c>
      <c r="EF80">
        <f>(('RCP26-NEW'!AX81*'Per Unit Emission'!AG124)*4545454.54545455)/30</f>
        <v>0</v>
      </c>
      <c r="EG80">
        <f>(('RCP26-NEW'!AY81*'Per Unit Emission'!AH124)*4545454.54545455)/30</f>
        <v>53123189.207740895</v>
      </c>
      <c r="EH80">
        <f>(('RCP26-NEW'!AZ81*'Per Unit Emission'!AI124)*4545454.54545455)/30</f>
        <v>0</v>
      </c>
      <c r="EI80">
        <f>(('RCP26-NEW'!BA81*'Per Unit Emission'!AJ124)*4545454.54545455)/30</f>
        <v>0</v>
      </c>
      <c r="EJ80">
        <f>(('RCP26-NEW'!BB81*'Per Unit Emission'!T124)*4545454.54545455)/30</f>
        <v>0</v>
      </c>
      <c r="EK80">
        <f>(('RCP26-NEW'!BC81*'Per Unit Emission'!U124)*4545454.54545455)/30</f>
        <v>0</v>
      </c>
      <c r="EL80">
        <f>(('RCP26-NEW'!BD81*'Per Unit Emission'!V124)*4545454.54545455)/30</f>
        <v>0</v>
      </c>
      <c r="EM80">
        <f>(('RCP26-NEW'!BE81*'Per Unit Emission'!W124)*4545454.54545455)/30</f>
        <v>0</v>
      </c>
      <c r="EN80">
        <f>(('RCP26-NEW'!BF81*'Per Unit Emission'!X124)*4545454.54545455)/30</f>
        <v>0</v>
      </c>
      <c r="EO80">
        <f>(('RCP26-NEW'!BG81*'Per Unit Emission'!Y124)*4545454.54545455)/30</f>
        <v>0</v>
      </c>
      <c r="EP80">
        <f>(('RCP26-NEW'!BH81*'Per Unit Emission'!Z124)*4545454.54545455)/30</f>
        <v>0</v>
      </c>
      <c r="EQ80">
        <f>(('RCP26-NEW'!BI81*'Per Unit Emission'!AA124)*4545454.54545455)/30</f>
        <v>0</v>
      </c>
      <c r="ER80">
        <f>(('RCP26-NEW'!BJ81*'Per Unit Emission'!AB124)*4545454.54545455)/30</f>
        <v>0</v>
      </c>
      <c r="ES80">
        <f>(('RCP26-NEW'!BK81*'Per Unit Emission'!AC124)*4545454.54545455)/30</f>
        <v>0</v>
      </c>
      <c r="ET80">
        <f>(('RCP26-NEW'!BL81*'Per Unit Emission'!AD124)*4545454.54545455)/30</f>
        <v>0</v>
      </c>
      <c r="EU80">
        <f>(('RCP26-NEW'!BM81*'Per Unit Emission'!AE124)*4545454.54545455)/30</f>
        <v>0</v>
      </c>
      <c r="EV80">
        <f>(('RCP26-NEW'!BN81*'Per Unit Emission'!AF124)*4545454.54545455)/30</f>
        <v>0</v>
      </c>
      <c r="EW80">
        <f>(('RCP26-NEW'!BO81*'Per Unit Emission'!AG124)*4545454.54545455)/30</f>
        <v>0</v>
      </c>
      <c r="EX80">
        <f>(('RCP26-NEW'!BP81*'Per Unit Emission'!AH124)*4545454.54545455)/30</f>
        <v>0</v>
      </c>
      <c r="EY80">
        <f>(('RCP26-NEW'!BQ81*'Per Unit Emission'!AI124)*4545454.54545455)/30</f>
        <v>0</v>
      </c>
      <c r="EZ80">
        <f>(('RCP26-NEW'!BR81*'Per Unit Emission'!AJ124)*4545454.54545455)/30</f>
        <v>0</v>
      </c>
      <c r="FA80">
        <f>(('RCP26-NEW'!BS81*'Per Unit Emission'!T124)*4545454.54545455)/30</f>
        <v>0</v>
      </c>
      <c r="FB80">
        <f>(('RCP26-NEW'!BT81*'Per Unit Emission'!U124)*4545454.54545455)/30</f>
        <v>0</v>
      </c>
      <c r="FC80">
        <f>(('RCP26-NEW'!BU81*'Per Unit Emission'!V124)*4545454.54545455)/30</f>
        <v>0</v>
      </c>
      <c r="FD80">
        <f>(('RCP26-NEW'!BV81*'Per Unit Emission'!W124)*4545454.54545455)/30</f>
        <v>0</v>
      </c>
      <c r="FE80">
        <f>(('RCP26-NEW'!BW81*'Per Unit Emission'!X124)*4545454.54545455)/30</f>
        <v>0</v>
      </c>
      <c r="FF80">
        <f>(('RCP26-NEW'!BX81*'Per Unit Emission'!Y124)*4545454.54545455)/30</f>
        <v>0</v>
      </c>
      <c r="FG80">
        <f>(('RCP26-NEW'!BY81*'Per Unit Emission'!Z124)*4545454.54545455)/30</f>
        <v>0</v>
      </c>
      <c r="FH80">
        <f>(('RCP26-NEW'!BZ81*'Per Unit Emission'!AA124)*4545454.54545455)/30</f>
        <v>0</v>
      </c>
      <c r="FI80">
        <f>(('RCP26-NEW'!CA81*'Per Unit Emission'!AB124)*4545454.54545455)/30</f>
        <v>0</v>
      </c>
      <c r="FJ80">
        <f>(('RCP26-NEW'!CB81*'Per Unit Emission'!AC124)*4545454.54545455)/30</f>
        <v>0</v>
      </c>
      <c r="FK80">
        <f>(('RCP26-NEW'!CC81*'Per Unit Emission'!AD124)*4545454.54545455)/30</f>
        <v>0</v>
      </c>
      <c r="FL80">
        <f>(('RCP26-NEW'!CD81*'Per Unit Emission'!AE124)*4545454.54545455)/30</f>
        <v>0</v>
      </c>
      <c r="FM80">
        <f>(('RCP26-NEW'!CE81*'Per Unit Emission'!AF124)*4545454.54545455)/30</f>
        <v>0</v>
      </c>
      <c r="FN80">
        <f>(('RCP26-NEW'!CF81*'Per Unit Emission'!AG124)*4545454.54545455)/30</f>
        <v>0</v>
      </c>
      <c r="FO80">
        <f>(('RCP26-NEW'!CG81*'Per Unit Emission'!AH124)*4545454.54545455)/30</f>
        <v>0</v>
      </c>
      <c r="FP80">
        <f>(('RCP26-NEW'!CH81*'Per Unit Emission'!AI124)*4545454.54545455)/30</f>
        <v>0</v>
      </c>
      <c r="FQ80">
        <v>0</v>
      </c>
      <c r="FR80">
        <v>0</v>
      </c>
      <c r="FS80">
        <v>68.099999999999994</v>
      </c>
      <c r="FT80">
        <f>(('RCP19-NEW'!C81*'Per Unit Emission'!AK124)*4545454.54545455)/30</f>
        <v>434568895.13506323</v>
      </c>
      <c r="FU80">
        <f>(('RCP19-NEW'!D81*'Per Unit Emission'!AL124)*4545454.54545455)/30</f>
        <v>421850099.14946914</v>
      </c>
      <c r="FV80">
        <f>(('RCP19-NEW'!E81*'Per Unit Emission'!AM124)*4545454.54545455)/30</f>
        <v>0</v>
      </c>
      <c r="FW80">
        <f>(('RCP19-NEW'!F81*'Per Unit Emission'!AN124)*4545454.54545455)/30</f>
        <v>69164115.135862857</v>
      </c>
      <c r="FX80">
        <f>(('RCP19-NEW'!G81*'Per Unit Emission'!AO124)*4545454.54545455)/30</f>
        <v>455465885.91154289</v>
      </c>
      <c r="FY80">
        <f>(('RCP19-NEW'!H81*'Per Unit Emission'!AP124)*4545454.54545455)/30</f>
        <v>211412020.83507869</v>
      </c>
      <c r="FZ80">
        <f>(('RCP19-NEW'!I81*'Per Unit Emission'!AQ124)*4545454.54545455)/30</f>
        <v>156046680.33712187</v>
      </c>
      <c r="GA80">
        <f>(('RCP19-NEW'!J81*'Per Unit Emission'!AR124)*4545454.54545455)/30</f>
        <v>135617531.12699744</v>
      </c>
      <c r="GB80">
        <f>(('RCP19-NEW'!K81*'Per Unit Emission'!AS124)*4545454.54545455)/30</f>
        <v>739792413.01803017</v>
      </c>
      <c r="GC80">
        <f>(('RCP19-NEW'!L81*'Per Unit Emission'!AT124)*4545454.54545455)/30</f>
        <v>299500449.67196882</v>
      </c>
      <c r="GD80">
        <f>(('RCP19-NEW'!M81*'Per Unit Emission'!AU124)*4545454.54545455)/30</f>
        <v>0</v>
      </c>
      <c r="GE80">
        <f>(('RCP19-NEW'!N81*'Per Unit Emission'!AV124)*4545454.54545455)/30</f>
        <v>165648082.89721337</v>
      </c>
      <c r="GF80">
        <f>(('RCP19-NEW'!O81*'Per Unit Emission'!AW124)*4545454.54545455)/30</f>
        <v>107241057.4133926</v>
      </c>
      <c r="GG80">
        <f>(('RCP19-NEW'!P81*'Per Unit Emission'!AX124)*4545454.54545455)/30</f>
        <v>119941029.33566803</v>
      </c>
      <c r="GH80">
        <f>(('RCP19-NEW'!Q81*'Per Unit Emission'!AY124)*4545454.54545455)/30</f>
        <v>81053440.889047191</v>
      </c>
      <c r="GI80">
        <f>(('RCP19-NEW'!R81*'Per Unit Emission'!AZ124)*4545454.54545455)/30</f>
        <v>1061104599.5406773</v>
      </c>
      <c r="GJ80">
        <f>(('RCP19-NEW'!S81*'Per Unit Emission'!BA124)*4545454.54545455)/30</f>
        <v>0</v>
      </c>
      <c r="GK80">
        <f>(('RCP19-NEW'!T81*'Per Unit Emission'!AK124)*4545454.54545455)/30</f>
        <v>0</v>
      </c>
      <c r="GL80">
        <f>(('RCP19-NEW'!U81*'Per Unit Emission'!AL124)*4545454.54545455)/30</f>
        <v>284324661.7396425</v>
      </c>
      <c r="GM80">
        <f>(('RCP19-NEW'!V81*'Per Unit Emission'!AM124)*4545454.54545455)/30</f>
        <v>0</v>
      </c>
      <c r="GN80">
        <f>(('RCP19-NEW'!W81*'Per Unit Emission'!AN124)*4545454.54545455)/30</f>
        <v>12665510.215127194</v>
      </c>
      <c r="GO80">
        <f>(('RCP19-NEW'!X81*'Per Unit Emission'!AO124)*4545454.54545455)/30</f>
        <v>283490454.73802811</v>
      </c>
      <c r="GP80">
        <f>(('RCP19-NEW'!Y81*'Per Unit Emission'!AP124)*4545454.54545455)/30</f>
        <v>157706614.83326823</v>
      </c>
      <c r="GQ80">
        <f>(('RCP19-NEW'!Z81*'Per Unit Emission'!AQ124)*4545454.54545455)/30</f>
        <v>110722591.50662282</v>
      </c>
      <c r="GR80">
        <f>(('RCP19-NEW'!AA81*'Per Unit Emission'!AR124)*4545454.54545455)/30</f>
        <v>55698027.453738213</v>
      </c>
      <c r="GS80">
        <f>(('RCP19-NEW'!AB81*'Per Unit Emission'!AS124)*4545454.54545455)/30</f>
        <v>389441658.70505208</v>
      </c>
      <c r="GT80">
        <f>(('RCP19-NEW'!AC81*'Per Unit Emission'!AT124)*4545454.54545455)/30</f>
        <v>204232586.49434933</v>
      </c>
      <c r="GU80">
        <f>(('RCP19-NEW'!AD81*'Per Unit Emission'!AU124)*4545454.54545455)/30</f>
        <v>0</v>
      </c>
      <c r="GV80">
        <f>(('RCP19-NEW'!AE81*'Per Unit Emission'!AV124)*4545454.54545455)/30</f>
        <v>119355138.18078889</v>
      </c>
      <c r="GW80">
        <f>(('RCP19-NEW'!AF81*'Per Unit Emission'!AW124)*4545454.54545455)/30</f>
        <v>71257126.456139594</v>
      </c>
      <c r="GX80">
        <f>(('RCP19-NEW'!AG81*'Per Unit Emission'!AX124)*4545454.54545455)/30</f>
        <v>74655087.189054981</v>
      </c>
      <c r="GY80">
        <f>(('RCP19-NEW'!AH81*'Per Unit Emission'!AY124)*4545454.54545455)/30</f>
        <v>49558762.162957095</v>
      </c>
      <c r="GZ80">
        <f>(('RCP19-NEW'!AI81*'Per Unit Emission'!AZ124)*4545454.54545455)/30</f>
        <v>743381212.34478211</v>
      </c>
      <c r="HA80">
        <f>(('RCP19-NEW'!AJ81*'Per Unit Emission'!BA124)*4545454.54545455)/30</f>
        <v>0</v>
      </c>
      <c r="HB80">
        <f>(('RCP19-NEW'!AK81*'Per Unit Emission'!AK124)*4545454.54545455)/30</f>
        <v>0</v>
      </c>
      <c r="HC80">
        <f>(('RCP19-NEW'!AL81*'Per Unit Emission'!AL124)*4545454.54545455)/30</f>
        <v>22628579.010113358</v>
      </c>
      <c r="HD80">
        <f>(('RCP19-NEW'!AM81*'Per Unit Emission'!AM124)*4545454.54545455)/30</f>
        <v>0</v>
      </c>
      <c r="HE80">
        <f>(('RCP19-NEW'!AN81*'Per Unit Emission'!AN124)*4545454.54545455)/30</f>
        <v>0</v>
      </c>
      <c r="HF80">
        <f>(('RCP19-NEW'!AO81*'Per Unit Emission'!AO124)*4545454.54545455)/30</f>
        <v>0</v>
      </c>
      <c r="HG80">
        <f>(('RCP19-NEW'!AP81*'Per Unit Emission'!AP124)*4545454.54545455)/30</f>
        <v>104001208.83145687</v>
      </c>
      <c r="HH80">
        <f>(('RCP19-NEW'!AQ81*'Per Unit Emission'!AQ124)*4545454.54545455)/30</f>
        <v>65398502.676123254</v>
      </c>
      <c r="HI80">
        <f>(('RCP19-NEW'!AR81*'Per Unit Emission'!AR124)*4545454.54545455)/30</f>
        <v>0</v>
      </c>
      <c r="HJ80">
        <f>(('RCP19-NEW'!AS81*'Per Unit Emission'!AS124)*4545454.54545455)/30</f>
        <v>39090904.392069735</v>
      </c>
      <c r="HK80">
        <f>(('RCP19-NEW'!AT81*'Per Unit Emission'!AT124)*4545454.54545455)/30</f>
        <v>108964723.31672977</v>
      </c>
      <c r="HL80">
        <f>(('RCP19-NEW'!AU81*'Per Unit Emission'!AU124)*4545454.54545455)/30</f>
        <v>0</v>
      </c>
      <c r="HM80">
        <f>(('RCP19-NEW'!AV81*'Per Unit Emission'!AV124)*4545454.54545455)/30</f>
        <v>73062193.464364946</v>
      </c>
      <c r="HN80">
        <f>(('RCP19-NEW'!AW81*'Per Unit Emission'!AW124)*4545454.54545455)/30</f>
        <v>35273195.498886302</v>
      </c>
      <c r="HO80">
        <f>(('RCP19-NEW'!AX81*'Per Unit Emission'!AX124)*4545454.54545455)/30</f>
        <v>29369145.042441647</v>
      </c>
      <c r="HP80">
        <f>(('RCP19-NEW'!AY81*'Per Unit Emission'!AY124)*4545454.54545455)/30</f>
        <v>12406485.341792647</v>
      </c>
      <c r="HQ80">
        <f>(('RCP19-NEW'!AZ81*'Per Unit Emission'!AZ124)*4545454.54545455)/30</f>
        <v>425657825.14888722</v>
      </c>
      <c r="HR80">
        <f>(('RCP19-NEW'!BA81*'Per Unit Emission'!BA124)*4545454.54545455)/30</f>
        <v>0</v>
      </c>
      <c r="HS80">
        <f>(('RCP19-NEW'!BB81*'Per Unit Emission'!AK124)*4545454.54545455)/30</f>
        <v>0</v>
      </c>
      <c r="HT80">
        <f>(('RCP19-NEW'!BC81*'Per Unit Emission'!AL124)*4545454.54545455)/30</f>
        <v>0</v>
      </c>
      <c r="HU80">
        <f>(('RCP19-NEW'!BD81*'Per Unit Emission'!AM124)*4545454.54545455)/30</f>
        <v>0</v>
      </c>
      <c r="HV80">
        <f>(('RCP19-NEW'!BE81*'Per Unit Emission'!AN124)*4545454.54545455)/30</f>
        <v>0</v>
      </c>
      <c r="HW80">
        <f>(('RCP19-NEW'!BF81*'Per Unit Emission'!AO124)*4545454.54545455)/30</f>
        <v>0</v>
      </c>
      <c r="HX80">
        <f>(('RCP19-NEW'!BG81*'Per Unit Emission'!AP124)*4545454.54545455)/30</f>
        <v>50295802.829645954</v>
      </c>
      <c r="HY80">
        <f>(('RCP19-NEW'!BH81*'Per Unit Emission'!AQ124)*4545454.54545455)/30</f>
        <v>0</v>
      </c>
      <c r="HZ80">
        <f>(('RCP19-NEW'!BI81*'Per Unit Emission'!AR124)*4545454.54545455)/30</f>
        <v>0</v>
      </c>
      <c r="IA80">
        <f>(('RCP19-NEW'!BJ81*'Per Unit Emission'!AS124)*4545454.54545455)/30</f>
        <v>0</v>
      </c>
      <c r="IB80">
        <f>(('RCP19-NEW'!BK81*'Per Unit Emission'!AT124)*4545454.54545455)/30</f>
        <v>0</v>
      </c>
      <c r="IC80">
        <f>(('RCP19-NEW'!BL81*'Per Unit Emission'!AU124)*4545454.54545455)/30</f>
        <v>0</v>
      </c>
      <c r="ID80">
        <f>(('RCP19-NEW'!BM81*'Per Unit Emission'!AV124)*4545454.54545455)/30</f>
        <v>25530824.891333871</v>
      </c>
      <c r="IE80">
        <f>(('RCP19-NEW'!BN81*'Per Unit Emission'!AW124)*4545454.54545455)/30</f>
        <v>0</v>
      </c>
      <c r="IF80">
        <f>(('RCP19-NEW'!BO81*'Per Unit Emission'!AX124)*4545454.54545455)/30</f>
        <v>0</v>
      </c>
      <c r="IG80">
        <f>(('RCP19-NEW'!BP81*'Per Unit Emission'!AY124)*4545454.54545455)/30</f>
        <v>0</v>
      </c>
      <c r="IH80">
        <f>(('RCP19-NEW'!BQ81*'Per Unit Emission'!AZ124)*4545454.54545455)/30</f>
        <v>0</v>
      </c>
      <c r="II80">
        <f>(('RCP19-NEW'!BR81*'Per Unit Emission'!BA124)*4545454.54545455)/30</f>
        <v>0</v>
      </c>
      <c r="IJ80">
        <f>(('RCP19-NEW'!BS81*'Per Unit Emission'!AK124)*4545454.54545455)/30</f>
        <v>0</v>
      </c>
      <c r="IK80">
        <f>(('RCP19-NEW'!BT81*'Per Unit Emission'!AL124)*4545454.54545455)/30</f>
        <v>0</v>
      </c>
      <c r="IL80">
        <f>(('RCP19-NEW'!BU81*'Per Unit Emission'!AM124)*4545454.54545455)/30</f>
        <v>0</v>
      </c>
      <c r="IM80">
        <f>(('RCP19-NEW'!BV81*'Per Unit Emission'!AN124)*4545454.54545455)/30</f>
        <v>0</v>
      </c>
      <c r="IN80">
        <f>(('RCP19-NEW'!BW81*'Per Unit Emission'!AO124)*4545454.54545455)/30</f>
        <v>0</v>
      </c>
      <c r="IO80">
        <f>(('RCP19-NEW'!BX81*'Per Unit Emission'!AP124)*4545454.54545455)/30</f>
        <v>0</v>
      </c>
      <c r="IP80">
        <f>(('RCP19-NEW'!BY81*'Per Unit Emission'!AQ124)*4545454.54545455)/30</f>
        <v>0</v>
      </c>
      <c r="IQ80">
        <f>(('RCP19-NEW'!BZ81*'Per Unit Emission'!AR124)*4545454.54545455)/30</f>
        <v>0</v>
      </c>
      <c r="IR80">
        <f>(('RCP19-NEW'!CA81*'Per Unit Emission'!AS124)*4545454.54545455)/30</f>
        <v>0</v>
      </c>
      <c r="IS80">
        <f>(('RCP19-NEW'!CB81*'Per Unit Emission'!AT124)*4545454.54545455)/30</f>
        <v>0</v>
      </c>
      <c r="IT80">
        <f>(('RCP19-NEW'!CC81*'Per Unit Emission'!AU124)*4545454.54545455)/30</f>
        <v>0</v>
      </c>
      <c r="IU80">
        <f>(('RCP19-NEW'!CD81*'Per Unit Emission'!AV124)*4545454.54545455)/30</f>
        <v>0</v>
      </c>
      <c r="IV80">
        <f>(('RCP19-NEW'!CE81*'Per Unit Emission'!AW124)*4545454.54545455)/30</f>
        <v>0</v>
      </c>
      <c r="IW80">
        <f>(('RCP19-NEW'!CF81*'Per Unit Emission'!AX124)*4545454.54545455)/30</f>
        <v>0</v>
      </c>
      <c r="IX80">
        <f>(('RCP19-NEW'!CG81*'Per Unit Emission'!AY124)*4545454.54545455)/30</f>
        <v>0</v>
      </c>
      <c r="IY80">
        <f>(('RCP19-NEW'!CH81*'Per Unit Emission'!AZ124)*4545454.54545455)/30</f>
        <v>0</v>
      </c>
    </row>
    <row r="81" spans="1:259" x14ac:dyDescent="0.25">
      <c r="A81">
        <v>2044</v>
      </c>
      <c r="B81">
        <f>(('Base-New'!C82*'Per Unit Emission'!C125)*4545454.54545455)/30</f>
        <v>0</v>
      </c>
      <c r="C81">
        <f>(('Base-New'!D82*'Per Unit Emission'!D125)*4545454.54545455)/30</f>
        <v>1983401054.9204521</v>
      </c>
      <c r="D81">
        <f>(('Base-New'!E82*'Per Unit Emission'!E125)*4545454.54545455)/30</f>
        <v>163670916.02568895</v>
      </c>
      <c r="E81">
        <f>(('Base-New'!F82*'Per Unit Emission'!F125)*4545454.54545455)/30</f>
        <v>222692014.44009486</v>
      </c>
      <c r="F81">
        <f>(('Base-New'!G82*'Per Unit Emission'!G125)*4545454.54545455)/30</f>
        <v>0</v>
      </c>
      <c r="G81">
        <f>(('Base-New'!H82*'Per Unit Emission'!H125)*4545454.54545455)/30</f>
        <v>171000975.81988996</v>
      </c>
      <c r="H81">
        <f>(('Base-New'!I82*'Per Unit Emission'!I125)*4545454.54545455)/30</f>
        <v>196462566.78081706</v>
      </c>
      <c r="I81">
        <f>(('Base-New'!J82*'Per Unit Emission'!J125)*4545454.54545455)/30</f>
        <v>537699076.2721715</v>
      </c>
      <c r="J81">
        <f>(('Base-New'!K82*'Per Unit Emission'!K125)*4545454.54545455)/30</f>
        <v>1803682915.9502788</v>
      </c>
      <c r="K81">
        <f>(('Base-New'!L82*'Per Unit Emission'!L125)*4545454.54545455)/30</f>
        <v>543431093.98544359</v>
      </c>
      <c r="L81">
        <f>(('Base-New'!M82*'Per Unit Emission'!M125)*4545454.54545455)/30</f>
        <v>340783502.02758271</v>
      </c>
      <c r="M81">
        <f>(('Base-New'!N82*'Per Unit Emission'!N125)*4545454.54545455)/30</f>
        <v>90037691.306891948</v>
      </c>
      <c r="N81">
        <f>(('Base-New'!O82*'Per Unit Emission'!O125)*4545454.54545455)/30</f>
        <v>255554417.30790472</v>
      </c>
      <c r="O81">
        <f>(('Base-New'!P82*'Per Unit Emission'!P125)*4545454.54545455)/30</f>
        <v>222003903.12801224</v>
      </c>
      <c r="P81">
        <f>(('Base-New'!Q82*'Per Unit Emission'!Q125)*4545454.54545455)/30</f>
        <v>296628241.70260215</v>
      </c>
      <c r="Q81">
        <f>(('Base-New'!R82*'Per Unit Emission'!R125)*4545454.54545455)/30</f>
        <v>556774595.105901</v>
      </c>
      <c r="R81">
        <v>0</v>
      </c>
      <c r="S81">
        <f>(('Base-New'!T82*'Per Unit Emission'!C125)*4545454.54545455)/30</f>
        <v>0</v>
      </c>
      <c r="T81">
        <f>(('Base-New'!U82*'Per Unit Emission'!D125)*4545454.54545455)/30</f>
        <v>1439975997.3037925</v>
      </c>
      <c r="U81">
        <f>(('Base-New'!V82*'Per Unit Emission'!E125)*4545454.54545455)/30</f>
        <v>89154039.916739196</v>
      </c>
      <c r="V81">
        <f>(('Base-New'!W82*'Per Unit Emission'!F125)*4545454.54545455)/30</f>
        <v>151944417.79400998</v>
      </c>
      <c r="W81">
        <f>(('Base-New'!X82*'Per Unit Emission'!G125)*4545454.54545455)/30</f>
        <v>0</v>
      </c>
      <c r="X81">
        <f>(('Base-New'!Y82*'Per Unit Emission'!H125)*4545454.54545455)/30</f>
        <v>121095204.32295014</v>
      </c>
      <c r="Y81">
        <f>(('Base-New'!Z82*'Per Unit Emission'!I125)*4545454.54545455)/30</f>
        <v>136345765.42656496</v>
      </c>
      <c r="Z81">
        <f>(('Base-New'!AA82*'Per Unit Emission'!J125)*4545454.54545455)/30</f>
        <v>355621016.02783775</v>
      </c>
      <c r="AA81">
        <f>(('Base-New'!AB82*'Per Unit Emission'!K125)*4545454.54545455)/30</f>
        <v>894843046.97373641</v>
      </c>
      <c r="AB81">
        <f>(('Base-New'!AC82*'Per Unit Emission'!L125)*4545454.54545455)/30</f>
        <v>366951410.71327096</v>
      </c>
      <c r="AC81">
        <f>(('Base-New'!AD82*'Per Unit Emission'!M125)*4545454.54545455)/30</f>
        <v>189487774.30590823</v>
      </c>
      <c r="AD81">
        <f>(('Base-New'!AE82*'Per Unit Emission'!N125)*4545454.54545455)/30</f>
        <v>61310804.36664556</v>
      </c>
      <c r="AE81">
        <f>(('Base-New'!AF82*'Per Unit Emission'!O125)*4545454.54545455)/30</f>
        <v>159649854.62334111</v>
      </c>
      <c r="AF81">
        <f>(('Base-New'!AG82*'Per Unit Emission'!P125)*4545454.54545455)/30</f>
        <v>136802400.714221</v>
      </c>
      <c r="AG81">
        <f>(('Base-New'!AH82*'Per Unit Emission'!Q125)*4545454.54545455)/30</f>
        <v>207000594.20946926</v>
      </c>
      <c r="AH81">
        <f>(('Base-New'!AI82*'Per Unit Emission'!R125)*4545454.54545455)/30</f>
        <v>279608372.56414068</v>
      </c>
      <c r="AI81">
        <v>0</v>
      </c>
      <c r="AJ81">
        <f>(('Base-New'!AK82*'Per Unit Emission'!C125)*4545454.54545455)/30</f>
        <v>0</v>
      </c>
      <c r="AK81">
        <f>(('Base-New'!AL82*'Per Unit Emission'!D125)*4545454.54545455)/30</f>
        <v>876747551.63221085</v>
      </c>
      <c r="AL81">
        <f>(('Base-New'!AM82*'Per Unit Emission'!E125)*4545454.54545455)/30</f>
        <v>0</v>
      </c>
      <c r="AM81">
        <f>(('Base-New'!AN82*'Per Unit Emission'!F125)*4545454.54545455)/30</f>
        <v>0</v>
      </c>
      <c r="AN81">
        <f>(('Base-New'!AO82*'Per Unit Emission'!G125)*4545454.54545455)/30</f>
        <v>0</v>
      </c>
      <c r="AO81">
        <f>(('Base-New'!AP82*'Per Unit Emission'!H125)*4545454.54545455)/30</f>
        <v>71189432.826009855</v>
      </c>
      <c r="AP81">
        <f>(('Base-New'!AQ82*'Per Unit Emission'!I125)*4545454.54545455)/30</f>
        <v>76228964.072313011</v>
      </c>
      <c r="AQ81">
        <f>(('Base-New'!AR82*'Per Unit Emission'!J125)*4545454.54545455)/30</f>
        <v>132682772.59650308</v>
      </c>
      <c r="AR81">
        <f>(('Base-New'!AS82*'Per Unit Emission'!K125)*4545454.54545455)/30</f>
        <v>0</v>
      </c>
      <c r="AS81">
        <f>(('Base-New'!AT82*'Per Unit Emission'!L125)*4545454.54545455)/30</f>
        <v>190471727.44110075</v>
      </c>
      <c r="AT81">
        <f>(('Base-New'!AU82*'Per Unit Emission'!M125)*4545454.54545455)/30</f>
        <v>38192046.58423306</v>
      </c>
      <c r="AU81">
        <f>(('Base-New'!AV82*'Per Unit Emission'!N125)*4545454.54545455)/30</f>
        <v>23623910.568867605</v>
      </c>
      <c r="AV81">
        <f>(('Base-New'!AW82*'Per Unit Emission'!O125)*4545454.54545455)/30</f>
        <v>63745291.938775569</v>
      </c>
      <c r="AW81">
        <f>(('Base-New'!AX82*'Per Unit Emission'!P125)*4545454.54545455)/30</f>
        <v>51600898.30042772</v>
      </c>
      <c r="AX81">
        <f>(('Base-New'!AY82*'Per Unit Emission'!Q125)*4545454.54545455)/30</f>
        <v>117372946.71633582</v>
      </c>
      <c r="AY81">
        <f>(('Base-New'!AZ82*'Per Unit Emission'!R125)*4545454.54545455)/30</f>
        <v>2442150.0223798142</v>
      </c>
      <c r="AZ81">
        <v>0</v>
      </c>
      <c r="BA81">
        <f>(('Base-New'!BB82*'Per Unit Emission'!C125)*4545454.54545455)/30</f>
        <v>0</v>
      </c>
      <c r="BB81">
        <f>(('Base-New'!BC82*'Per Unit Emission'!D125)*4545454.54545455)/30</f>
        <v>0</v>
      </c>
      <c r="BC81">
        <f>(('Base-New'!BD82*'Per Unit Emission'!E125)*4545454.54545455)/30</f>
        <v>0</v>
      </c>
      <c r="BD81">
        <f>(('Base-New'!BE82*'Per Unit Emission'!F125)*4545454.54545455)/30</f>
        <v>0</v>
      </c>
      <c r="BE81">
        <f>(('Base-New'!BF82*'Per Unit Emission'!G125)*4545454.54545455)/30</f>
        <v>0</v>
      </c>
      <c r="BF81">
        <f>(('Base-New'!BG82*'Per Unit Emission'!H125)*4545454.54545455)/30</f>
        <v>21283661.329070255</v>
      </c>
      <c r="BG81">
        <f>(('Base-New'!BH82*'Per Unit Emission'!I125)*4545454.54545455)/30</f>
        <v>0</v>
      </c>
      <c r="BH81">
        <f>(('Base-New'!BI82*'Per Unit Emission'!J125)*4545454.54545455)/30</f>
        <v>0</v>
      </c>
      <c r="BI81">
        <f>(('Base-New'!BJ82*'Per Unit Emission'!K125)*4545454.54545455)/30</f>
        <v>0</v>
      </c>
      <c r="BJ81">
        <f>(('Base-New'!BK82*'Per Unit Emission'!L125)*4545454.54545455)/30</f>
        <v>0</v>
      </c>
      <c r="BK81">
        <f>(('Base-New'!BL82*'Per Unit Emission'!M125)*4545454.54545455)/30</f>
        <v>0</v>
      </c>
      <c r="BL81">
        <f>(('Base-New'!BM82*'Per Unit Emission'!N125)*4545454.54545455)/30</f>
        <v>0</v>
      </c>
      <c r="BM81">
        <f>(('Base-New'!BN82*'Per Unit Emission'!O125)*4545454.54545455)/30</f>
        <v>0</v>
      </c>
      <c r="BN81">
        <f>(('Base-New'!BO82*'Per Unit Emission'!P125)*4545454.54545455)/30</f>
        <v>0</v>
      </c>
      <c r="BO81">
        <f>(('Base-New'!BP82*'Per Unit Emission'!Q125)*4545454.54545455)/30</f>
        <v>21480274.265480816</v>
      </c>
      <c r="BP81">
        <f>(('Base-New'!BQ82*'Per Unit Emission'!R125)*4545454.54545455)/30</f>
        <v>0</v>
      </c>
      <c r="BQ81">
        <v>0</v>
      </c>
      <c r="BR81">
        <f>(('Base-New'!BS82*'Per Unit Emission'!C125)*4545454.54545455)/30</f>
        <v>0</v>
      </c>
      <c r="BS81">
        <f>(('Base-New'!BT82*'Per Unit Emission'!D125)*4545454.54545455)/30</f>
        <v>0</v>
      </c>
      <c r="BT81">
        <f>(('Base-New'!BU82*'Per Unit Emission'!E125)*4545454.54545455)/30</f>
        <v>0</v>
      </c>
      <c r="BU81">
        <f>(('Base-New'!BV82*'Per Unit Emission'!F125)*4545454.54545455)/30</f>
        <v>0</v>
      </c>
      <c r="BV81">
        <f>(('Base-New'!BW82*'Per Unit Emission'!G125)*4545454.54545455)/30</f>
        <v>0</v>
      </c>
      <c r="BW81">
        <f>(('Base-New'!BX82*'Per Unit Emission'!H125)*4545454.54545455)/30</f>
        <v>0</v>
      </c>
      <c r="BX81">
        <f>(('Base-New'!BY82*'Per Unit Emission'!I125)*4545454.54545455)/30</f>
        <v>0</v>
      </c>
      <c r="BY81">
        <f>(('Base-New'!BZ82*'Per Unit Emission'!J125)*4545454.54545455)/30</f>
        <v>0</v>
      </c>
      <c r="BZ81">
        <f>(('Base-New'!CA82*'Per Unit Emission'!K125)*4545454.54545455)/30</f>
        <v>0</v>
      </c>
      <c r="CA81">
        <f>(('Base-New'!CB82*'Per Unit Emission'!L125)*4545454.54545455)/30</f>
        <v>0</v>
      </c>
      <c r="CB81">
        <f>(('Base-New'!CC82*'Per Unit Emission'!M125)*4545454.54545455)/30</f>
        <v>0</v>
      </c>
      <c r="CC81">
        <f>(('Base-New'!CD82*'Per Unit Emission'!N125)*4545454.54545455)/30</f>
        <v>0</v>
      </c>
      <c r="CD81">
        <f>(('Base-New'!CE82*'Per Unit Emission'!O125)*4545454.54545455)/30</f>
        <v>0</v>
      </c>
      <c r="CE81">
        <f>(('Base-New'!CF82*'Per Unit Emission'!P125)*4545454.54545455)/30</f>
        <v>0</v>
      </c>
      <c r="CF81">
        <f>(('Base-New'!CG82*'Per Unit Emission'!Q125)*4545454.54545455)/30</f>
        <v>0</v>
      </c>
      <c r="CG81">
        <f>(('Base-New'!CH82*'Per Unit Emission'!R125)*4545454.54545455)/30</f>
        <v>0</v>
      </c>
      <c r="CH81">
        <v>0</v>
      </c>
      <c r="CI81">
        <v>0</v>
      </c>
      <c r="CJ81">
        <v>68.13333333333334</v>
      </c>
      <c r="CK81">
        <f>(('RCP26-NEW'!C82*'Per Unit Emission'!T125)*4545454.54545455)/30</f>
        <v>1366742057.3724563</v>
      </c>
      <c r="CL81">
        <f>(('RCP26-NEW'!D82*'Per Unit Emission'!U125)*4545454.54545455)/30</f>
        <v>1098866647.9764867</v>
      </c>
      <c r="CM81">
        <f>(('RCP26-NEW'!E82*'Per Unit Emission'!V125)*4545454.54545455)/30</f>
        <v>0</v>
      </c>
      <c r="CN81">
        <f>(('RCP26-NEW'!F82*'Per Unit Emission'!W125)*4545454.54545455)/30</f>
        <v>169704207.44879565</v>
      </c>
      <c r="CO81">
        <f>(('RCP26-NEW'!G82*'Per Unit Emission'!X125)*4545454.54545455)/30</f>
        <v>860983948.60760844</v>
      </c>
      <c r="CP81">
        <f>(('RCP26-NEW'!H82*'Per Unit Emission'!Y125)*4545454.54545455)/30</f>
        <v>216698686.15366903</v>
      </c>
      <c r="CQ81">
        <f>(('RCP26-NEW'!I82*'Per Unit Emission'!Z125)*4545454.54545455)/30</f>
        <v>123312621.49357292</v>
      </c>
      <c r="CR81">
        <f>(('RCP26-NEW'!J82*'Per Unit Emission'!AA125)*4545454.54545455)/30</f>
        <v>390774919.68353134</v>
      </c>
      <c r="CS81">
        <f>(('RCP26-NEW'!K82*'Per Unit Emission'!AB125)*4545454.54545455)/30</f>
        <v>1027700246.2269083</v>
      </c>
      <c r="CT81">
        <f>(('RCP26-NEW'!L82*'Per Unit Emission'!AC125)*4545454.54545455)/30</f>
        <v>384771997.72933155</v>
      </c>
      <c r="CU81">
        <f>(('RCP26-NEW'!M82*'Per Unit Emission'!AD125)*4545454.54545455)/30</f>
        <v>104087156.23064573</v>
      </c>
      <c r="CV81">
        <f>(('RCP26-NEW'!N82*'Per Unit Emission'!AE125)*4545454.54545455)/30</f>
        <v>135178847.06042856</v>
      </c>
      <c r="CW81">
        <f>(('RCP26-NEW'!O82*'Per Unit Emission'!AF125)*4545454.54545455)/30</f>
        <v>195936920.78756163</v>
      </c>
      <c r="CX81">
        <f>(('RCP26-NEW'!P82*'Per Unit Emission'!AG125)*4545454.54545455)/30</f>
        <v>13005722.787915576</v>
      </c>
      <c r="CY81">
        <f>(('RCP26-NEW'!Q82*'Per Unit Emission'!AH125)*4545454.54545455)/30</f>
        <v>169454380.6636776</v>
      </c>
      <c r="CZ81">
        <f>(('RCP26-NEW'!R82*'Per Unit Emission'!AI125)*4545454.54545455)/30</f>
        <v>219530738.85169029</v>
      </c>
      <c r="DA81">
        <f>(('RCP26-NEW'!S82*'Per Unit Emission'!AJ125)*4545454.54545455)/30</f>
        <v>0</v>
      </c>
      <c r="DB81">
        <f>(('RCP26-NEW'!T82*'Per Unit Emission'!T125)*4545454.54545455)/30</f>
        <v>845171693.22545135</v>
      </c>
      <c r="DC81">
        <f>(('RCP26-NEW'!U82*'Per Unit Emission'!U125)*4545454.54545455)/30</f>
        <v>801359423.54058719</v>
      </c>
      <c r="DD81">
        <f>(('RCP26-NEW'!V82*'Per Unit Emission'!V125)*4545454.54545455)/30</f>
        <v>0</v>
      </c>
      <c r="DE81">
        <f>(('RCP26-NEW'!W82*'Per Unit Emission'!W125)*4545454.54545455)/30</f>
        <v>120000893.37379108</v>
      </c>
      <c r="DF81">
        <f>(('RCP26-NEW'!X82*'Per Unit Emission'!X125)*4545454.54545455)/30</f>
        <v>550240861.00804245</v>
      </c>
      <c r="DG81">
        <f>(('RCP26-NEW'!Y82*'Per Unit Emission'!Y125)*4545454.54545455)/30</f>
        <v>157691545.97449398</v>
      </c>
      <c r="DH81">
        <f>(('RCP26-NEW'!Z82*'Per Unit Emission'!Z125)*4545454.54545455)/30</f>
        <v>85338217.066971377</v>
      </c>
      <c r="DI81">
        <f>(('RCP26-NEW'!AA82*'Per Unit Emission'!AA125)*4545454.54545455)/30</f>
        <v>254324498.53778598</v>
      </c>
      <c r="DJ81">
        <f>(('RCP26-NEW'!AB82*'Per Unit Emission'!AB125)*4545454.54545455)/30</f>
        <v>550204725.97435868</v>
      </c>
      <c r="DK81">
        <f>(('RCP26-NEW'!AC82*'Per Unit Emission'!AC125)*4545454.54545455)/30</f>
        <v>262925393.13944829</v>
      </c>
      <c r="DL81">
        <f>(('RCP26-NEW'!AD82*'Per Unit Emission'!AD125)*4545454.54545455)/30</f>
        <v>20959448.703595493</v>
      </c>
      <c r="DM81">
        <f>(('RCP26-NEW'!AE82*'Per Unit Emission'!AE125)*4545454.54545455)/30</f>
        <v>97581995.244282752</v>
      </c>
      <c r="DN81">
        <f>(('RCP26-NEW'!AF82*'Per Unit Emission'!AF125)*4545454.54545455)/30</f>
        <v>130708249.00834768</v>
      </c>
      <c r="DO81">
        <f>(('RCP26-NEW'!AG82*'Per Unit Emission'!AG125)*4545454.54545455)/30</f>
        <v>0</v>
      </c>
      <c r="DP81">
        <f>(('RCP26-NEW'!AH82*'Per Unit Emission'!AH125)*4545454.54545455)/30</f>
        <v>113251557.96365041</v>
      </c>
      <c r="DQ81">
        <f>(('RCP26-NEW'!AI82*'Per Unit Emission'!AI125)*4545454.54545455)/30</f>
        <v>93869665.282939717</v>
      </c>
      <c r="DR81">
        <f>(('RCP26-NEW'!AJ82*'Per Unit Emission'!AJ125)*4545454.54545455)/30</f>
        <v>0</v>
      </c>
      <c r="DS81">
        <f>(('RCP26-NEW'!AK82*'Per Unit Emission'!T125)*4545454.54545455)/30</f>
        <v>0</v>
      </c>
      <c r="DT81">
        <f>(('RCP26-NEW'!AL82*'Per Unit Emission'!U125)*4545454.54545455)/30</f>
        <v>0</v>
      </c>
      <c r="DU81">
        <f>(('RCP26-NEW'!AM82*'Per Unit Emission'!V125)*4545454.54545455)/30</f>
        <v>0</v>
      </c>
      <c r="DV81">
        <f>(('RCP26-NEW'!AN82*'Per Unit Emission'!W125)*4545454.54545455)/30</f>
        <v>0</v>
      </c>
      <c r="DW81">
        <f>(('RCP26-NEW'!AO82*'Per Unit Emission'!X125)*4545454.54545455)/30</f>
        <v>0</v>
      </c>
      <c r="DX81">
        <f>(('RCP26-NEW'!AP82*'Per Unit Emission'!Y125)*4545454.54545455)/30</f>
        <v>98684405.795318469</v>
      </c>
      <c r="DY81">
        <f>(('RCP26-NEW'!AQ82*'Per Unit Emission'!Z125)*4545454.54545455)/30</f>
        <v>47363812.640369162</v>
      </c>
      <c r="DZ81">
        <f>(('RCP26-NEW'!AR82*'Per Unit Emission'!AA125)*4545454.54545455)/30</f>
        <v>117874077.39204004</v>
      </c>
      <c r="EA81">
        <f>(('RCP26-NEW'!AS82*'Per Unit Emission'!AB125)*4545454.54545455)/30</f>
        <v>72709205.72180821</v>
      </c>
      <c r="EB81">
        <f>(('RCP26-NEW'!AT82*'Per Unit Emission'!AC125)*4545454.54545455)/30</f>
        <v>141078788.54956511</v>
      </c>
      <c r="EC81">
        <f>(('RCP26-NEW'!AU82*'Per Unit Emission'!AD125)*4545454.54545455)/30</f>
        <v>0</v>
      </c>
      <c r="ED81">
        <f>(('RCP26-NEW'!AV82*'Per Unit Emission'!AE125)*4545454.54545455)/30</f>
        <v>59985143.42813693</v>
      </c>
      <c r="EE81">
        <f>(('RCP26-NEW'!AW82*'Per Unit Emission'!AF125)*4545454.54545455)/30</f>
        <v>65479577.229132958</v>
      </c>
      <c r="EF81">
        <f>(('RCP26-NEW'!AX82*'Per Unit Emission'!AG125)*4545454.54545455)/30</f>
        <v>0</v>
      </c>
      <c r="EG81">
        <f>(('RCP26-NEW'!AY82*'Per Unit Emission'!AH125)*4545454.54545455)/30</f>
        <v>57048735.263622425</v>
      </c>
      <c r="EH81">
        <f>(('RCP26-NEW'!AZ82*'Per Unit Emission'!AI125)*4545454.54545455)/30</f>
        <v>0</v>
      </c>
      <c r="EI81">
        <f>(('RCP26-NEW'!BA82*'Per Unit Emission'!AJ125)*4545454.54545455)/30</f>
        <v>0</v>
      </c>
      <c r="EJ81">
        <f>(('RCP26-NEW'!BB82*'Per Unit Emission'!T125)*4545454.54545455)/30</f>
        <v>0</v>
      </c>
      <c r="EK81">
        <f>(('RCP26-NEW'!BC82*'Per Unit Emission'!U125)*4545454.54545455)/30</f>
        <v>0</v>
      </c>
      <c r="EL81">
        <f>(('RCP26-NEW'!BD82*'Per Unit Emission'!V125)*4545454.54545455)/30</f>
        <v>0</v>
      </c>
      <c r="EM81">
        <f>(('RCP26-NEW'!BE82*'Per Unit Emission'!W125)*4545454.54545455)/30</f>
        <v>0</v>
      </c>
      <c r="EN81">
        <f>(('RCP26-NEW'!BF82*'Per Unit Emission'!X125)*4545454.54545455)/30</f>
        <v>0</v>
      </c>
      <c r="EO81">
        <f>(('RCP26-NEW'!BG82*'Per Unit Emission'!Y125)*4545454.54545455)/30</f>
        <v>36872009.103607096</v>
      </c>
      <c r="EP81">
        <f>(('RCP26-NEW'!BH82*'Per Unit Emission'!Z125)*4545454.54545455)/30</f>
        <v>0</v>
      </c>
      <c r="EQ81">
        <f>(('RCP26-NEW'!BI82*'Per Unit Emission'!AA125)*4545454.54545455)/30</f>
        <v>0</v>
      </c>
      <c r="ER81">
        <f>(('RCP26-NEW'!BJ82*'Per Unit Emission'!AB125)*4545454.54545455)/30</f>
        <v>0</v>
      </c>
      <c r="ES81">
        <f>(('RCP26-NEW'!BK82*'Per Unit Emission'!AC125)*4545454.54545455)/30</f>
        <v>0</v>
      </c>
      <c r="ET81">
        <f>(('RCP26-NEW'!BL82*'Per Unit Emission'!AD125)*4545454.54545455)/30</f>
        <v>0</v>
      </c>
      <c r="EU81">
        <f>(('RCP26-NEW'!BM82*'Per Unit Emission'!AE125)*4545454.54545455)/30</f>
        <v>0</v>
      </c>
      <c r="EV81">
        <f>(('RCP26-NEW'!BN82*'Per Unit Emission'!AF125)*4545454.54545455)/30</f>
        <v>0</v>
      </c>
      <c r="EW81">
        <f>(('RCP26-NEW'!BO82*'Per Unit Emission'!AG125)*4545454.54545455)/30</f>
        <v>0</v>
      </c>
      <c r="EX81">
        <f>(('RCP26-NEW'!BP82*'Per Unit Emission'!AH125)*4545454.54545455)/30</f>
        <v>0</v>
      </c>
      <c r="EY81">
        <f>(('RCP26-NEW'!BQ82*'Per Unit Emission'!AI125)*4545454.54545455)/30</f>
        <v>0</v>
      </c>
      <c r="EZ81">
        <f>(('RCP26-NEW'!BR82*'Per Unit Emission'!AJ125)*4545454.54545455)/30</f>
        <v>0</v>
      </c>
      <c r="FA81">
        <f>(('RCP26-NEW'!BS82*'Per Unit Emission'!T125)*4545454.54545455)/30</f>
        <v>0</v>
      </c>
      <c r="FB81">
        <f>(('RCP26-NEW'!BT82*'Per Unit Emission'!U125)*4545454.54545455)/30</f>
        <v>0</v>
      </c>
      <c r="FC81">
        <f>(('RCP26-NEW'!BU82*'Per Unit Emission'!V125)*4545454.54545455)/30</f>
        <v>0</v>
      </c>
      <c r="FD81">
        <f>(('RCP26-NEW'!BV82*'Per Unit Emission'!W125)*4545454.54545455)/30</f>
        <v>0</v>
      </c>
      <c r="FE81">
        <f>(('RCP26-NEW'!BW82*'Per Unit Emission'!X125)*4545454.54545455)/30</f>
        <v>0</v>
      </c>
      <c r="FF81">
        <f>(('RCP26-NEW'!BX82*'Per Unit Emission'!Y125)*4545454.54545455)/30</f>
        <v>0</v>
      </c>
      <c r="FG81">
        <f>(('RCP26-NEW'!BY82*'Per Unit Emission'!Z125)*4545454.54545455)/30</f>
        <v>0</v>
      </c>
      <c r="FH81">
        <f>(('RCP26-NEW'!BZ82*'Per Unit Emission'!AA125)*4545454.54545455)/30</f>
        <v>0</v>
      </c>
      <c r="FI81">
        <f>(('RCP26-NEW'!CA82*'Per Unit Emission'!AB125)*4545454.54545455)/30</f>
        <v>0</v>
      </c>
      <c r="FJ81">
        <f>(('RCP26-NEW'!CB82*'Per Unit Emission'!AC125)*4545454.54545455)/30</f>
        <v>0</v>
      </c>
      <c r="FK81">
        <f>(('RCP26-NEW'!CC82*'Per Unit Emission'!AD125)*4545454.54545455)/30</f>
        <v>0</v>
      </c>
      <c r="FL81">
        <f>(('RCP26-NEW'!CD82*'Per Unit Emission'!AE125)*4545454.54545455)/30</f>
        <v>0</v>
      </c>
      <c r="FM81">
        <f>(('RCP26-NEW'!CE82*'Per Unit Emission'!AF125)*4545454.54545455)/30</f>
        <v>0</v>
      </c>
      <c r="FN81">
        <f>(('RCP26-NEW'!CF82*'Per Unit Emission'!AG125)*4545454.54545455)/30</f>
        <v>0</v>
      </c>
      <c r="FO81">
        <f>(('RCP26-NEW'!CG82*'Per Unit Emission'!AH125)*4545454.54545455)/30</f>
        <v>0</v>
      </c>
      <c r="FP81">
        <f>(('RCP26-NEW'!CH82*'Per Unit Emission'!AI125)*4545454.54545455)/30</f>
        <v>0</v>
      </c>
      <c r="FQ81">
        <v>0</v>
      </c>
      <c r="FR81">
        <v>0</v>
      </c>
      <c r="FS81">
        <v>68.13333333333334</v>
      </c>
      <c r="FT81">
        <f>(('RCP19-NEW'!C82*'Per Unit Emission'!AK125)*4545454.54545455)/30</f>
        <v>349767338.28605944</v>
      </c>
      <c r="FU81">
        <f>(('RCP19-NEW'!D82*'Per Unit Emission'!AL125)*4545454.54545455)/30</f>
        <v>763815394.3174001</v>
      </c>
      <c r="FV81">
        <f>(('RCP19-NEW'!E82*'Per Unit Emission'!AM125)*4545454.54545455)/30</f>
        <v>23461419.878771663</v>
      </c>
      <c r="FW81">
        <f>(('RCP19-NEW'!F82*'Per Unit Emission'!AN125)*4545454.54545455)/30</f>
        <v>120956363.69452468</v>
      </c>
      <c r="FX81">
        <f>(('RCP19-NEW'!G82*'Per Unit Emission'!AO125)*4545454.54545455)/30</f>
        <v>575566696.67053437</v>
      </c>
      <c r="FY81">
        <f>(('RCP19-NEW'!H82*'Per Unit Emission'!AP125)*4545454.54545455)/30</f>
        <v>201074093.91302636</v>
      </c>
      <c r="FZ81">
        <f>(('RCP19-NEW'!I82*'Per Unit Emission'!AQ125)*4545454.54545455)/30</f>
        <v>158406151.25543782</v>
      </c>
      <c r="GA81">
        <f>(('RCP19-NEW'!J82*'Per Unit Emission'!AR125)*4545454.54545455)/30</f>
        <v>215421261.27991703</v>
      </c>
      <c r="GB81">
        <f>(('RCP19-NEW'!K82*'Per Unit Emission'!AS125)*4545454.54545455)/30</f>
        <v>534161789.26465702</v>
      </c>
      <c r="GC81">
        <f>(('RCP19-NEW'!L82*'Per Unit Emission'!AT125)*4545454.54545455)/30</f>
        <v>322186555.37080014</v>
      </c>
      <c r="GD81">
        <f>(('RCP19-NEW'!M82*'Per Unit Emission'!AU125)*4545454.54545455)/30</f>
        <v>46625706.4675394</v>
      </c>
      <c r="GE81">
        <f>(('RCP19-NEW'!N82*'Per Unit Emission'!AV125)*4545454.54545455)/30</f>
        <v>106618104.21341167</v>
      </c>
      <c r="GF81">
        <f>(('RCP19-NEW'!O82*'Per Unit Emission'!AW125)*4545454.54545455)/30</f>
        <v>110541863.20589611</v>
      </c>
      <c r="GG81">
        <f>(('RCP19-NEW'!P82*'Per Unit Emission'!AX125)*4545454.54545455)/30</f>
        <v>116284223.99865462</v>
      </c>
      <c r="GH81">
        <f>(('RCP19-NEW'!Q82*'Per Unit Emission'!AY125)*4545454.54545455)/30</f>
        <v>36915708.210503019</v>
      </c>
      <c r="GI81">
        <f>(('RCP19-NEW'!R82*'Per Unit Emission'!AZ125)*4545454.54545455)/30</f>
        <v>796962435.60660541</v>
      </c>
      <c r="GJ81">
        <f>(('RCP19-NEW'!S82*'Per Unit Emission'!BA125)*4545454.54545455)/30</f>
        <v>0</v>
      </c>
      <c r="GK81">
        <f>(('RCP19-NEW'!T82*'Per Unit Emission'!AK125)*4545454.54545455)/30</f>
        <v>0</v>
      </c>
      <c r="GL81">
        <f>(('RCP19-NEW'!U82*'Per Unit Emission'!AL125)*4545454.54545455)/30</f>
        <v>572412778.10598314</v>
      </c>
      <c r="GM81">
        <f>(('RCP19-NEW'!V82*'Per Unit Emission'!AM125)*4545454.54545455)/30</f>
        <v>0</v>
      </c>
      <c r="GN81">
        <f>(('RCP19-NEW'!W82*'Per Unit Emission'!AN125)*4545454.54545455)/30</f>
        <v>87711591.741477162</v>
      </c>
      <c r="GO81">
        <f>(('RCP19-NEW'!X82*'Per Unit Emission'!AO125)*4545454.54545455)/30</f>
        <v>396209943.64332837</v>
      </c>
      <c r="GP81">
        <f>(('RCP19-NEW'!Y82*'Per Unit Emission'!AP125)*4545454.54545455)/30</f>
        <v>150017129.11809924</v>
      </c>
      <c r="GQ81">
        <f>(('RCP19-NEW'!Z82*'Per Unit Emission'!AQ125)*4545454.54545455)/30</f>
        <v>115433405.34933281</v>
      </c>
      <c r="GR81">
        <f>(('RCP19-NEW'!AA82*'Per Unit Emission'!AR125)*4545454.54545455)/30</f>
        <v>133579286.64188679</v>
      </c>
      <c r="GS81">
        <f>(('RCP19-NEW'!AB82*'Per Unit Emission'!AS125)*4545454.54545455)/30</f>
        <v>304174351.99227679</v>
      </c>
      <c r="GT81">
        <f>(('RCP19-NEW'!AC82*'Per Unit Emission'!AT125)*4545454.54545455)/30</f>
        <v>229208517.16446403</v>
      </c>
      <c r="GU81">
        <f>(('RCP19-NEW'!AD82*'Per Unit Emission'!AU125)*4545454.54545455)/30</f>
        <v>0</v>
      </c>
      <c r="GV81">
        <f>(('RCP19-NEW'!AE82*'Per Unit Emission'!AV125)*4545454.54545455)/30</f>
        <v>76016752.389533177</v>
      </c>
      <c r="GW81">
        <f>(('RCP19-NEW'!AF82*'Per Unit Emission'!AW125)*4545454.54545455)/30</f>
        <v>76905591.918719485</v>
      </c>
      <c r="GX81">
        <f>(('RCP19-NEW'!AG82*'Per Unit Emission'!AX125)*4545454.54545455)/30</f>
        <v>77441403.78761597</v>
      </c>
      <c r="GY81">
        <f>(('RCP19-NEW'!AH82*'Per Unit Emission'!AY125)*4545454.54545455)/30</f>
        <v>20335904.130637813</v>
      </c>
      <c r="GZ81">
        <f>(('RCP19-NEW'!AI82*'Per Unit Emission'!AZ125)*4545454.54545455)/30</f>
        <v>560496420.54570782</v>
      </c>
      <c r="HA81">
        <f>(('RCP19-NEW'!AJ82*'Per Unit Emission'!BA125)*4545454.54545455)/30</f>
        <v>0</v>
      </c>
      <c r="HB81">
        <f>(('RCP19-NEW'!AK82*'Per Unit Emission'!AK125)*4545454.54545455)/30</f>
        <v>0</v>
      </c>
      <c r="HC81">
        <f>(('RCP19-NEW'!AL82*'Per Unit Emission'!AL125)*4545454.54545455)/30</f>
        <v>359602611.67061633</v>
      </c>
      <c r="HD81">
        <f>(('RCP19-NEW'!AM82*'Per Unit Emission'!AM125)*4545454.54545455)/30</f>
        <v>0</v>
      </c>
      <c r="HE81">
        <f>(('RCP19-NEW'!AN82*'Per Unit Emission'!AN125)*4545454.54545455)/30</f>
        <v>0</v>
      </c>
      <c r="HF81">
        <f>(('RCP19-NEW'!AO82*'Per Unit Emission'!AO125)*4545454.54545455)/30</f>
        <v>30157020.226832699</v>
      </c>
      <c r="HG81">
        <f>(('RCP19-NEW'!AP82*'Per Unit Emission'!AP125)*4545454.54545455)/30</f>
        <v>98960164.323171213</v>
      </c>
      <c r="HH81">
        <f>(('RCP19-NEW'!AQ82*'Per Unit Emission'!AQ125)*4545454.54545455)/30</f>
        <v>72460659.443227366</v>
      </c>
      <c r="HI81">
        <f>(('RCP19-NEW'!AR82*'Per Unit Emission'!AR125)*4545454.54545455)/30</f>
        <v>0</v>
      </c>
      <c r="HJ81">
        <f>(('RCP19-NEW'!AS82*'Per Unit Emission'!AS125)*4545454.54545455)/30</f>
        <v>74186914.719894737</v>
      </c>
      <c r="HK81">
        <f>(('RCP19-NEW'!AT82*'Per Unit Emission'!AT125)*4545454.54545455)/30</f>
        <v>136230478.95812702</v>
      </c>
      <c r="HL81">
        <f>(('RCP19-NEW'!AU82*'Per Unit Emission'!AU125)*4545454.54545455)/30</f>
        <v>0</v>
      </c>
      <c r="HM81">
        <f>(('RCP19-NEW'!AV82*'Per Unit Emission'!AV125)*4545454.54545455)/30</f>
        <v>45415400.56565439</v>
      </c>
      <c r="HN81">
        <f>(('RCP19-NEW'!AW82*'Per Unit Emission'!AW125)*4545454.54545455)/30</f>
        <v>43269320.631542318</v>
      </c>
      <c r="HO81">
        <f>(('RCP19-NEW'!AX82*'Per Unit Emission'!AX125)*4545454.54545455)/30</f>
        <v>38598583.576577224</v>
      </c>
      <c r="HP81">
        <f>(('RCP19-NEW'!AY82*'Per Unit Emission'!AY125)*4545454.54545455)/30</f>
        <v>3756100.0507727345</v>
      </c>
      <c r="HQ81">
        <f>(('RCP19-NEW'!AZ82*'Per Unit Emission'!AZ125)*4545454.54545455)/30</f>
        <v>324030405.48481297</v>
      </c>
      <c r="HR81">
        <f>(('RCP19-NEW'!BA82*'Per Unit Emission'!BA125)*4545454.54545455)/30</f>
        <v>0</v>
      </c>
      <c r="HS81">
        <f>(('RCP19-NEW'!BB82*'Per Unit Emission'!AK125)*4545454.54545455)/30</f>
        <v>0</v>
      </c>
      <c r="HT81">
        <f>(('RCP19-NEW'!BC82*'Per Unit Emission'!AL125)*4545454.54545455)/30</f>
        <v>0</v>
      </c>
      <c r="HU81">
        <f>(('RCP19-NEW'!BD82*'Per Unit Emission'!AM125)*4545454.54545455)/30</f>
        <v>0</v>
      </c>
      <c r="HV81">
        <f>(('RCP19-NEW'!BE82*'Per Unit Emission'!AN125)*4545454.54545455)/30</f>
        <v>0</v>
      </c>
      <c r="HW81">
        <f>(('RCP19-NEW'!BF82*'Per Unit Emission'!AO125)*4545454.54545455)/30</f>
        <v>0</v>
      </c>
      <c r="HX81">
        <f>(('RCP19-NEW'!BG82*'Per Unit Emission'!AP125)*4545454.54545455)/30</f>
        <v>47903199.528243467</v>
      </c>
      <c r="HY81">
        <f>(('RCP19-NEW'!BH82*'Per Unit Emission'!AQ125)*4545454.54545455)/30</f>
        <v>0</v>
      </c>
      <c r="HZ81">
        <f>(('RCP19-NEW'!BI82*'Per Unit Emission'!AR125)*4545454.54545455)/30</f>
        <v>0</v>
      </c>
      <c r="IA81">
        <f>(('RCP19-NEW'!BJ82*'Per Unit Emission'!AS125)*4545454.54545455)/30</f>
        <v>0</v>
      </c>
      <c r="IB81">
        <f>(('RCP19-NEW'!BK82*'Per Unit Emission'!AT125)*4545454.54545455)/30</f>
        <v>0</v>
      </c>
      <c r="IC81">
        <f>(('RCP19-NEW'!BL82*'Per Unit Emission'!AU125)*4545454.54545455)/30</f>
        <v>0</v>
      </c>
      <c r="ID81">
        <f>(('RCP19-NEW'!BM82*'Per Unit Emission'!AV125)*4545454.54545455)/30</f>
        <v>14814048.741775434</v>
      </c>
      <c r="IE81">
        <f>(('RCP19-NEW'!BN82*'Per Unit Emission'!AW125)*4545454.54545455)/30</f>
        <v>0</v>
      </c>
      <c r="IF81">
        <f>(('RCP19-NEW'!BO82*'Per Unit Emission'!AX125)*4545454.54545455)/30</f>
        <v>0</v>
      </c>
      <c r="IG81">
        <f>(('RCP19-NEW'!BP82*'Per Unit Emission'!AY125)*4545454.54545455)/30</f>
        <v>0</v>
      </c>
      <c r="IH81">
        <f>(('RCP19-NEW'!BQ82*'Per Unit Emission'!AZ125)*4545454.54545455)/30</f>
        <v>0</v>
      </c>
      <c r="II81">
        <f>(('RCP19-NEW'!BR82*'Per Unit Emission'!BA125)*4545454.54545455)/30</f>
        <v>0</v>
      </c>
      <c r="IJ81">
        <f>(('RCP19-NEW'!BS82*'Per Unit Emission'!AK125)*4545454.54545455)/30</f>
        <v>0</v>
      </c>
      <c r="IK81">
        <f>(('RCP19-NEW'!BT82*'Per Unit Emission'!AL125)*4545454.54545455)/30</f>
        <v>0</v>
      </c>
      <c r="IL81">
        <f>(('RCP19-NEW'!BU82*'Per Unit Emission'!AM125)*4545454.54545455)/30</f>
        <v>0</v>
      </c>
      <c r="IM81">
        <f>(('RCP19-NEW'!BV82*'Per Unit Emission'!AN125)*4545454.54545455)/30</f>
        <v>0</v>
      </c>
      <c r="IN81">
        <f>(('RCP19-NEW'!BW82*'Per Unit Emission'!AO125)*4545454.54545455)/30</f>
        <v>0</v>
      </c>
      <c r="IO81">
        <f>(('RCP19-NEW'!BX82*'Per Unit Emission'!AP125)*4545454.54545455)/30</f>
        <v>0</v>
      </c>
      <c r="IP81">
        <f>(('RCP19-NEW'!BY82*'Per Unit Emission'!AQ125)*4545454.54545455)/30</f>
        <v>0</v>
      </c>
      <c r="IQ81">
        <f>(('RCP19-NEW'!BZ82*'Per Unit Emission'!AR125)*4545454.54545455)/30</f>
        <v>0</v>
      </c>
      <c r="IR81">
        <f>(('RCP19-NEW'!CA82*'Per Unit Emission'!AS125)*4545454.54545455)/30</f>
        <v>0</v>
      </c>
      <c r="IS81">
        <f>(('RCP19-NEW'!CB82*'Per Unit Emission'!AT125)*4545454.54545455)/30</f>
        <v>0</v>
      </c>
      <c r="IT81">
        <f>(('RCP19-NEW'!CC82*'Per Unit Emission'!AU125)*4545454.54545455)/30</f>
        <v>0</v>
      </c>
      <c r="IU81">
        <f>(('RCP19-NEW'!CD82*'Per Unit Emission'!AV125)*4545454.54545455)/30</f>
        <v>0</v>
      </c>
      <c r="IV81">
        <f>(('RCP19-NEW'!CE82*'Per Unit Emission'!AW125)*4545454.54545455)/30</f>
        <v>0</v>
      </c>
      <c r="IW81">
        <f>(('RCP19-NEW'!CF82*'Per Unit Emission'!AX125)*4545454.54545455)/30</f>
        <v>0</v>
      </c>
      <c r="IX81">
        <f>(('RCP19-NEW'!CG82*'Per Unit Emission'!AY125)*4545454.54545455)/30</f>
        <v>0</v>
      </c>
      <c r="IY81">
        <f>(('RCP19-NEW'!CH82*'Per Unit Emission'!AZ125)*4545454.54545455)/30</f>
        <v>0</v>
      </c>
    </row>
    <row r="82" spans="1:259" x14ac:dyDescent="0.25">
      <c r="A82">
        <v>2045</v>
      </c>
      <c r="B82">
        <f>(('Base-New'!C83*'Per Unit Emission'!C126)*4545454.54545455)/30</f>
        <v>0</v>
      </c>
      <c r="C82">
        <f>(('Base-New'!D83*'Per Unit Emission'!D126)*4545454.54545455)/30</f>
        <v>1770681162.5136216</v>
      </c>
      <c r="D82">
        <f>(('Base-New'!E83*'Per Unit Emission'!E126)*4545454.54545455)/30</f>
        <v>235727837.69875652</v>
      </c>
      <c r="E82">
        <f>(('Base-New'!F83*'Per Unit Emission'!F126)*4545454.54545455)/30</f>
        <v>220456127.98029783</v>
      </c>
      <c r="F82">
        <f>(('Base-New'!G83*'Per Unit Emission'!G126)*4545454.54545455)/30</f>
        <v>0</v>
      </c>
      <c r="G82">
        <f>(('Base-New'!H83*'Per Unit Emission'!H126)*4545454.54545455)/30</f>
        <v>162209105.01773751</v>
      </c>
      <c r="H82">
        <f>(('Base-New'!I83*'Per Unit Emission'!I126)*4545454.54545455)/30</f>
        <v>188324547.6032058</v>
      </c>
      <c r="I82">
        <f>(('Base-New'!J83*'Per Unit Emission'!J126)*4545454.54545455)/30</f>
        <v>921251992.35814559</v>
      </c>
      <c r="J82">
        <f>(('Base-New'!K83*'Per Unit Emission'!K126)*4545454.54545455)/30</f>
        <v>1278431323.3833895</v>
      </c>
      <c r="K82">
        <f>(('Base-New'!L83*'Per Unit Emission'!L126)*4545454.54545455)/30</f>
        <v>603861041.84331787</v>
      </c>
      <c r="L82">
        <f>(('Base-New'!M83*'Per Unit Emission'!M126)*4545454.54545455)/30</f>
        <v>325627659.58793133</v>
      </c>
      <c r="M82">
        <f>(('Base-New'!N83*'Per Unit Emission'!N126)*4545454.54545455)/30</f>
        <v>102088388.20335965</v>
      </c>
      <c r="N82">
        <f>(('Base-New'!O83*'Per Unit Emission'!O126)*4545454.54545455)/30</f>
        <v>213878309.94372541</v>
      </c>
      <c r="O82">
        <f>(('Base-New'!P83*'Per Unit Emission'!P126)*4545454.54545455)/30</f>
        <v>180172592.30154559</v>
      </c>
      <c r="P82">
        <f>(('Base-New'!Q83*'Per Unit Emission'!Q126)*4545454.54545455)/30</f>
        <v>300290705.90435624</v>
      </c>
      <c r="Q82">
        <f>(('Base-New'!R83*'Per Unit Emission'!R126)*4545454.54545455)/30</f>
        <v>477976166.891303</v>
      </c>
      <c r="R82">
        <v>0</v>
      </c>
      <c r="S82">
        <f>(('Base-New'!T83*'Per Unit Emission'!C126)*4545454.54545455)/30</f>
        <v>0</v>
      </c>
      <c r="T82">
        <f>(('Base-New'!U83*'Per Unit Emission'!D126)*4545454.54545455)/30</f>
        <v>1286262828.24349</v>
      </c>
      <c r="U82">
        <f>(('Base-New'!V83*'Per Unit Emission'!E126)*4545454.54545455)/30</f>
        <v>169124004.11610872</v>
      </c>
      <c r="V82">
        <f>(('Base-New'!W83*'Per Unit Emission'!F126)*4545454.54545455)/30</f>
        <v>151402499.82703176</v>
      </c>
      <c r="W82">
        <f>(('Base-New'!X83*'Per Unit Emission'!G126)*4545454.54545455)/30</f>
        <v>0</v>
      </c>
      <c r="X82">
        <f>(('Base-New'!Y83*'Per Unit Emission'!H126)*4545454.54545455)/30</f>
        <v>114637392.67496476</v>
      </c>
      <c r="Y82">
        <f>(('Base-New'!Z83*'Per Unit Emission'!I126)*4545454.54545455)/30</f>
        <v>131425303.08268316</v>
      </c>
      <c r="Z82">
        <f>(('Base-New'!AA83*'Per Unit Emission'!J126)*4545454.54545455)/30</f>
        <v>663145068.33033931</v>
      </c>
      <c r="AA82">
        <f>(('Base-New'!AB83*'Per Unit Emission'!K126)*4545454.54545455)/30</f>
        <v>544702023.72397316</v>
      </c>
      <c r="AB82">
        <f>(('Base-New'!AC83*'Per Unit Emission'!L126)*4545454.54545455)/30</f>
        <v>414694472.81159937</v>
      </c>
      <c r="AC82">
        <f>(('Base-New'!AD83*'Per Unit Emission'!M126)*4545454.54545455)/30</f>
        <v>182924332.92089155</v>
      </c>
      <c r="AD82">
        <f>(('Base-New'!AE83*'Per Unit Emission'!N126)*4545454.54545455)/30</f>
        <v>70980310.414163008</v>
      </c>
      <c r="AE82">
        <f>(('Base-New'!AF83*'Per Unit Emission'!O126)*4545454.54545455)/30</f>
        <v>127795391.96999244</v>
      </c>
      <c r="AF82">
        <f>(('Base-New'!AG83*'Per Unit Emission'!P126)*4545454.54545455)/30</f>
        <v>104828307.09032518</v>
      </c>
      <c r="AG82">
        <f>(('Base-New'!AH83*'Per Unit Emission'!Q126)*4545454.54545455)/30</f>
        <v>207659359.63099697</v>
      </c>
      <c r="AH82">
        <f>(('Base-New'!AI83*'Per Unit Emission'!R126)*4545454.54545455)/30</f>
        <v>234553064.43676394</v>
      </c>
      <c r="AI82">
        <v>0</v>
      </c>
      <c r="AJ82">
        <f>(('Base-New'!AK83*'Per Unit Emission'!C126)*4545454.54545455)/30</f>
        <v>0</v>
      </c>
      <c r="AK82">
        <f>(('Base-New'!AL83*'Per Unit Emission'!D126)*4545454.54545455)/30</f>
        <v>801844493.97335649</v>
      </c>
      <c r="AL82">
        <f>(('Base-New'!AM83*'Per Unit Emission'!E126)*4545454.54545455)/30</f>
        <v>0</v>
      </c>
      <c r="AM82">
        <f>(('Base-New'!AN83*'Per Unit Emission'!F126)*4545454.54545455)/30</f>
        <v>30197652.276874587</v>
      </c>
      <c r="AN82">
        <f>(('Base-New'!AO83*'Per Unit Emission'!G126)*4545454.54545455)/30</f>
        <v>0</v>
      </c>
      <c r="AO82">
        <f>(('Base-New'!AP83*'Per Unit Emission'!H126)*4545454.54545455)/30</f>
        <v>67065680.332192279</v>
      </c>
      <c r="AP82">
        <f>(('Base-New'!AQ83*'Per Unit Emission'!I126)*4545454.54545455)/30</f>
        <v>74526058.562160507</v>
      </c>
      <c r="AQ82">
        <f>(('Base-New'!AR83*'Per Unit Emission'!J126)*4545454.54545455)/30</f>
        <v>405038144.30253249</v>
      </c>
      <c r="AR82">
        <f>(('Base-New'!AS83*'Per Unit Emission'!K126)*4545454.54545455)/30</f>
        <v>0</v>
      </c>
      <c r="AS82">
        <f>(('Base-New'!AT83*'Per Unit Emission'!L126)*4545454.54545455)/30</f>
        <v>225527903.77987909</v>
      </c>
      <c r="AT82">
        <f>(('Base-New'!AU83*'Per Unit Emission'!M126)*4545454.54545455)/30</f>
        <v>40221006.253850773</v>
      </c>
      <c r="AU82">
        <f>(('Base-New'!AV83*'Per Unit Emission'!N126)*4545454.54545455)/30</f>
        <v>39872232.624966346</v>
      </c>
      <c r="AV82">
        <f>(('Base-New'!AW83*'Per Unit Emission'!O126)*4545454.54545455)/30</f>
        <v>41712473.996259935</v>
      </c>
      <c r="AW82">
        <f>(('Base-New'!AX83*'Per Unit Emission'!P126)*4545454.54545455)/30</f>
        <v>29484021.879104998</v>
      </c>
      <c r="AX82">
        <f>(('Base-New'!AY83*'Per Unit Emission'!Q126)*4545454.54545455)/30</f>
        <v>115028013.35763748</v>
      </c>
      <c r="AY82">
        <f>(('Base-New'!AZ83*'Per Unit Emission'!R126)*4545454.54545455)/30</f>
        <v>0</v>
      </c>
      <c r="AZ82">
        <v>0</v>
      </c>
      <c r="BA82">
        <f>(('Base-New'!BB83*'Per Unit Emission'!C126)*4545454.54545455)/30</f>
        <v>0</v>
      </c>
      <c r="BB82">
        <f>(('Base-New'!BC83*'Per Unit Emission'!D126)*4545454.54545455)/30</f>
        <v>0</v>
      </c>
      <c r="BC82">
        <f>(('Base-New'!BD83*'Per Unit Emission'!E126)*4545454.54545455)/30</f>
        <v>0</v>
      </c>
      <c r="BD82">
        <f>(('Base-New'!BE83*'Per Unit Emission'!F126)*4545454.54545455)/30</f>
        <v>0</v>
      </c>
      <c r="BE82">
        <f>(('Base-New'!BF83*'Per Unit Emission'!G126)*4545454.54545455)/30</f>
        <v>0</v>
      </c>
      <c r="BF82">
        <f>(('Base-New'!BG83*'Per Unit Emission'!H126)*4545454.54545455)/30</f>
        <v>19493967.98941958</v>
      </c>
      <c r="BG82">
        <f>(('Base-New'!BH83*'Per Unit Emission'!I126)*4545454.54545455)/30</f>
        <v>0</v>
      </c>
      <c r="BH82">
        <f>(('Base-New'!BI83*'Per Unit Emission'!J126)*4545454.54545455)/30</f>
        <v>0</v>
      </c>
      <c r="BI82">
        <f>(('Base-New'!BJ83*'Per Unit Emission'!K126)*4545454.54545455)/30</f>
        <v>0</v>
      </c>
      <c r="BJ82">
        <f>(('Base-New'!BK83*'Per Unit Emission'!L126)*4545454.54545455)/30</f>
        <v>0</v>
      </c>
      <c r="BK82">
        <f>(('Base-New'!BL83*'Per Unit Emission'!M126)*4545454.54545455)/30</f>
        <v>0</v>
      </c>
      <c r="BL82">
        <f>(('Base-New'!BM83*'Per Unit Emission'!N126)*4545454.54545455)/30</f>
        <v>0</v>
      </c>
      <c r="BM82">
        <f>(('Base-New'!BN83*'Per Unit Emission'!O126)*4545454.54545455)/30</f>
        <v>0</v>
      </c>
      <c r="BN82">
        <f>(('Base-New'!BO83*'Per Unit Emission'!P126)*4545454.54545455)/30</f>
        <v>0</v>
      </c>
      <c r="BO82">
        <f>(('Base-New'!BP83*'Per Unit Emission'!Q126)*4545454.54545455)/30</f>
        <v>22396667.084278073</v>
      </c>
      <c r="BP82">
        <f>(('Base-New'!BQ83*'Per Unit Emission'!R126)*4545454.54545455)/30</f>
        <v>0</v>
      </c>
      <c r="BQ82">
        <v>0</v>
      </c>
      <c r="BR82">
        <f>(('Base-New'!BS83*'Per Unit Emission'!C126)*4545454.54545455)/30</f>
        <v>0</v>
      </c>
      <c r="BS82">
        <f>(('Base-New'!BT83*'Per Unit Emission'!D126)*4545454.54545455)/30</f>
        <v>0</v>
      </c>
      <c r="BT82">
        <f>(('Base-New'!BU83*'Per Unit Emission'!E126)*4545454.54545455)/30</f>
        <v>0</v>
      </c>
      <c r="BU82">
        <f>(('Base-New'!BV83*'Per Unit Emission'!F126)*4545454.54545455)/30</f>
        <v>0</v>
      </c>
      <c r="BV82">
        <f>(('Base-New'!BW83*'Per Unit Emission'!G126)*4545454.54545455)/30</f>
        <v>0</v>
      </c>
      <c r="BW82">
        <f>(('Base-New'!BX83*'Per Unit Emission'!H126)*4545454.54545455)/30</f>
        <v>0</v>
      </c>
      <c r="BX82">
        <f>(('Base-New'!BY83*'Per Unit Emission'!I126)*4545454.54545455)/30</f>
        <v>0</v>
      </c>
      <c r="BY82">
        <f>(('Base-New'!BZ83*'Per Unit Emission'!J126)*4545454.54545455)/30</f>
        <v>0</v>
      </c>
      <c r="BZ82">
        <f>(('Base-New'!CA83*'Per Unit Emission'!K126)*4545454.54545455)/30</f>
        <v>0</v>
      </c>
      <c r="CA82">
        <f>(('Base-New'!CB83*'Per Unit Emission'!L126)*4545454.54545455)/30</f>
        <v>0</v>
      </c>
      <c r="CB82">
        <f>(('Base-New'!CC83*'Per Unit Emission'!M126)*4545454.54545455)/30</f>
        <v>0</v>
      </c>
      <c r="CC82">
        <f>(('Base-New'!CD83*'Per Unit Emission'!N126)*4545454.54545455)/30</f>
        <v>0</v>
      </c>
      <c r="CD82">
        <f>(('Base-New'!CE83*'Per Unit Emission'!O126)*4545454.54545455)/30</f>
        <v>0</v>
      </c>
      <c r="CE82">
        <f>(('Base-New'!CF83*'Per Unit Emission'!P126)*4545454.54545455)/30</f>
        <v>0</v>
      </c>
      <c r="CF82">
        <f>(('Base-New'!CG83*'Per Unit Emission'!Q126)*4545454.54545455)/30</f>
        <v>0</v>
      </c>
      <c r="CG82">
        <f>(('Base-New'!CH83*'Per Unit Emission'!R126)*4545454.54545455)/30</f>
        <v>0</v>
      </c>
      <c r="CH82">
        <v>0</v>
      </c>
      <c r="CI82">
        <v>0</v>
      </c>
      <c r="CJ82">
        <v>68.166666666666671</v>
      </c>
      <c r="CK82">
        <f>(('RCP26-NEW'!C83*'Per Unit Emission'!T126)*4545454.54545455)/30</f>
        <v>1297655430.4488671</v>
      </c>
      <c r="CL82">
        <f>(('RCP26-NEW'!D83*'Per Unit Emission'!U126)*4545454.54545455)/30</f>
        <v>877453799.70489144</v>
      </c>
      <c r="CM82">
        <f>(('RCP26-NEW'!E83*'Per Unit Emission'!V126)*4545454.54545455)/30</f>
        <v>15426072.400209934</v>
      </c>
      <c r="CN82">
        <f>(('RCP26-NEW'!F83*'Per Unit Emission'!W126)*4545454.54545455)/30</f>
        <v>182430329.28167218</v>
      </c>
      <c r="CO82">
        <f>(('RCP26-NEW'!G83*'Per Unit Emission'!X126)*4545454.54545455)/30</f>
        <v>839130900.38455069</v>
      </c>
      <c r="CP82">
        <f>(('RCP26-NEW'!H83*'Per Unit Emission'!Y126)*4545454.54545455)/30</f>
        <v>181230488.35471764</v>
      </c>
      <c r="CQ82">
        <f>(('RCP26-NEW'!I83*'Per Unit Emission'!Z126)*4545454.54545455)/30</f>
        <v>104272345.7022782</v>
      </c>
      <c r="CR82">
        <f>(('RCP26-NEW'!J83*'Per Unit Emission'!AA126)*4545454.54545455)/30</f>
        <v>519529568.97277153</v>
      </c>
      <c r="CS82">
        <f>(('RCP26-NEW'!K83*'Per Unit Emission'!AB126)*4545454.54545455)/30</f>
        <v>1215198616.6363311</v>
      </c>
      <c r="CT82">
        <f>(('RCP26-NEW'!L83*'Per Unit Emission'!AC126)*4545454.54545455)/30</f>
        <v>331385030.32669705</v>
      </c>
      <c r="CU82">
        <f>(('RCP26-NEW'!M83*'Per Unit Emission'!AD126)*4545454.54545455)/30</f>
        <v>66786051.650129095</v>
      </c>
      <c r="CV82">
        <f>(('RCP26-NEW'!N83*'Per Unit Emission'!AE126)*4545454.54545455)/30</f>
        <v>122887315.50334856</v>
      </c>
      <c r="CW82">
        <f>(('RCP26-NEW'!O83*'Per Unit Emission'!AF126)*4545454.54545455)/30</f>
        <v>187237831.87243557</v>
      </c>
      <c r="CX82">
        <f>(('RCP26-NEW'!P83*'Per Unit Emission'!AG126)*4545454.54545455)/30</f>
        <v>21766215.837475557</v>
      </c>
      <c r="CY82">
        <f>(('RCP26-NEW'!Q83*'Per Unit Emission'!AH126)*4545454.54545455)/30</f>
        <v>122546445.42053382</v>
      </c>
      <c r="CZ82">
        <f>(('RCP26-NEW'!R83*'Per Unit Emission'!AI126)*4545454.54545455)/30</f>
        <v>116985442.09670715</v>
      </c>
      <c r="DA82">
        <f>(('RCP26-NEW'!S83*'Per Unit Emission'!AJ126)*4545454.54545455)/30</f>
        <v>0</v>
      </c>
      <c r="DB82">
        <f>(('RCP26-NEW'!T83*'Per Unit Emission'!T126)*4545454.54545455)/30</f>
        <v>873436851.29400718</v>
      </c>
      <c r="DC82">
        <f>(('RCP26-NEW'!U83*'Per Unit Emission'!U126)*4545454.54545455)/30</f>
        <v>662488412.2276963</v>
      </c>
      <c r="DD82">
        <f>(('RCP26-NEW'!V83*'Per Unit Emission'!V126)*4545454.54545455)/30</f>
        <v>0</v>
      </c>
      <c r="DE82">
        <f>(('RCP26-NEW'!W83*'Per Unit Emission'!W126)*4545454.54545455)/30</f>
        <v>133098628.62527578</v>
      </c>
      <c r="DF82">
        <f>(('RCP26-NEW'!X83*'Per Unit Emission'!X126)*4545454.54545455)/30</f>
        <v>562810088.73544335</v>
      </c>
      <c r="DG82">
        <f>(('RCP26-NEW'!Y83*'Per Unit Emission'!Y126)*4545454.54545455)/30</f>
        <v>132685507.14931324</v>
      </c>
      <c r="DH82">
        <f>(('RCP26-NEW'!Z83*'Per Unit Emission'!Z126)*4545454.54545455)/30</f>
        <v>74285748.728486136</v>
      </c>
      <c r="DI82">
        <f>(('RCP26-NEW'!AA83*'Per Unit Emission'!AA126)*4545454.54545455)/30</f>
        <v>366537826.51563084</v>
      </c>
      <c r="DJ82">
        <f>(('RCP26-NEW'!AB83*'Per Unit Emission'!AB126)*4545454.54545455)/30</f>
        <v>774011866.29716611</v>
      </c>
      <c r="DK82">
        <f>(('RCP26-NEW'!AC83*'Per Unit Emission'!AC126)*4545454.54545455)/30</f>
        <v>230580295.93245062</v>
      </c>
      <c r="DL82">
        <f>(('RCP26-NEW'!AD83*'Per Unit Emission'!AD126)*4545454.54545455)/30</f>
        <v>12464415.272613699</v>
      </c>
      <c r="DM82">
        <f>(('RCP26-NEW'!AE83*'Per Unit Emission'!AE126)*4545454.54545455)/30</f>
        <v>89199060.36083439</v>
      </c>
      <c r="DN82">
        <f>(('RCP26-NEW'!AF83*'Per Unit Emission'!AF126)*4545454.54545455)/30</f>
        <v>128939536.40261026</v>
      </c>
      <c r="DO82">
        <f>(('RCP26-NEW'!AG83*'Per Unit Emission'!AG126)*4545454.54545455)/30</f>
        <v>0</v>
      </c>
      <c r="DP82">
        <f>(('RCP26-NEW'!AH83*'Per Unit Emission'!AH126)*4545454.54545455)/30</f>
        <v>81470546.737869591</v>
      </c>
      <c r="DQ82">
        <f>(('RCP26-NEW'!AI83*'Per Unit Emission'!AI126)*4545454.54545455)/30</f>
        <v>44726519.47378318</v>
      </c>
      <c r="DR82">
        <f>(('RCP26-NEW'!AJ83*'Per Unit Emission'!AJ126)*4545454.54545455)/30</f>
        <v>0</v>
      </c>
      <c r="DS82">
        <f>(('RCP26-NEW'!AK83*'Per Unit Emission'!T126)*4545454.54545455)/30</f>
        <v>0</v>
      </c>
      <c r="DT82">
        <f>(('RCP26-NEW'!AL83*'Per Unit Emission'!U126)*4545454.54545455)/30</f>
        <v>36929757.638899945</v>
      </c>
      <c r="DU82">
        <f>(('RCP26-NEW'!AM83*'Per Unit Emission'!V126)*4545454.54545455)/30</f>
        <v>0</v>
      </c>
      <c r="DV82">
        <f>(('RCP26-NEW'!AN83*'Per Unit Emission'!W126)*4545454.54545455)/30</f>
        <v>15910765.668363372</v>
      </c>
      <c r="DW82">
        <f>(('RCP26-NEW'!AO83*'Per Unit Emission'!X126)*4545454.54545455)/30</f>
        <v>88009222.278529346</v>
      </c>
      <c r="DX82">
        <f>(('RCP26-NEW'!AP83*'Per Unit Emission'!Y126)*4545454.54545455)/30</f>
        <v>84140525.943907917</v>
      </c>
      <c r="DY82">
        <f>(('RCP26-NEW'!AQ83*'Per Unit Emission'!Z126)*4545454.54545455)/30</f>
        <v>44299151.754693352</v>
      </c>
      <c r="DZ82">
        <f>(('RCP26-NEW'!AR83*'Per Unit Emission'!AA126)*4545454.54545455)/30</f>
        <v>213546084.05849028</v>
      </c>
      <c r="EA82">
        <f>(('RCP26-NEW'!AS83*'Per Unit Emission'!AB126)*4545454.54545455)/30</f>
        <v>332825115.95799834</v>
      </c>
      <c r="EB82">
        <f>(('RCP26-NEW'!AT83*'Per Unit Emission'!AC126)*4545454.54545455)/30</f>
        <v>129775561.53820394</v>
      </c>
      <c r="EC82">
        <f>(('RCP26-NEW'!AU83*'Per Unit Emission'!AD126)*4545454.54545455)/30</f>
        <v>0</v>
      </c>
      <c r="ED82">
        <f>(('RCP26-NEW'!AV83*'Per Unit Emission'!AE126)*4545454.54545455)/30</f>
        <v>55510805.218320221</v>
      </c>
      <c r="EE82">
        <f>(('RCP26-NEW'!AW83*'Per Unit Emission'!AF126)*4545454.54545455)/30</f>
        <v>70641240.932783872</v>
      </c>
      <c r="EF82">
        <f>(('RCP26-NEW'!AX83*'Per Unit Emission'!AG126)*4545454.54545455)/30</f>
        <v>0</v>
      </c>
      <c r="EG82">
        <f>(('RCP26-NEW'!AY83*'Per Unit Emission'!AH126)*4545454.54545455)/30</f>
        <v>40394648.055205502</v>
      </c>
      <c r="EH82">
        <f>(('RCP26-NEW'!AZ83*'Per Unit Emission'!AI126)*4545454.54545455)/30</f>
        <v>0</v>
      </c>
      <c r="EI82">
        <f>(('RCP26-NEW'!BA83*'Per Unit Emission'!AJ126)*4545454.54545455)/30</f>
        <v>0</v>
      </c>
      <c r="EJ82">
        <f>(('RCP26-NEW'!BB83*'Per Unit Emission'!T126)*4545454.54545455)/30</f>
        <v>0</v>
      </c>
      <c r="EK82">
        <f>(('RCP26-NEW'!BC83*'Per Unit Emission'!U126)*4545454.54545455)/30</f>
        <v>0</v>
      </c>
      <c r="EL82">
        <f>(('RCP26-NEW'!BD83*'Per Unit Emission'!V126)*4545454.54545455)/30</f>
        <v>0</v>
      </c>
      <c r="EM82">
        <f>(('RCP26-NEW'!BE83*'Per Unit Emission'!W126)*4545454.54545455)/30</f>
        <v>0</v>
      </c>
      <c r="EN82">
        <f>(('RCP26-NEW'!BF83*'Per Unit Emission'!X126)*4545454.54545455)/30</f>
        <v>0</v>
      </c>
      <c r="EO82">
        <f>(('RCP26-NEW'!BG83*'Per Unit Emission'!Y126)*4545454.54545455)/30</f>
        <v>35595544.738502845</v>
      </c>
      <c r="EP82">
        <f>(('RCP26-NEW'!BH83*'Per Unit Emission'!Z126)*4545454.54545455)/30</f>
        <v>0</v>
      </c>
      <c r="EQ82">
        <f>(('RCP26-NEW'!BI83*'Per Unit Emission'!AA126)*4545454.54545455)/30</f>
        <v>0</v>
      </c>
      <c r="ER82">
        <f>(('RCP26-NEW'!BJ83*'Per Unit Emission'!AB126)*4545454.54545455)/30</f>
        <v>0</v>
      </c>
      <c r="ES82">
        <f>(('RCP26-NEW'!BK83*'Per Unit Emission'!AC126)*4545454.54545455)/30</f>
        <v>0</v>
      </c>
      <c r="ET82">
        <f>(('RCP26-NEW'!BL83*'Per Unit Emission'!AD126)*4545454.54545455)/30</f>
        <v>0</v>
      </c>
      <c r="EU82">
        <f>(('RCP26-NEW'!BM83*'Per Unit Emission'!AE126)*4545454.54545455)/30</f>
        <v>0</v>
      </c>
      <c r="EV82">
        <f>(('RCP26-NEW'!BN83*'Per Unit Emission'!AF126)*4545454.54545455)/30</f>
        <v>0</v>
      </c>
      <c r="EW82">
        <f>(('RCP26-NEW'!BO83*'Per Unit Emission'!AG126)*4545454.54545455)/30</f>
        <v>0</v>
      </c>
      <c r="EX82">
        <f>(('RCP26-NEW'!BP83*'Per Unit Emission'!AH126)*4545454.54545455)/30</f>
        <v>0</v>
      </c>
      <c r="EY82">
        <f>(('RCP26-NEW'!BQ83*'Per Unit Emission'!AI126)*4545454.54545455)/30</f>
        <v>0</v>
      </c>
      <c r="EZ82">
        <f>(('RCP26-NEW'!BR83*'Per Unit Emission'!AJ126)*4545454.54545455)/30</f>
        <v>0</v>
      </c>
      <c r="FA82">
        <f>(('RCP26-NEW'!BS83*'Per Unit Emission'!T126)*4545454.54545455)/30</f>
        <v>0</v>
      </c>
      <c r="FB82">
        <f>(('RCP26-NEW'!BT83*'Per Unit Emission'!U126)*4545454.54545455)/30</f>
        <v>0</v>
      </c>
      <c r="FC82">
        <f>(('RCP26-NEW'!BU83*'Per Unit Emission'!V126)*4545454.54545455)/30</f>
        <v>0</v>
      </c>
      <c r="FD82">
        <f>(('RCP26-NEW'!BV83*'Per Unit Emission'!W126)*4545454.54545455)/30</f>
        <v>0</v>
      </c>
      <c r="FE82">
        <f>(('RCP26-NEW'!BW83*'Per Unit Emission'!X126)*4545454.54545455)/30</f>
        <v>0</v>
      </c>
      <c r="FF82">
        <f>(('RCP26-NEW'!BX83*'Per Unit Emission'!Y126)*4545454.54545455)/30</f>
        <v>0</v>
      </c>
      <c r="FG82">
        <f>(('RCP26-NEW'!BY83*'Per Unit Emission'!Z126)*4545454.54545455)/30</f>
        <v>0</v>
      </c>
      <c r="FH82">
        <f>(('RCP26-NEW'!BZ83*'Per Unit Emission'!AA126)*4545454.54545455)/30</f>
        <v>0</v>
      </c>
      <c r="FI82">
        <f>(('RCP26-NEW'!CA83*'Per Unit Emission'!AB126)*4545454.54545455)/30</f>
        <v>0</v>
      </c>
      <c r="FJ82">
        <f>(('RCP26-NEW'!CB83*'Per Unit Emission'!AC126)*4545454.54545455)/30</f>
        <v>0</v>
      </c>
      <c r="FK82">
        <f>(('RCP26-NEW'!CC83*'Per Unit Emission'!AD126)*4545454.54545455)/30</f>
        <v>0</v>
      </c>
      <c r="FL82">
        <f>(('RCP26-NEW'!CD83*'Per Unit Emission'!AE126)*4545454.54545455)/30</f>
        <v>0</v>
      </c>
      <c r="FM82">
        <f>(('RCP26-NEW'!CE83*'Per Unit Emission'!AF126)*4545454.54545455)/30</f>
        <v>0</v>
      </c>
      <c r="FN82">
        <f>(('RCP26-NEW'!CF83*'Per Unit Emission'!AG126)*4545454.54545455)/30</f>
        <v>0</v>
      </c>
      <c r="FO82">
        <f>(('RCP26-NEW'!CG83*'Per Unit Emission'!AH126)*4545454.54545455)/30</f>
        <v>0</v>
      </c>
      <c r="FP82">
        <f>(('RCP26-NEW'!CH83*'Per Unit Emission'!AI126)*4545454.54545455)/30</f>
        <v>0</v>
      </c>
      <c r="FQ82">
        <v>0</v>
      </c>
      <c r="FR82">
        <v>0</v>
      </c>
      <c r="FS82">
        <v>68.166666666666671</v>
      </c>
      <c r="FT82">
        <f>(('RCP19-NEW'!C83*'Per Unit Emission'!AK126)*4545454.54545455)/30</f>
        <v>207983788.28559691</v>
      </c>
      <c r="FU82">
        <f>(('RCP19-NEW'!D83*'Per Unit Emission'!AL126)*4545454.54545455)/30</f>
        <v>569499253.50936818</v>
      </c>
      <c r="FV82">
        <f>(('RCP19-NEW'!E83*'Per Unit Emission'!AM126)*4545454.54545455)/30</f>
        <v>70555358.330797777</v>
      </c>
      <c r="FW82">
        <f>(('RCP19-NEW'!F83*'Per Unit Emission'!AN126)*4545454.54545455)/30</f>
        <v>155512512.69383967</v>
      </c>
      <c r="FX82">
        <f>(('RCP19-NEW'!G83*'Per Unit Emission'!AO126)*4545454.54545455)/30</f>
        <v>622754763.68466496</v>
      </c>
      <c r="FY82">
        <f>(('RCP19-NEW'!H83*'Per Unit Emission'!AP126)*4545454.54545455)/30</f>
        <v>182200533.33405346</v>
      </c>
      <c r="FZ82">
        <f>(('RCP19-NEW'!I83*'Per Unit Emission'!AQ126)*4545454.54545455)/30</f>
        <v>108007619.58638284</v>
      </c>
      <c r="GA82">
        <f>(('RCP19-NEW'!J83*'Per Unit Emission'!AR126)*4545454.54545455)/30</f>
        <v>459523540.86883205</v>
      </c>
      <c r="GB82">
        <f>(('RCP19-NEW'!K83*'Per Unit Emission'!AS126)*4545454.54545455)/30</f>
        <v>899537565.89347768</v>
      </c>
      <c r="GC82">
        <f>(('RCP19-NEW'!L83*'Per Unit Emission'!AT126)*4545454.54545455)/30</f>
        <v>320900399.68818659</v>
      </c>
      <c r="GD82">
        <f>(('RCP19-NEW'!M83*'Per Unit Emission'!AU126)*4545454.54545455)/30</f>
        <v>54763983.505872406</v>
      </c>
      <c r="GE82">
        <f>(('RCP19-NEW'!N83*'Per Unit Emission'!AV126)*4545454.54545455)/30</f>
        <v>91463029.132329881</v>
      </c>
      <c r="GF82">
        <f>(('RCP19-NEW'!O83*'Per Unit Emission'!AW126)*4545454.54545455)/30</f>
        <v>118262184.57329564</v>
      </c>
      <c r="GG82">
        <f>(('RCP19-NEW'!P83*'Per Unit Emission'!AX126)*4545454.54545455)/30</f>
        <v>105938754.92198606</v>
      </c>
      <c r="GH82">
        <f>(('RCP19-NEW'!Q83*'Per Unit Emission'!AY126)*4545454.54545455)/30</f>
        <v>28080871.310603976</v>
      </c>
      <c r="GI82">
        <f>(('RCP19-NEW'!R83*'Per Unit Emission'!AZ126)*4545454.54545455)/30</f>
        <v>670129629.52730191</v>
      </c>
      <c r="GJ82">
        <f>(('RCP19-NEW'!S83*'Per Unit Emission'!BA126)*4545454.54545455)/30</f>
        <v>0</v>
      </c>
      <c r="GK82">
        <f>(('RCP19-NEW'!T83*'Per Unit Emission'!AK126)*4545454.54545455)/30</f>
        <v>0</v>
      </c>
      <c r="GL82">
        <f>(('RCP19-NEW'!U83*'Per Unit Emission'!AL126)*4545454.54545455)/30</f>
        <v>446787399.62928849</v>
      </c>
      <c r="GM82">
        <f>(('RCP19-NEW'!V83*'Per Unit Emission'!AM126)*4545454.54545455)/30</f>
        <v>0</v>
      </c>
      <c r="GN82">
        <f>(('RCP19-NEW'!W83*'Per Unit Emission'!AN126)*4545454.54545455)/30</f>
        <v>115846917.31076413</v>
      </c>
      <c r="GO82">
        <f>(('RCP19-NEW'!X83*'Per Unit Emission'!AO126)*4545454.54545455)/30</f>
        <v>445077778.22410363</v>
      </c>
      <c r="GP82">
        <f>(('RCP19-NEW'!Y83*'Per Unit Emission'!AP126)*4545454.54545455)/30</f>
        <v>136691830.69681782</v>
      </c>
      <c r="GQ82">
        <f>(('RCP19-NEW'!Z83*'Per Unit Emission'!AQ126)*4545454.54545455)/30</f>
        <v>79951024.825455919</v>
      </c>
      <c r="GR82">
        <f>(('RCP19-NEW'!AA83*'Per Unit Emission'!AR126)*4545454.54545455)/30</f>
        <v>329751283.85762006</v>
      </c>
      <c r="GS82">
        <f>(('RCP19-NEW'!AB83*'Per Unit Emission'!AS126)*4545454.54545455)/30</f>
        <v>629055489.35698533</v>
      </c>
      <c r="GT82">
        <f>(('RCP19-NEW'!AC83*'Per Unit Emission'!AT126)*4545454.54545455)/30</f>
        <v>233312784.4157176</v>
      </c>
      <c r="GU82">
        <f>(('RCP19-NEW'!AD83*'Per Unit Emission'!AU126)*4545454.54545455)/30</f>
        <v>0</v>
      </c>
      <c r="GV82">
        <f>(('RCP19-NEW'!AE83*'Per Unit Emission'!AV126)*4545454.54545455)/30</f>
        <v>66139656.5701572</v>
      </c>
      <c r="GW82">
        <f>(('RCP19-NEW'!AF83*'Per Unit Emission'!AW126)*4545454.54545455)/30</f>
        <v>84901116.602719128</v>
      </c>
      <c r="GX82">
        <f>(('RCP19-NEW'!AG83*'Per Unit Emission'!AX126)*4545454.54545455)/30</f>
        <v>73308058.556825176</v>
      </c>
      <c r="GY82">
        <f>(('RCP19-NEW'!AH83*'Per Unit Emission'!AY126)*4545454.54545455)/30</f>
        <v>16495104.289941393</v>
      </c>
      <c r="GZ82">
        <f>(('RCP19-NEW'!AI83*'Per Unit Emission'!AZ126)*4545454.54545455)/30</f>
        <v>479754106.87689328</v>
      </c>
      <c r="HA82">
        <f>(('RCP19-NEW'!AJ83*'Per Unit Emission'!BA126)*4545454.54545455)/30</f>
        <v>0</v>
      </c>
      <c r="HB82">
        <f>(('RCP19-NEW'!AK83*'Per Unit Emission'!AK126)*4545454.54545455)/30</f>
        <v>0</v>
      </c>
      <c r="HC82">
        <f>(('RCP19-NEW'!AL83*'Per Unit Emission'!AL126)*4545454.54545455)/30</f>
        <v>324075545.7492106</v>
      </c>
      <c r="HD82">
        <f>(('RCP19-NEW'!AM83*'Per Unit Emission'!AM126)*4545454.54545455)/30</f>
        <v>0</v>
      </c>
      <c r="HE82">
        <f>(('RCP19-NEW'!AN83*'Per Unit Emission'!AN126)*4545454.54545455)/30</f>
        <v>0</v>
      </c>
      <c r="HF82">
        <f>(('RCP19-NEW'!AO83*'Per Unit Emission'!AO126)*4545454.54545455)/30</f>
        <v>267400792.7635431</v>
      </c>
      <c r="HG82">
        <f>(('RCP19-NEW'!AP83*'Per Unit Emission'!AP126)*4545454.54545455)/30</f>
        <v>91183128.059583083</v>
      </c>
      <c r="HH82">
        <f>(('RCP19-NEW'!AQ83*'Per Unit Emission'!AQ126)*4545454.54545455)/30</f>
        <v>51894430.064529531</v>
      </c>
      <c r="HI82">
        <f>(('RCP19-NEW'!AR83*'Per Unit Emission'!AR126)*4545454.54545455)/30</f>
        <v>177467917.2186361</v>
      </c>
      <c r="HJ82">
        <f>(('RCP19-NEW'!AS83*'Per Unit Emission'!AS126)*4545454.54545455)/30</f>
        <v>358573412.82049024</v>
      </c>
      <c r="HK82">
        <f>(('RCP19-NEW'!AT83*'Per Unit Emission'!AT126)*4545454.54545455)/30</f>
        <v>145725169.14324862</v>
      </c>
      <c r="HL82">
        <f>(('RCP19-NEW'!AU83*'Per Unit Emission'!AU126)*4545454.54545455)/30</f>
        <v>0</v>
      </c>
      <c r="HM82">
        <f>(('RCP19-NEW'!AV83*'Per Unit Emission'!AV126)*4545454.54545455)/30</f>
        <v>40816284.007983819</v>
      </c>
      <c r="HN82">
        <f>(('RCP19-NEW'!AW83*'Per Unit Emission'!AW126)*4545454.54545455)/30</f>
        <v>51540048.632142104</v>
      </c>
      <c r="HO82">
        <f>(('RCP19-NEW'!AX83*'Per Unit Emission'!AX126)*4545454.54545455)/30</f>
        <v>40677362.191664055</v>
      </c>
      <c r="HP82">
        <f>(('RCP19-NEW'!AY83*'Per Unit Emission'!AY126)*4545454.54545455)/30</f>
        <v>4909337.2692795573</v>
      </c>
      <c r="HQ82">
        <f>(('RCP19-NEW'!AZ83*'Per Unit Emission'!AZ126)*4545454.54545455)/30</f>
        <v>289378584.22648114</v>
      </c>
      <c r="HR82">
        <f>(('RCP19-NEW'!BA83*'Per Unit Emission'!BA126)*4545454.54545455)/30</f>
        <v>0</v>
      </c>
      <c r="HS82">
        <f>(('RCP19-NEW'!BB83*'Per Unit Emission'!AK126)*4545454.54545455)/30</f>
        <v>0</v>
      </c>
      <c r="HT82">
        <f>(('RCP19-NEW'!BC83*'Per Unit Emission'!AL126)*4545454.54545455)/30</f>
        <v>0</v>
      </c>
      <c r="HU82">
        <f>(('RCP19-NEW'!BD83*'Per Unit Emission'!AM126)*4545454.54545455)/30</f>
        <v>0</v>
      </c>
      <c r="HV82">
        <f>(('RCP19-NEW'!BE83*'Per Unit Emission'!AN126)*4545454.54545455)/30</f>
        <v>0</v>
      </c>
      <c r="HW82">
        <f>(('RCP19-NEW'!BF83*'Per Unit Emission'!AO126)*4545454.54545455)/30</f>
        <v>0</v>
      </c>
      <c r="HX82">
        <f>(('RCP19-NEW'!BG83*'Per Unit Emission'!AP126)*4545454.54545455)/30</f>
        <v>45674425.422348782</v>
      </c>
      <c r="HY82">
        <f>(('RCP19-NEW'!BH83*'Per Unit Emission'!AQ126)*4545454.54545455)/30</f>
        <v>0</v>
      </c>
      <c r="HZ82">
        <f>(('RCP19-NEW'!BI83*'Per Unit Emission'!AR126)*4545454.54545455)/30</f>
        <v>0</v>
      </c>
      <c r="IA82">
        <f>(('RCP19-NEW'!BJ83*'Per Unit Emission'!AS126)*4545454.54545455)/30</f>
        <v>0</v>
      </c>
      <c r="IB82">
        <f>(('RCP19-NEW'!BK83*'Per Unit Emission'!AT126)*4545454.54545455)/30</f>
        <v>0</v>
      </c>
      <c r="IC82">
        <f>(('RCP19-NEW'!BL83*'Per Unit Emission'!AU126)*4545454.54545455)/30</f>
        <v>0</v>
      </c>
      <c r="ID82">
        <f>(('RCP19-NEW'!BM83*'Per Unit Emission'!AV126)*4545454.54545455)/30</f>
        <v>15492911.445810447</v>
      </c>
      <c r="IE82">
        <f>(('RCP19-NEW'!BN83*'Per Unit Emission'!AW126)*4545454.54545455)/30</f>
        <v>0</v>
      </c>
      <c r="IF82">
        <f>(('RCP19-NEW'!BO83*'Per Unit Emission'!AX126)*4545454.54545455)/30</f>
        <v>0</v>
      </c>
      <c r="IG82">
        <f>(('RCP19-NEW'!BP83*'Per Unit Emission'!AY126)*4545454.54545455)/30</f>
        <v>0</v>
      </c>
      <c r="IH82">
        <f>(('RCP19-NEW'!BQ83*'Per Unit Emission'!AZ126)*4545454.54545455)/30</f>
        <v>0</v>
      </c>
      <c r="II82">
        <f>(('RCP19-NEW'!BR83*'Per Unit Emission'!BA126)*4545454.54545455)/30</f>
        <v>0</v>
      </c>
      <c r="IJ82">
        <f>(('RCP19-NEW'!BS83*'Per Unit Emission'!AK126)*4545454.54545455)/30</f>
        <v>0</v>
      </c>
      <c r="IK82">
        <f>(('RCP19-NEW'!BT83*'Per Unit Emission'!AL126)*4545454.54545455)/30</f>
        <v>0</v>
      </c>
      <c r="IL82">
        <f>(('RCP19-NEW'!BU83*'Per Unit Emission'!AM126)*4545454.54545455)/30</f>
        <v>0</v>
      </c>
      <c r="IM82">
        <f>(('RCP19-NEW'!BV83*'Per Unit Emission'!AN126)*4545454.54545455)/30</f>
        <v>0</v>
      </c>
      <c r="IN82">
        <f>(('RCP19-NEW'!BW83*'Per Unit Emission'!AO126)*4545454.54545455)/30</f>
        <v>0</v>
      </c>
      <c r="IO82">
        <f>(('RCP19-NEW'!BX83*'Per Unit Emission'!AP126)*4545454.54545455)/30</f>
        <v>0</v>
      </c>
      <c r="IP82">
        <f>(('RCP19-NEW'!BY83*'Per Unit Emission'!AQ126)*4545454.54545455)/30</f>
        <v>0</v>
      </c>
      <c r="IQ82">
        <f>(('RCP19-NEW'!BZ83*'Per Unit Emission'!AR126)*4545454.54545455)/30</f>
        <v>0</v>
      </c>
      <c r="IR82">
        <f>(('RCP19-NEW'!CA83*'Per Unit Emission'!AS126)*4545454.54545455)/30</f>
        <v>0</v>
      </c>
      <c r="IS82">
        <f>(('RCP19-NEW'!CB83*'Per Unit Emission'!AT126)*4545454.54545455)/30</f>
        <v>0</v>
      </c>
      <c r="IT82">
        <f>(('RCP19-NEW'!CC83*'Per Unit Emission'!AU126)*4545454.54545455)/30</f>
        <v>0</v>
      </c>
      <c r="IU82">
        <f>(('RCP19-NEW'!CD83*'Per Unit Emission'!AV126)*4545454.54545455)/30</f>
        <v>0</v>
      </c>
      <c r="IV82">
        <f>(('RCP19-NEW'!CE83*'Per Unit Emission'!AW126)*4545454.54545455)/30</f>
        <v>0</v>
      </c>
      <c r="IW82">
        <f>(('RCP19-NEW'!CF83*'Per Unit Emission'!AX126)*4545454.54545455)/30</f>
        <v>0</v>
      </c>
      <c r="IX82">
        <f>(('RCP19-NEW'!CG83*'Per Unit Emission'!AY126)*4545454.54545455)/30</f>
        <v>0</v>
      </c>
      <c r="IY82">
        <f>(('RCP19-NEW'!CH83*'Per Unit Emission'!AZ126)*4545454.54545455)/30</f>
        <v>0</v>
      </c>
    </row>
    <row r="83" spans="1:259" x14ac:dyDescent="0.25">
      <c r="A83">
        <v>2046</v>
      </c>
      <c r="B83">
        <f>(('Base-New'!C84*'Per Unit Emission'!C127)*4545454.54545455)/30</f>
        <v>0</v>
      </c>
      <c r="C83">
        <f>(('Base-New'!D84*'Per Unit Emission'!D127)*4545454.54545455)/30</f>
        <v>465221333.430951</v>
      </c>
      <c r="D83">
        <f>(('Base-New'!E84*'Per Unit Emission'!E127)*4545454.54545455)/30</f>
        <v>203728615.99378428</v>
      </c>
      <c r="E83">
        <f>(('Base-New'!F84*'Per Unit Emission'!F127)*4545454.54545455)/30</f>
        <v>107424088.24903925</v>
      </c>
      <c r="F83">
        <f>(('Base-New'!G84*'Per Unit Emission'!G127)*4545454.54545455)/30</f>
        <v>371181650.10396904</v>
      </c>
      <c r="G83">
        <f>(('Base-New'!H84*'Per Unit Emission'!H127)*4545454.54545455)/30</f>
        <v>193128181.75582418</v>
      </c>
      <c r="H83">
        <f>(('Base-New'!I84*'Per Unit Emission'!I127)*4545454.54545455)/30</f>
        <v>263696111.84543702</v>
      </c>
      <c r="I83">
        <f>(('Base-New'!J84*'Per Unit Emission'!J127)*4545454.54545455)/30</f>
        <v>447745203.85072541</v>
      </c>
      <c r="J83">
        <f>(('Base-New'!K84*'Per Unit Emission'!K127)*4545454.54545455)/30</f>
        <v>1207590864.0357575</v>
      </c>
      <c r="K83">
        <f>(('Base-New'!L84*'Per Unit Emission'!L127)*4545454.54545455)/30</f>
        <v>682777397.76534271</v>
      </c>
      <c r="L83">
        <f>(('Base-New'!M84*'Per Unit Emission'!M127)*4545454.54545455)/30</f>
        <v>484302281.69746935</v>
      </c>
      <c r="M83">
        <f>(('Base-New'!N84*'Per Unit Emission'!N127)*4545454.54545455)/30</f>
        <v>88898055.387466133</v>
      </c>
      <c r="N83">
        <f>(('Base-New'!O84*'Per Unit Emission'!O127)*4545454.54545455)/30</f>
        <v>140789422.95293844</v>
      </c>
      <c r="O83">
        <f>(('Base-New'!P84*'Per Unit Emission'!P127)*4545454.54545455)/30</f>
        <v>169670204.45609826</v>
      </c>
      <c r="P83">
        <f>(('Base-New'!Q84*'Per Unit Emission'!Q127)*4545454.54545455)/30</f>
        <v>227902547.32259426</v>
      </c>
      <c r="Q83">
        <f>(('Base-New'!R84*'Per Unit Emission'!R127)*4545454.54545455)/30</f>
        <v>610479539.69162321</v>
      </c>
      <c r="R83">
        <v>0</v>
      </c>
      <c r="S83">
        <f>(('Base-New'!T84*'Per Unit Emission'!C127)*4545454.54545455)/30</f>
        <v>0</v>
      </c>
      <c r="T83">
        <f>(('Base-New'!U84*'Per Unit Emission'!D127)*4545454.54545455)/30</f>
        <v>239809529.8540346</v>
      </c>
      <c r="U83">
        <f>(('Base-New'!V84*'Per Unit Emission'!E127)*4545454.54545455)/30</f>
        <v>154690729.36729991</v>
      </c>
      <c r="V83">
        <f>(('Base-New'!W84*'Per Unit Emission'!F127)*4545454.54545455)/30</f>
        <v>62498607.492827877</v>
      </c>
      <c r="W83">
        <f>(('Base-New'!X84*'Per Unit Emission'!G127)*4545454.54545455)/30</f>
        <v>0</v>
      </c>
      <c r="X83">
        <f>(('Base-New'!Y84*'Per Unit Emission'!H127)*4545454.54545455)/30</f>
        <v>136636725.91453388</v>
      </c>
      <c r="Y83">
        <f>(('Base-New'!Z84*'Per Unit Emission'!I127)*4545454.54545455)/30</f>
        <v>190655465.46285656</v>
      </c>
      <c r="Z83">
        <f>(('Base-New'!AA84*'Per Unit Emission'!J127)*4545454.54545455)/30</f>
        <v>293739807.56185365</v>
      </c>
      <c r="AA83">
        <f>(('Base-New'!AB84*'Per Unit Emission'!K127)*4545454.54545455)/30</f>
        <v>582942229.56179059</v>
      </c>
      <c r="AB83">
        <f>(('Base-New'!AC84*'Per Unit Emission'!L127)*4545454.54545455)/30</f>
        <v>480421604.84157753</v>
      </c>
      <c r="AC83">
        <f>(('Base-New'!AD84*'Per Unit Emission'!M127)*4545454.54545455)/30</f>
        <v>316964249.6191299</v>
      </c>
      <c r="AD83">
        <f>(('Base-New'!AE84*'Per Unit Emission'!N127)*4545454.54545455)/30</f>
        <v>61619889.479668751</v>
      </c>
      <c r="AE83">
        <f>(('Base-New'!AF84*'Per Unit Emission'!O127)*4545454.54545455)/30</f>
        <v>74832950.929377094</v>
      </c>
      <c r="AF83">
        <f>(('Base-New'!AG84*'Per Unit Emission'!P127)*4545454.54545455)/30</f>
        <v>100400351.5734611</v>
      </c>
      <c r="AG83">
        <f>(('Base-New'!AH84*'Per Unit Emission'!Q127)*4545454.54545455)/30</f>
        <v>151747584.98211813</v>
      </c>
      <c r="AH83">
        <f>(('Base-New'!AI84*'Per Unit Emission'!R127)*4545454.54545455)/30</f>
        <v>359607891.78692555</v>
      </c>
      <c r="AI83">
        <v>0</v>
      </c>
      <c r="AJ83">
        <f>(('Base-New'!AK84*'Per Unit Emission'!C127)*4545454.54545455)/30</f>
        <v>0</v>
      </c>
      <c r="AK83">
        <f>(('Base-New'!AL84*'Per Unit Emission'!D127)*4545454.54545455)/30</f>
        <v>14873027.35216447</v>
      </c>
      <c r="AL83">
        <f>(('Base-New'!AM84*'Per Unit Emission'!E127)*4545454.54545455)/30</f>
        <v>0</v>
      </c>
      <c r="AM83">
        <f>(('Base-New'!AN84*'Per Unit Emission'!F127)*4545454.54545455)/30</f>
        <v>17573126.736615878</v>
      </c>
      <c r="AN83">
        <f>(('Base-New'!AO84*'Per Unit Emission'!G127)*4545454.54545455)/30</f>
        <v>0</v>
      </c>
      <c r="AO83">
        <f>(('Base-New'!AP84*'Per Unit Emission'!H127)*4545454.54545455)/30</f>
        <v>80145270.073243067</v>
      </c>
      <c r="AP83">
        <f>(('Base-New'!AQ84*'Per Unit Emission'!I127)*4545454.54545455)/30</f>
        <v>117614819.08027568</v>
      </c>
      <c r="AQ83">
        <f>(('Base-New'!AR84*'Per Unit Emission'!J127)*4545454.54545455)/30</f>
        <v>139734411.27298373</v>
      </c>
      <c r="AR83">
        <f>(('Base-New'!AS84*'Per Unit Emission'!K127)*4545454.54545455)/30</f>
        <v>0</v>
      </c>
      <c r="AS83">
        <f>(('Base-New'!AT84*'Per Unit Emission'!L127)*4545454.54545455)/30</f>
        <v>278065811.91781241</v>
      </c>
      <c r="AT83">
        <f>(('Base-New'!AU84*'Per Unit Emission'!M127)*4545454.54545455)/30</f>
        <v>149626217.54078805</v>
      </c>
      <c r="AU83">
        <f>(('Base-New'!AV84*'Per Unit Emission'!N127)*4545454.54545455)/30</f>
        <v>34341723.571871117</v>
      </c>
      <c r="AV83">
        <f>(('Base-New'!AW84*'Per Unit Emission'!O127)*4545454.54545455)/30</f>
        <v>8876478.905815782</v>
      </c>
      <c r="AW83">
        <f>(('Base-New'!AX84*'Per Unit Emission'!P127)*4545454.54545455)/30</f>
        <v>31130498.690823719</v>
      </c>
      <c r="AX83">
        <f>(('Base-New'!AY84*'Per Unit Emission'!Q127)*4545454.54545455)/30</f>
        <v>75592622.641642436</v>
      </c>
      <c r="AY83">
        <f>(('Base-New'!AZ84*'Per Unit Emission'!R127)*4545454.54545455)/30</f>
        <v>100029957.65067053</v>
      </c>
      <c r="AZ83">
        <v>0</v>
      </c>
      <c r="BA83">
        <f>(('Base-New'!BB84*'Per Unit Emission'!C127)*4545454.54545455)/30</f>
        <v>0</v>
      </c>
      <c r="BB83">
        <f>(('Base-New'!BC84*'Per Unit Emission'!D127)*4545454.54545455)/30</f>
        <v>0</v>
      </c>
      <c r="BC83">
        <f>(('Base-New'!BD84*'Per Unit Emission'!E127)*4545454.54545455)/30</f>
        <v>0</v>
      </c>
      <c r="BD83">
        <f>(('Base-New'!BE84*'Per Unit Emission'!F127)*4545454.54545455)/30</f>
        <v>0</v>
      </c>
      <c r="BE83">
        <f>(('Base-New'!BF84*'Per Unit Emission'!G127)*4545454.54545455)/30</f>
        <v>0</v>
      </c>
      <c r="BF83">
        <f>(('Base-New'!BG84*'Per Unit Emission'!H127)*4545454.54545455)/30</f>
        <v>23653814.231952626</v>
      </c>
      <c r="BG83">
        <f>(('Base-New'!BH84*'Per Unit Emission'!I127)*4545454.54545455)/30</f>
        <v>0</v>
      </c>
      <c r="BH83">
        <f>(('Base-New'!BI84*'Per Unit Emission'!J127)*4545454.54545455)/30</f>
        <v>0</v>
      </c>
      <c r="BI83">
        <f>(('Base-New'!BJ84*'Per Unit Emission'!K127)*4545454.54545455)/30</f>
        <v>0</v>
      </c>
      <c r="BJ83">
        <f>(('Base-New'!BK84*'Per Unit Emission'!L127)*4545454.54545455)/30</f>
        <v>11856089.757891225</v>
      </c>
      <c r="BK83">
        <f>(('Base-New'!BL84*'Per Unit Emission'!M127)*4545454.54545455)/30</f>
        <v>0</v>
      </c>
      <c r="BL83">
        <f>(('Base-New'!BM84*'Per Unit Emission'!N127)*4545454.54545455)/30</f>
        <v>0</v>
      </c>
      <c r="BM83">
        <f>(('Base-New'!BN84*'Per Unit Emission'!O127)*4545454.54545455)/30</f>
        <v>0</v>
      </c>
      <c r="BN83">
        <f>(('Base-New'!BO84*'Per Unit Emission'!P127)*4545454.54545455)/30</f>
        <v>0</v>
      </c>
      <c r="BO83">
        <f>(('Base-New'!BP84*'Per Unit Emission'!Q127)*4545454.54545455)/30</f>
        <v>0</v>
      </c>
      <c r="BP83">
        <f>(('Base-New'!BQ84*'Per Unit Emission'!R127)*4545454.54545455)/30</f>
        <v>0</v>
      </c>
      <c r="BQ83">
        <v>0</v>
      </c>
      <c r="BR83">
        <f>(('Base-New'!BS84*'Per Unit Emission'!C127)*4545454.54545455)/30</f>
        <v>0</v>
      </c>
      <c r="BS83">
        <f>(('Base-New'!BT84*'Per Unit Emission'!D127)*4545454.54545455)/30</f>
        <v>0</v>
      </c>
      <c r="BT83">
        <f>(('Base-New'!BU84*'Per Unit Emission'!E127)*4545454.54545455)/30</f>
        <v>0</v>
      </c>
      <c r="BU83">
        <f>(('Base-New'!BV84*'Per Unit Emission'!F127)*4545454.54545455)/30</f>
        <v>0</v>
      </c>
      <c r="BV83">
        <f>(('Base-New'!BW84*'Per Unit Emission'!G127)*4545454.54545455)/30</f>
        <v>0</v>
      </c>
      <c r="BW83">
        <f>(('Base-New'!BX84*'Per Unit Emission'!H127)*4545454.54545455)/30</f>
        <v>0</v>
      </c>
      <c r="BX83">
        <f>(('Base-New'!BY84*'Per Unit Emission'!I127)*4545454.54545455)/30</f>
        <v>0</v>
      </c>
      <c r="BY83">
        <f>(('Base-New'!BZ84*'Per Unit Emission'!J127)*4545454.54545455)/30</f>
        <v>0</v>
      </c>
      <c r="BZ83">
        <f>(('Base-New'!CA84*'Per Unit Emission'!K127)*4545454.54545455)/30</f>
        <v>0</v>
      </c>
      <c r="CA83">
        <f>(('Base-New'!CB84*'Per Unit Emission'!L127)*4545454.54545455)/30</f>
        <v>0</v>
      </c>
      <c r="CB83">
        <f>(('Base-New'!CC84*'Per Unit Emission'!M127)*4545454.54545455)/30</f>
        <v>0</v>
      </c>
      <c r="CC83">
        <f>(('Base-New'!CD84*'Per Unit Emission'!N127)*4545454.54545455)/30</f>
        <v>0</v>
      </c>
      <c r="CD83">
        <f>(('Base-New'!CE84*'Per Unit Emission'!O127)*4545454.54545455)/30</f>
        <v>0</v>
      </c>
      <c r="CE83">
        <f>(('Base-New'!CF84*'Per Unit Emission'!P127)*4545454.54545455)/30</f>
        <v>0</v>
      </c>
      <c r="CF83">
        <f>(('Base-New'!CG84*'Per Unit Emission'!Q127)*4545454.54545455)/30</f>
        <v>0</v>
      </c>
      <c r="CG83">
        <f>(('Base-New'!CH84*'Per Unit Emission'!R127)*4545454.54545455)/30</f>
        <v>0</v>
      </c>
      <c r="CH83">
        <v>0</v>
      </c>
      <c r="CI83">
        <v>0</v>
      </c>
      <c r="CJ83">
        <v>68.2</v>
      </c>
      <c r="CK83">
        <f>(('RCP26-NEW'!C84*'Per Unit Emission'!T127)*4545454.54545455)/30</f>
        <v>1604617404.8450315</v>
      </c>
      <c r="CL83">
        <f>(('RCP26-NEW'!D84*'Per Unit Emission'!U127)*4545454.54545455)/30</f>
        <v>120499607.5317362</v>
      </c>
      <c r="CM83">
        <f>(('RCP26-NEW'!E84*'Per Unit Emission'!V127)*4545454.54545455)/30</f>
        <v>67944140.0040465</v>
      </c>
      <c r="CN83">
        <f>(('RCP26-NEW'!F84*'Per Unit Emission'!W127)*4545454.54545455)/30</f>
        <v>172232418.24759617</v>
      </c>
      <c r="CO83">
        <f>(('RCP26-NEW'!G84*'Per Unit Emission'!X127)*4545454.54545455)/30</f>
        <v>1356292614.1172137</v>
      </c>
      <c r="CP83">
        <f>(('RCP26-NEW'!H84*'Per Unit Emission'!Y127)*4545454.54545455)/30</f>
        <v>162274812.72472617</v>
      </c>
      <c r="CQ83">
        <f>(('RCP26-NEW'!I84*'Per Unit Emission'!Z127)*4545454.54545455)/30</f>
        <v>128554568.63032548</v>
      </c>
      <c r="CR83">
        <f>(('RCP26-NEW'!J84*'Per Unit Emission'!AA127)*4545454.54545455)/30</f>
        <v>220932331.35032576</v>
      </c>
      <c r="CS83">
        <f>(('RCP26-NEW'!K84*'Per Unit Emission'!AB127)*4545454.54545455)/30</f>
        <v>1400372327.4632883</v>
      </c>
      <c r="CT83">
        <f>(('RCP26-NEW'!L84*'Per Unit Emission'!AC127)*4545454.54545455)/30</f>
        <v>363807637.6719957</v>
      </c>
      <c r="CU83">
        <f>(('RCP26-NEW'!M84*'Per Unit Emission'!AD127)*4545454.54545455)/30</f>
        <v>92284414.236750618</v>
      </c>
      <c r="CV83">
        <f>(('RCP26-NEW'!N84*'Per Unit Emission'!AE127)*4545454.54545455)/30</f>
        <v>81948763.723483279</v>
      </c>
      <c r="CW83">
        <f>(('RCP26-NEW'!O84*'Per Unit Emission'!AF127)*4545454.54545455)/30</f>
        <v>160334686.23229855</v>
      </c>
      <c r="CX83">
        <f>(('RCP26-NEW'!P84*'Per Unit Emission'!AG127)*4545454.54545455)/30</f>
        <v>16281977.740556832</v>
      </c>
      <c r="CY83">
        <f>(('RCP26-NEW'!Q84*'Per Unit Emission'!AH127)*4545454.54545455)/30</f>
        <v>104036361.37787859</v>
      </c>
      <c r="CZ83">
        <f>(('RCP26-NEW'!R84*'Per Unit Emission'!AI127)*4545454.54545455)/30</f>
        <v>335026053.45921403</v>
      </c>
      <c r="DA83">
        <f>(('RCP26-NEW'!S84*'Per Unit Emission'!AJ127)*4545454.54545455)/30</f>
        <v>0</v>
      </c>
      <c r="DB83">
        <f>(('RCP26-NEW'!T84*'Per Unit Emission'!T127)*4545454.54545455)/30</f>
        <v>1193944728.5762708</v>
      </c>
      <c r="DC83">
        <f>(('RCP26-NEW'!U84*'Per Unit Emission'!U127)*4545454.54545455)/30</f>
        <v>80743961.746371135</v>
      </c>
      <c r="DD83">
        <f>(('RCP26-NEW'!V84*'Per Unit Emission'!V127)*4545454.54545455)/30</f>
        <v>0</v>
      </c>
      <c r="DE83">
        <f>(('RCP26-NEW'!W84*'Per Unit Emission'!W127)*4545454.54545455)/30</f>
        <v>125911322.14273506</v>
      </c>
      <c r="DF83">
        <f>(('RCP26-NEW'!X84*'Per Unit Emission'!X127)*4545454.54545455)/30</f>
        <v>981916621.35937071</v>
      </c>
      <c r="DG83">
        <f>(('RCP26-NEW'!Y84*'Per Unit Emission'!Y127)*4545454.54545455)/30</f>
        <v>117838863.78454332</v>
      </c>
      <c r="DH83">
        <f>(('RCP26-NEW'!Z84*'Per Unit Emission'!Z127)*4545454.54545455)/30</f>
        <v>93932143.382497787</v>
      </c>
      <c r="DI83">
        <f>(('RCP26-NEW'!AA84*'Per Unit Emission'!AA127)*4545454.54545455)/30</f>
        <v>150298454.00401279</v>
      </c>
      <c r="DJ83">
        <f>(('RCP26-NEW'!AB84*'Per Unit Emission'!AB127)*4545454.54545455)/30</f>
        <v>971141724.12121177</v>
      </c>
      <c r="DK83">
        <f>(('RCP26-NEW'!AC84*'Per Unit Emission'!AC127)*4545454.54545455)/30</f>
        <v>262346698.6863603</v>
      </c>
      <c r="DL83">
        <f>(('RCP26-NEW'!AD84*'Per Unit Emission'!AD127)*4545454.54545455)/30</f>
        <v>45529678.807139784</v>
      </c>
      <c r="DM83">
        <f>(('RCP26-NEW'!AE84*'Per Unit Emission'!AE127)*4545454.54545455)/30</f>
        <v>59351545.068331443</v>
      </c>
      <c r="DN83">
        <f>(('RCP26-NEW'!AF84*'Per Unit Emission'!AF127)*4545454.54545455)/30</f>
        <v>112078051.76515174</v>
      </c>
      <c r="DO83">
        <f>(('RCP26-NEW'!AG84*'Per Unit Emission'!AG127)*4545454.54545455)/30</f>
        <v>0</v>
      </c>
      <c r="DP83">
        <f>(('RCP26-NEW'!AH84*'Per Unit Emission'!AH127)*4545454.54545455)/30</f>
        <v>71153579.744305789</v>
      </c>
      <c r="DQ83">
        <f>(('RCP26-NEW'!AI84*'Per Unit Emission'!AI127)*4545454.54545455)/30</f>
        <v>226263208.28350633</v>
      </c>
      <c r="DR83">
        <f>(('RCP26-NEW'!AJ84*'Per Unit Emission'!AJ127)*4545454.54545455)/30</f>
        <v>0</v>
      </c>
      <c r="DS83">
        <f>(('RCP26-NEW'!AK84*'Per Unit Emission'!T127)*4545454.54545455)/30</f>
        <v>731272381.0518471</v>
      </c>
      <c r="DT83">
        <f>(('RCP26-NEW'!AL84*'Per Unit Emission'!U127)*4545454.54545455)/30</f>
        <v>20192700.438933354</v>
      </c>
      <c r="DU83">
        <f>(('RCP26-NEW'!AM84*'Per Unit Emission'!V127)*4545454.54545455)/30</f>
        <v>0</v>
      </c>
      <c r="DV83">
        <f>(('RCP26-NEW'!AN84*'Per Unit Emission'!W127)*4545454.54545455)/30</f>
        <v>79590226.037873164</v>
      </c>
      <c r="DW83">
        <f>(('RCP26-NEW'!AO84*'Per Unit Emission'!X127)*4545454.54545455)/30</f>
        <v>607540628.6015209</v>
      </c>
      <c r="DX83">
        <f>(('RCP26-NEW'!AP84*'Per Unit Emission'!Y127)*4545454.54545455)/30</f>
        <v>73402914.844360113</v>
      </c>
      <c r="DY83">
        <f>(('RCP26-NEW'!AQ84*'Per Unit Emission'!Z127)*4545454.54545455)/30</f>
        <v>59309718.134669781</v>
      </c>
      <c r="DZ83">
        <f>(('RCP26-NEW'!AR84*'Per Unit Emission'!AA127)*4545454.54545455)/30</f>
        <v>79664576.657700077</v>
      </c>
      <c r="EA83">
        <f>(('RCP26-NEW'!AS84*'Per Unit Emission'!AB127)*4545454.54545455)/30</f>
        <v>541911120.77912593</v>
      </c>
      <c r="EB83">
        <f>(('RCP26-NEW'!AT84*'Per Unit Emission'!AC127)*4545454.54545455)/30</f>
        <v>160885759.70072621</v>
      </c>
      <c r="EC83">
        <f>(('RCP26-NEW'!AU84*'Per Unit Emission'!AD127)*4545454.54545455)/30</f>
        <v>0</v>
      </c>
      <c r="ED83">
        <f>(('RCP26-NEW'!AV84*'Per Unit Emission'!AE127)*4545454.54545455)/30</f>
        <v>36754326.413179599</v>
      </c>
      <c r="EE83">
        <f>(('RCP26-NEW'!AW84*'Per Unit Emission'!AF127)*4545454.54545455)/30</f>
        <v>63821417.298003666</v>
      </c>
      <c r="EF83">
        <f>(('RCP26-NEW'!AX84*'Per Unit Emission'!AG127)*4545454.54545455)/30</f>
        <v>0</v>
      </c>
      <c r="EG83">
        <f>(('RCP26-NEW'!AY84*'Per Unit Emission'!AH127)*4545454.54545455)/30</f>
        <v>38270798.110733651</v>
      </c>
      <c r="EH83">
        <f>(('RCP26-NEW'!AZ84*'Per Unit Emission'!AI127)*4545454.54545455)/30</f>
        <v>0</v>
      </c>
      <c r="EI83">
        <f>(('RCP26-NEW'!BA84*'Per Unit Emission'!AJ127)*4545454.54545455)/30</f>
        <v>0</v>
      </c>
      <c r="EJ83">
        <f>(('RCP26-NEW'!BB84*'Per Unit Emission'!T127)*4545454.54545455)/30</f>
        <v>0</v>
      </c>
      <c r="EK83">
        <f>(('RCP26-NEW'!BC84*'Per Unit Emission'!U127)*4545454.54545455)/30</f>
        <v>0</v>
      </c>
      <c r="EL83">
        <f>(('RCP26-NEW'!BD84*'Per Unit Emission'!V127)*4545454.54545455)/30</f>
        <v>0</v>
      </c>
      <c r="EM83">
        <f>(('RCP26-NEW'!BE84*'Per Unit Emission'!W127)*4545454.54545455)/30</f>
        <v>0</v>
      </c>
      <c r="EN83">
        <f>(('RCP26-NEW'!BF84*'Per Unit Emission'!X127)*4545454.54545455)/30</f>
        <v>0</v>
      </c>
      <c r="EO83">
        <f>(('RCP26-NEW'!BG84*'Per Unit Emission'!Y127)*4545454.54545455)/30</f>
        <v>28966965.904176779</v>
      </c>
      <c r="EP83">
        <f>(('RCP26-NEW'!BH84*'Per Unit Emission'!Z127)*4545454.54545455)/30</f>
        <v>0</v>
      </c>
      <c r="EQ83">
        <f>(('RCP26-NEW'!BI84*'Per Unit Emission'!AA127)*4545454.54545455)/30</f>
        <v>0</v>
      </c>
      <c r="ER83">
        <f>(('RCP26-NEW'!BJ84*'Per Unit Emission'!AB127)*4545454.54545455)/30</f>
        <v>0</v>
      </c>
      <c r="ES83">
        <f>(('RCP26-NEW'!BK84*'Per Unit Emission'!AC127)*4545454.54545455)/30</f>
        <v>0</v>
      </c>
      <c r="ET83">
        <f>(('RCP26-NEW'!BL84*'Per Unit Emission'!AD127)*4545454.54545455)/30</f>
        <v>0</v>
      </c>
      <c r="EU83">
        <f>(('RCP26-NEW'!BM84*'Per Unit Emission'!AE127)*4545454.54545455)/30</f>
        <v>0</v>
      </c>
      <c r="EV83">
        <f>(('RCP26-NEW'!BN84*'Per Unit Emission'!AF127)*4545454.54545455)/30</f>
        <v>0</v>
      </c>
      <c r="EW83">
        <f>(('RCP26-NEW'!BO84*'Per Unit Emission'!AG127)*4545454.54545455)/30</f>
        <v>0</v>
      </c>
      <c r="EX83">
        <f>(('RCP26-NEW'!BP84*'Per Unit Emission'!AH127)*4545454.54545455)/30</f>
        <v>0</v>
      </c>
      <c r="EY83">
        <f>(('RCP26-NEW'!BQ84*'Per Unit Emission'!AI127)*4545454.54545455)/30</f>
        <v>0</v>
      </c>
      <c r="EZ83">
        <f>(('RCP26-NEW'!BR84*'Per Unit Emission'!AJ127)*4545454.54545455)/30</f>
        <v>0</v>
      </c>
      <c r="FA83">
        <f>(('RCP26-NEW'!BS84*'Per Unit Emission'!T127)*4545454.54545455)/30</f>
        <v>0</v>
      </c>
      <c r="FB83">
        <f>(('RCP26-NEW'!BT84*'Per Unit Emission'!U127)*4545454.54545455)/30</f>
        <v>0</v>
      </c>
      <c r="FC83">
        <f>(('RCP26-NEW'!BU84*'Per Unit Emission'!V127)*4545454.54545455)/30</f>
        <v>0</v>
      </c>
      <c r="FD83">
        <f>(('RCP26-NEW'!BV84*'Per Unit Emission'!W127)*4545454.54545455)/30</f>
        <v>0</v>
      </c>
      <c r="FE83">
        <f>(('RCP26-NEW'!BW84*'Per Unit Emission'!X127)*4545454.54545455)/30</f>
        <v>0</v>
      </c>
      <c r="FF83">
        <f>(('RCP26-NEW'!BX84*'Per Unit Emission'!Y127)*4545454.54545455)/30</f>
        <v>0</v>
      </c>
      <c r="FG83">
        <f>(('RCP26-NEW'!BY84*'Per Unit Emission'!Z127)*4545454.54545455)/30</f>
        <v>0</v>
      </c>
      <c r="FH83">
        <f>(('RCP26-NEW'!BZ84*'Per Unit Emission'!AA127)*4545454.54545455)/30</f>
        <v>0</v>
      </c>
      <c r="FI83">
        <f>(('RCP26-NEW'!CA84*'Per Unit Emission'!AB127)*4545454.54545455)/30</f>
        <v>0</v>
      </c>
      <c r="FJ83">
        <f>(('RCP26-NEW'!CB84*'Per Unit Emission'!AC127)*4545454.54545455)/30</f>
        <v>0</v>
      </c>
      <c r="FK83">
        <f>(('RCP26-NEW'!CC84*'Per Unit Emission'!AD127)*4545454.54545455)/30</f>
        <v>0</v>
      </c>
      <c r="FL83">
        <f>(('RCP26-NEW'!CD84*'Per Unit Emission'!AE127)*4545454.54545455)/30</f>
        <v>0</v>
      </c>
      <c r="FM83">
        <f>(('RCP26-NEW'!CE84*'Per Unit Emission'!AF127)*4545454.54545455)/30</f>
        <v>0</v>
      </c>
      <c r="FN83">
        <f>(('RCP26-NEW'!CF84*'Per Unit Emission'!AG127)*4545454.54545455)/30</f>
        <v>0</v>
      </c>
      <c r="FO83">
        <f>(('RCP26-NEW'!CG84*'Per Unit Emission'!AH127)*4545454.54545455)/30</f>
        <v>0</v>
      </c>
      <c r="FP83">
        <f>(('RCP26-NEW'!CH84*'Per Unit Emission'!AI127)*4545454.54545455)/30</f>
        <v>0</v>
      </c>
      <c r="FQ83">
        <v>0</v>
      </c>
      <c r="FR83">
        <v>0</v>
      </c>
      <c r="FS83">
        <v>68.2</v>
      </c>
      <c r="FT83">
        <f>(('RCP19-NEW'!C84*'Per Unit Emission'!AK127)*4545454.54545455)/30</f>
        <v>350304439.94468021</v>
      </c>
      <c r="FU83">
        <f>(('RCP19-NEW'!D84*'Per Unit Emission'!AL127)*4545454.54545455)/30</f>
        <v>68755771.378477886</v>
      </c>
      <c r="FV83">
        <f>(('RCP19-NEW'!E84*'Per Unit Emission'!AM127)*4545454.54545455)/30</f>
        <v>129528849.80476525</v>
      </c>
      <c r="FW83">
        <f>(('RCP19-NEW'!F84*'Per Unit Emission'!AN127)*4545454.54545455)/30</f>
        <v>102368047.62462847</v>
      </c>
      <c r="FX83">
        <f>(('RCP19-NEW'!G84*'Per Unit Emission'!AO127)*4545454.54545455)/30</f>
        <v>1358448280.9023831</v>
      </c>
      <c r="FY83">
        <f>(('RCP19-NEW'!H84*'Per Unit Emission'!AP127)*4545454.54545455)/30</f>
        <v>174514132.98486745</v>
      </c>
      <c r="FZ83">
        <f>(('RCP19-NEW'!I84*'Per Unit Emission'!AQ127)*4545454.54545455)/30</f>
        <v>57075309.5733753</v>
      </c>
      <c r="GA83">
        <f>(('RCP19-NEW'!J84*'Per Unit Emission'!AR127)*4545454.54545455)/30</f>
        <v>139555689.25879699</v>
      </c>
      <c r="GB83">
        <f>(('RCP19-NEW'!K84*'Per Unit Emission'!AS127)*4545454.54545455)/30</f>
        <v>1034452229.0400013</v>
      </c>
      <c r="GC83">
        <f>(('RCP19-NEW'!L84*'Per Unit Emission'!AT127)*4545454.54545455)/30</f>
        <v>383624924.45327544</v>
      </c>
      <c r="GD83">
        <f>(('RCP19-NEW'!M84*'Per Unit Emission'!AU127)*4545454.54545455)/30</f>
        <v>110856753.58409734</v>
      </c>
      <c r="GE83">
        <f>(('RCP19-NEW'!N84*'Per Unit Emission'!AV127)*4545454.54545455)/30</f>
        <v>72103216.363568828</v>
      </c>
      <c r="GF83">
        <f>(('RCP19-NEW'!O84*'Per Unit Emission'!AW127)*4545454.54545455)/30</f>
        <v>89059429.038091615</v>
      </c>
      <c r="GG83">
        <f>(('RCP19-NEW'!P84*'Per Unit Emission'!AX127)*4545454.54545455)/30</f>
        <v>41673935.983790018</v>
      </c>
      <c r="GH83">
        <f>(('RCP19-NEW'!Q84*'Per Unit Emission'!AY127)*4545454.54545455)/30</f>
        <v>15253887.295597222</v>
      </c>
      <c r="GI83">
        <f>(('RCP19-NEW'!R84*'Per Unit Emission'!AZ127)*4545454.54545455)/30</f>
        <v>766018575.56297231</v>
      </c>
      <c r="GJ83">
        <f>(('RCP19-NEW'!S84*'Per Unit Emission'!BA127)*4545454.54545455)/30</f>
        <v>0</v>
      </c>
      <c r="GK83">
        <f>(('RCP19-NEW'!T84*'Per Unit Emission'!AK127)*4545454.54545455)/30</f>
        <v>98907351.455682218</v>
      </c>
      <c r="GL83">
        <f>(('RCP19-NEW'!U84*'Per Unit Emission'!AL127)*4545454.54545455)/30</f>
        <v>51089809.164991282</v>
      </c>
      <c r="GM83">
        <f>(('RCP19-NEW'!V84*'Per Unit Emission'!AM127)*4545454.54545455)/30</f>
        <v>114125403.79312187</v>
      </c>
      <c r="GN83">
        <f>(('RCP19-NEW'!W84*'Per Unit Emission'!AN127)*4545454.54545455)/30</f>
        <v>76045530.720895663</v>
      </c>
      <c r="GO83">
        <f>(('RCP19-NEW'!X84*'Per Unit Emission'!AO127)*4545454.54545455)/30</f>
        <v>1011953170.5858244</v>
      </c>
      <c r="GP83">
        <f>(('RCP19-NEW'!Y84*'Per Unit Emission'!AP127)*4545454.54545455)/30</f>
        <v>130104292.89136121</v>
      </c>
      <c r="GQ83">
        <f>(('RCP19-NEW'!Z84*'Per Unit Emission'!AQ127)*4545454.54545455)/30</f>
        <v>42389064.826618895</v>
      </c>
      <c r="GR83">
        <f>(('RCP19-NEW'!AA84*'Per Unit Emission'!AR127)*4545454.54545455)/30</f>
        <v>97651729.482067198</v>
      </c>
      <c r="GS83">
        <f>(('RCP19-NEW'!AB84*'Per Unit Emission'!AS127)*4545454.54545455)/30</f>
        <v>762873898.8417033</v>
      </c>
      <c r="GT83">
        <f>(('RCP19-NEW'!AC84*'Per Unit Emission'!AT127)*4545454.54545455)/30</f>
        <v>284501354.32605213</v>
      </c>
      <c r="GU83">
        <f>(('RCP19-NEW'!AD84*'Per Unit Emission'!AU127)*4545454.54545455)/30</f>
        <v>32501574.471474402</v>
      </c>
      <c r="GV83">
        <f>(('RCP19-NEW'!AE84*'Per Unit Emission'!AV127)*4545454.54545455)/30</f>
        <v>52891868.203251474</v>
      </c>
      <c r="GW83">
        <f>(('RCP19-NEW'!AF84*'Per Unit Emission'!AW127)*4545454.54545455)/30</f>
        <v>64437550.613545842</v>
      </c>
      <c r="GX83">
        <f>(('RCP19-NEW'!AG84*'Per Unit Emission'!AX127)*4545454.54545455)/30</f>
        <v>27239200.836951949</v>
      </c>
      <c r="GY83">
        <f>(('RCP19-NEW'!AH84*'Per Unit Emission'!AY127)*4545454.54545455)/30</f>
        <v>8988889.5524829794</v>
      </c>
      <c r="GZ83">
        <f>(('RCP19-NEW'!AI84*'Per Unit Emission'!AZ127)*4545454.54545455)/30</f>
        <v>561125877.1443634</v>
      </c>
      <c r="HA83">
        <f>(('RCP19-NEW'!AJ84*'Per Unit Emission'!BA127)*4545454.54545455)/30</f>
        <v>0</v>
      </c>
      <c r="HB83">
        <f>(('RCP19-NEW'!AK84*'Per Unit Emission'!AK127)*4545454.54545455)/30</f>
        <v>0</v>
      </c>
      <c r="HC83">
        <f>(('RCP19-NEW'!AL84*'Per Unit Emission'!AL127)*4545454.54545455)/30</f>
        <v>33423846.951505039</v>
      </c>
      <c r="HD83">
        <f>(('RCP19-NEW'!AM84*'Per Unit Emission'!AM127)*4545454.54545455)/30</f>
        <v>0</v>
      </c>
      <c r="HE83">
        <f>(('RCP19-NEW'!AN84*'Per Unit Emission'!AN127)*4545454.54545455)/30</f>
        <v>0</v>
      </c>
      <c r="HF83">
        <f>(('RCP19-NEW'!AO84*'Per Unit Emission'!AO127)*4545454.54545455)/30</f>
        <v>665458060.26927042</v>
      </c>
      <c r="HG83">
        <f>(('RCP19-NEW'!AP84*'Per Unit Emission'!AP127)*4545454.54545455)/30</f>
        <v>85694452.797855526</v>
      </c>
      <c r="HH83">
        <f>(('RCP19-NEW'!AQ84*'Per Unit Emission'!AQ127)*4545454.54545455)/30</f>
        <v>27702820.079862595</v>
      </c>
      <c r="HI83">
        <f>(('RCP19-NEW'!AR84*'Per Unit Emission'!AR127)*4545454.54545455)/30</f>
        <v>55747769.705337688</v>
      </c>
      <c r="HJ83">
        <f>(('RCP19-NEW'!AS84*'Per Unit Emission'!AS127)*4545454.54545455)/30</f>
        <v>491295568.6434015</v>
      </c>
      <c r="HK83">
        <f>(('RCP19-NEW'!AT84*'Per Unit Emission'!AT127)*4545454.54545455)/30</f>
        <v>185377784.19883057</v>
      </c>
      <c r="HL83">
        <f>(('RCP19-NEW'!AU84*'Per Unit Emission'!AU127)*4545454.54545455)/30</f>
        <v>0</v>
      </c>
      <c r="HM83">
        <f>(('RCP19-NEW'!AV84*'Per Unit Emission'!AV127)*4545454.54545455)/30</f>
        <v>33680520.042934395</v>
      </c>
      <c r="HN83">
        <f>(('RCP19-NEW'!AW84*'Per Unit Emission'!AW127)*4545454.54545455)/30</f>
        <v>39815672.188999444</v>
      </c>
      <c r="HO83">
        <f>(('RCP19-NEW'!AX84*'Per Unit Emission'!AX127)*4545454.54545455)/30</f>
        <v>12804465.690114154</v>
      </c>
      <c r="HP83">
        <f>(('RCP19-NEW'!AY84*'Per Unit Emission'!AY127)*4545454.54545455)/30</f>
        <v>2723891.8093684334</v>
      </c>
      <c r="HQ83">
        <f>(('RCP19-NEW'!AZ84*'Per Unit Emission'!AZ127)*4545454.54545455)/30</f>
        <v>356233178.72575104</v>
      </c>
      <c r="HR83">
        <f>(('RCP19-NEW'!BA84*'Per Unit Emission'!BA127)*4545454.54545455)/30</f>
        <v>0</v>
      </c>
      <c r="HS83">
        <f>(('RCP19-NEW'!BB84*'Per Unit Emission'!AK127)*4545454.54545455)/30</f>
        <v>0</v>
      </c>
      <c r="HT83">
        <f>(('RCP19-NEW'!BC84*'Per Unit Emission'!AL127)*4545454.54545455)/30</f>
        <v>0</v>
      </c>
      <c r="HU83">
        <f>(('RCP19-NEW'!BD84*'Per Unit Emission'!AM127)*4545454.54545455)/30</f>
        <v>0</v>
      </c>
      <c r="HV83">
        <f>(('RCP19-NEW'!BE84*'Per Unit Emission'!AN127)*4545454.54545455)/30</f>
        <v>0</v>
      </c>
      <c r="HW83">
        <f>(('RCP19-NEW'!BF84*'Per Unit Emission'!AO127)*4545454.54545455)/30</f>
        <v>0</v>
      </c>
      <c r="HX83">
        <f>(('RCP19-NEW'!BG84*'Per Unit Emission'!AP127)*4545454.54545455)/30</f>
        <v>41284612.704349294</v>
      </c>
      <c r="HY83">
        <f>(('RCP19-NEW'!BH84*'Per Unit Emission'!AQ127)*4545454.54545455)/30</f>
        <v>0</v>
      </c>
      <c r="HZ83">
        <f>(('RCP19-NEW'!BI84*'Per Unit Emission'!AR127)*4545454.54545455)/30</f>
        <v>0</v>
      </c>
      <c r="IA83">
        <f>(('RCP19-NEW'!BJ84*'Per Unit Emission'!AS127)*4545454.54545455)/30</f>
        <v>0</v>
      </c>
      <c r="IB83">
        <f>(('RCP19-NEW'!BK84*'Per Unit Emission'!AT127)*4545454.54545455)/30</f>
        <v>0</v>
      </c>
      <c r="IC83">
        <f>(('RCP19-NEW'!BL84*'Per Unit Emission'!AU127)*4545454.54545455)/30</f>
        <v>0</v>
      </c>
      <c r="ID83">
        <f>(('RCP19-NEW'!BM84*'Per Unit Emission'!AV127)*4545454.54545455)/30</f>
        <v>14469171.882617302</v>
      </c>
      <c r="IE83">
        <f>(('RCP19-NEW'!BN84*'Per Unit Emission'!AW127)*4545454.54545455)/30</f>
        <v>0</v>
      </c>
      <c r="IF83">
        <f>(('RCP19-NEW'!BO84*'Per Unit Emission'!AX127)*4545454.54545455)/30</f>
        <v>0</v>
      </c>
      <c r="IG83">
        <f>(('RCP19-NEW'!BP84*'Per Unit Emission'!AY127)*4545454.54545455)/30</f>
        <v>0</v>
      </c>
      <c r="IH83">
        <f>(('RCP19-NEW'!BQ84*'Per Unit Emission'!AZ127)*4545454.54545455)/30</f>
        <v>0</v>
      </c>
      <c r="II83">
        <f>(('RCP19-NEW'!BR84*'Per Unit Emission'!BA127)*4545454.54545455)/30</f>
        <v>0</v>
      </c>
      <c r="IJ83">
        <f>(('RCP19-NEW'!BS84*'Per Unit Emission'!AK127)*4545454.54545455)/30</f>
        <v>0</v>
      </c>
      <c r="IK83">
        <f>(('RCP19-NEW'!BT84*'Per Unit Emission'!AL127)*4545454.54545455)/30</f>
        <v>0</v>
      </c>
      <c r="IL83">
        <f>(('RCP19-NEW'!BU84*'Per Unit Emission'!AM127)*4545454.54545455)/30</f>
        <v>0</v>
      </c>
      <c r="IM83">
        <f>(('RCP19-NEW'!BV84*'Per Unit Emission'!AN127)*4545454.54545455)/30</f>
        <v>0</v>
      </c>
      <c r="IN83">
        <f>(('RCP19-NEW'!BW84*'Per Unit Emission'!AO127)*4545454.54545455)/30</f>
        <v>0</v>
      </c>
      <c r="IO83">
        <f>(('RCP19-NEW'!BX84*'Per Unit Emission'!AP127)*4545454.54545455)/30</f>
        <v>0</v>
      </c>
      <c r="IP83">
        <f>(('RCP19-NEW'!BY84*'Per Unit Emission'!AQ127)*4545454.54545455)/30</f>
        <v>0</v>
      </c>
      <c r="IQ83">
        <f>(('RCP19-NEW'!BZ84*'Per Unit Emission'!AR127)*4545454.54545455)/30</f>
        <v>0</v>
      </c>
      <c r="IR83">
        <f>(('RCP19-NEW'!CA84*'Per Unit Emission'!AS127)*4545454.54545455)/30</f>
        <v>0</v>
      </c>
      <c r="IS83">
        <f>(('RCP19-NEW'!CB84*'Per Unit Emission'!AT127)*4545454.54545455)/30</f>
        <v>0</v>
      </c>
      <c r="IT83">
        <f>(('RCP19-NEW'!CC84*'Per Unit Emission'!AU127)*4545454.54545455)/30</f>
        <v>0</v>
      </c>
      <c r="IU83">
        <f>(('RCP19-NEW'!CD84*'Per Unit Emission'!AV127)*4545454.54545455)/30</f>
        <v>0</v>
      </c>
      <c r="IV83">
        <f>(('RCP19-NEW'!CE84*'Per Unit Emission'!AW127)*4545454.54545455)/30</f>
        <v>0</v>
      </c>
      <c r="IW83">
        <f>(('RCP19-NEW'!CF84*'Per Unit Emission'!AX127)*4545454.54545455)/30</f>
        <v>0</v>
      </c>
      <c r="IX83">
        <f>(('RCP19-NEW'!CG84*'Per Unit Emission'!AY127)*4545454.54545455)/30</f>
        <v>0</v>
      </c>
      <c r="IY83">
        <f>(('RCP19-NEW'!CH84*'Per Unit Emission'!AZ127)*4545454.54545455)/30</f>
        <v>0</v>
      </c>
    </row>
    <row r="84" spans="1:259" x14ac:dyDescent="0.25">
      <c r="A84">
        <v>2047</v>
      </c>
      <c r="B84">
        <f>(('Base-New'!C85*'Per Unit Emission'!C128)*4545454.54545455)/30</f>
        <v>360556967.11576998</v>
      </c>
      <c r="C84">
        <f>(('Base-New'!D85*'Per Unit Emission'!D128)*4545454.54545455)/30</f>
        <v>215252046.86313036</v>
      </c>
      <c r="D84">
        <f>(('Base-New'!E85*'Per Unit Emission'!E128)*4545454.54545455)/30</f>
        <v>92276491.888640583</v>
      </c>
      <c r="E84">
        <f>(('Base-New'!F85*'Per Unit Emission'!F128)*4545454.54545455)/30</f>
        <v>79155788.140484378</v>
      </c>
      <c r="F84">
        <f>(('Base-New'!G85*'Per Unit Emission'!G128)*4545454.54545455)/30</f>
        <v>875633228.9375962</v>
      </c>
      <c r="G84">
        <f>(('Base-New'!H85*'Per Unit Emission'!H128)*4545454.54545455)/30</f>
        <v>154764727.77703297</v>
      </c>
      <c r="H84">
        <f>(('Base-New'!I85*'Per Unit Emission'!I128)*4545454.54545455)/30</f>
        <v>311706115.81605017</v>
      </c>
      <c r="I84">
        <f>(('Base-New'!J85*'Per Unit Emission'!J128)*4545454.54545455)/30</f>
        <v>328159573.34480423</v>
      </c>
      <c r="J84">
        <f>(('Base-New'!K85*'Per Unit Emission'!K128)*4545454.54545455)/30</f>
        <v>182709198.55916157</v>
      </c>
      <c r="K84">
        <f>(('Base-New'!L85*'Per Unit Emission'!L128)*4545454.54545455)/30</f>
        <v>642730321.95124936</v>
      </c>
      <c r="L84">
        <f>(('Base-New'!M85*'Per Unit Emission'!M128)*4545454.54545455)/30</f>
        <v>479078358.82183069</v>
      </c>
      <c r="M84">
        <f>(('Base-New'!N85*'Per Unit Emission'!N128)*4545454.54545455)/30</f>
        <v>150084056.15184894</v>
      </c>
      <c r="N84">
        <f>(('Base-New'!O85*'Per Unit Emission'!O128)*4545454.54545455)/30</f>
        <v>79179979.639067471</v>
      </c>
      <c r="O84">
        <f>(('Base-New'!P85*'Per Unit Emission'!P128)*4545454.54545455)/30</f>
        <v>105153908.3220401</v>
      </c>
      <c r="P84">
        <f>(('Base-New'!Q85*'Per Unit Emission'!Q128)*4545454.54545455)/30</f>
        <v>149373028.38276789</v>
      </c>
      <c r="Q84">
        <f>(('Base-New'!R85*'Per Unit Emission'!R128)*4545454.54545455)/30</f>
        <v>342504420.63723463</v>
      </c>
      <c r="R84">
        <v>0</v>
      </c>
      <c r="S84">
        <f>(('Base-New'!T85*'Per Unit Emission'!C128)*4545454.54545455)/30</f>
        <v>0</v>
      </c>
      <c r="T84">
        <f>(('Base-New'!U85*'Per Unit Emission'!D128)*4545454.54545455)/30</f>
        <v>49469296.482692972</v>
      </c>
      <c r="U84">
        <f>(('Base-New'!V85*'Per Unit Emission'!E128)*4545454.54545455)/30</f>
        <v>55699145.205082588</v>
      </c>
      <c r="V84">
        <f>(('Base-New'!W85*'Per Unit Emission'!F128)*4545454.54545455)/30</f>
        <v>43600041.375807606</v>
      </c>
      <c r="W84">
        <f>(('Base-New'!X85*'Per Unit Emission'!G128)*4545454.54545455)/30</f>
        <v>0</v>
      </c>
      <c r="X84">
        <f>(('Base-New'!Y85*'Per Unit Emission'!H128)*4545454.54545455)/30</f>
        <v>107344466.05738193</v>
      </c>
      <c r="Y84">
        <f>(('Base-New'!Z85*'Per Unit Emission'!I128)*4545454.54545455)/30</f>
        <v>228947590.07762069</v>
      </c>
      <c r="Z84">
        <f>(('Base-New'!AA85*'Per Unit Emission'!J128)*4545454.54545455)/30</f>
        <v>200225580.64337295</v>
      </c>
      <c r="AA84">
        <f>(('Base-New'!AB85*'Per Unit Emission'!K128)*4545454.54545455)/30</f>
        <v>0</v>
      </c>
      <c r="AB84">
        <f>(('Base-New'!AC85*'Per Unit Emission'!L128)*4545454.54545455)/30</f>
        <v>454605569.88862604</v>
      </c>
      <c r="AC84">
        <f>(('Base-New'!AD85*'Per Unit Emission'!M128)*4545454.54545455)/30</f>
        <v>319405283.18370605</v>
      </c>
      <c r="AD84">
        <f>(('Base-New'!AE85*'Per Unit Emission'!N128)*4545454.54545455)/30</f>
        <v>115065490.72335638</v>
      </c>
      <c r="AE84">
        <f>(('Base-New'!AF85*'Per Unit Emission'!O128)*4545454.54545455)/30</f>
        <v>37815149.451853141</v>
      </c>
      <c r="AF84">
        <f>(('Base-New'!AG85*'Per Unit Emission'!P128)*4545454.54545455)/30</f>
        <v>54588106.901627474</v>
      </c>
      <c r="AG84">
        <f>(('Base-New'!AH85*'Per Unit Emission'!Q128)*4545454.54545455)/30</f>
        <v>93391707.781938091</v>
      </c>
      <c r="AH84">
        <f>(('Base-New'!AI85*'Per Unit Emission'!R128)*4545454.54545455)/30</f>
        <v>174762825.05855134</v>
      </c>
      <c r="AI84">
        <v>0</v>
      </c>
      <c r="AJ84">
        <f>(('Base-New'!AK85*'Per Unit Emission'!C128)*4545454.54545455)/30</f>
        <v>0</v>
      </c>
      <c r="AK84">
        <f>(('Base-New'!AL85*'Per Unit Emission'!D128)*4545454.54545455)/30</f>
        <v>1580128.9936397956</v>
      </c>
      <c r="AL84">
        <f>(('Base-New'!AM85*'Per Unit Emission'!E128)*4545454.54545455)/30</f>
        <v>0</v>
      </c>
      <c r="AM84">
        <f>(('Base-New'!AN85*'Per Unit Emission'!F128)*4545454.54545455)/30</f>
        <v>8044294.6111315778</v>
      </c>
      <c r="AN84">
        <f>(('Base-New'!AO85*'Per Unit Emission'!G128)*4545454.54545455)/30</f>
        <v>0</v>
      </c>
      <c r="AO84">
        <f>(('Base-New'!AP85*'Per Unit Emission'!H128)*4545454.54545455)/30</f>
        <v>59924204.337730922</v>
      </c>
      <c r="AP84">
        <f>(('Base-New'!AQ85*'Per Unit Emission'!I128)*4545454.54545455)/30</f>
        <v>146189064.33919248</v>
      </c>
      <c r="AQ84">
        <f>(('Base-New'!AR85*'Per Unit Emission'!J128)*4545454.54545455)/30</f>
        <v>72291587.941939577</v>
      </c>
      <c r="AR84">
        <f>(('Base-New'!AS85*'Per Unit Emission'!K128)*4545454.54545455)/30</f>
        <v>0</v>
      </c>
      <c r="AS84">
        <f>(('Base-New'!AT85*'Per Unit Emission'!L128)*4545454.54545455)/30</f>
        <v>266480817.82600036</v>
      </c>
      <c r="AT84">
        <f>(('Base-New'!AU85*'Per Unit Emission'!M128)*4545454.54545455)/30</f>
        <v>159732207.54558629</v>
      </c>
      <c r="AU84">
        <f>(('Base-New'!AV85*'Per Unit Emission'!N128)*4545454.54545455)/30</f>
        <v>80046925.294864044</v>
      </c>
      <c r="AV84">
        <f>(('Base-New'!AW85*'Per Unit Emission'!O128)*4545454.54545455)/30</f>
        <v>0</v>
      </c>
      <c r="AW84">
        <f>(('Base-New'!AX85*'Per Unit Emission'!P128)*4545454.54545455)/30</f>
        <v>4022305.4812148944</v>
      </c>
      <c r="AX84">
        <f>(('Base-New'!AY85*'Per Unit Emission'!Q128)*4545454.54545455)/30</f>
        <v>37410387.181108251</v>
      </c>
      <c r="AY84">
        <f>(('Base-New'!AZ85*'Per Unit Emission'!R128)*4545454.54545455)/30</f>
        <v>7021229.4798662942</v>
      </c>
      <c r="AZ84">
        <v>0</v>
      </c>
      <c r="BA84">
        <f>(('Base-New'!BB85*'Per Unit Emission'!C128)*4545454.54545455)/30</f>
        <v>0</v>
      </c>
      <c r="BB84">
        <f>(('Base-New'!BC85*'Per Unit Emission'!D128)*4545454.54545455)/30</f>
        <v>0</v>
      </c>
      <c r="BC84">
        <f>(('Base-New'!BD85*'Per Unit Emission'!E128)*4545454.54545455)/30</f>
        <v>0</v>
      </c>
      <c r="BD84">
        <f>(('Base-New'!BE85*'Per Unit Emission'!F128)*4545454.54545455)/30</f>
        <v>0</v>
      </c>
      <c r="BE84">
        <f>(('Base-New'!BF85*'Per Unit Emission'!G128)*4545454.54545455)/30</f>
        <v>0</v>
      </c>
      <c r="BF84">
        <f>(('Base-New'!BG85*'Per Unit Emission'!H128)*4545454.54545455)/30</f>
        <v>12503942.61807964</v>
      </c>
      <c r="BG84">
        <f>(('Base-New'!BH85*'Per Unit Emission'!I128)*4545454.54545455)/30</f>
        <v>0</v>
      </c>
      <c r="BH84">
        <f>(('Base-New'!BI85*'Per Unit Emission'!J128)*4545454.54545455)/30</f>
        <v>0</v>
      </c>
      <c r="BI84">
        <f>(('Base-New'!BJ85*'Per Unit Emission'!K128)*4545454.54545455)/30</f>
        <v>0</v>
      </c>
      <c r="BJ84">
        <f>(('Base-New'!BK85*'Per Unit Emission'!L128)*4545454.54545455)/30</f>
        <v>78356065.76337637</v>
      </c>
      <c r="BK84">
        <f>(('Base-New'!BL85*'Per Unit Emission'!M128)*4545454.54545455)/30</f>
        <v>0</v>
      </c>
      <c r="BL84">
        <f>(('Base-New'!BM85*'Per Unit Emission'!N128)*4545454.54545455)/30</f>
        <v>0</v>
      </c>
      <c r="BM84">
        <f>(('Base-New'!BN85*'Per Unit Emission'!O128)*4545454.54545455)/30</f>
        <v>0</v>
      </c>
      <c r="BN84">
        <f>(('Base-New'!BO85*'Per Unit Emission'!P128)*4545454.54545455)/30</f>
        <v>0</v>
      </c>
      <c r="BO84">
        <f>(('Base-New'!BP85*'Per Unit Emission'!Q128)*4545454.54545455)/30</f>
        <v>0</v>
      </c>
      <c r="BP84">
        <f>(('Base-New'!BQ85*'Per Unit Emission'!R128)*4545454.54545455)/30</f>
        <v>0</v>
      </c>
      <c r="BQ84">
        <v>0</v>
      </c>
      <c r="BR84">
        <f>(('Base-New'!BS85*'Per Unit Emission'!C128)*4545454.54545455)/30</f>
        <v>0</v>
      </c>
      <c r="BS84">
        <f>(('Base-New'!BT85*'Per Unit Emission'!D128)*4545454.54545455)/30</f>
        <v>0</v>
      </c>
      <c r="BT84">
        <f>(('Base-New'!BU85*'Per Unit Emission'!E128)*4545454.54545455)/30</f>
        <v>0</v>
      </c>
      <c r="BU84">
        <f>(('Base-New'!BV85*'Per Unit Emission'!F128)*4545454.54545455)/30</f>
        <v>0</v>
      </c>
      <c r="BV84">
        <f>(('Base-New'!BW85*'Per Unit Emission'!G128)*4545454.54545455)/30</f>
        <v>0</v>
      </c>
      <c r="BW84">
        <f>(('Base-New'!BX85*'Per Unit Emission'!H128)*4545454.54545455)/30</f>
        <v>0</v>
      </c>
      <c r="BX84">
        <f>(('Base-New'!BY85*'Per Unit Emission'!I128)*4545454.54545455)/30</f>
        <v>0</v>
      </c>
      <c r="BY84">
        <f>(('Base-New'!BZ85*'Per Unit Emission'!J128)*4545454.54545455)/30</f>
        <v>0</v>
      </c>
      <c r="BZ84">
        <f>(('Base-New'!CA85*'Per Unit Emission'!K128)*4545454.54545455)/30</f>
        <v>0</v>
      </c>
      <c r="CA84">
        <f>(('Base-New'!CB85*'Per Unit Emission'!L128)*4545454.54545455)/30</f>
        <v>0</v>
      </c>
      <c r="CB84">
        <f>(('Base-New'!CC85*'Per Unit Emission'!M128)*4545454.54545455)/30</f>
        <v>0</v>
      </c>
      <c r="CC84">
        <f>(('Base-New'!CD85*'Per Unit Emission'!N128)*4545454.54545455)/30</f>
        <v>0</v>
      </c>
      <c r="CD84">
        <f>(('Base-New'!CE85*'Per Unit Emission'!O128)*4545454.54545455)/30</f>
        <v>0</v>
      </c>
      <c r="CE84">
        <f>(('Base-New'!CF85*'Per Unit Emission'!P128)*4545454.54545455)/30</f>
        <v>0</v>
      </c>
      <c r="CF84">
        <f>(('Base-New'!CG85*'Per Unit Emission'!Q128)*4545454.54545455)/30</f>
        <v>0</v>
      </c>
      <c r="CG84">
        <f>(('Base-New'!CH85*'Per Unit Emission'!R128)*4545454.54545455)/30</f>
        <v>0</v>
      </c>
      <c r="CH84">
        <v>0</v>
      </c>
      <c r="CI84">
        <v>0</v>
      </c>
      <c r="CJ84">
        <v>68.233333333333334</v>
      </c>
      <c r="CK84">
        <f>(('RCP26-NEW'!C85*'Per Unit Emission'!T128)*4545454.54545455)/30</f>
        <v>1717514539.6155765</v>
      </c>
      <c r="CL84">
        <f>(('RCP26-NEW'!D85*'Per Unit Emission'!U128)*4545454.54545455)/30</f>
        <v>102189996.79180476</v>
      </c>
      <c r="CM84">
        <f>(('RCP26-NEW'!E85*'Per Unit Emission'!V128)*4545454.54545455)/30</f>
        <v>50092449.656213149</v>
      </c>
      <c r="CN84">
        <f>(('RCP26-NEW'!F85*'Per Unit Emission'!W128)*4545454.54545455)/30</f>
        <v>118908749.73060949</v>
      </c>
      <c r="CO84">
        <f>(('RCP26-NEW'!G85*'Per Unit Emission'!X128)*4545454.54545455)/30</f>
        <v>1539575819.6990387</v>
      </c>
      <c r="CP84">
        <f>(('RCP26-NEW'!H85*'Per Unit Emission'!Y128)*4545454.54545455)/30</f>
        <v>132319092.26592471</v>
      </c>
      <c r="CQ84">
        <f>(('RCP26-NEW'!I85*'Per Unit Emission'!Z128)*4545454.54545455)/30</f>
        <v>131080457.42625768</v>
      </c>
      <c r="CR84">
        <f>(('RCP26-NEW'!J85*'Per Unit Emission'!AA128)*4545454.54545455)/30</f>
        <v>89519368.020464227</v>
      </c>
      <c r="CS84">
        <f>(('RCP26-NEW'!K85*'Per Unit Emission'!AB128)*4545454.54545455)/30</f>
        <v>689494608.50043797</v>
      </c>
      <c r="CT84">
        <f>(('RCP26-NEW'!L85*'Per Unit Emission'!AC128)*4545454.54545455)/30</f>
        <v>336932588.39842522</v>
      </c>
      <c r="CU84">
        <f>(('RCP26-NEW'!M85*'Per Unit Emission'!AD128)*4545454.54545455)/30</f>
        <v>90194532.626750901</v>
      </c>
      <c r="CV84">
        <f>(('RCP26-NEW'!N85*'Per Unit Emission'!AE128)*4545454.54545455)/30</f>
        <v>135543875.87638393</v>
      </c>
      <c r="CW84">
        <f>(('RCP26-NEW'!O85*'Per Unit Emission'!AF128)*4545454.54545455)/30</f>
        <v>117749089.49463759</v>
      </c>
      <c r="CX84">
        <f>(('RCP26-NEW'!P85*'Per Unit Emission'!AG128)*4545454.54545455)/30</f>
        <v>25790533.833148818</v>
      </c>
      <c r="CY84">
        <f>(('RCP26-NEW'!Q85*'Per Unit Emission'!AH128)*4545454.54545455)/30</f>
        <v>74610531.912785321</v>
      </c>
      <c r="CZ84">
        <f>(('RCP26-NEW'!R85*'Per Unit Emission'!AI128)*4545454.54545455)/30</f>
        <v>199158053.57948828</v>
      </c>
      <c r="DA84">
        <f>(('RCP26-NEW'!S85*'Per Unit Emission'!AJ128)*4545454.54545455)/30</f>
        <v>0</v>
      </c>
      <c r="DB84">
        <f>(('RCP26-NEW'!T85*'Per Unit Emission'!T128)*4545454.54545455)/30</f>
        <v>1337537308.0593047</v>
      </c>
      <c r="DC84">
        <f>(('RCP26-NEW'!U85*'Per Unit Emission'!U128)*4545454.54545455)/30</f>
        <v>63477896.255820259</v>
      </c>
      <c r="DD84">
        <f>(('RCP26-NEW'!V85*'Per Unit Emission'!V128)*4545454.54545455)/30</f>
        <v>0</v>
      </c>
      <c r="DE84">
        <f>(('RCP26-NEW'!W85*'Per Unit Emission'!W128)*4545454.54545455)/30</f>
        <v>86486042.41537334</v>
      </c>
      <c r="DF84">
        <f>(('RCP26-NEW'!X85*'Per Unit Emission'!X128)*4545454.54545455)/30</f>
        <v>1139264465.3546712</v>
      </c>
      <c r="DG84">
        <f>(('RCP26-NEW'!Y85*'Per Unit Emission'!Y128)*4545454.54545455)/30</f>
        <v>96447079.942586765</v>
      </c>
      <c r="DH84">
        <f>(('RCP26-NEW'!Z85*'Per Unit Emission'!Z128)*4545454.54545455)/30</f>
        <v>97403074.41178754</v>
      </c>
      <c r="DI84">
        <f>(('RCP26-NEW'!AA85*'Per Unit Emission'!AA128)*4545454.54545455)/30</f>
        <v>53043700.269767709</v>
      </c>
      <c r="DJ84">
        <f>(('RCP26-NEW'!AB85*'Per Unit Emission'!AB128)*4545454.54545455)/30</f>
        <v>455666292.90489119</v>
      </c>
      <c r="DK84">
        <f>(('RCP26-NEW'!AC85*'Per Unit Emission'!AC128)*4545454.54545455)/30</f>
        <v>247595693.94220239</v>
      </c>
      <c r="DL84">
        <f>(('RCP26-NEW'!AD85*'Per Unit Emission'!AD128)*4545454.54545455)/30</f>
        <v>52767173.849692799</v>
      </c>
      <c r="DM84">
        <f>(('RCP26-NEW'!AE85*'Per Unit Emission'!AE128)*4545454.54545455)/30</f>
        <v>103628700.54674877</v>
      </c>
      <c r="DN84">
        <f>(('RCP26-NEW'!AF85*'Per Unit Emission'!AF128)*4545454.54545455)/30</f>
        <v>85431520.987010136</v>
      </c>
      <c r="DO84">
        <f>(('RCP26-NEW'!AG85*'Per Unit Emission'!AG128)*4545454.54545455)/30</f>
        <v>0</v>
      </c>
      <c r="DP84">
        <f>(('RCP26-NEW'!AH85*'Per Unit Emission'!AH128)*4545454.54545455)/30</f>
        <v>51412674.693073109</v>
      </c>
      <c r="DQ84">
        <f>(('RCP26-NEW'!AI85*'Per Unit Emission'!AI128)*4545454.54545455)/30</f>
        <v>135844741.45850429</v>
      </c>
      <c r="DR84">
        <f>(('RCP26-NEW'!AJ85*'Per Unit Emission'!AJ128)*4545454.54545455)/30</f>
        <v>0</v>
      </c>
      <c r="DS84">
        <f>(('RCP26-NEW'!AK85*'Per Unit Emission'!T128)*4545454.54545455)/30</f>
        <v>957560076.50302732</v>
      </c>
      <c r="DT84">
        <f>(('RCP26-NEW'!AL85*'Per Unit Emission'!U128)*4545454.54545455)/30</f>
        <v>8344502.3063388597</v>
      </c>
      <c r="DU84">
        <f>(('RCP26-NEW'!AM85*'Per Unit Emission'!V128)*4545454.54545455)/30</f>
        <v>0</v>
      </c>
      <c r="DV84">
        <f>(('RCP26-NEW'!AN85*'Per Unit Emission'!W128)*4545454.54545455)/30</f>
        <v>54063335.100137301</v>
      </c>
      <c r="DW84">
        <f>(('RCP26-NEW'!AO85*'Per Unit Emission'!X128)*4545454.54545455)/30</f>
        <v>738953111.01030469</v>
      </c>
      <c r="DX84">
        <f>(('RCP26-NEW'!AP85*'Per Unit Emission'!Y128)*4545454.54545455)/30</f>
        <v>60575067.619248241</v>
      </c>
      <c r="DY84">
        <f>(('RCP26-NEW'!AQ85*'Per Unit Emission'!Z128)*4545454.54545455)/30</f>
        <v>63725691.397316478</v>
      </c>
      <c r="DZ84">
        <f>(('RCP26-NEW'!AR85*'Per Unit Emission'!AA128)*4545454.54545455)/30</f>
        <v>16568032.519070482</v>
      </c>
      <c r="EA84">
        <f>(('RCP26-NEW'!AS85*'Per Unit Emission'!AB128)*4545454.54545455)/30</f>
        <v>221837977.30934542</v>
      </c>
      <c r="EB84">
        <f>(('RCP26-NEW'!AT85*'Per Unit Emission'!AC128)*4545454.54545455)/30</f>
        <v>158258799.48597953</v>
      </c>
      <c r="EC84">
        <f>(('RCP26-NEW'!AU85*'Per Unit Emission'!AD128)*4545454.54545455)/30</f>
        <v>0</v>
      </c>
      <c r="ED84">
        <f>(('RCP26-NEW'!AV85*'Per Unit Emission'!AE128)*4545454.54545455)/30</f>
        <v>71713525.217113093</v>
      </c>
      <c r="EE84">
        <f>(('RCP26-NEW'!AW85*'Per Unit Emission'!AF128)*4545454.54545455)/30</f>
        <v>53113952.479383491</v>
      </c>
      <c r="EF84">
        <f>(('RCP26-NEW'!AX85*'Per Unit Emission'!AG128)*4545454.54545455)/30</f>
        <v>0</v>
      </c>
      <c r="EG84">
        <f>(('RCP26-NEW'!AY85*'Per Unit Emission'!AH128)*4545454.54545455)/30</f>
        <v>28214817.473360505</v>
      </c>
      <c r="EH84">
        <f>(('RCP26-NEW'!AZ85*'Per Unit Emission'!AI128)*4545454.54545455)/30</f>
        <v>0</v>
      </c>
      <c r="EI84">
        <f>(('RCP26-NEW'!BA85*'Per Unit Emission'!AJ128)*4545454.54545455)/30</f>
        <v>0</v>
      </c>
      <c r="EJ84">
        <f>(('RCP26-NEW'!BB85*'Per Unit Emission'!T128)*4545454.54545455)/30</f>
        <v>0</v>
      </c>
      <c r="EK84">
        <f>(('RCP26-NEW'!BC85*'Per Unit Emission'!U128)*4545454.54545455)/30</f>
        <v>0</v>
      </c>
      <c r="EL84">
        <f>(('RCP26-NEW'!BD85*'Per Unit Emission'!V128)*4545454.54545455)/30</f>
        <v>0</v>
      </c>
      <c r="EM84">
        <f>(('RCP26-NEW'!BE85*'Per Unit Emission'!W128)*4545454.54545455)/30</f>
        <v>0</v>
      </c>
      <c r="EN84">
        <f>(('RCP26-NEW'!BF85*'Per Unit Emission'!X128)*4545454.54545455)/30</f>
        <v>0</v>
      </c>
      <c r="EO84">
        <f>(('RCP26-NEW'!BG85*'Per Unit Emission'!Y128)*4545454.54545455)/30</f>
        <v>24703055.29590958</v>
      </c>
      <c r="EP84">
        <f>(('RCP26-NEW'!BH85*'Per Unit Emission'!Z128)*4545454.54545455)/30</f>
        <v>0</v>
      </c>
      <c r="EQ84">
        <f>(('RCP26-NEW'!BI85*'Per Unit Emission'!AA128)*4545454.54545455)/30</f>
        <v>0</v>
      </c>
      <c r="ER84">
        <f>(('RCP26-NEW'!BJ85*'Per Unit Emission'!AB128)*4545454.54545455)/30</f>
        <v>0</v>
      </c>
      <c r="ES84">
        <f>(('RCP26-NEW'!BK85*'Per Unit Emission'!AC128)*4545454.54545455)/30</f>
        <v>0</v>
      </c>
      <c r="ET84">
        <f>(('RCP26-NEW'!BL85*'Per Unit Emission'!AD128)*4545454.54545455)/30</f>
        <v>0</v>
      </c>
      <c r="EU84">
        <f>(('RCP26-NEW'!BM85*'Per Unit Emission'!AE128)*4545454.54545455)/30</f>
        <v>32338659.875004072</v>
      </c>
      <c r="EV84">
        <f>(('RCP26-NEW'!BN85*'Per Unit Emission'!AF128)*4545454.54545455)/30</f>
        <v>0</v>
      </c>
      <c r="EW84">
        <f>(('RCP26-NEW'!BO85*'Per Unit Emission'!AG128)*4545454.54545455)/30</f>
        <v>0</v>
      </c>
      <c r="EX84">
        <f>(('RCP26-NEW'!BP85*'Per Unit Emission'!AH128)*4545454.54545455)/30</f>
        <v>0</v>
      </c>
      <c r="EY84">
        <f>(('RCP26-NEW'!BQ85*'Per Unit Emission'!AI128)*4545454.54545455)/30</f>
        <v>0</v>
      </c>
      <c r="EZ84">
        <f>(('RCP26-NEW'!BR85*'Per Unit Emission'!AJ128)*4545454.54545455)/30</f>
        <v>0</v>
      </c>
      <c r="FA84">
        <f>(('RCP26-NEW'!BS85*'Per Unit Emission'!T128)*4545454.54545455)/30</f>
        <v>0</v>
      </c>
      <c r="FB84">
        <f>(('RCP26-NEW'!BT85*'Per Unit Emission'!U128)*4545454.54545455)/30</f>
        <v>0</v>
      </c>
      <c r="FC84">
        <f>(('RCP26-NEW'!BU85*'Per Unit Emission'!V128)*4545454.54545455)/30</f>
        <v>0</v>
      </c>
      <c r="FD84">
        <f>(('RCP26-NEW'!BV85*'Per Unit Emission'!W128)*4545454.54545455)/30</f>
        <v>0</v>
      </c>
      <c r="FE84">
        <f>(('RCP26-NEW'!BW85*'Per Unit Emission'!X128)*4545454.54545455)/30</f>
        <v>0</v>
      </c>
      <c r="FF84">
        <f>(('RCP26-NEW'!BX85*'Per Unit Emission'!Y128)*4545454.54545455)/30</f>
        <v>0</v>
      </c>
      <c r="FG84">
        <f>(('RCP26-NEW'!BY85*'Per Unit Emission'!Z128)*4545454.54545455)/30</f>
        <v>0</v>
      </c>
      <c r="FH84">
        <f>(('RCP26-NEW'!BZ85*'Per Unit Emission'!AA128)*4545454.54545455)/30</f>
        <v>0</v>
      </c>
      <c r="FI84">
        <f>(('RCP26-NEW'!CA85*'Per Unit Emission'!AB128)*4545454.54545455)/30</f>
        <v>0</v>
      </c>
      <c r="FJ84">
        <f>(('RCP26-NEW'!CB85*'Per Unit Emission'!AC128)*4545454.54545455)/30</f>
        <v>0</v>
      </c>
      <c r="FK84">
        <f>(('RCP26-NEW'!CC85*'Per Unit Emission'!AD128)*4545454.54545455)/30</f>
        <v>0</v>
      </c>
      <c r="FL84">
        <f>(('RCP26-NEW'!CD85*'Per Unit Emission'!AE128)*4545454.54545455)/30</f>
        <v>0</v>
      </c>
      <c r="FM84">
        <f>(('RCP26-NEW'!CE85*'Per Unit Emission'!AF128)*4545454.54545455)/30</f>
        <v>0</v>
      </c>
      <c r="FN84">
        <f>(('RCP26-NEW'!CF85*'Per Unit Emission'!AG128)*4545454.54545455)/30</f>
        <v>0</v>
      </c>
      <c r="FO84">
        <f>(('RCP26-NEW'!CG85*'Per Unit Emission'!AH128)*4545454.54545455)/30</f>
        <v>0</v>
      </c>
      <c r="FP84">
        <f>(('RCP26-NEW'!CH85*'Per Unit Emission'!AI128)*4545454.54545455)/30</f>
        <v>0</v>
      </c>
      <c r="FQ84">
        <v>0</v>
      </c>
      <c r="FR84">
        <v>0</v>
      </c>
      <c r="FS84">
        <v>68.233333333333334</v>
      </c>
      <c r="FT84">
        <f>(('RCP19-NEW'!C85*'Per Unit Emission'!AK128)*4545454.54545455)/30</f>
        <v>764011114.34588957</v>
      </c>
      <c r="FU84">
        <f>(('RCP19-NEW'!D85*'Per Unit Emission'!AL128)*4545454.54545455)/30</f>
        <v>55302822.05023139</v>
      </c>
      <c r="FV84">
        <f>(('RCP19-NEW'!E85*'Per Unit Emission'!AM128)*4545454.54545455)/30</f>
        <v>55217027.926704243</v>
      </c>
      <c r="FW84">
        <f>(('RCP19-NEW'!F85*'Per Unit Emission'!AN128)*4545454.54545455)/30</f>
        <v>81963852.144605398</v>
      </c>
      <c r="FX84">
        <f>(('RCP19-NEW'!G85*'Per Unit Emission'!AO128)*4545454.54545455)/30</f>
        <v>1750677292.1943669</v>
      </c>
      <c r="FY84">
        <f>(('RCP19-NEW'!H85*'Per Unit Emission'!AP128)*4545454.54545455)/30</f>
        <v>153326477.57854432</v>
      </c>
      <c r="FZ84">
        <f>(('RCP19-NEW'!I85*'Per Unit Emission'!AQ128)*4545454.54545455)/30</f>
        <v>47922176.918583959</v>
      </c>
      <c r="GA84">
        <f>(('RCP19-NEW'!J85*'Per Unit Emission'!AR128)*4545454.54545455)/30</f>
        <v>140552458.82454914</v>
      </c>
      <c r="GB84">
        <f>(('RCP19-NEW'!K85*'Per Unit Emission'!AS128)*4545454.54545455)/30</f>
        <v>588729467.2724241</v>
      </c>
      <c r="GC84">
        <f>(('RCP19-NEW'!L85*'Per Unit Emission'!AT128)*4545454.54545455)/30</f>
        <v>351288110.75007439</v>
      </c>
      <c r="GD84">
        <f>(('RCP19-NEW'!M85*'Per Unit Emission'!AU128)*4545454.54545455)/30</f>
        <v>108531979.82525177</v>
      </c>
      <c r="GE84">
        <f>(('RCP19-NEW'!N85*'Per Unit Emission'!AV128)*4545454.54545455)/30</f>
        <v>73653155.611485302</v>
      </c>
      <c r="GF84">
        <f>(('RCP19-NEW'!O85*'Per Unit Emission'!AW128)*4545454.54545455)/30</f>
        <v>79334596.832679197</v>
      </c>
      <c r="GG84">
        <f>(('RCP19-NEW'!P85*'Per Unit Emission'!AX128)*4545454.54545455)/30</f>
        <v>2965995.6768556652</v>
      </c>
      <c r="GH84">
        <f>(('RCP19-NEW'!Q85*'Per Unit Emission'!AY128)*4545454.54545455)/30</f>
        <v>0</v>
      </c>
      <c r="GI84">
        <f>(('RCP19-NEW'!R85*'Per Unit Emission'!AZ128)*4545454.54545455)/30</f>
        <v>699041448.1686269</v>
      </c>
      <c r="GJ84">
        <f>(('RCP19-NEW'!S85*'Per Unit Emission'!BA128)*4545454.54545455)/30</f>
        <v>0</v>
      </c>
      <c r="GK84">
        <f>(('RCP19-NEW'!T85*'Per Unit Emission'!AK128)*4545454.54545455)/30</f>
        <v>638902474.37465513</v>
      </c>
      <c r="GL84">
        <f>(('RCP19-NEW'!U85*'Per Unit Emission'!AL128)*4545454.54545455)/30</f>
        <v>40920386.397142246</v>
      </c>
      <c r="GM84">
        <f>(('RCP19-NEW'!V85*'Per Unit Emission'!AM128)*4545454.54545455)/30</f>
        <v>50280272.352636471</v>
      </c>
      <c r="GN84">
        <f>(('RCP19-NEW'!W85*'Per Unit Emission'!AN128)*4545454.54545455)/30</f>
        <v>61111164.138806507</v>
      </c>
      <c r="GO84">
        <f>(('RCP19-NEW'!X85*'Per Unit Emission'!AO128)*4545454.54545455)/30</f>
        <v>1316747784.6059661</v>
      </c>
      <c r="GP84">
        <f>(('RCP19-NEW'!Y85*'Per Unit Emission'!AP128)*4545454.54545455)/30</f>
        <v>114578481.82142459</v>
      </c>
      <c r="GQ84">
        <f>(('RCP19-NEW'!Z85*'Per Unit Emission'!AQ128)*4545454.54545455)/30</f>
        <v>36704466.955238685</v>
      </c>
      <c r="GR84">
        <f>(('RCP19-NEW'!AA85*'Per Unit Emission'!AR128)*4545454.54545455)/30</f>
        <v>99192996.01864785</v>
      </c>
      <c r="GS84">
        <f>(('RCP19-NEW'!AB85*'Per Unit Emission'!AS128)*4545454.54545455)/30</f>
        <v>433739522.35304552</v>
      </c>
      <c r="GT84">
        <f>(('RCP19-NEW'!AC85*'Per Unit Emission'!AT128)*4545454.54545455)/30</f>
        <v>263309875.45178607</v>
      </c>
      <c r="GU84">
        <f>(('RCP19-NEW'!AD85*'Per Unit Emission'!AU128)*4545454.54545455)/30</f>
        <v>78714581.714955702</v>
      </c>
      <c r="GV84">
        <f>(('RCP19-NEW'!AE85*'Per Unit Emission'!AV128)*4545454.54545455)/30</f>
        <v>56885255.07858929</v>
      </c>
      <c r="GW84">
        <f>(('RCP19-NEW'!AF85*'Per Unit Emission'!AW128)*4545454.54545455)/30</f>
        <v>60251131.854689375</v>
      </c>
      <c r="GX84">
        <f>(('RCP19-NEW'!AG85*'Per Unit Emission'!AX128)*4545454.54545455)/30</f>
        <v>0</v>
      </c>
      <c r="GY84">
        <f>(('RCP19-NEW'!AH85*'Per Unit Emission'!AY128)*4545454.54545455)/30</f>
        <v>0</v>
      </c>
      <c r="GZ84">
        <f>(('RCP19-NEW'!AI85*'Per Unit Emission'!AZ128)*4545454.54545455)/30</f>
        <v>518857348.24042678</v>
      </c>
      <c r="HA84">
        <f>(('RCP19-NEW'!AJ85*'Per Unit Emission'!BA128)*4545454.54545455)/30</f>
        <v>0</v>
      </c>
      <c r="HB84">
        <f>(('RCP19-NEW'!AK85*'Per Unit Emission'!AK128)*4545454.54545455)/30</f>
        <v>0</v>
      </c>
      <c r="HC84">
        <f>(('RCP19-NEW'!AL85*'Per Unit Emission'!AL128)*4545454.54545455)/30</f>
        <v>26537950.744053021</v>
      </c>
      <c r="HD84">
        <f>(('RCP19-NEW'!AM85*'Per Unit Emission'!AM128)*4545454.54545455)/30</f>
        <v>0</v>
      </c>
      <c r="HE84">
        <f>(('RCP19-NEW'!AN85*'Per Unit Emission'!AN128)*4545454.54545455)/30</f>
        <v>0</v>
      </c>
      <c r="HF84">
        <f>(('RCP19-NEW'!AO85*'Per Unit Emission'!AO128)*4545454.54545455)/30</f>
        <v>882818277.01756537</v>
      </c>
      <c r="HG84">
        <f>(('RCP19-NEW'!AP85*'Per Unit Emission'!AP128)*4545454.54545455)/30</f>
        <v>75830486.064306155</v>
      </c>
      <c r="HH84">
        <f>(('RCP19-NEW'!AQ85*'Per Unit Emission'!AQ128)*4545454.54545455)/30</f>
        <v>25486756.991893411</v>
      </c>
      <c r="HI84">
        <f>(('RCP19-NEW'!AR85*'Per Unit Emission'!AR128)*4545454.54545455)/30</f>
        <v>57833533.212744839</v>
      </c>
      <c r="HJ84">
        <f>(('RCP19-NEW'!AS85*'Per Unit Emission'!AS128)*4545454.54545455)/30</f>
        <v>278749577.43366599</v>
      </c>
      <c r="HK84">
        <f>(('RCP19-NEW'!AT85*'Per Unit Emission'!AT128)*4545454.54545455)/30</f>
        <v>175331640.15349779</v>
      </c>
      <c r="HL84">
        <f>(('RCP19-NEW'!AU85*'Per Unit Emission'!AU128)*4545454.54545455)/30</f>
        <v>0</v>
      </c>
      <c r="HM84">
        <f>(('RCP19-NEW'!AV85*'Per Unit Emission'!AV128)*4545454.54545455)/30</f>
        <v>40117354.545693107</v>
      </c>
      <c r="HN84">
        <f>(('RCP19-NEW'!AW85*'Per Unit Emission'!AW128)*4545454.54545455)/30</f>
        <v>41167666.87669912</v>
      </c>
      <c r="HO84">
        <f>(('RCP19-NEW'!AX85*'Per Unit Emission'!AX128)*4545454.54545455)/30</f>
        <v>0</v>
      </c>
      <c r="HP84">
        <f>(('RCP19-NEW'!AY85*'Per Unit Emission'!AY128)*4545454.54545455)/30</f>
        <v>0</v>
      </c>
      <c r="HQ84">
        <f>(('RCP19-NEW'!AZ85*'Per Unit Emission'!AZ128)*4545454.54545455)/30</f>
        <v>338673248.31223017</v>
      </c>
      <c r="HR84">
        <f>(('RCP19-NEW'!BA85*'Per Unit Emission'!BA128)*4545454.54545455)/30</f>
        <v>0</v>
      </c>
      <c r="HS84">
        <f>(('RCP19-NEW'!BB85*'Per Unit Emission'!AK128)*4545454.54545455)/30</f>
        <v>0</v>
      </c>
      <c r="HT84">
        <f>(('RCP19-NEW'!BC85*'Per Unit Emission'!AL128)*4545454.54545455)/30</f>
        <v>0</v>
      </c>
      <c r="HU84">
        <f>(('RCP19-NEW'!BD85*'Per Unit Emission'!AM128)*4545454.54545455)/30</f>
        <v>0</v>
      </c>
      <c r="HV84">
        <f>(('RCP19-NEW'!BE85*'Per Unit Emission'!AN128)*4545454.54545455)/30</f>
        <v>0</v>
      </c>
      <c r="HW84">
        <f>(('RCP19-NEW'!BF85*'Per Unit Emission'!AO128)*4545454.54545455)/30</f>
        <v>0</v>
      </c>
      <c r="HX84">
        <f>(('RCP19-NEW'!BG85*'Per Unit Emission'!AP128)*4545454.54545455)/30</f>
        <v>37082490.307186797</v>
      </c>
      <c r="HY84">
        <f>(('RCP19-NEW'!BH85*'Per Unit Emission'!AQ128)*4545454.54545455)/30</f>
        <v>0</v>
      </c>
      <c r="HZ84">
        <f>(('RCP19-NEW'!BI85*'Per Unit Emission'!AR128)*4545454.54545455)/30</f>
        <v>0</v>
      </c>
      <c r="IA84">
        <f>(('RCP19-NEW'!BJ85*'Per Unit Emission'!AS128)*4545454.54545455)/30</f>
        <v>0</v>
      </c>
      <c r="IB84">
        <f>(('RCP19-NEW'!BK85*'Per Unit Emission'!AT128)*4545454.54545455)/30</f>
        <v>0</v>
      </c>
      <c r="IC84">
        <f>(('RCP19-NEW'!BL85*'Per Unit Emission'!AU128)*4545454.54545455)/30</f>
        <v>0</v>
      </c>
      <c r="ID84">
        <f>(('RCP19-NEW'!BM85*'Per Unit Emission'!AV128)*4545454.54545455)/30</f>
        <v>23349454.012796819</v>
      </c>
      <c r="IE84">
        <f>(('RCP19-NEW'!BN85*'Per Unit Emission'!AW128)*4545454.54545455)/30</f>
        <v>0</v>
      </c>
      <c r="IF84">
        <f>(('RCP19-NEW'!BO85*'Per Unit Emission'!AX128)*4545454.54545455)/30</f>
        <v>0</v>
      </c>
      <c r="IG84">
        <f>(('RCP19-NEW'!BP85*'Per Unit Emission'!AY128)*4545454.54545455)/30</f>
        <v>0</v>
      </c>
      <c r="IH84">
        <f>(('RCP19-NEW'!BQ85*'Per Unit Emission'!AZ128)*4545454.54545455)/30</f>
        <v>0</v>
      </c>
      <c r="II84">
        <f>(('RCP19-NEW'!BR85*'Per Unit Emission'!BA128)*4545454.54545455)/30</f>
        <v>0</v>
      </c>
      <c r="IJ84">
        <f>(('RCP19-NEW'!BS85*'Per Unit Emission'!AK128)*4545454.54545455)/30</f>
        <v>0</v>
      </c>
      <c r="IK84">
        <f>(('RCP19-NEW'!BT85*'Per Unit Emission'!AL128)*4545454.54545455)/30</f>
        <v>0</v>
      </c>
      <c r="IL84">
        <f>(('RCP19-NEW'!BU85*'Per Unit Emission'!AM128)*4545454.54545455)/30</f>
        <v>0</v>
      </c>
      <c r="IM84">
        <f>(('RCP19-NEW'!BV85*'Per Unit Emission'!AN128)*4545454.54545455)/30</f>
        <v>0</v>
      </c>
      <c r="IN84">
        <f>(('RCP19-NEW'!BW85*'Per Unit Emission'!AO128)*4545454.54545455)/30</f>
        <v>0</v>
      </c>
      <c r="IO84">
        <f>(('RCP19-NEW'!BX85*'Per Unit Emission'!AP128)*4545454.54545455)/30</f>
        <v>0</v>
      </c>
      <c r="IP84">
        <f>(('RCP19-NEW'!BY85*'Per Unit Emission'!AQ128)*4545454.54545455)/30</f>
        <v>0</v>
      </c>
      <c r="IQ84">
        <f>(('RCP19-NEW'!BZ85*'Per Unit Emission'!AR128)*4545454.54545455)/30</f>
        <v>0</v>
      </c>
      <c r="IR84">
        <f>(('RCP19-NEW'!CA85*'Per Unit Emission'!AS128)*4545454.54545455)/30</f>
        <v>0</v>
      </c>
      <c r="IS84">
        <f>(('RCP19-NEW'!CB85*'Per Unit Emission'!AT128)*4545454.54545455)/30</f>
        <v>0</v>
      </c>
      <c r="IT84">
        <f>(('RCP19-NEW'!CC85*'Per Unit Emission'!AU128)*4545454.54545455)/30</f>
        <v>0</v>
      </c>
      <c r="IU84">
        <f>(('RCP19-NEW'!CD85*'Per Unit Emission'!AV128)*4545454.54545455)/30</f>
        <v>0</v>
      </c>
      <c r="IV84">
        <f>(('RCP19-NEW'!CE85*'Per Unit Emission'!AW128)*4545454.54545455)/30</f>
        <v>0</v>
      </c>
      <c r="IW84">
        <f>(('RCP19-NEW'!CF85*'Per Unit Emission'!AX128)*4545454.54545455)/30</f>
        <v>0</v>
      </c>
      <c r="IX84">
        <f>(('RCP19-NEW'!CG85*'Per Unit Emission'!AY128)*4545454.54545455)/30</f>
        <v>0</v>
      </c>
      <c r="IY84">
        <f>(('RCP19-NEW'!CH85*'Per Unit Emission'!AZ128)*4545454.54545455)/30</f>
        <v>0</v>
      </c>
    </row>
    <row r="85" spans="1:259" x14ac:dyDescent="0.25">
      <c r="A85">
        <v>2048</v>
      </c>
      <c r="B85">
        <f>(('Base-New'!C86*'Per Unit Emission'!C129)*4545454.54545455)/30</f>
        <v>2389616762.6870108</v>
      </c>
      <c r="C85">
        <f>(('Base-New'!D86*'Per Unit Emission'!D129)*4545454.54545455)/30</f>
        <v>532171149.60947573</v>
      </c>
      <c r="D85">
        <f>(('Base-New'!E86*'Per Unit Emission'!E129)*4545454.54545455)/30</f>
        <v>149032462.84331429</v>
      </c>
      <c r="E85">
        <f>(('Base-New'!F86*'Per Unit Emission'!F129)*4545454.54545455)/30</f>
        <v>49698212.371630788</v>
      </c>
      <c r="F85">
        <f>(('Base-New'!G86*'Per Unit Emission'!G129)*4545454.54545455)/30</f>
        <v>994961824.78658438</v>
      </c>
      <c r="G85">
        <f>(('Base-New'!H86*'Per Unit Emission'!H129)*4545454.54545455)/30</f>
        <v>135446396.92029962</v>
      </c>
      <c r="H85">
        <f>(('Base-New'!I86*'Per Unit Emission'!I129)*4545454.54545455)/30</f>
        <v>219671782.86548731</v>
      </c>
      <c r="I85">
        <f>(('Base-New'!J86*'Per Unit Emission'!J129)*4545454.54545455)/30</f>
        <v>293845160.19527555</v>
      </c>
      <c r="J85">
        <f>(('Base-New'!K86*'Per Unit Emission'!K129)*4545454.54545455)/30</f>
        <v>0</v>
      </c>
      <c r="K85">
        <f>(('Base-New'!L86*'Per Unit Emission'!L129)*4545454.54545455)/30</f>
        <v>660727169.37762368</v>
      </c>
      <c r="L85">
        <f>(('Base-New'!M86*'Per Unit Emission'!M129)*4545454.54545455)/30</f>
        <v>587984029.15320659</v>
      </c>
      <c r="M85">
        <f>(('Base-New'!N86*'Per Unit Emission'!N129)*4545454.54545455)/30</f>
        <v>100279218.25663967</v>
      </c>
      <c r="N85">
        <f>(('Base-New'!O86*'Per Unit Emission'!O129)*4545454.54545455)/30</f>
        <v>104128232.94268546</v>
      </c>
      <c r="O85">
        <f>(('Base-New'!P86*'Per Unit Emission'!P129)*4545454.54545455)/30</f>
        <v>81033841.22548452</v>
      </c>
      <c r="P85">
        <f>(('Base-New'!Q86*'Per Unit Emission'!Q129)*4545454.54545455)/30</f>
        <v>124615201.77167366</v>
      </c>
      <c r="Q85">
        <f>(('Base-New'!R86*'Per Unit Emission'!R129)*4545454.54545455)/30</f>
        <v>361216054.29143822</v>
      </c>
      <c r="R85">
        <v>0</v>
      </c>
      <c r="S85">
        <f>(('Base-New'!T86*'Per Unit Emission'!C129)*4545454.54545455)/30</f>
        <v>0</v>
      </c>
      <c r="T85">
        <f>(('Base-New'!U86*'Per Unit Emission'!D129)*4545454.54545455)/30</f>
        <v>330787270.5769766</v>
      </c>
      <c r="U85">
        <f>(('Base-New'!V86*'Per Unit Emission'!E129)*4545454.54545455)/30</f>
        <v>127743289.1438863</v>
      </c>
      <c r="V85">
        <f>(('Base-New'!W86*'Per Unit Emission'!F129)*4545454.54545455)/30</f>
        <v>26105512.820449907</v>
      </c>
      <c r="W85">
        <f>(('Base-New'!X86*'Per Unit Emission'!G129)*4545454.54545455)/30</f>
        <v>404085580.75383699</v>
      </c>
      <c r="X85">
        <f>(('Base-New'!Y86*'Per Unit Emission'!H129)*4545454.54545455)/30</f>
        <v>93216890.348332077</v>
      </c>
      <c r="Y85">
        <f>(('Base-New'!Z86*'Per Unit Emission'!I129)*4545454.54545455)/30</f>
        <v>157919034.44678265</v>
      </c>
      <c r="Z85">
        <f>(('Base-New'!AA86*'Per Unit Emission'!J129)*4545454.54545455)/30</f>
        <v>183495996.81676188</v>
      </c>
      <c r="AA85">
        <f>(('Base-New'!AB86*'Per Unit Emission'!K129)*4545454.54545455)/30</f>
        <v>0</v>
      </c>
      <c r="AB85">
        <f>(('Base-New'!AC86*'Per Unit Emission'!L129)*4545454.54545455)/30</f>
        <v>476735174.63293862</v>
      </c>
      <c r="AC85">
        <f>(('Base-New'!AD86*'Per Unit Emission'!M129)*4545454.54545455)/30</f>
        <v>412309032.39433116</v>
      </c>
      <c r="AD85">
        <f>(('Base-New'!AE86*'Per Unit Emission'!N129)*4545454.54545455)/30</f>
        <v>73738062.105028152</v>
      </c>
      <c r="AE85">
        <f>(('Base-New'!AF86*'Per Unit Emission'!O129)*4545454.54545455)/30</f>
        <v>62581564.365025014</v>
      </c>
      <c r="AF85">
        <f>(('Base-New'!AG86*'Per Unit Emission'!P129)*4545454.54545455)/30</f>
        <v>40898447.065697953</v>
      </c>
      <c r="AG85">
        <f>(('Base-New'!AH86*'Per Unit Emission'!Q129)*4545454.54545455)/30</f>
        <v>85239105.94189468</v>
      </c>
      <c r="AH85">
        <f>(('Base-New'!AI86*'Per Unit Emission'!R129)*4545454.54545455)/30</f>
        <v>210737553.19450217</v>
      </c>
      <c r="AI85">
        <v>0</v>
      </c>
      <c r="AJ85">
        <f>(('Base-New'!AK86*'Per Unit Emission'!C129)*4545454.54545455)/30</f>
        <v>0</v>
      </c>
      <c r="AK85">
        <f>(('Base-New'!AL86*'Per Unit Emission'!D129)*4545454.54545455)/30</f>
        <v>14155922.214159377</v>
      </c>
      <c r="AL85">
        <f>(('Base-New'!AM86*'Per Unit Emission'!E129)*4545454.54545455)/30</f>
        <v>99593562.045226082</v>
      </c>
      <c r="AM85">
        <f>(('Base-New'!AN86*'Per Unit Emission'!F129)*4545454.54545455)/30</f>
        <v>2512813.2692695213</v>
      </c>
      <c r="AN85">
        <f>(('Base-New'!AO86*'Per Unit Emission'!G129)*4545454.54545455)/30</f>
        <v>0</v>
      </c>
      <c r="AO85">
        <f>(('Base-New'!AP86*'Per Unit Emission'!H129)*4545454.54545455)/30</f>
        <v>50987383.776364498</v>
      </c>
      <c r="AP85">
        <f>(('Base-New'!AQ86*'Per Unit Emission'!I129)*4545454.54545455)/30</f>
        <v>96166286.028076947</v>
      </c>
      <c r="AQ85">
        <f>(('Base-New'!AR86*'Per Unit Emission'!J129)*4545454.54545455)/30</f>
        <v>73146833.438247278</v>
      </c>
      <c r="AR85">
        <f>(('Base-New'!AS86*'Per Unit Emission'!K129)*4545454.54545455)/30</f>
        <v>0</v>
      </c>
      <c r="AS85">
        <f>(('Base-New'!AT86*'Per Unit Emission'!L129)*4545454.54545455)/30</f>
        <v>292743179.88825363</v>
      </c>
      <c r="AT85">
        <f>(('Base-New'!AU86*'Per Unit Emission'!M129)*4545454.54545455)/30</f>
        <v>236634035.63545576</v>
      </c>
      <c r="AU85">
        <f>(('Base-New'!AV86*'Per Unit Emission'!N129)*4545454.54545455)/30</f>
        <v>47196905.9534164</v>
      </c>
      <c r="AV85">
        <f>(('Base-New'!AW86*'Per Unit Emission'!O129)*4545454.54545455)/30</f>
        <v>17553591.850202028</v>
      </c>
      <c r="AW85">
        <f>(('Base-New'!AX86*'Per Unit Emission'!P129)*4545454.54545455)/30</f>
        <v>763052.9059109831</v>
      </c>
      <c r="AX85">
        <f>(('Base-New'!AY86*'Per Unit Emission'!Q129)*4545454.54545455)/30</f>
        <v>45863010.112115435</v>
      </c>
      <c r="AY85">
        <f>(('Base-New'!AZ86*'Per Unit Emission'!R129)*4545454.54545455)/30</f>
        <v>60259052.097565673</v>
      </c>
      <c r="AZ85">
        <v>0</v>
      </c>
      <c r="BA85">
        <f>(('Base-New'!BB86*'Per Unit Emission'!C129)*4545454.54545455)/30</f>
        <v>0</v>
      </c>
      <c r="BB85">
        <f>(('Base-New'!BC86*'Per Unit Emission'!D129)*4545454.54545455)/30</f>
        <v>0</v>
      </c>
      <c r="BC85">
        <f>(('Base-New'!BD86*'Per Unit Emission'!E129)*4545454.54545455)/30</f>
        <v>0</v>
      </c>
      <c r="BD85">
        <f>(('Base-New'!BE86*'Per Unit Emission'!F129)*4545454.54545455)/30</f>
        <v>0</v>
      </c>
      <c r="BE85">
        <f>(('Base-New'!BF86*'Per Unit Emission'!G129)*4545454.54545455)/30</f>
        <v>0</v>
      </c>
      <c r="BF85">
        <f>(('Base-New'!BG86*'Per Unit Emission'!H129)*4545454.54545455)/30</f>
        <v>8757877.2043970209</v>
      </c>
      <c r="BG85">
        <f>(('Base-New'!BH86*'Per Unit Emission'!I129)*4545454.54545455)/30</f>
        <v>0</v>
      </c>
      <c r="BH85">
        <f>(('Base-New'!BI86*'Per Unit Emission'!J129)*4545454.54545455)/30</f>
        <v>0</v>
      </c>
      <c r="BI85">
        <f>(('Base-New'!BJ86*'Per Unit Emission'!K129)*4545454.54545455)/30</f>
        <v>0</v>
      </c>
      <c r="BJ85">
        <f>(('Base-New'!BK86*'Per Unit Emission'!L129)*4545454.54545455)/30</f>
        <v>108751185.14357103</v>
      </c>
      <c r="BK85">
        <f>(('Base-New'!BL86*'Per Unit Emission'!M129)*4545454.54545455)/30</f>
        <v>0</v>
      </c>
      <c r="BL85">
        <f>(('Base-New'!BM86*'Per Unit Emission'!N129)*4545454.54545455)/30</f>
        <v>0</v>
      </c>
      <c r="BM85">
        <f>(('Base-New'!BN86*'Per Unit Emission'!O129)*4545454.54545455)/30</f>
        <v>0</v>
      </c>
      <c r="BN85">
        <f>(('Base-New'!BO86*'Per Unit Emission'!P129)*4545454.54545455)/30</f>
        <v>0</v>
      </c>
      <c r="BO85">
        <f>(('Base-New'!BP86*'Per Unit Emission'!Q129)*4545454.54545455)/30</f>
        <v>0</v>
      </c>
      <c r="BP85">
        <f>(('Base-New'!BQ86*'Per Unit Emission'!R129)*4545454.54545455)/30</f>
        <v>0</v>
      </c>
      <c r="BQ85">
        <v>0</v>
      </c>
      <c r="BR85">
        <f>(('Base-New'!BS86*'Per Unit Emission'!C129)*4545454.54545455)/30</f>
        <v>0</v>
      </c>
      <c r="BS85">
        <f>(('Base-New'!BT86*'Per Unit Emission'!D129)*4545454.54545455)/30</f>
        <v>0</v>
      </c>
      <c r="BT85">
        <f>(('Base-New'!BU86*'Per Unit Emission'!E129)*4545454.54545455)/30</f>
        <v>0</v>
      </c>
      <c r="BU85">
        <f>(('Base-New'!BV86*'Per Unit Emission'!F129)*4545454.54545455)/30</f>
        <v>0</v>
      </c>
      <c r="BV85">
        <f>(('Base-New'!BW86*'Per Unit Emission'!G129)*4545454.54545455)/30</f>
        <v>0</v>
      </c>
      <c r="BW85">
        <f>(('Base-New'!BX86*'Per Unit Emission'!H129)*4545454.54545455)/30</f>
        <v>0</v>
      </c>
      <c r="BX85">
        <f>(('Base-New'!BY86*'Per Unit Emission'!I129)*4545454.54545455)/30</f>
        <v>0</v>
      </c>
      <c r="BY85">
        <f>(('Base-New'!BZ86*'Per Unit Emission'!J129)*4545454.54545455)/30</f>
        <v>0</v>
      </c>
      <c r="BZ85">
        <f>(('Base-New'!CA86*'Per Unit Emission'!K129)*4545454.54545455)/30</f>
        <v>0</v>
      </c>
      <c r="CA85">
        <f>(('Base-New'!CB86*'Per Unit Emission'!L129)*4545454.54545455)/30</f>
        <v>0</v>
      </c>
      <c r="CB85">
        <f>(('Base-New'!CC86*'Per Unit Emission'!M129)*4545454.54545455)/30</f>
        <v>0</v>
      </c>
      <c r="CC85">
        <f>(('Base-New'!CD86*'Per Unit Emission'!N129)*4545454.54545455)/30</f>
        <v>0</v>
      </c>
      <c r="CD85">
        <f>(('Base-New'!CE86*'Per Unit Emission'!O129)*4545454.54545455)/30</f>
        <v>0</v>
      </c>
      <c r="CE85">
        <f>(('Base-New'!CF86*'Per Unit Emission'!P129)*4545454.54545455)/30</f>
        <v>0</v>
      </c>
      <c r="CF85">
        <f>(('Base-New'!CG86*'Per Unit Emission'!Q129)*4545454.54545455)/30</f>
        <v>0</v>
      </c>
      <c r="CG85">
        <f>(('Base-New'!CH86*'Per Unit Emission'!R129)*4545454.54545455)/30</f>
        <v>0</v>
      </c>
      <c r="CH85">
        <v>0</v>
      </c>
      <c r="CI85">
        <v>0</v>
      </c>
      <c r="CJ85">
        <v>68.266666666666666</v>
      </c>
      <c r="CK85">
        <f>(('RCP26-NEW'!C86*'Per Unit Emission'!T129)*4545454.54545455)/30</f>
        <v>1240046240.3484991</v>
      </c>
      <c r="CL85">
        <f>(('RCP26-NEW'!D86*'Per Unit Emission'!U129)*4545454.54545455)/30</f>
        <v>390538537.7857185</v>
      </c>
      <c r="CM85">
        <f>(('RCP26-NEW'!E86*'Per Unit Emission'!V129)*4545454.54545455)/30</f>
        <v>126276266.4290047</v>
      </c>
      <c r="CN85">
        <f>(('RCP26-NEW'!F86*'Per Unit Emission'!W129)*4545454.54545455)/30</f>
        <v>131574175.73502913</v>
      </c>
      <c r="CO85">
        <f>(('RCP26-NEW'!G86*'Per Unit Emission'!X129)*4545454.54545455)/30</f>
        <v>1042894153.4133116</v>
      </c>
      <c r="CP85">
        <f>(('RCP26-NEW'!H86*'Per Unit Emission'!Y129)*4545454.54545455)/30</f>
        <v>130586567.38378063</v>
      </c>
      <c r="CQ85">
        <f>(('RCP26-NEW'!I86*'Per Unit Emission'!Z129)*4545454.54545455)/30</f>
        <v>88577847.618943155</v>
      </c>
      <c r="CR85">
        <f>(('RCP26-NEW'!J86*'Per Unit Emission'!AA129)*4545454.54545455)/30</f>
        <v>132694190.86115725</v>
      </c>
      <c r="CS85">
        <f>(('RCP26-NEW'!K86*'Per Unit Emission'!AB129)*4545454.54545455)/30</f>
        <v>504776454.70507449</v>
      </c>
      <c r="CT85">
        <f>(('RCP26-NEW'!L86*'Per Unit Emission'!AC129)*4545454.54545455)/30</f>
        <v>351418412.88884056</v>
      </c>
      <c r="CU85">
        <f>(('RCP26-NEW'!M86*'Per Unit Emission'!AD129)*4545454.54545455)/30</f>
        <v>136300786.00695542</v>
      </c>
      <c r="CV85">
        <f>(('RCP26-NEW'!N86*'Per Unit Emission'!AE129)*4545454.54545455)/30</f>
        <v>109992565.83019188</v>
      </c>
      <c r="CW85">
        <f>(('RCP26-NEW'!O86*'Per Unit Emission'!AF129)*4545454.54545455)/30</f>
        <v>119771678.08816925</v>
      </c>
      <c r="CX85">
        <f>(('RCP26-NEW'!P86*'Per Unit Emission'!AG129)*4545454.54545455)/30</f>
        <v>63326586.019194372</v>
      </c>
      <c r="CY85">
        <f>(('RCP26-NEW'!Q86*'Per Unit Emission'!AH129)*4545454.54545455)/30</f>
        <v>92866715.449028194</v>
      </c>
      <c r="CZ85">
        <f>(('RCP26-NEW'!R86*'Per Unit Emission'!AI129)*4545454.54545455)/30</f>
        <v>411144402.8509838</v>
      </c>
      <c r="DA85">
        <f>(('RCP26-NEW'!S86*'Per Unit Emission'!AJ129)*4545454.54545455)/30</f>
        <v>0</v>
      </c>
      <c r="DB85">
        <f>(('RCP26-NEW'!T86*'Per Unit Emission'!T129)*4545454.54545455)/30</f>
        <v>969211355.1371243</v>
      </c>
      <c r="DC85">
        <f>(('RCP26-NEW'!U86*'Per Unit Emission'!U129)*4545454.54545455)/30</f>
        <v>293264900.96887231</v>
      </c>
      <c r="DD85">
        <f>(('RCP26-NEW'!V86*'Per Unit Emission'!V129)*4545454.54545455)/30</f>
        <v>100006732.3134658</v>
      </c>
      <c r="DE85">
        <f>(('RCP26-NEW'!W86*'Per Unit Emission'!W129)*4545454.54545455)/30</f>
        <v>97969270.497850761</v>
      </c>
      <c r="DF85">
        <f>(('RCP26-NEW'!X86*'Per Unit Emission'!X129)*4545454.54545455)/30</f>
        <v>772879553.08165419</v>
      </c>
      <c r="DG85">
        <f>(('RCP26-NEW'!Y86*'Per Unit Emission'!Y129)*4545454.54545455)/30</f>
        <v>95865183.649766818</v>
      </c>
      <c r="DH85">
        <f>(('RCP26-NEW'!Z86*'Per Unit Emission'!Z129)*4545454.54545455)/30</f>
        <v>65986420.310149275</v>
      </c>
      <c r="DI85">
        <f>(('RCP26-NEW'!AA86*'Per Unit Emission'!AA129)*4545454.54545455)/30</f>
        <v>91294674.050292388</v>
      </c>
      <c r="DJ85">
        <f>(('RCP26-NEW'!AB86*'Per Unit Emission'!AB129)*4545454.54545455)/30</f>
        <v>345468432.45293278</v>
      </c>
      <c r="DK85">
        <f>(('RCP26-NEW'!AC86*'Per Unit Emission'!AC129)*4545454.54545455)/30</f>
        <v>263345037.82774338</v>
      </c>
      <c r="DL85">
        <f>(('RCP26-NEW'!AD86*'Per Unit Emission'!AD129)*4545454.54545455)/30</f>
        <v>94511808.350142151</v>
      </c>
      <c r="DM85">
        <f>(('RCP26-NEW'!AE86*'Per Unit Emission'!AE129)*4545454.54545455)/30</f>
        <v>82918327.688580796</v>
      </c>
      <c r="DN85">
        <f>(('RCP26-NEW'!AF86*'Per Unit Emission'!AF129)*4545454.54545455)/30</f>
        <v>88580812.362129405</v>
      </c>
      <c r="DO85">
        <f>(('RCP26-NEW'!AG86*'Per Unit Emission'!AG129)*4545454.54545455)/30</f>
        <v>13804438.638782404</v>
      </c>
      <c r="DP85">
        <f>(('RCP26-NEW'!AH86*'Per Unit Emission'!AH129)*4545454.54545455)/30</f>
        <v>70702344.954786137</v>
      </c>
      <c r="DQ85">
        <f>(('RCP26-NEW'!AI86*'Per Unit Emission'!AI129)*4545454.54545455)/30</f>
        <v>303208816.87505054</v>
      </c>
      <c r="DR85">
        <f>(('RCP26-NEW'!AJ86*'Per Unit Emission'!AJ129)*4545454.54545455)/30</f>
        <v>0</v>
      </c>
      <c r="DS85">
        <f>(('RCP26-NEW'!AK86*'Per Unit Emission'!T129)*4545454.54545455)/30</f>
        <v>698376469.92574191</v>
      </c>
      <c r="DT85">
        <f>(('RCP26-NEW'!AL86*'Per Unit Emission'!U129)*4545454.54545455)/30</f>
        <v>63485814.945539474</v>
      </c>
      <c r="DU85">
        <f>(('RCP26-NEW'!AM86*'Per Unit Emission'!V129)*4545454.54545455)/30</f>
        <v>0</v>
      </c>
      <c r="DV85">
        <f>(('RCP26-NEW'!AN86*'Per Unit Emission'!W129)*4545454.54545455)/30</f>
        <v>64364365.260672309</v>
      </c>
      <c r="DW85">
        <f>(('RCP26-NEW'!AO86*'Per Unit Emission'!X129)*4545454.54545455)/30</f>
        <v>502864952.7499966</v>
      </c>
      <c r="DX85">
        <f>(('RCP26-NEW'!AP86*'Per Unit Emission'!Y129)*4545454.54545455)/30</f>
        <v>61143799.915752657</v>
      </c>
      <c r="DY85">
        <f>(('RCP26-NEW'!AQ86*'Per Unit Emission'!Z129)*4545454.54545455)/30</f>
        <v>43394993.001355484</v>
      </c>
      <c r="DZ85">
        <f>(('RCP26-NEW'!AR86*'Per Unit Emission'!AA129)*4545454.54545455)/30</f>
        <v>49895157.239427395</v>
      </c>
      <c r="EA85">
        <f>(('RCP26-NEW'!AS86*'Per Unit Emission'!AB129)*4545454.54545455)/30</f>
        <v>186160410.20079538</v>
      </c>
      <c r="EB85">
        <f>(('RCP26-NEW'!AT86*'Per Unit Emission'!AC129)*4545454.54545455)/30</f>
        <v>175271662.76664388</v>
      </c>
      <c r="EC85">
        <f>(('RCP26-NEW'!AU86*'Per Unit Emission'!AD129)*4545454.54545455)/30</f>
        <v>0</v>
      </c>
      <c r="ED85">
        <f>(('RCP26-NEW'!AV86*'Per Unit Emission'!AE129)*4545454.54545455)/30</f>
        <v>55844089.546969824</v>
      </c>
      <c r="EE85">
        <f>(('RCP26-NEW'!AW86*'Per Unit Emission'!AF129)*4545454.54545455)/30</f>
        <v>57389946.636088409</v>
      </c>
      <c r="EF85">
        <f>(('RCP26-NEW'!AX86*'Per Unit Emission'!AG129)*4545454.54545455)/30</f>
        <v>0</v>
      </c>
      <c r="EG85">
        <f>(('RCP26-NEW'!AY86*'Per Unit Emission'!AH129)*4545454.54545455)/30</f>
        <v>48537974.460544318</v>
      </c>
      <c r="EH85">
        <f>(('RCP26-NEW'!AZ86*'Per Unit Emission'!AI129)*4545454.54545455)/30</f>
        <v>118838962.53577426</v>
      </c>
      <c r="EI85">
        <f>(('RCP26-NEW'!BA86*'Per Unit Emission'!AJ129)*4545454.54545455)/30</f>
        <v>0</v>
      </c>
      <c r="EJ85">
        <f>(('RCP26-NEW'!BB86*'Per Unit Emission'!T129)*4545454.54545455)/30</f>
        <v>0</v>
      </c>
      <c r="EK85">
        <f>(('RCP26-NEW'!BC86*'Per Unit Emission'!U129)*4545454.54545455)/30</f>
        <v>0</v>
      </c>
      <c r="EL85">
        <f>(('RCP26-NEW'!BD86*'Per Unit Emission'!V129)*4545454.54545455)/30</f>
        <v>0</v>
      </c>
      <c r="EM85">
        <f>(('RCP26-NEW'!BE86*'Per Unit Emission'!W129)*4545454.54545455)/30</f>
        <v>0</v>
      </c>
      <c r="EN85">
        <f>(('RCP26-NEW'!BF86*'Per Unit Emission'!X129)*4545454.54545455)/30</f>
        <v>0</v>
      </c>
      <c r="EO85">
        <f>(('RCP26-NEW'!BG86*'Per Unit Emission'!Y129)*4545454.54545455)/30</f>
        <v>26422416.181738958</v>
      </c>
      <c r="EP85">
        <f>(('RCP26-NEW'!BH86*'Per Unit Emission'!Z129)*4545454.54545455)/30</f>
        <v>0</v>
      </c>
      <c r="EQ85">
        <f>(('RCP26-NEW'!BI86*'Per Unit Emission'!AA129)*4545454.54545455)/30</f>
        <v>0</v>
      </c>
      <c r="ER85">
        <f>(('RCP26-NEW'!BJ86*'Per Unit Emission'!AB129)*4545454.54545455)/30</f>
        <v>0</v>
      </c>
      <c r="ES85">
        <f>(('RCP26-NEW'!BK86*'Per Unit Emission'!AC129)*4545454.54545455)/30</f>
        <v>61167280.95206733</v>
      </c>
      <c r="ET85">
        <f>(('RCP26-NEW'!BL86*'Per Unit Emission'!AD129)*4545454.54545455)/30</f>
        <v>0</v>
      </c>
      <c r="EU85">
        <f>(('RCP26-NEW'!BM86*'Per Unit Emission'!AE129)*4545454.54545455)/30</f>
        <v>28769851.405358966</v>
      </c>
      <c r="EV85">
        <f>(('RCP26-NEW'!BN86*'Per Unit Emission'!AF129)*4545454.54545455)/30</f>
        <v>0</v>
      </c>
      <c r="EW85">
        <f>(('RCP26-NEW'!BO86*'Per Unit Emission'!AG129)*4545454.54545455)/30</f>
        <v>0</v>
      </c>
      <c r="EX85">
        <f>(('RCP26-NEW'!BP86*'Per Unit Emission'!AH129)*4545454.54545455)/30</f>
        <v>0</v>
      </c>
      <c r="EY85">
        <f>(('RCP26-NEW'!BQ86*'Per Unit Emission'!AI129)*4545454.54545455)/30</f>
        <v>0</v>
      </c>
      <c r="EZ85">
        <f>(('RCP26-NEW'!BR86*'Per Unit Emission'!AJ129)*4545454.54545455)/30</f>
        <v>0</v>
      </c>
      <c r="FA85">
        <f>(('RCP26-NEW'!BS86*'Per Unit Emission'!T129)*4545454.54545455)/30</f>
        <v>0</v>
      </c>
      <c r="FB85">
        <f>(('RCP26-NEW'!BT86*'Per Unit Emission'!U129)*4545454.54545455)/30</f>
        <v>0</v>
      </c>
      <c r="FC85">
        <f>(('RCP26-NEW'!BU86*'Per Unit Emission'!V129)*4545454.54545455)/30</f>
        <v>0</v>
      </c>
      <c r="FD85">
        <f>(('RCP26-NEW'!BV86*'Per Unit Emission'!W129)*4545454.54545455)/30</f>
        <v>0</v>
      </c>
      <c r="FE85">
        <f>(('RCP26-NEW'!BW86*'Per Unit Emission'!X129)*4545454.54545455)/30</f>
        <v>0</v>
      </c>
      <c r="FF85">
        <f>(('RCP26-NEW'!BX86*'Per Unit Emission'!Y129)*4545454.54545455)/30</f>
        <v>0</v>
      </c>
      <c r="FG85">
        <f>(('RCP26-NEW'!BY86*'Per Unit Emission'!Z129)*4545454.54545455)/30</f>
        <v>0</v>
      </c>
      <c r="FH85">
        <f>(('RCP26-NEW'!BZ86*'Per Unit Emission'!AA129)*4545454.54545455)/30</f>
        <v>0</v>
      </c>
      <c r="FI85">
        <f>(('RCP26-NEW'!CA86*'Per Unit Emission'!AB129)*4545454.54545455)/30</f>
        <v>0</v>
      </c>
      <c r="FJ85">
        <f>(('RCP26-NEW'!CB86*'Per Unit Emission'!AC129)*4545454.54545455)/30</f>
        <v>0</v>
      </c>
      <c r="FK85">
        <f>(('RCP26-NEW'!CC86*'Per Unit Emission'!AD129)*4545454.54545455)/30</f>
        <v>0</v>
      </c>
      <c r="FL85">
        <f>(('RCP26-NEW'!CD86*'Per Unit Emission'!AE129)*4545454.54545455)/30</f>
        <v>0</v>
      </c>
      <c r="FM85">
        <f>(('RCP26-NEW'!CE86*'Per Unit Emission'!AF129)*4545454.54545455)/30</f>
        <v>0</v>
      </c>
      <c r="FN85">
        <f>(('RCP26-NEW'!CF86*'Per Unit Emission'!AG129)*4545454.54545455)/30</f>
        <v>0</v>
      </c>
      <c r="FO85">
        <f>(('RCP26-NEW'!CG86*'Per Unit Emission'!AH129)*4545454.54545455)/30</f>
        <v>0</v>
      </c>
      <c r="FP85">
        <f>(('RCP26-NEW'!CH86*'Per Unit Emission'!AI129)*4545454.54545455)/30</f>
        <v>0</v>
      </c>
      <c r="FQ85">
        <v>0</v>
      </c>
      <c r="FR85">
        <v>0</v>
      </c>
      <c r="FS85">
        <v>68.266666666666666</v>
      </c>
      <c r="FT85">
        <f>(('RCP19-NEW'!C86*'Per Unit Emission'!AK129)*4545454.54545455)/30</f>
        <v>756528219.51267874</v>
      </c>
      <c r="FU85">
        <f>(('RCP19-NEW'!D86*'Per Unit Emission'!AL129)*4545454.54545455)/30</f>
        <v>68091753.99305813</v>
      </c>
      <c r="FV85">
        <f>(('RCP19-NEW'!E86*'Per Unit Emission'!AM129)*4545454.54545455)/30</f>
        <v>157522875.66368458</v>
      </c>
      <c r="FW85">
        <f>(('RCP19-NEW'!F86*'Per Unit Emission'!AN129)*4545454.54545455)/30</f>
        <v>95559378.263139084</v>
      </c>
      <c r="FX85">
        <f>(('RCP19-NEW'!G86*'Per Unit Emission'!AO129)*4545454.54545455)/30</f>
        <v>1174661973.4331985</v>
      </c>
      <c r="FY85">
        <f>(('RCP19-NEW'!H86*'Per Unit Emission'!AP129)*4545454.54545455)/30</f>
        <v>159169897.61887223</v>
      </c>
      <c r="FZ85">
        <f>(('RCP19-NEW'!I86*'Per Unit Emission'!AQ129)*4545454.54545455)/30</f>
        <v>56207616.294901974</v>
      </c>
      <c r="GA85">
        <f>(('RCP19-NEW'!J86*'Per Unit Emission'!AR129)*4545454.54545455)/30</f>
        <v>0</v>
      </c>
      <c r="GB85">
        <f>(('RCP19-NEW'!K86*'Per Unit Emission'!AS129)*4545454.54545455)/30</f>
        <v>927260035.13512945</v>
      </c>
      <c r="GC85">
        <f>(('RCP19-NEW'!L86*'Per Unit Emission'!AT129)*4545454.54545455)/30</f>
        <v>457966192.62671286</v>
      </c>
      <c r="GD85">
        <f>(('RCP19-NEW'!M86*'Per Unit Emission'!AU129)*4545454.54545455)/30</f>
        <v>201161902.36778355</v>
      </c>
      <c r="GE85">
        <f>(('RCP19-NEW'!N86*'Per Unit Emission'!AV129)*4545454.54545455)/30</f>
        <v>52623266.742854424</v>
      </c>
      <c r="GF85">
        <f>(('RCP19-NEW'!O86*'Per Unit Emission'!AW129)*4545454.54545455)/30</f>
        <v>93411883.849988505</v>
      </c>
      <c r="GG85">
        <f>(('RCP19-NEW'!P86*'Per Unit Emission'!AX129)*4545454.54545455)/30</f>
        <v>9682632.731590284</v>
      </c>
      <c r="GH85">
        <f>(('RCP19-NEW'!Q86*'Per Unit Emission'!AY129)*4545454.54545455)/30</f>
        <v>1913879.0121736079</v>
      </c>
      <c r="GI85">
        <f>(('RCP19-NEW'!R86*'Per Unit Emission'!AZ129)*4545454.54545455)/30</f>
        <v>641024367.86580324</v>
      </c>
      <c r="GJ85">
        <f>(('RCP19-NEW'!S86*'Per Unit Emission'!BA129)*4545454.54545455)/30</f>
        <v>0</v>
      </c>
      <c r="GK85">
        <f>(('RCP19-NEW'!T86*'Per Unit Emission'!AK129)*4545454.54545455)/30</f>
        <v>622234377.71820593</v>
      </c>
      <c r="GL85">
        <f>(('RCP19-NEW'!U86*'Per Unit Emission'!AL129)*4545454.54545455)/30</f>
        <v>51635045.656993248</v>
      </c>
      <c r="GM85">
        <f>(('RCP19-NEW'!V86*'Per Unit Emission'!AM129)*4545454.54545455)/30</f>
        <v>139596744.35956207</v>
      </c>
      <c r="GN85">
        <f>(('RCP19-NEW'!W86*'Per Unit Emission'!AN129)*4545454.54545455)/30</f>
        <v>72380412.818348244</v>
      </c>
      <c r="GO85">
        <f>(('RCP19-NEW'!X86*'Per Unit Emission'!AO129)*4545454.54545455)/30</f>
        <v>887292313.95666623</v>
      </c>
      <c r="GP85">
        <f>(('RCP19-NEW'!Y86*'Per Unit Emission'!AP129)*4545454.54545455)/30</f>
        <v>119012344.13110909</v>
      </c>
      <c r="GQ85">
        <f>(('RCP19-NEW'!Z86*'Per Unit Emission'!AQ129)*4545454.54545455)/30</f>
        <v>43254047.219408497</v>
      </c>
      <c r="GR85">
        <f>(('RCP19-NEW'!AA86*'Per Unit Emission'!AR129)*4545454.54545455)/30</f>
        <v>0</v>
      </c>
      <c r="GS85">
        <f>(('RCP19-NEW'!AB86*'Per Unit Emission'!AS129)*4545454.54545455)/30</f>
        <v>700110240.00921381</v>
      </c>
      <c r="GT85">
        <f>(('RCP19-NEW'!AC86*'Per Unit Emission'!AT129)*4545454.54545455)/30</f>
        <v>346299216.19923288</v>
      </c>
      <c r="GU85">
        <f>(('RCP19-NEW'!AD86*'Per Unit Emission'!AU129)*4545454.54545455)/30</f>
        <v>150603044.28122151</v>
      </c>
      <c r="GV85">
        <f>(('RCP19-NEW'!AE86*'Per Unit Emission'!AV129)*4545454.54545455)/30</f>
        <v>40194404.404668741</v>
      </c>
      <c r="GW85">
        <f>(('RCP19-NEW'!AF86*'Per Unit Emission'!AW129)*4545454.54545455)/30</f>
        <v>71233297.914214179</v>
      </c>
      <c r="GX85">
        <f>(('RCP19-NEW'!AG86*'Per Unit Emission'!AX129)*4545454.54545455)/30</f>
        <v>5471290.8546825051</v>
      </c>
      <c r="GY85">
        <f>(('RCP19-NEW'!AH86*'Per Unit Emission'!AY129)*4545454.54545455)/30</f>
        <v>2604524.5727817421</v>
      </c>
      <c r="GZ85">
        <f>(('RCP19-NEW'!AI86*'Per Unit Emission'!AZ129)*4545454.54545455)/30</f>
        <v>479745602.97386843</v>
      </c>
      <c r="HA85">
        <f>(('RCP19-NEW'!AJ86*'Per Unit Emission'!BA129)*4545454.54545455)/30</f>
        <v>0</v>
      </c>
      <c r="HB85">
        <f>(('RCP19-NEW'!AK86*'Per Unit Emission'!AK129)*4545454.54545455)/30</f>
        <v>0</v>
      </c>
      <c r="HC85">
        <f>(('RCP19-NEW'!AL86*'Per Unit Emission'!AL129)*4545454.54545455)/30</f>
        <v>35178337.320928186</v>
      </c>
      <c r="HD85">
        <f>(('RCP19-NEW'!AM86*'Per Unit Emission'!AM129)*4545454.54545455)/30</f>
        <v>0</v>
      </c>
      <c r="HE85">
        <f>(('RCP19-NEW'!AN86*'Per Unit Emission'!AN129)*4545454.54545455)/30</f>
        <v>46550338.413656108</v>
      </c>
      <c r="HF85">
        <f>(('RCP19-NEW'!AO86*'Per Unit Emission'!AO129)*4545454.54545455)/30</f>
        <v>599922654.48014796</v>
      </c>
      <c r="HG85">
        <f>(('RCP19-NEW'!AP86*'Per Unit Emission'!AP129)*4545454.54545455)/30</f>
        <v>78854790.643346131</v>
      </c>
      <c r="HH85">
        <f>(('RCP19-NEW'!AQ86*'Per Unit Emission'!AQ129)*4545454.54545455)/30</f>
        <v>30300478.143914774</v>
      </c>
      <c r="HI85">
        <f>(('RCP19-NEW'!AR86*'Per Unit Emission'!AR129)*4545454.54545455)/30</f>
        <v>0</v>
      </c>
      <c r="HJ85">
        <f>(('RCP19-NEW'!AS86*'Per Unit Emission'!AS129)*4545454.54545455)/30</f>
        <v>472960444.88329148</v>
      </c>
      <c r="HK85">
        <f>(('RCP19-NEW'!AT86*'Per Unit Emission'!AT129)*4545454.54545455)/30</f>
        <v>234632239.77175114</v>
      </c>
      <c r="HL85">
        <f>(('RCP19-NEW'!AU86*'Per Unit Emission'!AU129)*4545454.54545455)/30</f>
        <v>0</v>
      </c>
      <c r="HM85">
        <f>(('RCP19-NEW'!AV86*'Per Unit Emission'!AV129)*4545454.54545455)/30</f>
        <v>27765542.066482905</v>
      </c>
      <c r="HN85">
        <f>(('RCP19-NEW'!AW86*'Per Unit Emission'!AW129)*4545454.54545455)/30</f>
        <v>49054711.978439584</v>
      </c>
      <c r="HO85">
        <f>(('RCP19-NEW'!AX86*'Per Unit Emission'!AX129)*4545454.54545455)/30</f>
        <v>0</v>
      </c>
      <c r="HP85">
        <f>(('RCP19-NEW'!AY86*'Per Unit Emission'!AY129)*4545454.54545455)/30</f>
        <v>3295170.1333901277</v>
      </c>
      <c r="HQ85">
        <f>(('RCP19-NEW'!AZ86*'Per Unit Emission'!AZ129)*4545454.54545455)/30</f>
        <v>318466838.08193517</v>
      </c>
      <c r="HR85">
        <f>(('RCP19-NEW'!BA86*'Per Unit Emission'!BA129)*4545454.54545455)/30</f>
        <v>0</v>
      </c>
      <c r="HS85">
        <f>(('RCP19-NEW'!BB86*'Per Unit Emission'!AK129)*4545454.54545455)/30</f>
        <v>0</v>
      </c>
      <c r="HT85">
        <f>(('RCP19-NEW'!BC86*'Per Unit Emission'!AL129)*4545454.54545455)/30</f>
        <v>0</v>
      </c>
      <c r="HU85">
        <f>(('RCP19-NEW'!BD86*'Per Unit Emission'!AM129)*4545454.54545455)/30</f>
        <v>0</v>
      </c>
      <c r="HV85">
        <f>(('RCP19-NEW'!BE86*'Per Unit Emission'!AN129)*4545454.54545455)/30</f>
        <v>0</v>
      </c>
      <c r="HW85">
        <f>(('RCP19-NEW'!BF86*'Per Unit Emission'!AO129)*4545454.54545455)/30</f>
        <v>0</v>
      </c>
      <c r="HX85">
        <f>(('RCP19-NEW'!BG86*'Per Unit Emission'!AP129)*4545454.54545455)/30</f>
        <v>38697237.155582912</v>
      </c>
      <c r="HY85">
        <f>(('RCP19-NEW'!BH86*'Per Unit Emission'!AQ129)*4545454.54545455)/30</f>
        <v>0</v>
      </c>
      <c r="HZ85">
        <f>(('RCP19-NEW'!BI86*'Per Unit Emission'!AR129)*4545454.54545455)/30</f>
        <v>0</v>
      </c>
      <c r="IA85">
        <f>(('RCP19-NEW'!BJ86*'Per Unit Emission'!AS129)*4545454.54545455)/30</f>
        <v>0</v>
      </c>
      <c r="IB85">
        <f>(('RCP19-NEW'!BK86*'Per Unit Emission'!AT129)*4545454.54545455)/30</f>
        <v>0</v>
      </c>
      <c r="IC85">
        <f>(('RCP19-NEW'!BL86*'Per Unit Emission'!AU129)*4545454.54545455)/30</f>
        <v>0</v>
      </c>
      <c r="ID85">
        <f>(('RCP19-NEW'!BM86*'Per Unit Emission'!AV129)*4545454.54545455)/30</f>
        <v>15336679.728297237</v>
      </c>
      <c r="IE85">
        <f>(('RCP19-NEW'!BN86*'Per Unit Emission'!AW129)*4545454.54545455)/30</f>
        <v>0</v>
      </c>
      <c r="IF85">
        <f>(('RCP19-NEW'!BO86*'Per Unit Emission'!AX129)*4545454.54545455)/30</f>
        <v>0</v>
      </c>
      <c r="IG85">
        <f>(('RCP19-NEW'!BP86*'Per Unit Emission'!AY129)*4545454.54545455)/30</f>
        <v>0</v>
      </c>
      <c r="IH85">
        <f>(('RCP19-NEW'!BQ86*'Per Unit Emission'!AZ129)*4545454.54545455)/30</f>
        <v>0</v>
      </c>
      <c r="II85">
        <f>(('RCP19-NEW'!BR86*'Per Unit Emission'!BA129)*4545454.54545455)/30</f>
        <v>0</v>
      </c>
      <c r="IJ85">
        <f>(('RCP19-NEW'!BS86*'Per Unit Emission'!AK129)*4545454.54545455)/30</f>
        <v>0</v>
      </c>
      <c r="IK85">
        <f>(('RCP19-NEW'!BT86*'Per Unit Emission'!AL129)*4545454.54545455)/30</f>
        <v>0</v>
      </c>
      <c r="IL85">
        <f>(('RCP19-NEW'!BU86*'Per Unit Emission'!AM129)*4545454.54545455)/30</f>
        <v>0</v>
      </c>
      <c r="IM85">
        <f>(('RCP19-NEW'!BV86*'Per Unit Emission'!AN129)*4545454.54545455)/30</f>
        <v>0</v>
      </c>
      <c r="IN85">
        <f>(('RCP19-NEW'!BW86*'Per Unit Emission'!AO129)*4545454.54545455)/30</f>
        <v>0</v>
      </c>
      <c r="IO85">
        <f>(('RCP19-NEW'!BX86*'Per Unit Emission'!AP129)*4545454.54545455)/30</f>
        <v>0</v>
      </c>
      <c r="IP85">
        <f>(('RCP19-NEW'!BY86*'Per Unit Emission'!AQ129)*4545454.54545455)/30</f>
        <v>0</v>
      </c>
      <c r="IQ85">
        <f>(('RCP19-NEW'!BZ86*'Per Unit Emission'!AR129)*4545454.54545455)/30</f>
        <v>0</v>
      </c>
      <c r="IR85">
        <f>(('RCP19-NEW'!CA86*'Per Unit Emission'!AS129)*4545454.54545455)/30</f>
        <v>0</v>
      </c>
      <c r="IS85">
        <f>(('RCP19-NEW'!CB86*'Per Unit Emission'!AT129)*4545454.54545455)/30</f>
        <v>0</v>
      </c>
      <c r="IT85">
        <f>(('RCP19-NEW'!CC86*'Per Unit Emission'!AU129)*4545454.54545455)/30</f>
        <v>0</v>
      </c>
      <c r="IU85">
        <f>(('RCP19-NEW'!CD86*'Per Unit Emission'!AV129)*4545454.54545455)/30</f>
        <v>0</v>
      </c>
      <c r="IV85">
        <f>(('RCP19-NEW'!CE86*'Per Unit Emission'!AW129)*4545454.54545455)/30</f>
        <v>0</v>
      </c>
      <c r="IW85">
        <f>(('RCP19-NEW'!CF86*'Per Unit Emission'!AX129)*4545454.54545455)/30</f>
        <v>0</v>
      </c>
      <c r="IX85">
        <f>(('RCP19-NEW'!CG86*'Per Unit Emission'!AY129)*4545454.54545455)/30</f>
        <v>0</v>
      </c>
      <c r="IY85">
        <f>(('RCP19-NEW'!CH86*'Per Unit Emission'!AZ129)*4545454.54545455)/30</f>
        <v>0</v>
      </c>
    </row>
    <row r="86" spans="1:259" x14ac:dyDescent="0.25">
      <c r="A86">
        <v>2049</v>
      </c>
      <c r="B86">
        <f>(('Base-New'!C87*'Per Unit Emission'!C130)*4545454.54545455)/30</f>
        <v>1878148031.4368112</v>
      </c>
      <c r="C86">
        <f>(('Base-New'!D87*'Per Unit Emission'!D130)*4545454.54545455)/30</f>
        <v>1040594209.1984506</v>
      </c>
      <c r="D86">
        <f>(('Base-New'!E87*'Per Unit Emission'!E130)*4545454.54545455)/30</f>
        <v>130463328.57741015</v>
      </c>
      <c r="E86">
        <f>(('Base-New'!F87*'Per Unit Emission'!F130)*4545454.54545455)/30</f>
        <v>114962636.00118168</v>
      </c>
      <c r="F86">
        <f>(('Base-New'!G87*'Per Unit Emission'!G130)*4545454.54545455)/30</f>
        <v>531743718.90750092</v>
      </c>
      <c r="G86">
        <f>(('Base-New'!H87*'Per Unit Emission'!H130)*4545454.54545455)/30</f>
        <v>131216950.3482624</v>
      </c>
      <c r="H86">
        <f>(('Base-New'!I87*'Per Unit Emission'!I130)*4545454.54545455)/30</f>
        <v>225693211.89415529</v>
      </c>
      <c r="I86">
        <f>(('Base-New'!J87*'Per Unit Emission'!J130)*4545454.54545455)/30</f>
        <v>439709197.1113618</v>
      </c>
      <c r="J86">
        <f>(('Base-New'!K87*'Per Unit Emission'!K130)*4545454.54545455)/30</f>
        <v>0</v>
      </c>
      <c r="K86">
        <f>(('Base-New'!L87*'Per Unit Emission'!L130)*4545454.54545455)/30</f>
        <v>692252285.18388557</v>
      </c>
      <c r="L86">
        <f>(('Base-New'!M87*'Per Unit Emission'!M130)*4545454.54545455)/30</f>
        <v>728416851.96029472</v>
      </c>
      <c r="M86">
        <f>(('Base-New'!N87*'Per Unit Emission'!N130)*4545454.54545455)/30</f>
        <v>105904662.35803309</v>
      </c>
      <c r="N86">
        <f>(('Base-New'!O87*'Per Unit Emission'!O130)*4545454.54545455)/30</f>
        <v>122054399.49310227</v>
      </c>
      <c r="O86">
        <f>(('Base-New'!P87*'Per Unit Emission'!P130)*4545454.54545455)/30</f>
        <v>97638514.50584884</v>
      </c>
      <c r="P86">
        <f>(('Base-New'!Q87*'Per Unit Emission'!Q130)*4545454.54545455)/30</f>
        <v>158002347.99178728</v>
      </c>
      <c r="Q86">
        <f>(('Base-New'!R87*'Per Unit Emission'!R130)*4545454.54545455)/30</f>
        <v>459620547.61430651</v>
      </c>
      <c r="R86">
        <v>0</v>
      </c>
      <c r="S86">
        <f>(('Base-New'!T87*'Per Unit Emission'!C130)*4545454.54545455)/30</f>
        <v>353201343.65577191</v>
      </c>
      <c r="T86">
        <f>(('Base-New'!U87*'Per Unit Emission'!D130)*4545454.54545455)/30</f>
        <v>823658686.93375432</v>
      </c>
      <c r="U86">
        <f>(('Base-New'!V87*'Per Unit Emission'!E130)*4545454.54545455)/30</f>
        <v>107404257.21063298</v>
      </c>
      <c r="V86">
        <f>(('Base-New'!W87*'Per Unit Emission'!F130)*4545454.54545455)/30</f>
        <v>92521685.396795034</v>
      </c>
      <c r="W86">
        <f>(('Base-New'!X87*'Per Unit Emission'!G130)*4545454.54545455)/30</f>
        <v>340305758.55207747</v>
      </c>
      <c r="X86">
        <f>(('Base-New'!Y87*'Per Unit Emission'!H130)*4545454.54545455)/30</f>
        <v>92631395.427354276</v>
      </c>
      <c r="Y86">
        <f>(('Base-New'!Z87*'Per Unit Emission'!I130)*4545454.54545455)/30</f>
        <v>174600595.05470735</v>
      </c>
      <c r="Z86">
        <f>(('Base-New'!AA87*'Per Unit Emission'!J130)*4545454.54545455)/30</f>
        <v>336044831.18488574</v>
      </c>
      <c r="AA86">
        <f>(('Base-New'!AB87*'Per Unit Emission'!K130)*4545454.54545455)/30</f>
        <v>0</v>
      </c>
      <c r="AB86">
        <f>(('Base-New'!AC87*'Per Unit Emission'!L130)*4545454.54545455)/30</f>
        <v>500907781.89102626</v>
      </c>
      <c r="AC86">
        <f>(('Base-New'!AD87*'Per Unit Emission'!M130)*4545454.54545455)/30</f>
        <v>531179009.63584715</v>
      </c>
      <c r="AD86">
        <f>(('Base-New'!AE87*'Per Unit Emission'!N130)*4545454.54545455)/30</f>
        <v>78064985.156467751</v>
      </c>
      <c r="AE86">
        <f>(('Base-New'!AF87*'Per Unit Emission'!O130)*4545454.54545455)/30</f>
        <v>87061801.155343398</v>
      </c>
      <c r="AF86">
        <f>(('Base-New'!AG87*'Per Unit Emission'!P130)*4545454.54545455)/30</f>
        <v>58118257.852754913</v>
      </c>
      <c r="AG86">
        <f>(('Base-New'!AH87*'Per Unit Emission'!Q130)*4545454.54545455)/30</f>
        <v>114397751.70546824</v>
      </c>
      <c r="AH86">
        <f>(('Base-New'!AI87*'Per Unit Emission'!R130)*4545454.54545455)/30</f>
        <v>320512850.21970659</v>
      </c>
      <c r="AI86">
        <v>0</v>
      </c>
      <c r="AJ86">
        <f>(('Base-New'!AK87*'Per Unit Emission'!C130)*4545454.54545455)/30</f>
        <v>0</v>
      </c>
      <c r="AK86">
        <f>(('Base-New'!AL87*'Per Unit Emission'!D130)*4545454.54545455)/30</f>
        <v>605641956.01977944</v>
      </c>
      <c r="AL86">
        <f>(('Base-New'!AM87*'Per Unit Emission'!E130)*4545454.54545455)/30</f>
        <v>84345185.843856305</v>
      </c>
      <c r="AM86">
        <f>(('Base-New'!AN87*'Per Unit Emission'!F130)*4545454.54545455)/30</f>
        <v>70080734.792408377</v>
      </c>
      <c r="AN86">
        <f>(('Base-New'!AO87*'Per Unit Emission'!G130)*4545454.54545455)/30</f>
        <v>0</v>
      </c>
      <c r="AO86">
        <f>(('Base-New'!AP87*'Per Unit Emission'!H130)*4545454.54545455)/30</f>
        <v>54045840.506446354</v>
      </c>
      <c r="AP86">
        <f>(('Base-New'!AQ87*'Per Unit Emission'!I130)*4545454.54545455)/30</f>
        <v>123507978.21525899</v>
      </c>
      <c r="AQ86">
        <f>(('Base-New'!AR87*'Per Unit Emission'!J130)*4545454.54545455)/30</f>
        <v>232380465.2584095</v>
      </c>
      <c r="AR86">
        <f>(('Base-New'!AS87*'Per Unit Emission'!K130)*4545454.54545455)/30</f>
        <v>0</v>
      </c>
      <c r="AS86">
        <f>(('Base-New'!AT87*'Per Unit Emission'!L130)*4545454.54545455)/30</f>
        <v>309563278.59816682</v>
      </c>
      <c r="AT86">
        <f>(('Base-New'!AU87*'Per Unit Emission'!M130)*4545454.54545455)/30</f>
        <v>333941167.31139946</v>
      </c>
      <c r="AU86">
        <f>(('Base-New'!AV87*'Per Unit Emission'!N130)*4545454.54545455)/30</f>
        <v>50225307.954902209</v>
      </c>
      <c r="AV86">
        <f>(('Base-New'!AW87*'Per Unit Emission'!O130)*4545454.54545455)/30</f>
        <v>52069202.81758406</v>
      </c>
      <c r="AW86">
        <f>(('Base-New'!AX87*'Per Unit Emission'!P130)*4545454.54545455)/30</f>
        <v>18598001.199661788</v>
      </c>
      <c r="AX86">
        <f>(('Base-New'!AY87*'Per Unit Emission'!Q130)*4545454.54545455)/30</f>
        <v>70793155.419149205</v>
      </c>
      <c r="AY86">
        <f>(('Base-New'!AZ87*'Per Unit Emission'!R130)*4545454.54545455)/30</f>
        <v>181405152.8251099</v>
      </c>
      <c r="AZ86">
        <v>0</v>
      </c>
      <c r="BA86">
        <f>(('Base-New'!BB87*'Per Unit Emission'!C130)*4545454.54545455)/30</f>
        <v>0</v>
      </c>
      <c r="BB86">
        <f>(('Base-New'!BC87*'Per Unit Emission'!D130)*4545454.54545455)/30</f>
        <v>0</v>
      </c>
      <c r="BC86">
        <f>(('Base-New'!BD87*'Per Unit Emission'!E130)*4545454.54545455)/30</f>
        <v>0</v>
      </c>
      <c r="BD86">
        <f>(('Base-New'!BE87*'Per Unit Emission'!F130)*4545454.54545455)/30</f>
        <v>0</v>
      </c>
      <c r="BE86">
        <f>(('Base-New'!BF87*'Per Unit Emission'!G130)*4545454.54545455)/30</f>
        <v>0</v>
      </c>
      <c r="BF86">
        <f>(('Base-New'!BG87*'Per Unit Emission'!H130)*4545454.54545455)/30</f>
        <v>15460285.585538119</v>
      </c>
      <c r="BG86">
        <f>(('Base-New'!BH87*'Per Unit Emission'!I130)*4545454.54545455)/30</f>
        <v>62389981.33470656</v>
      </c>
      <c r="BH86">
        <f>(('Base-New'!BI87*'Per Unit Emission'!J130)*4545454.54545455)/30</f>
        <v>0</v>
      </c>
      <c r="BI86">
        <f>(('Base-New'!BJ87*'Per Unit Emission'!K130)*4545454.54545455)/30</f>
        <v>0</v>
      </c>
      <c r="BJ86">
        <f>(('Base-New'!BK87*'Per Unit Emission'!L130)*4545454.54545455)/30</f>
        <v>118218775.30530743</v>
      </c>
      <c r="BK86">
        <f>(('Base-New'!BL87*'Per Unit Emission'!M130)*4545454.54545455)/30</f>
        <v>0</v>
      </c>
      <c r="BL86">
        <f>(('Base-New'!BM87*'Per Unit Emission'!N130)*4545454.54545455)/30</f>
        <v>17133753.031714831</v>
      </c>
      <c r="BM86">
        <f>(('Base-New'!BN87*'Per Unit Emission'!O130)*4545454.54545455)/30</f>
        <v>0</v>
      </c>
      <c r="BN86">
        <f>(('Base-New'!BO87*'Per Unit Emission'!P130)*4545454.54545455)/30</f>
        <v>0</v>
      </c>
      <c r="BO86">
        <f>(('Base-New'!BP87*'Per Unit Emission'!Q130)*4545454.54545455)/30</f>
        <v>15158767.653109169</v>
      </c>
      <c r="BP86">
        <f>(('Base-New'!BQ87*'Per Unit Emission'!R130)*4545454.54545455)/30</f>
        <v>0</v>
      </c>
      <c r="BQ86">
        <v>0</v>
      </c>
      <c r="BR86">
        <f>(('Base-New'!BS87*'Per Unit Emission'!C130)*4545454.54545455)/30</f>
        <v>0</v>
      </c>
      <c r="BS86">
        <f>(('Base-New'!BT87*'Per Unit Emission'!D130)*4545454.54545455)/30</f>
        <v>0</v>
      </c>
      <c r="BT86">
        <f>(('Base-New'!BU87*'Per Unit Emission'!E130)*4545454.54545455)/30</f>
        <v>0</v>
      </c>
      <c r="BU86">
        <f>(('Base-New'!BV87*'Per Unit Emission'!F130)*4545454.54545455)/30</f>
        <v>0</v>
      </c>
      <c r="BV86">
        <f>(('Base-New'!BW87*'Per Unit Emission'!G130)*4545454.54545455)/30</f>
        <v>0</v>
      </c>
      <c r="BW86">
        <f>(('Base-New'!BX87*'Per Unit Emission'!H130)*4545454.54545455)/30</f>
        <v>0</v>
      </c>
      <c r="BX86">
        <f>(('Base-New'!BY87*'Per Unit Emission'!I130)*4545454.54545455)/30</f>
        <v>0</v>
      </c>
      <c r="BY86">
        <f>(('Base-New'!BZ87*'Per Unit Emission'!J130)*4545454.54545455)/30</f>
        <v>0</v>
      </c>
      <c r="BZ86">
        <f>(('Base-New'!CA87*'Per Unit Emission'!K130)*4545454.54545455)/30</f>
        <v>0</v>
      </c>
      <c r="CA86">
        <f>(('Base-New'!CB87*'Per Unit Emission'!L130)*4545454.54545455)/30</f>
        <v>0</v>
      </c>
      <c r="CB86">
        <f>(('Base-New'!CC87*'Per Unit Emission'!M130)*4545454.54545455)/30</f>
        <v>0</v>
      </c>
      <c r="CC86">
        <f>(('Base-New'!CD87*'Per Unit Emission'!N130)*4545454.54545455)/30</f>
        <v>0</v>
      </c>
      <c r="CD86">
        <f>(('Base-New'!CE87*'Per Unit Emission'!O130)*4545454.54545455)/30</f>
        <v>0</v>
      </c>
      <c r="CE86">
        <f>(('Base-New'!CF87*'Per Unit Emission'!P130)*4545454.54545455)/30</f>
        <v>0</v>
      </c>
      <c r="CF86">
        <f>(('Base-New'!CG87*'Per Unit Emission'!Q130)*4545454.54545455)/30</f>
        <v>0</v>
      </c>
      <c r="CG86">
        <f>(('Base-New'!CH87*'Per Unit Emission'!R130)*4545454.54545455)/30</f>
        <v>0</v>
      </c>
      <c r="CH86">
        <v>0</v>
      </c>
      <c r="CI86">
        <v>0</v>
      </c>
      <c r="CJ86">
        <v>68.3</v>
      </c>
      <c r="CK86">
        <f>(('RCP26-NEW'!C87*'Per Unit Emission'!T130)*4545454.54545455)/30</f>
        <v>965764034.82968986</v>
      </c>
      <c r="CL86">
        <f>(('RCP26-NEW'!D87*'Per Unit Emission'!U130)*4545454.54545455)/30</f>
        <v>758700734.67713988</v>
      </c>
      <c r="CM86">
        <f>(('RCP26-NEW'!E87*'Per Unit Emission'!V130)*4545454.54545455)/30</f>
        <v>180459298.25116321</v>
      </c>
      <c r="CN86">
        <f>(('RCP26-NEW'!F87*'Per Unit Emission'!W130)*4545454.54545455)/30</f>
        <v>151903593.29845533</v>
      </c>
      <c r="CO86">
        <f>(('RCP26-NEW'!G87*'Per Unit Emission'!X130)*4545454.54545455)/30</f>
        <v>935409819.54932523</v>
      </c>
      <c r="CP86">
        <f>(('RCP26-NEW'!H87*'Per Unit Emission'!Y130)*4545454.54545455)/30</f>
        <v>122708712.4776444</v>
      </c>
      <c r="CQ86">
        <f>(('RCP26-NEW'!I87*'Per Unit Emission'!Z130)*4545454.54545455)/30</f>
        <v>99602485.890256837</v>
      </c>
      <c r="CR86">
        <f>(('RCP26-NEW'!J87*'Per Unit Emission'!AA130)*4545454.54545455)/30</f>
        <v>256164384.70226547</v>
      </c>
      <c r="CS86">
        <f>(('RCP26-NEW'!K87*'Per Unit Emission'!AB130)*4545454.54545455)/30</f>
        <v>318999348.38203347</v>
      </c>
      <c r="CT86">
        <f>(('RCP26-NEW'!L87*'Per Unit Emission'!AC130)*4545454.54545455)/30</f>
        <v>425743918.9982096</v>
      </c>
      <c r="CU86">
        <f>(('RCP26-NEW'!M87*'Per Unit Emission'!AD130)*4545454.54545455)/30</f>
        <v>184252261.00105068</v>
      </c>
      <c r="CV86">
        <f>(('RCP26-NEW'!N87*'Per Unit Emission'!AE130)*4545454.54545455)/30</f>
        <v>114686070.09191743</v>
      </c>
      <c r="CW86">
        <f>(('RCP26-NEW'!O87*'Per Unit Emission'!AF130)*4545454.54545455)/30</f>
        <v>92013276.140916109</v>
      </c>
      <c r="CX86">
        <f>(('RCP26-NEW'!P87*'Per Unit Emission'!AG130)*4545454.54545455)/30</f>
        <v>89921846.635953903</v>
      </c>
      <c r="CY86">
        <f>(('RCP26-NEW'!Q87*'Per Unit Emission'!AH130)*4545454.54545455)/30</f>
        <v>98854242.010790497</v>
      </c>
      <c r="CZ86">
        <f>(('RCP26-NEW'!R87*'Per Unit Emission'!AI130)*4545454.54545455)/30</f>
        <v>397828689.13603914</v>
      </c>
      <c r="DA86">
        <f>(('RCP26-NEW'!S87*'Per Unit Emission'!AJ130)*4545454.54545455)/30</f>
        <v>0</v>
      </c>
      <c r="DB86">
        <f>(('RCP26-NEW'!T87*'Per Unit Emission'!T130)*4545454.54545455)/30</f>
        <v>767447164.39557076</v>
      </c>
      <c r="DC86">
        <f>(('RCP26-NEW'!U87*'Per Unit Emission'!U130)*4545454.54545455)/30</f>
        <v>615419453.62046313</v>
      </c>
      <c r="DD86">
        <f>(('RCP26-NEW'!V87*'Per Unit Emission'!V130)*4545454.54545455)/30</f>
        <v>149095604.27760974</v>
      </c>
      <c r="DE86">
        <f>(('RCP26-NEW'!W87*'Per Unit Emission'!W130)*4545454.54545455)/30</f>
        <v>120202951.5272505</v>
      </c>
      <c r="DF86">
        <f>(('RCP26-NEW'!X87*'Per Unit Emission'!X130)*4545454.54545455)/30</f>
        <v>699604993.04801047</v>
      </c>
      <c r="DG86">
        <f>(('RCP26-NEW'!Y87*'Per Unit Emission'!Y130)*4545454.54545455)/30</f>
        <v>91210038.014272168</v>
      </c>
      <c r="DH86">
        <f>(('RCP26-NEW'!Z87*'Per Unit Emission'!Z130)*4545454.54545455)/30</f>
        <v>80144328.208255604</v>
      </c>
      <c r="DI86">
        <f>(('RCP26-NEW'!AA87*'Per Unit Emission'!AA130)*4545454.54545455)/30</f>
        <v>203309339.47847319</v>
      </c>
      <c r="DJ86">
        <f>(('RCP26-NEW'!AB87*'Per Unit Emission'!AB130)*4545454.54545455)/30</f>
        <v>224943408.84781018</v>
      </c>
      <c r="DK86">
        <f>(('RCP26-NEW'!AC87*'Per Unit Emission'!AC130)*4545454.54545455)/30</f>
        <v>318813134.04222912</v>
      </c>
      <c r="DL86">
        <f>(('RCP26-NEW'!AD87*'Per Unit Emission'!AD130)*4545454.54545455)/30</f>
        <v>137044984.77654108</v>
      </c>
      <c r="DM86">
        <f>(('RCP26-NEW'!AE87*'Per Unit Emission'!AE130)*4545454.54545455)/30</f>
        <v>86367282.73614049</v>
      </c>
      <c r="DN86">
        <f>(('RCP26-NEW'!AF87*'Per Unit Emission'!AF130)*4545454.54545455)/30</f>
        <v>71794454.768642351</v>
      </c>
      <c r="DO86">
        <f>(('RCP26-NEW'!AG87*'Per Unit Emission'!AG130)*4545454.54545455)/30</f>
        <v>64502655.231492408</v>
      </c>
      <c r="DP86">
        <f>(('RCP26-NEW'!AH87*'Per Unit Emission'!AH130)*4545454.54545455)/30</f>
        <v>76063227.797804177</v>
      </c>
      <c r="DQ86">
        <f>(('RCP26-NEW'!AI87*'Per Unit Emission'!AI130)*4545454.54545455)/30</f>
        <v>305538880.65704423</v>
      </c>
      <c r="DR86">
        <f>(('RCP26-NEW'!AJ87*'Per Unit Emission'!AJ130)*4545454.54545455)/30</f>
        <v>0</v>
      </c>
      <c r="DS86">
        <f>(('RCP26-NEW'!AK87*'Per Unit Emission'!T130)*4545454.54545455)/30</f>
        <v>569130293.9614526</v>
      </c>
      <c r="DT86">
        <f>(('RCP26-NEW'!AL87*'Per Unit Emission'!U130)*4545454.54545455)/30</f>
        <v>472138172.5637874</v>
      </c>
      <c r="DU86">
        <f>(('RCP26-NEW'!AM87*'Per Unit Emission'!V130)*4545454.54545455)/30</f>
        <v>0</v>
      </c>
      <c r="DV86">
        <f>(('RCP26-NEW'!AN87*'Per Unit Emission'!W130)*4545454.54545455)/30</f>
        <v>88502309.756045774</v>
      </c>
      <c r="DW86">
        <f>(('RCP26-NEW'!AO87*'Per Unit Emission'!X130)*4545454.54545455)/30</f>
        <v>463800166.54669595</v>
      </c>
      <c r="DX86">
        <f>(('RCP26-NEW'!AP87*'Per Unit Emission'!Y130)*4545454.54545455)/30</f>
        <v>59711363.55089923</v>
      </c>
      <c r="DY86">
        <f>(('RCP26-NEW'!AQ87*'Per Unit Emission'!Z130)*4545454.54545455)/30</f>
        <v>60686170.526254393</v>
      </c>
      <c r="DZ86">
        <f>(('RCP26-NEW'!AR87*'Per Unit Emission'!AA130)*4545454.54545455)/30</f>
        <v>150454294.25468197</v>
      </c>
      <c r="EA86">
        <f>(('RCP26-NEW'!AS87*'Per Unit Emission'!AB130)*4545454.54545455)/30</f>
        <v>130887469.31358263</v>
      </c>
      <c r="EB86">
        <f>(('RCP26-NEW'!AT87*'Per Unit Emission'!AC130)*4545454.54545455)/30</f>
        <v>211882349.08624977</v>
      </c>
      <c r="EC86">
        <f>(('RCP26-NEW'!AU87*'Per Unit Emission'!AD130)*4545454.54545455)/30</f>
        <v>0</v>
      </c>
      <c r="ED86">
        <f>(('RCP26-NEW'!AV87*'Per Unit Emission'!AE130)*4545454.54545455)/30</f>
        <v>58048495.380363159</v>
      </c>
      <c r="EE86">
        <f>(('RCP26-NEW'!AW87*'Per Unit Emission'!AF130)*4545454.54545455)/30</f>
        <v>51575633.396368608</v>
      </c>
      <c r="EF86">
        <f>(('RCP26-NEW'!AX87*'Per Unit Emission'!AG130)*4545454.54545455)/30</f>
        <v>0</v>
      </c>
      <c r="EG86">
        <f>(('RCP26-NEW'!AY87*'Per Unit Emission'!AH130)*4545454.54545455)/30</f>
        <v>53272213.584818073</v>
      </c>
      <c r="EH86">
        <f>(('RCP26-NEW'!AZ87*'Per Unit Emission'!AI130)*4545454.54545455)/30</f>
        <v>213249072.17805025</v>
      </c>
      <c r="EI86">
        <f>(('RCP26-NEW'!BA87*'Per Unit Emission'!AJ130)*4545454.54545455)/30</f>
        <v>0</v>
      </c>
      <c r="EJ86">
        <f>(('RCP26-NEW'!BB87*'Per Unit Emission'!T130)*4545454.54545455)/30</f>
        <v>0</v>
      </c>
      <c r="EK86">
        <f>(('RCP26-NEW'!BC87*'Per Unit Emission'!U130)*4545454.54545455)/30</f>
        <v>0</v>
      </c>
      <c r="EL86">
        <f>(('RCP26-NEW'!BD87*'Per Unit Emission'!V130)*4545454.54545455)/30</f>
        <v>0</v>
      </c>
      <c r="EM86">
        <f>(('RCP26-NEW'!BE87*'Per Unit Emission'!W130)*4545454.54545455)/30</f>
        <v>0</v>
      </c>
      <c r="EN86">
        <f>(('RCP26-NEW'!BF87*'Per Unit Emission'!X130)*4545454.54545455)/30</f>
        <v>0</v>
      </c>
      <c r="EO86">
        <f>(('RCP26-NEW'!BG87*'Per Unit Emission'!Y130)*4545454.54545455)/30</f>
        <v>28212689.087526157</v>
      </c>
      <c r="EP86">
        <f>(('RCP26-NEW'!BH87*'Per Unit Emission'!Z130)*4545454.54545455)/30</f>
        <v>0</v>
      </c>
      <c r="EQ86">
        <f>(('RCP26-NEW'!BI87*'Per Unit Emission'!AA130)*4545454.54545455)/30</f>
        <v>0</v>
      </c>
      <c r="ER86">
        <f>(('RCP26-NEW'!BJ87*'Per Unit Emission'!AB130)*4545454.54545455)/30</f>
        <v>0</v>
      </c>
      <c r="ES86">
        <f>(('RCP26-NEW'!BK87*'Per Unit Emission'!AC130)*4545454.54545455)/30</f>
        <v>104951564.13027039</v>
      </c>
      <c r="ET86">
        <f>(('RCP26-NEW'!BL87*'Per Unit Emission'!AD130)*4545454.54545455)/30</f>
        <v>0</v>
      </c>
      <c r="EU86">
        <f>(('RCP26-NEW'!BM87*'Per Unit Emission'!AE130)*4545454.54545455)/30</f>
        <v>29729708.024585836</v>
      </c>
      <c r="EV86">
        <f>(('RCP26-NEW'!BN87*'Per Unit Emission'!AF130)*4545454.54545455)/30</f>
        <v>0</v>
      </c>
      <c r="EW86">
        <f>(('RCP26-NEW'!BO87*'Per Unit Emission'!AG130)*4545454.54545455)/30</f>
        <v>0</v>
      </c>
      <c r="EX86">
        <f>(('RCP26-NEW'!BP87*'Per Unit Emission'!AH130)*4545454.54545455)/30</f>
        <v>0</v>
      </c>
      <c r="EY86">
        <f>(('RCP26-NEW'!BQ87*'Per Unit Emission'!AI130)*4545454.54545455)/30</f>
        <v>0</v>
      </c>
      <c r="EZ86">
        <f>(('RCP26-NEW'!BR87*'Per Unit Emission'!AJ130)*4545454.54545455)/30</f>
        <v>0</v>
      </c>
      <c r="FA86">
        <f>(('RCP26-NEW'!BS87*'Per Unit Emission'!T130)*4545454.54545455)/30</f>
        <v>0</v>
      </c>
      <c r="FB86">
        <f>(('RCP26-NEW'!BT87*'Per Unit Emission'!U130)*4545454.54545455)/30</f>
        <v>0</v>
      </c>
      <c r="FC86">
        <f>(('RCP26-NEW'!BU87*'Per Unit Emission'!V130)*4545454.54545455)/30</f>
        <v>0</v>
      </c>
      <c r="FD86">
        <f>(('RCP26-NEW'!BV87*'Per Unit Emission'!W130)*4545454.54545455)/30</f>
        <v>0</v>
      </c>
      <c r="FE86">
        <f>(('RCP26-NEW'!BW87*'Per Unit Emission'!X130)*4545454.54545455)/30</f>
        <v>0</v>
      </c>
      <c r="FF86">
        <f>(('RCP26-NEW'!BX87*'Per Unit Emission'!Y130)*4545454.54545455)/30</f>
        <v>0</v>
      </c>
      <c r="FG86">
        <f>(('RCP26-NEW'!BY87*'Per Unit Emission'!Z130)*4545454.54545455)/30</f>
        <v>0</v>
      </c>
      <c r="FH86">
        <f>(('RCP26-NEW'!BZ87*'Per Unit Emission'!AA130)*4545454.54545455)/30</f>
        <v>0</v>
      </c>
      <c r="FI86">
        <f>(('RCP26-NEW'!CA87*'Per Unit Emission'!AB130)*4545454.54545455)/30</f>
        <v>0</v>
      </c>
      <c r="FJ86">
        <f>(('RCP26-NEW'!CB87*'Per Unit Emission'!AC130)*4545454.54545455)/30</f>
        <v>0</v>
      </c>
      <c r="FK86">
        <f>(('RCP26-NEW'!CC87*'Per Unit Emission'!AD130)*4545454.54545455)/30</f>
        <v>0</v>
      </c>
      <c r="FL86">
        <f>(('RCP26-NEW'!CD87*'Per Unit Emission'!AE130)*4545454.54545455)/30</f>
        <v>0</v>
      </c>
      <c r="FM86">
        <f>(('RCP26-NEW'!CE87*'Per Unit Emission'!AF130)*4545454.54545455)/30</f>
        <v>0</v>
      </c>
      <c r="FN86">
        <f>(('RCP26-NEW'!CF87*'Per Unit Emission'!AG130)*4545454.54545455)/30</f>
        <v>0</v>
      </c>
      <c r="FO86">
        <f>(('RCP26-NEW'!CG87*'Per Unit Emission'!AH130)*4545454.54545455)/30</f>
        <v>0</v>
      </c>
      <c r="FP86">
        <f>(('RCP26-NEW'!CH87*'Per Unit Emission'!AI130)*4545454.54545455)/30</f>
        <v>0</v>
      </c>
      <c r="FQ86">
        <v>0</v>
      </c>
      <c r="FR86">
        <v>0</v>
      </c>
      <c r="FS86">
        <v>68.3</v>
      </c>
      <c r="FT86">
        <f>(('RCP19-NEW'!C87*'Per Unit Emission'!AK130)*4545454.54545455)/30</f>
        <v>678226829.83627343</v>
      </c>
      <c r="FU86">
        <f>(('RCP19-NEW'!D87*'Per Unit Emission'!AL130)*4545454.54545455)/30</f>
        <v>424246178.15143138</v>
      </c>
      <c r="FV86">
        <f>(('RCP19-NEW'!E87*'Per Unit Emission'!AM130)*4545454.54545455)/30</f>
        <v>128724179.31622961</v>
      </c>
      <c r="FW86">
        <f>(('RCP19-NEW'!F87*'Per Unit Emission'!AN130)*4545454.54545455)/30</f>
        <v>108873670.81844144</v>
      </c>
      <c r="FX86">
        <f>(('RCP19-NEW'!G87*'Per Unit Emission'!AO130)*4545454.54545455)/30</f>
        <v>978136791.31738019</v>
      </c>
      <c r="FY86">
        <f>(('RCP19-NEW'!H87*'Per Unit Emission'!AP130)*4545454.54545455)/30</f>
        <v>142847661.72034368</v>
      </c>
      <c r="FZ86">
        <f>(('RCP19-NEW'!I87*'Per Unit Emission'!AQ130)*4545454.54545455)/30</f>
        <v>71856337.698792964</v>
      </c>
      <c r="GA86">
        <f>(('RCP19-NEW'!J87*'Per Unit Emission'!AR130)*4545454.54545455)/30</f>
        <v>119458063.32759592</v>
      </c>
      <c r="GB86">
        <f>(('RCP19-NEW'!K87*'Per Unit Emission'!AS130)*4545454.54545455)/30</f>
        <v>842743868.27372181</v>
      </c>
      <c r="GC86">
        <f>(('RCP19-NEW'!L87*'Per Unit Emission'!AT130)*4545454.54545455)/30</f>
        <v>477920267.18536747</v>
      </c>
      <c r="GD86">
        <f>(('RCP19-NEW'!M87*'Per Unit Emission'!AU130)*4545454.54545455)/30</f>
        <v>215643746.37709981</v>
      </c>
      <c r="GE86">
        <f>(('RCP19-NEW'!N87*'Per Unit Emission'!AV130)*4545454.54545455)/30</f>
        <v>46025874.460006379</v>
      </c>
      <c r="GF86">
        <f>(('RCP19-NEW'!O87*'Per Unit Emission'!AW130)*4545454.54545455)/30</f>
        <v>130323135.85495614</v>
      </c>
      <c r="GG86">
        <f>(('RCP19-NEW'!P87*'Per Unit Emission'!AX130)*4545454.54545455)/30</f>
        <v>20679618.302203435</v>
      </c>
      <c r="GH86">
        <f>(('RCP19-NEW'!Q87*'Per Unit Emission'!AY130)*4545454.54545455)/30</f>
        <v>16101003.268880043</v>
      </c>
      <c r="GI86">
        <f>(('RCP19-NEW'!R87*'Per Unit Emission'!AZ130)*4545454.54545455)/30</f>
        <v>679265254.92665946</v>
      </c>
      <c r="GJ86">
        <f>(('RCP19-NEW'!S87*'Per Unit Emission'!BA130)*4545454.54545455)/30</f>
        <v>0</v>
      </c>
      <c r="GK86">
        <f>(('RCP19-NEW'!T87*'Per Unit Emission'!AK130)*4545454.54545455)/30</f>
        <v>563389852.07540751</v>
      </c>
      <c r="GL86">
        <f>(('RCP19-NEW'!U87*'Per Unit Emission'!AL130)*4545454.54545455)/30</f>
        <v>388575169.22662795</v>
      </c>
      <c r="GM86">
        <f>(('RCP19-NEW'!V87*'Per Unit Emission'!AM130)*4545454.54545455)/30</f>
        <v>111685750.65965158</v>
      </c>
      <c r="GN86">
        <f>(('RCP19-NEW'!W87*'Per Unit Emission'!AN130)*4545454.54545455)/30</f>
        <v>87994097.770612106</v>
      </c>
      <c r="GO86">
        <f>(('RCP19-NEW'!X87*'Per Unit Emission'!AO130)*4545454.54545455)/30</f>
        <v>742618299.77231479</v>
      </c>
      <c r="GP86">
        <f>(('RCP19-NEW'!Y87*'Per Unit Emission'!AP130)*4545454.54545455)/30</f>
        <v>107421197.88616815</v>
      </c>
      <c r="GQ86">
        <f>(('RCP19-NEW'!Z87*'Per Unit Emission'!AQ130)*4545454.54545455)/30</f>
        <v>59845262.253197029</v>
      </c>
      <c r="GR86">
        <f>(('RCP19-NEW'!AA87*'Per Unit Emission'!AR130)*4545454.54545455)/30</f>
        <v>98364917.952370122</v>
      </c>
      <c r="GS86">
        <f>(('RCP19-NEW'!AB87*'Per Unit Emission'!AS130)*4545454.54545455)/30</f>
        <v>643398497.05607605</v>
      </c>
      <c r="GT86">
        <f>(('RCP19-NEW'!AC87*'Per Unit Emission'!AT130)*4545454.54545455)/30</f>
        <v>360177169.8503353</v>
      </c>
      <c r="GU86">
        <f>(('RCP19-NEW'!AD87*'Per Unit Emission'!AU130)*4545454.54545455)/30</f>
        <v>164778867.71021837</v>
      </c>
      <c r="GV86">
        <f>(('RCP19-NEW'!AE87*'Per Unit Emission'!AV130)*4545454.54545455)/30</f>
        <v>35198136.285942808</v>
      </c>
      <c r="GW86">
        <f>(('RCP19-NEW'!AF87*'Per Unit Emission'!AW130)*4545454.54545455)/30</f>
        <v>101815599.89745618</v>
      </c>
      <c r="GX86">
        <f>(('RCP19-NEW'!AG87*'Per Unit Emission'!AX130)*4545454.54545455)/30</f>
        <v>14652280.473129867</v>
      </c>
      <c r="GY86">
        <f>(('RCP19-NEW'!AH87*'Per Unit Emission'!AY130)*4545454.54545455)/30</f>
        <v>14933203.942854593</v>
      </c>
      <c r="GZ86">
        <f>(('RCP19-NEW'!AI87*'Per Unit Emission'!AZ130)*4545454.54545455)/30</f>
        <v>518451784.16677779</v>
      </c>
      <c r="HA86">
        <f>(('RCP19-NEW'!AJ87*'Per Unit Emission'!BA130)*4545454.54545455)/30</f>
        <v>0</v>
      </c>
      <c r="HB86">
        <f>(('RCP19-NEW'!AK87*'Per Unit Emission'!AK130)*4545454.54545455)/30</f>
        <v>0</v>
      </c>
      <c r="HC86">
        <f>(('RCP19-NEW'!AL87*'Per Unit Emission'!AL130)*4545454.54545455)/30</f>
        <v>352904160.30182368</v>
      </c>
      <c r="HD86">
        <f>(('RCP19-NEW'!AM87*'Per Unit Emission'!AM130)*4545454.54545455)/30</f>
        <v>43555219.783258885</v>
      </c>
      <c r="HE86">
        <f>(('RCP19-NEW'!AN87*'Per Unit Emission'!AN130)*4545454.54545455)/30</f>
        <v>67114524.722782388</v>
      </c>
      <c r="HF86">
        <f>(('RCP19-NEW'!AO87*'Per Unit Emission'!AO130)*4545454.54545455)/30</f>
        <v>507099808.2272523</v>
      </c>
      <c r="HG86">
        <f>(('RCP19-NEW'!AP87*'Per Unit Emission'!AP130)*4545454.54545455)/30</f>
        <v>71994734.051993743</v>
      </c>
      <c r="HH86">
        <f>(('RCP19-NEW'!AQ87*'Per Unit Emission'!AQ130)*4545454.54545455)/30</f>
        <v>47834186.807601184</v>
      </c>
      <c r="HI86">
        <f>(('RCP19-NEW'!AR87*'Per Unit Emission'!AR130)*4545454.54545455)/30</f>
        <v>77271772.57714653</v>
      </c>
      <c r="HJ86">
        <f>(('RCP19-NEW'!AS87*'Per Unit Emission'!AS130)*4545454.54545455)/30</f>
        <v>444053125.83842736</v>
      </c>
      <c r="HK86">
        <f>(('RCP19-NEW'!AT87*'Per Unit Emission'!AT130)*4545454.54545455)/30</f>
        <v>242434072.51530403</v>
      </c>
      <c r="HL86">
        <f>(('RCP19-NEW'!AU87*'Per Unit Emission'!AU130)*4545454.54545455)/30</f>
        <v>0</v>
      </c>
      <c r="HM86">
        <f>(('RCP19-NEW'!AV87*'Per Unit Emission'!AV130)*4545454.54545455)/30</f>
        <v>24370398.111879323</v>
      </c>
      <c r="HN86">
        <f>(('RCP19-NEW'!AW87*'Per Unit Emission'!AW130)*4545454.54545455)/30</f>
        <v>73308063.939957082</v>
      </c>
      <c r="HO86">
        <f>(('RCP19-NEW'!AX87*'Per Unit Emission'!AX130)*4545454.54545455)/30</f>
        <v>6935371.3443135815</v>
      </c>
      <c r="HP86">
        <f>(('RCP19-NEW'!AY87*'Per Unit Emission'!AY130)*4545454.54545455)/30</f>
        <v>13765404.616829235</v>
      </c>
      <c r="HQ86">
        <f>(('RCP19-NEW'!AZ87*'Per Unit Emission'!AZ130)*4545454.54545455)/30</f>
        <v>357638313.40689528</v>
      </c>
      <c r="HR86">
        <f>(('RCP19-NEW'!BA87*'Per Unit Emission'!BA130)*4545454.54545455)/30</f>
        <v>0</v>
      </c>
      <c r="HS86">
        <f>(('RCP19-NEW'!BB87*'Per Unit Emission'!AK130)*4545454.54545455)/30</f>
        <v>0</v>
      </c>
      <c r="HT86">
        <f>(('RCP19-NEW'!BC87*'Per Unit Emission'!AL130)*4545454.54545455)/30</f>
        <v>0</v>
      </c>
      <c r="HU86">
        <f>(('RCP19-NEW'!BD87*'Per Unit Emission'!AM130)*4545454.54545455)/30</f>
        <v>0</v>
      </c>
      <c r="HV86">
        <f>(('RCP19-NEW'!BE87*'Per Unit Emission'!AN130)*4545454.54545455)/30</f>
        <v>0</v>
      </c>
      <c r="HW86">
        <f>(('RCP19-NEW'!BF87*'Per Unit Emission'!AO130)*4545454.54545455)/30</f>
        <v>0</v>
      </c>
      <c r="HX86">
        <f>(('RCP19-NEW'!BG87*'Per Unit Emission'!AP130)*4545454.54545455)/30</f>
        <v>36568270.217818782</v>
      </c>
      <c r="HY86">
        <f>(('RCP19-NEW'!BH87*'Per Unit Emission'!AQ130)*4545454.54545455)/30</f>
        <v>17054440.191424407</v>
      </c>
      <c r="HZ86">
        <f>(('RCP19-NEW'!BI87*'Per Unit Emission'!AR130)*4545454.54545455)/30</f>
        <v>0</v>
      </c>
      <c r="IA86">
        <f>(('RCP19-NEW'!BJ87*'Per Unit Emission'!AS130)*4545454.54545455)/30</f>
        <v>0</v>
      </c>
      <c r="IB86">
        <f>(('RCP19-NEW'!BK87*'Per Unit Emission'!AT130)*4545454.54545455)/30</f>
        <v>70771919.638115153</v>
      </c>
      <c r="IC86">
        <f>(('RCP19-NEW'!BL87*'Per Unit Emission'!AU130)*4545454.54545455)/30</f>
        <v>0</v>
      </c>
      <c r="ID86">
        <f>(('RCP19-NEW'!BM87*'Per Unit Emission'!AV130)*4545454.54545455)/30</f>
        <v>13542659.937815655</v>
      </c>
      <c r="IE86">
        <f>(('RCP19-NEW'!BN87*'Per Unit Emission'!AW130)*4545454.54545455)/30</f>
        <v>13465772.415375922</v>
      </c>
      <c r="IF86">
        <f>(('RCP19-NEW'!BO87*'Per Unit Emission'!AX130)*4545454.54545455)/30</f>
        <v>0</v>
      </c>
      <c r="IG86">
        <f>(('RCP19-NEW'!BP87*'Per Unit Emission'!AY130)*4545454.54545455)/30</f>
        <v>0</v>
      </c>
      <c r="IH86">
        <f>(('RCP19-NEW'!BQ87*'Per Unit Emission'!AZ130)*4545454.54545455)/30</f>
        <v>110366531.52337727</v>
      </c>
      <c r="II86">
        <f>(('RCP19-NEW'!BR87*'Per Unit Emission'!BA130)*4545454.54545455)/30</f>
        <v>0</v>
      </c>
      <c r="IJ86">
        <f>(('RCP19-NEW'!BS87*'Per Unit Emission'!AK130)*4545454.54545455)/30</f>
        <v>0</v>
      </c>
      <c r="IK86">
        <f>(('RCP19-NEW'!BT87*'Per Unit Emission'!AL130)*4545454.54545455)/30</f>
        <v>0</v>
      </c>
      <c r="IL86">
        <f>(('RCP19-NEW'!BU87*'Per Unit Emission'!AM130)*4545454.54545455)/30</f>
        <v>0</v>
      </c>
      <c r="IM86">
        <f>(('RCP19-NEW'!BV87*'Per Unit Emission'!AN130)*4545454.54545455)/30</f>
        <v>0</v>
      </c>
      <c r="IN86">
        <f>(('RCP19-NEW'!BW87*'Per Unit Emission'!AO130)*4545454.54545455)/30</f>
        <v>0</v>
      </c>
      <c r="IO86">
        <f>(('RCP19-NEW'!BX87*'Per Unit Emission'!AP130)*4545454.54545455)/30</f>
        <v>0</v>
      </c>
      <c r="IP86">
        <f>(('RCP19-NEW'!BY87*'Per Unit Emission'!AQ130)*4545454.54545455)/30</f>
        <v>0</v>
      </c>
      <c r="IQ86">
        <f>(('RCP19-NEW'!BZ87*'Per Unit Emission'!AR130)*4545454.54545455)/30</f>
        <v>0</v>
      </c>
      <c r="IR86">
        <f>(('RCP19-NEW'!CA87*'Per Unit Emission'!AS130)*4545454.54545455)/30</f>
        <v>0</v>
      </c>
      <c r="IS86">
        <f>(('RCP19-NEW'!CB87*'Per Unit Emission'!AT130)*4545454.54545455)/30</f>
        <v>0</v>
      </c>
      <c r="IT86">
        <f>(('RCP19-NEW'!CC87*'Per Unit Emission'!AU130)*4545454.54545455)/30</f>
        <v>0</v>
      </c>
      <c r="IU86">
        <f>(('RCP19-NEW'!CD87*'Per Unit Emission'!AV130)*4545454.54545455)/30</f>
        <v>0</v>
      </c>
      <c r="IV86">
        <f>(('RCP19-NEW'!CE87*'Per Unit Emission'!AW130)*4545454.54545455)/30</f>
        <v>0</v>
      </c>
      <c r="IW86">
        <f>(('RCP19-NEW'!CF87*'Per Unit Emission'!AX130)*4545454.54545455)/30</f>
        <v>0</v>
      </c>
      <c r="IX86">
        <f>(('RCP19-NEW'!CG87*'Per Unit Emission'!AY130)*4545454.54545455)/30</f>
        <v>0</v>
      </c>
      <c r="IY86">
        <f>(('RCP19-NEW'!CH87*'Per Unit Emission'!AZ130)*4545454.54545455)/30</f>
        <v>0</v>
      </c>
    </row>
    <row r="87" spans="1:259" x14ac:dyDescent="0.25">
      <c r="A87">
        <v>2050</v>
      </c>
      <c r="B87">
        <f>(('Base-New'!C88*'Per Unit Emission'!C131)*4545454.54545455)/30</f>
        <v>1915266105.3499815</v>
      </c>
      <c r="C87">
        <f>(('Base-New'!D88*'Per Unit Emission'!D131)*4545454.54545455)/30</f>
        <v>984511714.75553942</v>
      </c>
      <c r="D87">
        <f>(('Base-New'!E88*'Per Unit Emission'!E131)*4545454.54545455)/30</f>
        <v>69708523.585283592</v>
      </c>
      <c r="E87">
        <f>(('Base-New'!F88*'Per Unit Emission'!F131)*4545454.54545455)/30</f>
        <v>116558524.5974067</v>
      </c>
      <c r="F87">
        <f>(('Base-New'!G88*'Per Unit Emission'!G131)*4545454.54545455)/30</f>
        <v>414840506.38203961</v>
      </c>
      <c r="G87">
        <f>(('Base-New'!H88*'Per Unit Emission'!H131)*4545454.54545455)/30</f>
        <v>102215891.83164857</v>
      </c>
      <c r="H87">
        <f>(('Base-New'!I88*'Per Unit Emission'!I131)*4545454.54545455)/30</f>
        <v>196087821.96225101</v>
      </c>
      <c r="I87">
        <f>(('Base-New'!J88*'Per Unit Emission'!J131)*4545454.54545455)/30</f>
        <v>591596705.96298194</v>
      </c>
      <c r="J87">
        <f>(('Base-New'!K88*'Per Unit Emission'!K131)*4545454.54545455)/30</f>
        <v>113195375.19419749</v>
      </c>
      <c r="K87">
        <f>(('Base-New'!L88*'Per Unit Emission'!L131)*4545454.54545455)/30</f>
        <v>633669335.61604583</v>
      </c>
      <c r="L87">
        <f>(('Base-New'!M88*'Per Unit Emission'!M131)*4545454.54545455)/30</f>
        <v>605996000.00456345</v>
      </c>
      <c r="M87">
        <f>(('Base-New'!N88*'Per Unit Emission'!N131)*4545454.54545455)/30</f>
        <v>107969768.57864882</v>
      </c>
      <c r="N87">
        <f>(('Base-New'!O88*'Per Unit Emission'!O131)*4545454.54545455)/30</f>
        <v>120521161.94657154</v>
      </c>
      <c r="O87">
        <f>(('Base-New'!P88*'Per Unit Emission'!P131)*4545454.54545455)/30</f>
        <v>74853999.161942586</v>
      </c>
      <c r="P87">
        <f>(('Base-New'!Q88*'Per Unit Emission'!Q131)*4545454.54545455)/30</f>
        <v>93452120.980163112</v>
      </c>
      <c r="Q87">
        <f>(('Base-New'!R88*'Per Unit Emission'!R131)*4545454.54545455)/30</f>
        <v>369778627.9448809</v>
      </c>
      <c r="R87">
        <v>0</v>
      </c>
      <c r="S87">
        <f>(('Base-New'!T88*'Per Unit Emission'!C131)*4545454.54545455)/30</f>
        <v>1584805918.2497671</v>
      </c>
      <c r="T87">
        <f>(('Base-New'!U88*'Per Unit Emission'!D131)*4545454.54545455)/30</f>
        <v>778984276.21461499</v>
      </c>
      <c r="U87">
        <f>(('Base-New'!V88*'Per Unit Emission'!E131)*4545454.54545455)/30</f>
        <v>52996684.82044033</v>
      </c>
      <c r="V87">
        <f>(('Base-New'!W88*'Per Unit Emission'!F131)*4545454.54545455)/30</f>
        <v>93941166.237424791</v>
      </c>
      <c r="W87">
        <f>(('Base-New'!X88*'Per Unit Emission'!G131)*4545454.54545455)/30</f>
        <v>256933167.90459576</v>
      </c>
      <c r="X87">
        <f>(('Base-New'!Y88*'Per Unit Emission'!H131)*4545454.54545455)/30</f>
        <v>70709464.50368692</v>
      </c>
      <c r="Y87">
        <f>(('Base-New'!Z88*'Per Unit Emission'!I131)*4545454.54545455)/30</f>
        <v>156249977.09813303</v>
      </c>
      <c r="Z87">
        <f>(('Base-New'!AA88*'Per Unit Emission'!J131)*4545454.54545455)/30</f>
        <v>498674807.73364347</v>
      </c>
      <c r="AA87">
        <f>(('Base-New'!AB88*'Per Unit Emission'!K131)*4545454.54545455)/30</f>
        <v>0</v>
      </c>
      <c r="AB87">
        <f>(('Base-New'!AC88*'Per Unit Emission'!L131)*4545454.54545455)/30</f>
        <v>458988791.71434247</v>
      </c>
      <c r="AC87">
        <f>(('Base-New'!AD88*'Per Unit Emission'!M131)*4545454.54545455)/30</f>
        <v>434938912.32470155</v>
      </c>
      <c r="AD87">
        <f>(('Base-New'!AE88*'Per Unit Emission'!N131)*4545454.54545455)/30</f>
        <v>79549361.357451484</v>
      </c>
      <c r="AE87">
        <f>(('Base-New'!AF88*'Per Unit Emission'!O131)*4545454.54545455)/30</f>
        <v>95031540.254164144</v>
      </c>
      <c r="AF87">
        <f>(('Base-New'!AG88*'Per Unit Emission'!P131)*4545454.54545455)/30</f>
        <v>44224255.226794697</v>
      </c>
      <c r="AG87">
        <f>(('Base-New'!AH88*'Per Unit Emission'!Q131)*4545454.54545455)/30</f>
        <v>64367352.320893556</v>
      </c>
      <c r="AH87">
        <f>(('Base-New'!AI88*'Per Unit Emission'!R131)*4545454.54545455)/30</f>
        <v>251936256.96335328</v>
      </c>
      <c r="AI87">
        <v>0</v>
      </c>
      <c r="AJ87">
        <f>(('Base-New'!AK88*'Per Unit Emission'!C131)*4545454.54545455)/30</f>
        <v>0</v>
      </c>
      <c r="AK87">
        <f>(('Base-New'!AL88*'Per Unit Emission'!D131)*4545454.54545455)/30</f>
        <v>573456837.67369461</v>
      </c>
      <c r="AL87">
        <f>(('Base-New'!AM88*'Per Unit Emission'!E131)*4545454.54545455)/30</f>
        <v>36284846.055598207</v>
      </c>
      <c r="AM87">
        <f>(('Base-New'!AN88*'Per Unit Emission'!F131)*4545454.54545455)/30</f>
        <v>71323807.877443314</v>
      </c>
      <c r="AN87">
        <f>(('Base-New'!AO88*'Per Unit Emission'!G131)*4545454.54545455)/30</f>
        <v>0</v>
      </c>
      <c r="AO87">
        <f>(('Base-New'!AP88*'Per Unit Emission'!H131)*4545454.54545455)/30</f>
        <v>39203037.175725244</v>
      </c>
      <c r="AP87">
        <f>(('Base-New'!AQ88*'Per Unit Emission'!I131)*4545454.54545455)/30</f>
        <v>116412132.23401505</v>
      </c>
      <c r="AQ87">
        <f>(('Base-New'!AR88*'Per Unit Emission'!J131)*4545454.54545455)/30</f>
        <v>405752909.50430286</v>
      </c>
      <c r="AR87">
        <f>(('Base-New'!AS88*'Per Unit Emission'!K131)*4545454.54545455)/30</f>
        <v>0</v>
      </c>
      <c r="AS87">
        <f>(('Base-New'!AT88*'Per Unit Emission'!L131)*4545454.54545455)/30</f>
        <v>284308247.81263673</v>
      </c>
      <c r="AT87">
        <f>(('Base-New'!AU88*'Per Unit Emission'!M131)*4545454.54545455)/30</f>
        <v>263881824.64484206</v>
      </c>
      <c r="AU87">
        <f>(('Base-New'!AV88*'Per Unit Emission'!N131)*4545454.54545455)/30</f>
        <v>51128954.136253931</v>
      </c>
      <c r="AV87">
        <f>(('Base-New'!AW88*'Per Unit Emission'!O131)*4545454.54545455)/30</f>
        <v>69541918.561757416</v>
      </c>
      <c r="AW87">
        <f>(('Base-New'!AX88*'Per Unit Emission'!P131)*4545454.54545455)/30</f>
        <v>13594511.291646363</v>
      </c>
      <c r="AX87">
        <f>(('Base-New'!AY88*'Per Unit Emission'!Q131)*4545454.54545455)/30</f>
        <v>35282583.66162356</v>
      </c>
      <c r="AY87">
        <f>(('Base-New'!AZ88*'Per Unit Emission'!R131)*4545454.54545455)/30</f>
        <v>134093885.9818275</v>
      </c>
      <c r="AZ87">
        <v>0</v>
      </c>
      <c r="BA87">
        <f>(('Base-New'!BB88*'Per Unit Emission'!C131)*4545454.54545455)/30</f>
        <v>0</v>
      </c>
      <c r="BB87">
        <f>(('Base-New'!BC88*'Per Unit Emission'!D131)*4545454.54545455)/30</f>
        <v>0</v>
      </c>
      <c r="BC87">
        <f>(('Base-New'!BD88*'Per Unit Emission'!E131)*4545454.54545455)/30</f>
        <v>0</v>
      </c>
      <c r="BD87">
        <f>(('Base-New'!BE88*'Per Unit Emission'!F131)*4545454.54545455)/30</f>
        <v>0</v>
      </c>
      <c r="BE87">
        <f>(('Base-New'!BF88*'Per Unit Emission'!G131)*4545454.54545455)/30</f>
        <v>0</v>
      </c>
      <c r="BF87">
        <f>(('Base-New'!BG88*'Per Unit Emission'!H131)*4545454.54545455)/30</f>
        <v>7696609.8477639398</v>
      </c>
      <c r="BG87">
        <f>(('Base-New'!BH88*'Per Unit Emission'!I131)*4545454.54545455)/30</f>
        <v>76574287.369897053</v>
      </c>
      <c r="BH87">
        <f>(('Base-New'!BI88*'Per Unit Emission'!J131)*4545454.54545455)/30</f>
        <v>0</v>
      </c>
      <c r="BI87">
        <f>(('Base-New'!BJ88*'Per Unit Emission'!K131)*4545454.54545455)/30</f>
        <v>0</v>
      </c>
      <c r="BJ87">
        <f>(('Base-New'!BK88*'Per Unit Emission'!L131)*4545454.54545455)/30</f>
        <v>109627703.91093405</v>
      </c>
      <c r="BK87">
        <f>(('Base-New'!BL88*'Per Unit Emission'!M131)*4545454.54545455)/30</f>
        <v>0</v>
      </c>
      <c r="BL87">
        <f>(('Base-New'!BM88*'Per Unit Emission'!N131)*4545454.54545455)/30</f>
        <v>22708546.91505637</v>
      </c>
      <c r="BM87">
        <f>(('Base-New'!BN88*'Per Unit Emission'!O131)*4545454.54545455)/30</f>
        <v>0</v>
      </c>
      <c r="BN87">
        <f>(('Base-New'!BO88*'Per Unit Emission'!P131)*4545454.54545455)/30</f>
        <v>0</v>
      </c>
      <c r="BO87">
        <f>(('Base-New'!BP88*'Per Unit Emission'!Q131)*4545454.54545455)/30</f>
        <v>6197815.0023536244</v>
      </c>
      <c r="BP87">
        <f>(('Base-New'!BQ88*'Per Unit Emission'!R131)*4545454.54545455)/30</f>
        <v>0</v>
      </c>
      <c r="BQ87">
        <v>0</v>
      </c>
      <c r="BR87">
        <f>(('Base-New'!BS88*'Per Unit Emission'!C131)*4545454.54545455)/30</f>
        <v>0</v>
      </c>
      <c r="BS87">
        <f>(('Base-New'!BT88*'Per Unit Emission'!D131)*4545454.54545455)/30</f>
        <v>0</v>
      </c>
      <c r="BT87">
        <f>(('Base-New'!BU88*'Per Unit Emission'!E131)*4545454.54545455)/30</f>
        <v>0</v>
      </c>
      <c r="BU87">
        <f>(('Base-New'!BV88*'Per Unit Emission'!F131)*4545454.54545455)/30</f>
        <v>0</v>
      </c>
      <c r="BV87">
        <f>(('Base-New'!BW88*'Per Unit Emission'!G131)*4545454.54545455)/30</f>
        <v>0</v>
      </c>
      <c r="BW87">
        <f>(('Base-New'!BX88*'Per Unit Emission'!H131)*4545454.54545455)/30</f>
        <v>0</v>
      </c>
      <c r="BX87">
        <f>(('Base-New'!BY88*'Per Unit Emission'!I131)*4545454.54545455)/30</f>
        <v>0</v>
      </c>
      <c r="BY87">
        <f>(('Base-New'!BZ88*'Per Unit Emission'!J131)*4545454.54545455)/30</f>
        <v>0</v>
      </c>
      <c r="BZ87">
        <f>(('Base-New'!CA88*'Per Unit Emission'!K131)*4545454.54545455)/30</f>
        <v>0</v>
      </c>
      <c r="CA87">
        <f>(('Base-New'!CB88*'Per Unit Emission'!L131)*4545454.54545455)/30</f>
        <v>0</v>
      </c>
      <c r="CB87">
        <f>(('Base-New'!CC88*'Per Unit Emission'!M131)*4545454.54545455)/30</f>
        <v>0</v>
      </c>
      <c r="CC87">
        <f>(('Base-New'!CD88*'Per Unit Emission'!N131)*4545454.54545455)/30</f>
        <v>0</v>
      </c>
      <c r="CD87">
        <f>(('Base-New'!CE88*'Per Unit Emission'!O131)*4545454.54545455)/30</f>
        <v>0</v>
      </c>
      <c r="CE87">
        <f>(('Base-New'!CF88*'Per Unit Emission'!P131)*4545454.54545455)/30</f>
        <v>0</v>
      </c>
      <c r="CF87">
        <f>(('Base-New'!CG88*'Per Unit Emission'!Q131)*4545454.54545455)/30</f>
        <v>0</v>
      </c>
      <c r="CG87">
        <f>(('Base-New'!CH88*'Per Unit Emission'!R131)*4545454.54545455)/30</f>
        <v>0</v>
      </c>
      <c r="CH87">
        <v>0</v>
      </c>
      <c r="CI87">
        <v>0</v>
      </c>
      <c r="CJ87">
        <v>68.333333333333329</v>
      </c>
      <c r="CK87">
        <f>(('RCP26-NEW'!C88*'Per Unit Emission'!T131)*4545454.54545455)/30</f>
        <v>482861893.17795074</v>
      </c>
      <c r="CL87">
        <f>(('RCP26-NEW'!D88*'Per Unit Emission'!U131)*4545454.54545455)/30</f>
        <v>706990885.24917865</v>
      </c>
      <c r="CM87">
        <f>(('RCP26-NEW'!E88*'Per Unit Emission'!V131)*4545454.54545455)/30</f>
        <v>111596124.25705621</v>
      </c>
      <c r="CN87">
        <f>(('RCP26-NEW'!F88*'Per Unit Emission'!W131)*4545454.54545455)/30</f>
        <v>151563174.63125584</v>
      </c>
      <c r="CO87">
        <f>(('RCP26-NEW'!G88*'Per Unit Emission'!X131)*4545454.54545455)/30</f>
        <v>725862477.72093618</v>
      </c>
      <c r="CP87">
        <f>(('RCP26-NEW'!H88*'Per Unit Emission'!Y131)*4545454.54545455)/30</f>
        <v>90823140.857804537</v>
      </c>
      <c r="CQ87">
        <f>(('RCP26-NEW'!I88*'Per Unit Emission'!Z131)*4545454.54545455)/30</f>
        <v>76797443.069738835</v>
      </c>
      <c r="CR87">
        <f>(('RCP26-NEW'!J88*'Per Unit Emission'!AA131)*4545454.54545455)/30</f>
        <v>250783389.50770071</v>
      </c>
      <c r="CS87">
        <f>(('RCP26-NEW'!K88*'Per Unit Emission'!AB131)*4545454.54545455)/30</f>
        <v>50672833.881825842</v>
      </c>
      <c r="CT87">
        <f>(('RCP26-NEW'!L88*'Per Unit Emission'!AC131)*4545454.54545455)/30</f>
        <v>369369675.74256879</v>
      </c>
      <c r="CU87">
        <f>(('RCP26-NEW'!M88*'Per Unit Emission'!AD131)*4545454.54545455)/30</f>
        <v>120208556.66555104</v>
      </c>
      <c r="CV87">
        <f>(('RCP26-NEW'!N88*'Per Unit Emission'!AE131)*4545454.54545455)/30</f>
        <v>95190281.115907222</v>
      </c>
      <c r="CW87">
        <f>(('RCP26-NEW'!O88*'Per Unit Emission'!AF131)*4545454.54545455)/30</f>
        <v>70745362.980546832</v>
      </c>
      <c r="CX87">
        <f>(('RCP26-NEW'!P88*'Per Unit Emission'!AG131)*4545454.54545455)/30</f>
        <v>52057578.82553073</v>
      </c>
      <c r="CY87">
        <f>(('RCP26-NEW'!Q88*'Per Unit Emission'!AH131)*4545454.54545455)/30</f>
        <v>52247932.571280122</v>
      </c>
      <c r="CZ87">
        <f>(('RCP26-NEW'!R88*'Per Unit Emission'!AI131)*4545454.54545455)/30</f>
        <v>340909496.41702163</v>
      </c>
      <c r="DA87">
        <f>(('RCP26-NEW'!S88*'Per Unit Emission'!AJ131)*4545454.54545455)/30</f>
        <v>0</v>
      </c>
      <c r="DB87">
        <f>(('RCP26-NEW'!T88*'Per Unit Emission'!T131)*4545454.54545455)/30</f>
        <v>441167461.17542523</v>
      </c>
      <c r="DC87">
        <f>(('RCP26-NEW'!U88*'Per Unit Emission'!U131)*4545454.54545455)/30</f>
        <v>568356190.00979447</v>
      </c>
      <c r="DD87">
        <f>(('RCP26-NEW'!V88*'Per Unit Emission'!V131)*4545454.54545455)/30</f>
        <v>90588445.431818768</v>
      </c>
      <c r="DE87">
        <f>(('RCP26-NEW'!W88*'Per Unit Emission'!W131)*4545454.54545455)/30</f>
        <v>118918841.38717248</v>
      </c>
      <c r="DF87">
        <f>(('RCP26-NEW'!X88*'Per Unit Emission'!X131)*4545454.54545455)/30</f>
        <v>539969720.52787292</v>
      </c>
      <c r="DG87">
        <f>(('RCP26-NEW'!Y88*'Per Unit Emission'!Y131)*4545454.54545455)/30</f>
        <v>67147039.884715229</v>
      </c>
      <c r="DH87">
        <f>(('RCP26-NEW'!Z88*'Per Unit Emission'!Z131)*4545454.54545455)/30</f>
        <v>64598253.700492568</v>
      </c>
      <c r="DI87">
        <f>(('RCP26-NEW'!AA88*'Per Unit Emission'!AA131)*4545454.54545455)/30</f>
        <v>218536892.30714527</v>
      </c>
      <c r="DJ87">
        <f>(('RCP26-NEW'!AB88*'Per Unit Emission'!AB131)*4545454.54545455)/30</f>
        <v>52522996.257073238</v>
      </c>
      <c r="DK87">
        <f>(('RCP26-NEW'!AC88*'Per Unit Emission'!AC131)*4545454.54545455)/30</f>
        <v>276818771.24586117</v>
      </c>
      <c r="DL87">
        <f>(('RCP26-NEW'!AD88*'Per Unit Emission'!AD131)*4545454.54545455)/30</f>
        <v>87665773.263485685</v>
      </c>
      <c r="DM87">
        <f>(('RCP26-NEW'!AE88*'Per Unit Emission'!AE131)*4545454.54545455)/30</f>
        <v>71558609.939443246</v>
      </c>
      <c r="DN87">
        <f>(('RCP26-NEW'!AF88*'Per Unit Emission'!AF131)*4545454.54545455)/30</f>
        <v>58774640.96348384</v>
      </c>
      <c r="DO87">
        <f>(('RCP26-NEW'!AG88*'Per Unit Emission'!AG131)*4545454.54545455)/30</f>
        <v>36956676.647965267</v>
      </c>
      <c r="DP87">
        <f>(('RCP26-NEW'!AH88*'Per Unit Emission'!AH131)*4545454.54545455)/30</f>
        <v>39863726.763166256</v>
      </c>
      <c r="DQ87">
        <f>(('RCP26-NEW'!AI88*'Per Unit Emission'!AI131)*4545454.54545455)/30</f>
        <v>258620961.85627028</v>
      </c>
      <c r="DR87">
        <f>(('RCP26-NEW'!AJ88*'Per Unit Emission'!AJ131)*4545454.54545455)/30</f>
        <v>0</v>
      </c>
      <c r="DS87">
        <f>(('RCP26-NEW'!AK88*'Per Unit Emission'!T131)*4545454.54545455)/30</f>
        <v>399473029.17290157</v>
      </c>
      <c r="DT87">
        <f>(('RCP26-NEW'!AL88*'Per Unit Emission'!U131)*4545454.54545455)/30</f>
        <v>429721494.77040929</v>
      </c>
      <c r="DU87">
        <f>(('RCP26-NEW'!AM88*'Per Unit Emission'!V131)*4545454.54545455)/30</f>
        <v>0</v>
      </c>
      <c r="DV87">
        <f>(('RCP26-NEW'!AN88*'Per Unit Emission'!W131)*4545454.54545455)/30</f>
        <v>86274508.143090397</v>
      </c>
      <c r="DW87">
        <f>(('RCP26-NEW'!AO88*'Per Unit Emission'!X131)*4545454.54545455)/30</f>
        <v>354076963.33480966</v>
      </c>
      <c r="DX87">
        <f>(('RCP26-NEW'!AP88*'Per Unit Emission'!Y131)*4545454.54545455)/30</f>
        <v>43470938.911626324</v>
      </c>
      <c r="DY87">
        <f>(('RCP26-NEW'!AQ88*'Per Unit Emission'!Z131)*4545454.54545455)/30</f>
        <v>52399064.331246272</v>
      </c>
      <c r="DZ87">
        <f>(('RCP26-NEW'!AR88*'Per Unit Emission'!AA131)*4545454.54545455)/30</f>
        <v>186290395.10658884</v>
      </c>
      <c r="EA87">
        <f>(('RCP26-NEW'!AS88*'Per Unit Emission'!AB131)*4545454.54545455)/30</f>
        <v>54373158.632327586</v>
      </c>
      <c r="EB87">
        <f>(('RCP26-NEW'!AT88*'Per Unit Emission'!AC131)*4545454.54545455)/30</f>
        <v>184267866.74915257</v>
      </c>
      <c r="EC87">
        <f>(('RCP26-NEW'!AU88*'Per Unit Emission'!AD131)*4545454.54545455)/30</f>
        <v>20183750.445138346</v>
      </c>
      <c r="ED87">
        <f>(('RCP26-NEW'!AV88*'Per Unit Emission'!AE131)*4545454.54545455)/30</f>
        <v>47926938.762979276</v>
      </c>
      <c r="EE87">
        <f>(('RCP26-NEW'!AW88*'Per Unit Emission'!AF131)*4545454.54545455)/30</f>
        <v>46803918.946421258</v>
      </c>
      <c r="EF87">
        <f>(('RCP26-NEW'!AX88*'Per Unit Emission'!AG131)*4545454.54545455)/30</f>
        <v>0</v>
      </c>
      <c r="EG87">
        <f>(('RCP26-NEW'!AY88*'Per Unit Emission'!AH131)*4545454.54545455)/30</f>
        <v>27479520.955052476</v>
      </c>
      <c r="EH87">
        <f>(('RCP26-NEW'!AZ88*'Per Unit Emission'!AI131)*4545454.54545455)/30</f>
        <v>176332427.29551792</v>
      </c>
      <c r="EI87">
        <f>(('RCP26-NEW'!BA88*'Per Unit Emission'!AJ131)*4545454.54545455)/30</f>
        <v>0</v>
      </c>
      <c r="EJ87">
        <f>(('RCP26-NEW'!BB88*'Per Unit Emission'!T131)*4545454.54545455)/30</f>
        <v>0</v>
      </c>
      <c r="EK87">
        <f>(('RCP26-NEW'!BC88*'Per Unit Emission'!U131)*4545454.54545455)/30</f>
        <v>0</v>
      </c>
      <c r="EL87">
        <f>(('RCP26-NEW'!BD88*'Per Unit Emission'!V131)*4545454.54545455)/30</f>
        <v>0</v>
      </c>
      <c r="EM87">
        <f>(('RCP26-NEW'!BE88*'Per Unit Emission'!W131)*4545454.54545455)/30</f>
        <v>0</v>
      </c>
      <c r="EN87">
        <f>(('RCP26-NEW'!BF88*'Per Unit Emission'!X131)*4545454.54545455)/30</f>
        <v>0</v>
      </c>
      <c r="EO87">
        <f>(('RCP26-NEW'!BG88*'Per Unit Emission'!Y131)*4545454.54545455)/30</f>
        <v>19794837.93853743</v>
      </c>
      <c r="EP87">
        <f>(('RCP26-NEW'!BH88*'Per Unit Emission'!Z131)*4545454.54545455)/30</f>
        <v>0</v>
      </c>
      <c r="EQ87">
        <f>(('RCP26-NEW'!BI88*'Per Unit Emission'!AA131)*4545454.54545455)/30</f>
        <v>0</v>
      </c>
      <c r="ER87">
        <f>(('RCP26-NEW'!BJ88*'Per Unit Emission'!AB131)*4545454.54545455)/30</f>
        <v>0</v>
      </c>
      <c r="ES87">
        <f>(('RCP26-NEW'!BK88*'Per Unit Emission'!AC131)*4545454.54545455)/30</f>
        <v>91716962.252445236</v>
      </c>
      <c r="ET87">
        <f>(('RCP26-NEW'!BL88*'Per Unit Emission'!AD131)*4545454.54545455)/30</f>
        <v>0</v>
      </c>
      <c r="EU87">
        <f>(('RCP26-NEW'!BM88*'Per Unit Emission'!AE131)*4545454.54545455)/30</f>
        <v>24295267.586515199</v>
      </c>
      <c r="EV87">
        <f>(('RCP26-NEW'!BN88*'Per Unit Emission'!AF131)*4545454.54545455)/30</f>
        <v>0</v>
      </c>
      <c r="EW87">
        <f>(('RCP26-NEW'!BO88*'Per Unit Emission'!AG131)*4545454.54545455)/30</f>
        <v>0</v>
      </c>
      <c r="EX87">
        <f>(('RCP26-NEW'!BP88*'Per Unit Emission'!AH131)*4545454.54545455)/30</f>
        <v>0</v>
      </c>
      <c r="EY87">
        <f>(('RCP26-NEW'!BQ88*'Per Unit Emission'!AI131)*4545454.54545455)/30</f>
        <v>0</v>
      </c>
      <c r="EZ87">
        <f>(('RCP26-NEW'!BR88*'Per Unit Emission'!AJ131)*4545454.54545455)/30</f>
        <v>0</v>
      </c>
      <c r="FA87">
        <f>(('RCP26-NEW'!BS88*'Per Unit Emission'!T131)*4545454.54545455)/30</f>
        <v>0</v>
      </c>
      <c r="FB87">
        <f>(('RCP26-NEW'!BT88*'Per Unit Emission'!U131)*4545454.54545455)/30</f>
        <v>0</v>
      </c>
      <c r="FC87">
        <f>(('RCP26-NEW'!BU88*'Per Unit Emission'!V131)*4545454.54545455)/30</f>
        <v>0</v>
      </c>
      <c r="FD87">
        <f>(('RCP26-NEW'!BV88*'Per Unit Emission'!W131)*4545454.54545455)/30</f>
        <v>0</v>
      </c>
      <c r="FE87">
        <f>(('RCP26-NEW'!BW88*'Per Unit Emission'!X131)*4545454.54545455)/30</f>
        <v>0</v>
      </c>
      <c r="FF87">
        <f>(('RCP26-NEW'!BX88*'Per Unit Emission'!Y131)*4545454.54545455)/30</f>
        <v>0</v>
      </c>
      <c r="FG87">
        <f>(('RCP26-NEW'!BY88*'Per Unit Emission'!Z131)*4545454.54545455)/30</f>
        <v>0</v>
      </c>
      <c r="FH87">
        <f>(('RCP26-NEW'!BZ88*'Per Unit Emission'!AA131)*4545454.54545455)/30</f>
        <v>0</v>
      </c>
      <c r="FI87">
        <f>(('RCP26-NEW'!CA88*'Per Unit Emission'!AB131)*4545454.54545455)/30</f>
        <v>0</v>
      </c>
      <c r="FJ87">
        <f>(('RCP26-NEW'!CB88*'Per Unit Emission'!AC131)*4545454.54545455)/30</f>
        <v>0</v>
      </c>
      <c r="FK87">
        <f>(('RCP26-NEW'!CC88*'Per Unit Emission'!AD131)*4545454.54545455)/30</f>
        <v>0</v>
      </c>
      <c r="FL87">
        <f>(('RCP26-NEW'!CD88*'Per Unit Emission'!AE131)*4545454.54545455)/30</f>
        <v>0</v>
      </c>
      <c r="FM87">
        <f>(('RCP26-NEW'!CE88*'Per Unit Emission'!AF131)*4545454.54545455)/30</f>
        <v>0</v>
      </c>
      <c r="FN87">
        <f>(('RCP26-NEW'!CF88*'Per Unit Emission'!AG131)*4545454.54545455)/30</f>
        <v>0</v>
      </c>
      <c r="FO87">
        <f>(('RCP26-NEW'!CG88*'Per Unit Emission'!AH131)*4545454.54545455)/30</f>
        <v>0</v>
      </c>
      <c r="FP87">
        <f>(('RCP26-NEW'!CH88*'Per Unit Emission'!AI131)*4545454.54545455)/30</f>
        <v>0</v>
      </c>
      <c r="FQ87">
        <v>0</v>
      </c>
      <c r="FR87">
        <v>0</v>
      </c>
      <c r="FS87">
        <v>68.333333333333329</v>
      </c>
      <c r="FT87">
        <f>(('RCP19-NEW'!C88*'Per Unit Emission'!AK131)*4545454.54545455)/30</f>
        <v>471102357.47851068</v>
      </c>
      <c r="FU87">
        <f>(('RCP19-NEW'!D88*'Per Unit Emission'!AL131)*4545454.54545455)/30</f>
        <v>653169198.20618439</v>
      </c>
      <c r="FV87">
        <f>(('RCP19-NEW'!E88*'Per Unit Emission'!AM131)*4545454.54545455)/30</f>
        <v>98091346.739287838</v>
      </c>
      <c r="FW87">
        <f>(('RCP19-NEW'!F88*'Per Unit Emission'!AN131)*4545454.54545455)/30</f>
        <v>126417411.82100987</v>
      </c>
      <c r="FX87">
        <f>(('RCP19-NEW'!G88*'Per Unit Emission'!AO131)*4545454.54545455)/30</f>
        <v>897192303.75027597</v>
      </c>
      <c r="FY87">
        <f>(('RCP19-NEW'!H88*'Per Unit Emission'!AP131)*4545454.54545455)/30</f>
        <v>139962639.04411703</v>
      </c>
      <c r="FZ87">
        <f>(('RCP19-NEW'!I88*'Per Unit Emission'!AQ131)*4545454.54545455)/30</f>
        <v>69080128.322903141</v>
      </c>
      <c r="GA87">
        <f>(('RCP19-NEW'!J88*'Per Unit Emission'!AR131)*4545454.54545455)/30</f>
        <v>145318431.10421154</v>
      </c>
      <c r="GB87">
        <f>(('RCP19-NEW'!K88*'Per Unit Emission'!AS131)*4545454.54545455)/30</f>
        <v>1051054912.9158692</v>
      </c>
      <c r="GC87">
        <f>(('RCP19-NEW'!L88*'Per Unit Emission'!AT131)*4545454.54545455)/30</f>
        <v>512532448.41119021</v>
      </c>
      <c r="GD87">
        <f>(('RCP19-NEW'!M88*'Per Unit Emission'!AU131)*4545454.54545455)/30</f>
        <v>294777212.44236165</v>
      </c>
      <c r="GE87">
        <f>(('RCP19-NEW'!N88*'Per Unit Emission'!AV131)*4545454.54545455)/30</f>
        <v>43553035.464837797</v>
      </c>
      <c r="GF87">
        <f>(('RCP19-NEW'!O88*'Per Unit Emission'!AW131)*4545454.54545455)/30</f>
        <v>148330769.81800181</v>
      </c>
      <c r="GG87">
        <f>(('RCP19-NEW'!P88*'Per Unit Emission'!AX131)*4545454.54545455)/30</f>
        <v>0</v>
      </c>
      <c r="GH87">
        <f>(('RCP19-NEW'!Q88*'Per Unit Emission'!AY131)*4545454.54545455)/30</f>
        <v>27955630.611913018</v>
      </c>
      <c r="GI87">
        <f>(('RCP19-NEW'!R88*'Per Unit Emission'!AZ131)*4545454.54545455)/30</f>
        <v>731357071.05382979</v>
      </c>
      <c r="GJ87">
        <f>(('RCP19-NEW'!S88*'Per Unit Emission'!BA131)*4545454.54545455)/30</f>
        <v>0</v>
      </c>
      <c r="GK87">
        <f>(('RCP19-NEW'!T88*'Per Unit Emission'!AK131)*4545454.54545455)/30</f>
        <v>440117335.16488397</v>
      </c>
      <c r="GL87">
        <f>(('RCP19-NEW'!U88*'Per Unit Emission'!AL131)*4545454.54545455)/30</f>
        <v>529954988.37271923</v>
      </c>
      <c r="GM87">
        <f>(('RCP19-NEW'!V88*'Per Unit Emission'!AM131)*4545454.54545455)/30</f>
        <v>81840617.882495105</v>
      </c>
      <c r="GN87">
        <f>(('RCP19-NEW'!W88*'Per Unit Emission'!AN131)*4545454.54545455)/30</f>
        <v>100427735.68422304</v>
      </c>
      <c r="GO87">
        <f>(('RCP19-NEW'!X88*'Per Unit Emission'!AO131)*4545454.54545455)/30</f>
        <v>677042356.99115825</v>
      </c>
      <c r="GP87">
        <f>(('RCP19-NEW'!Y88*'Per Unit Emission'!AP131)*4545454.54545455)/30</f>
        <v>104865827.35061273</v>
      </c>
      <c r="GQ87">
        <f>(('RCP19-NEW'!Z88*'Per Unit Emission'!AQ131)*4545454.54545455)/30</f>
        <v>59034131.026139349</v>
      </c>
      <c r="GR87">
        <f>(('RCP19-NEW'!AA88*'Per Unit Emission'!AR131)*4545454.54545455)/30</f>
        <v>139082953.99068075</v>
      </c>
      <c r="GS87">
        <f>(('RCP19-NEW'!AB88*'Per Unit Emission'!AS131)*4545454.54545455)/30</f>
        <v>818740758.28379464</v>
      </c>
      <c r="GT87">
        <f>(('RCP19-NEW'!AC88*'Per Unit Emission'!AT131)*4545454.54545455)/30</f>
        <v>386039420.75821012</v>
      </c>
      <c r="GU87">
        <f>(('RCP19-NEW'!AD88*'Per Unit Emission'!AU131)*4545454.54545455)/30</f>
        <v>221741955.59283414</v>
      </c>
      <c r="GV87">
        <f>(('RCP19-NEW'!AE88*'Per Unit Emission'!AV131)*4545454.54545455)/30</f>
        <v>33197207.82852491</v>
      </c>
      <c r="GW87">
        <f>(('RCP19-NEW'!AF88*'Per Unit Emission'!AW131)*4545454.54545455)/30</f>
        <v>117793179.37769413</v>
      </c>
      <c r="GX87">
        <f>(('RCP19-NEW'!AG88*'Per Unit Emission'!AX131)*4545454.54545455)/30</f>
        <v>0</v>
      </c>
      <c r="GY87">
        <f>(('RCP19-NEW'!AH88*'Per Unit Emission'!AY131)*4545454.54545455)/30</f>
        <v>22577670.702445332</v>
      </c>
      <c r="GZ87">
        <f>(('RCP19-NEW'!AI88*'Per Unit Emission'!AZ131)*4545454.54545455)/30</f>
        <v>553609384.63768089</v>
      </c>
      <c r="HA87">
        <f>(('RCP19-NEW'!AJ88*'Per Unit Emission'!BA131)*4545454.54545455)/30</f>
        <v>0</v>
      </c>
      <c r="HB87">
        <f>(('RCP19-NEW'!AK88*'Per Unit Emission'!AK131)*4545454.54545455)/30</f>
        <v>0</v>
      </c>
      <c r="HC87">
        <f>(('RCP19-NEW'!AL88*'Per Unit Emission'!AL131)*4545454.54545455)/30</f>
        <v>406740778.53925431</v>
      </c>
      <c r="HD87">
        <f>(('RCP19-NEW'!AM88*'Per Unit Emission'!AM131)*4545454.54545455)/30</f>
        <v>65589889.025701851</v>
      </c>
      <c r="HE87">
        <f>(('RCP19-NEW'!AN88*'Per Unit Emission'!AN131)*4545454.54545455)/30</f>
        <v>74438059.547437534</v>
      </c>
      <c r="HF87">
        <f>(('RCP19-NEW'!AO88*'Per Unit Emission'!AO131)*4545454.54545455)/30</f>
        <v>456892410.23203593</v>
      </c>
      <c r="HG87">
        <f>(('RCP19-NEW'!AP88*'Per Unit Emission'!AP131)*4545454.54545455)/30</f>
        <v>69769015.657109186</v>
      </c>
      <c r="HH87">
        <f>(('RCP19-NEW'!AQ88*'Per Unit Emission'!AQ131)*4545454.54545455)/30</f>
        <v>48988133.729375653</v>
      </c>
      <c r="HI87">
        <f>(('RCP19-NEW'!AR88*'Per Unit Emission'!AR131)*4545454.54545455)/30</f>
        <v>132847476.87714995</v>
      </c>
      <c r="HJ87">
        <f>(('RCP19-NEW'!AS88*'Per Unit Emission'!AS131)*4545454.54545455)/30</f>
        <v>586426603.65172005</v>
      </c>
      <c r="HK87">
        <f>(('RCP19-NEW'!AT88*'Per Unit Emission'!AT131)*4545454.54545455)/30</f>
        <v>259546393.10522994</v>
      </c>
      <c r="HL87">
        <f>(('RCP19-NEW'!AU88*'Per Unit Emission'!AU131)*4545454.54545455)/30</f>
        <v>0</v>
      </c>
      <c r="HM87">
        <f>(('RCP19-NEW'!AV88*'Per Unit Emission'!AV131)*4545454.54545455)/30</f>
        <v>22841380.192212209</v>
      </c>
      <c r="HN87">
        <f>(('RCP19-NEW'!AW88*'Per Unit Emission'!AW131)*4545454.54545455)/30</f>
        <v>87255588.937387004</v>
      </c>
      <c r="HO87">
        <f>(('RCP19-NEW'!AX88*'Per Unit Emission'!AX131)*4545454.54545455)/30</f>
        <v>0</v>
      </c>
      <c r="HP87">
        <f>(('RCP19-NEW'!AY88*'Per Unit Emission'!AY131)*4545454.54545455)/30</f>
        <v>17199710.792977195</v>
      </c>
      <c r="HQ87">
        <f>(('RCP19-NEW'!AZ88*'Per Unit Emission'!AZ131)*4545454.54545455)/30</f>
        <v>375861698.22153217</v>
      </c>
      <c r="HR87">
        <f>(('RCP19-NEW'!BA88*'Per Unit Emission'!BA131)*4545454.54545455)/30</f>
        <v>0</v>
      </c>
      <c r="HS87">
        <f>(('RCP19-NEW'!BB88*'Per Unit Emission'!AK131)*4545454.54545455)/30</f>
        <v>0</v>
      </c>
      <c r="HT87">
        <f>(('RCP19-NEW'!BC88*'Per Unit Emission'!AL131)*4545454.54545455)/30</f>
        <v>41219154.621068232</v>
      </c>
      <c r="HU87">
        <f>(('RCP19-NEW'!BD88*'Per Unit Emission'!AM131)*4545454.54545455)/30</f>
        <v>0</v>
      </c>
      <c r="HV87">
        <f>(('RCP19-NEW'!BE88*'Per Unit Emission'!AN131)*4545454.54545455)/30</f>
        <v>0</v>
      </c>
      <c r="HW87">
        <f>(('RCP19-NEW'!BF88*'Per Unit Emission'!AO131)*4545454.54545455)/30</f>
        <v>0</v>
      </c>
      <c r="HX87">
        <f>(('RCP19-NEW'!BG88*'Per Unit Emission'!AP131)*4545454.54545455)/30</f>
        <v>34672203.963605069</v>
      </c>
      <c r="HY87">
        <f>(('RCP19-NEW'!BH88*'Per Unit Emission'!AQ131)*4545454.54545455)/30</f>
        <v>38942136.432611853</v>
      </c>
      <c r="HZ87">
        <f>(('RCP19-NEW'!BI88*'Per Unit Emission'!AR131)*4545454.54545455)/30</f>
        <v>0</v>
      </c>
      <c r="IA87">
        <f>(('RCP19-NEW'!BJ88*'Per Unit Emission'!AS131)*4545454.54545455)/30</f>
        <v>0</v>
      </c>
      <c r="IB87">
        <f>(('RCP19-NEW'!BK88*'Per Unit Emission'!AT131)*4545454.54545455)/30</f>
        <v>133053365.45225076</v>
      </c>
      <c r="IC87">
        <f>(('RCP19-NEW'!BL88*'Per Unit Emission'!AU131)*4545454.54545455)/30</f>
        <v>0</v>
      </c>
      <c r="ID87">
        <f>(('RCP19-NEW'!BM88*'Per Unit Emission'!AV131)*4545454.54545455)/30</f>
        <v>12485552.555899594</v>
      </c>
      <c r="IE87">
        <f>(('RCP19-NEW'!BN88*'Per Unit Emission'!AW131)*4545454.54545455)/30</f>
        <v>56717998.497079387</v>
      </c>
      <c r="IF87">
        <f>(('RCP19-NEW'!BO88*'Per Unit Emission'!AX131)*4545454.54545455)/30</f>
        <v>0</v>
      </c>
      <c r="IG87">
        <f>(('RCP19-NEW'!BP88*'Per Unit Emission'!AY131)*4545454.54545455)/30</f>
        <v>0</v>
      </c>
      <c r="IH87">
        <f>(('RCP19-NEW'!BQ88*'Per Unit Emission'!AZ131)*4545454.54545455)/30</f>
        <v>198114011.80538437</v>
      </c>
      <c r="II87">
        <f>(('RCP19-NEW'!BR88*'Per Unit Emission'!BA131)*4545454.54545455)/30</f>
        <v>0</v>
      </c>
      <c r="IJ87">
        <f>(('RCP19-NEW'!BS88*'Per Unit Emission'!AK131)*4545454.54545455)/30</f>
        <v>0</v>
      </c>
      <c r="IK87">
        <f>(('RCP19-NEW'!BT88*'Per Unit Emission'!AL131)*4545454.54545455)/30</f>
        <v>0</v>
      </c>
      <c r="IL87">
        <f>(('RCP19-NEW'!BU88*'Per Unit Emission'!AM131)*4545454.54545455)/30</f>
        <v>0</v>
      </c>
      <c r="IM87">
        <f>(('RCP19-NEW'!BV88*'Per Unit Emission'!AN131)*4545454.54545455)/30</f>
        <v>0</v>
      </c>
      <c r="IN87">
        <f>(('RCP19-NEW'!BW88*'Per Unit Emission'!AO131)*4545454.54545455)/30</f>
        <v>0</v>
      </c>
      <c r="IO87">
        <f>(('RCP19-NEW'!BX88*'Per Unit Emission'!AP131)*4545454.54545455)/30</f>
        <v>0</v>
      </c>
      <c r="IP87">
        <f>(('RCP19-NEW'!BY88*'Per Unit Emission'!AQ131)*4545454.54545455)/30</f>
        <v>0</v>
      </c>
      <c r="IQ87">
        <f>(('RCP19-NEW'!BZ88*'Per Unit Emission'!AR131)*4545454.54545455)/30</f>
        <v>0</v>
      </c>
      <c r="IR87">
        <f>(('RCP19-NEW'!CA88*'Per Unit Emission'!AS131)*4545454.54545455)/30</f>
        <v>0</v>
      </c>
      <c r="IS87">
        <f>(('RCP19-NEW'!CB88*'Per Unit Emission'!AT131)*4545454.54545455)/30</f>
        <v>0</v>
      </c>
      <c r="IT87">
        <f>(('RCP19-NEW'!CC88*'Per Unit Emission'!AU131)*4545454.54545455)/30</f>
        <v>0</v>
      </c>
      <c r="IU87">
        <f>(('RCP19-NEW'!CD88*'Per Unit Emission'!AV131)*4545454.54545455)/30</f>
        <v>0</v>
      </c>
      <c r="IV87">
        <f>(('RCP19-NEW'!CE88*'Per Unit Emission'!AW131)*4545454.54545455)/30</f>
        <v>0</v>
      </c>
      <c r="IW87">
        <f>(('RCP19-NEW'!CF88*'Per Unit Emission'!AX131)*4545454.54545455)/30</f>
        <v>0</v>
      </c>
      <c r="IX87">
        <f>(('RCP19-NEW'!CG88*'Per Unit Emission'!AY131)*4545454.54545455)/30</f>
        <v>0</v>
      </c>
      <c r="IY87">
        <f>(('RCP19-NEW'!CH88*'Per Unit Emission'!AZ131)*4545454.54545455)/30</f>
        <v>0</v>
      </c>
    </row>
    <row r="90" spans="1:259" x14ac:dyDescent="0.25">
      <c r="B90" t="s">
        <v>25</v>
      </c>
    </row>
    <row r="91" spans="1:259" x14ac:dyDescent="0.25">
      <c r="A91">
        <v>2010</v>
      </c>
      <c r="B91">
        <f>('Base-New'!C4*'Per Unit Emission'!C47)*3412969.28327645/'Life time change'!$C2</f>
        <v>0</v>
      </c>
      <c r="C91">
        <f>('Base-New'!D4*'Per Unit Emission'!D47)*3412969.28327645/'Life time change'!$C2</f>
        <v>0</v>
      </c>
      <c r="D91">
        <f>('Base-New'!E4*'Per Unit Emission'!E47)*3412969.28327645/'Life time change'!$C2</f>
        <v>0</v>
      </c>
      <c r="E91">
        <f>('Base-New'!F4*'Per Unit Emission'!F47)*3412969.28327645/'Life time change'!$C2</f>
        <v>0</v>
      </c>
      <c r="F91">
        <f>('Base-New'!G4*'Per Unit Emission'!G47)*3412969.28327645/'Life time change'!$C2</f>
        <v>0</v>
      </c>
      <c r="G91">
        <f>('Base-New'!H4*'Per Unit Emission'!H47)*3412969.28327645/'Life time change'!$C2</f>
        <v>0</v>
      </c>
      <c r="H91">
        <f>('Base-New'!I4*'Per Unit Emission'!I47)*3412969.28327645/'Life time change'!$C2</f>
        <v>0</v>
      </c>
      <c r="I91">
        <f>('Base-New'!J4*'Per Unit Emission'!J47)*3412969.28327645/'Life time change'!$C2</f>
        <v>0</v>
      </c>
      <c r="J91">
        <f>('Base-New'!K4*'Per Unit Emission'!K47)*3412969.28327645/'Life time change'!$C2</f>
        <v>0</v>
      </c>
      <c r="K91">
        <f>('Base-New'!L4*'Per Unit Emission'!L47)*3412969.28327645/'Life time change'!$C2</f>
        <v>0</v>
      </c>
      <c r="L91">
        <f>('Base-New'!M4*'Per Unit Emission'!M47)*3412969.28327645/'Life time change'!$C2</f>
        <v>0</v>
      </c>
      <c r="M91">
        <f>('Base-New'!N4*'Per Unit Emission'!N47)*3412969.28327645/'Life time change'!$C2</f>
        <v>0</v>
      </c>
      <c r="N91">
        <f>('Base-New'!O4*'Per Unit Emission'!O47)*3412969.28327645/'Life time change'!$C2</f>
        <v>0</v>
      </c>
      <c r="O91">
        <f>('Base-New'!P4*'Per Unit Emission'!P47)*3412969.28327645/'Life time change'!$C2</f>
        <v>0</v>
      </c>
      <c r="P91">
        <f>('Base-New'!Q4*'Per Unit Emission'!Q47)*3412969.28327645/'Life time change'!$C2</f>
        <v>0</v>
      </c>
      <c r="Q91">
        <f>('Base-New'!R4*'Per Unit Emission'!R47)*3412969.28327645/'Life time change'!$C2</f>
        <v>0</v>
      </c>
      <c r="R91">
        <v>0</v>
      </c>
      <c r="S91">
        <f>('Base-New'!T4*'Per Unit Emission'!C47)*3412969.28327645/'Life time change'!$C2</f>
        <v>0</v>
      </c>
      <c r="T91">
        <f>('Base-New'!U4*'Per Unit Emission'!D47)*3412969.28327645/'Life time change'!$C2</f>
        <v>0</v>
      </c>
      <c r="U91">
        <f>('Base-New'!V4*'Per Unit Emission'!E47)*3412969.28327645/'Life time change'!$C2</f>
        <v>0</v>
      </c>
      <c r="V91">
        <f>('Base-New'!W4*'Per Unit Emission'!F47)*3412969.28327645/'Life time change'!$C2</f>
        <v>0</v>
      </c>
      <c r="W91">
        <f>('Base-New'!X4*'Per Unit Emission'!G47)*3412969.28327645/'Life time change'!$C2</f>
        <v>0</v>
      </c>
      <c r="X91">
        <f>('Base-New'!Y4*'Per Unit Emission'!H47)*3412969.28327645/'Life time change'!$C2</f>
        <v>0</v>
      </c>
      <c r="Y91">
        <f>('Base-New'!Z4*'Per Unit Emission'!I47)*3412969.28327645/'Life time change'!$C2</f>
        <v>0</v>
      </c>
      <c r="Z91">
        <f>('Base-New'!AA4*'Per Unit Emission'!J47)*3412969.28327645/'Life time change'!$C2</f>
        <v>0</v>
      </c>
      <c r="AA91">
        <f>('Base-New'!AB4*'Per Unit Emission'!K47)*3412969.28327645/'Life time change'!$C2</f>
        <v>0</v>
      </c>
      <c r="AB91">
        <f>('Base-New'!AC4*'Per Unit Emission'!L47)*3412969.28327645/'Life time change'!$C2</f>
        <v>0</v>
      </c>
      <c r="AC91">
        <f>('Base-New'!AD4*'Per Unit Emission'!M47)*3412969.28327645/'Life time change'!$C2</f>
        <v>0</v>
      </c>
      <c r="AD91">
        <f>('Base-New'!AE4*'Per Unit Emission'!N47)*3412969.28327645/'Life time change'!$C2</f>
        <v>0</v>
      </c>
      <c r="AE91">
        <f>('Base-New'!AF4*'Per Unit Emission'!O47)*3412969.28327645/'Life time change'!$C2</f>
        <v>0</v>
      </c>
      <c r="AF91">
        <f>('Base-New'!AG4*'Per Unit Emission'!P47)*3412969.28327645/'Life time change'!$C2</f>
        <v>0</v>
      </c>
      <c r="AG91">
        <f>('Base-New'!AH4*'Per Unit Emission'!Q47)*3412969.28327645/'Life time change'!$C2</f>
        <v>0</v>
      </c>
      <c r="AH91">
        <f>('Base-New'!AI4*'Per Unit Emission'!R47)*3412969.28327645/'Life time change'!$C2</f>
        <v>0</v>
      </c>
      <c r="AI91">
        <v>0</v>
      </c>
      <c r="AJ91">
        <f>('Base-New'!AK4*'Per Unit Emission'!C47)*3412969.28327645/'Life time change'!$C2</f>
        <v>0</v>
      </c>
      <c r="AK91">
        <f>('Base-New'!AL4*'Per Unit Emission'!D47)*3412969.28327645/'Life time change'!$C2</f>
        <v>0</v>
      </c>
      <c r="AL91">
        <f>('Base-New'!AM4*'Per Unit Emission'!E47)*3412969.28327645/'Life time change'!$C2</f>
        <v>0</v>
      </c>
      <c r="AM91">
        <f>('Base-New'!AN4*'Per Unit Emission'!F47)*3412969.28327645/'Life time change'!$C2</f>
        <v>0</v>
      </c>
      <c r="AN91">
        <f>('Base-New'!AO4*'Per Unit Emission'!G47)*3412969.28327645/'Life time change'!$C2</f>
        <v>0</v>
      </c>
      <c r="AO91">
        <f>('Base-New'!AP4*'Per Unit Emission'!H47)*3412969.28327645/'Life time change'!$C2</f>
        <v>0</v>
      </c>
      <c r="AP91">
        <f>('Base-New'!AQ4*'Per Unit Emission'!I47)*3412969.28327645/'Life time change'!$C2</f>
        <v>0</v>
      </c>
      <c r="AQ91">
        <f>('Base-New'!AR4*'Per Unit Emission'!J47)*3412969.28327645/'Life time change'!$C2</f>
        <v>0</v>
      </c>
      <c r="AR91">
        <f>('Base-New'!AS4*'Per Unit Emission'!K47)*3412969.28327645/'Life time change'!$C2</f>
        <v>0</v>
      </c>
      <c r="AS91">
        <f>('Base-New'!AT4*'Per Unit Emission'!L47)*3412969.28327645/'Life time change'!$C2</f>
        <v>0</v>
      </c>
      <c r="AT91">
        <f>('Base-New'!AU4*'Per Unit Emission'!M47)*3412969.28327645/'Life time change'!$C2</f>
        <v>0</v>
      </c>
      <c r="AU91">
        <f>('Base-New'!AV4*'Per Unit Emission'!N47)*3412969.28327645/'Life time change'!$C2</f>
        <v>0</v>
      </c>
      <c r="AV91">
        <f>('Base-New'!AW4*'Per Unit Emission'!O47)*3412969.28327645/'Life time change'!$C2</f>
        <v>0</v>
      </c>
      <c r="AW91">
        <f>('Base-New'!AX4*'Per Unit Emission'!P47)*3412969.28327645/'Life time change'!$C2</f>
        <v>0</v>
      </c>
      <c r="AX91">
        <f>('Base-New'!AY4*'Per Unit Emission'!Q47)*3412969.28327645/'Life time change'!$C2</f>
        <v>0</v>
      </c>
      <c r="AY91">
        <f>('Base-New'!AZ4*'Per Unit Emission'!R47)*3412969.28327645/'Life time change'!$C2</f>
        <v>0</v>
      </c>
      <c r="AZ91">
        <v>0</v>
      </c>
      <c r="BA91">
        <f>('Base-New'!BB4*'Per Unit Emission'!C47)*3412969.28327645/'Life time change'!$C2</f>
        <v>0</v>
      </c>
      <c r="BB91">
        <f>('Base-New'!BC4*'Per Unit Emission'!D47)*3412969.28327645/'Life time change'!$C2</f>
        <v>0</v>
      </c>
      <c r="BC91">
        <f>('Base-New'!BD4*'Per Unit Emission'!E47)*3412969.28327645/'Life time change'!$C2</f>
        <v>0</v>
      </c>
      <c r="BD91">
        <f>('Base-New'!BE4*'Per Unit Emission'!F47)*3412969.28327645/'Life time change'!$C2</f>
        <v>0</v>
      </c>
      <c r="BE91">
        <f>('Base-New'!BF4*'Per Unit Emission'!G47)*3412969.28327645/'Life time change'!$C2</f>
        <v>0</v>
      </c>
      <c r="BF91">
        <f>('Base-New'!BG4*'Per Unit Emission'!H47)*3412969.28327645/'Life time change'!$C2</f>
        <v>0</v>
      </c>
      <c r="BG91">
        <f>('Base-New'!BH4*'Per Unit Emission'!I47)*3412969.28327645/'Life time change'!$C2</f>
        <v>0</v>
      </c>
      <c r="BH91">
        <f>('Base-New'!BI4*'Per Unit Emission'!J47)*3412969.28327645/'Life time change'!$C2</f>
        <v>0</v>
      </c>
      <c r="BI91">
        <f>('Base-New'!BJ4*'Per Unit Emission'!K47)*3412969.28327645/'Life time change'!$C2</f>
        <v>0</v>
      </c>
      <c r="BJ91">
        <f>('Base-New'!BK4*'Per Unit Emission'!L47)*3412969.28327645/'Life time change'!$C2</f>
        <v>0</v>
      </c>
      <c r="BK91">
        <f>('Base-New'!BL4*'Per Unit Emission'!M47)*3412969.28327645/'Life time change'!$C2</f>
        <v>0</v>
      </c>
      <c r="BL91">
        <f>('Base-New'!BM4*'Per Unit Emission'!N47)*3412969.28327645/'Life time change'!$C2</f>
        <v>0</v>
      </c>
      <c r="BM91">
        <f>('Base-New'!BN4*'Per Unit Emission'!O47)*3412969.28327645/'Life time change'!$C2</f>
        <v>0</v>
      </c>
      <c r="BN91">
        <f>('Base-New'!BO4*'Per Unit Emission'!P47)*3412969.28327645/'Life time change'!$C2</f>
        <v>0</v>
      </c>
      <c r="BO91">
        <f>('Base-New'!BP4*'Per Unit Emission'!Q47)*3412969.28327645/'Life time change'!$C2</f>
        <v>0</v>
      </c>
      <c r="BP91">
        <f>('Base-New'!BQ4*'Per Unit Emission'!R47)*3412969.28327645/'Life time change'!$C2</f>
        <v>0</v>
      </c>
      <c r="BQ91">
        <v>0</v>
      </c>
      <c r="BR91">
        <f>('Base-New'!BS4*'Per Unit Emission'!C47)*3412969.28327645/'Life time change'!$C2</f>
        <v>0</v>
      </c>
      <c r="BS91">
        <f>('Base-New'!BT4*'Per Unit Emission'!D47)*3412969.28327645/'Life time change'!$C2</f>
        <v>0</v>
      </c>
      <c r="BT91">
        <f>('Base-New'!BU4*'Per Unit Emission'!E47)*3412969.28327645/'Life time change'!$C2</f>
        <v>0</v>
      </c>
      <c r="BU91">
        <f>('Base-New'!BV4*'Per Unit Emission'!F47)*3412969.28327645/'Life time change'!$C2</f>
        <v>0</v>
      </c>
      <c r="BV91">
        <f>('Base-New'!BW4*'Per Unit Emission'!G47)*3412969.28327645/'Life time change'!$C2</f>
        <v>0</v>
      </c>
      <c r="BW91">
        <f>('Base-New'!BX4*'Per Unit Emission'!H47)*3412969.28327645/'Life time change'!$C2</f>
        <v>0</v>
      </c>
      <c r="BX91">
        <f>('Base-New'!BY4*'Per Unit Emission'!I47)*3412969.28327645/'Life time change'!$C2</f>
        <v>0</v>
      </c>
      <c r="BY91">
        <f>('Base-New'!BZ4*'Per Unit Emission'!J47)*3412969.28327645/'Life time change'!$C2</f>
        <v>0</v>
      </c>
      <c r="BZ91">
        <f>('Base-New'!CA4*'Per Unit Emission'!K47)*3412969.28327645/'Life time change'!$C2</f>
        <v>0</v>
      </c>
      <c r="CA91">
        <f>('Base-New'!CB4*'Per Unit Emission'!L47)*3412969.28327645/'Life time change'!$C2</f>
        <v>0</v>
      </c>
      <c r="CB91">
        <f>('Base-New'!CC4*'Per Unit Emission'!M47)*3412969.28327645/'Life time change'!$C2</f>
        <v>0</v>
      </c>
      <c r="CC91">
        <f>('Base-New'!CD4*'Per Unit Emission'!N47)*3412969.28327645/'Life time change'!$C2</f>
        <v>0</v>
      </c>
      <c r="CD91">
        <f>('Base-New'!CE4*'Per Unit Emission'!O47)*3412969.28327645/'Life time change'!$C2</f>
        <v>0</v>
      </c>
      <c r="CE91">
        <f>('Base-New'!CF4*'Per Unit Emission'!P47)*3412969.28327645/'Life time change'!$C2</f>
        <v>0</v>
      </c>
      <c r="CF91">
        <f>('Base-New'!CG4*'Per Unit Emission'!Q47)*3412969.28327645/'Life time change'!$C2</f>
        <v>0</v>
      </c>
      <c r="CG91">
        <f>('Base-New'!CH4*'Per Unit Emission'!R47)*3412969.28327645/'Life time change'!$C2</f>
        <v>0</v>
      </c>
      <c r="CJ91">
        <v>2010</v>
      </c>
      <c r="CK91">
        <f>('RCP26-NEW'!C4*'Per Unit Emission'!T47)*3412969.28327645/'Life time change'!$C2</f>
        <v>0</v>
      </c>
      <c r="CL91">
        <f>('RCP26-NEW'!D4*'Per Unit Emission'!U47)*3412969.28327645/'Life time change'!$C2</f>
        <v>0</v>
      </c>
      <c r="CM91">
        <f>('RCP26-NEW'!E4*'Per Unit Emission'!V47)*3412969.28327645/'Life time change'!$C2</f>
        <v>0</v>
      </c>
      <c r="CN91">
        <f>('RCP26-NEW'!F4*'Per Unit Emission'!W47)*3412969.28327645/'Life time change'!$C2</f>
        <v>0</v>
      </c>
      <c r="CO91">
        <f>('RCP26-NEW'!G4*'Per Unit Emission'!X47)*3412969.28327645/'Life time change'!$C2</f>
        <v>0</v>
      </c>
      <c r="CP91">
        <f>('RCP26-NEW'!H4*'Per Unit Emission'!Y47)*3412969.28327645/'Life time change'!$C2</f>
        <v>0</v>
      </c>
      <c r="CQ91">
        <f>('RCP26-NEW'!I4*'Per Unit Emission'!Z47)*3412969.28327645/'Life time change'!$C2</f>
        <v>0</v>
      </c>
      <c r="CR91">
        <f>('RCP26-NEW'!J4*'Per Unit Emission'!AA47)*3412969.28327645/'Life time change'!$C2</f>
        <v>0</v>
      </c>
      <c r="CS91">
        <f>('RCP26-NEW'!K4*'Per Unit Emission'!AB47)*3412969.28327645/'Life time change'!$C2</f>
        <v>0</v>
      </c>
      <c r="CT91">
        <f>('RCP26-NEW'!L4*'Per Unit Emission'!AC47)*3412969.28327645/'Life time change'!$C2</f>
        <v>0</v>
      </c>
      <c r="CU91">
        <f>('RCP26-NEW'!M4*'Per Unit Emission'!AD47)*3412969.28327645/'Life time change'!$C2</f>
        <v>0</v>
      </c>
      <c r="CV91">
        <f>('RCP26-NEW'!N4*'Per Unit Emission'!AE47)*3412969.28327645/'Life time change'!$C2</f>
        <v>0</v>
      </c>
      <c r="CW91">
        <f>('RCP26-NEW'!O4*'Per Unit Emission'!AF47)*3412969.28327645/'Life time change'!$C2</f>
        <v>0</v>
      </c>
      <c r="CX91">
        <f>('RCP26-NEW'!P4*'Per Unit Emission'!AG47)*3412969.28327645/'Life time change'!$C2</f>
        <v>0</v>
      </c>
      <c r="CY91">
        <f>('RCP26-NEW'!Q4*'Per Unit Emission'!AH47)*3412969.28327645/'Life time change'!$C2</f>
        <v>0</v>
      </c>
      <c r="CZ91">
        <f>('RCP26-NEW'!R4*'Per Unit Emission'!AI47)*3412969.28327645/'Life time change'!$C2</f>
        <v>0</v>
      </c>
      <c r="DA91">
        <f>('RCP26-NEW'!S4*'Per Unit Emission'!AJ47)*3412969.28327645</f>
        <v>0</v>
      </c>
      <c r="DB91">
        <f>('RCP26-NEW'!T4*'Per Unit Emission'!T47)*3412969.28327645/'Life time change'!$C2</f>
        <v>0</v>
      </c>
      <c r="DC91">
        <f>('RCP26-NEW'!U4*'Per Unit Emission'!U47)*3412969.28327645/'Life time change'!$C2</f>
        <v>0</v>
      </c>
      <c r="DD91">
        <f>('RCP26-NEW'!V4*'Per Unit Emission'!V47)*3412969.28327645/'Life time change'!$C2</f>
        <v>0</v>
      </c>
      <c r="DE91">
        <f>('RCP26-NEW'!W4*'Per Unit Emission'!W47)*3412969.28327645/'Life time change'!$C2</f>
        <v>0</v>
      </c>
      <c r="DF91">
        <f>('RCP26-NEW'!X4*'Per Unit Emission'!X47)*3412969.28327645/'Life time change'!$C2</f>
        <v>0</v>
      </c>
      <c r="DG91">
        <f>('RCP26-NEW'!Y4*'Per Unit Emission'!Y47)*3412969.28327645/'Life time change'!$C2</f>
        <v>0</v>
      </c>
      <c r="DH91">
        <f>('RCP26-NEW'!Z4*'Per Unit Emission'!Z47)*3412969.28327645/'Life time change'!$C2</f>
        <v>0</v>
      </c>
      <c r="DI91">
        <f>('RCP26-NEW'!AA4*'Per Unit Emission'!AA47)*3412969.28327645/'Life time change'!$C2</f>
        <v>0</v>
      </c>
      <c r="DJ91">
        <f>('RCP26-NEW'!AB4*'Per Unit Emission'!AB47)*3412969.28327645/'Life time change'!$C2</f>
        <v>0</v>
      </c>
      <c r="DK91">
        <f>('RCP26-NEW'!AC4*'Per Unit Emission'!AC47)*3412969.28327645/'Life time change'!$C2</f>
        <v>0</v>
      </c>
      <c r="DL91">
        <f>('RCP26-NEW'!AD4*'Per Unit Emission'!AD47)*3412969.28327645/'Life time change'!$C2</f>
        <v>0</v>
      </c>
      <c r="DM91">
        <f>('RCP26-NEW'!AE4*'Per Unit Emission'!AE47)*3412969.28327645/'Life time change'!$C2</f>
        <v>0</v>
      </c>
      <c r="DN91">
        <f>('RCP26-NEW'!AF4*'Per Unit Emission'!AF47)*3412969.28327645/'Life time change'!$C2</f>
        <v>0</v>
      </c>
      <c r="DO91">
        <f>('RCP26-NEW'!AG4*'Per Unit Emission'!AG47)*3412969.28327645/'Life time change'!$C2</f>
        <v>0</v>
      </c>
      <c r="DP91">
        <f>('RCP26-NEW'!AH4*'Per Unit Emission'!AH47)*3412969.28327645/'Life time change'!$C2</f>
        <v>0</v>
      </c>
      <c r="DQ91">
        <f>('RCP26-NEW'!AI4*'Per Unit Emission'!AI47)*3412969.28327645/'Life time change'!$C2</f>
        <v>0</v>
      </c>
      <c r="DR91">
        <f>('RCP26-NEW'!AJ4*'Per Unit Emission'!AJ47)*3412969.28327645</f>
        <v>0</v>
      </c>
      <c r="DS91">
        <f>('RCP26-NEW'!AK4*'Per Unit Emission'!T47)*3412969.28327645/'Life time change'!$C2</f>
        <v>0</v>
      </c>
      <c r="DT91">
        <f>('RCP26-NEW'!AL4*'Per Unit Emission'!U47)*3412969.28327645/'Life time change'!$C2</f>
        <v>0</v>
      </c>
      <c r="DU91">
        <f>('RCP26-NEW'!AM4*'Per Unit Emission'!V47)*3412969.28327645/'Life time change'!$C2</f>
        <v>0</v>
      </c>
      <c r="DV91">
        <f>('RCP26-NEW'!AN4*'Per Unit Emission'!W47)*3412969.28327645/'Life time change'!$C2</f>
        <v>0</v>
      </c>
      <c r="DW91">
        <f>('RCP26-NEW'!AO4*'Per Unit Emission'!X47)*3412969.28327645/'Life time change'!$C2</f>
        <v>0</v>
      </c>
      <c r="DX91">
        <f>('RCP26-NEW'!AP4*'Per Unit Emission'!Y47)*3412969.28327645/'Life time change'!$C2</f>
        <v>0</v>
      </c>
      <c r="DY91">
        <f>('RCP26-NEW'!AQ4*'Per Unit Emission'!Z47)*3412969.28327645/'Life time change'!$C2</f>
        <v>0</v>
      </c>
      <c r="DZ91">
        <f>('RCP26-NEW'!AR4*'Per Unit Emission'!AA47)*3412969.28327645/'Life time change'!$C2</f>
        <v>0</v>
      </c>
      <c r="EA91">
        <f>('RCP26-NEW'!AS4*'Per Unit Emission'!AB47)*3412969.28327645/'Life time change'!$C2</f>
        <v>0</v>
      </c>
      <c r="EB91">
        <f>('RCP26-NEW'!AT4*'Per Unit Emission'!AC47)*3412969.28327645/'Life time change'!$C2</f>
        <v>0</v>
      </c>
      <c r="EC91">
        <f>('RCP26-NEW'!AU4*'Per Unit Emission'!AD47)*3412969.28327645/'Life time change'!$C2</f>
        <v>0</v>
      </c>
      <c r="ED91">
        <f>('RCP26-NEW'!AV4*'Per Unit Emission'!AE47)*3412969.28327645/'Life time change'!$C2</f>
        <v>0</v>
      </c>
      <c r="EE91">
        <f>('RCP26-NEW'!AW4*'Per Unit Emission'!AF47)*3412969.28327645/'Life time change'!$C2</f>
        <v>0</v>
      </c>
      <c r="EF91">
        <f>('RCP26-NEW'!AX4*'Per Unit Emission'!AG47)*3412969.28327645/'Life time change'!$C2</f>
        <v>0</v>
      </c>
      <c r="EG91">
        <f>('RCP26-NEW'!AY4*'Per Unit Emission'!AH47)*3412969.28327645/'Life time change'!$C2</f>
        <v>0</v>
      </c>
      <c r="EH91">
        <f>('RCP26-NEW'!AZ4*'Per Unit Emission'!AI47)*3412969.28327645/'Life time change'!$C2</f>
        <v>0</v>
      </c>
      <c r="EI91">
        <f>('RCP26-NEW'!BA4*'Per Unit Emission'!AJ47)*3412969.28327645</f>
        <v>0</v>
      </c>
      <c r="EJ91">
        <f>('RCP26-NEW'!BB4*'Per Unit Emission'!T47)*3412969.28327645/'Life time change'!$C2</f>
        <v>0</v>
      </c>
      <c r="EK91">
        <f>('RCP26-NEW'!BC4*'Per Unit Emission'!U47)*3412969.28327645/'Life time change'!$C2</f>
        <v>0</v>
      </c>
      <c r="EL91">
        <f>('RCP26-NEW'!BD4*'Per Unit Emission'!V47)*3412969.28327645/'Life time change'!$C2</f>
        <v>0</v>
      </c>
      <c r="EM91">
        <f>('RCP26-NEW'!BE4*'Per Unit Emission'!W47)*3412969.28327645/'Life time change'!$C2</f>
        <v>0</v>
      </c>
      <c r="EN91">
        <f>('RCP26-NEW'!BF4*'Per Unit Emission'!X47)*3412969.28327645/'Life time change'!$C2</f>
        <v>0</v>
      </c>
      <c r="EO91">
        <f>('RCP26-NEW'!BG4*'Per Unit Emission'!Y47)*3412969.28327645/'Life time change'!$C2</f>
        <v>0</v>
      </c>
      <c r="EP91">
        <f>('RCP26-NEW'!BH4*'Per Unit Emission'!Z47)*3412969.28327645/'Life time change'!$C2</f>
        <v>0</v>
      </c>
      <c r="EQ91">
        <f>('RCP26-NEW'!BI4*'Per Unit Emission'!AA47)*3412969.28327645/'Life time change'!$C2</f>
        <v>0</v>
      </c>
      <c r="ER91">
        <f>('RCP26-NEW'!BJ4*'Per Unit Emission'!AB47)*3412969.28327645/'Life time change'!$C2</f>
        <v>0</v>
      </c>
      <c r="ES91">
        <f>('RCP26-NEW'!BK4*'Per Unit Emission'!AC47)*3412969.28327645/'Life time change'!$C2</f>
        <v>0</v>
      </c>
      <c r="ET91">
        <f>('RCP26-NEW'!BL4*'Per Unit Emission'!AD47)*3412969.28327645/'Life time change'!$C2</f>
        <v>0</v>
      </c>
      <c r="EU91">
        <f>('RCP26-NEW'!BM4*'Per Unit Emission'!AE47)*3412969.28327645/'Life time change'!$C2</f>
        <v>0</v>
      </c>
      <c r="EV91">
        <f>('RCP26-NEW'!BN4*'Per Unit Emission'!AF47)*3412969.28327645/'Life time change'!$C2</f>
        <v>0</v>
      </c>
      <c r="EW91">
        <f>('RCP26-NEW'!BO4*'Per Unit Emission'!AG47)*3412969.28327645/'Life time change'!$C2</f>
        <v>0</v>
      </c>
      <c r="EX91">
        <f>('RCP26-NEW'!BP4*'Per Unit Emission'!AH47)*3412969.28327645/'Life time change'!$C2</f>
        <v>0</v>
      </c>
      <c r="EY91">
        <f>('RCP26-NEW'!BQ4*'Per Unit Emission'!AI47)*3412969.28327645/'Life time change'!$C2</f>
        <v>0</v>
      </c>
      <c r="EZ91">
        <f>('RCP26-NEW'!BR4*'Per Unit Emission'!AJ47)*3412969.28327645</f>
        <v>0</v>
      </c>
      <c r="FA91">
        <f>('RCP26-NEW'!BS4*'Per Unit Emission'!T47)*3412969.28327645/'Life time change'!$C2</f>
        <v>0</v>
      </c>
      <c r="FB91">
        <f>('RCP26-NEW'!BT4*'Per Unit Emission'!U47)*3412969.28327645/'Life time change'!$C2</f>
        <v>0</v>
      </c>
      <c r="FC91">
        <f>('RCP26-NEW'!BU4*'Per Unit Emission'!V47)*3412969.28327645/'Life time change'!$C2</f>
        <v>0</v>
      </c>
      <c r="FD91">
        <f>('RCP26-NEW'!BV4*'Per Unit Emission'!W47)*3412969.28327645/'Life time change'!$C2</f>
        <v>0</v>
      </c>
      <c r="FE91">
        <f>('RCP26-NEW'!BW4*'Per Unit Emission'!X47)*3412969.28327645/'Life time change'!$C2</f>
        <v>0</v>
      </c>
      <c r="FF91">
        <f>('RCP26-NEW'!BX4*'Per Unit Emission'!Y47)*3412969.28327645/'Life time change'!$C2</f>
        <v>0</v>
      </c>
      <c r="FG91">
        <f>('RCP26-NEW'!BY4*'Per Unit Emission'!Z47)*3412969.28327645/'Life time change'!$C2</f>
        <v>0</v>
      </c>
      <c r="FH91">
        <f>('RCP26-NEW'!BZ4*'Per Unit Emission'!AA47)*3412969.28327645/'Life time change'!$C2</f>
        <v>0</v>
      </c>
      <c r="FI91">
        <f>('RCP26-NEW'!CA4*'Per Unit Emission'!AB47)*3412969.28327645/'Life time change'!$C2</f>
        <v>0</v>
      </c>
      <c r="FJ91">
        <f>('RCP26-NEW'!CB4*'Per Unit Emission'!AC47)*3412969.28327645/'Life time change'!$C2</f>
        <v>0</v>
      </c>
      <c r="FK91">
        <f>('RCP26-NEW'!CC4*'Per Unit Emission'!AD47)*3412969.28327645/'Life time change'!$C2</f>
        <v>0</v>
      </c>
      <c r="FL91">
        <f>('RCP26-NEW'!CD4*'Per Unit Emission'!AE47)*3412969.28327645/'Life time change'!$C2</f>
        <v>0</v>
      </c>
      <c r="FM91">
        <f>('RCP26-NEW'!CE4*'Per Unit Emission'!AF47)*3412969.28327645/'Life time change'!$C2</f>
        <v>0</v>
      </c>
      <c r="FN91">
        <f>('RCP26-NEW'!CF4*'Per Unit Emission'!AG47)*3412969.28327645/'Life time change'!$C2</f>
        <v>0</v>
      </c>
      <c r="FO91">
        <f>('RCP26-NEW'!CG4*'Per Unit Emission'!AH47)*3412969.28327645/'Life time change'!$C2</f>
        <v>0</v>
      </c>
      <c r="FP91">
        <f>('RCP26-NEW'!CH4*'Per Unit Emission'!AI47)*3412969.28327645/'Life time change'!$C2</f>
        <v>0</v>
      </c>
      <c r="FS91">
        <v>2010</v>
      </c>
      <c r="FT91">
        <f>('RCP19-NEW'!C4*'Per Unit Emission'!AK47)*3412969.28327645/'Life time change'!$C2</f>
        <v>0</v>
      </c>
      <c r="FU91">
        <f>('RCP19-NEW'!D4*'Per Unit Emission'!AL47)*3412969.28327645/'Life time change'!$C2</f>
        <v>0</v>
      </c>
      <c r="FV91">
        <f>('RCP19-NEW'!E4*'Per Unit Emission'!AM47)*3412969.28327645/'Life time change'!$C2</f>
        <v>0</v>
      </c>
      <c r="FW91">
        <f>('RCP19-NEW'!F4*'Per Unit Emission'!AN47)*3412969.28327645/'Life time change'!$C2</f>
        <v>0</v>
      </c>
      <c r="FX91">
        <f>('RCP19-NEW'!G4*'Per Unit Emission'!AO47)*3412969.28327645/'Life time change'!$C2</f>
        <v>0</v>
      </c>
      <c r="FY91">
        <f>('RCP19-NEW'!H4*'Per Unit Emission'!AP47)*3412969.28327645/'Life time change'!$C2</f>
        <v>0</v>
      </c>
      <c r="FZ91">
        <f>('RCP19-NEW'!I4*'Per Unit Emission'!AQ47)*3412969.28327645/'Life time change'!$C2</f>
        <v>0</v>
      </c>
      <c r="GA91">
        <f>('RCP19-NEW'!J4*'Per Unit Emission'!AR47)*3412969.28327645/'Life time change'!$C2</f>
        <v>0</v>
      </c>
      <c r="GB91">
        <f>('RCP19-NEW'!K4*'Per Unit Emission'!AS47)*3412969.28327645/'Life time change'!$C2</f>
        <v>0</v>
      </c>
      <c r="GC91">
        <f>('RCP19-NEW'!L4*'Per Unit Emission'!AT47)*3412969.28327645/'Life time change'!$C2</f>
        <v>0</v>
      </c>
      <c r="GD91">
        <f>('RCP19-NEW'!M4*'Per Unit Emission'!AU47)*3412969.28327645/'Life time change'!$C2</f>
        <v>0</v>
      </c>
      <c r="GE91">
        <f>('RCP19-NEW'!N4*'Per Unit Emission'!AV47)*3412969.28327645/'Life time change'!$C2</f>
        <v>0</v>
      </c>
      <c r="GF91">
        <f>('RCP19-NEW'!O4*'Per Unit Emission'!AW47)*3412969.28327645/'Life time change'!$C2</f>
        <v>0</v>
      </c>
      <c r="GG91">
        <f>('RCP19-NEW'!P4*'Per Unit Emission'!AX47)*3412969.28327645/'Life time change'!$C2</f>
        <v>0</v>
      </c>
      <c r="GH91">
        <f>('RCP19-NEW'!Q4*'Per Unit Emission'!AY47)*3412969.28327645/'Life time change'!$C2</f>
        <v>0</v>
      </c>
      <c r="GI91">
        <f>('RCP19-NEW'!R4*'Per Unit Emission'!AZ47)*3412969.28327645/'Life time change'!$C2</f>
        <v>0</v>
      </c>
      <c r="GJ91">
        <f>('RCP19-NEW'!S4*'Per Unit Emission'!BA47)*3412969.28327645</f>
        <v>0</v>
      </c>
      <c r="GK91">
        <f>('RCP19-NEW'!T4*'Per Unit Emission'!AK47)*3412969.28327645/'Life time change'!$C2</f>
        <v>0</v>
      </c>
      <c r="GL91">
        <f>('RCP19-NEW'!U4*'Per Unit Emission'!AL47)*3412969.28327645/'Life time change'!$C2</f>
        <v>0</v>
      </c>
      <c r="GM91">
        <f>('RCP19-NEW'!V4*'Per Unit Emission'!AM47)*3412969.28327645/'Life time change'!$C2</f>
        <v>0</v>
      </c>
      <c r="GN91">
        <f>('RCP19-NEW'!W4*'Per Unit Emission'!AN47)*3412969.28327645/'Life time change'!$C2</f>
        <v>0</v>
      </c>
      <c r="GO91">
        <f>('RCP19-NEW'!X4*'Per Unit Emission'!AO47)*3412969.28327645/'Life time change'!$C2</f>
        <v>0</v>
      </c>
      <c r="GP91">
        <f>('RCP19-NEW'!Y4*'Per Unit Emission'!AP47)*3412969.28327645/'Life time change'!$C2</f>
        <v>0</v>
      </c>
      <c r="GQ91">
        <f>('RCP19-NEW'!Z4*'Per Unit Emission'!AQ47)*3412969.28327645/'Life time change'!$C2</f>
        <v>0</v>
      </c>
      <c r="GR91">
        <f>('RCP19-NEW'!AA4*'Per Unit Emission'!AR47)*3412969.28327645/'Life time change'!$C2</f>
        <v>0</v>
      </c>
      <c r="GS91">
        <f>('RCP19-NEW'!AB4*'Per Unit Emission'!AS47)*3412969.28327645/'Life time change'!$C2</f>
        <v>0</v>
      </c>
      <c r="GT91">
        <f>('RCP19-NEW'!AC4*'Per Unit Emission'!AT47)*3412969.28327645/'Life time change'!$C2</f>
        <v>0</v>
      </c>
      <c r="GU91">
        <f>('RCP19-NEW'!AD4*'Per Unit Emission'!AU47)*3412969.28327645/'Life time change'!$C2</f>
        <v>0</v>
      </c>
      <c r="GV91">
        <f>('RCP19-NEW'!AE4*'Per Unit Emission'!AV47)*3412969.28327645/'Life time change'!$C2</f>
        <v>0</v>
      </c>
      <c r="GW91">
        <f>('RCP19-NEW'!AF4*'Per Unit Emission'!AW47)*3412969.28327645/'Life time change'!$C2</f>
        <v>0</v>
      </c>
      <c r="GX91">
        <f>('RCP19-NEW'!AG4*'Per Unit Emission'!AX47)*3412969.28327645/'Life time change'!$C2</f>
        <v>0</v>
      </c>
      <c r="GY91">
        <f>('RCP19-NEW'!AH4*'Per Unit Emission'!AY47)*3412969.28327645/'Life time change'!$C2</f>
        <v>0</v>
      </c>
      <c r="GZ91">
        <f>('RCP19-NEW'!AI4*'Per Unit Emission'!AZ47)*3412969.28327645/'Life time change'!$C2</f>
        <v>0</v>
      </c>
      <c r="HA91">
        <f>('RCP19-NEW'!AJ4*'Per Unit Emission'!BA47)*3412969.28327645</f>
        <v>0</v>
      </c>
      <c r="HB91">
        <f>('RCP19-NEW'!AK4*'Per Unit Emission'!AK47)*3412969.28327645/'Life time change'!$C2</f>
        <v>0</v>
      </c>
      <c r="HC91">
        <f>('RCP19-NEW'!AL4*'Per Unit Emission'!AL47)*3412969.28327645/'Life time change'!$C2</f>
        <v>0</v>
      </c>
      <c r="HD91">
        <f>('RCP19-NEW'!AM4*'Per Unit Emission'!AM47)*3412969.28327645/'Life time change'!$C2</f>
        <v>0</v>
      </c>
      <c r="HE91">
        <f>('RCP19-NEW'!AN4*'Per Unit Emission'!AN47)*3412969.28327645/'Life time change'!$C2</f>
        <v>0</v>
      </c>
      <c r="HF91">
        <f>('RCP19-NEW'!AO4*'Per Unit Emission'!AO47)*3412969.28327645/'Life time change'!$C2</f>
        <v>0</v>
      </c>
      <c r="HG91">
        <f>('RCP19-NEW'!AP4*'Per Unit Emission'!AP47)*3412969.28327645/'Life time change'!$C2</f>
        <v>0</v>
      </c>
      <c r="HH91">
        <f>('RCP19-NEW'!AQ4*'Per Unit Emission'!AQ47)*3412969.28327645/'Life time change'!$C2</f>
        <v>0</v>
      </c>
      <c r="HI91">
        <f>('RCP19-NEW'!AR4*'Per Unit Emission'!AR47)*3412969.28327645/'Life time change'!$C2</f>
        <v>0</v>
      </c>
      <c r="HJ91">
        <f>('RCP19-NEW'!AS4*'Per Unit Emission'!AS47)*3412969.28327645/'Life time change'!$C2</f>
        <v>0</v>
      </c>
      <c r="HK91">
        <f>('RCP19-NEW'!AT4*'Per Unit Emission'!AT47)*3412969.28327645/'Life time change'!$C2</f>
        <v>0</v>
      </c>
      <c r="HL91">
        <f>('RCP19-NEW'!AU4*'Per Unit Emission'!AU47)*3412969.28327645/'Life time change'!$C2</f>
        <v>0</v>
      </c>
      <c r="HM91">
        <f>('RCP19-NEW'!AV4*'Per Unit Emission'!AV47)*3412969.28327645/'Life time change'!$C2</f>
        <v>0</v>
      </c>
      <c r="HN91">
        <f>('RCP19-NEW'!AW4*'Per Unit Emission'!AW47)*3412969.28327645/'Life time change'!$C2</f>
        <v>0</v>
      </c>
      <c r="HO91">
        <f>('RCP19-NEW'!AX4*'Per Unit Emission'!AX47)*3412969.28327645/'Life time change'!$C2</f>
        <v>0</v>
      </c>
      <c r="HP91">
        <f>('RCP19-NEW'!AY4*'Per Unit Emission'!AY47)*3412969.28327645/'Life time change'!$C2</f>
        <v>0</v>
      </c>
      <c r="HQ91">
        <f>('RCP19-NEW'!AZ4*'Per Unit Emission'!AZ47)*3412969.28327645/'Life time change'!$C2</f>
        <v>0</v>
      </c>
      <c r="HR91">
        <f>('RCP19-NEW'!BA4*'Per Unit Emission'!BA47)*3412969.28327645</f>
        <v>0</v>
      </c>
      <c r="HS91">
        <f>('RCP19-NEW'!BB4*'Per Unit Emission'!AK47)*3412969.28327645/'Life time change'!$C2</f>
        <v>0</v>
      </c>
      <c r="HT91">
        <f>('RCP19-NEW'!BC4*'Per Unit Emission'!AL47)*3412969.28327645/'Life time change'!$C2</f>
        <v>0</v>
      </c>
      <c r="HU91">
        <f>('RCP19-NEW'!BD4*'Per Unit Emission'!AM47)*3412969.28327645/'Life time change'!$C2</f>
        <v>0</v>
      </c>
      <c r="HV91">
        <f>('RCP19-NEW'!BE4*'Per Unit Emission'!AN47)*3412969.28327645/'Life time change'!$C2</f>
        <v>0</v>
      </c>
      <c r="HW91">
        <f>('RCP19-NEW'!BF4*'Per Unit Emission'!AO47)*3412969.28327645/'Life time change'!$C2</f>
        <v>0</v>
      </c>
      <c r="HX91">
        <f>('RCP19-NEW'!BG4*'Per Unit Emission'!AP47)*3412969.28327645/'Life time change'!$C2</f>
        <v>0</v>
      </c>
      <c r="HY91">
        <f>('RCP19-NEW'!BH4*'Per Unit Emission'!AQ47)*3412969.28327645/'Life time change'!$C2</f>
        <v>0</v>
      </c>
      <c r="HZ91">
        <f>('RCP19-NEW'!BI4*'Per Unit Emission'!AR47)*3412969.28327645/'Life time change'!$C2</f>
        <v>0</v>
      </c>
      <c r="IA91">
        <f>('RCP19-NEW'!BJ4*'Per Unit Emission'!AS47)*3412969.28327645/'Life time change'!$C2</f>
        <v>0</v>
      </c>
      <c r="IB91">
        <f>('RCP19-NEW'!BK4*'Per Unit Emission'!AT47)*3412969.28327645/'Life time change'!$C2</f>
        <v>0</v>
      </c>
      <c r="IC91">
        <f>('RCP19-NEW'!BL4*'Per Unit Emission'!AU47)*3412969.28327645/'Life time change'!$C2</f>
        <v>0</v>
      </c>
      <c r="ID91">
        <f>('RCP19-NEW'!BM4*'Per Unit Emission'!AV47)*3412969.28327645/'Life time change'!$C2</f>
        <v>0</v>
      </c>
      <c r="IE91">
        <f>('RCP19-NEW'!BN4*'Per Unit Emission'!AW47)*3412969.28327645/'Life time change'!$C2</f>
        <v>0</v>
      </c>
      <c r="IF91">
        <f>('RCP19-NEW'!BO4*'Per Unit Emission'!AX47)*3412969.28327645/'Life time change'!$C2</f>
        <v>0</v>
      </c>
      <c r="IG91">
        <f>('RCP19-NEW'!BP4*'Per Unit Emission'!AY47)*3412969.28327645/'Life time change'!$C2</f>
        <v>0</v>
      </c>
      <c r="IH91">
        <f>('RCP19-NEW'!BQ4*'Per Unit Emission'!AZ47)*3412969.28327645/'Life time change'!$C2</f>
        <v>0</v>
      </c>
      <c r="II91">
        <f>('RCP19-NEW'!BR4*'Per Unit Emission'!BA47)*3412969.28327645</f>
        <v>0</v>
      </c>
      <c r="IJ91">
        <f>('RCP19-NEW'!BS4*'Per Unit Emission'!AK47)*3412969.28327645/'Life time change'!$C2</f>
        <v>0</v>
      </c>
      <c r="IK91">
        <f>('RCP19-NEW'!BT4*'Per Unit Emission'!AL47)*3412969.28327645/'Life time change'!$C2</f>
        <v>0</v>
      </c>
      <c r="IL91">
        <f>('RCP19-NEW'!BU4*'Per Unit Emission'!AM47)*3412969.28327645/'Life time change'!$C2</f>
        <v>0</v>
      </c>
      <c r="IM91">
        <f>('RCP19-NEW'!BV4*'Per Unit Emission'!AN47)*3412969.28327645/'Life time change'!$C2</f>
        <v>0</v>
      </c>
      <c r="IN91">
        <f>('RCP19-NEW'!BW4*'Per Unit Emission'!AO47)*3412969.28327645/'Life time change'!$C2</f>
        <v>0</v>
      </c>
      <c r="IO91">
        <f>('RCP19-NEW'!BX4*'Per Unit Emission'!AP47)*3412969.28327645/'Life time change'!$C2</f>
        <v>0</v>
      </c>
      <c r="IP91">
        <f>('RCP19-NEW'!BY4*'Per Unit Emission'!AQ47)*3412969.28327645/'Life time change'!$C2</f>
        <v>0</v>
      </c>
      <c r="IQ91">
        <f>('RCP19-NEW'!BZ4*'Per Unit Emission'!AR47)*3412969.28327645/'Life time change'!$C2</f>
        <v>0</v>
      </c>
      <c r="IR91">
        <f>('RCP19-NEW'!CA4*'Per Unit Emission'!AS47)*3412969.28327645/'Life time change'!$C2</f>
        <v>0</v>
      </c>
      <c r="IS91">
        <f>('RCP19-NEW'!CB4*'Per Unit Emission'!AT47)*3412969.28327645/'Life time change'!$C2</f>
        <v>0</v>
      </c>
      <c r="IT91">
        <f>('RCP19-NEW'!CC4*'Per Unit Emission'!AU47)*3412969.28327645/'Life time change'!$C2</f>
        <v>0</v>
      </c>
      <c r="IU91">
        <f>('RCP19-NEW'!CD4*'Per Unit Emission'!AV47)*3412969.28327645/'Life time change'!$C2</f>
        <v>0</v>
      </c>
      <c r="IV91">
        <f>('RCP19-NEW'!CE4*'Per Unit Emission'!AW47)*3412969.28327645/'Life time change'!$C2</f>
        <v>0</v>
      </c>
      <c r="IW91">
        <f>('RCP19-NEW'!CF4*'Per Unit Emission'!AX47)*3412969.28327645/'Life time change'!$C2</f>
        <v>0</v>
      </c>
      <c r="IX91">
        <f>('RCP19-NEW'!CG4*'Per Unit Emission'!AY47)*3412969.28327645/'Life time change'!$C2</f>
        <v>0</v>
      </c>
      <c r="IY91">
        <f>('RCP19-NEW'!CH4*'Per Unit Emission'!AZ47)*3412969.28327645/'Life time change'!$C2</f>
        <v>0</v>
      </c>
    </row>
    <row r="92" spans="1:259" x14ac:dyDescent="0.25">
      <c r="A92">
        <v>2011</v>
      </c>
      <c r="B92">
        <f>('Base-New'!C5*'Per Unit Emission'!C48)*3412969.28327645/'Life time change'!$C3</f>
        <v>0</v>
      </c>
      <c r="C92">
        <f>('Base-New'!D5*'Per Unit Emission'!D48)*3412969.28327645/'Life time change'!$C3</f>
        <v>0</v>
      </c>
      <c r="D92">
        <f>('Base-New'!E5*'Per Unit Emission'!E48)*3412969.28327645/'Life time change'!$C3</f>
        <v>0</v>
      </c>
      <c r="E92">
        <f>('Base-New'!F5*'Per Unit Emission'!F48)*3412969.28327645/'Life time change'!$C3</f>
        <v>0</v>
      </c>
      <c r="F92">
        <f>('Base-New'!G5*'Per Unit Emission'!G48)*3412969.28327645/'Life time change'!$C3</f>
        <v>0</v>
      </c>
      <c r="G92">
        <f>('Base-New'!H5*'Per Unit Emission'!H48)*3412969.28327645/'Life time change'!$C3</f>
        <v>0</v>
      </c>
      <c r="H92">
        <f>('Base-New'!I5*'Per Unit Emission'!I48)*3412969.28327645/'Life time change'!$C3</f>
        <v>0</v>
      </c>
      <c r="I92">
        <f>('Base-New'!J5*'Per Unit Emission'!J48)*3412969.28327645/'Life time change'!$C3</f>
        <v>0</v>
      </c>
      <c r="J92">
        <f>('Base-New'!K5*'Per Unit Emission'!K48)*3412969.28327645/'Life time change'!$C3</f>
        <v>0</v>
      </c>
      <c r="K92">
        <f>('Base-New'!L5*'Per Unit Emission'!L48)*3412969.28327645/'Life time change'!$C3</f>
        <v>0</v>
      </c>
      <c r="L92">
        <f>('Base-New'!M5*'Per Unit Emission'!M48)*3412969.28327645/'Life time change'!$C3</f>
        <v>0</v>
      </c>
      <c r="M92">
        <f>('Base-New'!N5*'Per Unit Emission'!N48)*3412969.28327645/'Life time change'!$C3</f>
        <v>0</v>
      </c>
      <c r="N92">
        <f>('Base-New'!O5*'Per Unit Emission'!O48)*3412969.28327645/'Life time change'!$C3</f>
        <v>0</v>
      </c>
      <c r="O92">
        <f>('Base-New'!P5*'Per Unit Emission'!P48)*3412969.28327645/'Life time change'!$C3</f>
        <v>0</v>
      </c>
      <c r="P92">
        <f>('Base-New'!Q5*'Per Unit Emission'!Q48)*3412969.28327645/'Life time change'!$C3</f>
        <v>0</v>
      </c>
      <c r="Q92">
        <f>('Base-New'!R5*'Per Unit Emission'!R48)*3412969.28327645/'Life time change'!$C3</f>
        <v>0</v>
      </c>
      <c r="R92">
        <v>1</v>
      </c>
      <c r="S92">
        <f>('Base-New'!T5*'Per Unit Emission'!C48)*3412969.28327645/'Life time change'!$C3</f>
        <v>0</v>
      </c>
      <c r="T92">
        <f>('Base-New'!U5*'Per Unit Emission'!D48)*3412969.28327645/'Life time change'!$C3</f>
        <v>0</v>
      </c>
      <c r="U92">
        <f>('Base-New'!V5*'Per Unit Emission'!E48)*3412969.28327645/'Life time change'!$C3</f>
        <v>0</v>
      </c>
      <c r="V92">
        <f>('Base-New'!W5*'Per Unit Emission'!F48)*3412969.28327645/'Life time change'!$C3</f>
        <v>0</v>
      </c>
      <c r="W92">
        <f>('Base-New'!X5*'Per Unit Emission'!G48)*3412969.28327645/'Life time change'!$C3</f>
        <v>0</v>
      </c>
      <c r="X92">
        <f>('Base-New'!Y5*'Per Unit Emission'!H48)*3412969.28327645/'Life time change'!$C3</f>
        <v>0</v>
      </c>
      <c r="Y92">
        <f>('Base-New'!Z5*'Per Unit Emission'!I48)*3412969.28327645/'Life time change'!$C3</f>
        <v>0</v>
      </c>
      <c r="Z92">
        <f>('Base-New'!AA5*'Per Unit Emission'!J48)*3412969.28327645/'Life time change'!$C3</f>
        <v>0</v>
      </c>
      <c r="AA92">
        <f>('Base-New'!AB5*'Per Unit Emission'!K48)*3412969.28327645/'Life time change'!$C3</f>
        <v>0</v>
      </c>
      <c r="AB92">
        <f>('Base-New'!AC5*'Per Unit Emission'!L48)*3412969.28327645/'Life time change'!$C3</f>
        <v>0</v>
      </c>
      <c r="AC92">
        <f>('Base-New'!AD5*'Per Unit Emission'!M48)*3412969.28327645/'Life time change'!$C3</f>
        <v>0</v>
      </c>
      <c r="AD92">
        <f>('Base-New'!AE5*'Per Unit Emission'!N48)*3412969.28327645/'Life time change'!$C3</f>
        <v>0</v>
      </c>
      <c r="AE92">
        <f>('Base-New'!AF5*'Per Unit Emission'!O48)*3412969.28327645/'Life time change'!$C3</f>
        <v>0</v>
      </c>
      <c r="AF92">
        <f>('Base-New'!AG5*'Per Unit Emission'!P48)*3412969.28327645/'Life time change'!$C3</f>
        <v>0</v>
      </c>
      <c r="AG92">
        <f>('Base-New'!AH5*'Per Unit Emission'!Q48)*3412969.28327645/'Life time change'!$C3</f>
        <v>0</v>
      </c>
      <c r="AH92">
        <f>('Base-New'!AI5*'Per Unit Emission'!R48)*3412969.28327645/'Life time change'!$C3</f>
        <v>0</v>
      </c>
      <c r="AI92">
        <v>1</v>
      </c>
      <c r="AJ92">
        <f>('Base-New'!AK5*'Per Unit Emission'!C48)*3412969.28327645/'Life time change'!$C3</f>
        <v>0</v>
      </c>
      <c r="AK92">
        <f>('Base-New'!AL5*'Per Unit Emission'!D48)*3412969.28327645/'Life time change'!$C3</f>
        <v>0</v>
      </c>
      <c r="AL92">
        <f>('Base-New'!AM5*'Per Unit Emission'!E48)*3412969.28327645/'Life time change'!$C3</f>
        <v>0</v>
      </c>
      <c r="AM92">
        <f>('Base-New'!AN5*'Per Unit Emission'!F48)*3412969.28327645/'Life time change'!$C3</f>
        <v>0</v>
      </c>
      <c r="AN92">
        <f>('Base-New'!AO5*'Per Unit Emission'!G48)*3412969.28327645/'Life time change'!$C3</f>
        <v>0</v>
      </c>
      <c r="AO92">
        <f>('Base-New'!AP5*'Per Unit Emission'!H48)*3412969.28327645/'Life time change'!$C3</f>
        <v>0</v>
      </c>
      <c r="AP92">
        <f>('Base-New'!AQ5*'Per Unit Emission'!I48)*3412969.28327645/'Life time change'!$C3</f>
        <v>0</v>
      </c>
      <c r="AQ92">
        <f>('Base-New'!AR5*'Per Unit Emission'!J48)*3412969.28327645/'Life time change'!$C3</f>
        <v>0</v>
      </c>
      <c r="AR92">
        <f>('Base-New'!AS5*'Per Unit Emission'!K48)*3412969.28327645/'Life time change'!$C3</f>
        <v>0</v>
      </c>
      <c r="AS92">
        <f>('Base-New'!AT5*'Per Unit Emission'!L48)*3412969.28327645/'Life time change'!$C3</f>
        <v>0</v>
      </c>
      <c r="AT92">
        <f>('Base-New'!AU5*'Per Unit Emission'!M48)*3412969.28327645/'Life time change'!$C3</f>
        <v>0</v>
      </c>
      <c r="AU92">
        <f>('Base-New'!AV5*'Per Unit Emission'!N48)*3412969.28327645/'Life time change'!$C3</f>
        <v>0</v>
      </c>
      <c r="AV92">
        <f>('Base-New'!AW5*'Per Unit Emission'!O48)*3412969.28327645/'Life time change'!$C3</f>
        <v>0</v>
      </c>
      <c r="AW92">
        <f>('Base-New'!AX5*'Per Unit Emission'!P48)*3412969.28327645/'Life time change'!$C3</f>
        <v>0</v>
      </c>
      <c r="AX92">
        <f>('Base-New'!AY5*'Per Unit Emission'!Q48)*3412969.28327645/'Life time change'!$C3</f>
        <v>0</v>
      </c>
      <c r="AY92">
        <f>('Base-New'!AZ5*'Per Unit Emission'!R48)*3412969.28327645/'Life time change'!$C3</f>
        <v>0</v>
      </c>
      <c r="AZ92">
        <v>1</v>
      </c>
      <c r="BA92">
        <f>('Base-New'!BB5*'Per Unit Emission'!C48)*3412969.28327645/'Life time change'!$C3</f>
        <v>0</v>
      </c>
      <c r="BB92">
        <f>('Base-New'!BC5*'Per Unit Emission'!D48)*3412969.28327645/'Life time change'!$C3</f>
        <v>0</v>
      </c>
      <c r="BC92">
        <f>('Base-New'!BD5*'Per Unit Emission'!E48)*3412969.28327645/'Life time change'!$C3</f>
        <v>0</v>
      </c>
      <c r="BD92">
        <f>('Base-New'!BE5*'Per Unit Emission'!F48)*3412969.28327645/'Life time change'!$C3</f>
        <v>0</v>
      </c>
      <c r="BE92">
        <f>('Base-New'!BF5*'Per Unit Emission'!G48)*3412969.28327645/'Life time change'!$C3</f>
        <v>0</v>
      </c>
      <c r="BF92">
        <f>('Base-New'!BG5*'Per Unit Emission'!H48)*3412969.28327645/'Life time change'!$C3</f>
        <v>0</v>
      </c>
      <c r="BG92">
        <f>('Base-New'!BH5*'Per Unit Emission'!I48)*3412969.28327645/'Life time change'!$C3</f>
        <v>0</v>
      </c>
      <c r="BH92">
        <f>('Base-New'!BI5*'Per Unit Emission'!J48)*3412969.28327645/'Life time change'!$C3</f>
        <v>0</v>
      </c>
      <c r="BI92">
        <f>('Base-New'!BJ5*'Per Unit Emission'!K48)*3412969.28327645/'Life time change'!$C3</f>
        <v>0</v>
      </c>
      <c r="BJ92">
        <f>('Base-New'!BK5*'Per Unit Emission'!L48)*3412969.28327645/'Life time change'!$C3</f>
        <v>0</v>
      </c>
      <c r="BK92">
        <f>('Base-New'!BL5*'Per Unit Emission'!M48)*3412969.28327645/'Life time change'!$C3</f>
        <v>0</v>
      </c>
      <c r="BL92">
        <f>('Base-New'!BM5*'Per Unit Emission'!N48)*3412969.28327645/'Life time change'!$C3</f>
        <v>0</v>
      </c>
      <c r="BM92">
        <f>('Base-New'!BN5*'Per Unit Emission'!O48)*3412969.28327645/'Life time change'!$C3</f>
        <v>0</v>
      </c>
      <c r="BN92">
        <f>('Base-New'!BO5*'Per Unit Emission'!P48)*3412969.28327645/'Life time change'!$C3</f>
        <v>0</v>
      </c>
      <c r="BO92">
        <f>('Base-New'!BP5*'Per Unit Emission'!Q48)*3412969.28327645/'Life time change'!$C3</f>
        <v>0</v>
      </c>
      <c r="BP92">
        <f>('Base-New'!BQ5*'Per Unit Emission'!R48)*3412969.28327645/'Life time change'!$C3</f>
        <v>0</v>
      </c>
      <c r="BQ92">
        <v>1</v>
      </c>
      <c r="BR92">
        <f>('Base-New'!BS5*'Per Unit Emission'!C48)*3412969.28327645/'Life time change'!$C3</f>
        <v>0</v>
      </c>
      <c r="BS92">
        <f>('Base-New'!BT5*'Per Unit Emission'!D48)*3412969.28327645/'Life time change'!$C3</f>
        <v>0</v>
      </c>
      <c r="BT92">
        <f>('Base-New'!BU5*'Per Unit Emission'!E48)*3412969.28327645/'Life time change'!$C3</f>
        <v>0</v>
      </c>
      <c r="BU92">
        <f>('Base-New'!BV5*'Per Unit Emission'!F48)*3412969.28327645/'Life time change'!$C3</f>
        <v>0</v>
      </c>
      <c r="BV92">
        <f>('Base-New'!BW5*'Per Unit Emission'!G48)*3412969.28327645/'Life time change'!$C3</f>
        <v>0</v>
      </c>
      <c r="BW92">
        <f>('Base-New'!BX5*'Per Unit Emission'!H48)*3412969.28327645/'Life time change'!$C3</f>
        <v>0</v>
      </c>
      <c r="BX92">
        <f>('Base-New'!BY5*'Per Unit Emission'!I48)*3412969.28327645/'Life time change'!$C3</f>
        <v>0</v>
      </c>
      <c r="BY92">
        <f>('Base-New'!BZ5*'Per Unit Emission'!J48)*3412969.28327645/'Life time change'!$C3</f>
        <v>0</v>
      </c>
      <c r="BZ92">
        <f>('Base-New'!CA5*'Per Unit Emission'!K48)*3412969.28327645/'Life time change'!$C3</f>
        <v>0</v>
      </c>
      <c r="CA92">
        <f>('Base-New'!CB5*'Per Unit Emission'!L48)*3412969.28327645/'Life time change'!$C3</f>
        <v>0</v>
      </c>
      <c r="CB92">
        <f>('Base-New'!CC5*'Per Unit Emission'!M48)*3412969.28327645/'Life time change'!$C3</f>
        <v>0</v>
      </c>
      <c r="CC92">
        <f>('Base-New'!CD5*'Per Unit Emission'!N48)*3412969.28327645/'Life time change'!$C3</f>
        <v>0</v>
      </c>
      <c r="CD92">
        <f>('Base-New'!CE5*'Per Unit Emission'!O48)*3412969.28327645/'Life time change'!$C3</f>
        <v>0</v>
      </c>
      <c r="CE92">
        <f>('Base-New'!CF5*'Per Unit Emission'!P48)*3412969.28327645/'Life time change'!$C3</f>
        <v>0</v>
      </c>
      <c r="CF92">
        <f>('Base-New'!CG5*'Per Unit Emission'!Q48)*3412969.28327645/'Life time change'!$C3</f>
        <v>0</v>
      </c>
      <c r="CG92">
        <f>('Base-New'!CH5*'Per Unit Emission'!R48)*3412969.28327645/'Life time change'!$C3</f>
        <v>0</v>
      </c>
      <c r="CJ92">
        <v>2011</v>
      </c>
      <c r="CK92">
        <f>('RCP26-NEW'!C5*'Per Unit Emission'!T48)*3412969.28327645/'Life time change'!$C3</f>
        <v>0</v>
      </c>
      <c r="CL92">
        <f>('RCP26-NEW'!D5*'Per Unit Emission'!U48)*3412969.28327645/'Life time change'!$C3</f>
        <v>0</v>
      </c>
      <c r="CM92">
        <f>('RCP26-NEW'!E5*'Per Unit Emission'!V48)*3412969.28327645/'Life time change'!$C3</f>
        <v>0</v>
      </c>
      <c r="CN92">
        <f>('RCP26-NEW'!F5*'Per Unit Emission'!W48)*3412969.28327645/'Life time change'!$C3</f>
        <v>0</v>
      </c>
      <c r="CO92">
        <f>('RCP26-NEW'!G5*'Per Unit Emission'!X48)*3412969.28327645/'Life time change'!$C3</f>
        <v>0</v>
      </c>
      <c r="CP92">
        <f>('RCP26-NEW'!H5*'Per Unit Emission'!Y48)*3412969.28327645/'Life time change'!$C3</f>
        <v>0</v>
      </c>
      <c r="CQ92">
        <f>('RCP26-NEW'!I5*'Per Unit Emission'!Z48)*3412969.28327645/'Life time change'!$C3</f>
        <v>0</v>
      </c>
      <c r="CR92">
        <f>('RCP26-NEW'!J5*'Per Unit Emission'!AA48)*3412969.28327645/'Life time change'!$C3</f>
        <v>0</v>
      </c>
      <c r="CS92">
        <f>('RCP26-NEW'!K5*'Per Unit Emission'!AB48)*3412969.28327645/'Life time change'!$C3</f>
        <v>0</v>
      </c>
      <c r="CT92">
        <f>('RCP26-NEW'!L5*'Per Unit Emission'!AC48)*3412969.28327645/'Life time change'!$C3</f>
        <v>0</v>
      </c>
      <c r="CU92">
        <f>('RCP26-NEW'!M5*'Per Unit Emission'!AD48)*3412969.28327645/'Life time change'!$C3</f>
        <v>0</v>
      </c>
      <c r="CV92">
        <f>('RCP26-NEW'!N5*'Per Unit Emission'!AE48)*3412969.28327645/'Life time change'!$C3</f>
        <v>0</v>
      </c>
      <c r="CW92">
        <f>('RCP26-NEW'!O5*'Per Unit Emission'!AF48)*3412969.28327645/'Life time change'!$C3</f>
        <v>0</v>
      </c>
      <c r="CX92">
        <f>('RCP26-NEW'!P5*'Per Unit Emission'!AG48)*3412969.28327645/'Life time change'!$C3</f>
        <v>0</v>
      </c>
      <c r="CY92">
        <f>('RCP26-NEW'!Q5*'Per Unit Emission'!AH48)*3412969.28327645/'Life time change'!$C3</f>
        <v>0</v>
      </c>
      <c r="CZ92">
        <f>('RCP26-NEW'!R5*'Per Unit Emission'!AI48)*3412969.28327645/'Life time change'!$C3</f>
        <v>0</v>
      </c>
      <c r="DA92">
        <f>('RCP26-NEW'!S5*'Per Unit Emission'!AJ48)*3412969.28327645</f>
        <v>0</v>
      </c>
      <c r="DB92">
        <f>('RCP26-NEW'!T5*'Per Unit Emission'!T48)*3412969.28327645/'Life time change'!$C3</f>
        <v>0</v>
      </c>
      <c r="DC92">
        <f>('RCP26-NEW'!U5*'Per Unit Emission'!U48)*3412969.28327645/'Life time change'!$C3</f>
        <v>0</v>
      </c>
      <c r="DD92">
        <f>('RCP26-NEW'!V5*'Per Unit Emission'!V48)*3412969.28327645/'Life time change'!$C3</f>
        <v>0</v>
      </c>
      <c r="DE92">
        <f>('RCP26-NEW'!W5*'Per Unit Emission'!W48)*3412969.28327645/'Life time change'!$C3</f>
        <v>0</v>
      </c>
      <c r="DF92">
        <f>('RCP26-NEW'!X5*'Per Unit Emission'!X48)*3412969.28327645/'Life time change'!$C3</f>
        <v>0</v>
      </c>
      <c r="DG92">
        <f>('RCP26-NEW'!Y5*'Per Unit Emission'!Y48)*3412969.28327645/'Life time change'!$C3</f>
        <v>0</v>
      </c>
      <c r="DH92">
        <f>('RCP26-NEW'!Z5*'Per Unit Emission'!Z48)*3412969.28327645/'Life time change'!$C3</f>
        <v>0</v>
      </c>
      <c r="DI92">
        <f>('RCP26-NEW'!AA5*'Per Unit Emission'!AA48)*3412969.28327645/'Life time change'!$C3</f>
        <v>0</v>
      </c>
      <c r="DJ92">
        <f>('RCP26-NEW'!AB5*'Per Unit Emission'!AB48)*3412969.28327645/'Life time change'!$C3</f>
        <v>0</v>
      </c>
      <c r="DK92">
        <f>('RCP26-NEW'!AC5*'Per Unit Emission'!AC48)*3412969.28327645/'Life time change'!$C3</f>
        <v>0</v>
      </c>
      <c r="DL92">
        <f>('RCP26-NEW'!AD5*'Per Unit Emission'!AD48)*3412969.28327645/'Life time change'!$C3</f>
        <v>0</v>
      </c>
      <c r="DM92">
        <f>('RCP26-NEW'!AE5*'Per Unit Emission'!AE48)*3412969.28327645/'Life time change'!$C3</f>
        <v>0</v>
      </c>
      <c r="DN92">
        <f>('RCP26-NEW'!AF5*'Per Unit Emission'!AF48)*3412969.28327645/'Life time change'!$C3</f>
        <v>0</v>
      </c>
      <c r="DO92">
        <f>('RCP26-NEW'!AG5*'Per Unit Emission'!AG48)*3412969.28327645/'Life time change'!$C3</f>
        <v>0</v>
      </c>
      <c r="DP92">
        <f>('RCP26-NEW'!AH5*'Per Unit Emission'!AH48)*3412969.28327645/'Life time change'!$C3</f>
        <v>0</v>
      </c>
      <c r="DQ92">
        <f>('RCP26-NEW'!AI5*'Per Unit Emission'!AI48)*3412969.28327645/'Life time change'!$C3</f>
        <v>0</v>
      </c>
      <c r="DR92">
        <f>('RCP26-NEW'!AJ5*'Per Unit Emission'!AJ48)*3412969.28327645</f>
        <v>0</v>
      </c>
      <c r="DS92">
        <f>('RCP26-NEW'!AK5*'Per Unit Emission'!T48)*3412969.28327645/'Life time change'!$C3</f>
        <v>0</v>
      </c>
      <c r="DT92">
        <f>('RCP26-NEW'!AL5*'Per Unit Emission'!U48)*3412969.28327645/'Life time change'!$C3</f>
        <v>0</v>
      </c>
      <c r="DU92">
        <f>('RCP26-NEW'!AM5*'Per Unit Emission'!V48)*3412969.28327645/'Life time change'!$C3</f>
        <v>0</v>
      </c>
      <c r="DV92">
        <f>('RCP26-NEW'!AN5*'Per Unit Emission'!W48)*3412969.28327645/'Life time change'!$C3</f>
        <v>0</v>
      </c>
      <c r="DW92">
        <f>('RCP26-NEW'!AO5*'Per Unit Emission'!X48)*3412969.28327645/'Life time change'!$C3</f>
        <v>0</v>
      </c>
      <c r="DX92">
        <f>('RCP26-NEW'!AP5*'Per Unit Emission'!Y48)*3412969.28327645/'Life time change'!$C3</f>
        <v>0</v>
      </c>
      <c r="DY92">
        <f>('RCP26-NEW'!AQ5*'Per Unit Emission'!Z48)*3412969.28327645/'Life time change'!$C3</f>
        <v>0</v>
      </c>
      <c r="DZ92">
        <f>('RCP26-NEW'!AR5*'Per Unit Emission'!AA48)*3412969.28327645/'Life time change'!$C3</f>
        <v>0</v>
      </c>
      <c r="EA92">
        <f>('RCP26-NEW'!AS5*'Per Unit Emission'!AB48)*3412969.28327645/'Life time change'!$C3</f>
        <v>0</v>
      </c>
      <c r="EB92">
        <f>('RCP26-NEW'!AT5*'Per Unit Emission'!AC48)*3412969.28327645/'Life time change'!$C3</f>
        <v>0</v>
      </c>
      <c r="EC92">
        <f>('RCP26-NEW'!AU5*'Per Unit Emission'!AD48)*3412969.28327645/'Life time change'!$C3</f>
        <v>0</v>
      </c>
      <c r="ED92">
        <f>('RCP26-NEW'!AV5*'Per Unit Emission'!AE48)*3412969.28327645/'Life time change'!$C3</f>
        <v>0</v>
      </c>
      <c r="EE92">
        <f>('RCP26-NEW'!AW5*'Per Unit Emission'!AF48)*3412969.28327645/'Life time change'!$C3</f>
        <v>0</v>
      </c>
      <c r="EF92">
        <f>('RCP26-NEW'!AX5*'Per Unit Emission'!AG48)*3412969.28327645/'Life time change'!$C3</f>
        <v>0</v>
      </c>
      <c r="EG92">
        <f>('RCP26-NEW'!AY5*'Per Unit Emission'!AH48)*3412969.28327645/'Life time change'!$C3</f>
        <v>0</v>
      </c>
      <c r="EH92">
        <f>('RCP26-NEW'!AZ5*'Per Unit Emission'!AI48)*3412969.28327645/'Life time change'!$C3</f>
        <v>0</v>
      </c>
      <c r="EI92">
        <f>('RCP26-NEW'!BA5*'Per Unit Emission'!AJ48)*3412969.28327645</f>
        <v>0</v>
      </c>
      <c r="EJ92">
        <f>('RCP26-NEW'!BB5*'Per Unit Emission'!T48)*3412969.28327645/'Life time change'!$C3</f>
        <v>0</v>
      </c>
      <c r="EK92">
        <f>('RCP26-NEW'!BC5*'Per Unit Emission'!U48)*3412969.28327645/'Life time change'!$C3</f>
        <v>0</v>
      </c>
      <c r="EL92">
        <f>('RCP26-NEW'!BD5*'Per Unit Emission'!V48)*3412969.28327645/'Life time change'!$C3</f>
        <v>0</v>
      </c>
      <c r="EM92">
        <f>('RCP26-NEW'!BE5*'Per Unit Emission'!W48)*3412969.28327645/'Life time change'!$C3</f>
        <v>0</v>
      </c>
      <c r="EN92">
        <f>('RCP26-NEW'!BF5*'Per Unit Emission'!X48)*3412969.28327645/'Life time change'!$C3</f>
        <v>0</v>
      </c>
      <c r="EO92">
        <f>('RCP26-NEW'!BG5*'Per Unit Emission'!Y48)*3412969.28327645/'Life time change'!$C3</f>
        <v>0</v>
      </c>
      <c r="EP92">
        <f>('RCP26-NEW'!BH5*'Per Unit Emission'!Z48)*3412969.28327645/'Life time change'!$C3</f>
        <v>0</v>
      </c>
      <c r="EQ92">
        <f>('RCP26-NEW'!BI5*'Per Unit Emission'!AA48)*3412969.28327645/'Life time change'!$C3</f>
        <v>0</v>
      </c>
      <c r="ER92">
        <f>('RCP26-NEW'!BJ5*'Per Unit Emission'!AB48)*3412969.28327645/'Life time change'!$C3</f>
        <v>0</v>
      </c>
      <c r="ES92">
        <f>('RCP26-NEW'!BK5*'Per Unit Emission'!AC48)*3412969.28327645/'Life time change'!$C3</f>
        <v>0</v>
      </c>
      <c r="ET92">
        <f>('RCP26-NEW'!BL5*'Per Unit Emission'!AD48)*3412969.28327645/'Life time change'!$C3</f>
        <v>0</v>
      </c>
      <c r="EU92">
        <f>('RCP26-NEW'!BM5*'Per Unit Emission'!AE48)*3412969.28327645/'Life time change'!$C3</f>
        <v>0</v>
      </c>
      <c r="EV92">
        <f>('RCP26-NEW'!BN5*'Per Unit Emission'!AF48)*3412969.28327645/'Life time change'!$C3</f>
        <v>0</v>
      </c>
      <c r="EW92">
        <f>('RCP26-NEW'!BO5*'Per Unit Emission'!AG48)*3412969.28327645/'Life time change'!$C3</f>
        <v>0</v>
      </c>
      <c r="EX92">
        <f>('RCP26-NEW'!BP5*'Per Unit Emission'!AH48)*3412969.28327645/'Life time change'!$C3</f>
        <v>0</v>
      </c>
      <c r="EY92">
        <f>('RCP26-NEW'!BQ5*'Per Unit Emission'!AI48)*3412969.28327645/'Life time change'!$C3</f>
        <v>0</v>
      </c>
      <c r="EZ92">
        <f>('RCP26-NEW'!BR5*'Per Unit Emission'!AJ48)*3412969.28327645</f>
        <v>0</v>
      </c>
      <c r="FA92">
        <f>('RCP26-NEW'!BS5*'Per Unit Emission'!T48)*3412969.28327645/'Life time change'!$C3</f>
        <v>0</v>
      </c>
      <c r="FB92">
        <f>('RCP26-NEW'!BT5*'Per Unit Emission'!U48)*3412969.28327645/'Life time change'!$C3</f>
        <v>0</v>
      </c>
      <c r="FC92">
        <f>('RCP26-NEW'!BU5*'Per Unit Emission'!V48)*3412969.28327645/'Life time change'!$C3</f>
        <v>0</v>
      </c>
      <c r="FD92">
        <f>('RCP26-NEW'!BV5*'Per Unit Emission'!W48)*3412969.28327645/'Life time change'!$C3</f>
        <v>0</v>
      </c>
      <c r="FE92">
        <f>('RCP26-NEW'!BW5*'Per Unit Emission'!X48)*3412969.28327645/'Life time change'!$C3</f>
        <v>0</v>
      </c>
      <c r="FF92">
        <f>('RCP26-NEW'!BX5*'Per Unit Emission'!Y48)*3412969.28327645/'Life time change'!$C3</f>
        <v>0</v>
      </c>
      <c r="FG92">
        <f>('RCP26-NEW'!BY5*'Per Unit Emission'!Z48)*3412969.28327645/'Life time change'!$C3</f>
        <v>0</v>
      </c>
      <c r="FH92">
        <f>('RCP26-NEW'!BZ5*'Per Unit Emission'!AA48)*3412969.28327645/'Life time change'!$C3</f>
        <v>0</v>
      </c>
      <c r="FI92">
        <f>('RCP26-NEW'!CA5*'Per Unit Emission'!AB48)*3412969.28327645/'Life time change'!$C3</f>
        <v>0</v>
      </c>
      <c r="FJ92">
        <f>('RCP26-NEW'!CB5*'Per Unit Emission'!AC48)*3412969.28327645/'Life time change'!$C3</f>
        <v>0</v>
      </c>
      <c r="FK92">
        <f>('RCP26-NEW'!CC5*'Per Unit Emission'!AD48)*3412969.28327645/'Life time change'!$C3</f>
        <v>0</v>
      </c>
      <c r="FL92">
        <f>('RCP26-NEW'!CD5*'Per Unit Emission'!AE48)*3412969.28327645/'Life time change'!$C3</f>
        <v>0</v>
      </c>
      <c r="FM92">
        <f>('RCP26-NEW'!CE5*'Per Unit Emission'!AF48)*3412969.28327645/'Life time change'!$C3</f>
        <v>0</v>
      </c>
      <c r="FN92">
        <f>('RCP26-NEW'!CF5*'Per Unit Emission'!AG48)*3412969.28327645/'Life time change'!$C3</f>
        <v>0</v>
      </c>
      <c r="FO92">
        <f>('RCP26-NEW'!CG5*'Per Unit Emission'!AH48)*3412969.28327645/'Life time change'!$C3</f>
        <v>0</v>
      </c>
      <c r="FP92">
        <f>('RCP26-NEW'!CH5*'Per Unit Emission'!AI48)*3412969.28327645/'Life time change'!$C3</f>
        <v>0</v>
      </c>
      <c r="FS92">
        <v>2011</v>
      </c>
      <c r="FT92">
        <f>('RCP19-NEW'!C5*'Per Unit Emission'!AK48)*3412969.28327645/'Life time change'!$C3</f>
        <v>0</v>
      </c>
      <c r="FU92">
        <f>('RCP19-NEW'!D5*'Per Unit Emission'!AL48)*3412969.28327645/'Life time change'!$C3</f>
        <v>0</v>
      </c>
      <c r="FV92">
        <f>('RCP19-NEW'!E5*'Per Unit Emission'!AM48)*3412969.28327645/'Life time change'!$C3</f>
        <v>0</v>
      </c>
      <c r="FW92">
        <f>('RCP19-NEW'!F5*'Per Unit Emission'!AN48)*3412969.28327645/'Life time change'!$C3</f>
        <v>0</v>
      </c>
      <c r="FX92">
        <f>('RCP19-NEW'!G5*'Per Unit Emission'!AO48)*3412969.28327645/'Life time change'!$C3</f>
        <v>0</v>
      </c>
      <c r="FY92">
        <f>('RCP19-NEW'!H5*'Per Unit Emission'!AP48)*3412969.28327645/'Life time change'!$C3</f>
        <v>0</v>
      </c>
      <c r="FZ92">
        <f>('RCP19-NEW'!I5*'Per Unit Emission'!AQ48)*3412969.28327645/'Life time change'!$C3</f>
        <v>0</v>
      </c>
      <c r="GA92">
        <f>('RCP19-NEW'!J5*'Per Unit Emission'!AR48)*3412969.28327645/'Life time change'!$C3</f>
        <v>0</v>
      </c>
      <c r="GB92">
        <f>('RCP19-NEW'!K5*'Per Unit Emission'!AS48)*3412969.28327645/'Life time change'!$C3</f>
        <v>0</v>
      </c>
      <c r="GC92">
        <f>('RCP19-NEW'!L5*'Per Unit Emission'!AT48)*3412969.28327645/'Life time change'!$C3</f>
        <v>0</v>
      </c>
      <c r="GD92">
        <f>('RCP19-NEW'!M5*'Per Unit Emission'!AU48)*3412969.28327645/'Life time change'!$C3</f>
        <v>0</v>
      </c>
      <c r="GE92">
        <f>('RCP19-NEW'!N5*'Per Unit Emission'!AV48)*3412969.28327645/'Life time change'!$C3</f>
        <v>0</v>
      </c>
      <c r="GF92">
        <f>('RCP19-NEW'!O5*'Per Unit Emission'!AW48)*3412969.28327645/'Life time change'!$C3</f>
        <v>0</v>
      </c>
      <c r="GG92">
        <f>('RCP19-NEW'!P5*'Per Unit Emission'!AX48)*3412969.28327645/'Life time change'!$C3</f>
        <v>0</v>
      </c>
      <c r="GH92">
        <f>('RCP19-NEW'!Q5*'Per Unit Emission'!AY48)*3412969.28327645/'Life time change'!$C3</f>
        <v>0</v>
      </c>
      <c r="GI92">
        <f>('RCP19-NEW'!R5*'Per Unit Emission'!AZ48)*3412969.28327645/'Life time change'!$C3</f>
        <v>0</v>
      </c>
      <c r="GJ92">
        <f>('RCP19-NEW'!S5*'Per Unit Emission'!BA48)*3412969.28327645</f>
        <v>0</v>
      </c>
      <c r="GK92">
        <f>('RCP19-NEW'!T5*'Per Unit Emission'!AK48)*3412969.28327645/'Life time change'!$C3</f>
        <v>0</v>
      </c>
      <c r="GL92">
        <f>('RCP19-NEW'!U5*'Per Unit Emission'!AL48)*3412969.28327645/'Life time change'!$C3</f>
        <v>0</v>
      </c>
      <c r="GM92">
        <f>('RCP19-NEW'!V5*'Per Unit Emission'!AM48)*3412969.28327645/'Life time change'!$C3</f>
        <v>0</v>
      </c>
      <c r="GN92">
        <f>('RCP19-NEW'!W5*'Per Unit Emission'!AN48)*3412969.28327645/'Life time change'!$C3</f>
        <v>0</v>
      </c>
      <c r="GO92">
        <f>('RCP19-NEW'!X5*'Per Unit Emission'!AO48)*3412969.28327645/'Life time change'!$C3</f>
        <v>0</v>
      </c>
      <c r="GP92">
        <f>('RCP19-NEW'!Y5*'Per Unit Emission'!AP48)*3412969.28327645/'Life time change'!$C3</f>
        <v>0</v>
      </c>
      <c r="GQ92">
        <f>('RCP19-NEW'!Z5*'Per Unit Emission'!AQ48)*3412969.28327645/'Life time change'!$C3</f>
        <v>0</v>
      </c>
      <c r="GR92">
        <f>('RCP19-NEW'!AA5*'Per Unit Emission'!AR48)*3412969.28327645/'Life time change'!$C3</f>
        <v>0</v>
      </c>
      <c r="GS92">
        <f>('RCP19-NEW'!AB5*'Per Unit Emission'!AS48)*3412969.28327645/'Life time change'!$C3</f>
        <v>0</v>
      </c>
      <c r="GT92">
        <f>('RCP19-NEW'!AC5*'Per Unit Emission'!AT48)*3412969.28327645/'Life time change'!$C3</f>
        <v>0</v>
      </c>
      <c r="GU92">
        <f>('RCP19-NEW'!AD5*'Per Unit Emission'!AU48)*3412969.28327645/'Life time change'!$C3</f>
        <v>0</v>
      </c>
      <c r="GV92">
        <f>('RCP19-NEW'!AE5*'Per Unit Emission'!AV48)*3412969.28327645/'Life time change'!$C3</f>
        <v>0</v>
      </c>
      <c r="GW92">
        <f>('RCP19-NEW'!AF5*'Per Unit Emission'!AW48)*3412969.28327645/'Life time change'!$C3</f>
        <v>0</v>
      </c>
      <c r="GX92">
        <f>('RCP19-NEW'!AG5*'Per Unit Emission'!AX48)*3412969.28327645/'Life time change'!$C3</f>
        <v>0</v>
      </c>
      <c r="GY92">
        <f>('RCP19-NEW'!AH5*'Per Unit Emission'!AY48)*3412969.28327645/'Life time change'!$C3</f>
        <v>0</v>
      </c>
      <c r="GZ92">
        <f>('RCP19-NEW'!AI5*'Per Unit Emission'!AZ48)*3412969.28327645/'Life time change'!$C3</f>
        <v>0</v>
      </c>
      <c r="HA92">
        <f>('RCP19-NEW'!AJ5*'Per Unit Emission'!BA48)*3412969.28327645</f>
        <v>0</v>
      </c>
      <c r="HB92">
        <f>('RCP19-NEW'!AK5*'Per Unit Emission'!AK48)*3412969.28327645/'Life time change'!$C3</f>
        <v>0</v>
      </c>
      <c r="HC92">
        <f>('RCP19-NEW'!AL5*'Per Unit Emission'!AL48)*3412969.28327645/'Life time change'!$C3</f>
        <v>0</v>
      </c>
      <c r="HD92">
        <f>('RCP19-NEW'!AM5*'Per Unit Emission'!AM48)*3412969.28327645/'Life time change'!$C3</f>
        <v>0</v>
      </c>
      <c r="HE92">
        <f>('RCP19-NEW'!AN5*'Per Unit Emission'!AN48)*3412969.28327645/'Life time change'!$C3</f>
        <v>0</v>
      </c>
      <c r="HF92">
        <f>('RCP19-NEW'!AO5*'Per Unit Emission'!AO48)*3412969.28327645/'Life time change'!$C3</f>
        <v>0</v>
      </c>
      <c r="HG92">
        <f>('RCP19-NEW'!AP5*'Per Unit Emission'!AP48)*3412969.28327645/'Life time change'!$C3</f>
        <v>0</v>
      </c>
      <c r="HH92">
        <f>('RCP19-NEW'!AQ5*'Per Unit Emission'!AQ48)*3412969.28327645/'Life time change'!$C3</f>
        <v>0</v>
      </c>
      <c r="HI92">
        <f>('RCP19-NEW'!AR5*'Per Unit Emission'!AR48)*3412969.28327645/'Life time change'!$C3</f>
        <v>0</v>
      </c>
      <c r="HJ92">
        <f>('RCP19-NEW'!AS5*'Per Unit Emission'!AS48)*3412969.28327645/'Life time change'!$C3</f>
        <v>0</v>
      </c>
      <c r="HK92">
        <f>('RCP19-NEW'!AT5*'Per Unit Emission'!AT48)*3412969.28327645/'Life time change'!$C3</f>
        <v>0</v>
      </c>
      <c r="HL92">
        <f>('RCP19-NEW'!AU5*'Per Unit Emission'!AU48)*3412969.28327645/'Life time change'!$C3</f>
        <v>0</v>
      </c>
      <c r="HM92">
        <f>('RCP19-NEW'!AV5*'Per Unit Emission'!AV48)*3412969.28327645/'Life time change'!$C3</f>
        <v>0</v>
      </c>
      <c r="HN92">
        <f>('RCP19-NEW'!AW5*'Per Unit Emission'!AW48)*3412969.28327645/'Life time change'!$C3</f>
        <v>0</v>
      </c>
      <c r="HO92">
        <f>('RCP19-NEW'!AX5*'Per Unit Emission'!AX48)*3412969.28327645/'Life time change'!$C3</f>
        <v>0</v>
      </c>
      <c r="HP92">
        <f>('RCP19-NEW'!AY5*'Per Unit Emission'!AY48)*3412969.28327645/'Life time change'!$C3</f>
        <v>0</v>
      </c>
      <c r="HQ92">
        <f>('RCP19-NEW'!AZ5*'Per Unit Emission'!AZ48)*3412969.28327645/'Life time change'!$C3</f>
        <v>0</v>
      </c>
      <c r="HR92">
        <f>('RCP19-NEW'!BA5*'Per Unit Emission'!BA48)*3412969.28327645</f>
        <v>0</v>
      </c>
      <c r="HS92">
        <f>('RCP19-NEW'!BB5*'Per Unit Emission'!AK48)*3412969.28327645/'Life time change'!$C3</f>
        <v>0</v>
      </c>
      <c r="HT92">
        <f>('RCP19-NEW'!BC5*'Per Unit Emission'!AL48)*3412969.28327645/'Life time change'!$C3</f>
        <v>0</v>
      </c>
      <c r="HU92">
        <f>('RCP19-NEW'!BD5*'Per Unit Emission'!AM48)*3412969.28327645/'Life time change'!$C3</f>
        <v>0</v>
      </c>
      <c r="HV92">
        <f>('RCP19-NEW'!BE5*'Per Unit Emission'!AN48)*3412969.28327645/'Life time change'!$C3</f>
        <v>0</v>
      </c>
      <c r="HW92">
        <f>('RCP19-NEW'!BF5*'Per Unit Emission'!AO48)*3412969.28327645/'Life time change'!$C3</f>
        <v>0</v>
      </c>
      <c r="HX92">
        <f>('RCP19-NEW'!BG5*'Per Unit Emission'!AP48)*3412969.28327645/'Life time change'!$C3</f>
        <v>0</v>
      </c>
      <c r="HY92">
        <f>('RCP19-NEW'!BH5*'Per Unit Emission'!AQ48)*3412969.28327645/'Life time change'!$C3</f>
        <v>0</v>
      </c>
      <c r="HZ92">
        <f>('RCP19-NEW'!BI5*'Per Unit Emission'!AR48)*3412969.28327645/'Life time change'!$C3</f>
        <v>0</v>
      </c>
      <c r="IA92">
        <f>('RCP19-NEW'!BJ5*'Per Unit Emission'!AS48)*3412969.28327645/'Life time change'!$C3</f>
        <v>0</v>
      </c>
      <c r="IB92">
        <f>('RCP19-NEW'!BK5*'Per Unit Emission'!AT48)*3412969.28327645/'Life time change'!$C3</f>
        <v>0</v>
      </c>
      <c r="IC92">
        <f>('RCP19-NEW'!BL5*'Per Unit Emission'!AU48)*3412969.28327645/'Life time change'!$C3</f>
        <v>0</v>
      </c>
      <c r="ID92">
        <f>('RCP19-NEW'!BM5*'Per Unit Emission'!AV48)*3412969.28327645/'Life time change'!$C3</f>
        <v>0</v>
      </c>
      <c r="IE92">
        <f>('RCP19-NEW'!BN5*'Per Unit Emission'!AW48)*3412969.28327645/'Life time change'!$C3</f>
        <v>0</v>
      </c>
      <c r="IF92">
        <f>('RCP19-NEW'!BO5*'Per Unit Emission'!AX48)*3412969.28327645/'Life time change'!$C3</f>
        <v>0</v>
      </c>
      <c r="IG92">
        <f>('RCP19-NEW'!BP5*'Per Unit Emission'!AY48)*3412969.28327645/'Life time change'!$C3</f>
        <v>0</v>
      </c>
      <c r="IH92">
        <f>('RCP19-NEW'!BQ5*'Per Unit Emission'!AZ48)*3412969.28327645/'Life time change'!$C3</f>
        <v>0</v>
      </c>
      <c r="II92">
        <f>('RCP19-NEW'!BR5*'Per Unit Emission'!BA48)*3412969.28327645</f>
        <v>0</v>
      </c>
      <c r="IJ92">
        <f>('RCP19-NEW'!BS5*'Per Unit Emission'!AK48)*3412969.28327645/'Life time change'!$C3</f>
        <v>0</v>
      </c>
      <c r="IK92">
        <f>('RCP19-NEW'!BT5*'Per Unit Emission'!AL48)*3412969.28327645/'Life time change'!$C3</f>
        <v>0</v>
      </c>
      <c r="IL92">
        <f>('RCP19-NEW'!BU5*'Per Unit Emission'!AM48)*3412969.28327645/'Life time change'!$C3</f>
        <v>0</v>
      </c>
      <c r="IM92">
        <f>('RCP19-NEW'!BV5*'Per Unit Emission'!AN48)*3412969.28327645/'Life time change'!$C3</f>
        <v>0</v>
      </c>
      <c r="IN92">
        <f>('RCP19-NEW'!BW5*'Per Unit Emission'!AO48)*3412969.28327645/'Life time change'!$C3</f>
        <v>0</v>
      </c>
      <c r="IO92">
        <f>('RCP19-NEW'!BX5*'Per Unit Emission'!AP48)*3412969.28327645/'Life time change'!$C3</f>
        <v>0</v>
      </c>
      <c r="IP92">
        <f>('RCP19-NEW'!BY5*'Per Unit Emission'!AQ48)*3412969.28327645/'Life time change'!$C3</f>
        <v>0</v>
      </c>
      <c r="IQ92">
        <f>('RCP19-NEW'!BZ5*'Per Unit Emission'!AR48)*3412969.28327645/'Life time change'!$C3</f>
        <v>0</v>
      </c>
      <c r="IR92">
        <f>('RCP19-NEW'!CA5*'Per Unit Emission'!AS48)*3412969.28327645/'Life time change'!$C3</f>
        <v>0</v>
      </c>
      <c r="IS92">
        <f>('RCP19-NEW'!CB5*'Per Unit Emission'!AT48)*3412969.28327645/'Life time change'!$C3</f>
        <v>0</v>
      </c>
      <c r="IT92">
        <f>('RCP19-NEW'!CC5*'Per Unit Emission'!AU48)*3412969.28327645/'Life time change'!$C3</f>
        <v>0</v>
      </c>
      <c r="IU92">
        <f>('RCP19-NEW'!CD5*'Per Unit Emission'!AV48)*3412969.28327645/'Life time change'!$C3</f>
        <v>0</v>
      </c>
      <c r="IV92">
        <f>('RCP19-NEW'!CE5*'Per Unit Emission'!AW48)*3412969.28327645/'Life time change'!$C3</f>
        <v>0</v>
      </c>
      <c r="IW92">
        <f>('RCP19-NEW'!CF5*'Per Unit Emission'!AX48)*3412969.28327645/'Life time change'!$C3</f>
        <v>0</v>
      </c>
      <c r="IX92">
        <f>('RCP19-NEW'!CG5*'Per Unit Emission'!AY48)*3412969.28327645/'Life time change'!$C3</f>
        <v>0</v>
      </c>
      <c r="IY92">
        <f>('RCP19-NEW'!CH5*'Per Unit Emission'!AZ48)*3412969.28327645/'Life time change'!$C3</f>
        <v>0</v>
      </c>
    </row>
    <row r="93" spans="1:259" x14ac:dyDescent="0.25">
      <c r="A93">
        <v>2012</v>
      </c>
      <c r="B93">
        <f>('Base-New'!C6*'Per Unit Emission'!C49)*3412969.28327645/'Life time change'!$C4</f>
        <v>0</v>
      </c>
      <c r="C93">
        <f>('Base-New'!D6*'Per Unit Emission'!D49)*3412969.28327645/'Life time change'!$C4</f>
        <v>0</v>
      </c>
      <c r="D93">
        <f>('Base-New'!E6*'Per Unit Emission'!E49)*3412969.28327645/'Life time change'!$C4</f>
        <v>0</v>
      </c>
      <c r="E93">
        <f>('Base-New'!F6*'Per Unit Emission'!F49)*3412969.28327645/'Life time change'!$C4</f>
        <v>0</v>
      </c>
      <c r="F93">
        <f>('Base-New'!G6*'Per Unit Emission'!G49)*3412969.28327645/'Life time change'!$C4</f>
        <v>0</v>
      </c>
      <c r="G93">
        <f>('Base-New'!H6*'Per Unit Emission'!H49)*3412969.28327645/'Life time change'!$C4</f>
        <v>0</v>
      </c>
      <c r="H93">
        <f>('Base-New'!I6*'Per Unit Emission'!I49)*3412969.28327645/'Life time change'!$C4</f>
        <v>0</v>
      </c>
      <c r="I93">
        <f>('Base-New'!J6*'Per Unit Emission'!J49)*3412969.28327645/'Life time change'!$C4</f>
        <v>0</v>
      </c>
      <c r="J93">
        <f>('Base-New'!K6*'Per Unit Emission'!K49)*3412969.28327645/'Life time change'!$C4</f>
        <v>0</v>
      </c>
      <c r="K93">
        <f>('Base-New'!L6*'Per Unit Emission'!L49)*3412969.28327645/'Life time change'!$C4</f>
        <v>0</v>
      </c>
      <c r="L93">
        <f>('Base-New'!M6*'Per Unit Emission'!M49)*3412969.28327645/'Life time change'!$C4</f>
        <v>0</v>
      </c>
      <c r="M93">
        <f>('Base-New'!N6*'Per Unit Emission'!N49)*3412969.28327645/'Life time change'!$C4</f>
        <v>0</v>
      </c>
      <c r="N93">
        <f>('Base-New'!O6*'Per Unit Emission'!O49)*3412969.28327645/'Life time change'!$C4</f>
        <v>0</v>
      </c>
      <c r="O93">
        <f>('Base-New'!P6*'Per Unit Emission'!P49)*3412969.28327645/'Life time change'!$C4</f>
        <v>0</v>
      </c>
      <c r="P93">
        <f>('Base-New'!Q6*'Per Unit Emission'!Q49)*3412969.28327645/'Life time change'!$C4</f>
        <v>0</v>
      </c>
      <c r="Q93">
        <f>('Base-New'!R6*'Per Unit Emission'!R49)*3412969.28327645/'Life time change'!$C4</f>
        <v>0</v>
      </c>
      <c r="R93">
        <v>2</v>
      </c>
      <c r="S93">
        <f>('Base-New'!T6*'Per Unit Emission'!C49)*3412969.28327645/'Life time change'!$C4</f>
        <v>0</v>
      </c>
      <c r="T93">
        <f>('Base-New'!U6*'Per Unit Emission'!D49)*3412969.28327645/'Life time change'!$C4</f>
        <v>0</v>
      </c>
      <c r="U93">
        <f>('Base-New'!V6*'Per Unit Emission'!E49)*3412969.28327645/'Life time change'!$C4</f>
        <v>0</v>
      </c>
      <c r="V93">
        <f>('Base-New'!W6*'Per Unit Emission'!F49)*3412969.28327645/'Life time change'!$C4</f>
        <v>0</v>
      </c>
      <c r="W93">
        <f>('Base-New'!X6*'Per Unit Emission'!G49)*3412969.28327645/'Life time change'!$C4</f>
        <v>0</v>
      </c>
      <c r="X93">
        <f>('Base-New'!Y6*'Per Unit Emission'!H49)*3412969.28327645/'Life time change'!$C4</f>
        <v>0</v>
      </c>
      <c r="Y93">
        <f>('Base-New'!Z6*'Per Unit Emission'!I49)*3412969.28327645/'Life time change'!$C4</f>
        <v>0</v>
      </c>
      <c r="Z93">
        <f>('Base-New'!AA6*'Per Unit Emission'!J49)*3412969.28327645/'Life time change'!$C4</f>
        <v>0</v>
      </c>
      <c r="AA93">
        <f>('Base-New'!AB6*'Per Unit Emission'!K49)*3412969.28327645/'Life time change'!$C4</f>
        <v>0</v>
      </c>
      <c r="AB93">
        <f>('Base-New'!AC6*'Per Unit Emission'!L49)*3412969.28327645/'Life time change'!$C4</f>
        <v>0</v>
      </c>
      <c r="AC93">
        <f>('Base-New'!AD6*'Per Unit Emission'!M49)*3412969.28327645/'Life time change'!$C4</f>
        <v>0</v>
      </c>
      <c r="AD93">
        <f>('Base-New'!AE6*'Per Unit Emission'!N49)*3412969.28327645/'Life time change'!$C4</f>
        <v>0</v>
      </c>
      <c r="AE93">
        <f>('Base-New'!AF6*'Per Unit Emission'!O49)*3412969.28327645/'Life time change'!$C4</f>
        <v>0</v>
      </c>
      <c r="AF93">
        <f>('Base-New'!AG6*'Per Unit Emission'!P49)*3412969.28327645/'Life time change'!$C4</f>
        <v>0</v>
      </c>
      <c r="AG93">
        <f>('Base-New'!AH6*'Per Unit Emission'!Q49)*3412969.28327645/'Life time change'!$C4</f>
        <v>0</v>
      </c>
      <c r="AH93">
        <f>('Base-New'!AI6*'Per Unit Emission'!R49)*3412969.28327645/'Life time change'!$C4</f>
        <v>0</v>
      </c>
      <c r="AI93">
        <v>2</v>
      </c>
      <c r="AJ93">
        <f>('Base-New'!AK6*'Per Unit Emission'!C49)*3412969.28327645/'Life time change'!$C4</f>
        <v>0</v>
      </c>
      <c r="AK93">
        <f>('Base-New'!AL6*'Per Unit Emission'!D49)*3412969.28327645/'Life time change'!$C4</f>
        <v>0</v>
      </c>
      <c r="AL93">
        <f>('Base-New'!AM6*'Per Unit Emission'!E49)*3412969.28327645/'Life time change'!$C4</f>
        <v>0</v>
      </c>
      <c r="AM93">
        <f>('Base-New'!AN6*'Per Unit Emission'!F49)*3412969.28327645/'Life time change'!$C4</f>
        <v>0</v>
      </c>
      <c r="AN93">
        <f>('Base-New'!AO6*'Per Unit Emission'!G49)*3412969.28327645/'Life time change'!$C4</f>
        <v>0</v>
      </c>
      <c r="AO93">
        <f>('Base-New'!AP6*'Per Unit Emission'!H49)*3412969.28327645/'Life time change'!$C4</f>
        <v>0</v>
      </c>
      <c r="AP93">
        <f>('Base-New'!AQ6*'Per Unit Emission'!I49)*3412969.28327645/'Life time change'!$C4</f>
        <v>0</v>
      </c>
      <c r="AQ93">
        <f>('Base-New'!AR6*'Per Unit Emission'!J49)*3412969.28327645/'Life time change'!$C4</f>
        <v>0</v>
      </c>
      <c r="AR93">
        <f>('Base-New'!AS6*'Per Unit Emission'!K49)*3412969.28327645/'Life time change'!$C4</f>
        <v>0</v>
      </c>
      <c r="AS93">
        <f>('Base-New'!AT6*'Per Unit Emission'!L49)*3412969.28327645/'Life time change'!$C4</f>
        <v>0</v>
      </c>
      <c r="AT93">
        <f>('Base-New'!AU6*'Per Unit Emission'!M49)*3412969.28327645/'Life time change'!$C4</f>
        <v>0</v>
      </c>
      <c r="AU93">
        <f>('Base-New'!AV6*'Per Unit Emission'!N49)*3412969.28327645/'Life time change'!$C4</f>
        <v>0</v>
      </c>
      <c r="AV93">
        <f>('Base-New'!AW6*'Per Unit Emission'!O49)*3412969.28327645/'Life time change'!$C4</f>
        <v>0</v>
      </c>
      <c r="AW93">
        <f>('Base-New'!AX6*'Per Unit Emission'!P49)*3412969.28327645/'Life time change'!$C4</f>
        <v>0</v>
      </c>
      <c r="AX93">
        <f>('Base-New'!AY6*'Per Unit Emission'!Q49)*3412969.28327645/'Life time change'!$C4</f>
        <v>0</v>
      </c>
      <c r="AY93">
        <f>('Base-New'!AZ6*'Per Unit Emission'!R49)*3412969.28327645/'Life time change'!$C4</f>
        <v>0</v>
      </c>
      <c r="AZ93">
        <v>2</v>
      </c>
      <c r="BA93">
        <f>('Base-New'!BB6*'Per Unit Emission'!C49)*3412969.28327645/'Life time change'!$C4</f>
        <v>0</v>
      </c>
      <c r="BB93">
        <f>('Base-New'!BC6*'Per Unit Emission'!D49)*3412969.28327645/'Life time change'!$C4</f>
        <v>0</v>
      </c>
      <c r="BC93">
        <f>('Base-New'!BD6*'Per Unit Emission'!E49)*3412969.28327645/'Life time change'!$C4</f>
        <v>0</v>
      </c>
      <c r="BD93">
        <f>('Base-New'!BE6*'Per Unit Emission'!F49)*3412969.28327645/'Life time change'!$C4</f>
        <v>0</v>
      </c>
      <c r="BE93">
        <f>('Base-New'!BF6*'Per Unit Emission'!G49)*3412969.28327645/'Life time change'!$C4</f>
        <v>0</v>
      </c>
      <c r="BF93">
        <f>('Base-New'!BG6*'Per Unit Emission'!H49)*3412969.28327645/'Life time change'!$C4</f>
        <v>0</v>
      </c>
      <c r="BG93">
        <f>('Base-New'!BH6*'Per Unit Emission'!I49)*3412969.28327645/'Life time change'!$C4</f>
        <v>0</v>
      </c>
      <c r="BH93">
        <f>('Base-New'!BI6*'Per Unit Emission'!J49)*3412969.28327645/'Life time change'!$C4</f>
        <v>0</v>
      </c>
      <c r="BI93">
        <f>('Base-New'!BJ6*'Per Unit Emission'!K49)*3412969.28327645/'Life time change'!$C4</f>
        <v>0</v>
      </c>
      <c r="BJ93">
        <f>('Base-New'!BK6*'Per Unit Emission'!L49)*3412969.28327645/'Life time change'!$C4</f>
        <v>0</v>
      </c>
      <c r="BK93">
        <f>('Base-New'!BL6*'Per Unit Emission'!M49)*3412969.28327645/'Life time change'!$C4</f>
        <v>0</v>
      </c>
      <c r="BL93">
        <f>('Base-New'!BM6*'Per Unit Emission'!N49)*3412969.28327645/'Life time change'!$C4</f>
        <v>0</v>
      </c>
      <c r="BM93">
        <f>('Base-New'!BN6*'Per Unit Emission'!O49)*3412969.28327645/'Life time change'!$C4</f>
        <v>0</v>
      </c>
      <c r="BN93">
        <f>('Base-New'!BO6*'Per Unit Emission'!P49)*3412969.28327645/'Life time change'!$C4</f>
        <v>0</v>
      </c>
      <c r="BO93">
        <f>('Base-New'!BP6*'Per Unit Emission'!Q49)*3412969.28327645/'Life time change'!$C4</f>
        <v>0</v>
      </c>
      <c r="BP93">
        <f>('Base-New'!BQ6*'Per Unit Emission'!R49)*3412969.28327645/'Life time change'!$C4</f>
        <v>0</v>
      </c>
      <c r="BQ93">
        <v>2</v>
      </c>
      <c r="BR93">
        <f>('Base-New'!BS6*'Per Unit Emission'!C49)*3412969.28327645/'Life time change'!$C4</f>
        <v>0</v>
      </c>
      <c r="BS93">
        <f>('Base-New'!BT6*'Per Unit Emission'!D49)*3412969.28327645/'Life time change'!$C4</f>
        <v>0</v>
      </c>
      <c r="BT93">
        <f>('Base-New'!BU6*'Per Unit Emission'!E49)*3412969.28327645/'Life time change'!$C4</f>
        <v>0</v>
      </c>
      <c r="BU93">
        <f>('Base-New'!BV6*'Per Unit Emission'!F49)*3412969.28327645/'Life time change'!$C4</f>
        <v>0</v>
      </c>
      <c r="BV93">
        <f>('Base-New'!BW6*'Per Unit Emission'!G49)*3412969.28327645/'Life time change'!$C4</f>
        <v>0</v>
      </c>
      <c r="BW93">
        <f>('Base-New'!BX6*'Per Unit Emission'!H49)*3412969.28327645/'Life time change'!$C4</f>
        <v>0</v>
      </c>
      <c r="BX93">
        <f>('Base-New'!BY6*'Per Unit Emission'!I49)*3412969.28327645/'Life time change'!$C4</f>
        <v>0</v>
      </c>
      <c r="BY93">
        <f>('Base-New'!BZ6*'Per Unit Emission'!J49)*3412969.28327645/'Life time change'!$C4</f>
        <v>0</v>
      </c>
      <c r="BZ93">
        <f>('Base-New'!CA6*'Per Unit Emission'!K49)*3412969.28327645/'Life time change'!$C4</f>
        <v>0</v>
      </c>
      <c r="CA93">
        <f>('Base-New'!CB6*'Per Unit Emission'!L49)*3412969.28327645/'Life time change'!$C4</f>
        <v>0</v>
      </c>
      <c r="CB93">
        <f>('Base-New'!CC6*'Per Unit Emission'!M49)*3412969.28327645/'Life time change'!$C4</f>
        <v>0</v>
      </c>
      <c r="CC93">
        <f>('Base-New'!CD6*'Per Unit Emission'!N49)*3412969.28327645/'Life time change'!$C4</f>
        <v>0</v>
      </c>
      <c r="CD93">
        <f>('Base-New'!CE6*'Per Unit Emission'!O49)*3412969.28327645/'Life time change'!$C4</f>
        <v>0</v>
      </c>
      <c r="CE93">
        <f>('Base-New'!CF6*'Per Unit Emission'!P49)*3412969.28327645/'Life time change'!$C4</f>
        <v>0</v>
      </c>
      <c r="CF93">
        <f>('Base-New'!CG6*'Per Unit Emission'!Q49)*3412969.28327645/'Life time change'!$C4</f>
        <v>0</v>
      </c>
      <c r="CG93">
        <f>('Base-New'!CH6*'Per Unit Emission'!R49)*3412969.28327645/'Life time change'!$C4</f>
        <v>0</v>
      </c>
      <c r="CJ93">
        <v>2012</v>
      </c>
      <c r="CK93">
        <f>('RCP26-NEW'!C6*'Per Unit Emission'!T49)*3412969.28327645/'Life time change'!$C4</f>
        <v>0</v>
      </c>
      <c r="CL93">
        <f>('RCP26-NEW'!D6*'Per Unit Emission'!U49)*3412969.28327645/'Life time change'!$C4</f>
        <v>0</v>
      </c>
      <c r="CM93">
        <f>('RCP26-NEW'!E6*'Per Unit Emission'!V49)*3412969.28327645/'Life time change'!$C4</f>
        <v>0</v>
      </c>
      <c r="CN93">
        <f>('RCP26-NEW'!F6*'Per Unit Emission'!W49)*3412969.28327645/'Life time change'!$C4</f>
        <v>0</v>
      </c>
      <c r="CO93">
        <f>('RCP26-NEW'!G6*'Per Unit Emission'!X49)*3412969.28327645/'Life time change'!$C4</f>
        <v>0</v>
      </c>
      <c r="CP93">
        <f>('RCP26-NEW'!H6*'Per Unit Emission'!Y49)*3412969.28327645/'Life time change'!$C4</f>
        <v>0</v>
      </c>
      <c r="CQ93">
        <f>('RCP26-NEW'!I6*'Per Unit Emission'!Z49)*3412969.28327645/'Life time change'!$C4</f>
        <v>0</v>
      </c>
      <c r="CR93">
        <f>('RCP26-NEW'!J6*'Per Unit Emission'!AA49)*3412969.28327645/'Life time change'!$C4</f>
        <v>0</v>
      </c>
      <c r="CS93">
        <f>('RCP26-NEW'!K6*'Per Unit Emission'!AB49)*3412969.28327645/'Life time change'!$C4</f>
        <v>0</v>
      </c>
      <c r="CT93">
        <f>('RCP26-NEW'!L6*'Per Unit Emission'!AC49)*3412969.28327645/'Life time change'!$C4</f>
        <v>0</v>
      </c>
      <c r="CU93">
        <f>('RCP26-NEW'!M6*'Per Unit Emission'!AD49)*3412969.28327645/'Life time change'!$C4</f>
        <v>0</v>
      </c>
      <c r="CV93">
        <f>('RCP26-NEW'!N6*'Per Unit Emission'!AE49)*3412969.28327645/'Life time change'!$C4</f>
        <v>0</v>
      </c>
      <c r="CW93">
        <f>('RCP26-NEW'!O6*'Per Unit Emission'!AF49)*3412969.28327645/'Life time change'!$C4</f>
        <v>0</v>
      </c>
      <c r="CX93">
        <f>('RCP26-NEW'!P6*'Per Unit Emission'!AG49)*3412969.28327645/'Life time change'!$C4</f>
        <v>0</v>
      </c>
      <c r="CY93">
        <f>('RCP26-NEW'!Q6*'Per Unit Emission'!AH49)*3412969.28327645/'Life time change'!$C4</f>
        <v>0</v>
      </c>
      <c r="CZ93">
        <f>('RCP26-NEW'!R6*'Per Unit Emission'!AI49)*3412969.28327645/'Life time change'!$C4</f>
        <v>0</v>
      </c>
      <c r="DA93">
        <f>('RCP26-NEW'!S6*'Per Unit Emission'!AJ49)*3412969.28327645</f>
        <v>0</v>
      </c>
      <c r="DB93">
        <f>('RCP26-NEW'!T6*'Per Unit Emission'!T49)*3412969.28327645/'Life time change'!$C4</f>
        <v>0</v>
      </c>
      <c r="DC93">
        <f>('RCP26-NEW'!U6*'Per Unit Emission'!U49)*3412969.28327645/'Life time change'!$C4</f>
        <v>0</v>
      </c>
      <c r="DD93">
        <f>('RCP26-NEW'!V6*'Per Unit Emission'!V49)*3412969.28327645/'Life time change'!$C4</f>
        <v>0</v>
      </c>
      <c r="DE93">
        <f>('RCP26-NEW'!W6*'Per Unit Emission'!W49)*3412969.28327645/'Life time change'!$C4</f>
        <v>0</v>
      </c>
      <c r="DF93">
        <f>('RCP26-NEW'!X6*'Per Unit Emission'!X49)*3412969.28327645/'Life time change'!$C4</f>
        <v>0</v>
      </c>
      <c r="DG93">
        <f>('RCP26-NEW'!Y6*'Per Unit Emission'!Y49)*3412969.28327645/'Life time change'!$C4</f>
        <v>0</v>
      </c>
      <c r="DH93">
        <f>('RCP26-NEW'!Z6*'Per Unit Emission'!Z49)*3412969.28327645/'Life time change'!$C4</f>
        <v>0</v>
      </c>
      <c r="DI93">
        <f>('RCP26-NEW'!AA6*'Per Unit Emission'!AA49)*3412969.28327645/'Life time change'!$C4</f>
        <v>0</v>
      </c>
      <c r="DJ93">
        <f>('RCP26-NEW'!AB6*'Per Unit Emission'!AB49)*3412969.28327645/'Life time change'!$C4</f>
        <v>0</v>
      </c>
      <c r="DK93">
        <f>('RCP26-NEW'!AC6*'Per Unit Emission'!AC49)*3412969.28327645/'Life time change'!$C4</f>
        <v>0</v>
      </c>
      <c r="DL93">
        <f>('RCP26-NEW'!AD6*'Per Unit Emission'!AD49)*3412969.28327645/'Life time change'!$C4</f>
        <v>0</v>
      </c>
      <c r="DM93">
        <f>('RCP26-NEW'!AE6*'Per Unit Emission'!AE49)*3412969.28327645/'Life time change'!$C4</f>
        <v>0</v>
      </c>
      <c r="DN93">
        <f>('RCP26-NEW'!AF6*'Per Unit Emission'!AF49)*3412969.28327645/'Life time change'!$C4</f>
        <v>0</v>
      </c>
      <c r="DO93">
        <f>('RCP26-NEW'!AG6*'Per Unit Emission'!AG49)*3412969.28327645/'Life time change'!$C4</f>
        <v>0</v>
      </c>
      <c r="DP93">
        <f>('RCP26-NEW'!AH6*'Per Unit Emission'!AH49)*3412969.28327645/'Life time change'!$C4</f>
        <v>0</v>
      </c>
      <c r="DQ93">
        <f>('RCP26-NEW'!AI6*'Per Unit Emission'!AI49)*3412969.28327645/'Life time change'!$C4</f>
        <v>0</v>
      </c>
      <c r="DR93">
        <f>('RCP26-NEW'!AJ6*'Per Unit Emission'!AJ49)*3412969.28327645</f>
        <v>0</v>
      </c>
      <c r="DS93">
        <f>('RCP26-NEW'!AK6*'Per Unit Emission'!T49)*3412969.28327645/'Life time change'!$C4</f>
        <v>0</v>
      </c>
      <c r="DT93">
        <f>('RCP26-NEW'!AL6*'Per Unit Emission'!U49)*3412969.28327645/'Life time change'!$C4</f>
        <v>0</v>
      </c>
      <c r="DU93">
        <f>('RCP26-NEW'!AM6*'Per Unit Emission'!V49)*3412969.28327645/'Life time change'!$C4</f>
        <v>0</v>
      </c>
      <c r="DV93">
        <f>('RCP26-NEW'!AN6*'Per Unit Emission'!W49)*3412969.28327645/'Life time change'!$C4</f>
        <v>0</v>
      </c>
      <c r="DW93">
        <f>('RCP26-NEW'!AO6*'Per Unit Emission'!X49)*3412969.28327645/'Life time change'!$C4</f>
        <v>0</v>
      </c>
      <c r="DX93">
        <f>('RCP26-NEW'!AP6*'Per Unit Emission'!Y49)*3412969.28327645/'Life time change'!$C4</f>
        <v>0</v>
      </c>
      <c r="DY93">
        <f>('RCP26-NEW'!AQ6*'Per Unit Emission'!Z49)*3412969.28327645/'Life time change'!$C4</f>
        <v>0</v>
      </c>
      <c r="DZ93">
        <f>('RCP26-NEW'!AR6*'Per Unit Emission'!AA49)*3412969.28327645/'Life time change'!$C4</f>
        <v>0</v>
      </c>
      <c r="EA93">
        <f>('RCP26-NEW'!AS6*'Per Unit Emission'!AB49)*3412969.28327645/'Life time change'!$C4</f>
        <v>0</v>
      </c>
      <c r="EB93">
        <f>('RCP26-NEW'!AT6*'Per Unit Emission'!AC49)*3412969.28327645/'Life time change'!$C4</f>
        <v>0</v>
      </c>
      <c r="EC93">
        <f>('RCP26-NEW'!AU6*'Per Unit Emission'!AD49)*3412969.28327645/'Life time change'!$C4</f>
        <v>0</v>
      </c>
      <c r="ED93">
        <f>('RCP26-NEW'!AV6*'Per Unit Emission'!AE49)*3412969.28327645/'Life time change'!$C4</f>
        <v>0</v>
      </c>
      <c r="EE93">
        <f>('RCP26-NEW'!AW6*'Per Unit Emission'!AF49)*3412969.28327645/'Life time change'!$C4</f>
        <v>0</v>
      </c>
      <c r="EF93">
        <f>('RCP26-NEW'!AX6*'Per Unit Emission'!AG49)*3412969.28327645/'Life time change'!$C4</f>
        <v>0</v>
      </c>
      <c r="EG93">
        <f>('RCP26-NEW'!AY6*'Per Unit Emission'!AH49)*3412969.28327645/'Life time change'!$C4</f>
        <v>0</v>
      </c>
      <c r="EH93">
        <f>('RCP26-NEW'!AZ6*'Per Unit Emission'!AI49)*3412969.28327645/'Life time change'!$C4</f>
        <v>0</v>
      </c>
      <c r="EI93">
        <f>('RCP26-NEW'!BA6*'Per Unit Emission'!AJ49)*3412969.28327645</f>
        <v>0</v>
      </c>
      <c r="EJ93">
        <f>('RCP26-NEW'!BB6*'Per Unit Emission'!T49)*3412969.28327645/'Life time change'!$C4</f>
        <v>0</v>
      </c>
      <c r="EK93">
        <f>('RCP26-NEW'!BC6*'Per Unit Emission'!U49)*3412969.28327645/'Life time change'!$C4</f>
        <v>0</v>
      </c>
      <c r="EL93">
        <f>('RCP26-NEW'!BD6*'Per Unit Emission'!V49)*3412969.28327645/'Life time change'!$C4</f>
        <v>0</v>
      </c>
      <c r="EM93">
        <f>('RCP26-NEW'!BE6*'Per Unit Emission'!W49)*3412969.28327645/'Life time change'!$C4</f>
        <v>0</v>
      </c>
      <c r="EN93">
        <f>('RCP26-NEW'!BF6*'Per Unit Emission'!X49)*3412969.28327645/'Life time change'!$C4</f>
        <v>0</v>
      </c>
      <c r="EO93">
        <f>('RCP26-NEW'!BG6*'Per Unit Emission'!Y49)*3412969.28327645/'Life time change'!$C4</f>
        <v>0</v>
      </c>
      <c r="EP93">
        <f>('RCP26-NEW'!BH6*'Per Unit Emission'!Z49)*3412969.28327645/'Life time change'!$C4</f>
        <v>0</v>
      </c>
      <c r="EQ93">
        <f>('RCP26-NEW'!BI6*'Per Unit Emission'!AA49)*3412969.28327645/'Life time change'!$C4</f>
        <v>0</v>
      </c>
      <c r="ER93">
        <f>('RCP26-NEW'!BJ6*'Per Unit Emission'!AB49)*3412969.28327645/'Life time change'!$C4</f>
        <v>0</v>
      </c>
      <c r="ES93">
        <f>('RCP26-NEW'!BK6*'Per Unit Emission'!AC49)*3412969.28327645/'Life time change'!$C4</f>
        <v>0</v>
      </c>
      <c r="ET93">
        <f>('RCP26-NEW'!BL6*'Per Unit Emission'!AD49)*3412969.28327645/'Life time change'!$C4</f>
        <v>0</v>
      </c>
      <c r="EU93">
        <f>('RCP26-NEW'!BM6*'Per Unit Emission'!AE49)*3412969.28327645/'Life time change'!$C4</f>
        <v>0</v>
      </c>
      <c r="EV93">
        <f>('RCP26-NEW'!BN6*'Per Unit Emission'!AF49)*3412969.28327645/'Life time change'!$C4</f>
        <v>0</v>
      </c>
      <c r="EW93">
        <f>('RCP26-NEW'!BO6*'Per Unit Emission'!AG49)*3412969.28327645/'Life time change'!$C4</f>
        <v>0</v>
      </c>
      <c r="EX93">
        <f>('RCP26-NEW'!BP6*'Per Unit Emission'!AH49)*3412969.28327645/'Life time change'!$C4</f>
        <v>0</v>
      </c>
      <c r="EY93">
        <f>('RCP26-NEW'!BQ6*'Per Unit Emission'!AI49)*3412969.28327645/'Life time change'!$C4</f>
        <v>0</v>
      </c>
      <c r="EZ93">
        <f>('RCP26-NEW'!BR6*'Per Unit Emission'!AJ49)*3412969.28327645</f>
        <v>0</v>
      </c>
      <c r="FA93">
        <f>('RCP26-NEW'!BS6*'Per Unit Emission'!T49)*3412969.28327645/'Life time change'!$C4</f>
        <v>0</v>
      </c>
      <c r="FB93">
        <f>('RCP26-NEW'!BT6*'Per Unit Emission'!U49)*3412969.28327645/'Life time change'!$C4</f>
        <v>0</v>
      </c>
      <c r="FC93">
        <f>('RCP26-NEW'!BU6*'Per Unit Emission'!V49)*3412969.28327645/'Life time change'!$C4</f>
        <v>0</v>
      </c>
      <c r="FD93">
        <f>('RCP26-NEW'!BV6*'Per Unit Emission'!W49)*3412969.28327645/'Life time change'!$C4</f>
        <v>0</v>
      </c>
      <c r="FE93">
        <f>('RCP26-NEW'!BW6*'Per Unit Emission'!X49)*3412969.28327645/'Life time change'!$C4</f>
        <v>0</v>
      </c>
      <c r="FF93">
        <f>('RCP26-NEW'!BX6*'Per Unit Emission'!Y49)*3412969.28327645/'Life time change'!$C4</f>
        <v>0</v>
      </c>
      <c r="FG93">
        <f>('RCP26-NEW'!BY6*'Per Unit Emission'!Z49)*3412969.28327645/'Life time change'!$C4</f>
        <v>0</v>
      </c>
      <c r="FH93">
        <f>('RCP26-NEW'!BZ6*'Per Unit Emission'!AA49)*3412969.28327645/'Life time change'!$C4</f>
        <v>0</v>
      </c>
      <c r="FI93">
        <f>('RCP26-NEW'!CA6*'Per Unit Emission'!AB49)*3412969.28327645/'Life time change'!$C4</f>
        <v>0</v>
      </c>
      <c r="FJ93">
        <f>('RCP26-NEW'!CB6*'Per Unit Emission'!AC49)*3412969.28327645/'Life time change'!$C4</f>
        <v>0</v>
      </c>
      <c r="FK93">
        <f>('RCP26-NEW'!CC6*'Per Unit Emission'!AD49)*3412969.28327645/'Life time change'!$C4</f>
        <v>0</v>
      </c>
      <c r="FL93">
        <f>('RCP26-NEW'!CD6*'Per Unit Emission'!AE49)*3412969.28327645/'Life time change'!$C4</f>
        <v>0</v>
      </c>
      <c r="FM93">
        <f>('RCP26-NEW'!CE6*'Per Unit Emission'!AF49)*3412969.28327645/'Life time change'!$C4</f>
        <v>0</v>
      </c>
      <c r="FN93">
        <f>('RCP26-NEW'!CF6*'Per Unit Emission'!AG49)*3412969.28327645/'Life time change'!$C4</f>
        <v>0</v>
      </c>
      <c r="FO93">
        <f>('RCP26-NEW'!CG6*'Per Unit Emission'!AH49)*3412969.28327645/'Life time change'!$C4</f>
        <v>0</v>
      </c>
      <c r="FP93">
        <f>('RCP26-NEW'!CH6*'Per Unit Emission'!AI49)*3412969.28327645/'Life time change'!$C4</f>
        <v>0</v>
      </c>
      <c r="FS93">
        <v>2012</v>
      </c>
      <c r="FT93">
        <f>('RCP19-NEW'!C6*'Per Unit Emission'!AK49)*3412969.28327645/'Life time change'!$C4</f>
        <v>0</v>
      </c>
      <c r="FU93">
        <f>('RCP19-NEW'!D6*'Per Unit Emission'!AL49)*3412969.28327645/'Life time change'!$C4</f>
        <v>0</v>
      </c>
      <c r="FV93">
        <f>('RCP19-NEW'!E6*'Per Unit Emission'!AM49)*3412969.28327645/'Life time change'!$C4</f>
        <v>0</v>
      </c>
      <c r="FW93">
        <f>('RCP19-NEW'!F6*'Per Unit Emission'!AN49)*3412969.28327645/'Life time change'!$C4</f>
        <v>0</v>
      </c>
      <c r="FX93">
        <f>('RCP19-NEW'!G6*'Per Unit Emission'!AO49)*3412969.28327645/'Life time change'!$C4</f>
        <v>0</v>
      </c>
      <c r="FY93">
        <f>('RCP19-NEW'!H6*'Per Unit Emission'!AP49)*3412969.28327645/'Life time change'!$C4</f>
        <v>0</v>
      </c>
      <c r="FZ93">
        <f>('RCP19-NEW'!I6*'Per Unit Emission'!AQ49)*3412969.28327645/'Life time change'!$C4</f>
        <v>0</v>
      </c>
      <c r="GA93">
        <f>('RCP19-NEW'!J6*'Per Unit Emission'!AR49)*3412969.28327645/'Life time change'!$C4</f>
        <v>0</v>
      </c>
      <c r="GB93">
        <f>('RCP19-NEW'!K6*'Per Unit Emission'!AS49)*3412969.28327645/'Life time change'!$C4</f>
        <v>0</v>
      </c>
      <c r="GC93">
        <f>('RCP19-NEW'!L6*'Per Unit Emission'!AT49)*3412969.28327645/'Life time change'!$C4</f>
        <v>0</v>
      </c>
      <c r="GD93">
        <f>('RCP19-NEW'!M6*'Per Unit Emission'!AU49)*3412969.28327645/'Life time change'!$C4</f>
        <v>0</v>
      </c>
      <c r="GE93">
        <f>('RCP19-NEW'!N6*'Per Unit Emission'!AV49)*3412969.28327645/'Life time change'!$C4</f>
        <v>0</v>
      </c>
      <c r="GF93">
        <f>('RCP19-NEW'!O6*'Per Unit Emission'!AW49)*3412969.28327645/'Life time change'!$C4</f>
        <v>0</v>
      </c>
      <c r="GG93">
        <f>('RCP19-NEW'!P6*'Per Unit Emission'!AX49)*3412969.28327645/'Life time change'!$C4</f>
        <v>0</v>
      </c>
      <c r="GH93">
        <f>('RCP19-NEW'!Q6*'Per Unit Emission'!AY49)*3412969.28327645/'Life time change'!$C4</f>
        <v>0</v>
      </c>
      <c r="GI93">
        <f>('RCP19-NEW'!R6*'Per Unit Emission'!AZ49)*3412969.28327645/'Life time change'!$C4</f>
        <v>0</v>
      </c>
      <c r="GJ93">
        <f>('RCP19-NEW'!S6*'Per Unit Emission'!BA49)*3412969.28327645</f>
        <v>0</v>
      </c>
      <c r="GK93">
        <f>('RCP19-NEW'!T6*'Per Unit Emission'!AK49)*3412969.28327645/'Life time change'!$C4</f>
        <v>0</v>
      </c>
      <c r="GL93">
        <f>('RCP19-NEW'!U6*'Per Unit Emission'!AL49)*3412969.28327645/'Life time change'!$C4</f>
        <v>0</v>
      </c>
      <c r="GM93">
        <f>('RCP19-NEW'!V6*'Per Unit Emission'!AM49)*3412969.28327645/'Life time change'!$C4</f>
        <v>0</v>
      </c>
      <c r="GN93">
        <f>('RCP19-NEW'!W6*'Per Unit Emission'!AN49)*3412969.28327645/'Life time change'!$C4</f>
        <v>0</v>
      </c>
      <c r="GO93">
        <f>('RCP19-NEW'!X6*'Per Unit Emission'!AO49)*3412969.28327645/'Life time change'!$C4</f>
        <v>0</v>
      </c>
      <c r="GP93">
        <f>('RCP19-NEW'!Y6*'Per Unit Emission'!AP49)*3412969.28327645/'Life time change'!$C4</f>
        <v>0</v>
      </c>
      <c r="GQ93">
        <f>('RCP19-NEW'!Z6*'Per Unit Emission'!AQ49)*3412969.28327645/'Life time change'!$C4</f>
        <v>0</v>
      </c>
      <c r="GR93">
        <f>('RCP19-NEW'!AA6*'Per Unit Emission'!AR49)*3412969.28327645/'Life time change'!$C4</f>
        <v>0</v>
      </c>
      <c r="GS93">
        <f>('RCP19-NEW'!AB6*'Per Unit Emission'!AS49)*3412969.28327645/'Life time change'!$C4</f>
        <v>0</v>
      </c>
      <c r="GT93">
        <f>('RCP19-NEW'!AC6*'Per Unit Emission'!AT49)*3412969.28327645/'Life time change'!$C4</f>
        <v>0</v>
      </c>
      <c r="GU93">
        <f>('RCP19-NEW'!AD6*'Per Unit Emission'!AU49)*3412969.28327645/'Life time change'!$C4</f>
        <v>0</v>
      </c>
      <c r="GV93">
        <f>('RCP19-NEW'!AE6*'Per Unit Emission'!AV49)*3412969.28327645/'Life time change'!$C4</f>
        <v>0</v>
      </c>
      <c r="GW93">
        <f>('RCP19-NEW'!AF6*'Per Unit Emission'!AW49)*3412969.28327645/'Life time change'!$C4</f>
        <v>0</v>
      </c>
      <c r="GX93">
        <f>('RCP19-NEW'!AG6*'Per Unit Emission'!AX49)*3412969.28327645/'Life time change'!$C4</f>
        <v>0</v>
      </c>
      <c r="GY93">
        <f>('RCP19-NEW'!AH6*'Per Unit Emission'!AY49)*3412969.28327645/'Life time change'!$C4</f>
        <v>0</v>
      </c>
      <c r="GZ93">
        <f>('RCP19-NEW'!AI6*'Per Unit Emission'!AZ49)*3412969.28327645/'Life time change'!$C4</f>
        <v>0</v>
      </c>
      <c r="HA93">
        <f>('RCP19-NEW'!AJ6*'Per Unit Emission'!BA49)*3412969.28327645</f>
        <v>0</v>
      </c>
      <c r="HB93">
        <f>('RCP19-NEW'!AK6*'Per Unit Emission'!AK49)*3412969.28327645/'Life time change'!$C4</f>
        <v>0</v>
      </c>
      <c r="HC93">
        <f>('RCP19-NEW'!AL6*'Per Unit Emission'!AL49)*3412969.28327645/'Life time change'!$C4</f>
        <v>0</v>
      </c>
      <c r="HD93">
        <f>('RCP19-NEW'!AM6*'Per Unit Emission'!AM49)*3412969.28327645/'Life time change'!$C4</f>
        <v>0</v>
      </c>
      <c r="HE93">
        <f>('RCP19-NEW'!AN6*'Per Unit Emission'!AN49)*3412969.28327645/'Life time change'!$C4</f>
        <v>0</v>
      </c>
      <c r="HF93">
        <f>('RCP19-NEW'!AO6*'Per Unit Emission'!AO49)*3412969.28327645/'Life time change'!$C4</f>
        <v>0</v>
      </c>
      <c r="HG93">
        <f>('RCP19-NEW'!AP6*'Per Unit Emission'!AP49)*3412969.28327645/'Life time change'!$C4</f>
        <v>0</v>
      </c>
      <c r="HH93">
        <f>('RCP19-NEW'!AQ6*'Per Unit Emission'!AQ49)*3412969.28327645/'Life time change'!$C4</f>
        <v>0</v>
      </c>
      <c r="HI93">
        <f>('RCP19-NEW'!AR6*'Per Unit Emission'!AR49)*3412969.28327645/'Life time change'!$C4</f>
        <v>0</v>
      </c>
      <c r="HJ93">
        <f>('RCP19-NEW'!AS6*'Per Unit Emission'!AS49)*3412969.28327645/'Life time change'!$C4</f>
        <v>0</v>
      </c>
      <c r="HK93">
        <f>('RCP19-NEW'!AT6*'Per Unit Emission'!AT49)*3412969.28327645/'Life time change'!$C4</f>
        <v>0</v>
      </c>
      <c r="HL93">
        <f>('RCP19-NEW'!AU6*'Per Unit Emission'!AU49)*3412969.28327645/'Life time change'!$C4</f>
        <v>0</v>
      </c>
      <c r="HM93">
        <f>('RCP19-NEW'!AV6*'Per Unit Emission'!AV49)*3412969.28327645/'Life time change'!$C4</f>
        <v>0</v>
      </c>
      <c r="HN93">
        <f>('RCP19-NEW'!AW6*'Per Unit Emission'!AW49)*3412969.28327645/'Life time change'!$C4</f>
        <v>0</v>
      </c>
      <c r="HO93">
        <f>('RCP19-NEW'!AX6*'Per Unit Emission'!AX49)*3412969.28327645/'Life time change'!$C4</f>
        <v>0</v>
      </c>
      <c r="HP93">
        <f>('RCP19-NEW'!AY6*'Per Unit Emission'!AY49)*3412969.28327645/'Life time change'!$C4</f>
        <v>0</v>
      </c>
      <c r="HQ93">
        <f>('RCP19-NEW'!AZ6*'Per Unit Emission'!AZ49)*3412969.28327645/'Life time change'!$C4</f>
        <v>0</v>
      </c>
      <c r="HR93">
        <f>('RCP19-NEW'!BA6*'Per Unit Emission'!BA49)*3412969.28327645</f>
        <v>0</v>
      </c>
      <c r="HS93">
        <f>('RCP19-NEW'!BB6*'Per Unit Emission'!AK49)*3412969.28327645/'Life time change'!$C4</f>
        <v>0</v>
      </c>
      <c r="HT93">
        <f>('RCP19-NEW'!BC6*'Per Unit Emission'!AL49)*3412969.28327645/'Life time change'!$C4</f>
        <v>0</v>
      </c>
      <c r="HU93">
        <f>('RCP19-NEW'!BD6*'Per Unit Emission'!AM49)*3412969.28327645/'Life time change'!$C4</f>
        <v>0</v>
      </c>
      <c r="HV93">
        <f>('RCP19-NEW'!BE6*'Per Unit Emission'!AN49)*3412969.28327645/'Life time change'!$C4</f>
        <v>0</v>
      </c>
      <c r="HW93">
        <f>('RCP19-NEW'!BF6*'Per Unit Emission'!AO49)*3412969.28327645/'Life time change'!$C4</f>
        <v>0</v>
      </c>
      <c r="HX93">
        <f>('RCP19-NEW'!BG6*'Per Unit Emission'!AP49)*3412969.28327645/'Life time change'!$C4</f>
        <v>0</v>
      </c>
      <c r="HY93">
        <f>('RCP19-NEW'!BH6*'Per Unit Emission'!AQ49)*3412969.28327645/'Life time change'!$C4</f>
        <v>0</v>
      </c>
      <c r="HZ93">
        <f>('RCP19-NEW'!BI6*'Per Unit Emission'!AR49)*3412969.28327645/'Life time change'!$C4</f>
        <v>0</v>
      </c>
      <c r="IA93">
        <f>('RCP19-NEW'!BJ6*'Per Unit Emission'!AS49)*3412969.28327645/'Life time change'!$C4</f>
        <v>0</v>
      </c>
      <c r="IB93">
        <f>('RCP19-NEW'!BK6*'Per Unit Emission'!AT49)*3412969.28327645/'Life time change'!$C4</f>
        <v>0</v>
      </c>
      <c r="IC93">
        <f>('RCP19-NEW'!BL6*'Per Unit Emission'!AU49)*3412969.28327645/'Life time change'!$C4</f>
        <v>0</v>
      </c>
      <c r="ID93">
        <f>('RCP19-NEW'!BM6*'Per Unit Emission'!AV49)*3412969.28327645/'Life time change'!$C4</f>
        <v>0</v>
      </c>
      <c r="IE93">
        <f>('RCP19-NEW'!BN6*'Per Unit Emission'!AW49)*3412969.28327645/'Life time change'!$C4</f>
        <v>0</v>
      </c>
      <c r="IF93">
        <f>('RCP19-NEW'!BO6*'Per Unit Emission'!AX49)*3412969.28327645/'Life time change'!$C4</f>
        <v>0</v>
      </c>
      <c r="IG93">
        <f>('RCP19-NEW'!BP6*'Per Unit Emission'!AY49)*3412969.28327645/'Life time change'!$C4</f>
        <v>0</v>
      </c>
      <c r="IH93">
        <f>('RCP19-NEW'!BQ6*'Per Unit Emission'!AZ49)*3412969.28327645/'Life time change'!$C4</f>
        <v>0</v>
      </c>
      <c r="II93">
        <f>('RCP19-NEW'!BR6*'Per Unit Emission'!BA49)*3412969.28327645</f>
        <v>0</v>
      </c>
      <c r="IJ93">
        <f>('RCP19-NEW'!BS6*'Per Unit Emission'!AK49)*3412969.28327645/'Life time change'!$C4</f>
        <v>0</v>
      </c>
      <c r="IK93">
        <f>('RCP19-NEW'!BT6*'Per Unit Emission'!AL49)*3412969.28327645/'Life time change'!$C4</f>
        <v>0</v>
      </c>
      <c r="IL93">
        <f>('RCP19-NEW'!BU6*'Per Unit Emission'!AM49)*3412969.28327645/'Life time change'!$C4</f>
        <v>0</v>
      </c>
      <c r="IM93">
        <f>('RCP19-NEW'!BV6*'Per Unit Emission'!AN49)*3412969.28327645/'Life time change'!$C4</f>
        <v>0</v>
      </c>
      <c r="IN93">
        <f>('RCP19-NEW'!BW6*'Per Unit Emission'!AO49)*3412969.28327645/'Life time change'!$C4</f>
        <v>0</v>
      </c>
      <c r="IO93">
        <f>('RCP19-NEW'!BX6*'Per Unit Emission'!AP49)*3412969.28327645/'Life time change'!$C4</f>
        <v>0</v>
      </c>
      <c r="IP93">
        <f>('RCP19-NEW'!BY6*'Per Unit Emission'!AQ49)*3412969.28327645/'Life time change'!$C4</f>
        <v>0</v>
      </c>
      <c r="IQ93">
        <f>('RCP19-NEW'!BZ6*'Per Unit Emission'!AR49)*3412969.28327645/'Life time change'!$C4</f>
        <v>0</v>
      </c>
      <c r="IR93">
        <f>('RCP19-NEW'!CA6*'Per Unit Emission'!AS49)*3412969.28327645/'Life time change'!$C4</f>
        <v>0</v>
      </c>
      <c r="IS93">
        <f>('RCP19-NEW'!CB6*'Per Unit Emission'!AT49)*3412969.28327645/'Life time change'!$C4</f>
        <v>0</v>
      </c>
      <c r="IT93">
        <f>('RCP19-NEW'!CC6*'Per Unit Emission'!AU49)*3412969.28327645/'Life time change'!$C4</f>
        <v>0</v>
      </c>
      <c r="IU93">
        <f>('RCP19-NEW'!CD6*'Per Unit Emission'!AV49)*3412969.28327645/'Life time change'!$C4</f>
        <v>0</v>
      </c>
      <c r="IV93">
        <f>('RCP19-NEW'!CE6*'Per Unit Emission'!AW49)*3412969.28327645/'Life time change'!$C4</f>
        <v>0</v>
      </c>
      <c r="IW93">
        <f>('RCP19-NEW'!CF6*'Per Unit Emission'!AX49)*3412969.28327645/'Life time change'!$C4</f>
        <v>0</v>
      </c>
      <c r="IX93">
        <f>('RCP19-NEW'!CG6*'Per Unit Emission'!AY49)*3412969.28327645/'Life time change'!$C4</f>
        <v>0</v>
      </c>
      <c r="IY93">
        <f>('RCP19-NEW'!CH6*'Per Unit Emission'!AZ49)*3412969.28327645/'Life time change'!$C4</f>
        <v>0</v>
      </c>
    </row>
    <row r="94" spans="1:259" x14ac:dyDescent="0.25">
      <c r="A94">
        <v>2013</v>
      </c>
      <c r="B94">
        <f>('Base-New'!C7*'Per Unit Emission'!C50)*3412969.28327645/'Life time change'!$C5</f>
        <v>0</v>
      </c>
      <c r="C94">
        <f>('Base-New'!D7*'Per Unit Emission'!D50)*3412969.28327645/'Life time change'!$C5</f>
        <v>0</v>
      </c>
      <c r="D94">
        <f>('Base-New'!E7*'Per Unit Emission'!E50)*3412969.28327645/'Life time change'!$C5</f>
        <v>0</v>
      </c>
      <c r="E94">
        <f>('Base-New'!F7*'Per Unit Emission'!F50)*3412969.28327645/'Life time change'!$C5</f>
        <v>0</v>
      </c>
      <c r="F94">
        <f>('Base-New'!G7*'Per Unit Emission'!G50)*3412969.28327645/'Life time change'!$C5</f>
        <v>0</v>
      </c>
      <c r="G94">
        <f>('Base-New'!H7*'Per Unit Emission'!H50)*3412969.28327645/'Life time change'!$C5</f>
        <v>0</v>
      </c>
      <c r="H94">
        <f>('Base-New'!I7*'Per Unit Emission'!I50)*3412969.28327645/'Life time change'!$C5</f>
        <v>0</v>
      </c>
      <c r="I94">
        <f>('Base-New'!J7*'Per Unit Emission'!J50)*3412969.28327645/'Life time change'!$C5</f>
        <v>0</v>
      </c>
      <c r="J94">
        <f>('Base-New'!K7*'Per Unit Emission'!K50)*3412969.28327645/'Life time change'!$C5</f>
        <v>0</v>
      </c>
      <c r="K94">
        <f>('Base-New'!L7*'Per Unit Emission'!L50)*3412969.28327645/'Life time change'!$C5</f>
        <v>0</v>
      </c>
      <c r="L94">
        <f>('Base-New'!M7*'Per Unit Emission'!M50)*3412969.28327645/'Life time change'!$C5</f>
        <v>0</v>
      </c>
      <c r="M94">
        <f>('Base-New'!N7*'Per Unit Emission'!N50)*3412969.28327645/'Life time change'!$C5</f>
        <v>0</v>
      </c>
      <c r="N94">
        <f>('Base-New'!O7*'Per Unit Emission'!O50)*3412969.28327645/'Life time change'!$C5</f>
        <v>0</v>
      </c>
      <c r="O94">
        <f>('Base-New'!P7*'Per Unit Emission'!P50)*3412969.28327645/'Life time change'!$C5</f>
        <v>0</v>
      </c>
      <c r="P94">
        <f>('Base-New'!Q7*'Per Unit Emission'!Q50)*3412969.28327645/'Life time change'!$C5</f>
        <v>0</v>
      </c>
      <c r="Q94">
        <f>('Base-New'!R7*'Per Unit Emission'!R50)*3412969.28327645/'Life time change'!$C5</f>
        <v>0</v>
      </c>
      <c r="R94">
        <v>3</v>
      </c>
      <c r="S94">
        <f>('Base-New'!T7*'Per Unit Emission'!C50)*3412969.28327645/'Life time change'!$C5</f>
        <v>0</v>
      </c>
      <c r="T94">
        <f>('Base-New'!U7*'Per Unit Emission'!D50)*3412969.28327645/'Life time change'!$C5</f>
        <v>0</v>
      </c>
      <c r="U94">
        <f>('Base-New'!V7*'Per Unit Emission'!E50)*3412969.28327645/'Life time change'!$C5</f>
        <v>0</v>
      </c>
      <c r="V94">
        <f>('Base-New'!W7*'Per Unit Emission'!F50)*3412969.28327645/'Life time change'!$C5</f>
        <v>0</v>
      </c>
      <c r="W94">
        <f>('Base-New'!X7*'Per Unit Emission'!G50)*3412969.28327645/'Life time change'!$C5</f>
        <v>0</v>
      </c>
      <c r="X94">
        <f>('Base-New'!Y7*'Per Unit Emission'!H50)*3412969.28327645/'Life time change'!$C5</f>
        <v>0</v>
      </c>
      <c r="Y94">
        <f>('Base-New'!Z7*'Per Unit Emission'!I50)*3412969.28327645/'Life time change'!$C5</f>
        <v>0</v>
      </c>
      <c r="Z94">
        <f>('Base-New'!AA7*'Per Unit Emission'!J50)*3412969.28327645/'Life time change'!$C5</f>
        <v>0</v>
      </c>
      <c r="AA94">
        <f>('Base-New'!AB7*'Per Unit Emission'!K50)*3412969.28327645/'Life time change'!$C5</f>
        <v>0</v>
      </c>
      <c r="AB94">
        <f>('Base-New'!AC7*'Per Unit Emission'!L50)*3412969.28327645/'Life time change'!$C5</f>
        <v>0</v>
      </c>
      <c r="AC94">
        <f>('Base-New'!AD7*'Per Unit Emission'!M50)*3412969.28327645/'Life time change'!$C5</f>
        <v>0</v>
      </c>
      <c r="AD94">
        <f>('Base-New'!AE7*'Per Unit Emission'!N50)*3412969.28327645/'Life time change'!$C5</f>
        <v>0</v>
      </c>
      <c r="AE94">
        <f>('Base-New'!AF7*'Per Unit Emission'!O50)*3412969.28327645/'Life time change'!$C5</f>
        <v>0</v>
      </c>
      <c r="AF94">
        <f>('Base-New'!AG7*'Per Unit Emission'!P50)*3412969.28327645/'Life time change'!$C5</f>
        <v>0</v>
      </c>
      <c r="AG94">
        <f>('Base-New'!AH7*'Per Unit Emission'!Q50)*3412969.28327645/'Life time change'!$C5</f>
        <v>0</v>
      </c>
      <c r="AH94">
        <f>('Base-New'!AI7*'Per Unit Emission'!R50)*3412969.28327645/'Life time change'!$C5</f>
        <v>0</v>
      </c>
      <c r="AI94">
        <v>3</v>
      </c>
      <c r="AJ94">
        <f>('Base-New'!AK7*'Per Unit Emission'!C50)*3412969.28327645/'Life time change'!$C5</f>
        <v>0</v>
      </c>
      <c r="AK94">
        <f>('Base-New'!AL7*'Per Unit Emission'!D50)*3412969.28327645/'Life time change'!$C5</f>
        <v>0</v>
      </c>
      <c r="AL94">
        <f>('Base-New'!AM7*'Per Unit Emission'!E50)*3412969.28327645/'Life time change'!$C5</f>
        <v>0</v>
      </c>
      <c r="AM94">
        <f>('Base-New'!AN7*'Per Unit Emission'!F50)*3412969.28327645/'Life time change'!$C5</f>
        <v>0</v>
      </c>
      <c r="AN94">
        <f>('Base-New'!AO7*'Per Unit Emission'!G50)*3412969.28327645/'Life time change'!$C5</f>
        <v>0</v>
      </c>
      <c r="AO94">
        <f>('Base-New'!AP7*'Per Unit Emission'!H50)*3412969.28327645/'Life time change'!$C5</f>
        <v>0</v>
      </c>
      <c r="AP94">
        <f>('Base-New'!AQ7*'Per Unit Emission'!I50)*3412969.28327645/'Life time change'!$C5</f>
        <v>0</v>
      </c>
      <c r="AQ94">
        <f>('Base-New'!AR7*'Per Unit Emission'!J50)*3412969.28327645/'Life time change'!$C5</f>
        <v>0</v>
      </c>
      <c r="AR94">
        <f>('Base-New'!AS7*'Per Unit Emission'!K50)*3412969.28327645/'Life time change'!$C5</f>
        <v>0</v>
      </c>
      <c r="AS94">
        <f>('Base-New'!AT7*'Per Unit Emission'!L50)*3412969.28327645/'Life time change'!$C5</f>
        <v>0</v>
      </c>
      <c r="AT94">
        <f>('Base-New'!AU7*'Per Unit Emission'!M50)*3412969.28327645/'Life time change'!$C5</f>
        <v>0</v>
      </c>
      <c r="AU94">
        <f>('Base-New'!AV7*'Per Unit Emission'!N50)*3412969.28327645/'Life time change'!$C5</f>
        <v>0</v>
      </c>
      <c r="AV94">
        <f>('Base-New'!AW7*'Per Unit Emission'!O50)*3412969.28327645/'Life time change'!$C5</f>
        <v>0</v>
      </c>
      <c r="AW94">
        <f>('Base-New'!AX7*'Per Unit Emission'!P50)*3412969.28327645/'Life time change'!$C5</f>
        <v>0</v>
      </c>
      <c r="AX94">
        <f>('Base-New'!AY7*'Per Unit Emission'!Q50)*3412969.28327645/'Life time change'!$C5</f>
        <v>0</v>
      </c>
      <c r="AY94">
        <f>('Base-New'!AZ7*'Per Unit Emission'!R50)*3412969.28327645/'Life time change'!$C5</f>
        <v>0</v>
      </c>
      <c r="AZ94">
        <v>3</v>
      </c>
      <c r="BA94">
        <f>('Base-New'!BB7*'Per Unit Emission'!C50)*3412969.28327645/'Life time change'!$C5</f>
        <v>0</v>
      </c>
      <c r="BB94">
        <f>('Base-New'!BC7*'Per Unit Emission'!D50)*3412969.28327645/'Life time change'!$C5</f>
        <v>0</v>
      </c>
      <c r="BC94">
        <f>('Base-New'!BD7*'Per Unit Emission'!E50)*3412969.28327645/'Life time change'!$C5</f>
        <v>0</v>
      </c>
      <c r="BD94">
        <f>('Base-New'!BE7*'Per Unit Emission'!F50)*3412969.28327645/'Life time change'!$C5</f>
        <v>0</v>
      </c>
      <c r="BE94">
        <f>('Base-New'!BF7*'Per Unit Emission'!G50)*3412969.28327645/'Life time change'!$C5</f>
        <v>0</v>
      </c>
      <c r="BF94">
        <f>('Base-New'!BG7*'Per Unit Emission'!H50)*3412969.28327645/'Life time change'!$C5</f>
        <v>0</v>
      </c>
      <c r="BG94">
        <f>('Base-New'!BH7*'Per Unit Emission'!I50)*3412969.28327645/'Life time change'!$C5</f>
        <v>0</v>
      </c>
      <c r="BH94">
        <f>('Base-New'!BI7*'Per Unit Emission'!J50)*3412969.28327645/'Life time change'!$C5</f>
        <v>0</v>
      </c>
      <c r="BI94">
        <f>('Base-New'!BJ7*'Per Unit Emission'!K50)*3412969.28327645/'Life time change'!$C5</f>
        <v>0</v>
      </c>
      <c r="BJ94">
        <f>('Base-New'!BK7*'Per Unit Emission'!L50)*3412969.28327645/'Life time change'!$C5</f>
        <v>0</v>
      </c>
      <c r="BK94">
        <f>('Base-New'!BL7*'Per Unit Emission'!M50)*3412969.28327645/'Life time change'!$C5</f>
        <v>0</v>
      </c>
      <c r="BL94">
        <f>('Base-New'!BM7*'Per Unit Emission'!N50)*3412969.28327645/'Life time change'!$C5</f>
        <v>0</v>
      </c>
      <c r="BM94">
        <f>('Base-New'!BN7*'Per Unit Emission'!O50)*3412969.28327645/'Life time change'!$C5</f>
        <v>0</v>
      </c>
      <c r="BN94">
        <f>('Base-New'!BO7*'Per Unit Emission'!P50)*3412969.28327645/'Life time change'!$C5</f>
        <v>0</v>
      </c>
      <c r="BO94">
        <f>('Base-New'!BP7*'Per Unit Emission'!Q50)*3412969.28327645/'Life time change'!$C5</f>
        <v>0</v>
      </c>
      <c r="BP94">
        <f>('Base-New'!BQ7*'Per Unit Emission'!R50)*3412969.28327645/'Life time change'!$C5</f>
        <v>0</v>
      </c>
      <c r="BQ94">
        <v>3</v>
      </c>
      <c r="BR94">
        <f>('Base-New'!BS7*'Per Unit Emission'!C50)*3412969.28327645/'Life time change'!$C5</f>
        <v>0</v>
      </c>
      <c r="BS94">
        <f>('Base-New'!BT7*'Per Unit Emission'!D50)*3412969.28327645/'Life time change'!$C5</f>
        <v>0</v>
      </c>
      <c r="BT94">
        <f>('Base-New'!BU7*'Per Unit Emission'!E50)*3412969.28327645/'Life time change'!$C5</f>
        <v>0</v>
      </c>
      <c r="BU94">
        <f>('Base-New'!BV7*'Per Unit Emission'!F50)*3412969.28327645/'Life time change'!$C5</f>
        <v>0</v>
      </c>
      <c r="BV94">
        <f>('Base-New'!BW7*'Per Unit Emission'!G50)*3412969.28327645/'Life time change'!$C5</f>
        <v>0</v>
      </c>
      <c r="BW94">
        <f>('Base-New'!BX7*'Per Unit Emission'!H50)*3412969.28327645/'Life time change'!$C5</f>
        <v>0</v>
      </c>
      <c r="BX94">
        <f>('Base-New'!BY7*'Per Unit Emission'!I50)*3412969.28327645/'Life time change'!$C5</f>
        <v>0</v>
      </c>
      <c r="BY94">
        <f>('Base-New'!BZ7*'Per Unit Emission'!J50)*3412969.28327645/'Life time change'!$C5</f>
        <v>0</v>
      </c>
      <c r="BZ94">
        <f>('Base-New'!CA7*'Per Unit Emission'!K50)*3412969.28327645/'Life time change'!$C5</f>
        <v>0</v>
      </c>
      <c r="CA94">
        <f>('Base-New'!CB7*'Per Unit Emission'!L50)*3412969.28327645/'Life time change'!$C5</f>
        <v>0</v>
      </c>
      <c r="CB94">
        <f>('Base-New'!CC7*'Per Unit Emission'!M50)*3412969.28327645/'Life time change'!$C5</f>
        <v>0</v>
      </c>
      <c r="CC94">
        <f>('Base-New'!CD7*'Per Unit Emission'!N50)*3412969.28327645/'Life time change'!$C5</f>
        <v>0</v>
      </c>
      <c r="CD94">
        <f>('Base-New'!CE7*'Per Unit Emission'!O50)*3412969.28327645/'Life time change'!$C5</f>
        <v>0</v>
      </c>
      <c r="CE94">
        <f>('Base-New'!CF7*'Per Unit Emission'!P50)*3412969.28327645/'Life time change'!$C5</f>
        <v>0</v>
      </c>
      <c r="CF94">
        <f>('Base-New'!CG7*'Per Unit Emission'!Q50)*3412969.28327645/'Life time change'!$C5</f>
        <v>0</v>
      </c>
      <c r="CG94">
        <f>('Base-New'!CH7*'Per Unit Emission'!R50)*3412969.28327645/'Life time change'!$C5</f>
        <v>0</v>
      </c>
      <c r="CJ94">
        <v>2013</v>
      </c>
      <c r="CK94">
        <f>('RCP26-NEW'!C7*'Per Unit Emission'!T50)*3412969.28327645/'Life time change'!$C5</f>
        <v>0</v>
      </c>
      <c r="CL94">
        <f>('RCP26-NEW'!D7*'Per Unit Emission'!U50)*3412969.28327645/'Life time change'!$C5</f>
        <v>0</v>
      </c>
      <c r="CM94">
        <f>('RCP26-NEW'!E7*'Per Unit Emission'!V50)*3412969.28327645/'Life time change'!$C5</f>
        <v>0</v>
      </c>
      <c r="CN94">
        <f>('RCP26-NEW'!F7*'Per Unit Emission'!W50)*3412969.28327645/'Life time change'!$C5</f>
        <v>0</v>
      </c>
      <c r="CO94">
        <f>('RCP26-NEW'!G7*'Per Unit Emission'!X50)*3412969.28327645/'Life time change'!$C5</f>
        <v>0</v>
      </c>
      <c r="CP94">
        <f>('RCP26-NEW'!H7*'Per Unit Emission'!Y50)*3412969.28327645/'Life time change'!$C5</f>
        <v>0</v>
      </c>
      <c r="CQ94">
        <f>('RCP26-NEW'!I7*'Per Unit Emission'!Z50)*3412969.28327645/'Life time change'!$C5</f>
        <v>0</v>
      </c>
      <c r="CR94">
        <f>('RCP26-NEW'!J7*'Per Unit Emission'!AA50)*3412969.28327645/'Life time change'!$C5</f>
        <v>0</v>
      </c>
      <c r="CS94">
        <f>('RCP26-NEW'!K7*'Per Unit Emission'!AB50)*3412969.28327645/'Life time change'!$C5</f>
        <v>0</v>
      </c>
      <c r="CT94">
        <f>('RCP26-NEW'!L7*'Per Unit Emission'!AC50)*3412969.28327645/'Life time change'!$C5</f>
        <v>0</v>
      </c>
      <c r="CU94">
        <f>('RCP26-NEW'!M7*'Per Unit Emission'!AD50)*3412969.28327645/'Life time change'!$C5</f>
        <v>0</v>
      </c>
      <c r="CV94">
        <f>('RCP26-NEW'!N7*'Per Unit Emission'!AE50)*3412969.28327645/'Life time change'!$C5</f>
        <v>0</v>
      </c>
      <c r="CW94">
        <f>('RCP26-NEW'!O7*'Per Unit Emission'!AF50)*3412969.28327645/'Life time change'!$C5</f>
        <v>0</v>
      </c>
      <c r="CX94">
        <f>('RCP26-NEW'!P7*'Per Unit Emission'!AG50)*3412969.28327645/'Life time change'!$C5</f>
        <v>0</v>
      </c>
      <c r="CY94">
        <f>('RCP26-NEW'!Q7*'Per Unit Emission'!AH50)*3412969.28327645/'Life time change'!$C5</f>
        <v>0</v>
      </c>
      <c r="CZ94">
        <f>('RCP26-NEW'!R7*'Per Unit Emission'!AI50)*3412969.28327645/'Life time change'!$C5</f>
        <v>0</v>
      </c>
      <c r="DA94">
        <f>('RCP26-NEW'!S7*'Per Unit Emission'!AJ50)*3412969.28327645</f>
        <v>0</v>
      </c>
      <c r="DB94">
        <f>('RCP26-NEW'!T7*'Per Unit Emission'!T50)*3412969.28327645/'Life time change'!$C5</f>
        <v>0</v>
      </c>
      <c r="DC94">
        <f>('RCP26-NEW'!U7*'Per Unit Emission'!U50)*3412969.28327645/'Life time change'!$C5</f>
        <v>0</v>
      </c>
      <c r="DD94">
        <f>('RCP26-NEW'!V7*'Per Unit Emission'!V50)*3412969.28327645/'Life time change'!$C5</f>
        <v>0</v>
      </c>
      <c r="DE94">
        <f>('RCP26-NEW'!W7*'Per Unit Emission'!W50)*3412969.28327645/'Life time change'!$C5</f>
        <v>0</v>
      </c>
      <c r="DF94">
        <f>('RCP26-NEW'!X7*'Per Unit Emission'!X50)*3412969.28327645/'Life time change'!$C5</f>
        <v>0</v>
      </c>
      <c r="DG94">
        <f>('RCP26-NEW'!Y7*'Per Unit Emission'!Y50)*3412969.28327645/'Life time change'!$C5</f>
        <v>0</v>
      </c>
      <c r="DH94">
        <f>('RCP26-NEW'!Z7*'Per Unit Emission'!Z50)*3412969.28327645/'Life time change'!$C5</f>
        <v>0</v>
      </c>
      <c r="DI94">
        <f>('RCP26-NEW'!AA7*'Per Unit Emission'!AA50)*3412969.28327645/'Life time change'!$C5</f>
        <v>0</v>
      </c>
      <c r="DJ94">
        <f>('RCP26-NEW'!AB7*'Per Unit Emission'!AB50)*3412969.28327645/'Life time change'!$C5</f>
        <v>0</v>
      </c>
      <c r="DK94">
        <f>('RCP26-NEW'!AC7*'Per Unit Emission'!AC50)*3412969.28327645/'Life time change'!$C5</f>
        <v>0</v>
      </c>
      <c r="DL94">
        <f>('RCP26-NEW'!AD7*'Per Unit Emission'!AD50)*3412969.28327645/'Life time change'!$C5</f>
        <v>0</v>
      </c>
      <c r="DM94">
        <f>('RCP26-NEW'!AE7*'Per Unit Emission'!AE50)*3412969.28327645/'Life time change'!$C5</f>
        <v>0</v>
      </c>
      <c r="DN94">
        <f>('RCP26-NEW'!AF7*'Per Unit Emission'!AF50)*3412969.28327645/'Life time change'!$C5</f>
        <v>0</v>
      </c>
      <c r="DO94">
        <f>('RCP26-NEW'!AG7*'Per Unit Emission'!AG50)*3412969.28327645/'Life time change'!$C5</f>
        <v>0</v>
      </c>
      <c r="DP94">
        <f>('RCP26-NEW'!AH7*'Per Unit Emission'!AH50)*3412969.28327645/'Life time change'!$C5</f>
        <v>0</v>
      </c>
      <c r="DQ94">
        <f>('RCP26-NEW'!AI7*'Per Unit Emission'!AI50)*3412969.28327645/'Life time change'!$C5</f>
        <v>0</v>
      </c>
      <c r="DR94">
        <f>('RCP26-NEW'!AJ7*'Per Unit Emission'!AJ50)*3412969.28327645</f>
        <v>0</v>
      </c>
      <c r="DS94">
        <f>('RCP26-NEW'!AK7*'Per Unit Emission'!T50)*3412969.28327645/'Life time change'!$C5</f>
        <v>0</v>
      </c>
      <c r="DT94">
        <f>('RCP26-NEW'!AL7*'Per Unit Emission'!U50)*3412969.28327645/'Life time change'!$C5</f>
        <v>0</v>
      </c>
      <c r="DU94">
        <f>('RCP26-NEW'!AM7*'Per Unit Emission'!V50)*3412969.28327645/'Life time change'!$C5</f>
        <v>0</v>
      </c>
      <c r="DV94">
        <f>('RCP26-NEW'!AN7*'Per Unit Emission'!W50)*3412969.28327645/'Life time change'!$C5</f>
        <v>0</v>
      </c>
      <c r="DW94">
        <f>('RCP26-NEW'!AO7*'Per Unit Emission'!X50)*3412969.28327645/'Life time change'!$C5</f>
        <v>0</v>
      </c>
      <c r="DX94">
        <f>('RCP26-NEW'!AP7*'Per Unit Emission'!Y50)*3412969.28327645/'Life time change'!$C5</f>
        <v>0</v>
      </c>
      <c r="DY94">
        <f>('RCP26-NEW'!AQ7*'Per Unit Emission'!Z50)*3412969.28327645/'Life time change'!$C5</f>
        <v>0</v>
      </c>
      <c r="DZ94">
        <f>('RCP26-NEW'!AR7*'Per Unit Emission'!AA50)*3412969.28327645/'Life time change'!$C5</f>
        <v>0</v>
      </c>
      <c r="EA94">
        <f>('RCP26-NEW'!AS7*'Per Unit Emission'!AB50)*3412969.28327645/'Life time change'!$C5</f>
        <v>0</v>
      </c>
      <c r="EB94">
        <f>('RCP26-NEW'!AT7*'Per Unit Emission'!AC50)*3412969.28327645/'Life time change'!$C5</f>
        <v>0</v>
      </c>
      <c r="EC94">
        <f>('RCP26-NEW'!AU7*'Per Unit Emission'!AD50)*3412969.28327645/'Life time change'!$C5</f>
        <v>0</v>
      </c>
      <c r="ED94">
        <f>('RCP26-NEW'!AV7*'Per Unit Emission'!AE50)*3412969.28327645/'Life time change'!$C5</f>
        <v>0</v>
      </c>
      <c r="EE94">
        <f>('RCP26-NEW'!AW7*'Per Unit Emission'!AF50)*3412969.28327645/'Life time change'!$C5</f>
        <v>0</v>
      </c>
      <c r="EF94">
        <f>('RCP26-NEW'!AX7*'Per Unit Emission'!AG50)*3412969.28327645/'Life time change'!$C5</f>
        <v>0</v>
      </c>
      <c r="EG94">
        <f>('RCP26-NEW'!AY7*'Per Unit Emission'!AH50)*3412969.28327645/'Life time change'!$C5</f>
        <v>0</v>
      </c>
      <c r="EH94">
        <f>('RCP26-NEW'!AZ7*'Per Unit Emission'!AI50)*3412969.28327645/'Life time change'!$C5</f>
        <v>0</v>
      </c>
      <c r="EI94">
        <f>('RCP26-NEW'!BA7*'Per Unit Emission'!AJ50)*3412969.28327645</f>
        <v>0</v>
      </c>
      <c r="EJ94">
        <f>('RCP26-NEW'!BB7*'Per Unit Emission'!T50)*3412969.28327645/'Life time change'!$C5</f>
        <v>0</v>
      </c>
      <c r="EK94">
        <f>('RCP26-NEW'!BC7*'Per Unit Emission'!U50)*3412969.28327645/'Life time change'!$C5</f>
        <v>0</v>
      </c>
      <c r="EL94">
        <f>('RCP26-NEW'!BD7*'Per Unit Emission'!V50)*3412969.28327645/'Life time change'!$C5</f>
        <v>0</v>
      </c>
      <c r="EM94">
        <f>('RCP26-NEW'!BE7*'Per Unit Emission'!W50)*3412969.28327645/'Life time change'!$C5</f>
        <v>0</v>
      </c>
      <c r="EN94">
        <f>('RCP26-NEW'!BF7*'Per Unit Emission'!X50)*3412969.28327645/'Life time change'!$C5</f>
        <v>0</v>
      </c>
      <c r="EO94">
        <f>('RCP26-NEW'!BG7*'Per Unit Emission'!Y50)*3412969.28327645/'Life time change'!$C5</f>
        <v>0</v>
      </c>
      <c r="EP94">
        <f>('RCP26-NEW'!BH7*'Per Unit Emission'!Z50)*3412969.28327645/'Life time change'!$C5</f>
        <v>0</v>
      </c>
      <c r="EQ94">
        <f>('RCP26-NEW'!BI7*'Per Unit Emission'!AA50)*3412969.28327645/'Life time change'!$C5</f>
        <v>0</v>
      </c>
      <c r="ER94">
        <f>('RCP26-NEW'!BJ7*'Per Unit Emission'!AB50)*3412969.28327645/'Life time change'!$C5</f>
        <v>0</v>
      </c>
      <c r="ES94">
        <f>('RCP26-NEW'!BK7*'Per Unit Emission'!AC50)*3412969.28327645/'Life time change'!$C5</f>
        <v>0</v>
      </c>
      <c r="ET94">
        <f>('RCP26-NEW'!BL7*'Per Unit Emission'!AD50)*3412969.28327645/'Life time change'!$C5</f>
        <v>0</v>
      </c>
      <c r="EU94">
        <f>('RCP26-NEW'!BM7*'Per Unit Emission'!AE50)*3412969.28327645/'Life time change'!$C5</f>
        <v>0</v>
      </c>
      <c r="EV94">
        <f>('RCP26-NEW'!BN7*'Per Unit Emission'!AF50)*3412969.28327645/'Life time change'!$C5</f>
        <v>0</v>
      </c>
      <c r="EW94">
        <f>('RCP26-NEW'!BO7*'Per Unit Emission'!AG50)*3412969.28327645/'Life time change'!$C5</f>
        <v>0</v>
      </c>
      <c r="EX94">
        <f>('RCP26-NEW'!BP7*'Per Unit Emission'!AH50)*3412969.28327645/'Life time change'!$C5</f>
        <v>0</v>
      </c>
      <c r="EY94">
        <f>('RCP26-NEW'!BQ7*'Per Unit Emission'!AI50)*3412969.28327645/'Life time change'!$C5</f>
        <v>0</v>
      </c>
      <c r="EZ94">
        <f>('RCP26-NEW'!BR7*'Per Unit Emission'!AJ50)*3412969.28327645</f>
        <v>0</v>
      </c>
      <c r="FA94">
        <f>('RCP26-NEW'!BS7*'Per Unit Emission'!T50)*3412969.28327645/'Life time change'!$C5</f>
        <v>0</v>
      </c>
      <c r="FB94">
        <f>('RCP26-NEW'!BT7*'Per Unit Emission'!U50)*3412969.28327645/'Life time change'!$C5</f>
        <v>0</v>
      </c>
      <c r="FC94">
        <f>('RCP26-NEW'!BU7*'Per Unit Emission'!V50)*3412969.28327645/'Life time change'!$C5</f>
        <v>0</v>
      </c>
      <c r="FD94">
        <f>('RCP26-NEW'!BV7*'Per Unit Emission'!W50)*3412969.28327645/'Life time change'!$C5</f>
        <v>0</v>
      </c>
      <c r="FE94">
        <f>('RCP26-NEW'!BW7*'Per Unit Emission'!X50)*3412969.28327645/'Life time change'!$C5</f>
        <v>0</v>
      </c>
      <c r="FF94">
        <f>('RCP26-NEW'!BX7*'Per Unit Emission'!Y50)*3412969.28327645/'Life time change'!$C5</f>
        <v>0</v>
      </c>
      <c r="FG94">
        <f>('RCP26-NEW'!BY7*'Per Unit Emission'!Z50)*3412969.28327645/'Life time change'!$C5</f>
        <v>0</v>
      </c>
      <c r="FH94">
        <f>('RCP26-NEW'!BZ7*'Per Unit Emission'!AA50)*3412969.28327645/'Life time change'!$C5</f>
        <v>0</v>
      </c>
      <c r="FI94">
        <f>('RCP26-NEW'!CA7*'Per Unit Emission'!AB50)*3412969.28327645/'Life time change'!$C5</f>
        <v>0</v>
      </c>
      <c r="FJ94">
        <f>('RCP26-NEW'!CB7*'Per Unit Emission'!AC50)*3412969.28327645/'Life time change'!$C5</f>
        <v>0</v>
      </c>
      <c r="FK94">
        <f>('RCP26-NEW'!CC7*'Per Unit Emission'!AD50)*3412969.28327645/'Life time change'!$C5</f>
        <v>0</v>
      </c>
      <c r="FL94">
        <f>('RCP26-NEW'!CD7*'Per Unit Emission'!AE50)*3412969.28327645/'Life time change'!$C5</f>
        <v>0</v>
      </c>
      <c r="FM94">
        <f>('RCP26-NEW'!CE7*'Per Unit Emission'!AF50)*3412969.28327645/'Life time change'!$C5</f>
        <v>0</v>
      </c>
      <c r="FN94">
        <f>('RCP26-NEW'!CF7*'Per Unit Emission'!AG50)*3412969.28327645/'Life time change'!$C5</f>
        <v>0</v>
      </c>
      <c r="FO94">
        <f>('RCP26-NEW'!CG7*'Per Unit Emission'!AH50)*3412969.28327645/'Life time change'!$C5</f>
        <v>0</v>
      </c>
      <c r="FP94">
        <f>('RCP26-NEW'!CH7*'Per Unit Emission'!AI50)*3412969.28327645/'Life time change'!$C5</f>
        <v>0</v>
      </c>
      <c r="FS94">
        <v>2013</v>
      </c>
      <c r="FT94">
        <f>('RCP19-NEW'!C7*'Per Unit Emission'!AK50)*3412969.28327645/'Life time change'!$C5</f>
        <v>0</v>
      </c>
      <c r="FU94">
        <f>('RCP19-NEW'!D7*'Per Unit Emission'!AL50)*3412969.28327645/'Life time change'!$C5</f>
        <v>0</v>
      </c>
      <c r="FV94">
        <f>('RCP19-NEW'!E7*'Per Unit Emission'!AM50)*3412969.28327645/'Life time change'!$C5</f>
        <v>0</v>
      </c>
      <c r="FW94">
        <f>('RCP19-NEW'!F7*'Per Unit Emission'!AN50)*3412969.28327645/'Life time change'!$C5</f>
        <v>0</v>
      </c>
      <c r="FX94">
        <f>('RCP19-NEW'!G7*'Per Unit Emission'!AO50)*3412969.28327645/'Life time change'!$C5</f>
        <v>0</v>
      </c>
      <c r="FY94">
        <f>('RCP19-NEW'!H7*'Per Unit Emission'!AP50)*3412969.28327645/'Life time change'!$C5</f>
        <v>0</v>
      </c>
      <c r="FZ94">
        <f>('RCP19-NEW'!I7*'Per Unit Emission'!AQ50)*3412969.28327645/'Life time change'!$C5</f>
        <v>0</v>
      </c>
      <c r="GA94">
        <f>('RCP19-NEW'!J7*'Per Unit Emission'!AR50)*3412969.28327645/'Life time change'!$C5</f>
        <v>0</v>
      </c>
      <c r="GB94">
        <f>('RCP19-NEW'!K7*'Per Unit Emission'!AS50)*3412969.28327645/'Life time change'!$C5</f>
        <v>0</v>
      </c>
      <c r="GC94">
        <f>('RCP19-NEW'!L7*'Per Unit Emission'!AT50)*3412969.28327645/'Life time change'!$C5</f>
        <v>0</v>
      </c>
      <c r="GD94">
        <f>('RCP19-NEW'!M7*'Per Unit Emission'!AU50)*3412969.28327645/'Life time change'!$C5</f>
        <v>0</v>
      </c>
      <c r="GE94">
        <f>('RCP19-NEW'!N7*'Per Unit Emission'!AV50)*3412969.28327645/'Life time change'!$C5</f>
        <v>0</v>
      </c>
      <c r="GF94">
        <f>('RCP19-NEW'!O7*'Per Unit Emission'!AW50)*3412969.28327645/'Life time change'!$C5</f>
        <v>0</v>
      </c>
      <c r="GG94">
        <f>('RCP19-NEW'!P7*'Per Unit Emission'!AX50)*3412969.28327645/'Life time change'!$C5</f>
        <v>0</v>
      </c>
      <c r="GH94">
        <f>('RCP19-NEW'!Q7*'Per Unit Emission'!AY50)*3412969.28327645/'Life time change'!$C5</f>
        <v>0</v>
      </c>
      <c r="GI94">
        <f>('RCP19-NEW'!R7*'Per Unit Emission'!AZ50)*3412969.28327645/'Life time change'!$C5</f>
        <v>0</v>
      </c>
      <c r="GJ94">
        <f>('RCP19-NEW'!S7*'Per Unit Emission'!BA50)*3412969.28327645</f>
        <v>0</v>
      </c>
      <c r="GK94">
        <f>('RCP19-NEW'!T7*'Per Unit Emission'!AK50)*3412969.28327645/'Life time change'!$C5</f>
        <v>0</v>
      </c>
      <c r="GL94">
        <f>('RCP19-NEW'!U7*'Per Unit Emission'!AL50)*3412969.28327645/'Life time change'!$C5</f>
        <v>0</v>
      </c>
      <c r="GM94">
        <f>('RCP19-NEW'!V7*'Per Unit Emission'!AM50)*3412969.28327645/'Life time change'!$C5</f>
        <v>0</v>
      </c>
      <c r="GN94">
        <f>('RCP19-NEW'!W7*'Per Unit Emission'!AN50)*3412969.28327645/'Life time change'!$C5</f>
        <v>0</v>
      </c>
      <c r="GO94">
        <f>('RCP19-NEW'!X7*'Per Unit Emission'!AO50)*3412969.28327645/'Life time change'!$C5</f>
        <v>0</v>
      </c>
      <c r="GP94">
        <f>('RCP19-NEW'!Y7*'Per Unit Emission'!AP50)*3412969.28327645/'Life time change'!$C5</f>
        <v>0</v>
      </c>
      <c r="GQ94">
        <f>('RCP19-NEW'!Z7*'Per Unit Emission'!AQ50)*3412969.28327645/'Life time change'!$C5</f>
        <v>0</v>
      </c>
      <c r="GR94">
        <f>('RCP19-NEW'!AA7*'Per Unit Emission'!AR50)*3412969.28327645/'Life time change'!$C5</f>
        <v>0</v>
      </c>
      <c r="GS94">
        <f>('RCP19-NEW'!AB7*'Per Unit Emission'!AS50)*3412969.28327645/'Life time change'!$C5</f>
        <v>0</v>
      </c>
      <c r="GT94">
        <f>('RCP19-NEW'!AC7*'Per Unit Emission'!AT50)*3412969.28327645/'Life time change'!$C5</f>
        <v>0</v>
      </c>
      <c r="GU94">
        <f>('RCP19-NEW'!AD7*'Per Unit Emission'!AU50)*3412969.28327645/'Life time change'!$C5</f>
        <v>0</v>
      </c>
      <c r="GV94">
        <f>('RCP19-NEW'!AE7*'Per Unit Emission'!AV50)*3412969.28327645/'Life time change'!$C5</f>
        <v>0</v>
      </c>
      <c r="GW94">
        <f>('RCP19-NEW'!AF7*'Per Unit Emission'!AW50)*3412969.28327645/'Life time change'!$C5</f>
        <v>0</v>
      </c>
      <c r="GX94">
        <f>('RCP19-NEW'!AG7*'Per Unit Emission'!AX50)*3412969.28327645/'Life time change'!$C5</f>
        <v>0</v>
      </c>
      <c r="GY94">
        <f>('RCP19-NEW'!AH7*'Per Unit Emission'!AY50)*3412969.28327645/'Life time change'!$C5</f>
        <v>0</v>
      </c>
      <c r="GZ94">
        <f>('RCP19-NEW'!AI7*'Per Unit Emission'!AZ50)*3412969.28327645/'Life time change'!$C5</f>
        <v>0</v>
      </c>
      <c r="HA94">
        <f>('RCP19-NEW'!AJ7*'Per Unit Emission'!BA50)*3412969.28327645</f>
        <v>0</v>
      </c>
      <c r="HB94">
        <f>('RCP19-NEW'!AK7*'Per Unit Emission'!AK50)*3412969.28327645/'Life time change'!$C5</f>
        <v>0</v>
      </c>
      <c r="HC94">
        <f>('RCP19-NEW'!AL7*'Per Unit Emission'!AL50)*3412969.28327645/'Life time change'!$C5</f>
        <v>0</v>
      </c>
      <c r="HD94">
        <f>('RCP19-NEW'!AM7*'Per Unit Emission'!AM50)*3412969.28327645/'Life time change'!$C5</f>
        <v>0</v>
      </c>
      <c r="HE94">
        <f>('RCP19-NEW'!AN7*'Per Unit Emission'!AN50)*3412969.28327645/'Life time change'!$C5</f>
        <v>0</v>
      </c>
      <c r="HF94">
        <f>('RCP19-NEW'!AO7*'Per Unit Emission'!AO50)*3412969.28327645/'Life time change'!$C5</f>
        <v>0</v>
      </c>
      <c r="HG94">
        <f>('RCP19-NEW'!AP7*'Per Unit Emission'!AP50)*3412969.28327645/'Life time change'!$C5</f>
        <v>0</v>
      </c>
      <c r="HH94">
        <f>('RCP19-NEW'!AQ7*'Per Unit Emission'!AQ50)*3412969.28327645/'Life time change'!$C5</f>
        <v>0</v>
      </c>
      <c r="HI94">
        <f>('RCP19-NEW'!AR7*'Per Unit Emission'!AR50)*3412969.28327645/'Life time change'!$C5</f>
        <v>0</v>
      </c>
      <c r="HJ94">
        <f>('RCP19-NEW'!AS7*'Per Unit Emission'!AS50)*3412969.28327645/'Life time change'!$C5</f>
        <v>0</v>
      </c>
      <c r="HK94">
        <f>('RCP19-NEW'!AT7*'Per Unit Emission'!AT50)*3412969.28327645/'Life time change'!$C5</f>
        <v>0</v>
      </c>
      <c r="HL94">
        <f>('RCP19-NEW'!AU7*'Per Unit Emission'!AU50)*3412969.28327645/'Life time change'!$C5</f>
        <v>0</v>
      </c>
      <c r="HM94">
        <f>('RCP19-NEW'!AV7*'Per Unit Emission'!AV50)*3412969.28327645/'Life time change'!$C5</f>
        <v>0</v>
      </c>
      <c r="HN94">
        <f>('RCP19-NEW'!AW7*'Per Unit Emission'!AW50)*3412969.28327645/'Life time change'!$C5</f>
        <v>0</v>
      </c>
      <c r="HO94">
        <f>('RCP19-NEW'!AX7*'Per Unit Emission'!AX50)*3412969.28327645/'Life time change'!$C5</f>
        <v>0</v>
      </c>
      <c r="HP94">
        <f>('RCP19-NEW'!AY7*'Per Unit Emission'!AY50)*3412969.28327645/'Life time change'!$C5</f>
        <v>0</v>
      </c>
      <c r="HQ94">
        <f>('RCP19-NEW'!AZ7*'Per Unit Emission'!AZ50)*3412969.28327645/'Life time change'!$C5</f>
        <v>0</v>
      </c>
      <c r="HR94">
        <f>('RCP19-NEW'!BA7*'Per Unit Emission'!BA50)*3412969.28327645</f>
        <v>0</v>
      </c>
      <c r="HS94">
        <f>('RCP19-NEW'!BB7*'Per Unit Emission'!AK50)*3412969.28327645/'Life time change'!$C5</f>
        <v>0</v>
      </c>
      <c r="HT94">
        <f>('RCP19-NEW'!BC7*'Per Unit Emission'!AL50)*3412969.28327645/'Life time change'!$C5</f>
        <v>0</v>
      </c>
      <c r="HU94">
        <f>('RCP19-NEW'!BD7*'Per Unit Emission'!AM50)*3412969.28327645/'Life time change'!$C5</f>
        <v>0</v>
      </c>
      <c r="HV94">
        <f>('RCP19-NEW'!BE7*'Per Unit Emission'!AN50)*3412969.28327645/'Life time change'!$C5</f>
        <v>0</v>
      </c>
      <c r="HW94">
        <f>('RCP19-NEW'!BF7*'Per Unit Emission'!AO50)*3412969.28327645/'Life time change'!$C5</f>
        <v>0</v>
      </c>
      <c r="HX94">
        <f>('RCP19-NEW'!BG7*'Per Unit Emission'!AP50)*3412969.28327645/'Life time change'!$C5</f>
        <v>0</v>
      </c>
      <c r="HY94">
        <f>('RCP19-NEW'!BH7*'Per Unit Emission'!AQ50)*3412969.28327645/'Life time change'!$C5</f>
        <v>0</v>
      </c>
      <c r="HZ94">
        <f>('RCP19-NEW'!BI7*'Per Unit Emission'!AR50)*3412969.28327645/'Life time change'!$C5</f>
        <v>0</v>
      </c>
      <c r="IA94">
        <f>('RCP19-NEW'!BJ7*'Per Unit Emission'!AS50)*3412969.28327645/'Life time change'!$C5</f>
        <v>0</v>
      </c>
      <c r="IB94">
        <f>('RCP19-NEW'!BK7*'Per Unit Emission'!AT50)*3412969.28327645/'Life time change'!$C5</f>
        <v>0</v>
      </c>
      <c r="IC94">
        <f>('RCP19-NEW'!BL7*'Per Unit Emission'!AU50)*3412969.28327645/'Life time change'!$C5</f>
        <v>0</v>
      </c>
      <c r="ID94">
        <f>('RCP19-NEW'!BM7*'Per Unit Emission'!AV50)*3412969.28327645/'Life time change'!$C5</f>
        <v>0</v>
      </c>
      <c r="IE94">
        <f>('RCP19-NEW'!BN7*'Per Unit Emission'!AW50)*3412969.28327645/'Life time change'!$C5</f>
        <v>0</v>
      </c>
      <c r="IF94">
        <f>('RCP19-NEW'!BO7*'Per Unit Emission'!AX50)*3412969.28327645/'Life time change'!$C5</f>
        <v>0</v>
      </c>
      <c r="IG94">
        <f>('RCP19-NEW'!BP7*'Per Unit Emission'!AY50)*3412969.28327645/'Life time change'!$C5</f>
        <v>0</v>
      </c>
      <c r="IH94">
        <f>('RCP19-NEW'!BQ7*'Per Unit Emission'!AZ50)*3412969.28327645/'Life time change'!$C5</f>
        <v>0</v>
      </c>
      <c r="II94">
        <f>('RCP19-NEW'!BR7*'Per Unit Emission'!BA50)*3412969.28327645</f>
        <v>0</v>
      </c>
      <c r="IJ94">
        <f>('RCP19-NEW'!BS7*'Per Unit Emission'!AK50)*3412969.28327645/'Life time change'!$C5</f>
        <v>0</v>
      </c>
      <c r="IK94">
        <f>('RCP19-NEW'!BT7*'Per Unit Emission'!AL50)*3412969.28327645/'Life time change'!$C5</f>
        <v>0</v>
      </c>
      <c r="IL94">
        <f>('RCP19-NEW'!BU7*'Per Unit Emission'!AM50)*3412969.28327645/'Life time change'!$C5</f>
        <v>0</v>
      </c>
      <c r="IM94">
        <f>('RCP19-NEW'!BV7*'Per Unit Emission'!AN50)*3412969.28327645/'Life time change'!$C5</f>
        <v>0</v>
      </c>
      <c r="IN94">
        <f>('RCP19-NEW'!BW7*'Per Unit Emission'!AO50)*3412969.28327645/'Life time change'!$C5</f>
        <v>0</v>
      </c>
      <c r="IO94">
        <f>('RCP19-NEW'!BX7*'Per Unit Emission'!AP50)*3412969.28327645/'Life time change'!$C5</f>
        <v>0</v>
      </c>
      <c r="IP94">
        <f>('RCP19-NEW'!BY7*'Per Unit Emission'!AQ50)*3412969.28327645/'Life time change'!$C5</f>
        <v>0</v>
      </c>
      <c r="IQ94">
        <f>('RCP19-NEW'!BZ7*'Per Unit Emission'!AR50)*3412969.28327645/'Life time change'!$C5</f>
        <v>0</v>
      </c>
      <c r="IR94">
        <f>('RCP19-NEW'!CA7*'Per Unit Emission'!AS50)*3412969.28327645/'Life time change'!$C5</f>
        <v>0</v>
      </c>
      <c r="IS94">
        <f>('RCP19-NEW'!CB7*'Per Unit Emission'!AT50)*3412969.28327645/'Life time change'!$C5</f>
        <v>0</v>
      </c>
      <c r="IT94">
        <f>('RCP19-NEW'!CC7*'Per Unit Emission'!AU50)*3412969.28327645/'Life time change'!$C5</f>
        <v>0</v>
      </c>
      <c r="IU94">
        <f>('RCP19-NEW'!CD7*'Per Unit Emission'!AV50)*3412969.28327645/'Life time change'!$C5</f>
        <v>0</v>
      </c>
      <c r="IV94">
        <f>('RCP19-NEW'!CE7*'Per Unit Emission'!AW50)*3412969.28327645/'Life time change'!$C5</f>
        <v>0</v>
      </c>
      <c r="IW94">
        <f>('RCP19-NEW'!CF7*'Per Unit Emission'!AX50)*3412969.28327645/'Life time change'!$C5</f>
        <v>0</v>
      </c>
      <c r="IX94">
        <f>('RCP19-NEW'!CG7*'Per Unit Emission'!AY50)*3412969.28327645/'Life time change'!$C5</f>
        <v>0</v>
      </c>
      <c r="IY94">
        <f>('RCP19-NEW'!CH7*'Per Unit Emission'!AZ50)*3412969.28327645/'Life time change'!$C5</f>
        <v>0</v>
      </c>
    </row>
    <row r="95" spans="1:259" x14ac:dyDescent="0.25">
      <c r="A95">
        <v>2014</v>
      </c>
      <c r="B95">
        <f>('Base-New'!C8*'Per Unit Emission'!C51)*3412969.28327645/'Life time change'!$C6</f>
        <v>0</v>
      </c>
      <c r="C95">
        <f>('Base-New'!D8*'Per Unit Emission'!D51)*3412969.28327645/'Life time change'!$C6</f>
        <v>0</v>
      </c>
      <c r="D95">
        <f>('Base-New'!E8*'Per Unit Emission'!E51)*3412969.28327645/'Life time change'!$C6</f>
        <v>0</v>
      </c>
      <c r="E95">
        <f>('Base-New'!F8*'Per Unit Emission'!F51)*3412969.28327645/'Life time change'!$C6</f>
        <v>0</v>
      </c>
      <c r="F95">
        <f>('Base-New'!G8*'Per Unit Emission'!G51)*3412969.28327645/'Life time change'!$C6</f>
        <v>0</v>
      </c>
      <c r="G95">
        <f>('Base-New'!H8*'Per Unit Emission'!H51)*3412969.28327645/'Life time change'!$C6</f>
        <v>0</v>
      </c>
      <c r="H95">
        <f>('Base-New'!I8*'Per Unit Emission'!I51)*3412969.28327645/'Life time change'!$C6</f>
        <v>0</v>
      </c>
      <c r="I95">
        <f>('Base-New'!J8*'Per Unit Emission'!J51)*3412969.28327645/'Life time change'!$C6</f>
        <v>0</v>
      </c>
      <c r="J95">
        <f>('Base-New'!K8*'Per Unit Emission'!K51)*3412969.28327645/'Life time change'!$C6</f>
        <v>0</v>
      </c>
      <c r="K95">
        <f>('Base-New'!L8*'Per Unit Emission'!L51)*3412969.28327645/'Life time change'!$C6</f>
        <v>0</v>
      </c>
      <c r="L95">
        <f>('Base-New'!M8*'Per Unit Emission'!M51)*3412969.28327645/'Life time change'!$C6</f>
        <v>0</v>
      </c>
      <c r="M95">
        <f>('Base-New'!N8*'Per Unit Emission'!N51)*3412969.28327645/'Life time change'!$C6</f>
        <v>0</v>
      </c>
      <c r="N95">
        <f>('Base-New'!O8*'Per Unit Emission'!O51)*3412969.28327645/'Life time change'!$C6</f>
        <v>0</v>
      </c>
      <c r="O95">
        <f>('Base-New'!P8*'Per Unit Emission'!P51)*3412969.28327645/'Life time change'!$C6</f>
        <v>0</v>
      </c>
      <c r="P95">
        <f>('Base-New'!Q8*'Per Unit Emission'!Q51)*3412969.28327645/'Life time change'!$C6</f>
        <v>0</v>
      </c>
      <c r="Q95">
        <f>('Base-New'!R8*'Per Unit Emission'!R51)*3412969.28327645/'Life time change'!$C6</f>
        <v>0</v>
      </c>
      <c r="R95">
        <v>4</v>
      </c>
      <c r="S95">
        <f>('Base-New'!T8*'Per Unit Emission'!C51)*3412969.28327645/'Life time change'!$C6</f>
        <v>0</v>
      </c>
      <c r="T95">
        <f>('Base-New'!U8*'Per Unit Emission'!D51)*3412969.28327645/'Life time change'!$C6</f>
        <v>0</v>
      </c>
      <c r="U95">
        <f>('Base-New'!V8*'Per Unit Emission'!E51)*3412969.28327645/'Life time change'!$C6</f>
        <v>0</v>
      </c>
      <c r="V95">
        <f>('Base-New'!W8*'Per Unit Emission'!F51)*3412969.28327645/'Life time change'!$C6</f>
        <v>0</v>
      </c>
      <c r="W95">
        <f>('Base-New'!X8*'Per Unit Emission'!G51)*3412969.28327645/'Life time change'!$C6</f>
        <v>0</v>
      </c>
      <c r="X95">
        <f>('Base-New'!Y8*'Per Unit Emission'!H51)*3412969.28327645/'Life time change'!$C6</f>
        <v>0</v>
      </c>
      <c r="Y95">
        <f>('Base-New'!Z8*'Per Unit Emission'!I51)*3412969.28327645/'Life time change'!$C6</f>
        <v>0</v>
      </c>
      <c r="Z95">
        <f>('Base-New'!AA8*'Per Unit Emission'!J51)*3412969.28327645/'Life time change'!$C6</f>
        <v>0</v>
      </c>
      <c r="AA95">
        <f>('Base-New'!AB8*'Per Unit Emission'!K51)*3412969.28327645/'Life time change'!$C6</f>
        <v>0</v>
      </c>
      <c r="AB95">
        <f>('Base-New'!AC8*'Per Unit Emission'!L51)*3412969.28327645/'Life time change'!$C6</f>
        <v>0</v>
      </c>
      <c r="AC95">
        <f>('Base-New'!AD8*'Per Unit Emission'!M51)*3412969.28327645/'Life time change'!$C6</f>
        <v>0</v>
      </c>
      <c r="AD95">
        <f>('Base-New'!AE8*'Per Unit Emission'!N51)*3412969.28327645/'Life time change'!$C6</f>
        <v>0</v>
      </c>
      <c r="AE95">
        <f>('Base-New'!AF8*'Per Unit Emission'!O51)*3412969.28327645/'Life time change'!$C6</f>
        <v>0</v>
      </c>
      <c r="AF95">
        <f>('Base-New'!AG8*'Per Unit Emission'!P51)*3412969.28327645/'Life time change'!$C6</f>
        <v>0</v>
      </c>
      <c r="AG95">
        <f>('Base-New'!AH8*'Per Unit Emission'!Q51)*3412969.28327645/'Life time change'!$C6</f>
        <v>0</v>
      </c>
      <c r="AH95">
        <f>('Base-New'!AI8*'Per Unit Emission'!R51)*3412969.28327645/'Life time change'!$C6</f>
        <v>0</v>
      </c>
      <c r="AI95">
        <v>4</v>
      </c>
      <c r="AJ95">
        <f>('Base-New'!AK8*'Per Unit Emission'!C51)*3412969.28327645/'Life time change'!$C6</f>
        <v>0</v>
      </c>
      <c r="AK95">
        <f>('Base-New'!AL8*'Per Unit Emission'!D51)*3412969.28327645/'Life time change'!$C6</f>
        <v>0</v>
      </c>
      <c r="AL95">
        <f>('Base-New'!AM8*'Per Unit Emission'!E51)*3412969.28327645/'Life time change'!$C6</f>
        <v>0</v>
      </c>
      <c r="AM95">
        <f>('Base-New'!AN8*'Per Unit Emission'!F51)*3412969.28327645/'Life time change'!$C6</f>
        <v>0</v>
      </c>
      <c r="AN95">
        <f>('Base-New'!AO8*'Per Unit Emission'!G51)*3412969.28327645/'Life time change'!$C6</f>
        <v>0</v>
      </c>
      <c r="AO95">
        <f>('Base-New'!AP8*'Per Unit Emission'!H51)*3412969.28327645/'Life time change'!$C6</f>
        <v>0</v>
      </c>
      <c r="AP95">
        <f>('Base-New'!AQ8*'Per Unit Emission'!I51)*3412969.28327645/'Life time change'!$C6</f>
        <v>0</v>
      </c>
      <c r="AQ95">
        <f>('Base-New'!AR8*'Per Unit Emission'!J51)*3412969.28327645/'Life time change'!$C6</f>
        <v>0</v>
      </c>
      <c r="AR95">
        <f>('Base-New'!AS8*'Per Unit Emission'!K51)*3412969.28327645/'Life time change'!$C6</f>
        <v>0</v>
      </c>
      <c r="AS95">
        <f>('Base-New'!AT8*'Per Unit Emission'!L51)*3412969.28327645/'Life time change'!$C6</f>
        <v>0</v>
      </c>
      <c r="AT95">
        <f>('Base-New'!AU8*'Per Unit Emission'!M51)*3412969.28327645/'Life time change'!$C6</f>
        <v>0</v>
      </c>
      <c r="AU95">
        <f>('Base-New'!AV8*'Per Unit Emission'!N51)*3412969.28327645/'Life time change'!$C6</f>
        <v>0</v>
      </c>
      <c r="AV95">
        <f>('Base-New'!AW8*'Per Unit Emission'!O51)*3412969.28327645/'Life time change'!$C6</f>
        <v>0</v>
      </c>
      <c r="AW95">
        <f>('Base-New'!AX8*'Per Unit Emission'!P51)*3412969.28327645/'Life time change'!$C6</f>
        <v>0</v>
      </c>
      <c r="AX95">
        <f>('Base-New'!AY8*'Per Unit Emission'!Q51)*3412969.28327645/'Life time change'!$C6</f>
        <v>0</v>
      </c>
      <c r="AY95">
        <f>('Base-New'!AZ8*'Per Unit Emission'!R51)*3412969.28327645/'Life time change'!$C6</f>
        <v>0</v>
      </c>
      <c r="AZ95">
        <v>4</v>
      </c>
      <c r="BA95">
        <f>('Base-New'!BB8*'Per Unit Emission'!C51)*3412969.28327645/'Life time change'!$C6</f>
        <v>0</v>
      </c>
      <c r="BB95">
        <f>('Base-New'!BC8*'Per Unit Emission'!D51)*3412969.28327645/'Life time change'!$C6</f>
        <v>0</v>
      </c>
      <c r="BC95">
        <f>('Base-New'!BD8*'Per Unit Emission'!E51)*3412969.28327645/'Life time change'!$C6</f>
        <v>0</v>
      </c>
      <c r="BD95">
        <f>('Base-New'!BE8*'Per Unit Emission'!F51)*3412969.28327645/'Life time change'!$C6</f>
        <v>0</v>
      </c>
      <c r="BE95">
        <f>('Base-New'!BF8*'Per Unit Emission'!G51)*3412969.28327645/'Life time change'!$C6</f>
        <v>0</v>
      </c>
      <c r="BF95">
        <f>('Base-New'!BG8*'Per Unit Emission'!H51)*3412969.28327645/'Life time change'!$C6</f>
        <v>0</v>
      </c>
      <c r="BG95">
        <f>('Base-New'!BH8*'Per Unit Emission'!I51)*3412969.28327645/'Life time change'!$C6</f>
        <v>0</v>
      </c>
      <c r="BH95">
        <f>('Base-New'!BI8*'Per Unit Emission'!J51)*3412969.28327645/'Life time change'!$C6</f>
        <v>0</v>
      </c>
      <c r="BI95">
        <f>('Base-New'!BJ8*'Per Unit Emission'!K51)*3412969.28327645/'Life time change'!$C6</f>
        <v>0</v>
      </c>
      <c r="BJ95">
        <f>('Base-New'!BK8*'Per Unit Emission'!L51)*3412969.28327645/'Life time change'!$C6</f>
        <v>0</v>
      </c>
      <c r="BK95">
        <f>('Base-New'!BL8*'Per Unit Emission'!M51)*3412969.28327645/'Life time change'!$C6</f>
        <v>0</v>
      </c>
      <c r="BL95">
        <f>('Base-New'!BM8*'Per Unit Emission'!N51)*3412969.28327645/'Life time change'!$C6</f>
        <v>0</v>
      </c>
      <c r="BM95">
        <f>('Base-New'!BN8*'Per Unit Emission'!O51)*3412969.28327645/'Life time change'!$C6</f>
        <v>0</v>
      </c>
      <c r="BN95">
        <f>('Base-New'!BO8*'Per Unit Emission'!P51)*3412969.28327645/'Life time change'!$C6</f>
        <v>0</v>
      </c>
      <c r="BO95">
        <f>('Base-New'!BP8*'Per Unit Emission'!Q51)*3412969.28327645/'Life time change'!$C6</f>
        <v>0</v>
      </c>
      <c r="BP95">
        <f>('Base-New'!BQ8*'Per Unit Emission'!R51)*3412969.28327645/'Life time change'!$C6</f>
        <v>0</v>
      </c>
      <c r="BQ95">
        <v>4</v>
      </c>
      <c r="BR95">
        <f>('Base-New'!BS8*'Per Unit Emission'!C51)*3412969.28327645/'Life time change'!$C6</f>
        <v>0</v>
      </c>
      <c r="BS95">
        <f>('Base-New'!BT8*'Per Unit Emission'!D51)*3412969.28327645/'Life time change'!$C6</f>
        <v>0</v>
      </c>
      <c r="BT95">
        <f>('Base-New'!BU8*'Per Unit Emission'!E51)*3412969.28327645/'Life time change'!$C6</f>
        <v>0</v>
      </c>
      <c r="BU95">
        <f>('Base-New'!BV8*'Per Unit Emission'!F51)*3412969.28327645/'Life time change'!$C6</f>
        <v>0</v>
      </c>
      <c r="BV95">
        <f>('Base-New'!BW8*'Per Unit Emission'!G51)*3412969.28327645/'Life time change'!$C6</f>
        <v>0</v>
      </c>
      <c r="BW95">
        <f>('Base-New'!BX8*'Per Unit Emission'!H51)*3412969.28327645/'Life time change'!$C6</f>
        <v>0</v>
      </c>
      <c r="BX95">
        <f>('Base-New'!BY8*'Per Unit Emission'!I51)*3412969.28327645/'Life time change'!$C6</f>
        <v>0</v>
      </c>
      <c r="BY95">
        <f>('Base-New'!BZ8*'Per Unit Emission'!J51)*3412969.28327645/'Life time change'!$C6</f>
        <v>0</v>
      </c>
      <c r="BZ95">
        <f>('Base-New'!CA8*'Per Unit Emission'!K51)*3412969.28327645/'Life time change'!$C6</f>
        <v>0</v>
      </c>
      <c r="CA95">
        <f>('Base-New'!CB8*'Per Unit Emission'!L51)*3412969.28327645/'Life time change'!$C6</f>
        <v>0</v>
      </c>
      <c r="CB95">
        <f>('Base-New'!CC8*'Per Unit Emission'!M51)*3412969.28327645/'Life time change'!$C6</f>
        <v>0</v>
      </c>
      <c r="CC95">
        <f>('Base-New'!CD8*'Per Unit Emission'!N51)*3412969.28327645/'Life time change'!$C6</f>
        <v>0</v>
      </c>
      <c r="CD95">
        <f>('Base-New'!CE8*'Per Unit Emission'!O51)*3412969.28327645/'Life time change'!$C6</f>
        <v>0</v>
      </c>
      <c r="CE95">
        <f>('Base-New'!CF8*'Per Unit Emission'!P51)*3412969.28327645/'Life time change'!$C6</f>
        <v>0</v>
      </c>
      <c r="CF95">
        <f>('Base-New'!CG8*'Per Unit Emission'!Q51)*3412969.28327645/'Life time change'!$C6</f>
        <v>0</v>
      </c>
      <c r="CG95">
        <f>('Base-New'!CH8*'Per Unit Emission'!R51)*3412969.28327645/'Life time change'!$C6</f>
        <v>0</v>
      </c>
      <c r="CJ95">
        <v>2014</v>
      </c>
      <c r="CK95">
        <f>('RCP26-NEW'!C8*'Per Unit Emission'!T51)*3412969.28327645/'Life time change'!$C6</f>
        <v>0</v>
      </c>
      <c r="CL95">
        <f>('RCP26-NEW'!D8*'Per Unit Emission'!U51)*3412969.28327645/'Life time change'!$C6</f>
        <v>0</v>
      </c>
      <c r="CM95">
        <f>('RCP26-NEW'!E8*'Per Unit Emission'!V51)*3412969.28327645/'Life time change'!$C6</f>
        <v>0</v>
      </c>
      <c r="CN95">
        <f>('RCP26-NEW'!F8*'Per Unit Emission'!W51)*3412969.28327645/'Life time change'!$C6</f>
        <v>0</v>
      </c>
      <c r="CO95">
        <f>('RCP26-NEW'!G8*'Per Unit Emission'!X51)*3412969.28327645/'Life time change'!$C6</f>
        <v>0</v>
      </c>
      <c r="CP95">
        <f>('RCP26-NEW'!H8*'Per Unit Emission'!Y51)*3412969.28327645/'Life time change'!$C6</f>
        <v>0</v>
      </c>
      <c r="CQ95">
        <f>('RCP26-NEW'!I8*'Per Unit Emission'!Z51)*3412969.28327645/'Life time change'!$C6</f>
        <v>0</v>
      </c>
      <c r="CR95">
        <f>('RCP26-NEW'!J8*'Per Unit Emission'!AA51)*3412969.28327645/'Life time change'!$C6</f>
        <v>0</v>
      </c>
      <c r="CS95">
        <f>('RCP26-NEW'!K8*'Per Unit Emission'!AB51)*3412969.28327645/'Life time change'!$C6</f>
        <v>0</v>
      </c>
      <c r="CT95">
        <f>('RCP26-NEW'!L8*'Per Unit Emission'!AC51)*3412969.28327645/'Life time change'!$C6</f>
        <v>0</v>
      </c>
      <c r="CU95">
        <f>('RCP26-NEW'!M8*'Per Unit Emission'!AD51)*3412969.28327645/'Life time change'!$C6</f>
        <v>0</v>
      </c>
      <c r="CV95">
        <f>('RCP26-NEW'!N8*'Per Unit Emission'!AE51)*3412969.28327645/'Life time change'!$C6</f>
        <v>0</v>
      </c>
      <c r="CW95">
        <f>('RCP26-NEW'!O8*'Per Unit Emission'!AF51)*3412969.28327645/'Life time change'!$C6</f>
        <v>0</v>
      </c>
      <c r="CX95">
        <f>('RCP26-NEW'!P8*'Per Unit Emission'!AG51)*3412969.28327645/'Life time change'!$C6</f>
        <v>0</v>
      </c>
      <c r="CY95">
        <f>('RCP26-NEW'!Q8*'Per Unit Emission'!AH51)*3412969.28327645/'Life time change'!$C6</f>
        <v>0</v>
      </c>
      <c r="CZ95">
        <f>('RCP26-NEW'!R8*'Per Unit Emission'!AI51)*3412969.28327645/'Life time change'!$C6</f>
        <v>0</v>
      </c>
      <c r="DA95">
        <f>('RCP26-NEW'!S8*'Per Unit Emission'!AJ51)*3412969.28327645</f>
        <v>0</v>
      </c>
      <c r="DB95">
        <f>('RCP26-NEW'!T8*'Per Unit Emission'!T51)*3412969.28327645/'Life time change'!$C6</f>
        <v>0</v>
      </c>
      <c r="DC95">
        <f>('RCP26-NEW'!U8*'Per Unit Emission'!U51)*3412969.28327645/'Life time change'!$C6</f>
        <v>0</v>
      </c>
      <c r="DD95">
        <f>('RCP26-NEW'!V8*'Per Unit Emission'!V51)*3412969.28327645/'Life time change'!$C6</f>
        <v>0</v>
      </c>
      <c r="DE95">
        <f>('RCP26-NEW'!W8*'Per Unit Emission'!W51)*3412969.28327645/'Life time change'!$C6</f>
        <v>0</v>
      </c>
      <c r="DF95">
        <f>('RCP26-NEW'!X8*'Per Unit Emission'!X51)*3412969.28327645/'Life time change'!$C6</f>
        <v>0</v>
      </c>
      <c r="DG95">
        <f>('RCP26-NEW'!Y8*'Per Unit Emission'!Y51)*3412969.28327645/'Life time change'!$C6</f>
        <v>0</v>
      </c>
      <c r="DH95">
        <f>('RCP26-NEW'!Z8*'Per Unit Emission'!Z51)*3412969.28327645/'Life time change'!$C6</f>
        <v>0</v>
      </c>
      <c r="DI95">
        <f>('RCP26-NEW'!AA8*'Per Unit Emission'!AA51)*3412969.28327645/'Life time change'!$C6</f>
        <v>0</v>
      </c>
      <c r="DJ95">
        <f>('RCP26-NEW'!AB8*'Per Unit Emission'!AB51)*3412969.28327645/'Life time change'!$C6</f>
        <v>0</v>
      </c>
      <c r="DK95">
        <f>('RCP26-NEW'!AC8*'Per Unit Emission'!AC51)*3412969.28327645/'Life time change'!$C6</f>
        <v>0</v>
      </c>
      <c r="DL95">
        <f>('RCP26-NEW'!AD8*'Per Unit Emission'!AD51)*3412969.28327645/'Life time change'!$C6</f>
        <v>0</v>
      </c>
      <c r="DM95">
        <f>('RCP26-NEW'!AE8*'Per Unit Emission'!AE51)*3412969.28327645/'Life time change'!$C6</f>
        <v>0</v>
      </c>
      <c r="DN95">
        <f>('RCP26-NEW'!AF8*'Per Unit Emission'!AF51)*3412969.28327645/'Life time change'!$C6</f>
        <v>0</v>
      </c>
      <c r="DO95">
        <f>('RCP26-NEW'!AG8*'Per Unit Emission'!AG51)*3412969.28327645/'Life time change'!$C6</f>
        <v>0</v>
      </c>
      <c r="DP95">
        <f>('RCP26-NEW'!AH8*'Per Unit Emission'!AH51)*3412969.28327645/'Life time change'!$C6</f>
        <v>0</v>
      </c>
      <c r="DQ95">
        <f>('RCP26-NEW'!AI8*'Per Unit Emission'!AI51)*3412969.28327645/'Life time change'!$C6</f>
        <v>0</v>
      </c>
      <c r="DR95">
        <f>('RCP26-NEW'!AJ8*'Per Unit Emission'!AJ51)*3412969.28327645</f>
        <v>0</v>
      </c>
      <c r="DS95">
        <f>('RCP26-NEW'!AK8*'Per Unit Emission'!T51)*3412969.28327645/'Life time change'!$C6</f>
        <v>0</v>
      </c>
      <c r="DT95">
        <f>('RCP26-NEW'!AL8*'Per Unit Emission'!U51)*3412969.28327645/'Life time change'!$C6</f>
        <v>0</v>
      </c>
      <c r="DU95">
        <f>('RCP26-NEW'!AM8*'Per Unit Emission'!V51)*3412969.28327645/'Life time change'!$C6</f>
        <v>0</v>
      </c>
      <c r="DV95">
        <f>('RCP26-NEW'!AN8*'Per Unit Emission'!W51)*3412969.28327645/'Life time change'!$C6</f>
        <v>0</v>
      </c>
      <c r="DW95">
        <f>('RCP26-NEW'!AO8*'Per Unit Emission'!X51)*3412969.28327645/'Life time change'!$C6</f>
        <v>0</v>
      </c>
      <c r="DX95">
        <f>('RCP26-NEW'!AP8*'Per Unit Emission'!Y51)*3412969.28327645/'Life time change'!$C6</f>
        <v>0</v>
      </c>
      <c r="DY95">
        <f>('RCP26-NEW'!AQ8*'Per Unit Emission'!Z51)*3412969.28327645/'Life time change'!$C6</f>
        <v>0</v>
      </c>
      <c r="DZ95">
        <f>('RCP26-NEW'!AR8*'Per Unit Emission'!AA51)*3412969.28327645/'Life time change'!$C6</f>
        <v>0</v>
      </c>
      <c r="EA95">
        <f>('RCP26-NEW'!AS8*'Per Unit Emission'!AB51)*3412969.28327645/'Life time change'!$C6</f>
        <v>0</v>
      </c>
      <c r="EB95">
        <f>('RCP26-NEW'!AT8*'Per Unit Emission'!AC51)*3412969.28327645/'Life time change'!$C6</f>
        <v>0</v>
      </c>
      <c r="EC95">
        <f>('RCP26-NEW'!AU8*'Per Unit Emission'!AD51)*3412969.28327645/'Life time change'!$C6</f>
        <v>0</v>
      </c>
      <c r="ED95">
        <f>('RCP26-NEW'!AV8*'Per Unit Emission'!AE51)*3412969.28327645/'Life time change'!$C6</f>
        <v>0</v>
      </c>
      <c r="EE95">
        <f>('RCP26-NEW'!AW8*'Per Unit Emission'!AF51)*3412969.28327645/'Life time change'!$C6</f>
        <v>0</v>
      </c>
      <c r="EF95">
        <f>('RCP26-NEW'!AX8*'Per Unit Emission'!AG51)*3412969.28327645/'Life time change'!$C6</f>
        <v>0</v>
      </c>
      <c r="EG95">
        <f>('RCP26-NEW'!AY8*'Per Unit Emission'!AH51)*3412969.28327645/'Life time change'!$C6</f>
        <v>0</v>
      </c>
      <c r="EH95">
        <f>('RCP26-NEW'!AZ8*'Per Unit Emission'!AI51)*3412969.28327645/'Life time change'!$C6</f>
        <v>0</v>
      </c>
      <c r="EI95">
        <f>('RCP26-NEW'!BA8*'Per Unit Emission'!AJ51)*3412969.28327645</f>
        <v>0</v>
      </c>
      <c r="EJ95">
        <f>('RCP26-NEW'!BB8*'Per Unit Emission'!T51)*3412969.28327645/'Life time change'!$C6</f>
        <v>0</v>
      </c>
      <c r="EK95">
        <f>('RCP26-NEW'!BC8*'Per Unit Emission'!U51)*3412969.28327645/'Life time change'!$C6</f>
        <v>0</v>
      </c>
      <c r="EL95">
        <f>('RCP26-NEW'!BD8*'Per Unit Emission'!V51)*3412969.28327645/'Life time change'!$C6</f>
        <v>0</v>
      </c>
      <c r="EM95">
        <f>('RCP26-NEW'!BE8*'Per Unit Emission'!W51)*3412969.28327645/'Life time change'!$C6</f>
        <v>0</v>
      </c>
      <c r="EN95">
        <f>('RCP26-NEW'!BF8*'Per Unit Emission'!X51)*3412969.28327645/'Life time change'!$C6</f>
        <v>0</v>
      </c>
      <c r="EO95">
        <f>('RCP26-NEW'!BG8*'Per Unit Emission'!Y51)*3412969.28327645/'Life time change'!$C6</f>
        <v>0</v>
      </c>
      <c r="EP95">
        <f>('RCP26-NEW'!BH8*'Per Unit Emission'!Z51)*3412969.28327645/'Life time change'!$C6</f>
        <v>0</v>
      </c>
      <c r="EQ95">
        <f>('RCP26-NEW'!BI8*'Per Unit Emission'!AA51)*3412969.28327645/'Life time change'!$C6</f>
        <v>0</v>
      </c>
      <c r="ER95">
        <f>('RCP26-NEW'!BJ8*'Per Unit Emission'!AB51)*3412969.28327645/'Life time change'!$C6</f>
        <v>0</v>
      </c>
      <c r="ES95">
        <f>('RCP26-NEW'!BK8*'Per Unit Emission'!AC51)*3412969.28327645/'Life time change'!$C6</f>
        <v>0</v>
      </c>
      <c r="ET95">
        <f>('RCP26-NEW'!BL8*'Per Unit Emission'!AD51)*3412969.28327645/'Life time change'!$C6</f>
        <v>0</v>
      </c>
      <c r="EU95">
        <f>('RCP26-NEW'!BM8*'Per Unit Emission'!AE51)*3412969.28327645/'Life time change'!$C6</f>
        <v>0</v>
      </c>
      <c r="EV95">
        <f>('RCP26-NEW'!BN8*'Per Unit Emission'!AF51)*3412969.28327645/'Life time change'!$C6</f>
        <v>0</v>
      </c>
      <c r="EW95">
        <f>('RCP26-NEW'!BO8*'Per Unit Emission'!AG51)*3412969.28327645/'Life time change'!$C6</f>
        <v>0</v>
      </c>
      <c r="EX95">
        <f>('RCP26-NEW'!BP8*'Per Unit Emission'!AH51)*3412969.28327645/'Life time change'!$C6</f>
        <v>0</v>
      </c>
      <c r="EY95">
        <f>('RCP26-NEW'!BQ8*'Per Unit Emission'!AI51)*3412969.28327645/'Life time change'!$C6</f>
        <v>0</v>
      </c>
      <c r="EZ95">
        <f>('RCP26-NEW'!BR8*'Per Unit Emission'!AJ51)*3412969.28327645</f>
        <v>0</v>
      </c>
      <c r="FA95">
        <f>('RCP26-NEW'!BS8*'Per Unit Emission'!T51)*3412969.28327645/'Life time change'!$C6</f>
        <v>0</v>
      </c>
      <c r="FB95">
        <f>('RCP26-NEW'!BT8*'Per Unit Emission'!U51)*3412969.28327645/'Life time change'!$C6</f>
        <v>0</v>
      </c>
      <c r="FC95">
        <f>('RCP26-NEW'!BU8*'Per Unit Emission'!V51)*3412969.28327645/'Life time change'!$C6</f>
        <v>0</v>
      </c>
      <c r="FD95">
        <f>('RCP26-NEW'!BV8*'Per Unit Emission'!W51)*3412969.28327645/'Life time change'!$C6</f>
        <v>0</v>
      </c>
      <c r="FE95">
        <f>('RCP26-NEW'!BW8*'Per Unit Emission'!X51)*3412969.28327645/'Life time change'!$C6</f>
        <v>0</v>
      </c>
      <c r="FF95">
        <f>('RCP26-NEW'!BX8*'Per Unit Emission'!Y51)*3412969.28327645/'Life time change'!$C6</f>
        <v>0</v>
      </c>
      <c r="FG95">
        <f>('RCP26-NEW'!BY8*'Per Unit Emission'!Z51)*3412969.28327645/'Life time change'!$C6</f>
        <v>0</v>
      </c>
      <c r="FH95">
        <f>('RCP26-NEW'!BZ8*'Per Unit Emission'!AA51)*3412969.28327645/'Life time change'!$C6</f>
        <v>0</v>
      </c>
      <c r="FI95">
        <f>('RCP26-NEW'!CA8*'Per Unit Emission'!AB51)*3412969.28327645/'Life time change'!$C6</f>
        <v>0</v>
      </c>
      <c r="FJ95">
        <f>('RCP26-NEW'!CB8*'Per Unit Emission'!AC51)*3412969.28327645/'Life time change'!$C6</f>
        <v>0</v>
      </c>
      <c r="FK95">
        <f>('RCP26-NEW'!CC8*'Per Unit Emission'!AD51)*3412969.28327645/'Life time change'!$C6</f>
        <v>0</v>
      </c>
      <c r="FL95">
        <f>('RCP26-NEW'!CD8*'Per Unit Emission'!AE51)*3412969.28327645/'Life time change'!$C6</f>
        <v>0</v>
      </c>
      <c r="FM95">
        <f>('RCP26-NEW'!CE8*'Per Unit Emission'!AF51)*3412969.28327645/'Life time change'!$C6</f>
        <v>0</v>
      </c>
      <c r="FN95">
        <f>('RCP26-NEW'!CF8*'Per Unit Emission'!AG51)*3412969.28327645/'Life time change'!$C6</f>
        <v>0</v>
      </c>
      <c r="FO95">
        <f>('RCP26-NEW'!CG8*'Per Unit Emission'!AH51)*3412969.28327645/'Life time change'!$C6</f>
        <v>0</v>
      </c>
      <c r="FP95">
        <f>('RCP26-NEW'!CH8*'Per Unit Emission'!AI51)*3412969.28327645/'Life time change'!$C6</f>
        <v>0</v>
      </c>
      <c r="FS95">
        <v>2014</v>
      </c>
      <c r="FT95">
        <f>('RCP19-NEW'!C8*'Per Unit Emission'!AK51)*3412969.28327645/'Life time change'!$C6</f>
        <v>0</v>
      </c>
      <c r="FU95">
        <f>('RCP19-NEW'!D8*'Per Unit Emission'!AL51)*3412969.28327645/'Life time change'!$C6</f>
        <v>0</v>
      </c>
      <c r="FV95">
        <f>('RCP19-NEW'!E8*'Per Unit Emission'!AM51)*3412969.28327645/'Life time change'!$C6</f>
        <v>0</v>
      </c>
      <c r="FW95">
        <f>('RCP19-NEW'!F8*'Per Unit Emission'!AN51)*3412969.28327645/'Life time change'!$C6</f>
        <v>0</v>
      </c>
      <c r="FX95">
        <f>('RCP19-NEW'!G8*'Per Unit Emission'!AO51)*3412969.28327645/'Life time change'!$C6</f>
        <v>0</v>
      </c>
      <c r="FY95">
        <f>('RCP19-NEW'!H8*'Per Unit Emission'!AP51)*3412969.28327645/'Life time change'!$C6</f>
        <v>0</v>
      </c>
      <c r="FZ95">
        <f>('RCP19-NEW'!I8*'Per Unit Emission'!AQ51)*3412969.28327645/'Life time change'!$C6</f>
        <v>0</v>
      </c>
      <c r="GA95">
        <f>('RCP19-NEW'!J8*'Per Unit Emission'!AR51)*3412969.28327645/'Life time change'!$C6</f>
        <v>0</v>
      </c>
      <c r="GB95">
        <f>('RCP19-NEW'!K8*'Per Unit Emission'!AS51)*3412969.28327645/'Life time change'!$C6</f>
        <v>0</v>
      </c>
      <c r="GC95">
        <f>('RCP19-NEW'!L8*'Per Unit Emission'!AT51)*3412969.28327645/'Life time change'!$C6</f>
        <v>0</v>
      </c>
      <c r="GD95">
        <f>('RCP19-NEW'!M8*'Per Unit Emission'!AU51)*3412969.28327645/'Life time change'!$C6</f>
        <v>0</v>
      </c>
      <c r="GE95">
        <f>('RCP19-NEW'!N8*'Per Unit Emission'!AV51)*3412969.28327645/'Life time change'!$C6</f>
        <v>0</v>
      </c>
      <c r="GF95">
        <f>('RCP19-NEW'!O8*'Per Unit Emission'!AW51)*3412969.28327645/'Life time change'!$C6</f>
        <v>0</v>
      </c>
      <c r="GG95">
        <f>('RCP19-NEW'!P8*'Per Unit Emission'!AX51)*3412969.28327645/'Life time change'!$C6</f>
        <v>0</v>
      </c>
      <c r="GH95">
        <f>('RCP19-NEW'!Q8*'Per Unit Emission'!AY51)*3412969.28327645/'Life time change'!$C6</f>
        <v>0</v>
      </c>
      <c r="GI95">
        <f>('RCP19-NEW'!R8*'Per Unit Emission'!AZ51)*3412969.28327645/'Life time change'!$C6</f>
        <v>0</v>
      </c>
      <c r="GJ95">
        <f>('RCP19-NEW'!S8*'Per Unit Emission'!BA51)*3412969.28327645</f>
        <v>0</v>
      </c>
      <c r="GK95">
        <f>('RCP19-NEW'!T8*'Per Unit Emission'!AK51)*3412969.28327645/'Life time change'!$C6</f>
        <v>0</v>
      </c>
      <c r="GL95">
        <f>('RCP19-NEW'!U8*'Per Unit Emission'!AL51)*3412969.28327645/'Life time change'!$C6</f>
        <v>0</v>
      </c>
      <c r="GM95">
        <f>('RCP19-NEW'!V8*'Per Unit Emission'!AM51)*3412969.28327645/'Life time change'!$C6</f>
        <v>0</v>
      </c>
      <c r="GN95">
        <f>('RCP19-NEW'!W8*'Per Unit Emission'!AN51)*3412969.28327645/'Life time change'!$C6</f>
        <v>0</v>
      </c>
      <c r="GO95">
        <f>('RCP19-NEW'!X8*'Per Unit Emission'!AO51)*3412969.28327645/'Life time change'!$C6</f>
        <v>0</v>
      </c>
      <c r="GP95">
        <f>('RCP19-NEW'!Y8*'Per Unit Emission'!AP51)*3412969.28327645/'Life time change'!$C6</f>
        <v>0</v>
      </c>
      <c r="GQ95">
        <f>('RCP19-NEW'!Z8*'Per Unit Emission'!AQ51)*3412969.28327645/'Life time change'!$C6</f>
        <v>0</v>
      </c>
      <c r="GR95">
        <f>('RCP19-NEW'!AA8*'Per Unit Emission'!AR51)*3412969.28327645/'Life time change'!$C6</f>
        <v>0</v>
      </c>
      <c r="GS95">
        <f>('RCP19-NEW'!AB8*'Per Unit Emission'!AS51)*3412969.28327645/'Life time change'!$C6</f>
        <v>0</v>
      </c>
      <c r="GT95">
        <f>('RCP19-NEW'!AC8*'Per Unit Emission'!AT51)*3412969.28327645/'Life time change'!$C6</f>
        <v>0</v>
      </c>
      <c r="GU95">
        <f>('RCP19-NEW'!AD8*'Per Unit Emission'!AU51)*3412969.28327645/'Life time change'!$C6</f>
        <v>0</v>
      </c>
      <c r="GV95">
        <f>('RCP19-NEW'!AE8*'Per Unit Emission'!AV51)*3412969.28327645/'Life time change'!$C6</f>
        <v>0</v>
      </c>
      <c r="GW95">
        <f>('RCP19-NEW'!AF8*'Per Unit Emission'!AW51)*3412969.28327645/'Life time change'!$C6</f>
        <v>0</v>
      </c>
      <c r="GX95">
        <f>('RCP19-NEW'!AG8*'Per Unit Emission'!AX51)*3412969.28327645/'Life time change'!$C6</f>
        <v>0</v>
      </c>
      <c r="GY95">
        <f>('RCP19-NEW'!AH8*'Per Unit Emission'!AY51)*3412969.28327645/'Life time change'!$C6</f>
        <v>0</v>
      </c>
      <c r="GZ95">
        <f>('RCP19-NEW'!AI8*'Per Unit Emission'!AZ51)*3412969.28327645/'Life time change'!$C6</f>
        <v>0</v>
      </c>
      <c r="HA95">
        <f>('RCP19-NEW'!AJ8*'Per Unit Emission'!BA51)*3412969.28327645</f>
        <v>0</v>
      </c>
      <c r="HB95">
        <f>('RCP19-NEW'!AK8*'Per Unit Emission'!AK51)*3412969.28327645/'Life time change'!$C6</f>
        <v>0</v>
      </c>
      <c r="HC95">
        <f>('RCP19-NEW'!AL8*'Per Unit Emission'!AL51)*3412969.28327645/'Life time change'!$C6</f>
        <v>0</v>
      </c>
      <c r="HD95">
        <f>('RCP19-NEW'!AM8*'Per Unit Emission'!AM51)*3412969.28327645/'Life time change'!$C6</f>
        <v>0</v>
      </c>
      <c r="HE95">
        <f>('RCP19-NEW'!AN8*'Per Unit Emission'!AN51)*3412969.28327645/'Life time change'!$C6</f>
        <v>0</v>
      </c>
      <c r="HF95">
        <f>('RCP19-NEW'!AO8*'Per Unit Emission'!AO51)*3412969.28327645/'Life time change'!$C6</f>
        <v>0</v>
      </c>
      <c r="HG95">
        <f>('RCP19-NEW'!AP8*'Per Unit Emission'!AP51)*3412969.28327645/'Life time change'!$C6</f>
        <v>0</v>
      </c>
      <c r="HH95">
        <f>('RCP19-NEW'!AQ8*'Per Unit Emission'!AQ51)*3412969.28327645/'Life time change'!$C6</f>
        <v>0</v>
      </c>
      <c r="HI95">
        <f>('RCP19-NEW'!AR8*'Per Unit Emission'!AR51)*3412969.28327645/'Life time change'!$C6</f>
        <v>0</v>
      </c>
      <c r="HJ95">
        <f>('RCP19-NEW'!AS8*'Per Unit Emission'!AS51)*3412969.28327645/'Life time change'!$C6</f>
        <v>0</v>
      </c>
      <c r="HK95">
        <f>('RCP19-NEW'!AT8*'Per Unit Emission'!AT51)*3412969.28327645/'Life time change'!$C6</f>
        <v>0</v>
      </c>
      <c r="HL95">
        <f>('RCP19-NEW'!AU8*'Per Unit Emission'!AU51)*3412969.28327645/'Life time change'!$C6</f>
        <v>0</v>
      </c>
      <c r="HM95">
        <f>('RCP19-NEW'!AV8*'Per Unit Emission'!AV51)*3412969.28327645/'Life time change'!$C6</f>
        <v>0</v>
      </c>
      <c r="HN95">
        <f>('RCP19-NEW'!AW8*'Per Unit Emission'!AW51)*3412969.28327645/'Life time change'!$C6</f>
        <v>0</v>
      </c>
      <c r="HO95">
        <f>('RCP19-NEW'!AX8*'Per Unit Emission'!AX51)*3412969.28327645/'Life time change'!$C6</f>
        <v>0</v>
      </c>
      <c r="HP95">
        <f>('RCP19-NEW'!AY8*'Per Unit Emission'!AY51)*3412969.28327645/'Life time change'!$C6</f>
        <v>0</v>
      </c>
      <c r="HQ95">
        <f>('RCP19-NEW'!AZ8*'Per Unit Emission'!AZ51)*3412969.28327645/'Life time change'!$C6</f>
        <v>0</v>
      </c>
      <c r="HR95">
        <f>('RCP19-NEW'!BA8*'Per Unit Emission'!BA51)*3412969.28327645</f>
        <v>0</v>
      </c>
      <c r="HS95">
        <f>('RCP19-NEW'!BB8*'Per Unit Emission'!AK51)*3412969.28327645/'Life time change'!$C6</f>
        <v>0</v>
      </c>
      <c r="HT95">
        <f>('RCP19-NEW'!BC8*'Per Unit Emission'!AL51)*3412969.28327645/'Life time change'!$C6</f>
        <v>0</v>
      </c>
      <c r="HU95">
        <f>('RCP19-NEW'!BD8*'Per Unit Emission'!AM51)*3412969.28327645/'Life time change'!$C6</f>
        <v>0</v>
      </c>
      <c r="HV95">
        <f>('RCP19-NEW'!BE8*'Per Unit Emission'!AN51)*3412969.28327645/'Life time change'!$C6</f>
        <v>0</v>
      </c>
      <c r="HW95">
        <f>('RCP19-NEW'!BF8*'Per Unit Emission'!AO51)*3412969.28327645/'Life time change'!$C6</f>
        <v>0</v>
      </c>
      <c r="HX95">
        <f>('RCP19-NEW'!BG8*'Per Unit Emission'!AP51)*3412969.28327645/'Life time change'!$C6</f>
        <v>0</v>
      </c>
      <c r="HY95">
        <f>('RCP19-NEW'!BH8*'Per Unit Emission'!AQ51)*3412969.28327645/'Life time change'!$C6</f>
        <v>0</v>
      </c>
      <c r="HZ95">
        <f>('RCP19-NEW'!BI8*'Per Unit Emission'!AR51)*3412969.28327645/'Life time change'!$C6</f>
        <v>0</v>
      </c>
      <c r="IA95">
        <f>('RCP19-NEW'!BJ8*'Per Unit Emission'!AS51)*3412969.28327645/'Life time change'!$C6</f>
        <v>0</v>
      </c>
      <c r="IB95">
        <f>('RCP19-NEW'!BK8*'Per Unit Emission'!AT51)*3412969.28327645/'Life time change'!$C6</f>
        <v>0</v>
      </c>
      <c r="IC95">
        <f>('RCP19-NEW'!BL8*'Per Unit Emission'!AU51)*3412969.28327645/'Life time change'!$C6</f>
        <v>0</v>
      </c>
      <c r="ID95">
        <f>('RCP19-NEW'!BM8*'Per Unit Emission'!AV51)*3412969.28327645/'Life time change'!$C6</f>
        <v>0</v>
      </c>
      <c r="IE95">
        <f>('RCP19-NEW'!BN8*'Per Unit Emission'!AW51)*3412969.28327645/'Life time change'!$C6</f>
        <v>0</v>
      </c>
      <c r="IF95">
        <f>('RCP19-NEW'!BO8*'Per Unit Emission'!AX51)*3412969.28327645/'Life time change'!$C6</f>
        <v>0</v>
      </c>
      <c r="IG95">
        <f>('RCP19-NEW'!BP8*'Per Unit Emission'!AY51)*3412969.28327645/'Life time change'!$C6</f>
        <v>0</v>
      </c>
      <c r="IH95">
        <f>('RCP19-NEW'!BQ8*'Per Unit Emission'!AZ51)*3412969.28327645/'Life time change'!$C6</f>
        <v>0</v>
      </c>
      <c r="II95">
        <f>('RCP19-NEW'!BR8*'Per Unit Emission'!BA51)*3412969.28327645</f>
        <v>0</v>
      </c>
      <c r="IJ95">
        <f>('RCP19-NEW'!BS8*'Per Unit Emission'!AK51)*3412969.28327645/'Life time change'!$C6</f>
        <v>0</v>
      </c>
      <c r="IK95">
        <f>('RCP19-NEW'!BT8*'Per Unit Emission'!AL51)*3412969.28327645/'Life time change'!$C6</f>
        <v>0</v>
      </c>
      <c r="IL95">
        <f>('RCP19-NEW'!BU8*'Per Unit Emission'!AM51)*3412969.28327645/'Life time change'!$C6</f>
        <v>0</v>
      </c>
      <c r="IM95">
        <f>('RCP19-NEW'!BV8*'Per Unit Emission'!AN51)*3412969.28327645/'Life time change'!$C6</f>
        <v>0</v>
      </c>
      <c r="IN95">
        <f>('RCP19-NEW'!BW8*'Per Unit Emission'!AO51)*3412969.28327645/'Life time change'!$C6</f>
        <v>0</v>
      </c>
      <c r="IO95">
        <f>('RCP19-NEW'!BX8*'Per Unit Emission'!AP51)*3412969.28327645/'Life time change'!$C6</f>
        <v>0</v>
      </c>
      <c r="IP95">
        <f>('RCP19-NEW'!BY8*'Per Unit Emission'!AQ51)*3412969.28327645/'Life time change'!$C6</f>
        <v>0</v>
      </c>
      <c r="IQ95">
        <f>('RCP19-NEW'!BZ8*'Per Unit Emission'!AR51)*3412969.28327645/'Life time change'!$C6</f>
        <v>0</v>
      </c>
      <c r="IR95">
        <f>('RCP19-NEW'!CA8*'Per Unit Emission'!AS51)*3412969.28327645/'Life time change'!$C6</f>
        <v>0</v>
      </c>
      <c r="IS95">
        <f>('RCP19-NEW'!CB8*'Per Unit Emission'!AT51)*3412969.28327645/'Life time change'!$C6</f>
        <v>0</v>
      </c>
      <c r="IT95">
        <f>('RCP19-NEW'!CC8*'Per Unit Emission'!AU51)*3412969.28327645/'Life time change'!$C6</f>
        <v>0</v>
      </c>
      <c r="IU95">
        <f>('RCP19-NEW'!CD8*'Per Unit Emission'!AV51)*3412969.28327645/'Life time change'!$C6</f>
        <v>0</v>
      </c>
      <c r="IV95">
        <f>('RCP19-NEW'!CE8*'Per Unit Emission'!AW51)*3412969.28327645/'Life time change'!$C6</f>
        <v>0</v>
      </c>
      <c r="IW95">
        <f>('RCP19-NEW'!CF8*'Per Unit Emission'!AX51)*3412969.28327645/'Life time change'!$C6</f>
        <v>0</v>
      </c>
      <c r="IX95">
        <f>('RCP19-NEW'!CG8*'Per Unit Emission'!AY51)*3412969.28327645/'Life time change'!$C6</f>
        <v>0</v>
      </c>
      <c r="IY95">
        <f>('RCP19-NEW'!CH8*'Per Unit Emission'!AZ51)*3412969.28327645/'Life time change'!$C6</f>
        <v>0</v>
      </c>
    </row>
    <row r="96" spans="1:259" x14ac:dyDescent="0.25">
      <c r="A96">
        <v>2015</v>
      </c>
      <c r="B96">
        <f>('Base-New'!C9*'Per Unit Emission'!C52)*3412969.28327645/'Life time change'!$C7</f>
        <v>0</v>
      </c>
      <c r="C96">
        <f>('Base-New'!D9*'Per Unit Emission'!D52)*3412969.28327645/'Life time change'!$C7</f>
        <v>0</v>
      </c>
      <c r="D96">
        <f>('Base-New'!E9*'Per Unit Emission'!E52)*3412969.28327645/'Life time change'!$C7</f>
        <v>0</v>
      </c>
      <c r="E96">
        <f>('Base-New'!F9*'Per Unit Emission'!F52)*3412969.28327645/'Life time change'!$C7</f>
        <v>0</v>
      </c>
      <c r="F96">
        <f>('Base-New'!G9*'Per Unit Emission'!G52)*3412969.28327645/'Life time change'!$C7</f>
        <v>0</v>
      </c>
      <c r="G96">
        <f>('Base-New'!H9*'Per Unit Emission'!H52)*3412969.28327645/'Life time change'!$C7</f>
        <v>0</v>
      </c>
      <c r="H96">
        <f>('Base-New'!I9*'Per Unit Emission'!I52)*3412969.28327645/'Life time change'!$C7</f>
        <v>0</v>
      </c>
      <c r="I96">
        <f>('Base-New'!J9*'Per Unit Emission'!J52)*3412969.28327645/'Life time change'!$C7</f>
        <v>0</v>
      </c>
      <c r="J96">
        <f>('Base-New'!K9*'Per Unit Emission'!K52)*3412969.28327645/'Life time change'!$C7</f>
        <v>0</v>
      </c>
      <c r="K96">
        <f>('Base-New'!L9*'Per Unit Emission'!L52)*3412969.28327645/'Life time change'!$C7</f>
        <v>0</v>
      </c>
      <c r="L96">
        <f>('Base-New'!M9*'Per Unit Emission'!M52)*3412969.28327645/'Life time change'!$C7</f>
        <v>0</v>
      </c>
      <c r="M96">
        <f>('Base-New'!N9*'Per Unit Emission'!N52)*3412969.28327645/'Life time change'!$C7</f>
        <v>0</v>
      </c>
      <c r="N96">
        <f>('Base-New'!O9*'Per Unit Emission'!O52)*3412969.28327645/'Life time change'!$C7</f>
        <v>0</v>
      </c>
      <c r="O96">
        <f>('Base-New'!P9*'Per Unit Emission'!P52)*3412969.28327645/'Life time change'!$C7</f>
        <v>0</v>
      </c>
      <c r="P96">
        <f>('Base-New'!Q9*'Per Unit Emission'!Q52)*3412969.28327645/'Life time change'!$C7</f>
        <v>0</v>
      </c>
      <c r="Q96">
        <f>('Base-New'!R9*'Per Unit Emission'!R52)*3412969.28327645/'Life time change'!$C7</f>
        <v>0</v>
      </c>
      <c r="R96">
        <v>5</v>
      </c>
      <c r="S96">
        <f>('Base-New'!T9*'Per Unit Emission'!C52)*3412969.28327645/'Life time change'!$C7</f>
        <v>0</v>
      </c>
      <c r="T96">
        <f>('Base-New'!U9*'Per Unit Emission'!D52)*3412969.28327645/'Life time change'!$C7</f>
        <v>0</v>
      </c>
      <c r="U96">
        <f>('Base-New'!V9*'Per Unit Emission'!E52)*3412969.28327645/'Life time change'!$C7</f>
        <v>0</v>
      </c>
      <c r="V96">
        <f>('Base-New'!W9*'Per Unit Emission'!F52)*3412969.28327645/'Life time change'!$C7</f>
        <v>0</v>
      </c>
      <c r="W96">
        <f>('Base-New'!X9*'Per Unit Emission'!G52)*3412969.28327645/'Life time change'!$C7</f>
        <v>0</v>
      </c>
      <c r="X96">
        <f>('Base-New'!Y9*'Per Unit Emission'!H52)*3412969.28327645/'Life time change'!$C7</f>
        <v>0</v>
      </c>
      <c r="Y96">
        <f>('Base-New'!Z9*'Per Unit Emission'!I52)*3412969.28327645/'Life time change'!$C7</f>
        <v>0</v>
      </c>
      <c r="Z96">
        <f>('Base-New'!AA9*'Per Unit Emission'!J52)*3412969.28327645/'Life time change'!$C7</f>
        <v>0</v>
      </c>
      <c r="AA96">
        <f>('Base-New'!AB9*'Per Unit Emission'!K52)*3412969.28327645/'Life time change'!$C7</f>
        <v>0</v>
      </c>
      <c r="AB96">
        <f>('Base-New'!AC9*'Per Unit Emission'!L52)*3412969.28327645/'Life time change'!$C7</f>
        <v>0</v>
      </c>
      <c r="AC96">
        <f>('Base-New'!AD9*'Per Unit Emission'!M52)*3412969.28327645/'Life time change'!$C7</f>
        <v>0</v>
      </c>
      <c r="AD96">
        <f>('Base-New'!AE9*'Per Unit Emission'!N52)*3412969.28327645/'Life time change'!$C7</f>
        <v>0</v>
      </c>
      <c r="AE96">
        <f>('Base-New'!AF9*'Per Unit Emission'!O52)*3412969.28327645/'Life time change'!$C7</f>
        <v>0</v>
      </c>
      <c r="AF96">
        <f>('Base-New'!AG9*'Per Unit Emission'!P52)*3412969.28327645/'Life time change'!$C7</f>
        <v>0</v>
      </c>
      <c r="AG96">
        <f>('Base-New'!AH9*'Per Unit Emission'!Q52)*3412969.28327645/'Life time change'!$C7</f>
        <v>0</v>
      </c>
      <c r="AH96">
        <f>('Base-New'!AI9*'Per Unit Emission'!R52)*3412969.28327645/'Life time change'!$C7</f>
        <v>0</v>
      </c>
      <c r="AI96">
        <v>5</v>
      </c>
      <c r="AJ96">
        <f>('Base-New'!AK9*'Per Unit Emission'!C52)*3412969.28327645/'Life time change'!$C7</f>
        <v>0</v>
      </c>
      <c r="AK96">
        <f>('Base-New'!AL9*'Per Unit Emission'!D52)*3412969.28327645/'Life time change'!$C7</f>
        <v>0</v>
      </c>
      <c r="AL96">
        <f>('Base-New'!AM9*'Per Unit Emission'!E52)*3412969.28327645/'Life time change'!$C7</f>
        <v>0</v>
      </c>
      <c r="AM96">
        <f>('Base-New'!AN9*'Per Unit Emission'!F52)*3412969.28327645/'Life time change'!$C7</f>
        <v>0</v>
      </c>
      <c r="AN96">
        <f>('Base-New'!AO9*'Per Unit Emission'!G52)*3412969.28327645/'Life time change'!$C7</f>
        <v>0</v>
      </c>
      <c r="AO96">
        <f>('Base-New'!AP9*'Per Unit Emission'!H52)*3412969.28327645/'Life time change'!$C7</f>
        <v>0</v>
      </c>
      <c r="AP96">
        <f>('Base-New'!AQ9*'Per Unit Emission'!I52)*3412969.28327645/'Life time change'!$C7</f>
        <v>0</v>
      </c>
      <c r="AQ96">
        <f>('Base-New'!AR9*'Per Unit Emission'!J52)*3412969.28327645/'Life time change'!$C7</f>
        <v>0</v>
      </c>
      <c r="AR96">
        <f>('Base-New'!AS9*'Per Unit Emission'!K52)*3412969.28327645/'Life time change'!$C7</f>
        <v>0</v>
      </c>
      <c r="AS96">
        <f>('Base-New'!AT9*'Per Unit Emission'!L52)*3412969.28327645/'Life time change'!$C7</f>
        <v>0</v>
      </c>
      <c r="AT96">
        <f>('Base-New'!AU9*'Per Unit Emission'!M52)*3412969.28327645/'Life time change'!$C7</f>
        <v>0</v>
      </c>
      <c r="AU96">
        <f>('Base-New'!AV9*'Per Unit Emission'!N52)*3412969.28327645/'Life time change'!$C7</f>
        <v>0</v>
      </c>
      <c r="AV96">
        <f>('Base-New'!AW9*'Per Unit Emission'!O52)*3412969.28327645/'Life time change'!$C7</f>
        <v>0</v>
      </c>
      <c r="AW96">
        <f>('Base-New'!AX9*'Per Unit Emission'!P52)*3412969.28327645/'Life time change'!$C7</f>
        <v>0</v>
      </c>
      <c r="AX96">
        <f>('Base-New'!AY9*'Per Unit Emission'!Q52)*3412969.28327645/'Life time change'!$C7</f>
        <v>0</v>
      </c>
      <c r="AY96">
        <f>('Base-New'!AZ9*'Per Unit Emission'!R52)*3412969.28327645/'Life time change'!$C7</f>
        <v>0</v>
      </c>
      <c r="AZ96">
        <v>5</v>
      </c>
      <c r="BA96">
        <f>('Base-New'!BB9*'Per Unit Emission'!C52)*3412969.28327645/'Life time change'!$C7</f>
        <v>0</v>
      </c>
      <c r="BB96">
        <f>('Base-New'!BC9*'Per Unit Emission'!D52)*3412969.28327645/'Life time change'!$C7</f>
        <v>0</v>
      </c>
      <c r="BC96">
        <f>('Base-New'!BD9*'Per Unit Emission'!E52)*3412969.28327645/'Life time change'!$C7</f>
        <v>0</v>
      </c>
      <c r="BD96">
        <f>('Base-New'!BE9*'Per Unit Emission'!F52)*3412969.28327645/'Life time change'!$C7</f>
        <v>0</v>
      </c>
      <c r="BE96">
        <f>('Base-New'!BF9*'Per Unit Emission'!G52)*3412969.28327645/'Life time change'!$C7</f>
        <v>0</v>
      </c>
      <c r="BF96">
        <f>('Base-New'!BG9*'Per Unit Emission'!H52)*3412969.28327645/'Life time change'!$C7</f>
        <v>0</v>
      </c>
      <c r="BG96">
        <f>('Base-New'!BH9*'Per Unit Emission'!I52)*3412969.28327645/'Life time change'!$C7</f>
        <v>0</v>
      </c>
      <c r="BH96">
        <f>('Base-New'!BI9*'Per Unit Emission'!J52)*3412969.28327645/'Life time change'!$C7</f>
        <v>0</v>
      </c>
      <c r="BI96">
        <f>('Base-New'!BJ9*'Per Unit Emission'!K52)*3412969.28327645/'Life time change'!$C7</f>
        <v>0</v>
      </c>
      <c r="BJ96">
        <f>('Base-New'!BK9*'Per Unit Emission'!L52)*3412969.28327645/'Life time change'!$C7</f>
        <v>0</v>
      </c>
      <c r="BK96">
        <f>('Base-New'!BL9*'Per Unit Emission'!M52)*3412969.28327645/'Life time change'!$C7</f>
        <v>0</v>
      </c>
      <c r="BL96">
        <f>('Base-New'!BM9*'Per Unit Emission'!N52)*3412969.28327645/'Life time change'!$C7</f>
        <v>0</v>
      </c>
      <c r="BM96">
        <f>('Base-New'!BN9*'Per Unit Emission'!O52)*3412969.28327645/'Life time change'!$C7</f>
        <v>0</v>
      </c>
      <c r="BN96">
        <f>('Base-New'!BO9*'Per Unit Emission'!P52)*3412969.28327645/'Life time change'!$C7</f>
        <v>0</v>
      </c>
      <c r="BO96">
        <f>('Base-New'!BP9*'Per Unit Emission'!Q52)*3412969.28327645/'Life time change'!$C7</f>
        <v>0</v>
      </c>
      <c r="BP96">
        <f>('Base-New'!BQ9*'Per Unit Emission'!R52)*3412969.28327645/'Life time change'!$C7</f>
        <v>0</v>
      </c>
      <c r="BQ96">
        <v>5</v>
      </c>
      <c r="BR96">
        <f>('Base-New'!BS9*'Per Unit Emission'!C52)*3412969.28327645/'Life time change'!$C7</f>
        <v>0</v>
      </c>
      <c r="BS96">
        <f>('Base-New'!BT9*'Per Unit Emission'!D52)*3412969.28327645/'Life time change'!$C7</f>
        <v>0</v>
      </c>
      <c r="BT96">
        <f>('Base-New'!BU9*'Per Unit Emission'!E52)*3412969.28327645/'Life time change'!$C7</f>
        <v>0</v>
      </c>
      <c r="BU96">
        <f>('Base-New'!BV9*'Per Unit Emission'!F52)*3412969.28327645/'Life time change'!$C7</f>
        <v>0</v>
      </c>
      <c r="BV96">
        <f>('Base-New'!BW9*'Per Unit Emission'!G52)*3412969.28327645/'Life time change'!$C7</f>
        <v>0</v>
      </c>
      <c r="BW96">
        <f>('Base-New'!BX9*'Per Unit Emission'!H52)*3412969.28327645/'Life time change'!$C7</f>
        <v>0</v>
      </c>
      <c r="BX96">
        <f>('Base-New'!BY9*'Per Unit Emission'!I52)*3412969.28327645/'Life time change'!$C7</f>
        <v>0</v>
      </c>
      <c r="BY96">
        <f>('Base-New'!BZ9*'Per Unit Emission'!J52)*3412969.28327645/'Life time change'!$C7</f>
        <v>0</v>
      </c>
      <c r="BZ96">
        <f>('Base-New'!CA9*'Per Unit Emission'!K52)*3412969.28327645/'Life time change'!$C7</f>
        <v>0</v>
      </c>
      <c r="CA96">
        <f>('Base-New'!CB9*'Per Unit Emission'!L52)*3412969.28327645/'Life time change'!$C7</f>
        <v>0</v>
      </c>
      <c r="CB96">
        <f>('Base-New'!CC9*'Per Unit Emission'!M52)*3412969.28327645/'Life time change'!$C7</f>
        <v>0</v>
      </c>
      <c r="CC96">
        <f>('Base-New'!CD9*'Per Unit Emission'!N52)*3412969.28327645/'Life time change'!$C7</f>
        <v>0</v>
      </c>
      <c r="CD96">
        <f>('Base-New'!CE9*'Per Unit Emission'!O52)*3412969.28327645/'Life time change'!$C7</f>
        <v>0</v>
      </c>
      <c r="CE96">
        <f>('Base-New'!CF9*'Per Unit Emission'!P52)*3412969.28327645/'Life time change'!$C7</f>
        <v>0</v>
      </c>
      <c r="CF96">
        <f>('Base-New'!CG9*'Per Unit Emission'!Q52)*3412969.28327645/'Life time change'!$C7</f>
        <v>0</v>
      </c>
      <c r="CG96">
        <f>('Base-New'!CH9*'Per Unit Emission'!R52)*3412969.28327645/'Life time change'!$C7</f>
        <v>0</v>
      </c>
      <c r="CJ96">
        <v>2015</v>
      </c>
      <c r="CK96">
        <f>('RCP26-NEW'!C9*'Per Unit Emission'!T52)*3412969.28327645/'Life time change'!$C7</f>
        <v>0</v>
      </c>
      <c r="CL96">
        <f>('RCP26-NEW'!D9*'Per Unit Emission'!U52)*3412969.28327645/'Life time change'!$C7</f>
        <v>0</v>
      </c>
      <c r="CM96">
        <f>('RCP26-NEW'!E9*'Per Unit Emission'!V52)*3412969.28327645/'Life time change'!$C7</f>
        <v>0</v>
      </c>
      <c r="CN96">
        <f>('RCP26-NEW'!F9*'Per Unit Emission'!W52)*3412969.28327645/'Life time change'!$C7</f>
        <v>0</v>
      </c>
      <c r="CO96">
        <f>('RCP26-NEW'!G9*'Per Unit Emission'!X52)*3412969.28327645/'Life time change'!$C7</f>
        <v>0</v>
      </c>
      <c r="CP96">
        <f>('RCP26-NEW'!H9*'Per Unit Emission'!Y52)*3412969.28327645/'Life time change'!$C7</f>
        <v>0</v>
      </c>
      <c r="CQ96">
        <f>('RCP26-NEW'!I9*'Per Unit Emission'!Z52)*3412969.28327645/'Life time change'!$C7</f>
        <v>0</v>
      </c>
      <c r="CR96">
        <f>('RCP26-NEW'!J9*'Per Unit Emission'!AA52)*3412969.28327645/'Life time change'!$C7</f>
        <v>0</v>
      </c>
      <c r="CS96">
        <f>('RCP26-NEW'!K9*'Per Unit Emission'!AB52)*3412969.28327645/'Life time change'!$C7</f>
        <v>0</v>
      </c>
      <c r="CT96">
        <f>('RCP26-NEW'!L9*'Per Unit Emission'!AC52)*3412969.28327645/'Life time change'!$C7</f>
        <v>0</v>
      </c>
      <c r="CU96">
        <f>('RCP26-NEW'!M9*'Per Unit Emission'!AD52)*3412969.28327645/'Life time change'!$C7</f>
        <v>0</v>
      </c>
      <c r="CV96">
        <f>('RCP26-NEW'!N9*'Per Unit Emission'!AE52)*3412969.28327645/'Life time change'!$C7</f>
        <v>0</v>
      </c>
      <c r="CW96">
        <f>('RCP26-NEW'!O9*'Per Unit Emission'!AF52)*3412969.28327645/'Life time change'!$C7</f>
        <v>0</v>
      </c>
      <c r="CX96">
        <f>('RCP26-NEW'!P9*'Per Unit Emission'!AG52)*3412969.28327645/'Life time change'!$C7</f>
        <v>0</v>
      </c>
      <c r="CY96">
        <f>('RCP26-NEW'!Q9*'Per Unit Emission'!AH52)*3412969.28327645/'Life time change'!$C7</f>
        <v>0</v>
      </c>
      <c r="CZ96">
        <f>('RCP26-NEW'!R9*'Per Unit Emission'!AI52)*3412969.28327645/'Life time change'!$C7</f>
        <v>0</v>
      </c>
      <c r="DA96">
        <f>('RCP26-NEW'!S9*'Per Unit Emission'!AJ52)*3412969.28327645</f>
        <v>0</v>
      </c>
      <c r="DB96">
        <f>('RCP26-NEW'!T9*'Per Unit Emission'!T52)*3412969.28327645/'Life time change'!$C7</f>
        <v>0</v>
      </c>
      <c r="DC96">
        <f>('RCP26-NEW'!U9*'Per Unit Emission'!U52)*3412969.28327645/'Life time change'!$C7</f>
        <v>0</v>
      </c>
      <c r="DD96">
        <f>('RCP26-NEW'!V9*'Per Unit Emission'!V52)*3412969.28327645/'Life time change'!$C7</f>
        <v>0</v>
      </c>
      <c r="DE96">
        <f>('RCP26-NEW'!W9*'Per Unit Emission'!W52)*3412969.28327645/'Life time change'!$C7</f>
        <v>0</v>
      </c>
      <c r="DF96">
        <f>('RCP26-NEW'!X9*'Per Unit Emission'!X52)*3412969.28327645/'Life time change'!$C7</f>
        <v>0</v>
      </c>
      <c r="DG96">
        <f>('RCP26-NEW'!Y9*'Per Unit Emission'!Y52)*3412969.28327645/'Life time change'!$C7</f>
        <v>0</v>
      </c>
      <c r="DH96">
        <f>('RCP26-NEW'!Z9*'Per Unit Emission'!Z52)*3412969.28327645/'Life time change'!$C7</f>
        <v>0</v>
      </c>
      <c r="DI96">
        <f>('RCP26-NEW'!AA9*'Per Unit Emission'!AA52)*3412969.28327645/'Life time change'!$C7</f>
        <v>0</v>
      </c>
      <c r="DJ96">
        <f>('RCP26-NEW'!AB9*'Per Unit Emission'!AB52)*3412969.28327645/'Life time change'!$C7</f>
        <v>0</v>
      </c>
      <c r="DK96">
        <f>('RCP26-NEW'!AC9*'Per Unit Emission'!AC52)*3412969.28327645/'Life time change'!$C7</f>
        <v>0</v>
      </c>
      <c r="DL96">
        <f>('RCP26-NEW'!AD9*'Per Unit Emission'!AD52)*3412969.28327645/'Life time change'!$C7</f>
        <v>0</v>
      </c>
      <c r="DM96">
        <f>('RCP26-NEW'!AE9*'Per Unit Emission'!AE52)*3412969.28327645/'Life time change'!$C7</f>
        <v>0</v>
      </c>
      <c r="DN96">
        <f>('RCP26-NEW'!AF9*'Per Unit Emission'!AF52)*3412969.28327645/'Life time change'!$C7</f>
        <v>0</v>
      </c>
      <c r="DO96">
        <f>('RCP26-NEW'!AG9*'Per Unit Emission'!AG52)*3412969.28327645/'Life time change'!$C7</f>
        <v>0</v>
      </c>
      <c r="DP96">
        <f>('RCP26-NEW'!AH9*'Per Unit Emission'!AH52)*3412969.28327645/'Life time change'!$C7</f>
        <v>0</v>
      </c>
      <c r="DQ96">
        <f>('RCP26-NEW'!AI9*'Per Unit Emission'!AI52)*3412969.28327645/'Life time change'!$C7</f>
        <v>0</v>
      </c>
      <c r="DR96">
        <f>('RCP26-NEW'!AJ9*'Per Unit Emission'!AJ52)*3412969.28327645</f>
        <v>0</v>
      </c>
      <c r="DS96">
        <f>('RCP26-NEW'!AK9*'Per Unit Emission'!T52)*3412969.28327645/'Life time change'!$C7</f>
        <v>0</v>
      </c>
      <c r="DT96">
        <f>('RCP26-NEW'!AL9*'Per Unit Emission'!U52)*3412969.28327645/'Life time change'!$C7</f>
        <v>0</v>
      </c>
      <c r="DU96">
        <f>('RCP26-NEW'!AM9*'Per Unit Emission'!V52)*3412969.28327645/'Life time change'!$C7</f>
        <v>0</v>
      </c>
      <c r="DV96">
        <f>('RCP26-NEW'!AN9*'Per Unit Emission'!W52)*3412969.28327645/'Life time change'!$C7</f>
        <v>0</v>
      </c>
      <c r="DW96">
        <f>('RCP26-NEW'!AO9*'Per Unit Emission'!X52)*3412969.28327645/'Life time change'!$C7</f>
        <v>0</v>
      </c>
      <c r="DX96">
        <f>('RCP26-NEW'!AP9*'Per Unit Emission'!Y52)*3412969.28327645/'Life time change'!$C7</f>
        <v>0</v>
      </c>
      <c r="DY96">
        <f>('RCP26-NEW'!AQ9*'Per Unit Emission'!Z52)*3412969.28327645/'Life time change'!$C7</f>
        <v>0</v>
      </c>
      <c r="DZ96">
        <f>('RCP26-NEW'!AR9*'Per Unit Emission'!AA52)*3412969.28327645/'Life time change'!$C7</f>
        <v>0</v>
      </c>
      <c r="EA96">
        <f>('RCP26-NEW'!AS9*'Per Unit Emission'!AB52)*3412969.28327645/'Life time change'!$C7</f>
        <v>0</v>
      </c>
      <c r="EB96">
        <f>('RCP26-NEW'!AT9*'Per Unit Emission'!AC52)*3412969.28327645/'Life time change'!$C7</f>
        <v>0</v>
      </c>
      <c r="EC96">
        <f>('RCP26-NEW'!AU9*'Per Unit Emission'!AD52)*3412969.28327645/'Life time change'!$C7</f>
        <v>0</v>
      </c>
      <c r="ED96">
        <f>('RCP26-NEW'!AV9*'Per Unit Emission'!AE52)*3412969.28327645/'Life time change'!$C7</f>
        <v>0</v>
      </c>
      <c r="EE96">
        <f>('RCP26-NEW'!AW9*'Per Unit Emission'!AF52)*3412969.28327645/'Life time change'!$C7</f>
        <v>0</v>
      </c>
      <c r="EF96">
        <f>('RCP26-NEW'!AX9*'Per Unit Emission'!AG52)*3412969.28327645/'Life time change'!$C7</f>
        <v>0</v>
      </c>
      <c r="EG96">
        <f>('RCP26-NEW'!AY9*'Per Unit Emission'!AH52)*3412969.28327645/'Life time change'!$C7</f>
        <v>0</v>
      </c>
      <c r="EH96">
        <f>('RCP26-NEW'!AZ9*'Per Unit Emission'!AI52)*3412969.28327645/'Life time change'!$C7</f>
        <v>0</v>
      </c>
      <c r="EI96">
        <f>('RCP26-NEW'!BA9*'Per Unit Emission'!AJ52)*3412969.28327645</f>
        <v>0</v>
      </c>
      <c r="EJ96">
        <f>('RCP26-NEW'!BB9*'Per Unit Emission'!T52)*3412969.28327645/'Life time change'!$C7</f>
        <v>0</v>
      </c>
      <c r="EK96">
        <f>('RCP26-NEW'!BC9*'Per Unit Emission'!U52)*3412969.28327645/'Life time change'!$C7</f>
        <v>0</v>
      </c>
      <c r="EL96">
        <f>('RCP26-NEW'!BD9*'Per Unit Emission'!V52)*3412969.28327645/'Life time change'!$C7</f>
        <v>0</v>
      </c>
      <c r="EM96">
        <f>('RCP26-NEW'!BE9*'Per Unit Emission'!W52)*3412969.28327645/'Life time change'!$C7</f>
        <v>0</v>
      </c>
      <c r="EN96">
        <f>('RCP26-NEW'!BF9*'Per Unit Emission'!X52)*3412969.28327645/'Life time change'!$C7</f>
        <v>0</v>
      </c>
      <c r="EO96">
        <f>('RCP26-NEW'!BG9*'Per Unit Emission'!Y52)*3412969.28327645/'Life time change'!$C7</f>
        <v>0</v>
      </c>
      <c r="EP96">
        <f>('RCP26-NEW'!BH9*'Per Unit Emission'!Z52)*3412969.28327645/'Life time change'!$C7</f>
        <v>0</v>
      </c>
      <c r="EQ96">
        <f>('RCP26-NEW'!BI9*'Per Unit Emission'!AA52)*3412969.28327645/'Life time change'!$C7</f>
        <v>0</v>
      </c>
      <c r="ER96">
        <f>('RCP26-NEW'!BJ9*'Per Unit Emission'!AB52)*3412969.28327645/'Life time change'!$C7</f>
        <v>0</v>
      </c>
      <c r="ES96">
        <f>('RCP26-NEW'!BK9*'Per Unit Emission'!AC52)*3412969.28327645/'Life time change'!$C7</f>
        <v>0</v>
      </c>
      <c r="ET96">
        <f>('RCP26-NEW'!BL9*'Per Unit Emission'!AD52)*3412969.28327645/'Life time change'!$C7</f>
        <v>0</v>
      </c>
      <c r="EU96">
        <f>('RCP26-NEW'!BM9*'Per Unit Emission'!AE52)*3412969.28327645/'Life time change'!$C7</f>
        <v>0</v>
      </c>
      <c r="EV96">
        <f>('RCP26-NEW'!BN9*'Per Unit Emission'!AF52)*3412969.28327645/'Life time change'!$C7</f>
        <v>0</v>
      </c>
      <c r="EW96">
        <f>('RCP26-NEW'!BO9*'Per Unit Emission'!AG52)*3412969.28327645/'Life time change'!$C7</f>
        <v>0</v>
      </c>
      <c r="EX96">
        <f>('RCP26-NEW'!BP9*'Per Unit Emission'!AH52)*3412969.28327645/'Life time change'!$C7</f>
        <v>0</v>
      </c>
      <c r="EY96">
        <f>('RCP26-NEW'!BQ9*'Per Unit Emission'!AI52)*3412969.28327645/'Life time change'!$C7</f>
        <v>0</v>
      </c>
      <c r="EZ96">
        <f>('RCP26-NEW'!BR9*'Per Unit Emission'!AJ52)*3412969.28327645</f>
        <v>0</v>
      </c>
      <c r="FA96">
        <f>('RCP26-NEW'!BS9*'Per Unit Emission'!T52)*3412969.28327645/'Life time change'!$C7</f>
        <v>0</v>
      </c>
      <c r="FB96">
        <f>('RCP26-NEW'!BT9*'Per Unit Emission'!U52)*3412969.28327645/'Life time change'!$C7</f>
        <v>0</v>
      </c>
      <c r="FC96">
        <f>('RCP26-NEW'!BU9*'Per Unit Emission'!V52)*3412969.28327645/'Life time change'!$C7</f>
        <v>0</v>
      </c>
      <c r="FD96">
        <f>('RCP26-NEW'!BV9*'Per Unit Emission'!W52)*3412969.28327645/'Life time change'!$C7</f>
        <v>0</v>
      </c>
      <c r="FE96">
        <f>('RCP26-NEW'!BW9*'Per Unit Emission'!X52)*3412969.28327645/'Life time change'!$C7</f>
        <v>0</v>
      </c>
      <c r="FF96">
        <f>('RCP26-NEW'!BX9*'Per Unit Emission'!Y52)*3412969.28327645/'Life time change'!$C7</f>
        <v>0</v>
      </c>
      <c r="FG96">
        <f>('RCP26-NEW'!BY9*'Per Unit Emission'!Z52)*3412969.28327645/'Life time change'!$C7</f>
        <v>0</v>
      </c>
      <c r="FH96">
        <f>('RCP26-NEW'!BZ9*'Per Unit Emission'!AA52)*3412969.28327645/'Life time change'!$C7</f>
        <v>0</v>
      </c>
      <c r="FI96">
        <f>('RCP26-NEW'!CA9*'Per Unit Emission'!AB52)*3412969.28327645/'Life time change'!$C7</f>
        <v>0</v>
      </c>
      <c r="FJ96">
        <f>('RCP26-NEW'!CB9*'Per Unit Emission'!AC52)*3412969.28327645/'Life time change'!$C7</f>
        <v>0</v>
      </c>
      <c r="FK96">
        <f>('RCP26-NEW'!CC9*'Per Unit Emission'!AD52)*3412969.28327645/'Life time change'!$C7</f>
        <v>0</v>
      </c>
      <c r="FL96">
        <f>('RCP26-NEW'!CD9*'Per Unit Emission'!AE52)*3412969.28327645/'Life time change'!$C7</f>
        <v>0</v>
      </c>
      <c r="FM96">
        <f>('RCP26-NEW'!CE9*'Per Unit Emission'!AF52)*3412969.28327645/'Life time change'!$C7</f>
        <v>0</v>
      </c>
      <c r="FN96">
        <f>('RCP26-NEW'!CF9*'Per Unit Emission'!AG52)*3412969.28327645/'Life time change'!$C7</f>
        <v>0</v>
      </c>
      <c r="FO96">
        <f>('RCP26-NEW'!CG9*'Per Unit Emission'!AH52)*3412969.28327645/'Life time change'!$C7</f>
        <v>0</v>
      </c>
      <c r="FP96">
        <f>('RCP26-NEW'!CH9*'Per Unit Emission'!AI52)*3412969.28327645/'Life time change'!$C7</f>
        <v>0</v>
      </c>
      <c r="FS96">
        <v>2015</v>
      </c>
      <c r="FT96">
        <f>('RCP19-NEW'!C9*'Per Unit Emission'!AK52)*3412969.28327645/'Life time change'!$C7</f>
        <v>0</v>
      </c>
      <c r="FU96">
        <f>('RCP19-NEW'!D9*'Per Unit Emission'!AL52)*3412969.28327645/'Life time change'!$C7</f>
        <v>0</v>
      </c>
      <c r="FV96">
        <f>('RCP19-NEW'!E9*'Per Unit Emission'!AM52)*3412969.28327645/'Life time change'!$C7</f>
        <v>0</v>
      </c>
      <c r="FW96">
        <f>('RCP19-NEW'!F9*'Per Unit Emission'!AN52)*3412969.28327645/'Life time change'!$C7</f>
        <v>0</v>
      </c>
      <c r="FX96">
        <f>('RCP19-NEW'!G9*'Per Unit Emission'!AO52)*3412969.28327645/'Life time change'!$C7</f>
        <v>0</v>
      </c>
      <c r="FY96">
        <f>('RCP19-NEW'!H9*'Per Unit Emission'!AP52)*3412969.28327645/'Life time change'!$C7</f>
        <v>0</v>
      </c>
      <c r="FZ96">
        <f>('RCP19-NEW'!I9*'Per Unit Emission'!AQ52)*3412969.28327645/'Life time change'!$C7</f>
        <v>0</v>
      </c>
      <c r="GA96">
        <f>('RCP19-NEW'!J9*'Per Unit Emission'!AR52)*3412969.28327645/'Life time change'!$C7</f>
        <v>0</v>
      </c>
      <c r="GB96">
        <f>('RCP19-NEW'!K9*'Per Unit Emission'!AS52)*3412969.28327645/'Life time change'!$C7</f>
        <v>0</v>
      </c>
      <c r="GC96">
        <f>('RCP19-NEW'!L9*'Per Unit Emission'!AT52)*3412969.28327645/'Life time change'!$C7</f>
        <v>0</v>
      </c>
      <c r="GD96">
        <f>('RCP19-NEW'!M9*'Per Unit Emission'!AU52)*3412969.28327645/'Life time change'!$C7</f>
        <v>0</v>
      </c>
      <c r="GE96">
        <f>('RCP19-NEW'!N9*'Per Unit Emission'!AV52)*3412969.28327645/'Life time change'!$C7</f>
        <v>0</v>
      </c>
      <c r="GF96">
        <f>('RCP19-NEW'!O9*'Per Unit Emission'!AW52)*3412969.28327645/'Life time change'!$C7</f>
        <v>0</v>
      </c>
      <c r="GG96">
        <f>('RCP19-NEW'!P9*'Per Unit Emission'!AX52)*3412969.28327645/'Life time change'!$C7</f>
        <v>0</v>
      </c>
      <c r="GH96">
        <f>('RCP19-NEW'!Q9*'Per Unit Emission'!AY52)*3412969.28327645/'Life time change'!$C7</f>
        <v>0</v>
      </c>
      <c r="GI96">
        <f>('RCP19-NEW'!R9*'Per Unit Emission'!AZ52)*3412969.28327645/'Life time change'!$C7</f>
        <v>0</v>
      </c>
      <c r="GJ96">
        <f>('RCP19-NEW'!S9*'Per Unit Emission'!BA52)*3412969.28327645</f>
        <v>0</v>
      </c>
      <c r="GK96">
        <f>('RCP19-NEW'!T9*'Per Unit Emission'!AK52)*3412969.28327645/'Life time change'!$C7</f>
        <v>0</v>
      </c>
      <c r="GL96">
        <f>('RCP19-NEW'!U9*'Per Unit Emission'!AL52)*3412969.28327645/'Life time change'!$C7</f>
        <v>0</v>
      </c>
      <c r="GM96">
        <f>('RCP19-NEW'!V9*'Per Unit Emission'!AM52)*3412969.28327645/'Life time change'!$C7</f>
        <v>0</v>
      </c>
      <c r="GN96">
        <f>('RCP19-NEW'!W9*'Per Unit Emission'!AN52)*3412969.28327645/'Life time change'!$C7</f>
        <v>0</v>
      </c>
      <c r="GO96">
        <f>('RCP19-NEW'!X9*'Per Unit Emission'!AO52)*3412969.28327645/'Life time change'!$C7</f>
        <v>0</v>
      </c>
      <c r="GP96">
        <f>('RCP19-NEW'!Y9*'Per Unit Emission'!AP52)*3412969.28327645/'Life time change'!$C7</f>
        <v>0</v>
      </c>
      <c r="GQ96">
        <f>('RCP19-NEW'!Z9*'Per Unit Emission'!AQ52)*3412969.28327645/'Life time change'!$C7</f>
        <v>0</v>
      </c>
      <c r="GR96">
        <f>('RCP19-NEW'!AA9*'Per Unit Emission'!AR52)*3412969.28327645/'Life time change'!$C7</f>
        <v>0</v>
      </c>
      <c r="GS96">
        <f>('RCP19-NEW'!AB9*'Per Unit Emission'!AS52)*3412969.28327645/'Life time change'!$C7</f>
        <v>0</v>
      </c>
      <c r="GT96">
        <f>('RCP19-NEW'!AC9*'Per Unit Emission'!AT52)*3412969.28327645/'Life time change'!$C7</f>
        <v>0</v>
      </c>
      <c r="GU96">
        <f>('RCP19-NEW'!AD9*'Per Unit Emission'!AU52)*3412969.28327645/'Life time change'!$C7</f>
        <v>0</v>
      </c>
      <c r="GV96">
        <f>('RCP19-NEW'!AE9*'Per Unit Emission'!AV52)*3412969.28327645/'Life time change'!$C7</f>
        <v>0</v>
      </c>
      <c r="GW96">
        <f>('RCP19-NEW'!AF9*'Per Unit Emission'!AW52)*3412969.28327645/'Life time change'!$C7</f>
        <v>0</v>
      </c>
      <c r="GX96">
        <f>('RCP19-NEW'!AG9*'Per Unit Emission'!AX52)*3412969.28327645/'Life time change'!$C7</f>
        <v>0</v>
      </c>
      <c r="GY96">
        <f>('RCP19-NEW'!AH9*'Per Unit Emission'!AY52)*3412969.28327645/'Life time change'!$C7</f>
        <v>0</v>
      </c>
      <c r="GZ96">
        <f>('RCP19-NEW'!AI9*'Per Unit Emission'!AZ52)*3412969.28327645/'Life time change'!$C7</f>
        <v>0</v>
      </c>
      <c r="HA96">
        <f>('RCP19-NEW'!AJ9*'Per Unit Emission'!BA52)*3412969.28327645</f>
        <v>0</v>
      </c>
      <c r="HB96">
        <f>('RCP19-NEW'!AK9*'Per Unit Emission'!AK52)*3412969.28327645/'Life time change'!$C7</f>
        <v>0</v>
      </c>
      <c r="HC96">
        <f>('RCP19-NEW'!AL9*'Per Unit Emission'!AL52)*3412969.28327645/'Life time change'!$C7</f>
        <v>0</v>
      </c>
      <c r="HD96">
        <f>('RCP19-NEW'!AM9*'Per Unit Emission'!AM52)*3412969.28327645/'Life time change'!$C7</f>
        <v>0</v>
      </c>
      <c r="HE96">
        <f>('RCP19-NEW'!AN9*'Per Unit Emission'!AN52)*3412969.28327645/'Life time change'!$C7</f>
        <v>0</v>
      </c>
      <c r="HF96">
        <f>('RCP19-NEW'!AO9*'Per Unit Emission'!AO52)*3412969.28327645/'Life time change'!$C7</f>
        <v>0</v>
      </c>
      <c r="HG96">
        <f>('RCP19-NEW'!AP9*'Per Unit Emission'!AP52)*3412969.28327645/'Life time change'!$C7</f>
        <v>0</v>
      </c>
      <c r="HH96">
        <f>('RCP19-NEW'!AQ9*'Per Unit Emission'!AQ52)*3412969.28327645/'Life time change'!$C7</f>
        <v>0</v>
      </c>
      <c r="HI96">
        <f>('RCP19-NEW'!AR9*'Per Unit Emission'!AR52)*3412969.28327645/'Life time change'!$C7</f>
        <v>0</v>
      </c>
      <c r="HJ96">
        <f>('RCP19-NEW'!AS9*'Per Unit Emission'!AS52)*3412969.28327645/'Life time change'!$C7</f>
        <v>0</v>
      </c>
      <c r="HK96">
        <f>('RCP19-NEW'!AT9*'Per Unit Emission'!AT52)*3412969.28327645/'Life time change'!$C7</f>
        <v>0</v>
      </c>
      <c r="HL96">
        <f>('RCP19-NEW'!AU9*'Per Unit Emission'!AU52)*3412969.28327645/'Life time change'!$C7</f>
        <v>0</v>
      </c>
      <c r="HM96">
        <f>('RCP19-NEW'!AV9*'Per Unit Emission'!AV52)*3412969.28327645/'Life time change'!$C7</f>
        <v>0</v>
      </c>
      <c r="HN96">
        <f>('RCP19-NEW'!AW9*'Per Unit Emission'!AW52)*3412969.28327645/'Life time change'!$C7</f>
        <v>0</v>
      </c>
      <c r="HO96">
        <f>('RCP19-NEW'!AX9*'Per Unit Emission'!AX52)*3412969.28327645/'Life time change'!$C7</f>
        <v>0</v>
      </c>
      <c r="HP96">
        <f>('RCP19-NEW'!AY9*'Per Unit Emission'!AY52)*3412969.28327645/'Life time change'!$C7</f>
        <v>0</v>
      </c>
      <c r="HQ96">
        <f>('RCP19-NEW'!AZ9*'Per Unit Emission'!AZ52)*3412969.28327645/'Life time change'!$C7</f>
        <v>0</v>
      </c>
      <c r="HR96">
        <f>('RCP19-NEW'!BA9*'Per Unit Emission'!BA52)*3412969.28327645</f>
        <v>0</v>
      </c>
      <c r="HS96">
        <f>('RCP19-NEW'!BB9*'Per Unit Emission'!AK52)*3412969.28327645/'Life time change'!$C7</f>
        <v>0</v>
      </c>
      <c r="HT96">
        <f>('RCP19-NEW'!BC9*'Per Unit Emission'!AL52)*3412969.28327645/'Life time change'!$C7</f>
        <v>0</v>
      </c>
      <c r="HU96">
        <f>('RCP19-NEW'!BD9*'Per Unit Emission'!AM52)*3412969.28327645/'Life time change'!$C7</f>
        <v>0</v>
      </c>
      <c r="HV96">
        <f>('RCP19-NEW'!BE9*'Per Unit Emission'!AN52)*3412969.28327645/'Life time change'!$C7</f>
        <v>0</v>
      </c>
      <c r="HW96">
        <f>('RCP19-NEW'!BF9*'Per Unit Emission'!AO52)*3412969.28327645/'Life time change'!$C7</f>
        <v>0</v>
      </c>
      <c r="HX96">
        <f>('RCP19-NEW'!BG9*'Per Unit Emission'!AP52)*3412969.28327645/'Life time change'!$C7</f>
        <v>0</v>
      </c>
      <c r="HY96">
        <f>('RCP19-NEW'!BH9*'Per Unit Emission'!AQ52)*3412969.28327645/'Life time change'!$C7</f>
        <v>0</v>
      </c>
      <c r="HZ96">
        <f>('RCP19-NEW'!BI9*'Per Unit Emission'!AR52)*3412969.28327645/'Life time change'!$C7</f>
        <v>0</v>
      </c>
      <c r="IA96">
        <f>('RCP19-NEW'!BJ9*'Per Unit Emission'!AS52)*3412969.28327645/'Life time change'!$C7</f>
        <v>0</v>
      </c>
      <c r="IB96">
        <f>('RCP19-NEW'!BK9*'Per Unit Emission'!AT52)*3412969.28327645/'Life time change'!$C7</f>
        <v>0</v>
      </c>
      <c r="IC96">
        <f>('RCP19-NEW'!BL9*'Per Unit Emission'!AU52)*3412969.28327645/'Life time change'!$C7</f>
        <v>0</v>
      </c>
      <c r="ID96">
        <f>('RCP19-NEW'!BM9*'Per Unit Emission'!AV52)*3412969.28327645/'Life time change'!$C7</f>
        <v>0</v>
      </c>
      <c r="IE96">
        <f>('RCP19-NEW'!BN9*'Per Unit Emission'!AW52)*3412969.28327645/'Life time change'!$C7</f>
        <v>0</v>
      </c>
      <c r="IF96">
        <f>('RCP19-NEW'!BO9*'Per Unit Emission'!AX52)*3412969.28327645/'Life time change'!$C7</f>
        <v>0</v>
      </c>
      <c r="IG96">
        <f>('RCP19-NEW'!BP9*'Per Unit Emission'!AY52)*3412969.28327645/'Life time change'!$C7</f>
        <v>0</v>
      </c>
      <c r="IH96">
        <f>('RCP19-NEW'!BQ9*'Per Unit Emission'!AZ52)*3412969.28327645/'Life time change'!$C7</f>
        <v>0</v>
      </c>
      <c r="II96">
        <f>('RCP19-NEW'!BR9*'Per Unit Emission'!BA52)*3412969.28327645</f>
        <v>0</v>
      </c>
      <c r="IJ96">
        <f>('RCP19-NEW'!BS9*'Per Unit Emission'!AK52)*3412969.28327645/'Life time change'!$C7</f>
        <v>0</v>
      </c>
      <c r="IK96">
        <f>('RCP19-NEW'!BT9*'Per Unit Emission'!AL52)*3412969.28327645/'Life time change'!$C7</f>
        <v>0</v>
      </c>
      <c r="IL96">
        <f>('RCP19-NEW'!BU9*'Per Unit Emission'!AM52)*3412969.28327645/'Life time change'!$C7</f>
        <v>0</v>
      </c>
      <c r="IM96">
        <f>('RCP19-NEW'!BV9*'Per Unit Emission'!AN52)*3412969.28327645/'Life time change'!$C7</f>
        <v>0</v>
      </c>
      <c r="IN96">
        <f>('RCP19-NEW'!BW9*'Per Unit Emission'!AO52)*3412969.28327645/'Life time change'!$C7</f>
        <v>0</v>
      </c>
      <c r="IO96">
        <f>('RCP19-NEW'!BX9*'Per Unit Emission'!AP52)*3412969.28327645/'Life time change'!$C7</f>
        <v>0</v>
      </c>
      <c r="IP96">
        <f>('RCP19-NEW'!BY9*'Per Unit Emission'!AQ52)*3412969.28327645/'Life time change'!$C7</f>
        <v>0</v>
      </c>
      <c r="IQ96">
        <f>('RCP19-NEW'!BZ9*'Per Unit Emission'!AR52)*3412969.28327645/'Life time change'!$C7</f>
        <v>0</v>
      </c>
      <c r="IR96">
        <f>('RCP19-NEW'!CA9*'Per Unit Emission'!AS52)*3412969.28327645/'Life time change'!$C7</f>
        <v>0</v>
      </c>
      <c r="IS96">
        <f>('RCP19-NEW'!CB9*'Per Unit Emission'!AT52)*3412969.28327645/'Life time change'!$C7</f>
        <v>0</v>
      </c>
      <c r="IT96">
        <f>('RCP19-NEW'!CC9*'Per Unit Emission'!AU52)*3412969.28327645/'Life time change'!$C7</f>
        <v>0</v>
      </c>
      <c r="IU96">
        <f>('RCP19-NEW'!CD9*'Per Unit Emission'!AV52)*3412969.28327645/'Life time change'!$C7</f>
        <v>0</v>
      </c>
      <c r="IV96">
        <f>('RCP19-NEW'!CE9*'Per Unit Emission'!AW52)*3412969.28327645/'Life time change'!$C7</f>
        <v>0</v>
      </c>
      <c r="IW96">
        <f>('RCP19-NEW'!CF9*'Per Unit Emission'!AX52)*3412969.28327645/'Life time change'!$C7</f>
        <v>0</v>
      </c>
      <c r="IX96">
        <f>('RCP19-NEW'!CG9*'Per Unit Emission'!AY52)*3412969.28327645/'Life time change'!$C7</f>
        <v>0</v>
      </c>
      <c r="IY96">
        <f>('RCP19-NEW'!CH9*'Per Unit Emission'!AZ52)*3412969.28327645/'Life time change'!$C7</f>
        <v>0</v>
      </c>
    </row>
    <row r="97" spans="1:259" x14ac:dyDescent="0.25">
      <c r="A97">
        <v>2016</v>
      </c>
      <c r="B97">
        <f>('Base-New'!C10*'Per Unit Emission'!C53)*3412969.28327645/'Life time change'!$C8</f>
        <v>0</v>
      </c>
      <c r="C97">
        <f>('Base-New'!D10*'Per Unit Emission'!D53)*3412969.28327645/'Life time change'!$C8</f>
        <v>0</v>
      </c>
      <c r="D97">
        <f>('Base-New'!E10*'Per Unit Emission'!E53)*3412969.28327645/'Life time change'!$C8</f>
        <v>0</v>
      </c>
      <c r="E97">
        <f>('Base-New'!F10*'Per Unit Emission'!F53)*3412969.28327645/'Life time change'!$C8</f>
        <v>0</v>
      </c>
      <c r="F97">
        <f>('Base-New'!G10*'Per Unit Emission'!G53)*3412969.28327645/'Life time change'!$C8</f>
        <v>0</v>
      </c>
      <c r="G97">
        <f>('Base-New'!H10*'Per Unit Emission'!H53)*3412969.28327645/'Life time change'!$C8</f>
        <v>0</v>
      </c>
      <c r="H97">
        <f>('Base-New'!I10*'Per Unit Emission'!I53)*3412969.28327645/'Life time change'!$C8</f>
        <v>0</v>
      </c>
      <c r="I97">
        <f>('Base-New'!J10*'Per Unit Emission'!J53)*3412969.28327645/'Life time change'!$C8</f>
        <v>0</v>
      </c>
      <c r="J97">
        <f>('Base-New'!K10*'Per Unit Emission'!K53)*3412969.28327645/'Life time change'!$C8</f>
        <v>0</v>
      </c>
      <c r="K97">
        <f>('Base-New'!L10*'Per Unit Emission'!L53)*3412969.28327645/'Life time change'!$C8</f>
        <v>0</v>
      </c>
      <c r="L97">
        <f>('Base-New'!M10*'Per Unit Emission'!M53)*3412969.28327645/'Life time change'!$C8</f>
        <v>0</v>
      </c>
      <c r="M97">
        <f>('Base-New'!N10*'Per Unit Emission'!N53)*3412969.28327645/'Life time change'!$C8</f>
        <v>0</v>
      </c>
      <c r="N97">
        <f>('Base-New'!O10*'Per Unit Emission'!O53)*3412969.28327645/'Life time change'!$C8</f>
        <v>0</v>
      </c>
      <c r="O97">
        <f>('Base-New'!P10*'Per Unit Emission'!P53)*3412969.28327645/'Life time change'!$C8</f>
        <v>0</v>
      </c>
      <c r="P97">
        <f>('Base-New'!Q10*'Per Unit Emission'!Q53)*3412969.28327645/'Life time change'!$C8</f>
        <v>0</v>
      </c>
      <c r="Q97">
        <f>('Base-New'!R10*'Per Unit Emission'!R53)*3412969.28327645/'Life time change'!$C8</f>
        <v>0</v>
      </c>
      <c r="R97">
        <v>6</v>
      </c>
      <c r="S97">
        <f>('Base-New'!T10*'Per Unit Emission'!C53)*3412969.28327645/'Life time change'!$C8</f>
        <v>0</v>
      </c>
      <c r="T97">
        <f>('Base-New'!U10*'Per Unit Emission'!D53)*3412969.28327645/'Life time change'!$C8</f>
        <v>0</v>
      </c>
      <c r="U97">
        <f>('Base-New'!V10*'Per Unit Emission'!E53)*3412969.28327645/'Life time change'!$C8</f>
        <v>0</v>
      </c>
      <c r="V97">
        <f>('Base-New'!W10*'Per Unit Emission'!F53)*3412969.28327645/'Life time change'!$C8</f>
        <v>0</v>
      </c>
      <c r="W97">
        <f>('Base-New'!X10*'Per Unit Emission'!G53)*3412969.28327645/'Life time change'!$C8</f>
        <v>0</v>
      </c>
      <c r="X97">
        <f>('Base-New'!Y10*'Per Unit Emission'!H53)*3412969.28327645/'Life time change'!$C8</f>
        <v>0</v>
      </c>
      <c r="Y97">
        <f>('Base-New'!Z10*'Per Unit Emission'!I53)*3412969.28327645/'Life time change'!$C8</f>
        <v>0</v>
      </c>
      <c r="Z97">
        <f>('Base-New'!AA10*'Per Unit Emission'!J53)*3412969.28327645/'Life time change'!$C8</f>
        <v>0</v>
      </c>
      <c r="AA97">
        <f>('Base-New'!AB10*'Per Unit Emission'!K53)*3412969.28327645/'Life time change'!$C8</f>
        <v>0</v>
      </c>
      <c r="AB97">
        <f>('Base-New'!AC10*'Per Unit Emission'!L53)*3412969.28327645/'Life time change'!$C8</f>
        <v>0</v>
      </c>
      <c r="AC97">
        <f>('Base-New'!AD10*'Per Unit Emission'!M53)*3412969.28327645/'Life time change'!$C8</f>
        <v>0</v>
      </c>
      <c r="AD97">
        <f>('Base-New'!AE10*'Per Unit Emission'!N53)*3412969.28327645/'Life time change'!$C8</f>
        <v>0</v>
      </c>
      <c r="AE97">
        <f>('Base-New'!AF10*'Per Unit Emission'!O53)*3412969.28327645/'Life time change'!$C8</f>
        <v>0</v>
      </c>
      <c r="AF97">
        <f>('Base-New'!AG10*'Per Unit Emission'!P53)*3412969.28327645/'Life time change'!$C8</f>
        <v>0</v>
      </c>
      <c r="AG97">
        <f>('Base-New'!AH10*'Per Unit Emission'!Q53)*3412969.28327645/'Life time change'!$C8</f>
        <v>0</v>
      </c>
      <c r="AH97">
        <f>('Base-New'!AI10*'Per Unit Emission'!R53)*3412969.28327645/'Life time change'!$C8</f>
        <v>0</v>
      </c>
      <c r="AI97">
        <v>6</v>
      </c>
      <c r="AJ97">
        <f>('Base-New'!AK10*'Per Unit Emission'!C53)*3412969.28327645/'Life time change'!$C8</f>
        <v>0</v>
      </c>
      <c r="AK97">
        <f>('Base-New'!AL10*'Per Unit Emission'!D53)*3412969.28327645/'Life time change'!$C8</f>
        <v>0</v>
      </c>
      <c r="AL97">
        <f>('Base-New'!AM10*'Per Unit Emission'!E53)*3412969.28327645/'Life time change'!$C8</f>
        <v>0</v>
      </c>
      <c r="AM97">
        <f>('Base-New'!AN10*'Per Unit Emission'!F53)*3412969.28327645/'Life time change'!$C8</f>
        <v>0</v>
      </c>
      <c r="AN97">
        <f>('Base-New'!AO10*'Per Unit Emission'!G53)*3412969.28327645/'Life time change'!$C8</f>
        <v>0</v>
      </c>
      <c r="AO97">
        <f>('Base-New'!AP10*'Per Unit Emission'!H53)*3412969.28327645/'Life time change'!$C8</f>
        <v>0</v>
      </c>
      <c r="AP97">
        <f>('Base-New'!AQ10*'Per Unit Emission'!I53)*3412969.28327645/'Life time change'!$C8</f>
        <v>0</v>
      </c>
      <c r="AQ97">
        <f>('Base-New'!AR10*'Per Unit Emission'!J53)*3412969.28327645/'Life time change'!$C8</f>
        <v>0</v>
      </c>
      <c r="AR97">
        <f>('Base-New'!AS10*'Per Unit Emission'!K53)*3412969.28327645/'Life time change'!$C8</f>
        <v>0</v>
      </c>
      <c r="AS97">
        <f>('Base-New'!AT10*'Per Unit Emission'!L53)*3412969.28327645/'Life time change'!$C8</f>
        <v>0</v>
      </c>
      <c r="AT97">
        <f>('Base-New'!AU10*'Per Unit Emission'!M53)*3412969.28327645/'Life time change'!$C8</f>
        <v>0</v>
      </c>
      <c r="AU97">
        <f>('Base-New'!AV10*'Per Unit Emission'!N53)*3412969.28327645/'Life time change'!$C8</f>
        <v>0</v>
      </c>
      <c r="AV97">
        <f>('Base-New'!AW10*'Per Unit Emission'!O53)*3412969.28327645/'Life time change'!$C8</f>
        <v>0</v>
      </c>
      <c r="AW97">
        <f>('Base-New'!AX10*'Per Unit Emission'!P53)*3412969.28327645/'Life time change'!$C8</f>
        <v>0</v>
      </c>
      <c r="AX97">
        <f>('Base-New'!AY10*'Per Unit Emission'!Q53)*3412969.28327645/'Life time change'!$C8</f>
        <v>0</v>
      </c>
      <c r="AY97">
        <f>('Base-New'!AZ10*'Per Unit Emission'!R53)*3412969.28327645/'Life time change'!$C8</f>
        <v>0</v>
      </c>
      <c r="AZ97">
        <v>6</v>
      </c>
      <c r="BA97">
        <f>('Base-New'!BB10*'Per Unit Emission'!C53)*3412969.28327645/'Life time change'!$C8</f>
        <v>0</v>
      </c>
      <c r="BB97">
        <f>('Base-New'!BC10*'Per Unit Emission'!D53)*3412969.28327645/'Life time change'!$C8</f>
        <v>0</v>
      </c>
      <c r="BC97">
        <f>('Base-New'!BD10*'Per Unit Emission'!E53)*3412969.28327645/'Life time change'!$C8</f>
        <v>0</v>
      </c>
      <c r="BD97">
        <f>('Base-New'!BE10*'Per Unit Emission'!F53)*3412969.28327645/'Life time change'!$C8</f>
        <v>0</v>
      </c>
      <c r="BE97">
        <f>('Base-New'!BF10*'Per Unit Emission'!G53)*3412969.28327645/'Life time change'!$C8</f>
        <v>0</v>
      </c>
      <c r="BF97">
        <f>('Base-New'!BG10*'Per Unit Emission'!H53)*3412969.28327645/'Life time change'!$C8</f>
        <v>0</v>
      </c>
      <c r="BG97">
        <f>('Base-New'!BH10*'Per Unit Emission'!I53)*3412969.28327645/'Life time change'!$C8</f>
        <v>0</v>
      </c>
      <c r="BH97">
        <f>('Base-New'!BI10*'Per Unit Emission'!J53)*3412969.28327645/'Life time change'!$C8</f>
        <v>0</v>
      </c>
      <c r="BI97">
        <f>('Base-New'!BJ10*'Per Unit Emission'!K53)*3412969.28327645/'Life time change'!$C8</f>
        <v>0</v>
      </c>
      <c r="BJ97">
        <f>('Base-New'!BK10*'Per Unit Emission'!L53)*3412969.28327645/'Life time change'!$C8</f>
        <v>0</v>
      </c>
      <c r="BK97">
        <f>('Base-New'!BL10*'Per Unit Emission'!M53)*3412969.28327645/'Life time change'!$C8</f>
        <v>0</v>
      </c>
      <c r="BL97">
        <f>('Base-New'!BM10*'Per Unit Emission'!N53)*3412969.28327645/'Life time change'!$C8</f>
        <v>0</v>
      </c>
      <c r="BM97">
        <f>('Base-New'!BN10*'Per Unit Emission'!O53)*3412969.28327645/'Life time change'!$C8</f>
        <v>0</v>
      </c>
      <c r="BN97">
        <f>('Base-New'!BO10*'Per Unit Emission'!P53)*3412969.28327645/'Life time change'!$C8</f>
        <v>0</v>
      </c>
      <c r="BO97">
        <f>('Base-New'!BP10*'Per Unit Emission'!Q53)*3412969.28327645/'Life time change'!$C8</f>
        <v>0</v>
      </c>
      <c r="BP97">
        <f>('Base-New'!BQ10*'Per Unit Emission'!R53)*3412969.28327645/'Life time change'!$C8</f>
        <v>0</v>
      </c>
      <c r="BQ97">
        <v>6</v>
      </c>
      <c r="BR97">
        <f>('Base-New'!BS10*'Per Unit Emission'!C53)*3412969.28327645/'Life time change'!$C8</f>
        <v>0</v>
      </c>
      <c r="BS97">
        <f>('Base-New'!BT10*'Per Unit Emission'!D53)*3412969.28327645/'Life time change'!$C8</f>
        <v>0</v>
      </c>
      <c r="BT97">
        <f>('Base-New'!BU10*'Per Unit Emission'!E53)*3412969.28327645/'Life time change'!$C8</f>
        <v>0</v>
      </c>
      <c r="BU97">
        <f>('Base-New'!BV10*'Per Unit Emission'!F53)*3412969.28327645/'Life time change'!$C8</f>
        <v>0</v>
      </c>
      <c r="BV97">
        <f>('Base-New'!BW10*'Per Unit Emission'!G53)*3412969.28327645/'Life time change'!$C8</f>
        <v>0</v>
      </c>
      <c r="BW97">
        <f>('Base-New'!BX10*'Per Unit Emission'!H53)*3412969.28327645/'Life time change'!$C8</f>
        <v>0</v>
      </c>
      <c r="BX97">
        <f>('Base-New'!BY10*'Per Unit Emission'!I53)*3412969.28327645/'Life time change'!$C8</f>
        <v>0</v>
      </c>
      <c r="BY97">
        <f>('Base-New'!BZ10*'Per Unit Emission'!J53)*3412969.28327645/'Life time change'!$C8</f>
        <v>0</v>
      </c>
      <c r="BZ97">
        <f>('Base-New'!CA10*'Per Unit Emission'!K53)*3412969.28327645/'Life time change'!$C8</f>
        <v>0</v>
      </c>
      <c r="CA97">
        <f>('Base-New'!CB10*'Per Unit Emission'!L53)*3412969.28327645/'Life time change'!$C8</f>
        <v>0</v>
      </c>
      <c r="CB97">
        <f>('Base-New'!CC10*'Per Unit Emission'!M53)*3412969.28327645/'Life time change'!$C8</f>
        <v>0</v>
      </c>
      <c r="CC97">
        <f>('Base-New'!CD10*'Per Unit Emission'!N53)*3412969.28327645/'Life time change'!$C8</f>
        <v>0</v>
      </c>
      <c r="CD97">
        <f>('Base-New'!CE10*'Per Unit Emission'!O53)*3412969.28327645/'Life time change'!$C8</f>
        <v>0</v>
      </c>
      <c r="CE97">
        <f>('Base-New'!CF10*'Per Unit Emission'!P53)*3412969.28327645/'Life time change'!$C8</f>
        <v>0</v>
      </c>
      <c r="CF97">
        <f>('Base-New'!CG10*'Per Unit Emission'!Q53)*3412969.28327645/'Life time change'!$C8</f>
        <v>0</v>
      </c>
      <c r="CG97">
        <f>('Base-New'!CH10*'Per Unit Emission'!R53)*3412969.28327645/'Life time change'!$C8</f>
        <v>0</v>
      </c>
      <c r="CJ97">
        <v>2016</v>
      </c>
      <c r="CK97">
        <f>('RCP26-NEW'!C10*'Per Unit Emission'!T53)*3412969.28327645/'Life time change'!$C8</f>
        <v>0</v>
      </c>
      <c r="CL97">
        <f>('RCP26-NEW'!D10*'Per Unit Emission'!U53)*3412969.28327645/'Life time change'!$C8</f>
        <v>0</v>
      </c>
      <c r="CM97">
        <f>('RCP26-NEW'!E10*'Per Unit Emission'!V53)*3412969.28327645/'Life time change'!$C8</f>
        <v>0</v>
      </c>
      <c r="CN97">
        <f>('RCP26-NEW'!F10*'Per Unit Emission'!W53)*3412969.28327645/'Life time change'!$C8</f>
        <v>0</v>
      </c>
      <c r="CO97">
        <f>('RCP26-NEW'!G10*'Per Unit Emission'!X53)*3412969.28327645/'Life time change'!$C8</f>
        <v>0</v>
      </c>
      <c r="CP97">
        <f>('RCP26-NEW'!H10*'Per Unit Emission'!Y53)*3412969.28327645/'Life time change'!$C8</f>
        <v>0</v>
      </c>
      <c r="CQ97">
        <f>('RCP26-NEW'!I10*'Per Unit Emission'!Z53)*3412969.28327645/'Life time change'!$C8</f>
        <v>0</v>
      </c>
      <c r="CR97">
        <f>('RCP26-NEW'!J10*'Per Unit Emission'!AA53)*3412969.28327645/'Life time change'!$C8</f>
        <v>0</v>
      </c>
      <c r="CS97">
        <f>('RCP26-NEW'!K10*'Per Unit Emission'!AB53)*3412969.28327645/'Life time change'!$C8</f>
        <v>0</v>
      </c>
      <c r="CT97">
        <f>('RCP26-NEW'!L10*'Per Unit Emission'!AC53)*3412969.28327645/'Life time change'!$C8</f>
        <v>0</v>
      </c>
      <c r="CU97">
        <f>('RCP26-NEW'!M10*'Per Unit Emission'!AD53)*3412969.28327645/'Life time change'!$C8</f>
        <v>0</v>
      </c>
      <c r="CV97">
        <f>('RCP26-NEW'!N10*'Per Unit Emission'!AE53)*3412969.28327645/'Life time change'!$C8</f>
        <v>0</v>
      </c>
      <c r="CW97">
        <f>('RCP26-NEW'!O10*'Per Unit Emission'!AF53)*3412969.28327645/'Life time change'!$C8</f>
        <v>0</v>
      </c>
      <c r="CX97">
        <f>('RCP26-NEW'!P10*'Per Unit Emission'!AG53)*3412969.28327645/'Life time change'!$C8</f>
        <v>0</v>
      </c>
      <c r="CY97">
        <f>('RCP26-NEW'!Q10*'Per Unit Emission'!AH53)*3412969.28327645/'Life time change'!$C8</f>
        <v>0</v>
      </c>
      <c r="CZ97">
        <f>('RCP26-NEW'!R10*'Per Unit Emission'!AI53)*3412969.28327645/'Life time change'!$C8</f>
        <v>0</v>
      </c>
      <c r="DA97">
        <f>('RCP26-NEW'!S10*'Per Unit Emission'!AJ53)*3412969.28327645</f>
        <v>0</v>
      </c>
      <c r="DB97">
        <f>('RCP26-NEW'!T10*'Per Unit Emission'!T53)*3412969.28327645/'Life time change'!$C8</f>
        <v>0</v>
      </c>
      <c r="DC97">
        <f>('RCP26-NEW'!U10*'Per Unit Emission'!U53)*3412969.28327645/'Life time change'!$C8</f>
        <v>0</v>
      </c>
      <c r="DD97">
        <f>('RCP26-NEW'!V10*'Per Unit Emission'!V53)*3412969.28327645/'Life time change'!$C8</f>
        <v>0</v>
      </c>
      <c r="DE97">
        <f>('RCP26-NEW'!W10*'Per Unit Emission'!W53)*3412969.28327645/'Life time change'!$C8</f>
        <v>0</v>
      </c>
      <c r="DF97">
        <f>('RCP26-NEW'!X10*'Per Unit Emission'!X53)*3412969.28327645/'Life time change'!$C8</f>
        <v>0</v>
      </c>
      <c r="DG97">
        <f>('RCP26-NEW'!Y10*'Per Unit Emission'!Y53)*3412969.28327645/'Life time change'!$C8</f>
        <v>0</v>
      </c>
      <c r="DH97">
        <f>('RCP26-NEW'!Z10*'Per Unit Emission'!Z53)*3412969.28327645/'Life time change'!$C8</f>
        <v>0</v>
      </c>
      <c r="DI97">
        <f>('RCP26-NEW'!AA10*'Per Unit Emission'!AA53)*3412969.28327645/'Life time change'!$C8</f>
        <v>0</v>
      </c>
      <c r="DJ97">
        <f>('RCP26-NEW'!AB10*'Per Unit Emission'!AB53)*3412969.28327645/'Life time change'!$C8</f>
        <v>0</v>
      </c>
      <c r="DK97">
        <f>('RCP26-NEW'!AC10*'Per Unit Emission'!AC53)*3412969.28327645/'Life time change'!$C8</f>
        <v>0</v>
      </c>
      <c r="DL97">
        <f>('RCP26-NEW'!AD10*'Per Unit Emission'!AD53)*3412969.28327645/'Life time change'!$C8</f>
        <v>0</v>
      </c>
      <c r="DM97">
        <f>('RCP26-NEW'!AE10*'Per Unit Emission'!AE53)*3412969.28327645/'Life time change'!$C8</f>
        <v>0</v>
      </c>
      <c r="DN97">
        <f>('RCP26-NEW'!AF10*'Per Unit Emission'!AF53)*3412969.28327645/'Life time change'!$C8</f>
        <v>0</v>
      </c>
      <c r="DO97">
        <f>('RCP26-NEW'!AG10*'Per Unit Emission'!AG53)*3412969.28327645/'Life time change'!$C8</f>
        <v>0</v>
      </c>
      <c r="DP97">
        <f>('RCP26-NEW'!AH10*'Per Unit Emission'!AH53)*3412969.28327645/'Life time change'!$C8</f>
        <v>0</v>
      </c>
      <c r="DQ97">
        <f>('RCP26-NEW'!AI10*'Per Unit Emission'!AI53)*3412969.28327645/'Life time change'!$C8</f>
        <v>0</v>
      </c>
      <c r="DR97">
        <f>('RCP26-NEW'!AJ10*'Per Unit Emission'!AJ53)*3412969.28327645</f>
        <v>0</v>
      </c>
      <c r="DS97">
        <f>('RCP26-NEW'!AK10*'Per Unit Emission'!T53)*3412969.28327645/'Life time change'!$C8</f>
        <v>0</v>
      </c>
      <c r="DT97">
        <f>('RCP26-NEW'!AL10*'Per Unit Emission'!U53)*3412969.28327645/'Life time change'!$C8</f>
        <v>0</v>
      </c>
      <c r="DU97">
        <f>('RCP26-NEW'!AM10*'Per Unit Emission'!V53)*3412969.28327645/'Life time change'!$C8</f>
        <v>0</v>
      </c>
      <c r="DV97">
        <f>('RCP26-NEW'!AN10*'Per Unit Emission'!W53)*3412969.28327645/'Life time change'!$C8</f>
        <v>0</v>
      </c>
      <c r="DW97">
        <f>('RCP26-NEW'!AO10*'Per Unit Emission'!X53)*3412969.28327645/'Life time change'!$C8</f>
        <v>0</v>
      </c>
      <c r="DX97">
        <f>('RCP26-NEW'!AP10*'Per Unit Emission'!Y53)*3412969.28327645/'Life time change'!$C8</f>
        <v>0</v>
      </c>
      <c r="DY97">
        <f>('RCP26-NEW'!AQ10*'Per Unit Emission'!Z53)*3412969.28327645/'Life time change'!$C8</f>
        <v>0</v>
      </c>
      <c r="DZ97">
        <f>('RCP26-NEW'!AR10*'Per Unit Emission'!AA53)*3412969.28327645/'Life time change'!$C8</f>
        <v>0</v>
      </c>
      <c r="EA97">
        <f>('RCP26-NEW'!AS10*'Per Unit Emission'!AB53)*3412969.28327645/'Life time change'!$C8</f>
        <v>0</v>
      </c>
      <c r="EB97">
        <f>('RCP26-NEW'!AT10*'Per Unit Emission'!AC53)*3412969.28327645/'Life time change'!$C8</f>
        <v>0</v>
      </c>
      <c r="EC97">
        <f>('RCP26-NEW'!AU10*'Per Unit Emission'!AD53)*3412969.28327645/'Life time change'!$C8</f>
        <v>0</v>
      </c>
      <c r="ED97">
        <f>('RCP26-NEW'!AV10*'Per Unit Emission'!AE53)*3412969.28327645/'Life time change'!$C8</f>
        <v>0</v>
      </c>
      <c r="EE97">
        <f>('RCP26-NEW'!AW10*'Per Unit Emission'!AF53)*3412969.28327645/'Life time change'!$C8</f>
        <v>0</v>
      </c>
      <c r="EF97">
        <f>('RCP26-NEW'!AX10*'Per Unit Emission'!AG53)*3412969.28327645/'Life time change'!$C8</f>
        <v>0</v>
      </c>
      <c r="EG97">
        <f>('RCP26-NEW'!AY10*'Per Unit Emission'!AH53)*3412969.28327645/'Life time change'!$C8</f>
        <v>0</v>
      </c>
      <c r="EH97">
        <f>('RCP26-NEW'!AZ10*'Per Unit Emission'!AI53)*3412969.28327645/'Life time change'!$C8</f>
        <v>0</v>
      </c>
      <c r="EI97">
        <f>('RCP26-NEW'!BA10*'Per Unit Emission'!AJ53)*3412969.28327645</f>
        <v>0</v>
      </c>
      <c r="EJ97">
        <f>('RCP26-NEW'!BB10*'Per Unit Emission'!T53)*3412969.28327645/'Life time change'!$C8</f>
        <v>0</v>
      </c>
      <c r="EK97">
        <f>('RCP26-NEW'!BC10*'Per Unit Emission'!U53)*3412969.28327645/'Life time change'!$C8</f>
        <v>0</v>
      </c>
      <c r="EL97">
        <f>('RCP26-NEW'!BD10*'Per Unit Emission'!V53)*3412969.28327645/'Life time change'!$C8</f>
        <v>0</v>
      </c>
      <c r="EM97">
        <f>('RCP26-NEW'!BE10*'Per Unit Emission'!W53)*3412969.28327645/'Life time change'!$C8</f>
        <v>0</v>
      </c>
      <c r="EN97">
        <f>('RCP26-NEW'!BF10*'Per Unit Emission'!X53)*3412969.28327645/'Life time change'!$C8</f>
        <v>0</v>
      </c>
      <c r="EO97">
        <f>('RCP26-NEW'!BG10*'Per Unit Emission'!Y53)*3412969.28327645/'Life time change'!$C8</f>
        <v>0</v>
      </c>
      <c r="EP97">
        <f>('RCP26-NEW'!BH10*'Per Unit Emission'!Z53)*3412969.28327645/'Life time change'!$C8</f>
        <v>0</v>
      </c>
      <c r="EQ97">
        <f>('RCP26-NEW'!BI10*'Per Unit Emission'!AA53)*3412969.28327645/'Life time change'!$C8</f>
        <v>0</v>
      </c>
      <c r="ER97">
        <f>('RCP26-NEW'!BJ10*'Per Unit Emission'!AB53)*3412969.28327645/'Life time change'!$C8</f>
        <v>0</v>
      </c>
      <c r="ES97">
        <f>('RCP26-NEW'!BK10*'Per Unit Emission'!AC53)*3412969.28327645/'Life time change'!$C8</f>
        <v>0</v>
      </c>
      <c r="ET97">
        <f>('RCP26-NEW'!BL10*'Per Unit Emission'!AD53)*3412969.28327645/'Life time change'!$C8</f>
        <v>0</v>
      </c>
      <c r="EU97">
        <f>('RCP26-NEW'!BM10*'Per Unit Emission'!AE53)*3412969.28327645/'Life time change'!$C8</f>
        <v>0</v>
      </c>
      <c r="EV97">
        <f>('RCP26-NEW'!BN10*'Per Unit Emission'!AF53)*3412969.28327645/'Life time change'!$C8</f>
        <v>0</v>
      </c>
      <c r="EW97">
        <f>('RCP26-NEW'!BO10*'Per Unit Emission'!AG53)*3412969.28327645/'Life time change'!$C8</f>
        <v>0</v>
      </c>
      <c r="EX97">
        <f>('RCP26-NEW'!BP10*'Per Unit Emission'!AH53)*3412969.28327645/'Life time change'!$C8</f>
        <v>0</v>
      </c>
      <c r="EY97">
        <f>('RCP26-NEW'!BQ10*'Per Unit Emission'!AI53)*3412969.28327645/'Life time change'!$C8</f>
        <v>0</v>
      </c>
      <c r="EZ97">
        <f>('RCP26-NEW'!BR10*'Per Unit Emission'!AJ53)*3412969.28327645</f>
        <v>0</v>
      </c>
      <c r="FA97">
        <f>('RCP26-NEW'!BS10*'Per Unit Emission'!T53)*3412969.28327645/'Life time change'!$C8</f>
        <v>0</v>
      </c>
      <c r="FB97">
        <f>('RCP26-NEW'!BT10*'Per Unit Emission'!U53)*3412969.28327645/'Life time change'!$C8</f>
        <v>0</v>
      </c>
      <c r="FC97">
        <f>('RCP26-NEW'!BU10*'Per Unit Emission'!V53)*3412969.28327645/'Life time change'!$C8</f>
        <v>0</v>
      </c>
      <c r="FD97">
        <f>('RCP26-NEW'!BV10*'Per Unit Emission'!W53)*3412969.28327645/'Life time change'!$C8</f>
        <v>0</v>
      </c>
      <c r="FE97">
        <f>('RCP26-NEW'!BW10*'Per Unit Emission'!X53)*3412969.28327645/'Life time change'!$C8</f>
        <v>0</v>
      </c>
      <c r="FF97">
        <f>('RCP26-NEW'!BX10*'Per Unit Emission'!Y53)*3412969.28327645/'Life time change'!$C8</f>
        <v>0</v>
      </c>
      <c r="FG97">
        <f>('RCP26-NEW'!BY10*'Per Unit Emission'!Z53)*3412969.28327645/'Life time change'!$C8</f>
        <v>0</v>
      </c>
      <c r="FH97">
        <f>('RCP26-NEW'!BZ10*'Per Unit Emission'!AA53)*3412969.28327645/'Life time change'!$C8</f>
        <v>0</v>
      </c>
      <c r="FI97">
        <f>('RCP26-NEW'!CA10*'Per Unit Emission'!AB53)*3412969.28327645/'Life time change'!$C8</f>
        <v>0</v>
      </c>
      <c r="FJ97">
        <f>('RCP26-NEW'!CB10*'Per Unit Emission'!AC53)*3412969.28327645/'Life time change'!$C8</f>
        <v>0</v>
      </c>
      <c r="FK97">
        <f>('RCP26-NEW'!CC10*'Per Unit Emission'!AD53)*3412969.28327645/'Life time change'!$C8</f>
        <v>0</v>
      </c>
      <c r="FL97">
        <f>('RCP26-NEW'!CD10*'Per Unit Emission'!AE53)*3412969.28327645/'Life time change'!$C8</f>
        <v>0</v>
      </c>
      <c r="FM97">
        <f>('RCP26-NEW'!CE10*'Per Unit Emission'!AF53)*3412969.28327645/'Life time change'!$C8</f>
        <v>0</v>
      </c>
      <c r="FN97">
        <f>('RCP26-NEW'!CF10*'Per Unit Emission'!AG53)*3412969.28327645/'Life time change'!$C8</f>
        <v>0</v>
      </c>
      <c r="FO97">
        <f>('RCP26-NEW'!CG10*'Per Unit Emission'!AH53)*3412969.28327645/'Life time change'!$C8</f>
        <v>0</v>
      </c>
      <c r="FP97">
        <f>('RCP26-NEW'!CH10*'Per Unit Emission'!AI53)*3412969.28327645/'Life time change'!$C8</f>
        <v>0</v>
      </c>
      <c r="FS97">
        <v>2016</v>
      </c>
      <c r="FT97">
        <f>('RCP19-NEW'!C10*'Per Unit Emission'!AK53)*3412969.28327645/'Life time change'!$C8</f>
        <v>0</v>
      </c>
      <c r="FU97">
        <f>('RCP19-NEW'!D10*'Per Unit Emission'!AL53)*3412969.28327645/'Life time change'!$C8</f>
        <v>0</v>
      </c>
      <c r="FV97">
        <f>('RCP19-NEW'!E10*'Per Unit Emission'!AM53)*3412969.28327645/'Life time change'!$C8</f>
        <v>0</v>
      </c>
      <c r="FW97">
        <f>('RCP19-NEW'!F10*'Per Unit Emission'!AN53)*3412969.28327645/'Life time change'!$C8</f>
        <v>0</v>
      </c>
      <c r="FX97">
        <f>('RCP19-NEW'!G10*'Per Unit Emission'!AO53)*3412969.28327645/'Life time change'!$C8</f>
        <v>0</v>
      </c>
      <c r="FY97">
        <f>('RCP19-NEW'!H10*'Per Unit Emission'!AP53)*3412969.28327645/'Life time change'!$C8</f>
        <v>0</v>
      </c>
      <c r="FZ97">
        <f>('RCP19-NEW'!I10*'Per Unit Emission'!AQ53)*3412969.28327645/'Life time change'!$C8</f>
        <v>0</v>
      </c>
      <c r="GA97">
        <f>('RCP19-NEW'!J10*'Per Unit Emission'!AR53)*3412969.28327645/'Life time change'!$C8</f>
        <v>0</v>
      </c>
      <c r="GB97">
        <f>('RCP19-NEW'!K10*'Per Unit Emission'!AS53)*3412969.28327645/'Life time change'!$C8</f>
        <v>0</v>
      </c>
      <c r="GC97">
        <f>('RCP19-NEW'!L10*'Per Unit Emission'!AT53)*3412969.28327645/'Life time change'!$C8</f>
        <v>0</v>
      </c>
      <c r="GD97">
        <f>('RCP19-NEW'!M10*'Per Unit Emission'!AU53)*3412969.28327645/'Life time change'!$C8</f>
        <v>0</v>
      </c>
      <c r="GE97">
        <f>('RCP19-NEW'!N10*'Per Unit Emission'!AV53)*3412969.28327645/'Life time change'!$C8</f>
        <v>0</v>
      </c>
      <c r="GF97">
        <f>('RCP19-NEW'!O10*'Per Unit Emission'!AW53)*3412969.28327645/'Life time change'!$C8</f>
        <v>0</v>
      </c>
      <c r="GG97">
        <f>('RCP19-NEW'!P10*'Per Unit Emission'!AX53)*3412969.28327645/'Life time change'!$C8</f>
        <v>0</v>
      </c>
      <c r="GH97">
        <f>('RCP19-NEW'!Q10*'Per Unit Emission'!AY53)*3412969.28327645/'Life time change'!$C8</f>
        <v>0</v>
      </c>
      <c r="GI97">
        <f>('RCP19-NEW'!R10*'Per Unit Emission'!AZ53)*3412969.28327645/'Life time change'!$C8</f>
        <v>0</v>
      </c>
      <c r="GJ97">
        <f>('RCP19-NEW'!S10*'Per Unit Emission'!BA53)*3412969.28327645</f>
        <v>0</v>
      </c>
      <c r="GK97">
        <f>('RCP19-NEW'!T10*'Per Unit Emission'!AK53)*3412969.28327645/'Life time change'!$C8</f>
        <v>0</v>
      </c>
      <c r="GL97">
        <f>('RCP19-NEW'!U10*'Per Unit Emission'!AL53)*3412969.28327645/'Life time change'!$C8</f>
        <v>0</v>
      </c>
      <c r="GM97">
        <f>('RCP19-NEW'!V10*'Per Unit Emission'!AM53)*3412969.28327645/'Life time change'!$C8</f>
        <v>0</v>
      </c>
      <c r="GN97">
        <f>('RCP19-NEW'!W10*'Per Unit Emission'!AN53)*3412969.28327645/'Life time change'!$C8</f>
        <v>0</v>
      </c>
      <c r="GO97">
        <f>('RCP19-NEW'!X10*'Per Unit Emission'!AO53)*3412969.28327645/'Life time change'!$C8</f>
        <v>0</v>
      </c>
      <c r="GP97">
        <f>('RCP19-NEW'!Y10*'Per Unit Emission'!AP53)*3412969.28327645/'Life time change'!$C8</f>
        <v>0</v>
      </c>
      <c r="GQ97">
        <f>('RCP19-NEW'!Z10*'Per Unit Emission'!AQ53)*3412969.28327645/'Life time change'!$C8</f>
        <v>0</v>
      </c>
      <c r="GR97">
        <f>('RCP19-NEW'!AA10*'Per Unit Emission'!AR53)*3412969.28327645/'Life time change'!$C8</f>
        <v>0</v>
      </c>
      <c r="GS97">
        <f>('RCP19-NEW'!AB10*'Per Unit Emission'!AS53)*3412969.28327645/'Life time change'!$C8</f>
        <v>0</v>
      </c>
      <c r="GT97">
        <f>('RCP19-NEW'!AC10*'Per Unit Emission'!AT53)*3412969.28327645/'Life time change'!$C8</f>
        <v>0</v>
      </c>
      <c r="GU97">
        <f>('RCP19-NEW'!AD10*'Per Unit Emission'!AU53)*3412969.28327645/'Life time change'!$C8</f>
        <v>0</v>
      </c>
      <c r="GV97">
        <f>('RCP19-NEW'!AE10*'Per Unit Emission'!AV53)*3412969.28327645/'Life time change'!$C8</f>
        <v>0</v>
      </c>
      <c r="GW97">
        <f>('RCP19-NEW'!AF10*'Per Unit Emission'!AW53)*3412969.28327645/'Life time change'!$C8</f>
        <v>0</v>
      </c>
      <c r="GX97">
        <f>('RCP19-NEW'!AG10*'Per Unit Emission'!AX53)*3412969.28327645/'Life time change'!$C8</f>
        <v>0</v>
      </c>
      <c r="GY97">
        <f>('RCP19-NEW'!AH10*'Per Unit Emission'!AY53)*3412969.28327645/'Life time change'!$C8</f>
        <v>0</v>
      </c>
      <c r="GZ97">
        <f>('RCP19-NEW'!AI10*'Per Unit Emission'!AZ53)*3412969.28327645/'Life time change'!$C8</f>
        <v>0</v>
      </c>
      <c r="HA97">
        <f>('RCP19-NEW'!AJ10*'Per Unit Emission'!BA53)*3412969.28327645</f>
        <v>0</v>
      </c>
      <c r="HB97">
        <f>('RCP19-NEW'!AK10*'Per Unit Emission'!AK53)*3412969.28327645/'Life time change'!$C8</f>
        <v>0</v>
      </c>
      <c r="HC97">
        <f>('RCP19-NEW'!AL10*'Per Unit Emission'!AL53)*3412969.28327645/'Life time change'!$C8</f>
        <v>0</v>
      </c>
      <c r="HD97">
        <f>('RCP19-NEW'!AM10*'Per Unit Emission'!AM53)*3412969.28327645/'Life time change'!$C8</f>
        <v>0</v>
      </c>
      <c r="HE97">
        <f>('RCP19-NEW'!AN10*'Per Unit Emission'!AN53)*3412969.28327645/'Life time change'!$C8</f>
        <v>0</v>
      </c>
      <c r="HF97">
        <f>('RCP19-NEW'!AO10*'Per Unit Emission'!AO53)*3412969.28327645/'Life time change'!$C8</f>
        <v>0</v>
      </c>
      <c r="HG97">
        <f>('RCP19-NEW'!AP10*'Per Unit Emission'!AP53)*3412969.28327645/'Life time change'!$C8</f>
        <v>0</v>
      </c>
      <c r="HH97">
        <f>('RCP19-NEW'!AQ10*'Per Unit Emission'!AQ53)*3412969.28327645/'Life time change'!$C8</f>
        <v>0</v>
      </c>
      <c r="HI97">
        <f>('RCP19-NEW'!AR10*'Per Unit Emission'!AR53)*3412969.28327645/'Life time change'!$C8</f>
        <v>0</v>
      </c>
      <c r="HJ97">
        <f>('RCP19-NEW'!AS10*'Per Unit Emission'!AS53)*3412969.28327645/'Life time change'!$C8</f>
        <v>0</v>
      </c>
      <c r="HK97">
        <f>('RCP19-NEW'!AT10*'Per Unit Emission'!AT53)*3412969.28327645/'Life time change'!$C8</f>
        <v>0</v>
      </c>
      <c r="HL97">
        <f>('RCP19-NEW'!AU10*'Per Unit Emission'!AU53)*3412969.28327645/'Life time change'!$C8</f>
        <v>0</v>
      </c>
      <c r="HM97">
        <f>('RCP19-NEW'!AV10*'Per Unit Emission'!AV53)*3412969.28327645/'Life time change'!$C8</f>
        <v>0</v>
      </c>
      <c r="HN97">
        <f>('RCP19-NEW'!AW10*'Per Unit Emission'!AW53)*3412969.28327645/'Life time change'!$C8</f>
        <v>0</v>
      </c>
      <c r="HO97">
        <f>('RCP19-NEW'!AX10*'Per Unit Emission'!AX53)*3412969.28327645/'Life time change'!$C8</f>
        <v>0</v>
      </c>
      <c r="HP97">
        <f>('RCP19-NEW'!AY10*'Per Unit Emission'!AY53)*3412969.28327645/'Life time change'!$C8</f>
        <v>0</v>
      </c>
      <c r="HQ97">
        <f>('RCP19-NEW'!AZ10*'Per Unit Emission'!AZ53)*3412969.28327645/'Life time change'!$C8</f>
        <v>0</v>
      </c>
      <c r="HR97">
        <f>('RCP19-NEW'!BA10*'Per Unit Emission'!BA53)*3412969.28327645</f>
        <v>0</v>
      </c>
      <c r="HS97">
        <f>('RCP19-NEW'!BB10*'Per Unit Emission'!AK53)*3412969.28327645/'Life time change'!$C8</f>
        <v>0</v>
      </c>
      <c r="HT97">
        <f>('RCP19-NEW'!BC10*'Per Unit Emission'!AL53)*3412969.28327645/'Life time change'!$C8</f>
        <v>0</v>
      </c>
      <c r="HU97">
        <f>('RCP19-NEW'!BD10*'Per Unit Emission'!AM53)*3412969.28327645/'Life time change'!$C8</f>
        <v>0</v>
      </c>
      <c r="HV97">
        <f>('RCP19-NEW'!BE10*'Per Unit Emission'!AN53)*3412969.28327645/'Life time change'!$C8</f>
        <v>0</v>
      </c>
      <c r="HW97">
        <f>('RCP19-NEW'!BF10*'Per Unit Emission'!AO53)*3412969.28327645/'Life time change'!$C8</f>
        <v>0</v>
      </c>
      <c r="HX97">
        <f>('RCP19-NEW'!BG10*'Per Unit Emission'!AP53)*3412969.28327645/'Life time change'!$C8</f>
        <v>0</v>
      </c>
      <c r="HY97">
        <f>('RCP19-NEW'!BH10*'Per Unit Emission'!AQ53)*3412969.28327645/'Life time change'!$C8</f>
        <v>0</v>
      </c>
      <c r="HZ97">
        <f>('RCP19-NEW'!BI10*'Per Unit Emission'!AR53)*3412969.28327645/'Life time change'!$C8</f>
        <v>0</v>
      </c>
      <c r="IA97">
        <f>('RCP19-NEW'!BJ10*'Per Unit Emission'!AS53)*3412969.28327645/'Life time change'!$C8</f>
        <v>0</v>
      </c>
      <c r="IB97">
        <f>('RCP19-NEW'!BK10*'Per Unit Emission'!AT53)*3412969.28327645/'Life time change'!$C8</f>
        <v>0</v>
      </c>
      <c r="IC97">
        <f>('RCP19-NEW'!BL10*'Per Unit Emission'!AU53)*3412969.28327645/'Life time change'!$C8</f>
        <v>0</v>
      </c>
      <c r="ID97">
        <f>('RCP19-NEW'!BM10*'Per Unit Emission'!AV53)*3412969.28327645/'Life time change'!$C8</f>
        <v>0</v>
      </c>
      <c r="IE97">
        <f>('RCP19-NEW'!BN10*'Per Unit Emission'!AW53)*3412969.28327645/'Life time change'!$C8</f>
        <v>0</v>
      </c>
      <c r="IF97">
        <f>('RCP19-NEW'!BO10*'Per Unit Emission'!AX53)*3412969.28327645/'Life time change'!$C8</f>
        <v>0</v>
      </c>
      <c r="IG97">
        <f>('RCP19-NEW'!BP10*'Per Unit Emission'!AY53)*3412969.28327645/'Life time change'!$C8</f>
        <v>0</v>
      </c>
      <c r="IH97">
        <f>('RCP19-NEW'!BQ10*'Per Unit Emission'!AZ53)*3412969.28327645/'Life time change'!$C8</f>
        <v>0</v>
      </c>
      <c r="II97">
        <f>('RCP19-NEW'!BR10*'Per Unit Emission'!BA53)*3412969.28327645</f>
        <v>0</v>
      </c>
      <c r="IJ97">
        <f>('RCP19-NEW'!BS10*'Per Unit Emission'!AK53)*3412969.28327645/'Life time change'!$C8</f>
        <v>0</v>
      </c>
      <c r="IK97">
        <f>('RCP19-NEW'!BT10*'Per Unit Emission'!AL53)*3412969.28327645/'Life time change'!$C8</f>
        <v>0</v>
      </c>
      <c r="IL97">
        <f>('RCP19-NEW'!BU10*'Per Unit Emission'!AM53)*3412969.28327645/'Life time change'!$C8</f>
        <v>0</v>
      </c>
      <c r="IM97">
        <f>('RCP19-NEW'!BV10*'Per Unit Emission'!AN53)*3412969.28327645/'Life time change'!$C8</f>
        <v>0</v>
      </c>
      <c r="IN97">
        <f>('RCP19-NEW'!BW10*'Per Unit Emission'!AO53)*3412969.28327645/'Life time change'!$C8</f>
        <v>0</v>
      </c>
      <c r="IO97">
        <f>('RCP19-NEW'!BX10*'Per Unit Emission'!AP53)*3412969.28327645/'Life time change'!$C8</f>
        <v>0</v>
      </c>
      <c r="IP97">
        <f>('RCP19-NEW'!BY10*'Per Unit Emission'!AQ53)*3412969.28327645/'Life time change'!$C8</f>
        <v>0</v>
      </c>
      <c r="IQ97">
        <f>('RCP19-NEW'!BZ10*'Per Unit Emission'!AR53)*3412969.28327645/'Life time change'!$C8</f>
        <v>0</v>
      </c>
      <c r="IR97">
        <f>('RCP19-NEW'!CA10*'Per Unit Emission'!AS53)*3412969.28327645/'Life time change'!$C8</f>
        <v>0</v>
      </c>
      <c r="IS97">
        <f>('RCP19-NEW'!CB10*'Per Unit Emission'!AT53)*3412969.28327645/'Life time change'!$C8</f>
        <v>0</v>
      </c>
      <c r="IT97">
        <f>('RCP19-NEW'!CC10*'Per Unit Emission'!AU53)*3412969.28327645/'Life time change'!$C8</f>
        <v>0</v>
      </c>
      <c r="IU97">
        <f>('RCP19-NEW'!CD10*'Per Unit Emission'!AV53)*3412969.28327645/'Life time change'!$C8</f>
        <v>0</v>
      </c>
      <c r="IV97">
        <f>('RCP19-NEW'!CE10*'Per Unit Emission'!AW53)*3412969.28327645/'Life time change'!$C8</f>
        <v>0</v>
      </c>
      <c r="IW97">
        <f>('RCP19-NEW'!CF10*'Per Unit Emission'!AX53)*3412969.28327645/'Life time change'!$C8</f>
        <v>0</v>
      </c>
      <c r="IX97">
        <f>('RCP19-NEW'!CG10*'Per Unit Emission'!AY53)*3412969.28327645/'Life time change'!$C8</f>
        <v>0</v>
      </c>
      <c r="IY97">
        <f>('RCP19-NEW'!CH10*'Per Unit Emission'!AZ53)*3412969.28327645/'Life time change'!$C8</f>
        <v>0</v>
      </c>
    </row>
    <row r="98" spans="1:259" x14ac:dyDescent="0.25">
      <c r="A98">
        <v>2017</v>
      </c>
      <c r="B98">
        <f>('Base-New'!C11*'Per Unit Emission'!C54)*3412969.28327645/'Life time change'!$C9</f>
        <v>0</v>
      </c>
      <c r="C98">
        <f>('Base-New'!D11*'Per Unit Emission'!D54)*3412969.28327645/'Life time change'!$C9</f>
        <v>0</v>
      </c>
      <c r="D98">
        <f>('Base-New'!E11*'Per Unit Emission'!E54)*3412969.28327645/'Life time change'!$C9</f>
        <v>0</v>
      </c>
      <c r="E98">
        <f>('Base-New'!F11*'Per Unit Emission'!F54)*3412969.28327645/'Life time change'!$C9</f>
        <v>0</v>
      </c>
      <c r="F98">
        <f>('Base-New'!G11*'Per Unit Emission'!G54)*3412969.28327645/'Life time change'!$C9</f>
        <v>0</v>
      </c>
      <c r="G98">
        <f>('Base-New'!H11*'Per Unit Emission'!H54)*3412969.28327645/'Life time change'!$C9</f>
        <v>0</v>
      </c>
      <c r="H98">
        <f>('Base-New'!I11*'Per Unit Emission'!I54)*3412969.28327645/'Life time change'!$C9</f>
        <v>0</v>
      </c>
      <c r="I98">
        <f>('Base-New'!J11*'Per Unit Emission'!J54)*3412969.28327645/'Life time change'!$C9</f>
        <v>0</v>
      </c>
      <c r="J98">
        <f>('Base-New'!K11*'Per Unit Emission'!K54)*3412969.28327645/'Life time change'!$C9</f>
        <v>0</v>
      </c>
      <c r="K98">
        <f>('Base-New'!L11*'Per Unit Emission'!L54)*3412969.28327645/'Life time change'!$C9</f>
        <v>0</v>
      </c>
      <c r="L98">
        <f>('Base-New'!M11*'Per Unit Emission'!M54)*3412969.28327645/'Life time change'!$C9</f>
        <v>0</v>
      </c>
      <c r="M98">
        <f>('Base-New'!N11*'Per Unit Emission'!N54)*3412969.28327645/'Life time change'!$C9</f>
        <v>0</v>
      </c>
      <c r="N98">
        <f>('Base-New'!O11*'Per Unit Emission'!O54)*3412969.28327645/'Life time change'!$C9</f>
        <v>0</v>
      </c>
      <c r="O98">
        <f>('Base-New'!P11*'Per Unit Emission'!P54)*3412969.28327645/'Life time change'!$C9</f>
        <v>0</v>
      </c>
      <c r="P98">
        <f>('Base-New'!Q11*'Per Unit Emission'!Q54)*3412969.28327645/'Life time change'!$C9</f>
        <v>0</v>
      </c>
      <c r="Q98">
        <f>('Base-New'!R11*'Per Unit Emission'!R54)*3412969.28327645/'Life time change'!$C9</f>
        <v>0</v>
      </c>
      <c r="R98">
        <v>7</v>
      </c>
      <c r="S98">
        <f>('Base-New'!T11*'Per Unit Emission'!C54)*3412969.28327645/'Life time change'!$C9</f>
        <v>0</v>
      </c>
      <c r="T98">
        <f>('Base-New'!U11*'Per Unit Emission'!D54)*3412969.28327645/'Life time change'!$C9</f>
        <v>0</v>
      </c>
      <c r="U98">
        <f>('Base-New'!V11*'Per Unit Emission'!E54)*3412969.28327645/'Life time change'!$C9</f>
        <v>0</v>
      </c>
      <c r="V98">
        <f>('Base-New'!W11*'Per Unit Emission'!F54)*3412969.28327645/'Life time change'!$C9</f>
        <v>0</v>
      </c>
      <c r="W98">
        <f>('Base-New'!X11*'Per Unit Emission'!G54)*3412969.28327645/'Life time change'!$C9</f>
        <v>0</v>
      </c>
      <c r="X98">
        <f>('Base-New'!Y11*'Per Unit Emission'!H54)*3412969.28327645/'Life time change'!$C9</f>
        <v>0</v>
      </c>
      <c r="Y98">
        <f>('Base-New'!Z11*'Per Unit Emission'!I54)*3412969.28327645/'Life time change'!$C9</f>
        <v>0</v>
      </c>
      <c r="Z98">
        <f>('Base-New'!AA11*'Per Unit Emission'!J54)*3412969.28327645/'Life time change'!$C9</f>
        <v>0</v>
      </c>
      <c r="AA98">
        <f>('Base-New'!AB11*'Per Unit Emission'!K54)*3412969.28327645/'Life time change'!$C9</f>
        <v>0</v>
      </c>
      <c r="AB98">
        <f>('Base-New'!AC11*'Per Unit Emission'!L54)*3412969.28327645/'Life time change'!$C9</f>
        <v>0</v>
      </c>
      <c r="AC98">
        <f>('Base-New'!AD11*'Per Unit Emission'!M54)*3412969.28327645/'Life time change'!$C9</f>
        <v>0</v>
      </c>
      <c r="AD98">
        <f>('Base-New'!AE11*'Per Unit Emission'!N54)*3412969.28327645/'Life time change'!$C9</f>
        <v>0</v>
      </c>
      <c r="AE98">
        <f>('Base-New'!AF11*'Per Unit Emission'!O54)*3412969.28327645/'Life time change'!$C9</f>
        <v>0</v>
      </c>
      <c r="AF98">
        <f>('Base-New'!AG11*'Per Unit Emission'!P54)*3412969.28327645/'Life time change'!$C9</f>
        <v>0</v>
      </c>
      <c r="AG98">
        <f>('Base-New'!AH11*'Per Unit Emission'!Q54)*3412969.28327645/'Life time change'!$C9</f>
        <v>0</v>
      </c>
      <c r="AH98">
        <f>('Base-New'!AI11*'Per Unit Emission'!R54)*3412969.28327645/'Life time change'!$C9</f>
        <v>0</v>
      </c>
      <c r="AI98">
        <v>7</v>
      </c>
      <c r="AJ98">
        <f>('Base-New'!AK11*'Per Unit Emission'!C54)*3412969.28327645/'Life time change'!$C9</f>
        <v>0</v>
      </c>
      <c r="AK98">
        <f>('Base-New'!AL11*'Per Unit Emission'!D54)*3412969.28327645/'Life time change'!$C9</f>
        <v>0</v>
      </c>
      <c r="AL98">
        <f>('Base-New'!AM11*'Per Unit Emission'!E54)*3412969.28327645/'Life time change'!$C9</f>
        <v>0</v>
      </c>
      <c r="AM98">
        <f>('Base-New'!AN11*'Per Unit Emission'!F54)*3412969.28327645/'Life time change'!$C9</f>
        <v>0</v>
      </c>
      <c r="AN98">
        <f>('Base-New'!AO11*'Per Unit Emission'!G54)*3412969.28327645/'Life time change'!$C9</f>
        <v>0</v>
      </c>
      <c r="AO98">
        <f>('Base-New'!AP11*'Per Unit Emission'!H54)*3412969.28327645/'Life time change'!$C9</f>
        <v>0</v>
      </c>
      <c r="AP98">
        <f>('Base-New'!AQ11*'Per Unit Emission'!I54)*3412969.28327645/'Life time change'!$C9</f>
        <v>0</v>
      </c>
      <c r="AQ98">
        <f>('Base-New'!AR11*'Per Unit Emission'!J54)*3412969.28327645/'Life time change'!$C9</f>
        <v>0</v>
      </c>
      <c r="AR98">
        <f>('Base-New'!AS11*'Per Unit Emission'!K54)*3412969.28327645/'Life time change'!$C9</f>
        <v>0</v>
      </c>
      <c r="AS98">
        <f>('Base-New'!AT11*'Per Unit Emission'!L54)*3412969.28327645/'Life time change'!$C9</f>
        <v>0</v>
      </c>
      <c r="AT98">
        <f>('Base-New'!AU11*'Per Unit Emission'!M54)*3412969.28327645/'Life time change'!$C9</f>
        <v>0</v>
      </c>
      <c r="AU98">
        <f>('Base-New'!AV11*'Per Unit Emission'!N54)*3412969.28327645/'Life time change'!$C9</f>
        <v>0</v>
      </c>
      <c r="AV98">
        <f>('Base-New'!AW11*'Per Unit Emission'!O54)*3412969.28327645/'Life time change'!$C9</f>
        <v>0</v>
      </c>
      <c r="AW98">
        <f>('Base-New'!AX11*'Per Unit Emission'!P54)*3412969.28327645/'Life time change'!$C9</f>
        <v>0</v>
      </c>
      <c r="AX98">
        <f>('Base-New'!AY11*'Per Unit Emission'!Q54)*3412969.28327645/'Life time change'!$C9</f>
        <v>0</v>
      </c>
      <c r="AY98">
        <f>('Base-New'!AZ11*'Per Unit Emission'!R54)*3412969.28327645/'Life time change'!$C9</f>
        <v>0</v>
      </c>
      <c r="AZ98">
        <v>7</v>
      </c>
      <c r="BA98">
        <f>('Base-New'!BB11*'Per Unit Emission'!C54)*3412969.28327645/'Life time change'!$C9</f>
        <v>0</v>
      </c>
      <c r="BB98">
        <f>('Base-New'!BC11*'Per Unit Emission'!D54)*3412969.28327645/'Life time change'!$C9</f>
        <v>0</v>
      </c>
      <c r="BC98">
        <f>('Base-New'!BD11*'Per Unit Emission'!E54)*3412969.28327645/'Life time change'!$C9</f>
        <v>0</v>
      </c>
      <c r="BD98">
        <f>('Base-New'!BE11*'Per Unit Emission'!F54)*3412969.28327645/'Life time change'!$C9</f>
        <v>0</v>
      </c>
      <c r="BE98">
        <f>('Base-New'!BF11*'Per Unit Emission'!G54)*3412969.28327645/'Life time change'!$C9</f>
        <v>0</v>
      </c>
      <c r="BF98">
        <f>('Base-New'!BG11*'Per Unit Emission'!H54)*3412969.28327645/'Life time change'!$C9</f>
        <v>0</v>
      </c>
      <c r="BG98">
        <f>('Base-New'!BH11*'Per Unit Emission'!I54)*3412969.28327645/'Life time change'!$C9</f>
        <v>0</v>
      </c>
      <c r="BH98">
        <f>('Base-New'!BI11*'Per Unit Emission'!J54)*3412969.28327645/'Life time change'!$C9</f>
        <v>0</v>
      </c>
      <c r="BI98">
        <f>('Base-New'!BJ11*'Per Unit Emission'!K54)*3412969.28327645/'Life time change'!$C9</f>
        <v>0</v>
      </c>
      <c r="BJ98">
        <f>('Base-New'!BK11*'Per Unit Emission'!L54)*3412969.28327645/'Life time change'!$C9</f>
        <v>0</v>
      </c>
      <c r="BK98">
        <f>('Base-New'!BL11*'Per Unit Emission'!M54)*3412969.28327645/'Life time change'!$C9</f>
        <v>0</v>
      </c>
      <c r="BL98">
        <f>('Base-New'!BM11*'Per Unit Emission'!N54)*3412969.28327645/'Life time change'!$C9</f>
        <v>0</v>
      </c>
      <c r="BM98">
        <f>('Base-New'!BN11*'Per Unit Emission'!O54)*3412969.28327645/'Life time change'!$C9</f>
        <v>0</v>
      </c>
      <c r="BN98">
        <f>('Base-New'!BO11*'Per Unit Emission'!P54)*3412969.28327645/'Life time change'!$C9</f>
        <v>0</v>
      </c>
      <c r="BO98">
        <f>('Base-New'!BP11*'Per Unit Emission'!Q54)*3412969.28327645/'Life time change'!$C9</f>
        <v>0</v>
      </c>
      <c r="BP98">
        <f>('Base-New'!BQ11*'Per Unit Emission'!R54)*3412969.28327645/'Life time change'!$C9</f>
        <v>0</v>
      </c>
      <c r="BQ98">
        <v>7</v>
      </c>
      <c r="BR98">
        <f>('Base-New'!BS11*'Per Unit Emission'!C54)*3412969.28327645/'Life time change'!$C9</f>
        <v>0</v>
      </c>
      <c r="BS98">
        <f>('Base-New'!BT11*'Per Unit Emission'!D54)*3412969.28327645/'Life time change'!$C9</f>
        <v>0</v>
      </c>
      <c r="BT98">
        <f>('Base-New'!BU11*'Per Unit Emission'!E54)*3412969.28327645/'Life time change'!$C9</f>
        <v>0</v>
      </c>
      <c r="BU98">
        <f>('Base-New'!BV11*'Per Unit Emission'!F54)*3412969.28327645/'Life time change'!$C9</f>
        <v>0</v>
      </c>
      <c r="BV98">
        <f>('Base-New'!BW11*'Per Unit Emission'!G54)*3412969.28327645/'Life time change'!$C9</f>
        <v>0</v>
      </c>
      <c r="BW98">
        <f>('Base-New'!BX11*'Per Unit Emission'!H54)*3412969.28327645/'Life time change'!$C9</f>
        <v>0</v>
      </c>
      <c r="BX98">
        <f>('Base-New'!BY11*'Per Unit Emission'!I54)*3412969.28327645/'Life time change'!$C9</f>
        <v>0</v>
      </c>
      <c r="BY98">
        <f>('Base-New'!BZ11*'Per Unit Emission'!J54)*3412969.28327645/'Life time change'!$C9</f>
        <v>0</v>
      </c>
      <c r="BZ98">
        <f>('Base-New'!CA11*'Per Unit Emission'!K54)*3412969.28327645/'Life time change'!$C9</f>
        <v>0</v>
      </c>
      <c r="CA98">
        <f>('Base-New'!CB11*'Per Unit Emission'!L54)*3412969.28327645/'Life time change'!$C9</f>
        <v>0</v>
      </c>
      <c r="CB98">
        <f>('Base-New'!CC11*'Per Unit Emission'!M54)*3412969.28327645/'Life time change'!$C9</f>
        <v>0</v>
      </c>
      <c r="CC98">
        <f>('Base-New'!CD11*'Per Unit Emission'!N54)*3412969.28327645/'Life time change'!$C9</f>
        <v>0</v>
      </c>
      <c r="CD98">
        <f>('Base-New'!CE11*'Per Unit Emission'!O54)*3412969.28327645/'Life time change'!$C9</f>
        <v>0</v>
      </c>
      <c r="CE98">
        <f>('Base-New'!CF11*'Per Unit Emission'!P54)*3412969.28327645/'Life time change'!$C9</f>
        <v>0</v>
      </c>
      <c r="CF98">
        <f>('Base-New'!CG11*'Per Unit Emission'!Q54)*3412969.28327645/'Life time change'!$C9</f>
        <v>0</v>
      </c>
      <c r="CG98">
        <f>('Base-New'!CH11*'Per Unit Emission'!R54)*3412969.28327645/'Life time change'!$C9</f>
        <v>0</v>
      </c>
      <c r="CJ98">
        <v>2017</v>
      </c>
      <c r="CK98">
        <f>('RCP26-NEW'!C11*'Per Unit Emission'!T54)*3412969.28327645/'Life time change'!$C9</f>
        <v>0</v>
      </c>
      <c r="CL98">
        <f>('RCP26-NEW'!D11*'Per Unit Emission'!U54)*3412969.28327645/'Life time change'!$C9</f>
        <v>0</v>
      </c>
      <c r="CM98">
        <f>('RCP26-NEW'!E11*'Per Unit Emission'!V54)*3412969.28327645/'Life time change'!$C9</f>
        <v>0</v>
      </c>
      <c r="CN98">
        <f>('RCP26-NEW'!F11*'Per Unit Emission'!W54)*3412969.28327645/'Life time change'!$C9</f>
        <v>0</v>
      </c>
      <c r="CO98">
        <f>('RCP26-NEW'!G11*'Per Unit Emission'!X54)*3412969.28327645/'Life time change'!$C9</f>
        <v>0</v>
      </c>
      <c r="CP98">
        <f>('RCP26-NEW'!H11*'Per Unit Emission'!Y54)*3412969.28327645/'Life time change'!$C9</f>
        <v>0</v>
      </c>
      <c r="CQ98">
        <f>('RCP26-NEW'!I11*'Per Unit Emission'!Z54)*3412969.28327645/'Life time change'!$C9</f>
        <v>0</v>
      </c>
      <c r="CR98">
        <f>('RCP26-NEW'!J11*'Per Unit Emission'!AA54)*3412969.28327645/'Life time change'!$C9</f>
        <v>0</v>
      </c>
      <c r="CS98">
        <f>('RCP26-NEW'!K11*'Per Unit Emission'!AB54)*3412969.28327645/'Life time change'!$C9</f>
        <v>0</v>
      </c>
      <c r="CT98">
        <f>('RCP26-NEW'!L11*'Per Unit Emission'!AC54)*3412969.28327645/'Life time change'!$C9</f>
        <v>0</v>
      </c>
      <c r="CU98">
        <f>('RCP26-NEW'!M11*'Per Unit Emission'!AD54)*3412969.28327645/'Life time change'!$C9</f>
        <v>0</v>
      </c>
      <c r="CV98">
        <f>('RCP26-NEW'!N11*'Per Unit Emission'!AE54)*3412969.28327645/'Life time change'!$C9</f>
        <v>0</v>
      </c>
      <c r="CW98">
        <f>('RCP26-NEW'!O11*'Per Unit Emission'!AF54)*3412969.28327645/'Life time change'!$C9</f>
        <v>0</v>
      </c>
      <c r="CX98">
        <f>('RCP26-NEW'!P11*'Per Unit Emission'!AG54)*3412969.28327645/'Life time change'!$C9</f>
        <v>0</v>
      </c>
      <c r="CY98">
        <f>('RCP26-NEW'!Q11*'Per Unit Emission'!AH54)*3412969.28327645/'Life time change'!$C9</f>
        <v>0</v>
      </c>
      <c r="CZ98">
        <f>('RCP26-NEW'!R11*'Per Unit Emission'!AI54)*3412969.28327645/'Life time change'!$C9</f>
        <v>0</v>
      </c>
      <c r="DA98">
        <f>('RCP26-NEW'!S11*'Per Unit Emission'!AJ54)*3412969.28327645</f>
        <v>0</v>
      </c>
      <c r="DB98">
        <f>('RCP26-NEW'!T11*'Per Unit Emission'!T54)*3412969.28327645/'Life time change'!$C9</f>
        <v>0</v>
      </c>
      <c r="DC98">
        <f>('RCP26-NEW'!U11*'Per Unit Emission'!U54)*3412969.28327645/'Life time change'!$C9</f>
        <v>0</v>
      </c>
      <c r="DD98">
        <f>('RCP26-NEW'!V11*'Per Unit Emission'!V54)*3412969.28327645/'Life time change'!$C9</f>
        <v>0</v>
      </c>
      <c r="DE98">
        <f>('RCP26-NEW'!W11*'Per Unit Emission'!W54)*3412969.28327645/'Life time change'!$C9</f>
        <v>0</v>
      </c>
      <c r="DF98">
        <f>('RCP26-NEW'!X11*'Per Unit Emission'!X54)*3412969.28327645/'Life time change'!$C9</f>
        <v>0</v>
      </c>
      <c r="DG98">
        <f>('RCP26-NEW'!Y11*'Per Unit Emission'!Y54)*3412969.28327645/'Life time change'!$C9</f>
        <v>0</v>
      </c>
      <c r="DH98">
        <f>('RCP26-NEW'!Z11*'Per Unit Emission'!Z54)*3412969.28327645/'Life time change'!$C9</f>
        <v>0</v>
      </c>
      <c r="DI98">
        <f>('RCP26-NEW'!AA11*'Per Unit Emission'!AA54)*3412969.28327645/'Life time change'!$C9</f>
        <v>0</v>
      </c>
      <c r="DJ98">
        <f>('RCP26-NEW'!AB11*'Per Unit Emission'!AB54)*3412969.28327645/'Life time change'!$C9</f>
        <v>0</v>
      </c>
      <c r="DK98">
        <f>('RCP26-NEW'!AC11*'Per Unit Emission'!AC54)*3412969.28327645/'Life time change'!$C9</f>
        <v>0</v>
      </c>
      <c r="DL98">
        <f>('RCP26-NEW'!AD11*'Per Unit Emission'!AD54)*3412969.28327645/'Life time change'!$C9</f>
        <v>0</v>
      </c>
      <c r="DM98">
        <f>('RCP26-NEW'!AE11*'Per Unit Emission'!AE54)*3412969.28327645/'Life time change'!$C9</f>
        <v>0</v>
      </c>
      <c r="DN98">
        <f>('RCP26-NEW'!AF11*'Per Unit Emission'!AF54)*3412969.28327645/'Life time change'!$C9</f>
        <v>0</v>
      </c>
      <c r="DO98">
        <f>('RCP26-NEW'!AG11*'Per Unit Emission'!AG54)*3412969.28327645/'Life time change'!$C9</f>
        <v>0</v>
      </c>
      <c r="DP98">
        <f>('RCP26-NEW'!AH11*'Per Unit Emission'!AH54)*3412969.28327645/'Life time change'!$C9</f>
        <v>0</v>
      </c>
      <c r="DQ98">
        <f>('RCP26-NEW'!AI11*'Per Unit Emission'!AI54)*3412969.28327645/'Life time change'!$C9</f>
        <v>0</v>
      </c>
      <c r="DR98">
        <f>('RCP26-NEW'!AJ11*'Per Unit Emission'!AJ54)*3412969.28327645</f>
        <v>0</v>
      </c>
      <c r="DS98">
        <f>('RCP26-NEW'!AK11*'Per Unit Emission'!T54)*3412969.28327645/'Life time change'!$C9</f>
        <v>0</v>
      </c>
      <c r="DT98">
        <f>('RCP26-NEW'!AL11*'Per Unit Emission'!U54)*3412969.28327645/'Life time change'!$C9</f>
        <v>0</v>
      </c>
      <c r="DU98">
        <f>('RCP26-NEW'!AM11*'Per Unit Emission'!V54)*3412969.28327645/'Life time change'!$C9</f>
        <v>0</v>
      </c>
      <c r="DV98">
        <f>('RCP26-NEW'!AN11*'Per Unit Emission'!W54)*3412969.28327645/'Life time change'!$C9</f>
        <v>0</v>
      </c>
      <c r="DW98">
        <f>('RCP26-NEW'!AO11*'Per Unit Emission'!X54)*3412969.28327645/'Life time change'!$C9</f>
        <v>0</v>
      </c>
      <c r="DX98">
        <f>('RCP26-NEW'!AP11*'Per Unit Emission'!Y54)*3412969.28327645/'Life time change'!$C9</f>
        <v>0</v>
      </c>
      <c r="DY98">
        <f>('RCP26-NEW'!AQ11*'Per Unit Emission'!Z54)*3412969.28327645/'Life time change'!$C9</f>
        <v>0</v>
      </c>
      <c r="DZ98">
        <f>('RCP26-NEW'!AR11*'Per Unit Emission'!AA54)*3412969.28327645/'Life time change'!$C9</f>
        <v>0</v>
      </c>
      <c r="EA98">
        <f>('RCP26-NEW'!AS11*'Per Unit Emission'!AB54)*3412969.28327645/'Life time change'!$C9</f>
        <v>0</v>
      </c>
      <c r="EB98">
        <f>('RCP26-NEW'!AT11*'Per Unit Emission'!AC54)*3412969.28327645/'Life time change'!$C9</f>
        <v>0</v>
      </c>
      <c r="EC98">
        <f>('RCP26-NEW'!AU11*'Per Unit Emission'!AD54)*3412969.28327645/'Life time change'!$C9</f>
        <v>0</v>
      </c>
      <c r="ED98">
        <f>('RCP26-NEW'!AV11*'Per Unit Emission'!AE54)*3412969.28327645/'Life time change'!$C9</f>
        <v>0</v>
      </c>
      <c r="EE98">
        <f>('RCP26-NEW'!AW11*'Per Unit Emission'!AF54)*3412969.28327645/'Life time change'!$C9</f>
        <v>0</v>
      </c>
      <c r="EF98">
        <f>('RCP26-NEW'!AX11*'Per Unit Emission'!AG54)*3412969.28327645/'Life time change'!$C9</f>
        <v>0</v>
      </c>
      <c r="EG98">
        <f>('RCP26-NEW'!AY11*'Per Unit Emission'!AH54)*3412969.28327645/'Life time change'!$C9</f>
        <v>0</v>
      </c>
      <c r="EH98">
        <f>('RCP26-NEW'!AZ11*'Per Unit Emission'!AI54)*3412969.28327645/'Life time change'!$C9</f>
        <v>0</v>
      </c>
      <c r="EI98">
        <f>('RCP26-NEW'!BA11*'Per Unit Emission'!AJ54)*3412969.28327645</f>
        <v>0</v>
      </c>
      <c r="EJ98">
        <f>('RCP26-NEW'!BB11*'Per Unit Emission'!T54)*3412969.28327645/'Life time change'!$C9</f>
        <v>0</v>
      </c>
      <c r="EK98">
        <f>('RCP26-NEW'!BC11*'Per Unit Emission'!U54)*3412969.28327645/'Life time change'!$C9</f>
        <v>0</v>
      </c>
      <c r="EL98">
        <f>('RCP26-NEW'!BD11*'Per Unit Emission'!V54)*3412969.28327645/'Life time change'!$C9</f>
        <v>0</v>
      </c>
      <c r="EM98">
        <f>('RCP26-NEW'!BE11*'Per Unit Emission'!W54)*3412969.28327645/'Life time change'!$C9</f>
        <v>0</v>
      </c>
      <c r="EN98">
        <f>('RCP26-NEW'!BF11*'Per Unit Emission'!X54)*3412969.28327645/'Life time change'!$C9</f>
        <v>0</v>
      </c>
      <c r="EO98">
        <f>('RCP26-NEW'!BG11*'Per Unit Emission'!Y54)*3412969.28327645/'Life time change'!$C9</f>
        <v>0</v>
      </c>
      <c r="EP98">
        <f>('RCP26-NEW'!BH11*'Per Unit Emission'!Z54)*3412969.28327645/'Life time change'!$C9</f>
        <v>0</v>
      </c>
      <c r="EQ98">
        <f>('RCP26-NEW'!BI11*'Per Unit Emission'!AA54)*3412969.28327645/'Life time change'!$C9</f>
        <v>0</v>
      </c>
      <c r="ER98">
        <f>('RCP26-NEW'!BJ11*'Per Unit Emission'!AB54)*3412969.28327645/'Life time change'!$C9</f>
        <v>0</v>
      </c>
      <c r="ES98">
        <f>('RCP26-NEW'!BK11*'Per Unit Emission'!AC54)*3412969.28327645/'Life time change'!$C9</f>
        <v>0</v>
      </c>
      <c r="ET98">
        <f>('RCP26-NEW'!BL11*'Per Unit Emission'!AD54)*3412969.28327645/'Life time change'!$C9</f>
        <v>0</v>
      </c>
      <c r="EU98">
        <f>('RCP26-NEW'!BM11*'Per Unit Emission'!AE54)*3412969.28327645/'Life time change'!$C9</f>
        <v>0</v>
      </c>
      <c r="EV98">
        <f>('RCP26-NEW'!BN11*'Per Unit Emission'!AF54)*3412969.28327645/'Life time change'!$C9</f>
        <v>0</v>
      </c>
      <c r="EW98">
        <f>('RCP26-NEW'!BO11*'Per Unit Emission'!AG54)*3412969.28327645/'Life time change'!$C9</f>
        <v>0</v>
      </c>
      <c r="EX98">
        <f>('RCP26-NEW'!BP11*'Per Unit Emission'!AH54)*3412969.28327645/'Life time change'!$C9</f>
        <v>0</v>
      </c>
      <c r="EY98">
        <f>('RCP26-NEW'!BQ11*'Per Unit Emission'!AI54)*3412969.28327645/'Life time change'!$C9</f>
        <v>0</v>
      </c>
      <c r="EZ98">
        <f>('RCP26-NEW'!BR11*'Per Unit Emission'!AJ54)*3412969.28327645</f>
        <v>0</v>
      </c>
      <c r="FA98">
        <f>('RCP26-NEW'!BS11*'Per Unit Emission'!T54)*3412969.28327645/'Life time change'!$C9</f>
        <v>0</v>
      </c>
      <c r="FB98">
        <f>('RCP26-NEW'!BT11*'Per Unit Emission'!U54)*3412969.28327645/'Life time change'!$C9</f>
        <v>0</v>
      </c>
      <c r="FC98">
        <f>('RCP26-NEW'!BU11*'Per Unit Emission'!V54)*3412969.28327645/'Life time change'!$C9</f>
        <v>0</v>
      </c>
      <c r="FD98">
        <f>('RCP26-NEW'!BV11*'Per Unit Emission'!W54)*3412969.28327645/'Life time change'!$C9</f>
        <v>0</v>
      </c>
      <c r="FE98">
        <f>('RCP26-NEW'!BW11*'Per Unit Emission'!X54)*3412969.28327645/'Life time change'!$C9</f>
        <v>0</v>
      </c>
      <c r="FF98">
        <f>('RCP26-NEW'!BX11*'Per Unit Emission'!Y54)*3412969.28327645/'Life time change'!$C9</f>
        <v>0</v>
      </c>
      <c r="FG98">
        <f>('RCP26-NEW'!BY11*'Per Unit Emission'!Z54)*3412969.28327645/'Life time change'!$C9</f>
        <v>0</v>
      </c>
      <c r="FH98">
        <f>('RCP26-NEW'!BZ11*'Per Unit Emission'!AA54)*3412969.28327645/'Life time change'!$C9</f>
        <v>0</v>
      </c>
      <c r="FI98">
        <f>('RCP26-NEW'!CA11*'Per Unit Emission'!AB54)*3412969.28327645/'Life time change'!$C9</f>
        <v>0</v>
      </c>
      <c r="FJ98">
        <f>('RCP26-NEW'!CB11*'Per Unit Emission'!AC54)*3412969.28327645/'Life time change'!$C9</f>
        <v>0</v>
      </c>
      <c r="FK98">
        <f>('RCP26-NEW'!CC11*'Per Unit Emission'!AD54)*3412969.28327645/'Life time change'!$C9</f>
        <v>0</v>
      </c>
      <c r="FL98">
        <f>('RCP26-NEW'!CD11*'Per Unit Emission'!AE54)*3412969.28327645/'Life time change'!$C9</f>
        <v>0</v>
      </c>
      <c r="FM98">
        <f>('RCP26-NEW'!CE11*'Per Unit Emission'!AF54)*3412969.28327645/'Life time change'!$C9</f>
        <v>0</v>
      </c>
      <c r="FN98">
        <f>('RCP26-NEW'!CF11*'Per Unit Emission'!AG54)*3412969.28327645/'Life time change'!$C9</f>
        <v>0</v>
      </c>
      <c r="FO98">
        <f>('RCP26-NEW'!CG11*'Per Unit Emission'!AH54)*3412969.28327645/'Life time change'!$C9</f>
        <v>0</v>
      </c>
      <c r="FP98">
        <f>('RCP26-NEW'!CH11*'Per Unit Emission'!AI54)*3412969.28327645/'Life time change'!$C9</f>
        <v>0</v>
      </c>
      <c r="FS98">
        <v>2017</v>
      </c>
      <c r="FT98">
        <f>('RCP19-NEW'!C11*'Per Unit Emission'!AK54)*3412969.28327645/'Life time change'!$C9</f>
        <v>0</v>
      </c>
      <c r="FU98">
        <f>('RCP19-NEW'!D11*'Per Unit Emission'!AL54)*3412969.28327645/'Life time change'!$C9</f>
        <v>0</v>
      </c>
      <c r="FV98">
        <f>('RCP19-NEW'!E11*'Per Unit Emission'!AM54)*3412969.28327645/'Life time change'!$C9</f>
        <v>0</v>
      </c>
      <c r="FW98">
        <f>('RCP19-NEW'!F11*'Per Unit Emission'!AN54)*3412969.28327645/'Life time change'!$C9</f>
        <v>0</v>
      </c>
      <c r="FX98">
        <f>('RCP19-NEW'!G11*'Per Unit Emission'!AO54)*3412969.28327645/'Life time change'!$C9</f>
        <v>0</v>
      </c>
      <c r="FY98">
        <f>('RCP19-NEW'!H11*'Per Unit Emission'!AP54)*3412969.28327645/'Life time change'!$C9</f>
        <v>0</v>
      </c>
      <c r="FZ98">
        <f>('RCP19-NEW'!I11*'Per Unit Emission'!AQ54)*3412969.28327645/'Life time change'!$C9</f>
        <v>0</v>
      </c>
      <c r="GA98">
        <f>('RCP19-NEW'!J11*'Per Unit Emission'!AR54)*3412969.28327645/'Life time change'!$C9</f>
        <v>0</v>
      </c>
      <c r="GB98">
        <f>('RCP19-NEW'!K11*'Per Unit Emission'!AS54)*3412969.28327645/'Life time change'!$C9</f>
        <v>0</v>
      </c>
      <c r="GC98">
        <f>('RCP19-NEW'!L11*'Per Unit Emission'!AT54)*3412969.28327645/'Life time change'!$C9</f>
        <v>0</v>
      </c>
      <c r="GD98">
        <f>('RCP19-NEW'!M11*'Per Unit Emission'!AU54)*3412969.28327645/'Life time change'!$C9</f>
        <v>0</v>
      </c>
      <c r="GE98">
        <f>('RCP19-NEW'!N11*'Per Unit Emission'!AV54)*3412969.28327645/'Life time change'!$C9</f>
        <v>0</v>
      </c>
      <c r="GF98">
        <f>('RCP19-NEW'!O11*'Per Unit Emission'!AW54)*3412969.28327645/'Life time change'!$C9</f>
        <v>0</v>
      </c>
      <c r="GG98">
        <f>('RCP19-NEW'!P11*'Per Unit Emission'!AX54)*3412969.28327645/'Life time change'!$C9</f>
        <v>0</v>
      </c>
      <c r="GH98">
        <f>('RCP19-NEW'!Q11*'Per Unit Emission'!AY54)*3412969.28327645/'Life time change'!$C9</f>
        <v>0</v>
      </c>
      <c r="GI98">
        <f>('RCP19-NEW'!R11*'Per Unit Emission'!AZ54)*3412969.28327645/'Life time change'!$C9</f>
        <v>0</v>
      </c>
      <c r="GJ98">
        <f>('RCP19-NEW'!S11*'Per Unit Emission'!BA54)*3412969.28327645</f>
        <v>0</v>
      </c>
      <c r="GK98">
        <f>('RCP19-NEW'!T11*'Per Unit Emission'!AK54)*3412969.28327645/'Life time change'!$C9</f>
        <v>0</v>
      </c>
      <c r="GL98">
        <f>('RCP19-NEW'!U11*'Per Unit Emission'!AL54)*3412969.28327645/'Life time change'!$C9</f>
        <v>0</v>
      </c>
      <c r="GM98">
        <f>('RCP19-NEW'!V11*'Per Unit Emission'!AM54)*3412969.28327645/'Life time change'!$C9</f>
        <v>0</v>
      </c>
      <c r="GN98">
        <f>('RCP19-NEW'!W11*'Per Unit Emission'!AN54)*3412969.28327645/'Life time change'!$C9</f>
        <v>0</v>
      </c>
      <c r="GO98">
        <f>('RCP19-NEW'!X11*'Per Unit Emission'!AO54)*3412969.28327645/'Life time change'!$C9</f>
        <v>0</v>
      </c>
      <c r="GP98">
        <f>('RCP19-NEW'!Y11*'Per Unit Emission'!AP54)*3412969.28327645/'Life time change'!$C9</f>
        <v>0</v>
      </c>
      <c r="GQ98">
        <f>('RCP19-NEW'!Z11*'Per Unit Emission'!AQ54)*3412969.28327645/'Life time change'!$C9</f>
        <v>0</v>
      </c>
      <c r="GR98">
        <f>('RCP19-NEW'!AA11*'Per Unit Emission'!AR54)*3412969.28327645/'Life time change'!$C9</f>
        <v>0</v>
      </c>
      <c r="GS98">
        <f>('RCP19-NEW'!AB11*'Per Unit Emission'!AS54)*3412969.28327645/'Life time change'!$C9</f>
        <v>0</v>
      </c>
      <c r="GT98">
        <f>('RCP19-NEW'!AC11*'Per Unit Emission'!AT54)*3412969.28327645/'Life time change'!$C9</f>
        <v>0</v>
      </c>
      <c r="GU98">
        <f>('RCP19-NEW'!AD11*'Per Unit Emission'!AU54)*3412969.28327645/'Life time change'!$C9</f>
        <v>0</v>
      </c>
      <c r="GV98">
        <f>('RCP19-NEW'!AE11*'Per Unit Emission'!AV54)*3412969.28327645/'Life time change'!$C9</f>
        <v>0</v>
      </c>
      <c r="GW98">
        <f>('RCP19-NEW'!AF11*'Per Unit Emission'!AW54)*3412969.28327645/'Life time change'!$C9</f>
        <v>0</v>
      </c>
      <c r="GX98">
        <f>('RCP19-NEW'!AG11*'Per Unit Emission'!AX54)*3412969.28327645/'Life time change'!$C9</f>
        <v>0</v>
      </c>
      <c r="GY98">
        <f>('RCP19-NEW'!AH11*'Per Unit Emission'!AY54)*3412969.28327645/'Life time change'!$C9</f>
        <v>0</v>
      </c>
      <c r="GZ98">
        <f>('RCP19-NEW'!AI11*'Per Unit Emission'!AZ54)*3412969.28327645/'Life time change'!$C9</f>
        <v>0</v>
      </c>
      <c r="HA98">
        <f>('RCP19-NEW'!AJ11*'Per Unit Emission'!BA54)*3412969.28327645</f>
        <v>0</v>
      </c>
      <c r="HB98">
        <f>('RCP19-NEW'!AK11*'Per Unit Emission'!AK54)*3412969.28327645/'Life time change'!$C9</f>
        <v>0</v>
      </c>
      <c r="HC98">
        <f>('RCP19-NEW'!AL11*'Per Unit Emission'!AL54)*3412969.28327645/'Life time change'!$C9</f>
        <v>0</v>
      </c>
      <c r="HD98">
        <f>('RCP19-NEW'!AM11*'Per Unit Emission'!AM54)*3412969.28327645/'Life time change'!$C9</f>
        <v>0</v>
      </c>
      <c r="HE98">
        <f>('RCP19-NEW'!AN11*'Per Unit Emission'!AN54)*3412969.28327645/'Life time change'!$C9</f>
        <v>0</v>
      </c>
      <c r="HF98">
        <f>('RCP19-NEW'!AO11*'Per Unit Emission'!AO54)*3412969.28327645/'Life time change'!$C9</f>
        <v>0</v>
      </c>
      <c r="HG98">
        <f>('RCP19-NEW'!AP11*'Per Unit Emission'!AP54)*3412969.28327645/'Life time change'!$C9</f>
        <v>0</v>
      </c>
      <c r="HH98">
        <f>('RCP19-NEW'!AQ11*'Per Unit Emission'!AQ54)*3412969.28327645/'Life time change'!$C9</f>
        <v>0</v>
      </c>
      <c r="HI98">
        <f>('RCP19-NEW'!AR11*'Per Unit Emission'!AR54)*3412969.28327645/'Life time change'!$C9</f>
        <v>0</v>
      </c>
      <c r="HJ98">
        <f>('RCP19-NEW'!AS11*'Per Unit Emission'!AS54)*3412969.28327645/'Life time change'!$C9</f>
        <v>0</v>
      </c>
      <c r="HK98">
        <f>('RCP19-NEW'!AT11*'Per Unit Emission'!AT54)*3412969.28327645/'Life time change'!$C9</f>
        <v>0</v>
      </c>
      <c r="HL98">
        <f>('RCP19-NEW'!AU11*'Per Unit Emission'!AU54)*3412969.28327645/'Life time change'!$C9</f>
        <v>0</v>
      </c>
      <c r="HM98">
        <f>('RCP19-NEW'!AV11*'Per Unit Emission'!AV54)*3412969.28327645/'Life time change'!$C9</f>
        <v>0</v>
      </c>
      <c r="HN98">
        <f>('RCP19-NEW'!AW11*'Per Unit Emission'!AW54)*3412969.28327645/'Life time change'!$C9</f>
        <v>0</v>
      </c>
      <c r="HO98">
        <f>('RCP19-NEW'!AX11*'Per Unit Emission'!AX54)*3412969.28327645/'Life time change'!$C9</f>
        <v>0</v>
      </c>
      <c r="HP98">
        <f>('RCP19-NEW'!AY11*'Per Unit Emission'!AY54)*3412969.28327645/'Life time change'!$C9</f>
        <v>0</v>
      </c>
      <c r="HQ98">
        <f>('RCP19-NEW'!AZ11*'Per Unit Emission'!AZ54)*3412969.28327645/'Life time change'!$C9</f>
        <v>0</v>
      </c>
      <c r="HR98">
        <f>('RCP19-NEW'!BA11*'Per Unit Emission'!BA54)*3412969.28327645</f>
        <v>0</v>
      </c>
      <c r="HS98">
        <f>('RCP19-NEW'!BB11*'Per Unit Emission'!AK54)*3412969.28327645/'Life time change'!$C9</f>
        <v>0</v>
      </c>
      <c r="HT98">
        <f>('RCP19-NEW'!BC11*'Per Unit Emission'!AL54)*3412969.28327645/'Life time change'!$C9</f>
        <v>0</v>
      </c>
      <c r="HU98">
        <f>('RCP19-NEW'!BD11*'Per Unit Emission'!AM54)*3412969.28327645/'Life time change'!$C9</f>
        <v>0</v>
      </c>
      <c r="HV98">
        <f>('RCP19-NEW'!BE11*'Per Unit Emission'!AN54)*3412969.28327645/'Life time change'!$C9</f>
        <v>0</v>
      </c>
      <c r="HW98">
        <f>('RCP19-NEW'!BF11*'Per Unit Emission'!AO54)*3412969.28327645/'Life time change'!$C9</f>
        <v>0</v>
      </c>
      <c r="HX98">
        <f>('RCP19-NEW'!BG11*'Per Unit Emission'!AP54)*3412969.28327645/'Life time change'!$C9</f>
        <v>0</v>
      </c>
      <c r="HY98">
        <f>('RCP19-NEW'!BH11*'Per Unit Emission'!AQ54)*3412969.28327645/'Life time change'!$C9</f>
        <v>0</v>
      </c>
      <c r="HZ98">
        <f>('RCP19-NEW'!BI11*'Per Unit Emission'!AR54)*3412969.28327645/'Life time change'!$C9</f>
        <v>0</v>
      </c>
      <c r="IA98">
        <f>('RCP19-NEW'!BJ11*'Per Unit Emission'!AS54)*3412969.28327645/'Life time change'!$C9</f>
        <v>0</v>
      </c>
      <c r="IB98">
        <f>('RCP19-NEW'!BK11*'Per Unit Emission'!AT54)*3412969.28327645/'Life time change'!$C9</f>
        <v>0</v>
      </c>
      <c r="IC98">
        <f>('RCP19-NEW'!BL11*'Per Unit Emission'!AU54)*3412969.28327645/'Life time change'!$C9</f>
        <v>0</v>
      </c>
      <c r="ID98">
        <f>('RCP19-NEW'!BM11*'Per Unit Emission'!AV54)*3412969.28327645/'Life time change'!$C9</f>
        <v>0</v>
      </c>
      <c r="IE98">
        <f>('RCP19-NEW'!BN11*'Per Unit Emission'!AW54)*3412969.28327645/'Life time change'!$C9</f>
        <v>0</v>
      </c>
      <c r="IF98">
        <f>('RCP19-NEW'!BO11*'Per Unit Emission'!AX54)*3412969.28327645/'Life time change'!$C9</f>
        <v>0</v>
      </c>
      <c r="IG98">
        <f>('RCP19-NEW'!BP11*'Per Unit Emission'!AY54)*3412969.28327645/'Life time change'!$C9</f>
        <v>0</v>
      </c>
      <c r="IH98">
        <f>('RCP19-NEW'!BQ11*'Per Unit Emission'!AZ54)*3412969.28327645/'Life time change'!$C9</f>
        <v>0</v>
      </c>
      <c r="II98">
        <f>('RCP19-NEW'!BR11*'Per Unit Emission'!BA54)*3412969.28327645</f>
        <v>0</v>
      </c>
      <c r="IJ98">
        <f>('RCP19-NEW'!BS11*'Per Unit Emission'!AK54)*3412969.28327645/'Life time change'!$C9</f>
        <v>0</v>
      </c>
      <c r="IK98">
        <f>('RCP19-NEW'!BT11*'Per Unit Emission'!AL54)*3412969.28327645/'Life time change'!$C9</f>
        <v>0</v>
      </c>
      <c r="IL98">
        <f>('RCP19-NEW'!BU11*'Per Unit Emission'!AM54)*3412969.28327645/'Life time change'!$C9</f>
        <v>0</v>
      </c>
      <c r="IM98">
        <f>('RCP19-NEW'!BV11*'Per Unit Emission'!AN54)*3412969.28327645/'Life time change'!$C9</f>
        <v>0</v>
      </c>
      <c r="IN98">
        <f>('RCP19-NEW'!BW11*'Per Unit Emission'!AO54)*3412969.28327645/'Life time change'!$C9</f>
        <v>0</v>
      </c>
      <c r="IO98">
        <f>('RCP19-NEW'!BX11*'Per Unit Emission'!AP54)*3412969.28327645/'Life time change'!$C9</f>
        <v>0</v>
      </c>
      <c r="IP98">
        <f>('RCP19-NEW'!BY11*'Per Unit Emission'!AQ54)*3412969.28327645/'Life time change'!$C9</f>
        <v>0</v>
      </c>
      <c r="IQ98">
        <f>('RCP19-NEW'!BZ11*'Per Unit Emission'!AR54)*3412969.28327645/'Life time change'!$C9</f>
        <v>0</v>
      </c>
      <c r="IR98">
        <f>('RCP19-NEW'!CA11*'Per Unit Emission'!AS54)*3412969.28327645/'Life time change'!$C9</f>
        <v>0</v>
      </c>
      <c r="IS98">
        <f>('RCP19-NEW'!CB11*'Per Unit Emission'!AT54)*3412969.28327645/'Life time change'!$C9</f>
        <v>0</v>
      </c>
      <c r="IT98">
        <f>('RCP19-NEW'!CC11*'Per Unit Emission'!AU54)*3412969.28327645/'Life time change'!$C9</f>
        <v>0</v>
      </c>
      <c r="IU98">
        <f>('RCP19-NEW'!CD11*'Per Unit Emission'!AV54)*3412969.28327645/'Life time change'!$C9</f>
        <v>0</v>
      </c>
      <c r="IV98">
        <f>('RCP19-NEW'!CE11*'Per Unit Emission'!AW54)*3412969.28327645/'Life time change'!$C9</f>
        <v>0</v>
      </c>
      <c r="IW98">
        <f>('RCP19-NEW'!CF11*'Per Unit Emission'!AX54)*3412969.28327645/'Life time change'!$C9</f>
        <v>0</v>
      </c>
      <c r="IX98">
        <f>('RCP19-NEW'!CG11*'Per Unit Emission'!AY54)*3412969.28327645/'Life time change'!$C9</f>
        <v>0</v>
      </c>
      <c r="IY98">
        <f>('RCP19-NEW'!CH11*'Per Unit Emission'!AZ54)*3412969.28327645/'Life time change'!$C9</f>
        <v>0</v>
      </c>
    </row>
    <row r="99" spans="1:259" x14ac:dyDescent="0.25">
      <c r="A99">
        <v>2018</v>
      </c>
      <c r="B99">
        <f>('Base-New'!C12*'Per Unit Emission'!C55)*3412969.28327645/'Life time change'!$C10</f>
        <v>0</v>
      </c>
      <c r="C99">
        <f>('Base-New'!D12*'Per Unit Emission'!D55)*3412969.28327645/'Life time change'!$C10</f>
        <v>0</v>
      </c>
      <c r="D99">
        <f>('Base-New'!E12*'Per Unit Emission'!E55)*3412969.28327645/'Life time change'!$C10</f>
        <v>0</v>
      </c>
      <c r="E99">
        <f>('Base-New'!F12*'Per Unit Emission'!F55)*3412969.28327645/'Life time change'!$C10</f>
        <v>0</v>
      </c>
      <c r="F99">
        <f>('Base-New'!G12*'Per Unit Emission'!G55)*3412969.28327645/'Life time change'!$C10</f>
        <v>0</v>
      </c>
      <c r="G99">
        <f>('Base-New'!H12*'Per Unit Emission'!H55)*3412969.28327645/'Life time change'!$C10</f>
        <v>0</v>
      </c>
      <c r="H99">
        <f>('Base-New'!I12*'Per Unit Emission'!I55)*3412969.28327645/'Life time change'!$C10</f>
        <v>0</v>
      </c>
      <c r="I99">
        <f>('Base-New'!J12*'Per Unit Emission'!J55)*3412969.28327645/'Life time change'!$C10</f>
        <v>0</v>
      </c>
      <c r="J99">
        <f>('Base-New'!K12*'Per Unit Emission'!K55)*3412969.28327645/'Life time change'!$C10</f>
        <v>0</v>
      </c>
      <c r="K99">
        <f>('Base-New'!L12*'Per Unit Emission'!L55)*3412969.28327645/'Life time change'!$C10</f>
        <v>0</v>
      </c>
      <c r="L99">
        <f>('Base-New'!M12*'Per Unit Emission'!M55)*3412969.28327645/'Life time change'!$C10</f>
        <v>0</v>
      </c>
      <c r="M99">
        <f>('Base-New'!N12*'Per Unit Emission'!N55)*3412969.28327645/'Life time change'!$C10</f>
        <v>0</v>
      </c>
      <c r="N99">
        <f>('Base-New'!O12*'Per Unit Emission'!O55)*3412969.28327645/'Life time change'!$C10</f>
        <v>0</v>
      </c>
      <c r="O99">
        <f>('Base-New'!P12*'Per Unit Emission'!P55)*3412969.28327645/'Life time change'!$C10</f>
        <v>0</v>
      </c>
      <c r="P99">
        <f>('Base-New'!Q12*'Per Unit Emission'!Q55)*3412969.28327645/'Life time change'!$C10</f>
        <v>0</v>
      </c>
      <c r="Q99">
        <f>('Base-New'!R12*'Per Unit Emission'!R55)*3412969.28327645/'Life time change'!$C10</f>
        <v>0</v>
      </c>
      <c r="R99">
        <v>8</v>
      </c>
      <c r="S99">
        <f>('Base-New'!T12*'Per Unit Emission'!C55)*3412969.28327645/'Life time change'!$C10</f>
        <v>0</v>
      </c>
      <c r="T99">
        <f>('Base-New'!U12*'Per Unit Emission'!D55)*3412969.28327645/'Life time change'!$C10</f>
        <v>0</v>
      </c>
      <c r="U99">
        <f>('Base-New'!V12*'Per Unit Emission'!E55)*3412969.28327645/'Life time change'!$C10</f>
        <v>0</v>
      </c>
      <c r="V99">
        <f>('Base-New'!W12*'Per Unit Emission'!F55)*3412969.28327645/'Life time change'!$C10</f>
        <v>0</v>
      </c>
      <c r="W99">
        <f>('Base-New'!X12*'Per Unit Emission'!G55)*3412969.28327645/'Life time change'!$C10</f>
        <v>0</v>
      </c>
      <c r="X99">
        <f>('Base-New'!Y12*'Per Unit Emission'!H55)*3412969.28327645/'Life time change'!$C10</f>
        <v>0</v>
      </c>
      <c r="Y99">
        <f>('Base-New'!Z12*'Per Unit Emission'!I55)*3412969.28327645/'Life time change'!$C10</f>
        <v>0</v>
      </c>
      <c r="Z99">
        <f>('Base-New'!AA12*'Per Unit Emission'!J55)*3412969.28327645/'Life time change'!$C10</f>
        <v>0</v>
      </c>
      <c r="AA99">
        <f>('Base-New'!AB12*'Per Unit Emission'!K55)*3412969.28327645/'Life time change'!$C10</f>
        <v>0</v>
      </c>
      <c r="AB99">
        <f>('Base-New'!AC12*'Per Unit Emission'!L55)*3412969.28327645/'Life time change'!$C10</f>
        <v>0</v>
      </c>
      <c r="AC99">
        <f>('Base-New'!AD12*'Per Unit Emission'!M55)*3412969.28327645/'Life time change'!$C10</f>
        <v>0</v>
      </c>
      <c r="AD99">
        <f>('Base-New'!AE12*'Per Unit Emission'!N55)*3412969.28327645/'Life time change'!$C10</f>
        <v>0</v>
      </c>
      <c r="AE99">
        <f>('Base-New'!AF12*'Per Unit Emission'!O55)*3412969.28327645/'Life time change'!$C10</f>
        <v>0</v>
      </c>
      <c r="AF99">
        <f>('Base-New'!AG12*'Per Unit Emission'!P55)*3412969.28327645/'Life time change'!$C10</f>
        <v>0</v>
      </c>
      <c r="AG99">
        <f>('Base-New'!AH12*'Per Unit Emission'!Q55)*3412969.28327645/'Life time change'!$C10</f>
        <v>0</v>
      </c>
      <c r="AH99">
        <f>('Base-New'!AI12*'Per Unit Emission'!R55)*3412969.28327645/'Life time change'!$C10</f>
        <v>0</v>
      </c>
      <c r="AI99">
        <v>8</v>
      </c>
      <c r="AJ99">
        <f>('Base-New'!AK12*'Per Unit Emission'!C55)*3412969.28327645/'Life time change'!$C10</f>
        <v>0</v>
      </c>
      <c r="AK99">
        <f>('Base-New'!AL12*'Per Unit Emission'!D55)*3412969.28327645/'Life time change'!$C10</f>
        <v>0</v>
      </c>
      <c r="AL99">
        <f>('Base-New'!AM12*'Per Unit Emission'!E55)*3412969.28327645/'Life time change'!$C10</f>
        <v>0</v>
      </c>
      <c r="AM99">
        <f>('Base-New'!AN12*'Per Unit Emission'!F55)*3412969.28327645/'Life time change'!$C10</f>
        <v>0</v>
      </c>
      <c r="AN99">
        <f>('Base-New'!AO12*'Per Unit Emission'!G55)*3412969.28327645/'Life time change'!$C10</f>
        <v>0</v>
      </c>
      <c r="AO99">
        <f>('Base-New'!AP12*'Per Unit Emission'!H55)*3412969.28327645/'Life time change'!$C10</f>
        <v>0</v>
      </c>
      <c r="AP99">
        <f>('Base-New'!AQ12*'Per Unit Emission'!I55)*3412969.28327645/'Life time change'!$C10</f>
        <v>0</v>
      </c>
      <c r="AQ99">
        <f>('Base-New'!AR12*'Per Unit Emission'!J55)*3412969.28327645/'Life time change'!$C10</f>
        <v>0</v>
      </c>
      <c r="AR99">
        <f>('Base-New'!AS12*'Per Unit Emission'!K55)*3412969.28327645/'Life time change'!$C10</f>
        <v>0</v>
      </c>
      <c r="AS99">
        <f>('Base-New'!AT12*'Per Unit Emission'!L55)*3412969.28327645/'Life time change'!$C10</f>
        <v>0</v>
      </c>
      <c r="AT99">
        <f>('Base-New'!AU12*'Per Unit Emission'!M55)*3412969.28327645/'Life time change'!$C10</f>
        <v>0</v>
      </c>
      <c r="AU99">
        <f>('Base-New'!AV12*'Per Unit Emission'!N55)*3412969.28327645/'Life time change'!$C10</f>
        <v>0</v>
      </c>
      <c r="AV99">
        <f>('Base-New'!AW12*'Per Unit Emission'!O55)*3412969.28327645/'Life time change'!$C10</f>
        <v>0</v>
      </c>
      <c r="AW99">
        <f>('Base-New'!AX12*'Per Unit Emission'!P55)*3412969.28327645/'Life time change'!$C10</f>
        <v>0</v>
      </c>
      <c r="AX99">
        <f>('Base-New'!AY12*'Per Unit Emission'!Q55)*3412969.28327645/'Life time change'!$C10</f>
        <v>0</v>
      </c>
      <c r="AY99">
        <f>('Base-New'!AZ12*'Per Unit Emission'!R55)*3412969.28327645/'Life time change'!$C10</f>
        <v>0</v>
      </c>
      <c r="AZ99">
        <v>8</v>
      </c>
      <c r="BA99">
        <f>('Base-New'!BB12*'Per Unit Emission'!C55)*3412969.28327645/'Life time change'!$C10</f>
        <v>0</v>
      </c>
      <c r="BB99">
        <f>('Base-New'!BC12*'Per Unit Emission'!D55)*3412969.28327645/'Life time change'!$C10</f>
        <v>0</v>
      </c>
      <c r="BC99">
        <f>('Base-New'!BD12*'Per Unit Emission'!E55)*3412969.28327645/'Life time change'!$C10</f>
        <v>0</v>
      </c>
      <c r="BD99">
        <f>('Base-New'!BE12*'Per Unit Emission'!F55)*3412969.28327645/'Life time change'!$C10</f>
        <v>0</v>
      </c>
      <c r="BE99">
        <f>('Base-New'!BF12*'Per Unit Emission'!G55)*3412969.28327645/'Life time change'!$C10</f>
        <v>0</v>
      </c>
      <c r="BF99">
        <f>('Base-New'!BG12*'Per Unit Emission'!H55)*3412969.28327645/'Life time change'!$C10</f>
        <v>0</v>
      </c>
      <c r="BG99">
        <f>('Base-New'!BH12*'Per Unit Emission'!I55)*3412969.28327645/'Life time change'!$C10</f>
        <v>0</v>
      </c>
      <c r="BH99">
        <f>('Base-New'!BI12*'Per Unit Emission'!J55)*3412969.28327645/'Life time change'!$C10</f>
        <v>0</v>
      </c>
      <c r="BI99">
        <f>('Base-New'!BJ12*'Per Unit Emission'!K55)*3412969.28327645/'Life time change'!$C10</f>
        <v>0</v>
      </c>
      <c r="BJ99">
        <f>('Base-New'!BK12*'Per Unit Emission'!L55)*3412969.28327645/'Life time change'!$C10</f>
        <v>0</v>
      </c>
      <c r="BK99">
        <f>('Base-New'!BL12*'Per Unit Emission'!M55)*3412969.28327645/'Life time change'!$C10</f>
        <v>0</v>
      </c>
      <c r="BL99">
        <f>('Base-New'!BM12*'Per Unit Emission'!N55)*3412969.28327645/'Life time change'!$C10</f>
        <v>0</v>
      </c>
      <c r="BM99">
        <f>('Base-New'!BN12*'Per Unit Emission'!O55)*3412969.28327645/'Life time change'!$C10</f>
        <v>0</v>
      </c>
      <c r="BN99">
        <f>('Base-New'!BO12*'Per Unit Emission'!P55)*3412969.28327645/'Life time change'!$C10</f>
        <v>0</v>
      </c>
      <c r="BO99">
        <f>('Base-New'!BP12*'Per Unit Emission'!Q55)*3412969.28327645/'Life time change'!$C10</f>
        <v>0</v>
      </c>
      <c r="BP99">
        <f>('Base-New'!BQ12*'Per Unit Emission'!R55)*3412969.28327645/'Life time change'!$C10</f>
        <v>0</v>
      </c>
      <c r="BQ99">
        <v>8</v>
      </c>
      <c r="BR99">
        <f>('Base-New'!BS12*'Per Unit Emission'!C55)*3412969.28327645/'Life time change'!$C10</f>
        <v>0</v>
      </c>
      <c r="BS99">
        <f>('Base-New'!BT12*'Per Unit Emission'!D55)*3412969.28327645/'Life time change'!$C10</f>
        <v>0</v>
      </c>
      <c r="BT99">
        <f>('Base-New'!BU12*'Per Unit Emission'!E55)*3412969.28327645/'Life time change'!$C10</f>
        <v>0</v>
      </c>
      <c r="BU99">
        <f>('Base-New'!BV12*'Per Unit Emission'!F55)*3412969.28327645/'Life time change'!$C10</f>
        <v>0</v>
      </c>
      <c r="BV99">
        <f>('Base-New'!BW12*'Per Unit Emission'!G55)*3412969.28327645/'Life time change'!$C10</f>
        <v>0</v>
      </c>
      <c r="BW99">
        <f>('Base-New'!BX12*'Per Unit Emission'!H55)*3412969.28327645/'Life time change'!$C10</f>
        <v>0</v>
      </c>
      <c r="BX99">
        <f>('Base-New'!BY12*'Per Unit Emission'!I55)*3412969.28327645/'Life time change'!$C10</f>
        <v>0</v>
      </c>
      <c r="BY99">
        <f>('Base-New'!BZ12*'Per Unit Emission'!J55)*3412969.28327645/'Life time change'!$C10</f>
        <v>0</v>
      </c>
      <c r="BZ99">
        <f>('Base-New'!CA12*'Per Unit Emission'!K55)*3412969.28327645/'Life time change'!$C10</f>
        <v>0</v>
      </c>
      <c r="CA99">
        <f>('Base-New'!CB12*'Per Unit Emission'!L55)*3412969.28327645/'Life time change'!$C10</f>
        <v>0</v>
      </c>
      <c r="CB99">
        <f>('Base-New'!CC12*'Per Unit Emission'!M55)*3412969.28327645/'Life time change'!$C10</f>
        <v>0</v>
      </c>
      <c r="CC99">
        <f>('Base-New'!CD12*'Per Unit Emission'!N55)*3412969.28327645/'Life time change'!$C10</f>
        <v>0</v>
      </c>
      <c r="CD99">
        <f>('Base-New'!CE12*'Per Unit Emission'!O55)*3412969.28327645/'Life time change'!$C10</f>
        <v>0</v>
      </c>
      <c r="CE99">
        <f>('Base-New'!CF12*'Per Unit Emission'!P55)*3412969.28327645/'Life time change'!$C10</f>
        <v>0</v>
      </c>
      <c r="CF99">
        <f>('Base-New'!CG12*'Per Unit Emission'!Q55)*3412969.28327645/'Life time change'!$C10</f>
        <v>0</v>
      </c>
      <c r="CG99">
        <f>('Base-New'!CH12*'Per Unit Emission'!R55)*3412969.28327645/'Life time change'!$C10</f>
        <v>0</v>
      </c>
      <c r="CJ99">
        <v>2018</v>
      </c>
      <c r="CK99">
        <f>('RCP26-NEW'!C12*'Per Unit Emission'!T55)*3412969.28327645/'Life time change'!$C10</f>
        <v>0</v>
      </c>
      <c r="CL99">
        <f>('RCP26-NEW'!D12*'Per Unit Emission'!U55)*3412969.28327645/'Life time change'!$C10</f>
        <v>0</v>
      </c>
      <c r="CM99">
        <f>('RCP26-NEW'!E12*'Per Unit Emission'!V55)*3412969.28327645/'Life time change'!$C10</f>
        <v>0</v>
      </c>
      <c r="CN99">
        <f>('RCP26-NEW'!F12*'Per Unit Emission'!W55)*3412969.28327645/'Life time change'!$C10</f>
        <v>0</v>
      </c>
      <c r="CO99">
        <f>('RCP26-NEW'!G12*'Per Unit Emission'!X55)*3412969.28327645/'Life time change'!$C10</f>
        <v>0</v>
      </c>
      <c r="CP99">
        <f>('RCP26-NEW'!H12*'Per Unit Emission'!Y55)*3412969.28327645/'Life time change'!$C10</f>
        <v>0</v>
      </c>
      <c r="CQ99">
        <f>('RCP26-NEW'!I12*'Per Unit Emission'!Z55)*3412969.28327645/'Life time change'!$C10</f>
        <v>0</v>
      </c>
      <c r="CR99">
        <f>('RCP26-NEW'!J12*'Per Unit Emission'!AA55)*3412969.28327645/'Life time change'!$C10</f>
        <v>0</v>
      </c>
      <c r="CS99">
        <f>('RCP26-NEW'!K12*'Per Unit Emission'!AB55)*3412969.28327645/'Life time change'!$C10</f>
        <v>0</v>
      </c>
      <c r="CT99">
        <f>('RCP26-NEW'!L12*'Per Unit Emission'!AC55)*3412969.28327645/'Life time change'!$C10</f>
        <v>0</v>
      </c>
      <c r="CU99">
        <f>('RCP26-NEW'!M12*'Per Unit Emission'!AD55)*3412969.28327645/'Life time change'!$C10</f>
        <v>0</v>
      </c>
      <c r="CV99">
        <f>('RCP26-NEW'!N12*'Per Unit Emission'!AE55)*3412969.28327645/'Life time change'!$C10</f>
        <v>0</v>
      </c>
      <c r="CW99">
        <f>('RCP26-NEW'!O12*'Per Unit Emission'!AF55)*3412969.28327645/'Life time change'!$C10</f>
        <v>0</v>
      </c>
      <c r="CX99">
        <f>('RCP26-NEW'!P12*'Per Unit Emission'!AG55)*3412969.28327645/'Life time change'!$C10</f>
        <v>0</v>
      </c>
      <c r="CY99">
        <f>('RCP26-NEW'!Q12*'Per Unit Emission'!AH55)*3412969.28327645/'Life time change'!$C10</f>
        <v>0</v>
      </c>
      <c r="CZ99">
        <f>('RCP26-NEW'!R12*'Per Unit Emission'!AI55)*3412969.28327645/'Life time change'!$C10</f>
        <v>0</v>
      </c>
      <c r="DA99">
        <f>('RCP26-NEW'!S12*'Per Unit Emission'!AJ55)*3412969.28327645</f>
        <v>0</v>
      </c>
      <c r="DB99">
        <f>('RCP26-NEW'!T12*'Per Unit Emission'!T55)*3412969.28327645/'Life time change'!$C10</f>
        <v>0</v>
      </c>
      <c r="DC99">
        <f>('RCP26-NEW'!U12*'Per Unit Emission'!U55)*3412969.28327645/'Life time change'!$C10</f>
        <v>0</v>
      </c>
      <c r="DD99">
        <f>('RCP26-NEW'!V12*'Per Unit Emission'!V55)*3412969.28327645/'Life time change'!$C10</f>
        <v>0</v>
      </c>
      <c r="DE99">
        <f>('RCP26-NEW'!W12*'Per Unit Emission'!W55)*3412969.28327645/'Life time change'!$C10</f>
        <v>0</v>
      </c>
      <c r="DF99">
        <f>('RCP26-NEW'!X12*'Per Unit Emission'!X55)*3412969.28327645/'Life time change'!$C10</f>
        <v>0</v>
      </c>
      <c r="DG99">
        <f>('RCP26-NEW'!Y12*'Per Unit Emission'!Y55)*3412969.28327645/'Life time change'!$C10</f>
        <v>0</v>
      </c>
      <c r="DH99">
        <f>('RCP26-NEW'!Z12*'Per Unit Emission'!Z55)*3412969.28327645/'Life time change'!$C10</f>
        <v>0</v>
      </c>
      <c r="DI99">
        <f>('RCP26-NEW'!AA12*'Per Unit Emission'!AA55)*3412969.28327645/'Life time change'!$C10</f>
        <v>0</v>
      </c>
      <c r="DJ99">
        <f>('RCP26-NEW'!AB12*'Per Unit Emission'!AB55)*3412969.28327645/'Life time change'!$C10</f>
        <v>0</v>
      </c>
      <c r="DK99">
        <f>('RCP26-NEW'!AC12*'Per Unit Emission'!AC55)*3412969.28327645/'Life time change'!$C10</f>
        <v>0</v>
      </c>
      <c r="DL99">
        <f>('RCP26-NEW'!AD12*'Per Unit Emission'!AD55)*3412969.28327645/'Life time change'!$C10</f>
        <v>0</v>
      </c>
      <c r="DM99">
        <f>('RCP26-NEW'!AE12*'Per Unit Emission'!AE55)*3412969.28327645/'Life time change'!$C10</f>
        <v>0</v>
      </c>
      <c r="DN99">
        <f>('RCP26-NEW'!AF12*'Per Unit Emission'!AF55)*3412969.28327645/'Life time change'!$C10</f>
        <v>0</v>
      </c>
      <c r="DO99">
        <f>('RCP26-NEW'!AG12*'Per Unit Emission'!AG55)*3412969.28327645/'Life time change'!$C10</f>
        <v>0</v>
      </c>
      <c r="DP99">
        <f>('RCP26-NEW'!AH12*'Per Unit Emission'!AH55)*3412969.28327645/'Life time change'!$C10</f>
        <v>0</v>
      </c>
      <c r="DQ99">
        <f>('RCP26-NEW'!AI12*'Per Unit Emission'!AI55)*3412969.28327645/'Life time change'!$C10</f>
        <v>0</v>
      </c>
      <c r="DR99">
        <f>('RCP26-NEW'!AJ12*'Per Unit Emission'!AJ55)*3412969.28327645</f>
        <v>0</v>
      </c>
      <c r="DS99">
        <f>('RCP26-NEW'!AK12*'Per Unit Emission'!T55)*3412969.28327645/'Life time change'!$C10</f>
        <v>0</v>
      </c>
      <c r="DT99">
        <f>('RCP26-NEW'!AL12*'Per Unit Emission'!U55)*3412969.28327645/'Life time change'!$C10</f>
        <v>0</v>
      </c>
      <c r="DU99">
        <f>('RCP26-NEW'!AM12*'Per Unit Emission'!V55)*3412969.28327645/'Life time change'!$C10</f>
        <v>0</v>
      </c>
      <c r="DV99">
        <f>('RCP26-NEW'!AN12*'Per Unit Emission'!W55)*3412969.28327645/'Life time change'!$C10</f>
        <v>0</v>
      </c>
      <c r="DW99">
        <f>('RCP26-NEW'!AO12*'Per Unit Emission'!X55)*3412969.28327645/'Life time change'!$C10</f>
        <v>0</v>
      </c>
      <c r="DX99">
        <f>('RCP26-NEW'!AP12*'Per Unit Emission'!Y55)*3412969.28327645/'Life time change'!$C10</f>
        <v>0</v>
      </c>
      <c r="DY99">
        <f>('RCP26-NEW'!AQ12*'Per Unit Emission'!Z55)*3412969.28327645/'Life time change'!$C10</f>
        <v>0</v>
      </c>
      <c r="DZ99">
        <f>('RCP26-NEW'!AR12*'Per Unit Emission'!AA55)*3412969.28327645/'Life time change'!$C10</f>
        <v>0</v>
      </c>
      <c r="EA99">
        <f>('RCP26-NEW'!AS12*'Per Unit Emission'!AB55)*3412969.28327645/'Life time change'!$C10</f>
        <v>0</v>
      </c>
      <c r="EB99">
        <f>('RCP26-NEW'!AT12*'Per Unit Emission'!AC55)*3412969.28327645/'Life time change'!$C10</f>
        <v>0</v>
      </c>
      <c r="EC99">
        <f>('RCP26-NEW'!AU12*'Per Unit Emission'!AD55)*3412969.28327645/'Life time change'!$C10</f>
        <v>0</v>
      </c>
      <c r="ED99">
        <f>('RCP26-NEW'!AV12*'Per Unit Emission'!AE55)*3412969.28327645/'Life time change'!$C10</f>
        <v>0</v>
      </c>
      <c r="EE99">
        <f>('RCP26-NEW'!AW12*'Per Unit Emission'!AF55)*3412969.28327645/'Life time change'!$C10</f>
        <v>0</v>
      </c>
      <c r="EF99">
        <f>('RCP26-NEW'!AX12*'Per Unit Emission'!AG55)*3412969.28327645/'Life time change'!$C10</f>
        <v>0</v>
      </c>
      <c r="EG99">
        <f>('RCP26-NEW'!AY12*'Per Unit Emission'!AH55)*3412969.28327645/'Life time change'!$C10</f>
        <v>0</v>
      </c>
      <c r="EH99">
        <f>('RCP26-NEW'!AZ12*'Per Unit Emission'!AI55)*3412969.28327645/'Life time change'!$C10</f>
        <v>0</v>
      </c>
      <c r="EI99">
        <f>('RCP26-NEW'!BA12*'Per Unit Emission'!AJ55)*3412969.28327645</f>
        <v>0</v>
      </c>
      <c r="EJ99">
        <f>('RCP26-NEW'!BB12*'Per Unit Emission'!T55)*3412969.28327645/'Life time change'!$C10</f>
        <v>0</v>
      </c>
      <c r="EK99">
        <f>('RCP26-NEW'!BC12*'Per Unit Emission'!U55)*3412969.28327645/'Life time change'!$C10</f>
        <v>0</v>
      </c>
      <c r="EL99">
        <f>('RCP26-NEW'!BD12*'Per Unit Emission'!V55)*3412969.28327645/'Life time change'!$C10</f>
        <v>0</v>
      </c>
      <c r="EM99">
        <f>('RCP26-NEW'!BE12*'Per Unit Emission'!W55)*3412969.28327645/'Life time change'!$C10</f>
        <v>0</v>
      </c>
      <c r="EN99">
        <f>('RCP26-NEW'!BF12*'Per Unit Emission'!X55)*3412969.28327645/'Life time change'!$C10</f>
        <v>0</v>
      </c>
      <c r="EO99">
        <f>('RCP26-NEW'!BG12*'Per Unit Emission'!Y55)*3412969.28327645/'Life time change'!$C10</f>
        <v>0</v>
      </c>
      <c r="EP99">
        <f>('RCP26-NEW'!BH12*'Per Unit Emission'!Z55)*3412969.28327645/'Life time change'!$C10</f>
        <v>0</v>
      </c>
      <c r="EQ99">
        <f>('RCP26-NEW'!BI12*'Per Unit Emission'!AA55)*3412969.28327645/'Life time change'!$C10</f>
        <v>0</v>
      </c>
      <c r="ER99">
        <f>('RCP26-NEW'!BJ12*'Per Unit Emission'!AB55)*3412969.28327645/'Life time change'!$C10</f>
        <v>0</v>
      </c>
      <c r="ES99">
        <f>('RCP26-NEW'!BK12*'Per Unit Emission'!AC55)*3412969.28327645/'Life time change'!$C10</f>
        <v>0</v>
      </c>
      <c r="ET99">
        <f>('RCP26-NEW'!BL12*'Per Unit Emission'!AD55)*3412969.28327645/'Life time change'!$C10</f>
        <v>0</v>
      </c>
      <c r="EU99">
        <f>('RCP26-NEW'!BM12*'Per Unit Emission'!AE55)*3412969.28327645/'Life time change'!$C10</f>
        <v>0</v>
      </c>
      <c r="EV99">
        <f>('RCP26-NEW'!BN12*'Per Unit Emission'!AF55)*3412969.28327645/'Life time change'!$C10</f>
        <v>0</v>
      </c>
      <c r="EW99">
        <f>('RCP26-NEW'!BO12*'Per Unit Emission'!AG55)*3412969.28327645/'Life time change'!$C10</f>
        <v>0</v>
      </c>
      <c r="EX99">
        <f>('RCP26-NEW'!BP12*'Per Unit Emission'!AH55)*3412969.28327645/'Life time change'!$C10</f>
        <v>0</v>
      </c>
      <c r="EY99">
        <f>('RCP26-NEW'!BQ12*'Per Unit Emission'!AI55)*3412969.28327645/'Life time change'!$C10</f>
        <v>0</v>
      </c>
      <c r="EZ99">
        <f>('RCP26-NEW'!BR12*'Per Unit Emission'!AJ55)*3412969.28327645</f>
        <v>0</v>
      </c>
      <c r="FA99">
        <f>('RCP26-NEW'!BS12*'Per Unit Emission'!T55)*3412969.28327645/'Life time change'!$C10</f>
        <v>0</v>
      </c>
      <c r="FB99">
        <f>('RCP26-NEW'!BT12*'Per Unit Emission'!U55)*3412969.28327645/'Life time change'!$C10</f>
        <v>0</v>
      </c>
      <c r="FC99">
        <f>('RCP26-NEW'!BU12*'Per Unit Emission'!V55)*3412969.28327645/'Life time change'!$C10</f>
        <v>0</v>
      </c>
      <c r="FD99">
        <f>('RCP26-NEW'!BV12*'Per Unit Emission'!W55)*3412969.28327645/'Life time change'!$C10</f>
        <v>0</v>
      </c>
      <c r="FE99">
        <f>('RCP26-NEW'!BW12*'Per Unit Emission'!X55)*3412969.28327645/'Life time change'!$C10</f>
        <v>0</v>
      </c>
      <c r="FF99">
        <f>('RCP26-NEW'!BX12*'Per Unit Emission'!Y55)*3412969.28327645/'Life time change'!$C10</f>
        <v>0</v>
      </c>
      <c r="FG99">
        <f>('RCP26-NEW'!BY12*'Per Unit Emission'!Z55)*3412969.28327645/'Life time change'!$C10</f>
        <v>0</v>
      </c>
      <c r="FH99">
        <f>('RCP26-NEW'!BZ12*'Per Unit Emission'!AA55)*3412969.28327645/'Life time change'!$C10</f>
        <v>0</v>
      </c>
      <c r="FI99">
        <f>('RCP26-NEW'!CA12*'Per Unit Emission'!AB55)*3412969.28327645/'Life time change'!$C10</f>
        <v>0</v>
      </c>
      <c r="FJ99">
        <f>('RCP26-NEW'!CB12*'Per Unit Emission'!AC55)*3412969.28327645/'Life time change'!$C10</f>
        <v>0</v>
      </c>
      <c r="FK99">
        <f>('RCP26-NEW'!CC12*'Per Unit Emission'!AD55)*3412969.28327645/'Life time change'!$C10</f>
        <v>0</v>
      </c>
      <c r="FL99">
        <f>('RCP26-NEW'!CD12*'Per Unit Emission'!AE55)*3412969.28327645/'Life time change'!$C10</f>
        <v>0</v>
      </c>
      <c r="FM99">
        <f>('RCP26-NEW'!CE12*'Per Unit Emission'!AF55)*3412969.28327645/'Life time change'!$C10</f>
        <v>0</v>
      </c>
      <c r="FN99">
        <f>('RCP26-NEW'!CF12*'Per Unit Emission'!AG55)*3412969.28327645/'Life time change'!$C10</f>
        <v>0</v>
      </c>
      <c r="FO99">
        <f>('RCP26-NEW'!CG12*'Per Unit Emission'!AH55)*3412969.28327645/'Life time change'!$C10</f>
        <v>0</v>
      </c>
      <c r="FP99">
        <f>('RCP26-NEW'!CH12*'Per Unit Emission'!AI55)*3412969.28327645/'Life time change'!$C10</f>
        <v>0</v>
      </c>
      <c r="FS99">
        <v>2018</v>
      </c>
      <c r="FT99">
        <f>('RCP19-NEW'!C12*'Per Unit Emission'!AK55)*3412969.28327645/'Life time change'!$C10</f>
        <v>0</v>
      </c>
      <c r="FU99">
        <f>('RCP19-NEW'!D12*'Per Unit Emission'!AL55)*3412969.28327645/'Life time change'!$C10</f>
        <v>0</v>
      </c>
      <c r="FV99">
        <f>('RCP19-NEW'!E12*'Per Unit Emission'!AM55)*3412969.28327645/'Life time change'!$C10</f>
        <v>0</v>
      </c>
      <c r="FW99">
        <f>('RCP19-NEW'!F12*'Per Unit Emission'!AN55)*3412969.28327645/'Life time change'!$C10</f>
        <v>0</v>
      </c>
      <c r="FX99">
        <f>('RCP19-NEW'!G12*'Per Unit Emission'!AO55)*3412969.28327645/'Life time change'!$C10</f>
        <v>0</v>
      </c>
      <c r="FY99">
        <f>('RCP19-NEW'!H12*'Per Unit Emission'!AP55)*3412969.28327645/'Life time change'!$C10</f>
        <v>0</v>
      </c>
      <c r="FZ99">
        <f>('RCP19-NEW'!I12*'Per Unit Emission'!AQ55)*3412969.28327645/'Life time change'!$C10</f>
        <v>0</v>
      </c>
      <c r="GA99">
        <f>('RCP19-NEW'!J12*'Per Unit Emission'!AR55)*3412969.28327645/'Life time change'!$C10</f>
        <v>0</v>
      </c>
      <c r="GB99">
        <f>('RCP19-NEW'!K12*'Per Unit Emission'!AS55)*3412969.28327645/'Life time change'!$C10</f>
        <v>0</v>
      </c>
      <c r="GC99">
        <f>('RCP19-NEW'!L12*'Per Unit Emission'!AT55)*3412969.28327645/'Life time change'!$C10</f>
        <v>0</v>
      </c>
      <c r="GD99">
        <f>('RCP19-NEW'!M12*'Per Unit Emission'!AU55)*3412969.28327645/'Life time change'!$C10</f>
        <v>0</v>
      </c>
      <c r="GE99">
        <f>('RCP19-NEW'!N12*'Per Unit Emission'!AV55)*3412969.28327645/'Life time change'!$C10</f>
        <v>0</v>
      </c>
      <c r="GF99">
        <f>('RCP19-NEW'!O12*'Per Unit Emission'!AW55)*3412969.28327645/'Life time change'!$C10</f>
        <v>0</v>
      </c>
      <c r="GG99">
        <f>('RCP19-NEW'!P12*'Per Unit Emission'!AX55)*3412969.28327645/'Life time change'!$C10</f>
        <v>0</v>
      </c>
      <c r="GH99">
        <f>('RCP19-NEW'!Q12*'Per Unit Emission'!AY55)*3412969.28327645/'Life time change'!$C10</f>
        <v>0</v>
      </c>
      <c r="GI99">
        <f>('RCP19-NEW'!R12*'Per Unit Emission'!AZ55)*3412969.28327645/'Life time change'!$C10</f>
        <v>0</v>
      </c>
      <c r="GJ99">
        <f>('RCP19-NEW'!S12*'Per Unit Emission'!BA55)*3412969.28327645</f>
        <v>0</v>
      </c>
      <c r="GK99">
        <f>('RCP19-NEW'!T12*'Per Unit Emission'!AK55)*3412969.28327645/'Life time change'!$C10</f>
        <v>0</v>
      </c>
      <c r="GL99">
        <f>('RCP19-NEW'!U12*'Per Unit Emission'!AL55)*3412969.28327645/'Life time change'!$C10</f>
        <v>0</v>
      </c>
      <c r="GM99">
        <f>('RCP19-NEW'!V12*'Per Unit Emission'!AM55)*3412969.28327645/'Life time change'!$C10</f>
        <v>0</v>
      </c>
      <c r="GN99">
        <f>('RCP19-NEW'!W12*'Per Unit Emission'!AN55)*3412969.28327645/'Life time change'!$C10</f>
        <v>0</v>
      </c>
      <c r="GO99">
        <f>('RCP19-NEW'!X12*'Per Unit Emission'!AO55)*3412969.28327645/'Life time change'!$C10</f>
        <v>0</v>
      </c>
      <c r="GP99">
        <f>('RCP19-NEW'!Y12*'Per Unit Emission'!AP55)*3412969.28327645/'Life time change'!$C10</f>
        <v>0</v>
      </c>
      <c r="GQ99">
        <f>('RCP19-NEW'!Z12*'Per Unit Emission'!AQ55)*3412969.28327645/'Life time change'!$C10</f>
        <v>0</v>
      </c>
      <c r="GR99">
        <f>('RCP19-NEW'!AA12*'Per Unit Emission'!AR55)*3412969.28327645/'Life time change'!$C10</f>
        <v>0</v>
      </c>
      <c r="GS99">
        <f>('RCP19-NEW'!AB12*'Per Unit Emission'!AS55)*3412969.28327645/'Life time change'!$C10</f>
        <v>0</v>
      </c>
      <c r="GT99">
        <f>('RCP19-NEW'!AC12*'Per Unit Emission'!AT55)*3412969.28327645/'Life time change'!$C10</f>
        <v>0</v>
      </c>
      <c r="GU99">
        <f>('RCP19-NEW'!AD12*'Per Unit Emission'!AU55)*3412969.28327645/'Life time change'!$C10</f>
        <v>0</v>
      </c>
      <c r="GV99">
        <f>('RCP19-NEW'!AE12*'Per Unit Emission'!AV55)*3412969.28327645/'Life time change'!$C10</f>
        <v>0</v>
      </c>
      <c r="GW99">
        <f>('RCP19-NEW'!AF12*'Per Unit Emission'!AW55)*3412969.28327645/'Life time change'!$C10</f>
        <v>0</v>
      </c>
      <c r="GX99">
        <f>('RCP19-NEW'!AG12*'Per Unit Emission'!AX55)*3412969.28327645/'Life time change'!$C10</f>
        <v>0</v>
      </c>
      <c r="GY99">
        <f>('RCP19-NEW'!AH12*'Per Unit Emission'!AY55)*3412969.28327645/'Life time change'!$C10</f>
        <v>0</v>
      </c>
      <c r="GZ99">
        <f>('RCP19-NEW'!AI12*'Per Unit Emission'!AZ55)*3412969.28327645/'Life time change'!$C10</f>
        <v>0</v>
      </c>
      <c r="HA99">
        <f>('RCP19-NEW'!AJ12*'Per Unit Emission'!BA55)*3412969.28327645</f>
        <v>0</v>
      </c>
      <c r="HB99">
        <f>('RCP19-NEW'!AK12*'Per Unit Emission'!AK55)*3412969.28327645/'Life time change'!$C10</f>
        <v>0</v>
      </c>
      <c r="HC99">
        <f>('RCP19-NEW'!AL12*'Per Unit Emission'!AL55)*3412969.28327645/'Life time change'!$C10</f>
        <v>0</v>
      </c>
      <c r="HD99">
        <f>('RCP19-NEW'!AM12*'Per Unit Emission'!AM55)*3412969.28327645/'Life time change'!$C10</f>
        <v>0</v>
      </c>
      <c r="HE99">
        <f>('RCP19-NEW'!AN12*'Per Unit Emission'!AN55)*3412969.28327645/'Life time change'!$C10</f>
        <v>0</v>
      </c>
      <c r="HF99">
        <f>('RCP19-NEW'!AO12*'Per Unit Emission'!AO55)*3412969.28327645/'Life time change'!$C10</f>
        <v>0</v>
      </c>
      <c r="HG99">
        <f>('RCP19-NEW'!AP12*'Per Unit Emission'!AP55)*3412969.28327645/'Life time change'!$C10</f>
        <v>0</v>
      </c>
      <c r="HH99">
        <f>('RCP19-NEW'!AQ12*'Per Unit Emission'!AQ55)*3412969.28327645/'Life time change'!$C10</f>
        <v>0</v>
      </c>
      <c r="HI99">
        <f>('RCP19-NEW'!AR12*'Per Unit Emission'!AR55)*3412969.28327645/'Life time change'!$C10</f>
        <v>0</v>
      </c>
      <c r="HJ99">
        <f>('RCP19-NEW'!AS12*'Per Unit Emission'!AS55)*3412969.28327645/'Life time change'!$C10</f>
        <v>0</v>
      </c>
      <c r="HK99">
        <f>('RCP19-NEW'!AT12*'Per Unit Emission'!AT55)*3412969.28327645/'Life time change'!$C10</f>
        <v>0</v>
      </c>
      <c r="HL99">
        <f>('RCP19-NEW'!AU12*'Per Unit Emission'!AU55)*3412969.28327645/'Life time change'!$C10</f>
        <v>0</v>
      </c>
      <c r="HM99">
        <f>('RCP19-NEW'!AV12*'Per Unit Emission'!AV55)*3412969.28327645/'Life time change'!$C10</f>
        <v>0</v>
      </c>
      <c r="HN99">
        <f>('RCP19-NEW'!AW12*'Per Unit Emission'!AW55)*3412969.28327645/'Life time change'!$C10</f>
        <v>0</v>
      </c>
      <c r="HO99">
        <f>('RCP19-NEW'!AX12*'Per Unit Emission'!AX55)*3412969.28327645/'Life time change'!$C10</f>
        <v>0</v>
      </c>
      <c r="HP99">
        <f>('RCP19-NEW'!AY12*'Per Unit Emission'!AY55)*3412969.28327645/'Life time change'!$C10</f>
        <v>0</v>
      </c>
      <c r="HQ99">
        <f>('RCP19-NEW'!AZ12*'Per Unit Emission'!AZ55)*3412969.28327645/'Life time change'!$C10</f>
        <v>0</v>
      </c>
      <c r="HR99">
        <f>('RCP19-NEW'!BA12*'Per Unit Emission'!BA55)*3412969.28327645</f>
        <v>0</v>
      </c>
      <c r="HS99">
        <f>('RCP19-NEW'!BB12*'Per Unit Emission'!AK55)*3412969.28327645/'Life time change'!$C10</f>
        <v>0</v>
      </c>
      <c r="HT99">
        <f>('RCP19-NEW'!BC12*'Per Unit Emission'!AL55)*3412969.28327645/'Life time change'!$C10</f>
        <v>0</v>
      </c>
      <c r="HU99">
        <f>('RCP19-NEW'!BD12*'Per Unit Emission'!AM55)*3412969.28327645/'Life time change'!$C10</f>
        <v>0</v>
      </c>
      <c r="HV99">
        <f>('RCP19-NEW'!BE12*'Per Unit Emission'!AN55)*3412969.28327645/'Life time change'!$C10</f>
        <v>0</v>
      </c>
      <c r="HW99">
        <f>('RCP19-NEW'!BF12*'Per Unit Emission'!AO55)*3412969.28327645/'Life time change'!$C10</f>
        <v>0</v>
      </c>
      <c r="HX99">
        <f>('RCP19-NEW'!BG12*'Per Unit Emission'!AP55)*3412969.28327645/'Life time change'!$C10</f>
        <v>0</v>
      </c>
      <c r="HY99">
        <f>('RCP19-NEW'!BH12*'Per Unit Emission'!AQ55)*3412969.28327645/'Life time change'!$C10</f>
        <v>0</v>
      </c>
      <c r="HZ99">
        <f>('RCP19-NEW'!BI12*'Per Unit Emission'!AR55)*3412969.28327645/'Life time change'!$C10</f>
        <v>0</v>
      </c>
      <c r="IA99">
        <f>('RCP19-NEW'!BJ12*'Per Unit Emission'!AS55)*3412969.28327645/'Life time change'!$C10</f>
        <v>0</v>
      </c>
      <c r="IB99">
        <f>('RCP19-NEW'!BK12*'Per Unit Emission'!AT55)*3412969.28327645/'Life time change'!$C10</f>
        <v>0</v>
      </c>
      <c r="IC99">
        <f>('RCP19-NEW'!BL12*'Per Unit Emission'!AU55)*3412969.28327645/'Life time change'!$C10</f>
        <v>0</v>
      </c>
      <c r="ID99">
        <f>('RCP19-NEW'!BM12*'Per Unit Emission'!AV55)*3412969.28327645/'Life time change'!$C10</f>
        <v>0</v>
      </c>
      <c r="IE99">
        <f>('RCP19-NEW'!BN12*'Per Unit Emission'!AW55)*3412969.28327645/'Life time change'!$C10</f>
        <v>0</v>
      </c>
      <c r="IF99">
        <f>('RCP19-NEW'!BO12*'Per Unit Emission'!AX55)*3412969.28327645/'Life time change'!$C10</f>
        <v>0</v>
      </c>
      <c r="IG99">
        <f>('RCP19-NEW'!BP12*'Per Unit Emission'!AY55)*3412969.28327645/'Life time change'!$C10</f>
        <v>0</v>
      </c>
      <c r="IH99">
        <f>('RCP19-NEW'!BQ12*'Per Unit Emission'!AZ55)*3412969.28327645/'Life time change'!$C10</f>
        <v>0</v>
      </c>
      <c r="II99">
        <f>('RCP19-NEW'!BR12*'Per Unit Emission'!BA55)*3412969.28327645</f>
        <v>0</v>
      </c>
      <c r="IJ99">
        <f>('RCP19-NEW'!BS12*'Per Unit Emission'!AK55)*3412969.28327645/'Life time change'!$C10</f>
        <v>0</v>
      </c>
      <c r="IK99">
        <f>('RCP19-NEW'!BT12*'Per Unit Emission'!AL55)*3412969.28327645/'Life time change'!$C10</f>
        <v>0</v>
      </c>
      <c r="IL99">
        <f>('RCP19-NEW'!BU12*'Per Unit Emission'!AM55)*3412969.28327645/'Life time change'!$C10</f>
        <v>0</v>
      </c>
      <c r="IM99">
        <f>('RCP19-NEW'!BV12*'Per Unit Emission'!AN55)*3412969.28327645/'Life time change'!$C10</f>
        <v>0</v>
      </c>
      <c r="IN99">
        <f>('RCP19-NEW'!BW12*'Per Unit Emission'!AO55)*3412969.28327645/'Life time change'!$C10</f>
        <v>0</v>
      </c>
      <c r="IO99">
        <f>('RCP19-NEW'!BX12*'Per Unit Emission'!AP55)*3412969.28327645/'Life time change'!$C10</f>
        <v>0</v>
      </c>
      <c r="IP99">
        <f>('RCP19-NEW'!BY12*'Per Unit Emission'!AQ55)*3412969.28327645/'Life time change'!$C10</f>
        <v>0</v>
      </c>
      <c r="IQ99">
        <f>('RCP19-NEW'!BZ12*'Per Unit Emission'!AR55)*3412969.28327645/'Life time change'!$C10</f>
        <v>0</v>
      </c>
      <c r="IR99">
        <f>('RCP19-NEW'!CA12*'Per Unit Emission'!AS55)*3412969.28327645/'Life time change'!$C10</f>
        <v>0</v>
      </c>
      <c r="IS99">
        <f>('RCP19-NEW'!CB12*'Per Unit Emission'!AT55)*3412969.28327645/'Life time change'!$C10</f>
        <v>0</v>
      </c>
      <c r="IT99">
        <f>('RCP19-NEW'!CC12*'Per Unit Emission'!AU55)*3412969.28327645/'Life time change'!$C10</f>
        <v>0</v>
      </c>
      <c r="IU99">
        <f>('RCP19-NEW'!CD12*'Per Unit Emission'!AV55)*3412969.28327645/'Life time change'!$C10</f>
        <v>0</v>
      </c>
      <c r="IV99">
        <f>('RCP19-NEW'!CE12*'Per Unit Emission'!AW55)*3412969.28327645/'Life time change'!$C10</f>
        <v>0</v>
      </c>
      <c r="IW99">
        <f>('RCP19-NEW'!CF12*'Per Unit Emission'!AX55)*3412969.28327645/'Life time change'!$C10</f>
        <v>0</v>
      </c>
      <c r="IX99">
        <f>('RCP19-NEW'!CG12*'Per Unit Emission'!AY55)*3412969.28327645/'Life time change'!$C10</f>
        <v>0</v>
      </c>
      <c r="IY99">
        <f>('RCP19-NEW'!CH12*'Per Unit Emission'!AZ55)*3412969.28327645/'Life time change'!$C10</f>
        <v>0</v>
      </c>
    </row>
    <row r="100" spans="1:259" x14ac:dyDescent="0.25">
      <c r="A100">
        <v>2019</v>
      </c>
      <c r="B100">
        <f>('Base-New'!C13*'Per Unit Emission'!C56)*3412969.28327645/'Life time change'!$C11</f>
        <v>0</v>
      </c>
      <c r="C100">
        <f>('Base-New'!D13*'Per Unit Emission'!D56)*3412969.28327645/'Life time change'!$C11</f>
        <v>0</v>
      </c>
      <c r="D100">
        <f>('Base-New'!E13*'Per Unit Emission'!E56)*3412969.28327645/'Life time change'!$C11</f>
        <v>0</v>
      </c>
      <c r="E100">
        <f>('Base-New'!F13*'Per Unit Emission'!F56)*3412969.28327645/'Life time change'!$C11</f>
        <v>0</v>
      </c>
      <c r="F100">
        <f>('Base-New'!G13*'Per Unit Emission'!G56)*3412969.28327645/'Life time change'!$C11</f>
        <v>0</v>
      </c>
      <c r="G100">
        <f>('Base-New'!H13*'Per Unit Emission'!H56)*3412969.28327645/'Life time change'!$C11</f>
        <v>0</v>
      </c>
      <c r="H100">
        <f>('Base-New'!I13*'Per Unit Emission'!I56)*3412969.28327645/'Life time change'!$C11</f>
        <v>0</v>
      </c>
      <c r="I100">
        <f>('Base-New'!J13*'Per Unit Emission'!J56)*3412969.28327645/'Life time change'!$C11</f>
        <v>0</v>
      </c>
      <c r="J100">
        <f>('Base-New'!K13*'Per Unit Emission'!K56)*3412969.28327645/'Life time change'!$C11</f>
        <v>0</v>
      </c>
      <c r="K100">
        <f>('Base-New'!L13*'Per Unit Emission'!L56)*3412969.28327645/'Life time change'!$C11</f>
        <v>0</v>
      </c>
      <c r="L100">
        <f>('Base-New'!M13*'Per Unit Emission'!M56)*3412969.28327645/'Life time change'!$C11</f>
        <v>0</v>
      </c>
      <c r="M100">
        <f>('Base-New'!N13*'Per Unit Emission'!N56)*3412969.28327645/'Life time change'!$C11</f>
        <v>0</v>
      </c>
      <c r="N100">
        <f>('Base-New'!O13*'Per Unit Emission'!O56)*3412969.28327645/'Life time change'!$C11</f>
        <v>0</v>
      </c>
      <c r="O100">
        <f>('Base-New'!P13*'Per Unit Emission'!P56)*3412969.28327645/'Life time change'!$C11</f>
        <v>0</v>
      </c>
      <c r="P100">
        <f>('Base-New'!Q13*'Per Unit Emission'!Q56)*3412969.28327645/'Life time change'!$C11</f>
        <v>0</v>
      </c>
      <c r="Q100">
        <f>('Base-New'!R13*'Per Unit Emission'!R56)*3412969.28327645/'Life time change'!$C11</f>
        <v>0</v>
      </c>
      <c r="R100">
        <v>9</v>
      </c>
      <c r="S100">
        <f>('Base-New'!T13*'Per Unit Emission'!C56)*3412969.28327645/'Life time change'!$C11</f>
        <v>0</v>
      </c>
      <c r="T100">
        <f>('Base-New'!U13*'Per Unit Emission'!D56)*3412969.28327645/'Life time change'!$C11</f>
        <v>0</v>
      </c>
      <c r="U100">
        <f>('Base-New'!V13*'Per Unit Emission'!E56)*3412969.28327645/'Life time change'!$C11</f>
        <v>0</v>
      </c>
      <c r="V100">
        <f>('Base-New'!W13*'Per Unit Emission'!F56)*3412969.28327645/'Life time change'!$C11</f>
        <v>0</v>
      </c>
      <c r="W100">
        <f>('Base-New'!X13*'Per Unit Emission'!G56)*3412969.28327645/'Life time change'!$C11</f>
        <v>0</v>
      </c>
      <c r="X100">
        <f>('Base-New'!Y13*'Per Unit Emission'!H56)*3412969.28327645/'Life time change'!$C11</f>
        <v>0</v>
      </c>
      <c r="Y100">
        <f>('Base-New'!Z13*'Per Unit Emission'!I56)*3412969.28327645/'Life time change'!$C11</f>
        <v>0</v>
      </c>
      <c r="Z100">
        <f>('Base-New'!AA13*'Per Unit Emission'!J56)*3412969.28327645/'Life time change'!$C11</f>
        <v>0</v>
      </c>
      <c r="AA100">
        <f>('Base-New'!AB13*'Per Unit Emission'!K56)*3412969.28327645/'Life time change'!$C11</f>
        <v>0</v>
      </c>
      <c r="AB100">
        <f>('Base-New'!AC13*'Per Unit Emission'!L56)*3412969.28327645/'Life time change'!$C11</f>
        <v>0</v>
      </c>
      <c r="AC100">
        <f>('Base-New'!AD13*'Per Unit Emission'!M56)*3412969.28327645/'Life time change'!$C11</f>
        <v>0</v>
      </c>
      <c r="AD100">
        <f>('Base-New'!AE13*'Per Unit Emission'!N56)*3412969.28327645/'Life time change'!$C11</f>
        <v>0</v>
      </c>
      <c r="AE100">
        <f>('Base-New'!AF13*'Per Unit Emission'!O56)*3412969.28327645/'Life time change'!$C11</f>
        <v>0</v>
      </c>
      <c r="AF100">
        <f>('Base-New'!AG13*'Per Unit Emission'!P56)*3412969.28327645/'Life time change'!$C11</f>
        <v>0</v>
      </c>
      <c r="AG100">
        <f>('Base-New'!AH13*'Per Unit Emission'!Q56)*3412969.28327645/'Life time change'!$C11</f>
        <v>0</v>
      </c>
      <c r="AH100">
        <f>('Base-New'!AI13*'Per Unit Emission'!R56)*3412969.28327645/'Life time change'!$C11</f>
        <v>0</v>
      </c>
      <c r="AI100">
        <v>9</v>
      </c>
      <c r="AJ100">
        <f>('Base-New'!AK13*'Per Unit Emission'!C56)*3412969.28327645/'Life time change'!$C11</f>
        <v>0</v>
      </c>
      <c r="AK100">
        <f>('Base-New'!AL13*'Per Unit Emission'!D56)*3412969.28327645/'Life time change'!$C11</f>
        <v>0</v>
      </c>
      <c r="AL100">
        <f>('Base-New'!AM13*'Per Unit Emission'!E56)*3412969.28327645/'Life time change'!$C11</f>
        <v>0</v>
      </c>
      <c r="AM100">
        <f>('Base-New'!AN13*'Per Unit Emission'!F56)*3412969.28327645/'Life time change'!$C11</f>
        <v>0</v>
      </c>
      <c r="AN100">
        <f>('Base-New'!AO13*'Per Unit Emission'!G56)*3412969.28327645/'Life time change'!$C11</f>
        <v>0</v>
      </c>
      <c r="AO100">
        <f>('Base-New'!AP13*'Per Unit Emission'!H56)*3412969.28327645/'Life time change'!$C11</f>
        <v>0</v>
      </c>
      <c r="AP100">
        <f>('Base-New'!AQ13*'Per Unit Emission'!I56)*3412969.28327645/'Life time change'!$C11</f>
        <v>0</v>
      </c>
      <c r="AQ100">
        <f>('Base-New'!AR13*'Per Unit Emission'!J56)*3412969.28327645/'Life time change'!$C11</f>
        <v>0</v>
      </c>
      <c r="AR100">
        <f>('Base-New'!AS13*'Per Unit Emission'!K56)*3412969.28327645/'Life time change'!$C11</f>
        <v>0</v>
      </c>
      <c r="AS100">
        <f>('Base-New'!AT13*'Per Unit Emission'!L56)*3412969.28327645/'Life time change'!$C11</f>
        <v>0</v>
      </c>
      <c r="AT100">
        <f>('Base-New'!AU13*'Per Unit Emission'!M56)*3412969.28327645/'Life time change'!$C11</f>
        <v>0</v>
      </c>
      <c r="AU100">
        <f>('Base-New'!AV13*'Per Unit Emission'!N56)*3412969.28327645/'Life time change'!$C11</f>
        <v>0</v>
      </c>
      <c r="AV100">
        <f>('Base-New'!AW13*'Per Unit Emission'!O56)*3412969.28327645/'Life time change'!$C11</f>
        <v>0</v>
      </c>
      <c r="AW100">
        <f>('Base-New'!AX13*'Per Unit Emission'!P56)*3412969.28327645/'Life time change'!$C11</f>
        <v>0</v>
      </c>
      <c r="AX100">
        <f>('Base-New'!AY13*'Per Unit Emission'!Q56)*3412969.28327645/'Life time change'!$C11</f>
        <v>0</v>
      </c>
      <c r="AY100">
        <f>('Base-New'!AZ13*'Per Unit Emission'!R56)*3412969.28327645/'Life time change'!$C11</f>
        <v>0</v>
      </c>
      <c r="AZ100">
        <v>9</v>
      </c>
      <c r="BA100">
        <f>('Base-New'!BB13*'Per Unit Emission'!C56)*3412969.28327645/'Life time change'!$C11</f>
        <v>0</v>
      </c>
      <c r="BB100">
        <f>('Base-New'!BC13*'Per Unit Emission'!D56)*3412969.28327645/'Life time change'!$C11</f>
        <v>0</v>
      </c>
      <c r="BC100">
        <f>('Base-New'!BD13*'Per Unit Emission'!E56)*3412969.28327645/'Life time change'!$C11</f>
        <v>0</v>
      </c>
      <c r="BD100">
        <f>('Base-New'!BE13*'Per Unit Emission'!F56)*3412969.28327645/'Life time change'!$C11</f>
        <v>0</v>
      </c>
      <c r="BE100">
        <f>('Base-New'!BF13*'Per Unit Emission'!G56)*3412969.28327645/'Life time change'!$C11</f>
        <v>0</v>
      </c>
      <c r="BF100">
        <f>('Base-New'!BG13*'Per Unit Emission'!H56)*3412969.28327645/'Life time change'!$C11</f>
        <v>0</v>
      </c>
      <c r="BG100">
        <f>('Base-New'!BH13*'Per Unit Emission'!I56)*3412969.28327645/'Life time change'!$C11</f>
        <v>0</v>
      </c>
      <c r="BH100">
        <f>('Base-New'!BI13*'Per Unit Emission'!J56)*3412969.28327645/'Life time change'!$C11</f>
        <v>0</v>
      </c>
      <c r="BI100">
        <f>('Base-New'!BJ13*'Per Unit Emission'!K56)*3412969.28327645/'Life time change'!$C11</f>
        <v>0</v>
      </c>
      <c r="BJ100">
        <f>('Base-New'!BK13*'Per Unit Emission'!L56)*3412969.28327645/'Life time change'!$C11</f>
        <v>0</v>
      </c>
      <c r="BK100">
        <f>('Base-New'!BL13*'Per Unit Emission'!M56)*3412969.28327645/'Life time change'!$C11</f>
        <v>0</v>
      </c>
      <c r="BL100">
        <f>('Base-New'!BM13*'Per Unit Emission'!N56)*3412969.28327645/'Life time change'!$C11</f>
        <v>0</v>
      </c>
      <c r="BM100">
        <f>('Base-New'!BN13*'Per Unit Emission'!O56)*3412969.28327645/'Life time change'!$C11</f>
        <v>0</v>
      </c>
      <c r="BN100">
        <f>('Base-New'!BO13*'Per Unit Emission'!P56)*3412969.28327645/'Life time change'!$C11</f>
        <v>0</v>
      </c>
      <c r="BO100">
        <f>('Base-New'!BP13*'Per Unit Emission'!Q56)*3412969.28327645/'Life time change'!$C11</f>
        <v>0</v>
      </c>
      <c r="BP100">
        <f>('Base-New'!BQ13*'Per Unit Emission'!R56)*3412969.28327645/'Life time change'!$C11</f>
        <v>0</v>
      </c>
      <c r="BQ100">
        <v>9</v>
      </c>
      <c r="BR100">
        <f>('Base-New'!BS13*'Per Unit Emission'!C56)*3412969.28327645/'Life time change'!$C11</f>
        <v>0</v>
      </c>
      <c r="BS100">
        <f>('Base-New'!BT13*'Per Unit Emission'!D56)*3412969.28327645/'Life time change'!$C11</f>
        <v>0</v>
      </c>
      <c r="BT100">
        <f>('Base-New'!BU13*'Per Unit Emission'!E56)*3412969.28327645/'Life time change'!$C11</f>
        <v>0</v>
      </c>
      <c r="BU100">
        <f>('Base-New'!BV13*'Per Unit Emission'!F56)*3412969.28327645/'Life time change'!$C11</f>
        <v>0</v>
      </c>
      <c r="BV100">
        <f>('Base-New'!BW13*'Per Unit Emission'!G56)*3412969.28327645/'Life time change'!$C11</f>
        <v>0</v>
      </c>
      <c r="BW100">
        <f>('Base-New'!BX13*'Per Unit Emission'!H56)*3412969.28327645/'Life time change'!$C11</f>
        <v>0</v>
      </c>
      <c r="BX100">
        <f>('Base-New'!BY13*'Per Unit Emission'!I56)*3412969.28327645/'Life time change'!$C11</f>
        <v>0</v>
      </c>
      <c r="BY100">
        <f>('Base-New'!BZ13*'Per Unit Emission'!J56)*3412969.28327645/'Life time change'!$C11</f>
        <v>0</v>
      </c>
      <c r="BZ100">
        <f>('Base-New'!CA13*'Per Unit Emission'!K56)*3412969.28327645/'Life time change'!$C11</f>
        <v>0</v>
      </c>
      <c r="CA100">
        <f>('Base-New'!CB13*'Per Unit Emission'!L56)*3412969.28327645/'Life time change'!$C11</f>
        <v>0</v>
      </c>
      <c r="CB100">
        <f>('Base-New'!CC13*'Per Unit Emission'!M56)*3412969.28327645/'Life time change'!$C11</f>
        <v>0</v>
      </c>
      <c r="CC100">
        <f>('Base-New'!CD13*'Per Unit Emission'!N56)*3412969.28327645/'Life time change'!$C11</f>
        <v>0</v>
      </c>
      <c r="CD100">
        <f>('Base-New'!CE13*'Per Unit Emission'!O56)*3412969.28327645/'Life time change'!$C11</f>
        <v>0</v>
      </c>
      <c r="CE100">
        <f>('Base-New'!CF13*'Per Unit Emission'!P56)*3412969.28327645/'Life time change'!$C11</f>
        <v>0</v>
      </c>
      <c r="CF100">
        <f>('Base-New'!CG13*'Per Unit Emission'!Q56)*3412969.28327645/'Life time change'!$C11</f>
        <v>0</v>
      </c>
      <c r="CG100">
        <f>('Base-New'!CH13*'Per Unit Emission'!R56)*3412969.28327645/'Life time change'!$C11</f>
        <v>0</v>
      </c>
      <c r="CJ100">
        <v>2019</v>
      </c>
      <c r="CK100">
        <f>('RCP26-NEW'!C13*'Per Unit Emission'!T56)*3412969.28327645/'Life time change'!$C11</f>
        <v>0</v>
      </c>
      <c r="CL100">
        <f>('RCP26-NEW'!D13*'Per Unit Emission'!U56)*3412969.28327645/'Life time change'!$C11</f>
        <v>0</v>
      </c>
      <c r="CM100">
        <f>('RCP26-NEW'!E13*'Per Unit Emission'!V56)*3412969.28327645/'Life time change'!$C11</f>
        <v>0</v>
      </c>
      <c r="CN100">
        <f>('RCP26-NEW'!F13*'Per Unit Emission'!W56)*3412969.28327645/'Life time change'!$C11</f>
        <v>0</v>
      </c>
      <c r="CO100">
        <f>('RCP26-NEW'!G13*'Per Unit Emission'!X56)*3412969.28327645/'Life time change'!$C11</f>
        <v>0</v>
      </c>
      <c r="CP100">
        <f>('RCP26-NEW'!H13*'Per Unit Emission'!Y56)*3412969.28327645/'Life time change'!$C11</f>
        <v>0</v>
      </c>
      <c r="CQ100">
        <f>('RCP26-NEW'!I13*'Per Unit Emission'!Z56)*3412969.28327645/'Life time change'!$C11</f>
        <v>0</v>
      </c>
      <c r="CR100">
        <f>('RCP26-NEW'!J13*'Per Unit Emission'!AA56)*3412969.28327645/'Life time change'!$C11</f>
        <v>0</v>
      </c>
      <c r="CS100">
        <f>('RCP26-NEW'!K13*'Per Unit Emission'!AB56)*3412969.28327645/'Life time change'!$C11</f>
        <v>0</v>
      </c>
      <c r="CT100">
        <f>('RCP26-NEW'!L13*'Per Unit Emission'!AC56)*3412969.28327645/'Life time change'!$C11</f>
        <v>0</v>
      </c>
      <c r="CU100">
        <f>('RCP26-NEW'!M13*'Per Unit Emission'!AD56)*3412969.28327645/'Life time change'!$C11</f>
        <v>0</v>
      </c>
      <c r="CV100">
        <f>('RCP26-NEW'!N13*'Per Unit Emission'!AE56)*3412969.28327645/'Life time change'!$C11</f>
        <v>0</v>
      </c>
      <c r="CW100">
        <f>('RCP26-NEW'!O13*'Per Unit Emission'!AF56)*3412969.28327645/'Life time change'!$C11</f>
        <v>0</v>
      </c>
      <c r="CX100">
        <f>('RCP26-NEW'!P13*'Per Unit Emission'!AG56)*3412969.28327645/'Life time change'!$C11</f>
        <v>0</v>
      </c>
      <c r="CY100">
        <f>('RCP26-NEW'!Q13*'Per Unit Emission'!AH56)*3412969.28327645/'Life time change'!$C11</f>
        <v>0</v>
      </c>
      <c r="CZ100">
        <f>('RCP26-NEW'!R13*'Per Unit Emission'!AI56)*3412969.28327645/'Life time change'!$C11</f>
        <v>0</v>
      </c>
      <c r="DA100">
        <f>('RCP26-NEW'!S13*'Per Unit Emission'!AJ56)*3412969.28327645</f>
        <v>0</v>
      </c>
      <c r="DB100">
        <f>('RCP26-NEW'!T13*'Per Unit Emission'!T56)*3412969.28327645/'Life time change'!$C11</f>
        <v>0</v>
      </c>
      <c r="DC100">
        <f>('RCP26-NEW'!U13*'Per Unit Emission'!U56)*3412969.28327645/'Life time change'!$C11</f>
        <v>0</v>
      </c>
      <c r="DD100">
        <f>('RCP26-NEW'!V13*'Per Unit Emission'!V56)*3412969.28327645/'Life time change'!$C11</f>
        <v>0</v>
      </c>
      <c r="DE100">
        <f>('RCP26-NEW'!W13*'Per Unit Emission'!W56)*3412969.28327645/'Life time change'!$C11</f>
        <v>0</v>
      </c>
      <c r="DF100">
        <f>('RCP26-NEW'!X13*'Per Unit Emission'!X56)*3412969.28327645/'Life time change'!$C11</f>
        <v>0</v>
      </c>
      <c r="DG100">
        <f>('RCP26-NEW'!Y13*'Per Unit Emission'!Y56)*3412969.28327645/'Life time change'!$C11</f>
        <v>0</v>
      </c>
      <c r="DH100">
        <f>('RCP26-NEW'!Z13*'Per Unit Emission'!Z56)*3412969.28327645/'Life time change'!$C11</f>
        <v>0</v>
      </c>
      <c r="DI100">
        <f>('RCP26-NEW'!AA13*'Per Unit Emission'!AA56)*3412969.28327645/'Life time change'!$C11</f>
        <v>0</v>
      </c>
      <c r="DJ100">
        <f>('RCP26-NEW'!AB13*'Per Unit Emission'!AB56)*3412969.28327645/'Life time change'!$C11</f>
        <v>0</v>
      </c>
      <c r="DK100">
        <f>('RCP26-NEW'!AC13*'Per Unit Emission'!AC56)*3412969.28327645/'Life time change'!$C11</f>
        <v>0</v>
      </c>
      <c r="DL100">
        <f>('RCP26-NEW'!AD13*'Per Unit Emission'!AD56)*3412969.28327645/'Life time change'!$C11</f>
        <v>0</v>
      </c>
      <c r="DM100">
        <f>('RCP26-NEW'!AE13*'Per Unit Emission'!AE56)*3412969.28327645/'Life time change'!$C11</f>
        <v>0</v>
      </c>
      <c r="DN100">
        <f>('RCP26-NEW'!AF13*'Per Unit Emission'!AF56)*3412969.28327645/'Life time change'!$C11</f>
        <v>0</v>
      </c>
      <c r="DO100">
        <f>('RCP26-NEW'!AG13*'Per Unit Emission'!AG56)*3412969.28327645/'Life time change'!$C11</f>
        <v>0</v>
      </c>
      <c r="DP100">
        <f>('RCP26-NEW'!AH13*'Per Unit Emission'!AH56)*3412969.28327645/'Life time change'!$C11</f>
        <v>0</v>
      </c>
      <c r="DQ100">
        <f>('RCP26-NEW'!AI13*'Per Unit Emission'!AI56)*3412969.28327645/'Life time change'!$C11</f>
        <v>0</v>
      </c>
      <c r="DR100">
        <f>('RCP26-NEW'!AJ13*'Per Unit Emission'!AJ56)*3412969.28327645</f>
        <v>0</v>
      </c>
      <c r="DS100">
        <f>('RCP26-NEW'!AK13*'Per Unit Emission'!T56)*3412969.28327645/'Life time change'!$C11</f>
        <v>0</v>
      </c>
      <c r="DT100">
        <f>('RCP26-NEW'!AL13*'Per Unit Emission'!U56)*3412969.28327645/'Life time change'!$C11</f>
        <v>0</v>
      </c>
      <c r="DU100">
        <f>('RCP26-NEW'!AM13*'Per Unit Emission'!V56)*3412969.28327645/'Life time change'!$C11</f>
        <v>0</v>
      </c>
      <c r="DV100">
        <f>('RCP26-NEW'!AN13*'Per Unit Emission'!W56)*3412969.28327645/'Life time change'!$C11</f>
        <v>0</v>
      </c>
      <c r="DW100">
        <f>('RCP26-NEW'!AO13*'Per Unit Emission'!X56)*3412969.28327645/'Life time change'!$C11</f>
        <v>0</v>
      </c>
      <c r="DX100">
        <f>('RCP26-NEW'!AP13*'Per Unit Emission'!Y56)*3412969.28327645/'Life time change'!$C11</f>
        <v>0</v>
      </c>
      <c r="DY100">
        <f>('RCP26-NEW'!AQ13*'Per Unit Emission'!Z56)*3412969.28327645/'Life time change'!$C11</f>
        <v>0</v>
      </c>
      <c r="DZ100">
        <f>('RCP26-NEW'!AR13*'Per Unit Emission'!AA56)*3412969.28327645/'Life time change'!$C11</f>
        <v>0</v>
      </c>
      <c r="EA100">
        <f>('RCP26-NEW'!AS13*'Per Unit Emission'!AB56)*3412969.28327645/'Life time change'!$C11</f>
        <v>0</v>
      </c>
      <c r="EB100">
        <f>('RCP26-NEW'!AT13*'Per Unit Emission'!AC56)*3412969.28327645/'Life time change'!$C11</f>
        <v>0</v>
      </c>
      <c r="EC100">
        <f>('RCP26-NEW'!AU13*'Per Unit Emission'!AD56)*3412969.28327645/'Life time change'!$C11</f>
        <v>0</v>
      </c>
      <c r="ED100">
        <f>('RCP26-NEW'!AV13*'Per Unit Emission'!AE56)*3412969.28327645/'Life time change'!$C11</f>
        <v>0</v>
      </c>
      <c r="EE100">
        <f>('RCP26-NEW'!AW13*'Per Unit Emission'!AF56)*3412969.28327645/'Life time change'!$C11</f>
        <v>0</v>
      </c>
      <c r="EF100">
        <f>('RCP26-NEW'!AX13*'Per Unit Emission'!AG56)*3412969.28327645/'Life time change'!$C11</f>
        <v>0</v>
      </c>
      <c r="EG100">
        <f>('RCP26-NEW'!AY13*'Per Unit Emission'!AH56)*3412969.28327645/'Life time change'!$C11</f>
        <v>0</v>
      </c>
      <c r="EH100">
        <f>('RCP26-NEW'!AZ13*'Per Unit Emission'!AI56)*3412969.28327645/'Life time change'!$C11</f>
        <v>0</v>
      </c>
      <c r="EI100">
        <f>('RCP26-NEW'!BA13*'Per Unit Emission'!AJ56)*3412969.28327645</f>
        <v>0</v>
      </c>
      <c r="EJ100">
        <f>('RCP26-NEW'!BB13*'Per Unit Emission'!T56)*3412969.28327645/'Life time change'!$C11</f>
        <v>0</v>
      </c>
      <c r="EK100">
        <f>('RCP26-NEW'!BC13*'Per Unit Emission'!U56)*3412969.28327645/'Life time change'!$C11</f>
        <v>0</v>
      </c>
      <c r="EL100">
        <f>('RCP26-NEW'!BD13*'Per Unit Emission'!V56)*3412969.28327645/'Life time change'!$C11</f>
        <v>0</v>
      </c>
      <c r="EM100">
        <f>('RCP26-NEW'!BE13*'Per Unit Emission'!W56)*3412969.28327645/'Life time change'!$C11</f>
        <v>0</v>
      </c>
      <c r="EN100">
        <f>('RCP26-NEW'!BF13*'Per Unit Emission'!X56)*3412969.28327645/'Life time change'!$C11</f>
        <v>0</v>
      </c>
      <c r="EO100">
        <f>('RCP26-NEW'!BG13*'Per Unit Emission'!Y56)*3412969.28327645/'Life time change'!$C11</f>
        <v>0</v>
      </c>
      <c r="EP100">
        <f>('RCP26-NEW'!BH13*'Per Unit Emission'!Z56)*3412969.28327645/'Life time change'!$C11</f>
        <v>0</v>
      </c>
      <c r="EQ100">
        <f>('RCP26-NEW'!BI13*'Per Unit Emission'!AA56)*3412969.28327645/'Life time change'!$C11</f>
        <v>0</v>
      </c>
      <c r="ER100">
        <f>('RCP26-NEW'!BJ13*'Per Unit Emission'!AB56)*3412969.28327645/'Life time change'!$C11</f>
        <v>0</v>
      </c>
      <c r="ES100">
        <f>('RCP26-NEW'!BK13*'Per Unit Emission'!AC56)*3412969.28327645/'Life time change'!$C11</f>
        <v>0</v>
      </c>
      <c r="ET100">
        <f>('RCP26-NEW'!BL13*'Per Unit Emission'!AD56)*3412969.28327645/'Life time change'!$C11</f>
        <v>0</v>
      </c>
      <c r="EU100">
        <f>('RCP26-NEW'!BM13*'Per Unit Emission'!AE56)*3412969.28327645/'Life time change'!$C11</f>
        <v>0</v>
      </c>
      <c r="EV100">
        <f>('RCP26-NEW'!BN13*'Per Unit Emission'!AF56)*3412969.28327645/'Life time change'!$C11</f>
        <v>0</v>
      </c>
      <c r="EW100">
        <f>('RCP26-NEW'!BO13*'Per Unit Emission'!AG56)*3412969.28327645/'Life time change'!$C11</f>
        <v>0</v>
      </c>
      <c r="EX100">
        <f>('RCP26-NEW'!BP13*'Per Unit Emission'!AH56)*3412969.28327645/'Life time change'!$C11</f>
        <v>0</v>
      </c>
      <c r="EY100">
        <f>('RCP26-NEW'!BQ13*'Per Unit Emission'!AI56)*3412969.28327645/'Life time change'!$C11</f>
        <v>0</v>
      </c>
      <c r="EZ100">
        <f>('RCP26-NEW'!BR13*'Per Unit Emission'!AJ56)*3412969.28327645</f>
        <v>0</v>
      </c>
      <c r="FA100">
        <f>('RCP26-NEW'!BS13*'Per Unit Emission'!T56)*3412969.28327645/'Life time change'!$C11</f>
        <v>0</v>
      </c>
      <c r="FB100">
        <f>('RCP26-NEW'!BT13*'Per Unit Emission'!U56)*3412969.28327645/'Life time change'!$C11</f>
        <v>0</v>
      </c>
      <c r="FC100">
        <f>('RCP26-NEW'!BU13*'Per Unit Emission'!V56)*3412969.28327645/'Life time change'!$C11</f>
        <v>0</v>
      </c>
      <c r="FD100">
        <f>('RCP26-NEW'!BV13*'Per Unit Emission'!W56)*3412969.28327645/'Life time change'!$C11</f>
        <v>0</v>
      </c>
      <c r="FE100">
        <f>('RCP26-NEW'!BW13*'Per Unit Emission'!X56)*3412969.28327645/'Life time change'!$C11</f>
        <v>0</v>
      </c>
      <c r="FF100">
        <f>('RCP26-NEW'!BX13*'Per Unit Emission'!Y56)*3412969.28327645/'Life time change'!$C11</f>
        <v>0</v>
      </c>
      <c r="FG100">
        <f>('RCP26-NEW'!BY13*'Per Unit Emission'!Z56)*3412969.28327645/'Life time change'!$C11</f>
        <v>0</v>
      </c>
      <c r="FH100">
        <f>('RCP26-NEW'!BZ13*'Per Unit Emission'!AA56)*3412969.28327645/'Life time change'!$C11</f>
        <v>0</v>
      </c>
      <c r="FI100">
        <f>('RCP26-NEW'!CA13*'Per Unit Emission'!AB56)*3412969.28327645/'Life time change'!$C11</f>
        <v>0</v>
      </c>
      <c r="FJ100">
        <f>('RCP26-NEW'!CB13*'Per Unit Emission'!AC56)*3412969.28327645/'Life time change'!$C11</f>
        <v>0</v>
      </c>
      <c r="FK100">
        <f>('RCP26-NEW'!CC13*'Per Unit Emission'!AD56)*3412969.28327645/'Life time change'!$C11</f>
        <v>0</v>
      </c>
      <c r="FL100">
        <f>('RCP26-NEW'!CD13*'Per Unit Emission'!AE56)*3412969.28327645/'Life time change'!$C11</f>
        <v>0</v>
      </c>
      <c r="FM100">
        <f>('RCP26-NEW'!CE13*'Per Unit Emission'!AF56)*3412969.28327645/'Life time change'!$C11</f>
        <v>0</v>
      </c>
      <c r="FN100">
        <f>('RCP26-NEW'!CF13*'Per Unit Emission'!AG56)*3412969.28327645/'Life time change'!$C11</f>
        <v>0</v>
      </c>
      <c r="FO100">
        <f>('RCP26-NEW'!CG13*'Per Unit Emission'!AH56)*3412969.28327645/'Life time change'!$C11</f>
        <v>0</v>
      </c>
      <c r="FP100">
        <f>('RCP26-NEW'!CH13*'Per Unit Emission'!AI56)*3412969.28327645/'Life time change'!$C11</f>
        <v>0</v>
      </c>
      <c r="FS100">
        <v>2019</v>
      </c>
      <c r="FT100">
        <f>('RCP19-NEW'!C13*'Per Unit Emission'!AK56)*3412969.28327645/'Life time change'!$C11</f>
        <v>0</v>
      </c>
      <c r="FU100">
        <f>('RCP19-NEW'!D13*'Per Unit Emission'!AL56)*3412969.28327645/'Life time change'!$C11</f>
        <v>0</v>
      </c>
      <c r="FV100">
        <f>('RCP19-NEW'!E13*'Per Unit Emission'!AM56)*3412969.28327645/'Life time change'!$C11</f>
        <v>0</v>
      </c>
      <c r="FW100">
        <f>('RCP19-NEW'!F13*'Per Unit Emission'!AN56)*3412969.28327645/'Life time change'!$C11</f>
        <v>0</v>
      </c>
      <c r="FX100">
        <f>('RCP19-NEW'!G13*'Per Unit Emission'!AO56)*3412969.28327645/'Life time change'!$C11</f>
        <v>0</v>
      </c>
      <c r="FY100">
        <f>('RCP19-NEW'!H13*'Per Unit Emission'!AP56)*3412969.28327645/'Life time change'!$C11</f>
        <v>0</v>
      </c>
      <c r="FZ100">
        <f>('RCP19-NEW'!I13*'Per Unit Emission'!AQ56)*3412969.28327645/'Life time change'!$C11</f>
        <v>0</v>
      </c>
      <c r="GA100">
        <f>('RCP19-NEW'!J13*'Per Unit Emission'!AR56)*3412969.28327645/'Life time change'!$C11</f>
        <v>0</v>
      </c>
      <c r="GB100">
        <f>('RCP19-NEW'!K13*'Per Unit Emission'!AS56)*3412969.28327645/'Life time change'!$C11</f>
        <v>0</v>
      </c>
      <c r="GC100">
        <f>('RCP19-NEW'!L13*'Per Unit Emission'!AT56)*3412969.28327645/'Life time change'!$C11</f>
        <v>0</v>
      </c>
      <c r="GD100">
        <f>('RCP19-NEW'!M13*'Per Unit Emission'!AU56)*3412969.28327645/'Life time change'!$C11</f>
        <v>0</v>
      </c>
      <c r="GE100">
        <f>('RCP19-NEW'!N13*'Per Unit Emission'!AV56)*3412969.28327645/'Life time change'!$C11</f>
        <v>0</v>
      </c>
      <c r="GF100">
        <f>('RCP19-NEW'!O13*'Per Unit Emission'!AW56)*3412969.28327645/'Life time change'!$C11</f>
        <v>0</v>
      </c>
      <c r="GG100">
        <f>('RCP19-NEW'!P13*'Per Unit Emission'!AX56)*3412969.28327645/'Life time change'!$C11</f>
        <v>0</v>
      </c>
      <c r="GH100">
        <f>('RCP19-NEW'!Q13*'Per Unit Emission'!AY56)*3412969.28327645/'Life time change'!$C11</f>
        <v>0</v>
      </c>
      <c r="GI100">
        <f>('RCP19-NEW'!R13*'Per Unit Emission'!AZ56)*3412969.28327645/'Life time change'!$C11</f>
        <v>0</v>
      </c>
      <c r="GJ100">
        <f>('RCP19-NEW'!S13*'Per Unit Emission'!BA56)*3412969.28327645</f>
        <v>0</v>
      </c>
      <c r="GK100">
        <f>('RCP19-NEW'!T13*'Per Unit Emission'!AK56)*3412969.28327645/'Life time change'!$C11</f>
        <v>0</v>
      </c>
      <c r="GL100">
        <f>('RCP19-NEW'!U13*'Per Unit Emission'!AL56)*3412969.28327645/'Life time change'!$C11</f>
        <v>0</v>
      </c>
      <c r="GM100">
        <f>('RCP19-NEW'!V13*'Per Unit Emission'!AM56)*3412969.28327645/'Life time change'!$C11</f>
        <v>0</v>
      </c>
      <c r="GN100">
        <f>('RCP19-NEW'!W13*'Per Unit Emission'!AN56)*3412969.28327645/'Life time change'!$C11</f>
        <v>0</v>
      </c>
      <c r="GO100">
        <f>('RCP19-NEW'!X13*'Per Unit Emission'!AO56)*3412969.28327645/'Life time change'!$C11</f>
        <v>0</v>
      </c>
      <c r="GP100">
        <f>('RCP19-NEW'!Y13*'Per Unit Emission'!AP56)*3412969.28327645/'Life time change'!$C11</f>
        <v>0</v>
      </c>
      <c r="GQ100">
        <f>('RCP19-NEW'!Z13*'Per Unit Emission'!AQ56)*3412969.28327645/'Life time change'!$C11</f>
        <v>0</v>
      </c>
      <c r="GR100">
        <f>('RCP19-NEW'!AA13*'Per Unit Emission'!AR56)*3412969.28327645/'Life time change'!$C11</f>
        <v>0</v>
      </c>
      <c r="GS100">
        <f>('RCP19-NEW'!AB13*'Per Unit Emission'!AS56)*3412969.28327645/'Life time change'!$C11</f>
        <v>0</v>
      </c>
      <c r="GT100">
        <f>('RCP19-NEW'!AC13*'Per Unit Emission'!AT56)*3412969.28327645/'Life time change'!$C11</f>
        <v>0</v>
      </c>
      <c r="GU100">
        <f>('RCP19-NEW'!AD13*'Per Unit Emission'!AU56)*3412969.28327645/'Life time change'!$C11</f>
        <v>0</v>
      </c>
      <c r="GV100">
        <f>('RCP19-NEW'!AE13*'Per Unit Emission'!AV56)*3412969.28327645/'Life time change'!$C11</f>
        <v>0</v>
      </c>
      <c r="GW100">
        <f>('RCP19-NEW'!AF13*'Per Unit Emission'!AW56)*3412969.28327645/'Life time change'!$C11</f>
        <v>0</v>
      </c>
      <c r="GX100">
        <f>('RCP19-NEW'!AG13*'Per Unit Emission'!AX56)*3412969.28327645/'Life time change'!$C11</f>
        <v>0</v>
      </c>
      <c r="GY100">
        <f>('RCP19-NEW'!AH13*'Per Unit Emission'!AY56)*3412969.28327645/'Life time change'!$C11</f>
        <v>0</v>
      </c>
      <c r="GZ100">
        <f>('RCP19-NEW'!AI13*'Per Unit Emission'!AZ56)*3412969.28327645/'Life time change'!$C11</f>
        <v>0</v>
      </c>
      <c r="HA100">
        <f>('RCP19-NEW'!AJ13*'Per Unit Emission'!BA56)*3412969.28327645</f>
        <v>0</v>
      </c>
      <c r="HB100">
        <f>('RCP19-NEW'!AK13*'Per Unit Emission'!AK56)*3412969.28327645/'Life time change'!$C11</f>
        <v>0</v>
      </c>
      <c r="HC100">
        <f>('RCP19-NEW'!AL13*'Per Unit Emission'!AL56)*3412969.28327645/'Life time change'!$C11</f>
        <v>0</v>
      </c>
      <c r="HD100">
        <f>('RCP19-NEW'!AM13*'Per Unit Emission'!AM56)*3412969.28327645/'Life time change'!$C11</f>
        <v>0</v>
      </c>
      <c r="HE100">
        <f>('RCP19-NEW'!AN13*'Per Unit Emission'!AN56)*3412969.28327645/'Life time change'!$C11</f>
        <v>0</v>
      </c>
      <c r="HF100">
        <f>('RCP19-NEW'!AO13*'Per Unit Emission'!AO56)*3412969.28327645/'Life time change'!$C11</f>
        <v>0</v>
      </c>
      <c r="HG100">
        <f>('RCP19-NEW'!AP13*'Per Unit Emission'!AP56)*3412969.28327645/'Life time change'!$C11</f>
        <v>0</v>
      </c>
      <c r="HH100">
        <f>('RCP19-NEW'!AQ13*'Per Unit Emission'!AQ56)*3412969.28327645/'Life time change'!$C11</f>
        <v>0</v>
      </c>
      <c r="HI100">
        <f>('RCP19-NEW'!AR13*'Per Unit Emission'!AR56)*3412969.28327645/'Life time change'!$C11</f>
        <v>0</v>
      </c>
      <c r="HJ100">
        <f>('RCP19-NEW'!AS13*'Per Unit Emission'!AS56)*3412969.28327645/'Life time change'!$C11</f>
        <v>0</v>
      </c>
      <c r="HK100">
        <f>('RCP19-NEW'!AT13*'Per Unit Emission'!AT56)*3412969.28327645/'Life time change'!$C11</f>
        <v>0</v>
      </c>
      <c r="HL100">
        <f>('RCP19-NEW'!AU13*'Per Unit Emission'!AU56)*3412969.28327645/'Life time change'!$C11</f>
        <v>0</v>
      </c>
      <c r="HM100">
        <f>('RCP19-NEW'!AV13*'Per Unit Emission'!AV56)*3412969.28327645/'Life time change'!$C11</f>
        <v>0</v>
      </c>
      <c r="HN100">
        <f>('RCP19-NEW'!AW13*'Per Unit Emission'!AW56)*3412969.28327645/'Life time change'!$C11</f>
        <v>0</v>
      </c>
      <c r="HO100">
        <f>('RCP19-NEW'!AX13*'Per Unit Emission'!AX56)*3412969.28327645/'Life time change'!$C11</f>
        <v>0</v>
      </c>
      <c r="HP100">
        <f>('RCP19-NEW'!AY13*'Per Unit Emission'!AY56)*3412969.28327645/'Life time change'!$C11</f>
        <v>0</v>
      </c>
      <c r="HQ100">
        <f>('RCP19-NEW'!AZ13*'Per Unit Emission'!AZ56)*3412969.28327645/'Life time change'!$C11</f>
        <v>0</v>
      </c>
      <c r="HR100">
        <f>('RCP19-NEW'!BA13*'Per Unit Emission'!BA56)*3412969.28327645</f>
        <v>0</v>
      </c>
      <c r="HS100">
        <f>('RCP19-NEW'!BB13*'Per Unit Emission'!AK56)*3412969.28327645/'Life time change'!$C11</f>
        <v>0</v>
      </c>
      <c r="HT100">
        <f>('RCP19-NEW'!BC13*'Per Unit Emission'!AL56)*3412969.28327645/'Life time change'!$C11</f>
        <v>0</v>
      </c>
      <c r="HU100">
        <f>('RCP19-NEW'!BD13*'Per Unit Emission'!AM56)*3412969.28327645/'Life time change'!$C11</f>
        <v>0</v>
      </c>
      <c r="HV100">
        <f>('RCP19-NEW'!BE13*'Per Unit Emission'!AN56)*3412969.28327645/'Life time change'!$C11</f>
        <v>0</v>
      </c>
      <c r="HW100">
        <f>('RCP19-NEW'!BF13*'Per Unit Emission'!AO56)*3412969.28327645/'Life time change'!$C11</f>
        <v>0</v>
      </c>
      <c r="HX100">
        <f>('RCP19-NEW'!BG13*'Per Unit Emission'!AP56)*3412969.28327645/'Life time change'!$C11</f>
        <v>0</v>
      </c>
      <c r="HY100">
        <f>('RCP19-NEW'!BH13*'Per Unit Emission'!AQ56)*3412969.28327645/'Life time change'!$C11</f>
        <v>0</v>
      </c>
      <c r="HZ100">
        <f>('RCP19-NEW'!BI13*'Per Unit Emission'!AR56)*3412969.28327645/'Life time change'!$C11</f>
        <v>0</v>
      </c>
      <c r="IA100">
        <f>('RCP19-NEW'!BJ13*'Per Unit Emission'!AS56)*3412969.28327645/'Life time change'!$C11</f>
        <v>0</v>
      </c>
      <c r="IB100">
        <f>('RCP19-NEW'!BK13*'Per Unit Emission'!AT56)*3412969.28327645/'Life time change'!$C11</f>
        <v>0</v>
      </c>
      <c r="IC100">
        <f>('RCP19-NEW'!BL13*'Per Unit Emission'!AU56)*3412969.28327645/'Life time change'!$C11</f>
        <v>0</v>
      </c>
      <c r="ID100">
        <f>('RCP19-NEW'!BM13*'Per Unit Emission'!AV56)*3412969.28327645/'Life time change'!$C11</f>
        <v>0</v>
      </c>
      <c r="IE100">
        <f>('RCP19-NEW'!BN13*'Per Unit Emission'!AW56)*3412969.28327645/'Life time change'!$C11</f>
        <v>0</v>
      </c>
      <c r="IF100">
        <f>('RCP19-NEW'!BO13*'Per Unit Emission'!AX56)*3412969.28327645/'Life time change'!$C11</f>
        <v>0</v>
      </c>
      <c r="IG100">
        <f>('RCP19-NEW'!BP13*'Per Unit Emission'!AY56)*3412969.28327645/'Life time change'!$C11</f>
        <v>0</v>
      </c>
      <c r="IH100">
        <f>('RCP19-NEW'!BQ13*'Per Unit Emission'!AZ56)*3412969.28327645/'Life time change'!$C11</f>
        <v>0</v>
      </c>
      <c r="II100">
        <f>('RCP19-NEW'!BR13*'Per Unit Emission'!BA56)*3412969.28327645</f>
        <v>0</v>
      </c>
      <c r="IJ100">
        <f>('RCP19-NEW'!BS13*'Per Unit Emission'!AK56)*3412969.28327645/'Life time change'!$C11</f>
        <v>0</v>
      </c>
      <c r="IK100">
        <f>('RCP19-NEW'!BT13*'Per Unit Emission'!AL56)*3412969.28327645/'Life time change'!$C11</f>
        <v>0</v>
      </c>
      <c r="IL100">
        <f>('RCP19-NEW'!BU13*'Per Unit Emission'!AM56)*3412969.28327645/'Life time change'!$C11</f>
        <v>0</v>
      </c>
      <c r="IM100">
        <f>('RCP19-NEW'!BV13*'Per Unit Emission'!AN56)*3412969.28327645/'Life time change'!$C11</f>
        <v>0</v>
      </c>
      <c r="IN100">
        <f>('RCP19-NEW'!BW13*'Per Unit Emission'!AO56)*3412969.28327645/'Life time change'!$C11</f>
        <v>0</v>
      </c>
      <c r="IO100">
        <f>('RCP19-NEW'!BX13*'Per Unit Emission'!AP56)*3412969.28327645/'Life time change'!$C11</f>
        <v>0</v>
      </c>
      <c r="IP100">
        <f>('RCP19-NEW'!BY13*'Per Unit Emission'!AQ56)*3412969.28327645/'Life time change'!$C11</f>
        <v>0</v>
      </c>
      <c r="IQ100">
        <f>('RCP19-NEW'!BZ13*'Per Unit Emission'!AR56)*3412969.28327645/'Life time change'!$C11</f>
        <v>0</v>
      </c>
      <c r="IR100">
        <f>('RCP19-NEW'!CA13*'Per Unit Emission'!AS56)*3412969.28327645/'Life time change'!$C11</f>
        <v>0</v>
      </c>
      <c r="IS100">
        <f>('RCP19-NEW'!CB13*'Per Unit Emission'!AT56)*3412969.28327645/'Life time change'!$C11</f>
        <v>0</v>
      </c>
      <c r="IT100">
        <f>('RCP19-NEW'!CC13*'Per Unit Emission'!AU56)*3412969.28327645/'Life time change'!$C11</f>
        <v>0</v>
      </c>
      <c r="IU100">
        <f>('RCP19-NEW'!CD13*'Per Unit Emission'!AV56)*3412969.28327645/'Life time change'!$C11</f>
        <v>0</v>
      </c>
      <c r="IV100">
        <f>('RCP19-NEW'!CE13*'Per Unit Emission'!AW56)*3412969.28327645/'Life time change'!$C11</f>
        <v>0</v>
      </c>
      <c r="IW100">
        <f>('RCP19-NEW'!CF13*'Per Unit Emission'!AX56)*3412969.28327645/'Life time change'!$C11</f>
        <v>0</v>
      </c>
      <c r="IX100">
        <f>('RCP19-NEW'!CG13*'Per Unit Emission'!AY56)*3412969.28327645/'Life time change'!$C11</f>
        <v>0</v>
      </c>
      <c r="IY100">
        <f>('RCP19-NEW'!CH13*'Per Unit Emission'!AZ56)*3412969.28327645/'Life time change'!$C11</f>
        <v>0</v>
      </c>
    </row>
    <row r="101" spans="1:259" x14ac:dyDescent="0.25">
      <c r="A101">
        <v>2020</v>
      </c>
      <c r="B101">
        <f>('Base-New'!C14*'Per Unit Emission'!C57)*3412969.28327645/'Life time change'!$C12</f>
        <v>0</v>
      </c>
      <c r="C101">
        <f>('Base-New'!D14*'Per Unit Emission'!D57)*3412969.28327645/'Life time change'!$C12</f>
        <v>0</v>
      </c>
      <c r="D101">
        <f>('Base-New'!E14*'Per Unit Emission'!E57)*3412969.28327645/'Life time change'!$C12</f>
        <v>0</v>
      </c>
      <c r="E101">
        <f>('Base-New'!F14*'Per Unit Emission'!F57)*3412969.28327645/'Life time change'!$C12</f>
        <v>0</v>
      </c>
      <c r="F101">
        <f>('Base-New'!G14*'Per Unit Emission'!G57)*3412969.28327645/'Life time change'!$C12</f>
        <v>0</v>
      </c>
      <c r="G101">
        <f>('Base-New'!H14*'Per Unit Emission'!H57)*3412969.28327645/'Life time change'!$C12</f>
        <v>0</v>
      </c>
      <c r="H101">
        <f>('Base-New'!I14*'Per Unit Emission'!I57)*3412969.28327645/'Life time change'!$C12</f>
        <v>0</v>
      </c>
      <c r="I101">
        <f>('Base-New'!J14*'Per Unit Emission'!J57)*3412969.28327645/'Life time change'!$C12</f>
        <v>0</v>
      </c>
      <c r="J101">
        <f>('Base-New'!K14*'Per Unit Emission'!K57)*3412969.28327645/'Life time change'!$C12</f>
        <v>0</v>
      </c>
      <c r="K101">
        <f>('Base-New'!L14*'Per Unit Emission'!L57)*3412969.28327645/'Life time change'!$C12</f>
        <v>0</v>
      </c>
      <c r="L101">
        <f>('Base-New'!M14*'Per Unit Emission'!M57)*3412969.28327645/'Life time change'!$C12</f>
        <v>0</v>
      </c>
      <c r="M101">
        <f>('Base-New'!N14*'Per Unit Emission'!N57)*3412969.28327645/'Life time change'!$C12</f>
        <v>0</v>
      </c>
      <c r="N101">
        <f>('Base-New'!O14*'Per Unit Emission'!O57)*3412969.28327645/'Life time change'!$C12</f>
        <v>0</v>
      </c>
      <c r="O101">
        <f>('Base-New'!P14*'Per Unit Emission'!P57)*3412969.28327645/'Life time change'!$C12</f>
        <v>0</v>
      </c>
      <c r="P101">
        <f>('Base-New'!Q14*'Per Unit Emission'!Q57)*3412969.28327645/'Life time change'!$C12</f>
        <v>0</v>
      </c>
      <c r="Q101">
        <f>('Base-New'!R14*'Per Unit Emission'!R57)*3412969.28327645/'Life time change'!$C12</f>
        <v>0</v>
      </c>
      <c r="R101">
        <v>10</v>
      </c>
      <c r="S101">
        <f>('Base-New'!T14*'Per Unit Emission'!C57)*3412969.28327645/'Life time change'!$C12</f>
        <v>0</v>
      </c>
      <c r="T101">
        <f>('Base-New'!U14*'Per Unit Emission'!D57)*3412969.28327645/'Life time change'!$C12</f>
        <v>0</v>
      </c>
      <c r="U101">
        <f>('Base-New'!V14*'Per Unit Emission'!E57)*3412969.28327645/'Life time change'!$C12</f>
        <v>0</v>
      </c>
      <c r="V101">
        <f>('Base-New'!W14*'Per Unit Emission'!F57)*3412969.28327645/'Life time change'!$C12</f>
        <v>0</v>
      </c>
      <c r="W101">
        <f>('Base-New'!X14*'Per Unit Emission'!G57)*3412969.28327645/'Life time change'!$C12</f>
        <v>0</v>
      </c>
      <c r="X101">
        <f>('Base-New'!Y14*'Per Unit Emission'!H57)*3412969.28327645/'Life time change'!$C12</f>
        <v>0</v>
      </c>
      <c r="Y101">
        <f>('Base-New'!Z14*'Per Unit Emission'!I57)*3412969.28327645/'Life time change'!$C12</f>
        <v>0</v>
      </c>
      <c r="Z101">
        <f>('Base-New'!AA14*'Per Unit Emission'!J57)*3412969.28327645/'Life time change'!$C12</f>
        <v>0</v>
      </c>
      <c r="AA101">
        <f>('Base-New'!AB14*'Per Unit Emission'!K57)*3412969.28327645/'Life time change'!$C12</f>
        <v>0</v>
      </c>
      <c r="AB101">
        <f>('Base-New'!AC14*'Per Unit Emission'!L57)*3412969.28327645/'Life time change'!$C12</f>
        <v>0</v>
      </c>
      <c r="AC101">
        <f>('Base-New'!AD14*'Per Unit Emission'!M57)*3412969.28327645/'Life time change'!$C12</f>
        <v>0</v>
      </c>
      <c r="AD101">
        <f>('Base-New'!AE14*'Per Unit Emission'!N57)*3412969.28327645/'Life time change'!$C12</f>
        <v>0</v>
      </c>
      <c r="AE101">
        <f>('Base-New'!AF14*'Per Unit Emission'!O57)*3412969.28327645/'Life time change'!$C12</f>
        <v>0</v>
      </c>
      <c r="AF101">
        <f>('Base-New'!AG14*'Per Unit Emission'!P57)*3412969.28327645/'Life time change'!$C12</f>
        <v>0</v>
      </c>
      <c r="AG101">
        <f>('Base-New'!AH14*'Per Unit Emission'!Q57)*3412969.28327645/'Life time change'!$C12</f>
        <v>0</v>
      </c>
      <c r="AH101">
        <f>('Base-New'!AI14*'Per Unit Emission'!R57)*3412969.28327645/'Life time change'!$C12</f>
        <v>0</v>
      </c>
      <c r="AI101">
        <v>10</v>
      </c>
      <c r="AJ101">
        <f>('Base-New'!AK14*'Per Unit Emission'!C57)*3412969.28327645/'Life time change'!$C12</f>
        <v>0</v>
      </c>
      <c r="AK101">
        <f>('Base-New'!AL14*'Per Unit Emission'!D57)*3412969.28327645/'Life time change'!$C12</f>
        <v>0</v>
      </c>
      <c r="AL101">
        <f>('Base-New'!AM14*'Per Unit Emission'!E57)*3412969.28327645/'Life time change'!$C12</f>
        <v>0</v>
      </c>
      <c r="AM101">
        <f>('Base-New'!AN14*'Per Unit Emission'!F57)*3412969.28327645/'Life time change'!$C12</f>
        <v>0</v>
      </c>
      <c r="AN101">
        <f>('Base-New'!AO14*'Per Unit Emission'!G57)*3412969.28327645/'Life time change'!$C12</f>
        <v>0</v>
      </c>
      <c r="AO101">
        <f>('Base-New'!AP14*'Per Unit Emission'!H57)*3412969.28327645/'Life time change'!$C12</f>
        <v>0</v>
      </c>
      <c r="AP101">
        <f>('Base-New'!AQ14*'Per Unit Emission'!I57)*3412969.28327645/'Life time change'!$C12</f>
        <v>0</v>
      </c>
      <c r="AQ101">
        <f>('Base-New'!AR14*'Per Unit Emission'!J57)*3412969.28327645/'Life time change'!$C12</f>
        <v>0</v>
      </c>
      <c r="AR101">
        <f>('Base-New'!AS14*'Per Unit Emission'!K57)*3412969.28327645/'Life time change'!$C12</f>
        <v>0</v>
      </c>
      <c r="AS101">
        <f>('Base-New'!AT14*'Per Unit Emission'!L57)*3412969.28327645/'Life time change'!$C12</f>
        <v>0</v>
      </c>
      <c r="AT101">
        <f>('Base-New'!AU14*'Per Unit Emission'!M57)*3412969.28327645/'Life time change'!$C12</f>
        <v>0</v>
      </c>
      <c r="AU101">
        <f>('Base-New'!AV14*'Per Unit Emission'!N57)*3412969.28327645/'Life time change'!$C12</f>
        <v>0</v>
      </c>
      <c r="AV101">
        <f>('Base-New'!AW14*'Per Unit Emission'!O57)*3412969.28327645/'Life time change'!$C12</f>
        <v>0</v>
      </c>
      <c r="AW101">
        <f>('Base-New'!AX14*'Per Unit Emission'!P57)*3412969.28327645/'Life time change'!$C12</f>
        <v>0</v>
      </c>
      <c r="AX101">
        <f>('Base-New'!AY14*'Per Unit Emission'!Q57)*3412969.28327645/'Life time change'!$C12</f>
        <v>0</v>
      </c>
      <c r="AY101">
        <f>('Base-New'!AZ14*'Per Unit Emission'!R57)*3412969.28327645/'Life time change'!$C12</f>
        <v>0</v>
      </c>
      <c r="AZ101">
        <v>10</v>
      </c>
      <c r="BA101">
        <f>('Base-New'!BB14*'Per Unit Emission'!C57)*3412969.28327645/'Life time change'!$C12</f>
        <v>0</v>
      </c>
      <c r="BB101">
        <f>('Base-New'!BC14*'Per Unit Emission'!D57)*3412969.28327645/'Life time change'!$C12</f>
        <v>0</v>
      </c>
      <c r="BC101">
        <f>('Base-New'!BD14*'Per Unit Emission'!E57)*3412969.28327645/'Life time change'!$C12</f>
        <v>0</v>
      </c>
      <c r="BD101">
        <f>('Base-New'!BE14*'Per Unit Emission'!F57)*3412969.28327645/'Life time change'!$C12</f>
        <v>0</v>
      </c>
      <c r="BE101">
        <f>('Base-New'!BF14*'Per Unit Emission'!G57)*3412969.28327645/'Life time change'!$C12</f>
        <v>0</v>
      </c>
      <c r="BF101">
        <f>('Base-New'!BG14*'Per Unit Emission'!H57)*3412969.28327645/'Life time change'!$C12</f>
        <v>0</v>
      </c>
      <c r="BG101">
        <f>('Base-New'!BH14*'Per Unit Emission'!I57)*3412969.28327645/'Life time change'!$C12</f>
        <v>0</v>
      </c>
      <c r="BH101">
        <f>('Base-New'!BI14*'Per Unit Emission'!J57)*3412969.28327645/'Life time change'!$C12</f>
        <v>0</v>
      </c>
      <c r="BI101">
        <f>('Base-New'!BJ14*'Per Unit Emission'!K57)*3412969.28327645/'Life time change'!$C12</f>
        <v>0</v>
      </c>
      <c r="BJ101">
        <f>('Base-New'!BK14*'Per Unit Emission'!L57)*3412969.28327645/'Life time change'!$C12</f>
        <v>0</v>
      </c>
      <c r="BK101">
        <f>('Base-New'!BL14*'Per Unit Emission'!M57)*3412969.28327645/'Life time change'!$C12</f>
        <v>0</v>
      </c>
      <c r="BL101">
        <f>('Base-New'!BM14*'Per Unit Emission'!N57)*3412969.28327645/'Life time change'!$C12</f>
        <v>0</v>
      </c>
      <c r="BM101">
        <f>('Base-New'!BN14*'Per Unit Emission'!O57)*3412969.28327645/'Life time change'!$C12</f>
        <v>0</v>
      </c>
      <c r="BN101">
        <f>('Base-New'!BO14*'Per Unit Emission'!P57)*3412969.28327645/'Life time change'!$C12</f>
        <v>0</v>
      </c>
      <c r="BO101">
        <f>('Base-New'!BP14*'Per Unit Emission'!Q57)*3412969.28327645/'Life time change'!$C12</f>
        <v>0</v>
      </c>
      <c r="BP101">
        <f>('Base-New'!BQ14*'Per Unit Emission'!R57)*3412969.28327645/'Life time change'!$C12</f>
        <v>0</v>
      </c>
      <c r="BQ101">
        <v>10</v>
      </c>
      <c r="BR101">
        <f>('Base-New'!BS14*'Per Unit Emission'!C57)*3412969.28327645/'Life time change'!$C12</f>
        <v>0</v>
      </c>
      <c r="BS101">
        <f>('Base-New'!BT14*'Per Unit Emission'!D57)*3412969.28327645/'Life time change'!$C12</f>
        <v>0</v>
      </c>
      <c r="BT101">
        <f>('Base-New'!BU14*'Per Unit Emission'!E57)*3412969.28327645/'Life time change'!$C12</f>
        <v>0</v>
      </c>
      <c r="BU101">
        <f>('Base-New'!BV14*'Per Unit Emission'!F57)*3412969.28327645/'Life time change'!$C12</f>
        <v>0</v>
      </c>
      <c r="BV101">
        <f>('Base-New'!BW14*'Per Unit Emission'!G57)*3412969.28327645/'Life time change'!$C12</f>
        <v>0</v>
      </c>
      <c r="BW101">
        <f>('Base-New'!BX14*'Per Unit Emission'!H57)*3412969.28327645/'Life time change'!$C12</f>
        <v>0</v>
      </c>
      <c r="BX101">
        <f>('Base-New'!BY14*'Per Unit Emission'!I57)*3412969.28327645/'Life time change'!$C12</f>
        <v>0</v>
      </c>
      <c r="BY101">
        <f>('Base-New'!BZ14*'Per Unit Emission'!J57)*3412969.28327645/'Life time change'!$C12</f>
        <v>0</v>
      </c>
      <c r="BZ101">
        <f>('Base-New'!CA14*'Per Unit Emission'!K57)*3412969.28327645/'Life time change'!$C12</f>
        <v>0</v>
      </c>
      <c r="CA101">
        <f>('Base-New'!CB14*'Per Unit Emission'!L57)*3412969.28327645/'Life time change'!$C12</f>
        <v>0</v>
      </c>
      <c r="CB101">
        <f>('Base-New'!CC14*'Per Unit Emission'!M57)*3412969.28327645/'Life time change'!$C12</f>
        <v>0</v>
      </c>
      <c r="CC101">
        <f>('Base-New'!CD14*'Per Unit Emission'!N57)*3412969.28327645/'Life time change'!$C12</f>
        <v>0</v>
      </c>
      <c r="CD101">
        <f>('Base-New'!CE14*'Per Unit Emission'!O57)*3412969.28327645/'Life time change'!$C12</f>
        <v>0</v>
      </c>
      <c r="CE101">
        <f>('Base-New'!CF14*'Per Unit Emission'!P57)*3412969.28327645/'Life time change'!$C12</f>
        <v>0</v>
      </c>
      <c r="CF101">
        <f>('Base-New'!CG14*'Per Unit Emission'!Q57)*3412969.28327645/'Life time change'!$C12</f>
        <v>0</v>
      </c>
      <c r="CG101">
        <f>('Base-New'!CH14*'Per Unit Emission'!R57)*3412969.28327645/'Life time change'!$C12</f>
        <v>0</v>
      </c>
      <c r="CJ101">
        <v>2020</v>
      </c>
      <c r="CK101">
        <f>('RCP26-NEW'!C14*'Per Unit Emission'!T57)*3412969.28327645/'Life time change'!$C12</f>
        <v>0</v>
      </c>
      <c r="CL101">
        <f>('RCP26-NEW'!D14*'Per Unit Emission'!U57)*3412969.28327645/'Life time change'!$C12</f>
        <v>0</v>
      </c>
      <c r="CM101">
        <f>('RCP26-NEW'!E14*'Per Unit Emission'!V57)*3412969.28327645/'Life time change'!$C12</f>
        <v>0</v>
      </c>
      <c r="CN101">
        <f>('RCP26-NEW'!F14*'Per Unit Emission'!W57)*3412969.28327645/'Life time change'!$C12</f>
        <v>0</v>
      </c>
      <c r="CO101">
        <f>('RCP26-NEW'!G14*'Per Unit Emission'!X57)*3412969.28327645/'Life time change'!$C12</f>
        <v>0</v>
      </c>
      <c r="CP101">
        <f>('RCP26-NEW'!H14*'Per Unit Emission'!Y57)*3412969.28327645/'Life time change'!$C12</f>
        <v>0</v>
      </c>
      <c r="CQ101">
        <f>('RCP26-NEW'!I14*'Per Unit Emission'!Z57)*3412969.28327645/'Life time change'!$C12</f>
        <v>0</v>
      </c>
      <c r="CR101">
        <f>('RCP26-NEW'!J14*'Per Unit Emission'!AA57)*3412969.28327645/'Life time change'!$C12</f>
        <v>0</v>
      </c>
      <c r="CS101">
        <f>('RCP26-NEW'!K14*'Per Unit Emission'!AB57)*3412969.28327645/'Life time change'!$C12</f>
        <v>0</v>
      </c>
      <c r="CT101">
        <f>('RCP26-NEW'!L14*'Per Unit Emission'!AC57)*3412969.28327645/'Life time change'!$C12</f>
        <v>0</v>
      </c>
      <c r="CU101">
        <f>('RCP26-NEW'!M14*'Per Unit Emission'!AD57)*3412969.28327645/'Life time change'!$C12</f>
        <v>0</v>
      </c>
      <c r="CV101">
        <f>('RCP26-NEW'!N14*'Per Unit Emission'!AE57)*3412969.28327645/'Life time change'!$C12</f>
        <v>0</v>
      </c>
      <c r="CW101">
        <f>('RCP26-NEW'!O14*'Per Unit Emission'!AF57)*3412969.28327645/'Life time change'!$C12</f>
        <v>0</v>
      </c>
      <c r="CX101">
        <f>('RCP26-NEW'!P14*'Per Unit Emission'!AG57)*3412969.28327645/'Life time change'!$C12</f>
        <v>0</v>
      </c>
      <c r="CY101">
        <f>('RCP26-NEW'!Q14*'Per Unit Emission'!AH57)*3412969.28327645/'Life time change'!$C12</f>
        <v>0</v>
      </c>
      <c r="CZ101">
        <f>('RCP26-NEW'!R14*'Per Unit Emission'!AI57)*3412969.28327645/'Life time change'!$C12</f>
        <v>0</v>
      </c>
      <c r="DA101">
        <f>('RCP26-NEW'!S14*'Per Unit Emission'!AJ57)*3412969.28327645</f>
        <v>0</v>
      </c>
      <c r="DB101">
        <f>('RCP26-NEW'!T14*'Per Unit Emission'!T57)*3412969.28327645/'Life time change'!$C12</f>
        <v>0</v>
      </c>
      <c r="DC101">
        <f>('RCP26-NEW'!U14*'Per Unit Emission'!U57)*3412969.28327645/'Life time change'!$C12</f>
        <v>0</v>
      </c>
      <c r="DD101">
        <f>('RCP26-NEW'!V14*'Per Unit Emission'!V57)*3412969.28327645/'Life time change'!$C12</f>
        <v>0</v>
      </c>
      <c r="DE101">
        <f>('RCP26-NEW'!W14*'Per Unit Emission'!W57)*3412969.28327645/'Life time change'!$C12</f>
        <v>0</v>
      </c>
      <c r="DF101">
        <f>('RCP26-NEW'!X14*'Per Unit Emission'!X57)*3412969.28327645/'Life time change'!$C12</f>
        <v>0</v>
      </c>
      <c r="DG101">
        <f>('RCP26-NEW'!Y14*'Per Unit Emission'!Y57)*3412969.28327645/'Life time change'!$C12</f>
        <v>0</v>
      </c>
      <c r="DH101">
        <f>('RCP26-NEW'!Z14*'Per Unit Emission'!Z57)*3412969.28327645/'Life time change'!$C12</f>
        <v>0</v>
      </c>
      <c r="DI101">
        <f>('RCP26-NEW'!AA14*'Per Unit Emission'!AA57)*3412969.28327645/'Life time change'!$C12</f>
        <v>0</v>
      </c>
      <c r="DJ101">
        <f>('RCP26-NEW'!AB14*'Per Unit Emission'!AB57)*3412969.28327645/'Life time change'!$C12</f>
        <v>0</v>
      </c>
      <c r="DK101">
        <f>('RCP26-NEW'!AC14*'Per Unit Emission'!AC57)*3412969.28327645/'Life time change'!$C12</f>
        <v>0</v>
      </c>
      <c r="DL101">
        <f>('RCP26-NEW'!AD14*'Per Unit Emission'!AD57)*3412969.28327645/'Life time change'!$C12</f>
        <v>0</v>
      </c>
      <c r="DM101">
        <f>('RCP26-NEW'!AE14*'Per Unit Emission'!AE57)*3412969.28327645/'Life time change'!$C12</f>
        <v>0</v>
      </c>
      <c r="DN101">
        <f>('RCP26-NEW'!AF14*'Per Unit Emission'!AF57)*3412969.28327645/'Life time change'!$C12</f>
        <v>0</v>
      </c>
      <c r="DO101">
        <f>('RCP26-NEW'!AG14*'Per Unit Emission'!AG57)*3412969.28327645/'Life time change'!$C12</f>
        <v>0</v>
      </c>
      <c r="DP101">
        <f>('RCP26-NEW'!AH14*'Per Unit Emission'!AH57)*3412969.28327645/'Life time change'!$C12</f>
        <v>0</v>
      </c>
      <c r="DQ101">
        <f>('RCP26-NEW'!AI14*'Per Unit Emission'!AI57)*3412969.28327645/'Life time change'!$C12</f>
        <v>0</v>
      </c>
      <c r="DR101">
        <f>('RCP26-NEW'!AJ14*'Per Unit Emission'!AJ57)*3412969.28327645</f>
        <v>0</v>
      </c>
      <c r="DS101">
        <f>('RCP26-NEW'!AK14*'Per Unit Emission'!T57)*3412969.28327645/'Life time change'!$C12</f>
        <v>0</v>
      </c>
      <c r="DT101">
        <f>('RCP26-NEW'!AL14*'Per Unit Emission'!U57)*3412969.28327645/'Life time change'!$C12</f>
        <v>0</v>
      </c>
      <c r="DU101">
        <f>('RCP26-NEW'!AM14*'Per Unit Emission'!V57)*3412969.28327645/'Life time change'!$C12</f>
        <v>0</v>
      </c>
      <c r="DV101">
        <f>('RCP26-NEW'!AN14*'Per Unit Emission'!W57)*3412969.28327645/'Life time change'!$C12</f>
        <v>0</v>
      </c>
      <c r="DW101">
        <f>('RCP26-NEW'!AO14*'Per Unit Emission'!X57)*3412969.28327645/'Life time change'!$C12</f>
        <v>0</v>
      </c>
      <c r="DX101">
        <f>('RCP26-NEW'!AP14*'Per Unit Emission'!Y57)*3412969.28327645/'Life time change'!$C12</f>
        <v>0</v>
      </c>
      <c r="DY101">
        <f>('RCP26-NEW'!AQ14*'Per Unit Emission'!Z57)*3412969.28327645/'Life time change'!$C12</f>
        <v>0</v>
      </c>
      <c r="DZ101">
        <f>('RCP26-NEW'!AR14*'Per Unit Emission'!AA57)*3412969.28327645/'Life time change'!$C12</f>
        <v>0</v>
      </c>
      <c r="EA101">
        <f>('RCP26-NEW'!AS14*'Per Unit Emission'!AB57)*3412969.28327645/'Life time change'!$C12</f>
        <v>0</v>
      </c>
      <c r="EB101">
        <f>('RCP26-NEW'!AT14*'Per Unit Emission'!AC57)*3412969.28327645/'Life time change'!$C12</f>
        <v>0</v>
      </c>
      <c r="EC101">
        <f>('RCP26-NEW'!AU14*'Per Unit Emission'!AD57)*3412969.28327645/'Life time change'!$C12</f>
        <v>0</v>
      </c>
      <c r="ED101">
        <f>('RCP26-NEW'!AV14*'Per Unit Emission'!AE57)*3412969.28327645/'Life time change'!$C12</f>
        <v>0</v>
      </c>
      <c r="EE101">
        <f>('RCP26-NEW'!AW14*'Per Unit Emission'!AF57)*3412969.28327645/'Life time change'!$C12</f>
        <v>0</v>
      </c>
      <c r="EF101">
        <f>('RCP26-NEW'!AX14*'Per Unit Emission'!AG57)*3412969.28327645/'Life time change'!$C12</f>
        <v>0</v>
      </c>
      <c r="EG101">
        <f>('RCP26-NEW'!AY14*'Per Unit Emission'!AH57)*3412969.28327645/'Life time change'!$C12</f>
        <v>0</v>
      </c>
      <c r="EH101">
        <f>('RCP26-NEW'!AZ14*'Per Unit Emission'!AI57)*3412969.28327645/'Life time change'!$C12</f>
        <v>0</v>
      </c>
      <c r="EI101">
        <f>('RCP26-NEW'!BA14*'Per Unit Emission'!AJ57)*3412969.28327645</f>
        <v>0</v>
      </c>
      <c r="EJ101">
        <f>('RCP26-NEW'!BB14*'Per Unit Emission'!T57)*3412969.28327645/'Life time change'!$C12</f>
        <v>0</v>
      </c>
      <c r="EK101">
        <f>('RCP26-NEW'!BC14*'Per Unit Emission'!U57)*3412969.28327645/'Life time change'!$C12</f>
        <v>0</v>
      </c>
      <c r="EL101">
        <f>('RCP26-NEW'!BD14*'Per Unit Emission'!V57)*3412969.28327645/'Life time change'!$C12</f>
        <v>0</v>
      </c>
      <c r="EM101">
        <f>('RCP26-NEW'!BE14*'Per Unit Emission'!W57)*3412969.28327645/'Life time change'!$C12</f>
        <v>0</v>
      </c>
      <c r="EN101">
        <f>('RCP26-NEW'!BF14*'Per Unit Emission'!X57)*3412969.28327645/'Life time change'!$C12</f>
        <v>0</v>
      </c>
      <c r="EO101">
        <f>('RCP26-NEW'!BG14*'Per Unit Emission'!Y57)*3412969.28327645/'Life time change'!$C12</f>
        <v>0</v>
      </c>
      <c r="EP101">
        <f>('RCP26-NEW'!BH14*'Per Unit Emission'!Z57)*3412969.28327645/'Life time change'!$C12</f>
        <v>0</v>
      </c>
      <c r="EQ101">
        <f>('RCP26-NEW'!BI14*'Per Unit Emission'!AA57)*3412969.28327645/'Life time change'!$C12</f>
        <v>0</v>
      </c>
      <c r="ER101">
        <f>('RCP26-NEW'!BJ14*'Per Unit Emission'!AB57)*3412969.28327645/'Life time change'!$C12</f>
        <v>0</v>
      </c>
      <c r="ES101">
        <f>('RCP26-NEW'!BK14*'Per Unit Emission'!AC57)*3412969.28327645/'Life time change'!$C12</f>
        <v>0</v>
      </c>
      <c r="ET101">
        <f>('RCP26-NEW'!BL14*'Per Unit Emission'!AD57)*3412969.28327645/'Life time change'!$C12</f>
        <v>0</v>
      </c>
      <c r="EU101">
        <f>('RCP26-NEW'!BM14*'Per Unit Emission'!AE57)*3412969.28327645/'Life time change'!$C12</f>
        <v>0</v>
      </c>
      <c r="EV101">
        <f>('RCP26-NEW'!BN14*'Per Unit Emission'!AF57)*3412969.28327645/'Life time change'!$C12</f>
        <v>0</v>
      </c>
      <c r="EW101">
        <f>('RCP26-NEW'!BO14*'Per Unit Emission'!AG57)*3412969.28327645/'Life time change'!$C12</f>
        <v>0</v>
      </c>
      <c r="EX101">
        <f>('RCP26-NEW'!BP14*'Per Unit Emission'!AH57)*3412969.28327645/'Life time change'!$C12</f>
        <v>0</v>
      </c>
      <c r="EY101">
        <f>('RCP26-NEW'!BQ14*'Per Unit Emission'!AI57)*3412969.28327645/'Life time change'!$C12</f>
        <v>0</v>
      </c>
      <c r="EZ101">
        <f>('RCP26-NEW'!BR14*'Per Unit Emission'!AJ57)*3412969.28327645</f>
        <v>0</v>
      </c>
      <c r="FA101">
        <f>('RCP26-NEW'!BS14*'Per Unit Emission'!T57)*3412969.28327645/'Life time change'!$C12</f>
        <v>0</v>
      </c>
      <c r="FB101">
        <f>('RCP26-NEW'!BT14*'Per Unit Emission'!U57)*3412969.28327645/'Life time change'!$C12</f>
        <v>0</v>
      </c>
      <c r="FC101">
        <f>('RCP26-NEW'!BU14*'Per Unit Emission'!V57)*3412969.28327645/'Life time change'!$C12</f>
        <v>0</v>
      </c>
      <c r="FD101">
        <f>('RCP26-NEW'!BV14*'Per Unit Emission'!W57)*3412969.28327645/'Life time change'!$C12</f>
        <v>0</v>
      </c>
      <c r="FE101">
        <f>('RCP26-NEW'!BW14*'Per Unit Emission'!X57)*3412969.28327645/'Life time change'!$C12</f>
        <v>0</v>
      </c>
      <c r="FF101">
        <f>('RCP26-NEW'!BX14*'Per Unit Emission'!Y57)*3412969.28327645/'Life time change'!$C12</f>
        <v>0</v>
      </c>
      <c r="FG101">
        <f>('RCP26-NEW'!BY14*'Per Unit Emission'!Z57)*3412969.28327645/'Life time change'!$C12</f>
        <v>0</v>
      </c>
      <c r="FH101">
        <f>('RCP26-NEW'!BZ14*'Per Unit Emission'!AA57)*3412969.28327645/'Life time change'!$C12</f>
        <v>0</v>
      </c>
      <c r="FI101">
        <f>('RCP26-NEW'!CA14*'Per Unit Emission'!AB57)*3412969.28327645/'Life time change'!$C12</f>
        <v>0</v>
      </c>
      <c r="FJ101">
        <f>('RCP26-NEW'!CB14*'Per Unit Emission'!AC57)*3412969.28327645/'Life time change'!$C12</f>
        <v>0</v>
      </c>
      <c r="FK101">
        <f>('RCP26-NEW'!CC14*'Per Unit Emission'!AD57)*3412969.28327645/'Life time change'!$C12</f>
        <v>0</v>
      </c>
      <c r="FL101">
        <f>('RCP26-NEW'!CD14*'Per Unit Emission'!AE57)*3412969.28327645/'Life time change'!$C12</f>
        <v>0</v>
      </c>
      <c r="FM101">
        <f>('RCP26-NEW'!CE14*'Per Unit Emission'!AF57)*3412969.28327645/'Life time change'!$C12</f>
        <v>0</v>
      </c>
      <c r="FN101">
        <f>('RCP26-NEW'!CF14*'Per Unit Emission'!AG57)*3412969.28327645/'Life time change'!$C12</f>
        <v>0</v>
      </c>
      <c r="FO101">
        <f>('RCP26-NEW'!CG14*'Per Unit Emission'!AH57)*3412969.28327645/'Life time change'!$C12</f>
        <v>0</v>
      </c>
      <c r="FP101">
        <f>('RCP26-NEW'!CH14*'Per Unit Emission'!AI57)*3412969.28327645/'Life time change'!$C12</f>
        <v>0</v>
      </c>
      <c r="FS101">
        <v>2020</v>
      </c>
      <c r="FT101">
        <f>('RCP19-NEW'!C14*'Per Unit Emission'!AK57)*3412969.28327645/'Life time change'!$C12</f>
        <v>0</v>
      </c>
      <c r="FU101">
        <f>('RCP19-NEW'!D14*'Per Unit Emission'!AL57)*3412969.28327645/'Life time change'!$C12</f>
        <v>0</v>
      </c>
      <c r="FV101">
        <f>('RCP19-NEW'!E14*'Per Unit Emission'!AM57)*3412969.28327645/'Life time change'!$C12</f>
        <v>0</v>
      </c>
      <c r="FW101">
        <f>('RCP19-NEW'!F14*'Per Unit Emission'!AN57)*3412969.28327645/'Life time change'!$C12</f>
        <v>0</v>
      </c>
      <c r="FX101">
        <f>('RCP19-NEW'!G14*'Per Unit Emission'!AO57)*3412969.28327645/'Life time change'!$C12</f>
        <v>0</v>
      </c>
      <c r="FY101">
        <f>('RCP19-NEW'!H14*'Per Unit Emission'!AP57)*3412969.28327645/'Life time change'!$C12</f>
        <v>0</v>
      </c>
      <c r="FZ101">
        <f>('RCP19-NEW'!I14*'Per Unit Emission'!AQ57)*3412969.28327645/'Life time change'!$C12</f>
        <v>0</v>
      </c>
      <c r="GA101">
        <f>('RCP19-NEW'!J14*'Per Unit Emission'!AR57)*3412969.28327645/'Life time change'!$C12</f>
        <v>0</v>
      </c>
      <c r="GB101">
        <f>('RCP19-NEW'!K14*'Per Unit Emission'!AS57)*3412969.28327645/'Life time change'!$C12</f>
        <v>0</v>
      </c>
      <c r="GC101">
        <f>('RCP19-NEW'!L14*'Per Unit Emission'!AT57)*3412969.28327645/'Life time change'!$C12</f>
        <v>0</v>
      </c>
      <c r="GD101">
        <f>('RCP19-NEW'!M14*'Per Unit Emission'!AU57)*3412969.28327645/'Life time change'!$C12</f>
        <v>0</v>
      </c>
      <c r="GE101">
        <f>('RCP19-NEW'!N14*'Per Unit Emission'!AV57)*3412969.28327645/'Life time change'!$C12</f>
        <v>0</v>
      </c>
      <c r="GF101">
        <f>('RCP19-NEW'!O14*'Per Unit Emission'!AW57)*3412969.28327645/'Life time change'!$C12</f>
        <v>0</v>
      </c>
      <c r="GG101">
        <f>('RCP19-NEW'!P14*'Per Unit Emission'!AX57)*3412969.28327645/'Life time change'!$C12</f>
        <v>0</v>
      </c>
      <c r="GH101">
        <f>('RCP19-NEW'!Q14*'Per Unit Emission'!AY57)*3412969.28327645/'Life time change'!$C12</f>
        <v>0</v>
      </c>
      <c r="GI101">
        <f>('RCP19-NEW'!R14*'Per Unit Emission'!AZ57)*3412969.28327645/'Life time change'!$C12</f>
        <v>0</v>
      </c>
      <c r="GJ101">
        <f>('RCP19-NEW'!S14*'Per Unit Emission'!BA57)*3412969.28327645</f>
        <v>0</v>
      </c>
      <c r="GK101">
        <f>('RCP19-NEW'!T14*'Per Unit Emission'!AK57)*3412969.28327645/'Life time change'!$C12</f>
        <v>0</v>
      </c>
      <c r="GL101">
        <f>('RCP19-NEW'!U14*'Per Unit Emission'!AL57)*3412969.28327645/'Life time change'!$C12</f>
        <v>0</v>
      </c>
      <c r="GM101">
        <f>('RCP19-NEW'!V14*'Per Unit Emission'!AM57)*3412969.28327645/'Life time change'!$C12</f>
        <v>0</v>
      </c>
      <c r="GN101">
        <f>('RCP19-NEW'!W14*'Per Unit Emission'!AN57)*3412969.28327645/'Life time change'!$C12</f>
        <v>0</v>
      </c>
      <c r="GO101">
        <f>('RCP19-NEW'!X14*'Per Unit Emission'!AO57)*3412969.28327645/'Life time change'!$C12</f>
        <v>0</v>
      </c>
      <c r="GP101">
        <f>('RCP19-NEW'!Y14*'Per Unit Emission'!AP57)*3412969.28327645/'Life time change'!$C12</f>
        <v>0</v>
      </c>
      <c r="GQ101">
        <f>('RCP19-NEW'!Z14*'Per Unit Emission'!AQ57)*3412969.28327645/'Life time change'!$C12</f>
        <v>0</v>
      </c>
      <c r="GR101">
        <f>('RCP19-NEW'!AA14*'Per Unit Emission'!AR57)*3412969.28327645/'Life time change'!$C12</f>
        <v>0</v>
      </c>
      <c r="GS101">
        <f>('RCP19-NEW'!AB14*'Per Unit Emission'!AS57)*3412969.28327645/'Life time change'!$C12</f>
        <v>0</v>
      </c>
      <c r="GT101">
        <f>('RCP19-NEW'!AC14*'Per Unit Emission'!AT57)*3412969.28327645/'Life time change'!$C12</f>
        <v>0</v>
      </c>
      <c r="GU101">
        <f>('RCP19-NEW'!AD14*'Per Unit Emission'!AU57)*3412969.28327645/'Life time change'!$C12</f>
        <v>0</v>
      </c>
      <c r="GV101">
        <f>('RCP19-NEW'!AE14*'Per Unit Emission'!AV57)*3412969.28327645/'Life time change'!$C12</f>
        <v>0</v>
      </c>
      <c r="GW101">
        <f>('RCP19-NEW'!AF14*'Per Unit Emission'!AW57)*3412969.28327645/'Life time change'!$C12</f>
        <v>0</v>
      </c>
      <c r="GX101">
        <f>('RCP19-NEW'!AG14*'Per Unit Emission'!AX57)*3412969.28327645/'Life time change'!$C12</f>
        <v>0</v>
      </c>
      <c r="GY101">
        <f>('RCP19-NEW'!AH14*'Per Unit Emission'!AY57)*3412969.28327645/'Life time change'!$C12</f>
        <v>0</v>
      </c>
      <c r="GZ101">
        <f>('RCP19-NEW'!AI14*'Per Unit Emission'!AZ57)*3412969.28327645/'Life time change'!$C12</f>
        <v>0</v>
      </c>
      <c r="HA101">
        <f>('RCP19-NEW'!AJ14*'Per Unit Emission'!BA57)*3412969.28327645</f>
        <v>0</v>
      </c>
      <c r="HB101">
        <f>('RCP19-NEW'!AK14*'Per Unit Emission'!AK57)*3412969.28327645/'Life time change'!$C12</f>
        <v>0</v>
      </c>
      <c r="HC101">
        <f>('RCP19-NEW'!AL14*'Per Unit Emission'!AL57)*3412969.28327645/'Life time change'!$C12</f>
        <v>0</v>
      </c>
      <c r="HD101">
        <f>('RCP19-NEW'!AM14*'Per Unit Emission'!AM57)*3412969.28327645/'Life time change'!$C12</f>
        <v>0</v>
      </c>
      <c r="HE101">
        <f>('RCP19-NEW'!AN14*'Per Unit Emission'!AN57)*3412969.28327645/'Life time change'!$C12</f>
        <v>0</v>
      </c>
      <c r="HF101">
        <f>('RCP19-NEW'!AO14*'Per Unit Emission'!AO57)*3412969.28327645/'Life time change'!$C12</f>
        <v>0</v>
      </c>
      <c r="HG101">
        <f>('RCP19-NEW'!AP14*'Per Unit Emission'!AP57)*3412969.28327645/'Life time change'!$C12</f>
        <v>0</v>
      </c>
      <c r="HH101">
        <f>('RCP19-NEW'!AQ14*'Per Unit Emission'!AQ57)*3412969.28327645/'Life time change'!$C12</f>
        <v>0</v>
      </c>
      <c r="HI101">
        <f>('RCP19-NEW'!AR14*'Per Unit Emission'!AR57)*3412969.28327645/'Life time change'!$C12</f>
        <v>0</v>
      </c>
      <c r="HJ101">
        <f>('RCP19-NEW'!AS14*'Per Unit Emission'!AS57)*3412969.28327645/'Life time change'!$C12</f>
        <v>0</v>
      </c>
      <c r="HK101">
        <f>('RCP19-NEW'!AT14*'Per Unit Emission'!AT57)*3412969.28327645/'Life time change'!$C12</f>
        <v>0</v>
      </c>
      <c r="HL101">
        <f>('RCP19-NEW'!AU14*'Per Unit Emission'!AU57)*3412969.28327645/'Life time change'!$C12</f>
        <v>0</v>
      </c>
      <c r="HM101">
        <f>('RCP19-NEW'!AV14*'Per Unit Emission'!AV57)*3412969.28327645/'Life time change'!$C12</f>
        <v>0</v>
      </c>
      <c r="HN101">
        <f>('RCP19-NEW'!AW14*'Per Unit Emission'!AW57)*3412969.28327645/'Life time change'!$C12</f>
        <v>0</v>
      </c>
      <c r="HO101">
        <f>('RCP19-NEW'!AX14*'Per Unit Emission'!AX57)*3412969.28327645/'Life time change'!$C12</f>
        <v>0</v>
      </c>
      <c r="HP101">
        <f>('RCP19-NEW'!AY14*'Per Unit Emission'!AY57)*3412969.28327645/'Life time change'!$C12</f>
        <v>0</v>
      </c>
      <c r="HQ101">
        <f>('RCP19-NEW'!AZ14*'Per Unit Emission'!AZ57)*3412969.28327645/'Life time change'!$C12</f>
        <v>0</v>
      </c>
      <c r="HR101">
        <f>('RCP19-NEW'!BA14*'Per Unit Emission'!BA57)*3412969.28327645</f>
        <v>0</v>
      </c>
      <c r="HS101">
        <f>('RCP19-NEW'!BB14*'Per Unit Emission'!AK57)*3412969.28327645/'Life time change'!$C12</f>
        <v>0</v>
      </c>
      <c r="HT101">
        <f>('RCP19-NEW'!BC14*'Per Unit Emission'!AL57)*3412969.28327645/'Life time change'!$C12</f>
        <v>0</v>
      </c>
      <c r="HU101">
        <f>('RCP19-NEW'!BD14*'Per Unit Emission'!AM57)*3412969.28327645/'Life time change'!$C12</f>
        <v>0</v>
      </c>
      <c r="HV101">
        <f>('RCP19-NEW'!BE14*'Per Unit Emission'!AN57)*3412969.28327645/'Life time change'!$C12</f>
        <v>0</v>
      </c>
      <c r="HW101">
        <f>('RCP19-NEW'!BF14*'Per Unit Emission'!AO57)*3412969.28327645/'Life time change'!$C12</f>
        <v>0</v>
      </c>
      <c r="HX101">
        <f>('RCP19-NEW'!BG14*'Per Unit Emission'!AP57)*3412969.28327645/'Life time change'!$C12</f>
        <v>0</v>
      </c>
      <c r="HY101">
        <f>('RCP19-NEW'!BH14*'Per Unit Emission'!AQ57)*3412969.28327645/'Life time change'!$C12</f>
        <v>0</v>
      </c>
      <c r="HZ101">
        <f>('RCP19-NEW'!BI14*'Per Unit Emission'!AR57)*3412969.28327645/'Life time change'!$C12</f>
        <v>0</v>
      </c>
      <c r="IA101">
        <f>('RCP19-NEW'!BJ14*'Per Unit Emission'!AS57)*3412969.28327645/'Life time change'!$C12</f>
        <v>0</v>
      </c>
      <c r="IB101">
        <f>('RCP19-NEW'!BK14*'Per Unit Emission'!AT57)*3412969.28327645/'Life time change'!$C12</f>
        <v>0</v>
      </c>
      <c r="IC101">
        <f>('RCP19-NEW'!BL14*'Per Unit Emission'!AU57)*3412969.28327645/'Life time change'!$C12</f>
        <v>0</v>
      </c>
      <c r="ID101">
        <f>('RCP19-NEW'!BM14*'Per Unit Emission'!AV57)*3412969.28327645/'Life time change'!$C12</f>
        <v>0</v>
      </c>
      <c r="IE101">
        <f>('RCP19-NEW'!BN14*'Per Unit Emission'!AW57)*3412969.28327645/'Life time change'!$C12</f>
        <v>0</v>
      </c>
      <c r="IF101">
        <f>('RCP19-NEW'!BO14*'Per Unit Emission'!AX57)*3412969.28327645/'Life time change'!$C12</f>
        <v>0</v>
      </c>
      <c r="IG101">
        <f>('RCP19-NEW'!BP14*'Per Unit Emission'!AY57)*3412969.28327645/'Life time change'!$C12</f>
        <v>0</v>
      </c>
      <c r="IH101">
        <f>('RCP19-NEW'!BQ14*'Per Unit Emission'!AZ57)*3412969.28327645/'Life time change'!$C12</f>
        <v>0</v>
      </c>
      <c r="II101">
        <f>('RCP19-NEW'!BR14*'Per Unit Emission'!BA57)*3412969.28327645</f>
        <v>0</v>
      </c>
      <c r="IJ101">
        <f>('RCP19-NEW'!BS14*'Per Unit Emission'!AK57)*3412969.28327645/'Life time change'!$C12</f>
        <v>0</v>
      </c>
      <c r="IK101">
        <f>('RCP19-NEW'!BT14*'Per Unit Emission'!AL57)*3412969.28327645/'Life time change'!$C12</f>
        <v>0</v>
      </c>
      <c r="IL101">
        <f>('RCP19-NEW'!BU14*'Per Unit Emission'!AM57)*3412969.28327645/'Life time change'!$C12</f>
        <v>0</v>
      </c>
      <c r="IM101">
        <f>('RCP19-NEW'!BV14*'Per Unit Emission'!AN57)*3412969.28327645/'Life time change'!$C12</f>
        <v>0</v>
      </c>
      <c r="IN101">
        <f>('RCP19-NEW'!BW14*'Per Unit Emission'!AO57)*3412969.28327645/'Life time change'!$C12</f>
        <v>0</v>
      </c>
      <c r="IO101">
        <f>('RCP19-NEW'!BX14*'Per Unit Emission'!AP57)*3412969.28327645/'Life time change'!$C12</f>
        <v>0</v>
      </c>
      <c r="IP101">
        <f>('RCP19-NEW'!BY14*'Per Unit Emission'!AQ57)*3412969.28327645/'Life time change'!$C12</f>
        <v>0</v>
      </c>
      <c r="IQ101">
        <f>('RCP19-NEW'!BZ14*'Per Unit Emission'!AR57)*3412969.28327645/'Life time change'!$C12</f>
        <v>0</v>
      </c>
      <c r="IR101">
        <f>('RCP19-NEW'!CA14*'Per Unit Emission'!AS57)*3412969.28327645/'Life time change'!$C12</f>
        <v>0</v>
      </c>
      <c r="IS101">
        <f>('RCP19-NEW'!CB14*'Per Unit Emission'!AT57)*3412969.28327645/'Life time change'!$C12</f>
        <v>0</v>
      </c>
      <c r="IT101">
        <f>('RCP19-NEW'!CC14*'Per Unit Emission'!AU57)*3412969.28327645/'Life time change'!$C12</f>
        <v>0</v>
      </c>
      <c r="IU101">
        <f>('RCP19-NEW'!CD14*'Per Unit Emission'!AV57)*3412969.28327645/'Life time change'!$C12</f>
        <v>0</v>
      </c>
      <c r="IV101">
        <f>('RCP19-NEW'!CE14*'Per Unit Emission'!AW57)*3412969.28327645/'Life time change'!$C12</f>
        <v>0</v>
      </c>
      <c r="IW101">
        <f>('RCP19-NEW'!CF14*'Per Unit Emission'!AX57)*3412969.28327645/'Life time change'!$C12</f>
        <v>0</v>
      </c>
      <c r="IX101">
        <f>('RCP19-NEW'!CG14*'Per Unit Emission'!AY57)*3412969.28327645/'Life time change'!$C12</f>
        <v>0</v>
      </c>
      <c r="IY101">
        <f>('RCP19-NEW'!CH14*'Per Unit Emission'!AZ57)*3412969.28327645/'Life time change'!$C12</f>
        <v>0</v>
      </c>
    </row>
    <row r="102" spans="1:259" x14ac:dyDescent="0.25">
      <c r="A102">
        <v>2021</v>
      </c>
      <c r="B102">
        <f>('Base-New'!C15*'Per Unit Emission'!C58)*3412969.28327645/'Life time change'!$C13</f>
        <v>0</v>
      </c>
      <c r="C102">
        <f>('Base-New'!D15*'Per Unit Emission'!D58)*3412969.28327645/'Life time change'!$C13</f>
        <v>0</v>
      </c>
      <c r="D102">
        <f>('Base-New'!E15*'Per Unit Emission'!E58)*3412969.28327645/'Life time change'!$C13</f>
        <v>0</v>
      </c>
      <c r="E102">
        <f>('Base-New'!F15*'Per Unit Emission'!F58)*3412969.28327645/'Life time change'!$C13</f>
        <v>0</v>
      </c>
      <c r="F102">
        <f>('Base-New'!G15*'Per Unit Emission'!G58)*3412969.28327645/'Life time change'!$C13</f>
        <v>0</v>
      </c>
      <c r="G102">
        <f>('Base-New'!H15*'Per Unit Emission'!H58)*3412969.28327645/'Life time change'!$C13</f>
        <v>0</v>
      </c>
      <c r="H102">
        <f>('Base-New'!I15*'Per Unit Emission'!I58)*3412969.28327645/'Life time change'!$C13</f>
        <v>0</v>
      </c>
      <c r="I102">
        <f>('Base-New'!J15*'Per Unit Emission'!J58)*3412969.28327645/'Life time change'!$C13</f>
        <v>0</v>
      </c>
      <c r="J102">
        <f>('Base-New'!K15*'Per Unit Emission'!K58)*3412969.28327645/'Life time change'!$C13</f>
        <v>0</v>
      </c>
      <c r="K102">
        <f>('Base-New'!L15*'Per Unit Emission'!L58)*3412969.28327645/'Life time change'!$C13</f>
        <v>0</v>
      </c>
      <c r="L102">
        <f>('Base-New'!M15*'Per Unit Emission'!M58)*3412969.28327645/'Life time change'!$C13</f>
        <v>0</v>
      </c>
      <c r="M102">
        <f>('Base-New'!N15*'Per Unit Emission'!N58)*3412969.28327645/'Life time change'!$C13</f>
        <v>0</v>
      </c>
      <c r="N102">
        <f>('Base-New'!O15*'Per Unit Emission'!O58)*3412969.28327645/'Life time change'!$C13</f>
        <v>0</v>
      </c>
      <c r="O102">
        <f>('Base-New'!P15*'Per Unit Emission'!P58)*3412969.28327645/'Life time change'!$C13</f>
        <v>0</v>
      </c>
      <c r="P102">
        <f>('Base-New'!Q15*'Per Unit Emission'!Q58)*3412969.28327645/'Life time change'!$C13</f>
        <v>0</v>
      </c>
      <c r="Q102">
        <f>('Base-New'!R15*'Per Unit Emission'!R58)*3412969.28327645/'Life time change'!$C13</f>
        <v>0</v>
      </c>
      <c r="R102">
        <v>11</v>
      </c>
      <c r="S102">
        <f>('Base-New'!T15*'Per Unit Emission'!C58)*3412969.28327645/'Life time change'!$C13</f>
        <v>0</v>
      </c>
      <c r="T102">
        <f>('Base-New'!U15*'Per Unit Emission'!D58)*3412969.28327645/'Life time change'!$C13</f>
        <v>0</v>
      </c>
      <c r="U102">
        <f>('Base-New'!V15*'Per Unit Emission'!E58)*3412969.28327645/'Life time change'!$C13</f>
        <v>0</v>
      </c>
      <c r="V102">
        <f>('Base-New'!W15*'Per Unit Emission'!F58)*3412969.28327645/'Life time change'!$C13</f>
        <v>0</v>
      </c>
      <c r="W102">
        <f>('Base-New'!X15*'Per Unit Emission'!G58)*3412969.28327645/'Life time change'!$C13</f>
        <v>0</v>
      </c>
      <c r="X102">
        <f>('Base-New'!Y15*'Per Unit Emission'!H58)*3412969.28327645/'Life time change'!$C13</f>
        <v>0</v>
      </c>
      <c r="Y102">
        <f>('Base-New'!Z15*'Per Unit Emission'!I58)*3412969.28327645/'Life time change'!$C13</f>
        <v>0</v>
      </c>
      <c r="Z102">
        <f>('Base-New'!AA15*'Per Unit Emission'!J58)*3412969.28327645/'Life time change'!$C13</f>
        <v>0</v>
      </c>
      <c r="AA102">
        <f>('Base-New'!AB15*'Per Unit Emission'!K58)*3412969.28327645/'Life time change'!$C13</f>
        <v>0</v>
      </c>
      <c r="AB102">
        <f>('Base-New'!AC15*'Per Unit Emission'!L58)*3412969.28327645/'Life time change'!$C13</f>
        <v>0</v>
      </c>
      <c r="AC102">
        <f>('Base-New'!AD15*'Per Unit Emission'!M58)*3412969.28327645/'Life time change'!$C13</f>
        <v>0</v>
      </c>
      <c r="AD102">
        <f>('Base-New'!AE15*'Per Unit Emission'!N58)*3412969.28327645/'Life time change'!$C13</f>
        <v>0</v>
      </c>
      <c r="AE102">
        <f>('Base-New'!AF15*'Per Unit Emission'!O58)*3412969.28327645/'Life time change'!$C13</f>
        <v>0</v>
      </c>
      <c r="AF102">
        <f>('Base-New'!AG15*'Per Unit Emission'!P58)*3412969.28327645/'Life time change'!$C13</f>
        <v>0</v>
      </c>
      <c r="AG102">
        <f>('Base-New'!AH15*'Per Unit Emission'!Q58)*3412969.28327645/'Life time change'!$C13</f>
        <v>0</v>
      </c>
      <c r="AH102">
        <f>('Base-New'!AI15*'Per Unit Emission'!R58)*3412969.28327645/'Life time change'!$C13</f>
        <v>0</v>
      </c>
      <c r="AI102">
        <v>11</v>
      </c>
      <c r="AJ102">
        <f>('Base-New'!AK15*'Per Unit Emission'!C58)*3412969.28327645/'Life time change'!$C13</f>
        <v>0</v>
      </c>
      <c r="AK102">
        <f>('Base-New'!AL15*'Per Unit Emission'!D58)*3412969.28327645/'Life time change'!$C13</f>
        <v>0</v>
      </c>
      <c r="AL102">
        <f>('Base-New'!AM15*'Per Unit Emission'!E58)*3412969.28327645/'Life time change'!$C13</f>
        <v>0</v>
      </c>
      <c r="AM102">
        <f>('Base-New'!AN15*'Per Unit Emission'!F58)*3412969.28327645/'Life time change'!$C13</f>
        <v>0</v>
      </c>
      <c r="AN102">
        <f>('Base-New'!AO15*'Per Unit Emission'!G58)*3412969.28327645/'Life time change'!$C13</f>
        <v>0</v>
      </c>
      <c r="AO102">
        <f>('Base-New'!AP15*'Per Unit Emission'!H58)*3412969.28327645/'Life time change'!$C13</f>
        <v>0</v>
      </c>
      <c r="AP102">
        <f>('Base-New'!AQ15*'Per Unit Emission'!I58)*3412969.28327645/'Life time change'!$C13</f>
        <v>0</v>
      </c>
      <c r="AQ102">
        <f>('Base-New'!AR15*'Per Unit Emission'!J58)*3412969.28327645/'Life time change'!$C13</f>
        <v>0</v>
      </c>
      <c r="AR102">
        <f>('Base-New'!AS15*'Per Unit Emission'!K58)*3412969.28327645/'Life time change'!$C13</f>
        <v>0</v>
      </c>
      <c r="AS102">
        <f>('Base-New'!AT15*'Per Unit Emission'!L58)*3412969.28327645/'Life time change'!$C13</f>
        <v>0</v>
      </c>
      <c r="AT102">
        <f>('Base-New'!AU15*'Per Unit Emission'!M58)*3412969.28327645/'Life time change'!$C13</f>
        <v>0</v>
      </c>
      <c r="AU102">
        <f>('Base-New'!AV15*'Per Unit Emission'!N58)*3412969.28327645/'Life time change'!$C13</f>
        <v>0</v>
      </c>
      <c r="AV102">
        <f>('Base-New'!AW15*'Per Unit Emission'!O58)*3412969.28327645/'Life time change'!$C13</f>
        <v>0</v>
      </c>
      <c r="AW102">
        <f>('Base-New'!AX15*'Per Unit Emission'!P58)*3412969.28327645/'Life time change'!$C13</f>
        <v>0</v>
      </c>
      <c r="AX102">
        <f>('Base-New'!AY15*'Per Unit Emission'!Q58)*3412969.28327645/'Life time change'!$C13</f>
        <v>0</v>
      </c>
      <c r="AY102">
        <f>('Base-New'!AZ15*'Per Unit Emission'!R58)*3412969.28327645/'Life time change'!$C13</f>
        <v>0</v>
      </c>
      <c r="AZ102">
        <v>11</v>
      </c>
      <c r="BA102">
        <f>('Base-New'!BB15*'Per Unit Emission'!C58)*3412969.28327645/'Life time change'!$C13</f>
        <v>0</v>
      </c>
      <c r="BB102">
        <f>('Base-New'!BC15*'Per Unit Emission'!D58)*3412969.28327645/'Life time change'!$C13</f>
        <v>0</v>
      </c>
      <c r="BC102">
        <f>('Base-New'!BD15*'Per Unit Emission'!E58)*3412969.28327645/'Life time change'!$C13</f>
        <v>0</v>
      </c>
      <c r="BD102">
        <f>('Base-New'!BE15*'Per Unit Emission'!F58)*3412969.28327645/'Life time change'!$C13</f>
        <v>0</v>
      </c>
      <c r="BE102">
        <f>('Base-New'!BF15*'Per Unit Emission'!G58)*3412969.28327645/'Life time change'!$C13</f>
        <v>0</v>
      </c>
      <c r="BF102">
        <f>('Base-New'!BG15*'Per Unit Emission'!H58)*3412969.28327645/'Life time change'!$C13</f>
        <v>0</v>
      </c>
      <c r="BG102">
        <f>('Base-New'!BH15*'Per Unit Emission'!I58)*3412969.28327645/'Life time change'!$C13</f>
        <v>0</v>
      </c>
      <c r="BH102">
        <f>('Base-New'!BI15*'Per Unit Emission'!J58)*3412969.28327645/'Life time change'!$C13</f>
        <v>0</v>
      </c>
      <c r="BI102">
        <f>('Base-New'!BJ15*'Per Unit Emission'!K58)*3412969.28327645/'Life time change'!$C13</f>
        <v>0</v>
      </c>
      <c r="BJ102">
        <f>('Base-New'!BK15*'Per Unit Emission'!L58)*3412969.28327645/'Life time change'!$C13</f>
        <v>0</v>
      </c>
      <c r="BK102">
        <f>('Base-New'!BL15*'Per Unit Emission'!M58)*3412969.28327645/'Life time change'!$C13</f>
        <v>0</v>
      </c>
      <c r="BL102">
        <f>('Base-New'!BM15*'Per Unit Emission'!N58)*3412969.28327645/'Life time change'!$C13</f>
        <v>0</v>
      </c>
      <c r="BM102">
        <f>('Base-New'!BN15*'Per Unit Emission'!O58)*3412969.28327645/'Life time change'!$C13</f>
        <v>0</v>
      </c>
      <c r="BN102">
        <f>('Base-New'!BO15*'Per Unit Emission'!P58)*3412969.28327645/'Life time change'!$C13</f>
        <v>0</v>
      </c>
      <c r="BO102">
        <f>('Base-New'!BP15*'Per Unit Emission'!Q58)*3412969.28327645/'Life time change'!$C13</f>
        <v>0</v>
      </c>
      <c r="BP102">
        <f>('Base-New'!BQ15*'Per Unit Emission'!R58)*3412969.28327645/'Life time change'!$C13</f>
        <v>0</v>
      </c>
      <c r="BQ102">
        <v>11</v>
      </c>
      <c r="BR102">
        <f>('Base-New'!BS15*'Per Unit Emission'!C58)*3412969.28327645/'Life time change'!$C13</f>
        <v>0</v>
      </c>
      <c r="BS102">
        <f>('Base-New'!BT15*'Per Unit Emission'!D58)*3412969.28327645/'Life time change'!$C13</f>
        <v>0</v>
      </c>
      <c r="BT102">
        <f>('Base-New'!BU15*'Per Unit Emission'!E58)*3412969.28327645/'Life time change'!$C13</f>
        <v>0</v>
      </c>
      <c r="BU102">
        <f>('Base-New'!BV15*'Per Unit Emission'!F58)*3412969.28327645/'Life time change'!$C13</f>
        <v>0</v>
      </c>
      <c r="BV102">
        <f>('Base-New'!BW15*'Per Unit Emission'!G58)*3412969.28327645/'Life time change'!$C13</f>
        <v>0</v>
      </c>
      <c r="BW102">
        <f>('Base-New'!BX15*'Per Unit Emission'!H58)*3412969.28327645/'Life time change'!$C13</f>
        <v>0</v>
      </c>
      <c r="BX102">
        <f>('Base-New'!BY15*'Per Unit Emission'!I58)*3412969.28327645/'Life time change'!$C13</f>
        <v>0</v>
      </c>
      <c r="BY102">
        <f>('Base-New'!BZ15*'Per Unit Emission'!J58)*3412969.28327645/'Life time change'!$C13</f>
        <v>0</v>
      </c>
      <c r="BZ102">
        <f>('Base-New'!CA15*'Per Unit Emission'!K58)*3412969.28327645/'Life time change'!$C13</f>
        <v>0</v>
      </c>
      <c r="CA102">
        <f>('Base-New'!CB15*'Per Unit Emission'!L58)*3412969.28327645/'Life time change'!$C13</f>
        <v>0</v>
      </c>
      <c r="CB102">
        <f>('Base-New'!CC15*'Per Unit Emission'!M58)*3412969.28327645/'Life time change'!$C13</f>
        <v>0</v>
      </c>
      <c r="CC102">
        <f>('Base-New'!CD15*'Per Unit Emission'!N58)*3412969.28327645/'Life time change'!$C13</f>
        <v>0</v>
      </c>
      <c r="CD102">
        <f>('Base-New'!CE15*'Per Unit Emission'!O58)*3412969.28327645/'Life time change'!$C13</f>
        <v>0</v>
      </c>
      <c r="CE102">
        <f>('Base-New'!CF15*'Per Unit Emission'!P58)*3412969.28327645/'Life time change'!$C13</f>
        <v>0</v>
      </c>
      <c r="CF102">
        <f>('Base-New'!CG15*'Per Unit Emission'!Q58)*3412969.28327645/'Life time change'!$C13</f>
        <v>0</v>
      </c>
      <c r="CG102">
        <f>('Base-New'!CH15*'Per Unit Emission'!R58)*3412969.28327645/'Life time change'!$C13</f>
        <v>0</v>
      </c>
      <c r="CJ102">
        <v>2021</v>
      </c>
      <c r="CK102">
        <f>('RCP26-NEW'!C15*'Per Unit Emission'!T58)*3412969.28327645/'Life time change'!$C13</f>
        <v>0</v>
      </c>
      <c r="CL102">
        <f>('RCP26-NEW'!D15*'Per Unit Emission'!U58)*3412969.28327645/'Life time change'!$C13</f>
        <v>0</v>
      </c>
      <c r="CM102">
        <f>('RCP26-NEW'!E15*'Per Unit Emission'!V58)*3412969.28327645/'Life time change'!$C13</f>
        <v>0</v>
      </c>
      <c r="CN102">
        <f>('RCP26-NEW'!F15*'Per Unit Emission'!W58)*3412969.28327645/'Life time change'!$C13</f>
        <v>0</v>
      </c>
      <c r="CO102">
        <f>('RCP26-NEW'!G15*'Per Unit Emission'!X58)*3412969.28327645/'Life time change'!$C13</f>
        <v>0</v>
      </c>
      <c r="CP102">
        <f>('RCP26-NEW'!H15*'Per Unit Emission'!Y58)*3412969.28327645/'Life time change'!$C13</f>
        <v>0</v>
      </c>
      <c r="CQ102">
        <f>('RCP26-NEW'!I15*'Per Unit Emission'!Z58)*3412969.28327645/'Life time change'!$C13</f>
        <v>0</v>
      </c>
      <c r="CR102">
        <f>('RCP26-NEW'!J15*'Per Unit Emission'!AA58)*3412969.28327645/'Life time change'!$C13</f>
        <v>0</v>
      </c>
      <c r="CS102">
        <f>('RCP26-NEW'!K15*'Per Unit Emission'!AB58)*3412969.28327645/'Life time change'!$C13</f>
        <v>0</v>
      </c>
      <c r="CT102">
        <f>('RCP26-NEW'!L15*'Per Unit Emission'!AC58)*3412969.28327645/'Life time change'!$C13</f>
        <v>0</v>
      </c>
      <c r="CU102">
        <f>('RCP26-NEW'!M15*'Per Unit Emission'!AD58)*3412969.28327645/'Life time change'!$C13</f>
        <v>0</v>
      </c>
      <c r="CV102">
        <f>('RCP26-NEW'!N15*'Per Unit Emission'!AE58)*3412969.28327645/'Life time change'!$C13</f>
        <v>0</v>
      </c>
      <c r="CW102">
        <f>('RCP26-NEW'!O15*'Per Unit Emission'!AF58)*3412969.28327645/'Life time change'!$C13</f>
        <v>0</v>
      </c>
      <c r="CX102">
        <f>('RCP26-NEW'!P15*'Per Unit Emission'!AG58)*3412969.28327645/'Life time change'!$C13</f>
        <v>0</v>
      </c>
      <c r="CY102">
        <f>('RCP26-NEW'!Q15*'Per Unit Emission'!AH58)*3412969.28327645/'Life time change'!$C13</f>
        <v>0</v>
      </c>
      <c r="CZ102">
        <f>('RCP26-NEW'!R15*'Per Unit Emission'!AI58)*3412969.28327645/'Life time change'!$C13</f>
        <v>0</v>
      </c>
      <c r="DA102">
        <f>('RCP26-NEW'!S15*'Per Unit Emission'!AJ58)*3412969.28327645</f>
        <v>0</v>
      </c>
      <c r="DB102">
        <f>('RCP26-NEW'!T15*'Per Unit Emission'!T58)*3412969.28327645/'Life time change'!$C13</f>
        <v>0</v>
      </c>
      <c r="DC102">
        <f>('RCP26-NEW'!U15*'Per Unit Emission'!U58)*3412969.28327645/'Life time change'!$C13</f>
        <v>0</v>
      </c>
      <c r="DD102">
        <f>('RCP26-NEW'!V15*'Per Unit Emission'!V58)*3412969.28327645/'Life time change'!$C13</f>
        <v>0</v>
      </c>
      <c r="DE102">
        <f>('RCP26-NEW'!W15*'Per Unit Emission'!W58)*3412969.28327645/'Life time change'!$C13</f>
        <v>0</v>
      </c>
      <c r="DF102">
        <f>('RCP26-NEW'!X15*'Per Unit Emission'!X58)*3412969.28327645/'Life time change'!$C13</f>
        <v>0</v>
      </c>
      <c r="DG102">
        <f>('RCP26-NEW'!Y15*'Per Unit Emission'!Y58)*3412969.28327645/'Life time change'!$C13</f>
        <v>0</v>
      </c>
      <c r="DH102">
        <f>('RCP26-NEW'!Z15*'Per Unit Emission'!Z58)*3412969.28327645/'Life time change'!$C13</f>
        <v>0</v>
      </c>
      <c r="DI102">
        <f>('RCP26-NEW'!AA15*'Per Unit Emission'!AA58)*3412969.28327645/'Life time change'!$C13</f>
        <v>0</v>
      </c>
      <c r="DJ102">
        <f>('RCP26-NEW'!AB15*'Per Unit Emission'!AB58)*3412969.28327645/'Life time change'!$C13</f>
        <v>0</v>
      </c>
      <c r="DK102">
        <f>('RCP26-NEW'!AC15*'Per Unit Emission'!AC58)*3412969.28327645/'Life time change'!$C13</f>
        <v>0</v>
      </c>
      <c r="DL102">
        <f>('RCP26-NEW'!AD15*'Per Unit Emission'!AD58)*3412969.28327645/'Life time change'!$C13</f>
        <v>0</v>
      </c>
      <c r="DM102">
        <f>('RCP26-NEW'!AE15*'Per Unit Emission'!AE58)*3412969.28327645/'Life time change'!$C13</f>
        <v>0</v>
      </c>
      <c r="DN102">
        <f>('RCP26-NEW'!AF15*'Per Unit Emission'!AF58)*3412969.28327645/'Life time change'!$C13</f>
        <v>0</v>
      </c>
      <c r="DO102">
        <f>('RCP26-NEW'!AG15*'Per Unit Emission'!AG58)*3412969.28327645/'Life time change'!$C13</f>
        <v>0</v>
      </c>
      <c r="DP102">
        <f>('RCP26-NEW'!AH15*'Per Unit Emission'!AH58)*3412969.28327645/'Life time change'!$C13</f>
        <v>0</v>
      </c>
      <c r="DQ102">
        <f>('RCP26-NEW'!AI15*'Per Unit Emission'!AI58)*3412969.28327645/'Life time change'!$C13</f>
        <v>0</v>
      </c>
      <c r="DR102">
        <f>('RCP26-NEW'!AJ15*'Per Unit Emission'!AJ58)*3412969.28327645</f>
        <v>0</v>
      </c>
      <c r="DS102">
        <f>('RCP26-NEW'!AK15*'Per Unit Emission'!T58)*3412969.28327645/'Life time change'!$C13</f>
        <v>0</v>
      </c>
      <c r="DT102">
        <f>('RCP26-NEW'!AL15*'Per Unit Emission'!U58)*3412969.28327645/'Life time change'!$C13</f>
        <v>0</v>
      </c>
      <c r="DU102">
        <f>('RCP26-NEW'!AM15*'Per Unit Emission'!V58)*3412969.28327645/'Life time change'!$C13</f>
        <v>0</v>
      </c>
      <c r="DV102">
        <f>('RCP26-NEW'!AN15*'Per Unit Emission'!W58)*3412969.28327645/'Life time change'!$C13</f>
        <v>0</v>
      </c>
      <c r="DW102">
        <f>('RCP26-NEW'!AO15*'Per Unit Emission'!X58)*3412969.28327645/'Life time change'!$C13</f>
        <v>0</v>
      </c>
      <c r="DX102">
        <f>('RCP26-NEW'!AP15*'Per Unit Emission'!Y58)*3412969.28327645/'Life time change'!$C13</f>
        <v>0</v>
      </c>
      <c r="DY102">
        <f>('RCP26-NEW'!AQ15*'Per Unit Emission'!Z58)*3412969.28327645/'Life time change'!$C13</f>
        <v>0</v>
      </c>
      <c r="DZ102">
        <f>('RCP26-NEW'!AR15*'Per Unit Emission'!AA58)*3412969.28327645/'Life time change'!$C13</f>
        <v>0</v>
      </c>
      <c r="EA102">
        <f>('RCP26-NEW'!AS15*'Per Unit Emission'!AB58)*3412969.28327645/'Life time change'!$C13</f>
        <v>0</v>
      </c>
      <c r="EB102">
        <f>('RCP26-NEW'!AT15*'Per Unit Emission'!AC58)*3412969.28327645/'Life time change'!$C13</f>
        <v>0</v>
      </c>
      <c r="EC102">
        <f>('RCP26-NEW'!AU15*'Per Unit Emission'!AD58)*3412969.28327645/'Life time change'!$C13</f>
        <v>0</v>
      </c>
      <c r="ED102">
        <f>('RCP26-NEW'!AV15*'Per Unit Emission'!AE58)*3412969.28327645/'Life time change'!$C13</f>
        <v>0</v>
      </c>
      <c r="EE102">
        <f>('RCP26-NEW'!AW15*'Per Unit Emission'!AF58)*3412969.28327645/'Life time change'!$C13</f>
        <v>0</v>
      </c>
      <c r="EF102">
        <f>('RCP26-NEW'!AX15*'Per Unit Emission'!AG58)*3412969.28327645/'Life time change'!$C13</f>
        <v>0</v>
      </c>
      <c r="EG102">
        <f>('RCP26-NEW'!AY15*'Per Unit Emission'!AH58)*3412969.28327645/'Life time change'!$C13</f>
        <v>0</v>
      </c>
      <c r="EH102">
        <f>('RCP26-NEW'!AZ15*'Per Unit Emission'!AI58)*3412969.28327645/'Life time change'!$C13</f>
        <v>0</v>
      </c>
      <c r="EI102">
        <f>('RCP26-NEW'!BA15*'Per Unit Emission'!AJ58)*3412969.28327645</f>
        <v>0</v>
      </c>
      <c r="EJ102">
        <f>('RCP26-NEW'!BB15*'Per Unit Emission'!T58)*3412969.28327645/'Life time change'!$C13</f>
        <v>0</v>
      </c>
      <c r="EK102">
        <f>('RCP26-NEW'!BC15*'Per Unit Emission'!U58)*3412969.28327645/'Life time change'!$C13</f>
        <v>0</v>
      </c>
      <c r="EL102">
        <f>('RCP26-NEW'!BD15*'Per Unit Emission'!V58)*3412969.28327645/'Life time change'!$C13</f>
        <v>0</v>
      </c>
      <c r="EM102">
        <f>('RCP26-NEW'!BE15*'Per Unit Emission'!W58)*3412969.28327645/'Life time change'!$C13</f>
        <v>0</v>
      </c>
      <c r="EN102">
        <f>('RCP26-NEW'!BF15*'Per Unit Emission'!X58)*3412969.28327645/'Life time change'!$C13</f>
        <v>0</v>
      </c>
      <c r="EO102">
        <f>('RCP26-NEW'!BG15*'Per Unit Emission'!Y58)*3412969.28327645/'Life time change'!$C13</f>
        <v>0</v>
      </c>
      <c r="EP102">
        <f>('RCP26-NEW'!BH15*'Per Unit Emission'!Z58)*3412969.28327645/'Life time change'!$C13</f>
        <v>0</v>
      </c>
      <c r="EQ102">
        <f>('RCP26-NEW'!BI15*'Per Unit Emission'!AA58)*3412969.28327645/'Life time change'!$C13</f>
        <v>0</v>
      </c>
      <c r="ER102">
        <f>('RCP26-NEW'!BJ15*'Per Unit Emission'!AB58)*3412969.28327645/'Life time change'!$C13</f>
        <v>0</v>
      </c>
      <c r="ES102">
        <f>('RCP26-NEW'!BK15*'Per Unit Emission'!AC58)*3412969.28327645/'Life time change'!$C13</f>
        <v>0</v>
      </c>
      <c r="ET102">
        <f>('RCP26-NEW'!BL15*'Per Unit Emission'!AD58)*3412969.28327645/'Life time change'!$C13</f>
        <v>0</v>
      </c>
      <c r="EU102">
        <f>('RCP26-NEW'!BM15*'Per Unit Emission'!AE58)*3412969.28327645/'Life time change'!$C13</f>
        <v>0</v>
      </c>
      <c r="EV102">
        <f>('RCP26-NEW'!BN15*'Per Unit Emission'!AF58)*3412969.28327645/'Life time change'!$C13</f>
        <v>0</v>
      </c>
      <c r="EW102">
        <f>('RCP26-NEW'!BO15*'Per Unit Emission'!AG58)*3412969.28327645/'Life time change'!$C13</f>
        <v>0</v>
      </c>
      <c r="EX102">
        <f>('RCP26-NEW'!BP15*'Per Unit Emission'!AH58)*3412969.28327645/'Life time change'!$C13</f>
        <v>0</v>
      </c>
      <c r="EY102">
        <f>('RCP26-NEW'!BQ15*'Per Unit Emission'!AI58)*3412969.28327645/'Life time change'!$C13</f>
        <v>0</v>
      </c>
      <c r="EZ102">
        <f>('RCP26-NEW'!BR15*'Per Unit Emission'!AJ58)*3412969.28327645</f>
        <v>0</v>
      </c>
      <c r="FA102">
        <f>('RCP26-NEW'!BS15*'Per Unit Emission'!T58)*3412969.28327645/'Life time change'!$C13</f>
        <v>0</v>
      </c>
      <c r="FB102">
        <f>('RCP26-NEW'!BT15*'Per Unit Emission'!U58)*3412969.28327645/'Life time change'!$C13</f>
        <v>0</v>
      </c>
      <c r="FC102">
        <f>('RCP26-NEW'!BU15*'Per Unit Emission'!V58)*3412969.28327645/'Life time change'!$C13</f>
        <v>0</v>
      </c>
      <c r="FD102">
        <f>('RCP26-NEW'!BV15*'Per Unit Emission'!W58)*3412969.28327645/'Life time change'!$C13</f>
        <v>0</v>
      </c>
      <c r="FE102">
        <f>('RCP26-NEW'!BW15*'Per Unit Emission'!X58)*3412969.28327645/'Life time change'!$C13</f>
        <v>0</v>
      </c>
      <c r="FF102">
        <f>('RCP26-NEW'!BX15*'Per Unit Emission'!Y58)*3412969.28327645/'Life time change'!$C13</f>
        <v>0</v>
      </c>
      <c r="FG102">
        <f>('RCP26-NEW'!BY15*'Per Unit Emission'!Z58)*3412969.28327645/'Life time change'!$C13</f>
        <v>0</v>
      </c>
      <c r="FH102">
        <f>('RCP26-NEW'!BZ15*'Per Unit Emission'!AA58)*3412969.28327645/'Life time change'!$C13</f>
        <v>0</v>
      </c>
      <c r="FI102">
        <f>('RCP26-NEW'!CA15*'Per Unit Emission'!AB58)*3412969.28327645/'Life time change'!$C13</f>
        <v>0</v>
      </c>
      <c r="FJ102">
        <f>('RCP26-NEW'!CB15*'Per Unit Emission'!AC58)*3412969.28327645/'Life time change'!$C13</f>
        <v>0</v>
      </c>
      <c r="FK102">
        <f>('RCP26-NEW'!CC15*'Per Unit Emission'!AD58)*3412969.28327645/'Life time change'!$C13</f>
        <v>0</v>
      </c>
      <c r="FL102">
        <f>('RCP26-NEW'!CD15*'Per Unit Emission'!AE58)*3412969.28327645/'Life time change'!$C13</f>
        <v>0</v>
      </c>
      <c r="FM102">
        <f>('RCP26-NEW'!CE15*'Per Unit Emission'!AF58)*3412969.28327645/'Life time change'!$C13</f>
        <v>0</v>
      </c>
      <c r="FN102">
        <f>('RCP26-NEW'!CF15*'Per Unit Emission'!AG58)*3412969.28327645/'Life time change'!$C13</f>
        <v>0</v>
      </c>
      <c r="FO102">
        <f>('RCP26-NEW'!CG15*'Per Unit Emission'!AH58)*3412969.28327645/'Life time change'!$C13</f>
        <v>0</v>
      </c>
      <c r="FP102">
        <f>('RCP26-NEW'!CH15*'Per Unit Emission'!AI58)*3412969.28327645/'Life time change'!$C13</f>
        <v>0</v>
      </c>
      <c r="FS102">
        <v>2021</v>
      </c>
      <c r="FT102">
        <f>('RCP19-NEW'!C15*'Per Unit Emission'!AK58)*3412969.28327645/'Life time change'!$C13</f>
        <v>0</v>
      </c>
      <c r="FU102">
        <f>('RCP19-NEW'!D15*'Per Unit Emission'!AL58)*3412969.28327645/'Life time change'!$C13</f>
        <v>0</v>
      </c>
      <c r="FV102">
        <f>('RCP19-NEW'!E15*'Per Unit Emission'!AM58)*3412969.28327645/'Life time change'!$C13</f>
        <v>0</v>
      </c>
      <c r="FW102">
        <f>('RCP19-NEW'!F15*'Per Unit Emission'!AN58)*3412969.28327645/'Life time change'!$C13</f>
        <v>0</v>
      </c>
      <c r="FX102">
        <f>('RCP19-NEW'!G15*'Per Unit Emission'!AO58)*3412969.28327645/'Life time change'!$C13</f>
        <v>0</v>
      </c>
      <c r="FY102">
        <f>('RCP19-NEW'!H15*'Per Unit Emission'!AP58)*3412969.28327645/'Life time change'!$C13</f>
        <v>0</v>
      </c>
      <c r="FZ102">
        <f>('RCP19-NEW'!I15*'Per Unit Emission'!AQ58)*3412969.28327645/'Life time change'!$C13</f>
        <v>0</v>
      </c>
      <c r="GA102">
        <f>('RCP19-NEW'!J15*'Per Unit Emission'!AR58)*3412969.28327645/'Life time change'!$C13</f>
        <v>0</v>
      </c>
      <c r="GB102">
        <f>('RCP19-NEW'!K15*'Per Unit Emission'!AS58)*3412969.28327645/'Life time change'!$C13</f>
        <v>0</v>
      </c>
      <c r="GC102">
        <f>('RCP19-NEW'!L15*'Per Unit Emission'!AT58)*3412969.28327645/'Life time change'!$C13</f>
        <v>0</v>
      </c>
      <c r="GD102">
        <f>('RCP19-NEW'!M15*'Per Unit Emission'!AU58)*3412969.28327645/'Life time change'!$C13</f>
        <v>0</v>
      </c>
      <c r="GE102">
        <f>('RCP19-NEW'!N15*'Per Unit Emission'!AV58)*3412969.28327645/'Life time change'!$C13</f>
        <v>0</v>
      </c>
      <c r="GF102">
        <f>('RCP19-NEW'!O15*'Per Unit Emission'!AW58)*3412969.28327645/'Life time change'!$C13</f>
        <v>0</v>
      </c>
      <c r="GG102">
        <f>('RCP19-NEW'!P15*'Per Unit Emission'!AX58)*3412969.28327645/'Life time change'!$C13</f>
        <v>0</v>
      </c>
      <c r="GH102">
        <f>('RCP19-NEW'!Q15*'Per Unit Emission'!AY58)*3412969.28327645/'Life time change'!$C13</f>
        <v>0</v>
      </c>
      <c r="GI102">
        <f>('RCP19-NEW'!R15*'Per Unit Emission'!AZ58)*3412969.28327645/'Life time change'!$C13</f>
        <v>0</v>
      </c>
      <c r="GJ102">
        <f>('RCP19-NEW'!S15*'Per Unit Emission'!BA58)*3412969.28327645</f>
        <v>0</v>
      </c>
      <c r="GK102">
        <f>('RCP19-NEW'!T15*'Per Unit Emission'!AK58)*3412969.28327645/'Life time change'!$C13</f>
        <v>0</v>
      </c>
      <c r="GL102">
        <f>('RCP19-NEW'!U15*'Per Unit Emission'!AL58)*3412969.28327645/'Life time change'!$C13</f>
        <v>0</v>
      </c>
      <c r="GM102">
        <f>('RCP19-NEW'!V15*'Per Unit Emission'!AM58)*3412969.28327645/'Life time change'!$C13</f>
        <v>0</v>
      </c>
      <c r="GN102">
        <f>('RCP19-NEW'!W15*'Per Unit Emission'!AN58)*3412969.28327645/'Life time change'!$C13</f>
        <v>0</v>
      </c>
      <c r="GO102">
        <f>('RCP19-NEW'!X15*'Per Unit Emission'!AO58)*3412969.28327645/'Life time change'!$C13</f>
        <v>0</v>
      </c>
      <c r="GP102">
        <f>('RCP19-NEW'!Y15*'Per Unit Emission'!AP58)*3412969.28327645/'Life time change'!$C13</f>
        <v>0</v>
      </c>
      <c r="GQ102">
        <f>('RCP19-NEW'!Z15*'Per Unit Emission'!AQ58)*3412969.28327645/'Life time change'!$C13</f>
        <v>0</v>
      </c>
      <c r="GR102">
        <f>('RCP19-NEW'!AA15*'Per Unit Emission'!AR58)*3412969.28327645/'Life time change'!$C13</f>
        <v>0</v>
      </c>
      <c r="GS102">
        <f>('RCP19-NEW'!AB15*'Per Unit Emission'!AS58)*3412969.28327645/'Life time change'!$C13</f>
        <v>0</v>
      </c>
      <c r="GT102">
        <f>('RCP19-NEW'!AC15*'Per Unit Emission'!AT58)*3412969.28327645/'Life time change'!$C13</f>
        <v>0</v>
      </c>
      <c r="GU102">
        <f>('RCP19-NEW'!AD15*'Per Unit Emission'!AU58)*3412969.28327645/'Life time change'!$C13</f>
        <v>0</v>
      </c>
      <c r="GV102">
        <f>('RCP19-NEW'!AE15*'Per Unit Emission'!AV58)*3412969.28327645/'Life time change'!$C13</f>
        <v>0</v>
      </c>
      <c r="GW102">
        <f>('RCP19-NEW'!AF15*'Per Unit Emission'!AW58)*3412969.28327645/'Life time change'!$C13</f>
        <v>0</v>
      </c>
      <c r="GX102">
        <f>('RCP19-NEW'!AG15*'Per Unit Emission'!AX58)*3412969.28327645/'Life time change'!$C13</f>
        <v>0</v>
      </c>
      <c r="GY102">
        <f>('RCP19-NEW'!AH15*'Per Unit Emission'!AY58)*3412969.28327645/'Life time change'!$C13</f>
        <v>0</v>
      </c>
      <c r="GZ102">
        <f>('RCP19-NEW'!AI15*'Per Unit Emission'!AZ58)*3412969.28327645/'Life time change'!$C13</f>
        <v>0</v>
      </c>
      <c r="HA102">
        <f>('RCP19-NEW'!AJ15*'Per Unit Emission'!BA58)*3412969.28327645</f>
        <v>0</v>
      </c>
      <c r="HB102">
        <f>('RCP19-NEW'!AK15*'Per Unit Emission'!AK58)*3412969.28327645/'Life time change'!$C13</f>
        <v>0</v>
      </c>
      <c r="HC102">
        <f>('RCP19-NEW'!AL15*'Per Unit Emission'!AL58)*3412969.28327645/'Life time change'!$C13</f>
        <v>0</v>
      </c>
      <c r="HD102">
        <f>('RCP19-NEW'!AM15*'Per Unit Emission'!AM58)*3412969.28327645/'Life time change'!$C13</f>
        <v>0</v>
      </c>
      <c r="HE102">
        <f>('RCP19-NEW'!AN15*'Per Unit Emission'!AN58)*3412969.28327645/'Life time change'!$C13</f>
        <v>0</v>
      </c>
      <c r="HF102">
        <f>('RCP19-NEW'!AO15*'Per Unit Emission'!AO58)*3412969.28327645/'Life time change'!$C13</f>
        <v>0</v>
      </c>
      <c r="HG102">
        <f>('RCP19-NEW'!AP15*'Per Unit Emission'!AP58)*3412969.28327645/'Life time change'!$C13</f>
        <v>0</v>
      </c>
      <c r="HH102">
        <f>('RCP19-NEW'!AQ15*'Per Unit Emission'!AQ58)*3412969.28327645/'Life time change'!$C13</f>
        <v>0</v>
      </c>
      <c r="HI102">
        <f>('RCP19-NEW'!AR15*'Per Unit Emission'!AR58)*3412969.28327645/'Life time change'!$C13</f>
        <v>0</v>
      </c>
      <c r="HJ102">
        <f>('RCP19-NEW'!AS15*'Per Unit Emission'!AS58)*3412969.28327645/'Life time change'!$C13</f>
        <v>0</v>
      </c>
      <c r="HK102">
        <f>('RCP19-NEW'!AT15*'Per Unit Emission'!AT58)*3412969.28327645/'Life time change'!$C13</f>
        <v>0</v>
      </c>
      <c r="HL102">
        <f>('RCP19-NEW'!AU15*'Per Unit Emission'!AU58)*3412969.28327645/'Life time change'!$C13</f>
        <v>0</v>
      </c>
      <c r="HM102">
        <f>('RCP19-NEW'!AV15*'Per Unit Emission'!AV58)*3412969.28327645/'Life time change'!$C13</f>
        <v>0</v>
      </c>
      <c r="HN102">
        <f>('RCP19-NEW'!AW15*'Per Unit Emission'!AW58)*3412969.28327645/'Life time change'!$C13</f>
        <v>0</v>
      </c>
      <c r="HO102">
        <f>('RCP19-NEW'!AX15*'Per Unit Emission'!AX58)*3412969.28327645/'Life time change'!$C13</f>
        <v>0</v>
      </c>
      <c r="HP102">
        <f>('RCP19-NEW'!AY15*'Per Unit Emission'!AY58)*3412969.28327645/'Life time change'!$C13</f>
        <v>0</v>
      </c>
      <c r="HQ102">
        <f>('RCP19-NEW'!AZ15*'Per Unit Emission'!AZ58)*3412969.28327645/'Life time change'!$C13</f>
        <v>0</v>
      </c>
      <c r="HR102">
        <f>('RCP19-NEW'!BA15*'Per Unit Emission'!BA58)*3412969.28327645</f>
        <v>0</v>
      </c>
      <c r="HS102">
        <f>('RCP19-NEW'!BB15*'Per Unit Emission'!AK58)*3412969.28327645/'Life time change'!$C13</f>
        <v>0</v>
      </c>
      <c r="HT102">
        <f>('RCP19-NEW'!BC15*'Per Unit Emission'!AL58)*3412969.28327645/'Life time change'!$C13</f>
        <v>0</v>
      </c>
      <c r="HU102">
        <f>('RCP19-NEW'!BD15*'Per Unit Emission'!AM58)*3412969.28327645/'Life time change'!$C13</f>
        <v>0</v>
      </c>
      <c r="HV102">
        <f>('RCP19-NEW'!BE15*'Per Unit Emission'!AN58)*3412969.28327645/'Life time change'!$C13</f>
        <v>0</v>
      </c>
      <c r="HW102">
        <f>('RCP19-NEW'!BF15*'Per Unit Emission'!AO58)*3412969.28327645/'Life time change'!$C13</f>
        <v>0</v>
      </c>
      <c r="HX102">
        <f>('RCP19-NEW'!BG15*'Per Unit Emission'!AP58)*3412969.28327645/'Life time change'!$C13</f>
        <v>0</v>
      </c>
      <c r="HY102">
        <f>('RCP19-NEW'!BH15*'Per Unit Emission'!AQ58)*3412969.28327645/'Life time change'!$C13</f>
        <v>0</v>
      </c>
      <c r="HZ102">
        <f>('RCP19-NEW'!BI15*'Per Unit Emission'!AR58)*3412969.28327645/'Life time change'!$C13</f>
        <v>0</v>
      </c>
      <c r="IA102">
        <f>('RCP19-NEW'!BJ15*'Per Unit Emission'!AS58)*3412969.28327645/'Life time change'!$C13</f>
        <v>0</v>
      </c>
      <c r="IB102">
        <f>('RCP19-NEW'!BK15*'Per Unit Emission'!AT58)*3412969.28327645/'Life time change'!$C13</f>
        <v>0</v>
      </c>
      <c r="IC102">
        <f>('RCP19-NEW'!BL15*'Per Unit Emission'!AU58)*3412969.28327645/'Life time change'!$C13</f>
        <v>0</v>
      </c>
      <c r="ID102">
        <f>('RCP19-NEW'!BM15*'Per Unit Emission'!AV58)*3412969.28327645/'Life time change'!$C13</f>
        <v>0</v>
      </c>
      <c r="IE102">
        <f>('RCP19-NEW'!BN15*'Per Unit Emission'!AW58)*3412969.28327645/'Life time change'!$C13</f>
        <v>0</v>
      </c>
      <c r="IF102">
        <f>('RCP19-NEW'!BO15*'Per Unit Emission'!AX58)*3412969.28327645/'Life time change'!$C13</f>
        <v>0</v>
      </c>
      <c r="IG102">
        <f>('RCP19-NEW'!BP15*'Per Unit Emission'!AY58)*3412969.28327645/'Life time change'!$C13</f>
        <v>0</v>
      </c>
      <c r="IH102">
        <f>('RCP19-NEW'!BQ15*'Per Unit Emission'!AZ58)*3412969.28327645/'Life time change'!$C13</f>
        <v>0</v>
      </c>
      <c r="II102">
        <f>('RCP19-NEW'!BR15*'Per Unit Emission'!BA58)*3412969.28327645</f>
        <v>0</v>
      </c>
      <c r="IJ102">
        <f>('RCP19-NEW'!BS15*'Per Unit Emission'!AK58)*3412969.28327645/'Life time change'!$C13</f>
        <v>0</v>
      </c>
      <c r="IK102">
        <f>('RCP19-NEW'!BT15*'Per Unit Emission'!AL58)*3412969.28327645/'Life time change'!$C13</f>
        <v>0</v>
      </c>
      <c r="IL102">
        <f>('RCP19-NEW'!BU15*'Per Unit Emission'!AM58)*3412969.28327645/'Life time change'!$C13</f>
        <v>0</v>
      </c>
      <c r="IM102">
        <f>('RCP19-NEW'!BV15*'Per Unit Emission'!AN58)*3412969.28327645/'Life time change'!$C13</f>
        <v>0</v>
      </c>
      <c r="IN102">
        <f>('RCP19-NEW'!BW15*'Per Unit Emission'!AO58)*3412969.28327645/'Life time change'!$C13</f>
        <v>0</v>
      </c>
      <c r="IO102">
        <f>('RCP19-NEW'!BX15*'Per Unit Emission'!AP58)*3412969.28327645/'Life time change'!$C13</f>
        <v>0</v>
      </c>
      <c r="IP102">
        <f>('RCP19-NEW'!BY15*'Per Unit Emission'!AQ58)*3412969.28327645/'Life time change'!$C13</f>
        <v>0</v>
      </c>
      <c r="IQ102">
        <f>('RCP19-NEW'!BZ15*'Per Unit Emission'!AR58)*3412969.28327645/'Life time change'!$C13</f>
        <v>0</v>
      </c>
      <c r="IR102">
        <f>('RCP19-NEW'!CA15*'Per Unit Emission'!AS58)*3412969.28327645/'Life time change'!$C13</f>
        <v>0</v>
      </c>
      <c r="IS102">
        <f>('RCP19-NEW'!CB15*'Per Unit Emission'!AT58)*3412969.28327645/'Life time change'!$C13</f>
        <v>0</v>
      </c>
      <c r="IT102">
        <f>('RCP19-NEW'!CC15*'Per Unit Emission'!AU58)*3412969.28327645/'Life time change'!$C13</f>
        <v>0</v>
      </c>
      <c r="IU102">
        <f>('RCP19-NEW'!CD15*'Per Unit Emission'!AV58)*3412969.28327645/'Life time change'!$C13</f>
        <v>0</v>
      </c>
      <c r="IV102">
        <f>('RCP19-NEW'!CE15*'Per Unit Emission'!AW58)*3412969.28327645/'Life time change'!$C13</f>
        <v>0</v>
      </c>
      <c r="IW102">
        <f>('RCP19-NEW'!CF15*'Per Unit Emission'!AX58)*3412969.28327645/'Life time change'!$C13</f>
        <v>0</v>
      </c>
      <c r="IX102">
        <f>('RCP19-NEW'!CG15*'Per Unit Emission'!AY58)*3412969.28327645/'Life time change'!$C13</f>
        <v>0</v>
      </c>
      <c r="IY102">
        <f>('RCP19-NEW'!CH15*'Per Unit Emission'!AZ58)*3412969.28327645/'Life time change'!$C13</f>
        <v>0</v>
      </c>
    </row>
    <row r="103" spans="1:259" x14ac:dyDescent="0.25">
      <c r="A103">
        <v>2022</v>
      </c>
      <c r="B103">
        <f>('Base-New'!C16*'Per Unit Emission'!C59)*3412969.28327645/'Life time change'!$C14</f>
        <v>0</v>
      </c>
      <c r="C103">
        <f>('Base-New'!D16*'Per Unit Emission'!D59)*3412969.28327645/'Life time change'!$C14</f>
        <v>0</v>
      </c>
      <c r="D103">
        <f>('Base-New'!E16*'Per Unit Emission'!E59)*3412969.28327645/'Life time change'!$C14</f>
        <v>0</v>
      </c>
      <c r="E103">
        <f>('Base-New'!F16*'Per Unit Emission'!F59)*3412969.28327645/'Life time change'!$C14</f>
        <v>0</v>
      </c>
      <c r="F103">
        <f>('Base-New'!G16*'Per Unit Emission'!G59)*3412969.28327645/'Life time change'!$C14</f>
        <v>0</v>
      </c>
      <c r="G103">
        <f>('Base-New'!H16*'Per Unit Emission'!H59)*3412969.28327645/'Life time change'!$C14</f>
        <v>0</v>
      </c>
      <c r="H103">
        <f>('Base-New'!I16*'Per Unit Emission'!I59)*3412969.28327645/'Life time change'!$C14</f>
        <v>0</v>
      </c>
      <c r="I103">
        <f>('Base-New'!J16*'Per Unit Emission'!J59)*3412969.28327645/'Life time change'!$C14</f>
        <v>0</v>
      </c>
      <c r="J103">
        <f>('Base-New'!K16*'Per Unit Emission'!K59)*3412969.28327645/'Life time change'!$C14</f>
        <v>0</v>
      </c>
      <c r="K103">
        <f>('Base-New'!L16*'Per Unit Emission'!L59)*3412969.28327645/'Life time change'!$C14</f>
        <v>0</v>
      </c>
      <c r="L103">
        <f>('Base-New'!M16*'Per Unit Emission'!M59)*3412969.28327645/'Life time change'!$C14</f>
        <v>0</v>
      </c>
      <c r="M103">
        <f>('Base-New'!N16*'Per Unit Emission'!N59)*3412969.28327645/'Life time change'!$C14</f>
        <v>0</v>
      </c>
      <c r="N103">
        <f>('Base-New'!O16*'Per Unit Emission'!O59)*3412969.28327645/'Life time change'!$C14</f>
        <v>0</v>
      </c>
      <c r="O103">
        <f>('Base-New'!P16*'Per Unit Emission'!P59)*3412969.28327645/'Life time change'!$C14</f>
        <v>0</v>
      </c>
      <c r="P103">
        <f>('Base-New'!Q16*'Per Unit Emission'!Q59)*3412969.28327645/'Life time change'!$C14</f>
        <v>0</v>
      </c>
      <c r="Q103">
        <f>('Base-New'!R16*'Per Unit Emission'!R59)*3412969.28327645/'Life time change'!$C14</f>
        <v>0</v>
      </c>
      <c r="R103">
        <v>12</v>
      </c>
      <c r="S103">
        <f>('Base-New'!T16*'Per Unit Emission'!C59)*3412969.28327645/'Life time change'!$C14</f>
        <v>0</v>
      </c>
      <c r="T103">
        <f>('Base-New'!U16*'Per Unit Emission'!D59)*3412969.28327645/'Life time change'!$C14</f>
        <v>0</v>
      </c>
      <c r="U103">
        <f>('Base-New'!V16*'Per Unit Emission'!E59)*3412969.28327645/'Life time change'!$C14</f>
        <v>0</v>
      </c>
      <c r="V103">
        <f>('Base-New'!W16*'Per Unit Emission'!F59)*3412969.28327645/'Life time change'!$C14</f>
        <v>0</v>
      </c>
      <c r="W103">
        <f>('Base-New'!X16*'Per Unit Emission'!G59)*3412969.28327645/'Life time change'!$C14</f>
        <v>0</v>
      </c>
      <c r="X103">
        <f>('Base-New'!Y16*'Per Unit Emission'!H59)*3412969.28327645/'Life time change'!$C14</f>
        <v>0</v>
      </c>
      <c r="Y103">
        <f>('Base-New'!Z16*'Per Unit Emission'!I59)*3412969.28327645/'Life time change'!$C14</f>
        <v>0</v>
      </c>
      <c r="Z103">
        <f>('Base-New'!AA16*'Per Unit Emission'!J59)*3412969.28327645/'Life time change'!$C14</f>
        <v>0</v>
      </c>
      <c r="AA103">
        <f>('Base-New'!AB16*'Per Unit Emission'!K59)*3412969.28327645/'Life time change'!$C14</f>
        <v>0</v>
      </c>
      <c r="AB103">
        <f>('Base-New'!AC16*'Per Unit Emission'!L59)*3412969.28327645/'Life time change'!$C14</f>
        <v>0</v>
      </c>
      <c r="AC103">
        <f>('Base-New'!AD16*'Per Unit Emission'!M59)*3412969.28327645/'Life time change'!$C14</f>
        <v>0</v>
      </c>
      <c r="AD103">
        <f>('Base-New'!AE16*'Per Unit Emission'!N59)*3412969.28327645/'Life time change'!$C14</f>
        <v>0</v>
      </c>
      <c r="AE103">
        <f>('Base-New'!AF16*'Per Unit Emission'!O59)*3412969.28327645/'Life time change'!$C14</f>
        <v>0</v>
      </c>
      <c r="AF103">
        <f>('Base-New'!AG16*'Per Unit Emission'!P59)*3412969.28327645/'Life time change'!$C14</f>
        <v>0</v>
      </c>
      <c r="AG103">
        <f>('Base-New'!AH16*'Per Unit Emission'!Q59)*3412969.28327645/'Life time change'!$C14</f>
        <v>0</v>
      </c>
      <c r="AH103">
        <f>('Base-New'!AI16*'Per Unit Emission'!R59)*3412969.28327645/'Life time change'!$C14</f>
        <v>0</v>
      </c>
      <c r="AI103">
        <v>12</v>
      </c>
      <c r="AJ103">
        <f>('Base-New'!AK16*'Per Unit Emission'!C59)*3412969.28327645/'Life time change'!$C14</f>
        <v>0</v>
      </c>
      <c r="AK103">
        <f>('Base-New'!AL16*'Per Unit Emission'!D59)*3412969.28327645/'Life time change'!$C14</f>
        <v>0</v>
      </c>
      <c r="AL103">
        <f>('Base-New'!AM16*'Per Unit Emission'!E59)*3412969.28327645/'Life time change'!$C14</f>
        <v>0</v>
      </c>
      <c r="AM103">
        <f>('Base-New'!AN16*'Per Unit Emission'!F59)*3412969.28327645/'Life time change'!$C14</f>
        <v>0</v>
      </c>
      <c r="AN103">
        <f>('Base-New'!AO16*'Per Unit Emission'!G59)*3412969.28327645/'Life time change'!$C14</f>
        <v>0</v>
      </c>
      <c r="AO103">
        <f>('Base-New'!AP16*'Per Unit Emission'!H59)*3412969.28327645/'Life time change'!$C14</f>
        <v>0</v>
      </c>
      <c r="AP103">
        <f>('Base-New'!AQ16*'Per Unit Emission'!I59)*3412969.28327645/'Life time change'!$C14</f>
        <v>0</v>
      </c>
      <c r="AQ103">
        <f>('Base-New'!AR16*'Per Unit Emission'!J59)*3412969.28327645/'Life time change'!$C14</f>
        <v>0</v>
      </c>
      <c r="AR103">
        <f>('Base-New'!AS16*'Per Unit Emission'!K59)*3412969.28327645/'Life time change'!$C14</f>
        <v>0</v>
      </c>
      <c r="AS103">
        <f>('Base-New'!AT16*'Per Unit Emission'!L59)*3412969.28327645/'Life time change'!$C14</f>
        <v>0</v>
      </c>
      <c r="AT103">
        <f>('Base-New'!AU16*'Per Unit Emission'!M59)*3412969.28327645/'Life time change'!$C14</f>
        <v>0</v>
      </c>
      <c r="AU103">
        <f>('Base-New'!AV16*'Per Unit Emission'!N59)*3412969.28327645/'Life time change'!$C14</f>
        <v>0</v>
      </c>
      <c r="AV103">
        <f>('Base-New'!AW16*'Per Unit Emission'!O59)*3412969.28327645/'Life time change'!$C14</f>
        <v>0</v>
      </c>
      <c r="AW103">
        <f>('Base-New'!AX16*'Per Unit Emission'!P59)*3412969.28327645/'Life time change'!$C14</f>
        <v>0</v>
      </c>
      <c r="AX103">
        <f>('Base-New'!AY16*'Per Unit Emission'!Q59)*3412969.28327645/'Life time change'!$C14</f>
        <v>0</v>
      </c>
      <c r="AY103">
        <f>('Base-New'!AZ16*'Per Unit Emission'!R59)*3412969.28327645/'Life time change'!$C14</f>
        <v>0</v>
      </c>
      <c r="AZ103">
        <v>12</v>
      </c>
      <c r="BA103">
        <f>('Base-New'!BB16*'Per Unit Emission'!C59)*3412969.28327645/'Life time change'!$C14</f>
        <v>0</v>
      </c>
      <c r="BB103">
        <f>('Base-New'!BC16*'Per Unit Emission'!D59)*3412969.28327645/'Life time change'!$C14</f>
        <v>0</v>
      </c>
      <c r="BC103">
        <f>('Base-New'!BD16*'Per Unit Emission'!E59)*3412969.28327645/'Life time change'!$C14</f>
        <v>0</v>
      </c>
      <c r="BD103">
        <f>('Base-New'!BE16*'Per Unit Emission'!F59)*3412969.28327645/'Life time change'!$C14</f>
        <v>0</v>
      </c>
      <c r="BE103">
        <f>('Base-New'!BF16*'Per Unit Emission'!G59)*3412969.28327645/'Life time change'!$C14</f>
        <v>0</v>
      </c>
      <c r="BF103">
        <f>('Base-New'!BG16*'Per Unit Emission'!H59)*3412969.28327645/'Life time change'!$C14</f>
        <v>0</v>
      </c>
      <c r="BG103">
        <f>('Base-New'!BH16*'Per Unit Emission'!I59)*3412969.28327645/'Life time change'!$C14</f>
        <v>0</v>
      </c>
      <c r="BH103">
        <f>('Base-New'!BI16*'Per Unit Emission'!J59)*3412969.28327645/'Life time change'!$C14</f>
        <v>0</v>
      </c>
      <c r="BI103">
        <f>('Base-New'!BJ16*'Per Unit Emission'!K59)*3412969.28327645/'Life time change'!$C14</f>
        <v>0</v>
      </c>
      <c r="BJ103">
        <f>('Base-New'!BK16*'Per Unit Emission'!L59)*3412969.28327645/'Life time change'!$C14</f>
        <v>0</v>
      </c>
      <c r="BK103">
        <f>('Base-New'!BL16*'Per Unit Emission'!M59)*3412969.28327645/'Life time change'!$C14</f>
        <v>0</v>
      </c>
      <c r="BL103">
        <f>('Base-New'!BM16*'Per Unit Emission'!N59)*3412969.28327645/'Life time change'!$C14</f>
        <v>0</v>
      </c>
      <c r="BM103">
        <f>('Base-New'!BN16*'Per Unit Emission'!O59)*3412969.28327645/'Life time change'!$C14</f>
        <v>0</v>
      </c>
      <c r="BN103">
        <f>('Base-New'!BO16*'Per Unit Emission'!P59)*3412969.28327645/'Life time change'!$C14</f>
        <v>0</v>
      </c>
      <c r="BO103">
        <f>('Base-New'!BP16*'Per Unit Emission'!Q59)*3412969.28327645/'Life time change'!$C14</f>
        <v>0</v>
      </c>
      <c r="BP103">
        <f>('Base-New'!BQ16*'Per Unit Emission'!R59)*3412969.28327645/'Life time change'!$C14</f>
        <v>0</v>
      </c>
      <c r="BQ103">
        <v>12</v>
      </c>
      <c r="BR103">
        <f>('Base-New'!BS16*'Per Unit Emission'!C59)*3412969.28327645/'Life time change'!$C14</f>
        <v>0</v>
      </c>
      <c r="BS103">
        <f>('Base-New'!BT16*'Per Unit Emission'!D59)*3412969.28327645/'Life time change'!$C14</f>
        <v>0</v>
      </c>
      <c r="BT103">
        <f>('Base-New'!BU16*'Per Unit Emission'!E59)*3412969.28327645/'Life time change'!$C14</f>
        <v>0</v>
      </c>
      <c r="BU103">
        <f>('Base-New'!BV16*'Per Unit Emission'!F59)*3412969.28327645/'Life time change'!$C14</f>
        <v>0</v>
      </c>
      <c r="BV103">
        <f>('Base-New'!BW16*'Per Unit Emission'!G59)*3412969.28327645/'Life time change'!$C14</f>
        <v>0</v>
      </c>
      <c r="BW103">
        <f>('Base-New'!BX16*'Per Unit Emission'!H59)*3412969.28327645/'Life time change'!$C14</f>
        <v>0</v>
      </c>
      <c r="BX103">
        <f>('Base-New'!BY16*'Per Unit Emission'!I59)*3412969.28327645/'Life time change'!$C14</f>
        <v>0</v>
      </c>
      <c r="BY103">
        <f>('Base-New'!BZ16*'Per Unit Emission'!J59)*3412969.28327645/'Life time change'!$C14</f>
        <v>0</v>
      </c>
      <c r="BZ103">
        <f>('Base-New'!CA16*'Per Unit Emission'!K59)*3412969.28327645/'Life time change'!$C14</f>
        <v>0</v>
      </c>
      <c r="CA103">
        <f>('Base-New'!CB16*'Per Unit Emission'!L59)*3412969.28327645/'Life time change'!$C14</f>
        <v>0</v>
      </c>
      <c r="CB103">
        <f>('Base-New'!CC16*'Per Unit Emission'!M59)*3412969.28327645/'Life time change'!$C14</f>
        <v>0</v>
      </c>
      <c r="CC103">
        <f>('Base-New'!CD16*'Per Unit Emission'!N59)*3412969.28327645/'Life time change'!$C14</f>
        <v>0</v>
      </c>
      <c r="CD103">
        <f>('Base-New'!CE16*'Per Unit Emission'!O59)*3412969.28327645/'Life time change'!$C14</f>
        <v>0</v>
      </c>
      <c r="CE103">
        <f>('Base-New'!CF16*'Per Unit Emission'!P59)*3412969.28327645/'Life time change'!$C14</f>
        <v>0</v>
      </c>
      <c r="CF103">
        <f>('Base-New'!CG16*'Per Unit Emission'!Q59)*3412969.28327645/'Life time change'!$C14</f>
        <v>0</v>
      </c>
      <c r="CG103">
        <f>('Base-New'!CH16*'Per Unit Emission'!R59)*3412969.28327645/'Life time change'!$C14</f>
        <v>0</v>
      </c>
      <c r="CJ103">
        <v>2022</v>
      </c>
      <c r="CK103">
        <f>('RCP26-NEW'!C16*'Per Unit Emission'!T59)*3412969.28327645/'Life time change'!$C14</f>
        <v>0</v>
      </c>
      <c r="CL103">
        <f>('RCP26-NEW'!D16*'Per Unit Emission'!U59)*3412969.28327645/'Life time change'!$C14</f>
        <v>0</v>
      </c>
      <c r="CM103">
        <f>('RCP26-NEW'!E16*'Per Unit Emission'!V59)*3412969.28327645/'Life time change'!$C14</f>
        <v>0</v>
      </c>
      <c r="CN103">
        <f>('RCP26-NEW'!F16*'Per Unit Emission'!W59)*3412969.28327645/'Life time change'!$C14</f>
        <v>0</v>
      </c>
      <c r="CO103">
        <f>('RCP26-NEW'!G16*'Per Unit Emission'!X59)*3412969.28327645/'Life time change'!$C14</f>
        <v>0</v>
      </c>
      <c r="CP103">
        <f>('RCP26-NEW'!H16*'Per Unit Emission'!Y59)*3412969.28327645/'Life time change'!$C14</f>
        <v>0</v>
      </c>
      <c r="CQ103">
        <f>('RCP26-NEW'!I16*'Per Unit Emission'!Z59)*3412969.28327645/'Life time change'!$C14</f>
        <v>0</v>
      </c>
      <c r="CR103">
        <f>('RCP26-NEW'!J16*'Per Unit Emission'!AA59)*3412969.28327645/'Life time change'!$C14</f>
        <v>0</v>
      </c>
      <c r="CS103">
        <f>('RCP26-NEW'!K16*'Per Unit Emission'!AB59)*3412969.28327645/'Life time change'!$C14</f>
        <v>0</v>
      </c>
      <c r="CT103">
        <f>('RCP26-NEW'!L16*'Per Unit Emission'!AC59)*3412969.28327645/'Life time change'!$C14</f>
        <v>0</v>
      </c>
      <c r="CU103">
        <f>('RCP26-NEW'!M16*'Per Unit Emission'!AD59)*3412969.28327645/'Life time change'!$C14</f>
        <v>0</v>
      </c>
      <c r="CV103">
        <f>('RCP26-NEW'!N16*'Per Unit Emission'!AE59)*3412969.28327645/'Life time change'!$C14</f>
        <v>0</v>
      </c>
      <c r="CW103">
        <f>('RCP26-NEW'!O16*'Per Unit Emission'!AF59)*3412969.28327645/'Life time change'!$C14</f>
        <v>0</v>
      </c>
      <c r="CX103">
        <f>('RCP26-NEW'!P16*'Per Unit Emission'!AG59)*3412969.28327645/'Life time change'!$C14</f>
        <v>0</v>
      </c>
      <c r="CY103">
        <f>('RCP26-NEW'!Q16*'Per Unit Emission'!AH59)*3412969.28327645/'Life time change'!$C14</f>
        <v>0</v>
      </c>
      <c r="CZ103">
        <f>('RCP26-NEW'!R16*'Per Unit Emission'!AI59)*3412969.28327645/'Life time change'!$C14</f>
        <v>0</v>
      </c>
      <c r="DA103">
        <f>('RCP26-NEW'!S16*'Per Unit Emission'!AJ59)*3412969.28327645</f>
        <v>0</v>
      </c>
      <c r="DB103">
        <f>('RCP26-NEW'!T16*'Per Unit Emission'!T59)*3412969.28327645/'Life time change'!$C14</f>
        <v>0</v>
      </c>
      <c r="DC103">
        <f>('RCP26-NEW'!U16*'Per Unit Emission'!U59)*3412969.28327645/'Life time change'!$C14</f>
        <v>0</v>
      </c>
      <c r="DD103">
        <f>('RCP26-NEW'!V16*'Per Unit Emission'!V59)*3412969.28327645/'Life time change'!$C14</f>
        <v>0</v>
      </c>
      <c r="DE103">
        <f>('RCP26-NEW'!W16*'Per Unit Emission'!W59)*3412969.28327645/'Life time change'!$C14</f>
        <v>0</v>
      </c>
      <c r="DF103">
        <f>('RCP26-NEW'!X16*'Per Unit Emission'!X59)*3412969.28327645/'Life time change'!$C14</f>
        <v>0</v>
      </c>
      <c r="DG103">
        <f>('RCP26-NEW'!Y16*'Per Unit Emission'!Y59)*3412969.28327645/'Life time change'!$C14</f>
        <v>0</v>
      </c>
      <c r="DH103">
        <f>('RCP26-NEW'!Z16*'Per Unit Emission'!Z59)*3412969.28327645/'Life time change'!$C14</f>
        <v>0</v>
      </c>
      <c r="DI103">
        <f>('RCP26-NEW'!AA16*'Per Unit Emission'!AA59)*3412969.28327645/'Life time change'!$C14</f>
        <v>0</v>
      </c>
      <c r="DJ103">
        <f>('RCP26-NEW'!AB16*'Per Unit Emission'!AB59)*3412969.28327645/'Life time change'!$C14</f>
        <v>0</v>
      </c>
      <c r="DK103">
        <f>('RCP26-NEW'!AC16*'Per Unit Emission'!AC59)*3412969.28327645/'Life time change'!$C14</f>
        <v>0</v>
      </c>
      <c r="DL103">
        <f>('RCP26-NEW'!AD16*'Per Unit Emission'!AD59)*3412969.28327645/'Life time change'!$C14</f>
        <v>0</v>
      </c>
      <c r="DM103">
        <f>('RCP26-NEW'!AE16*'Per Unit Emission'!AE59)*3412969.28327645/'Life time change'!$C14</f>
        <v>0</v>
      </c>
      <c r="DN103">
        <f>('RCP26-NEW'!AF16*'Per Unit Emission'!AF59)*3412969.28327645/'Life time change'!$C14</f>
        <v>0</v>
      </c>
      <c r="DO103">
        <f>('RCP26-NEW'!AG16*'Per Unit Emission'!AG59)*3412969.28327645/'Life time change'!$C14</f>
        <v>0</v>
      </c>
      <c r="DP103">
        <f>('RCP26-NEW'!AH16*'Per Unit Emission'!AH59)*3412969.28327645/'Life time change'!$C14</f>
        <v>0</v>
      </c>
      <c r="DQ103">
        <f>('RCP26-NEW'!AI16*'Per Unit Emission'!AI59)*3412969.28327645/'Life time change'!$C14</f>
        <v>0</v>
      </c>
      <c r="DR103">
        <f>('RCP26-NEW'!AJ16*'Per Unit Emission'!AJ59)*3412969.28327645</f>
        <v>0</v>
      </c>
      <c r="DS103">
        <f>('RCP26-NEW'!AK16*'Per Unit Emission'!T59)*3412969.28327645/'Life time change'!$C14</f>
        <v>0</v>
      </c>
      <c r="DT103">
        <f>('RCP26-NEW'!AL16*'Per Unit Emission'!U59)*3412969.28327645/'Life time change'!$C14</f>
        <v>0</v>
      </c>
      <c r="DU103">
        <f>('RCP26-NEW'!AM16*'Per Unit Emission'!V59)*3412969.28327645/'Life time change'!$C14</f>
        <v>0</v>
      </c>
      <c r="DV103">
        <f>('RCP26-NEW'!AN16*'Per Unit Emission'!W59)*3412969.28327645/'Life time change'!$C14</f>
        <v>0</v>
      </c>
      <c r="DW103">
        <f>('RCP26-NEW'!AO16*'Per Unit Emission'!X59)*3412969.28327645/'Life time change'!$C14</f>
        <v>0</v>
      </c>
      <c r="DX103">
        <f>('RCP26-NEW'!AP16*'Per Unit Emission'!Y59)*3412969.28327645/'Life time change'!$C14</f>
        <v>0</v>
      </c>
      <c r="DY103">
        <f>('RCP26-NEW'!AQ16*'Per Unit Emission'!Z59)*3412969.28327645/'Life time change'!$C14</f>
        <v>0</v>
      </c>
      <c r="DZ103">
        <f>('RCP26-NEW'!AR16*'Per Unit Emission'!AA59)*3412969.28327645/'Life time change'!$C14</f>
        <v>0</v>
      </c>
      <c r="EA103">
        <f>('RCP26-NEW'!AS16*'Per Unit Emission'!AB59)*3412969.28327645/'Life time change'!$C14</f>
        <v>0</v>
      </c>
      <c r="EB103">
        <f>('RCP26-NEW'!AT16*'Per Unit Emission'!AC59)*3412969.28327645/'Life time change'!$C14</f>
        <v>0</v>
      </c>
      <c r="EC103">
        <f>('RCP26-NEW'!AU16*'Per Unit Emission'!AD59)*3412969.28327645/'Life time change'!$C14</f>
        <v>0</v>
      </c>
      <c r="ED103">
        <f>('RCP26-NEW'!AV16*'Per Unit Emission'!AE59)*3412969.28327645/'Life time change'!$C14</f>
        <v>0</v>
      </c>
      <c r="EE103">
        <f>('RCP26-NEW'!AW16*'Per Unit Emission'!AF59)*3412969.28327645/'Life time change'!$C14</f>
        <v>0</v>
      </c>
      <c r="EF103">
        <f>('RCP26-NEW'!AX16*'Per Unit Emission'!AG59)*3412969.28327645/'Life time change'!$C14</f>
        <v>0</v>
      </c>
      <c r="EG103">
        <f>('RCP26-NEW'!AY16*'Per Unit Emission'!AH59)*3412969.28327645/'Life time change'!$C14</f>
        <v>0</v>
      </c>
      <c r="EH103">
        <f>('RCP26-NEW'!AZ16*'Per Unit Emission'!AI59)*3412969.28327645/'Life time change'!$C14</f>
        <v>0</v>
      </c>
      <c r="EI103">
        <f>('RCP26-NEW'!BA16*'Per Unit Emission'!AJ59)*3412969.28327645</f>
        <v>0</v>
      </c>
      <c r="EJ103">
        <f>('RCP26-NEW'!BB16*'Per Unit Emission'!T59)*3412969.28327645/'Life time change'!$C14</f>
        <v>0</v>
      </c>
      <c r="EK103">
        <f>('RCP26-NEW'!BC16*'Per Unit Emission'!U59)*3412969.28327645/'Life time change'!$C14</f>
        <v>0</v>
      </c>
      <c r="EL103">
        <f>('RCP26-NEW'!BD16*'Per Unit Emission'!V59)*3412969.28327645/'Life time change'!$C14</f>
        <v>0</v>
      </c>
      <c r="EM103">
        <f>('RCP26-NEW'!BE16*'Per Unit Emission'!W59)*3412969.28327645/'Life time change'!$C14</f>
        <v>0</v>
      </c>
      <c r="EN103">
        <f>('RCP26-NEW'!BF16*'Per Unit Emission'!X59)*3412969.28327645/'Life time change'!$C14</f>
        <v>0</v>
      </c>
      <c r="EO103">
        <f>('RCP26-NEW'!BG16*'Per Unit Emission'!Y59)*3412969.28327645/'Life time change'!$C14</f>
        <v>0</v>
      </c>
      <c r="EP103">
        <f>('RCP26-NEW'!BH16*'Per Unit Emission'!Z59)*3412969.28327645/'Life time change'!$C14</f>
        <v>0</v>
      </c>
      <c r="EQ103">
        <f>('RCP26-NEW'!BI16*'Per Unit Emission'!AA59)*3412969.28327645/'Life time change'!$C14</f>
        <v>0</v>
      </c>
      <c r="ER103">
        <f>('RCP26-NEW'!BJ16*'Per Unit Emission'!AB59)*3412969.28327645/'Life time change'!$C14</f>
        <v>0</v>
      </c>
      <c r="ES103">
        <f>('RCP26-NEW'!BK16*'Per Unit Emission'!AC59)*3412969.28327645/'Life time change'!$C14</f>
        <v>0</v>
      </c>
      <c r="ET103">
        <f>('RCP26-NEW'!BL16*'Per Unit Emission'!AD59)*3412969.28327645/'Life time change'!$C14</f>
        <v>0</v>
      </c>
      <c r="EU103">
        <f>('RCP26-NEW'!BM16*'Per Unit Emission'!AE59)*3412969.28327645/'Life time change'!$C14</f>
        <v>0</v>
      </c>
      <c r="EV103">
        <f>('RCP26-NEW'!BN16*'Per Unit Emission'!AF59)*3412969.28327645/'Life time change'!$C14</f>
        <v>0</v>
      </c>
      <c r="EW103">
        <f>('RCP26-NEW'!BO16*'Per Unit Emission'!AG59)*3412969.28327645/'Life time change'!$C14</f>
        <v>0</v>
      </c>
      <c r="EX103">
        <f>('RCP26-NEW'!BP16*'Per Unit Emission'!AH59)*3412969.28327645/'Life time change'!$C14</f>
        <v>0</v>
      </c>
      <c r="EY103">
        <f>('RCP26-NEW'!BQ16*'Per Unit Emission'!AI59)*3412969.28327645/'Life time change'!$C14</f>
        <v>0</v>
      </c>
      <c r="EZ103">
        <f>('RCP26-NEW'!BR16*'Per Unit Emission'!AJ59)*3412969.28327645</f>
        <v>0</v>
      </c>
      <c r="FA103">
        <f>('RCP26-NEW'!BS16*'Per Unit Emission'!T59)*3412969.28327645/'Life time change'!$C14</f>
        <v>0</v>
      </c>
      <c r="FB103">
        <f>('RCP26-NEW'!BT16*'Per Unit Emission'!U59)*3412969.28327645/'Life time change'!$C14</f>
        <v>0</v>
      </c>
      <c r="FC103">
        <f>('RCP26-NEW'!BU16*'Per Unit Emission'!V59)*3412969.28327645/'Life time change'!$C14</f>
        <v>0</v>
      </c>
      <c r="FD103">
        <f>('RCP26-NEW'!BV16*'Per Unit Emission'!W59)*3412969.28327645/'Life time change'!$C14</f>
        <v>0</v>
      </c>
      <c r="FE103">
        <f>('RCP26-NEW'!BW16*'Per Unit Emission'!X59)*3412969.28327645/'Life time change'!$C14</f>
        <v>0</v>
      </c>
      <c r="FF103">
        <f>('RCP26-NEW'!BX16*'Per Unit Emission'!Y59)*3412969.28327645/'Life time change'!$C14</f>
        <v>0</v>
      </c>
      <c r="FG103">
        <f>('RCP26-NEW'!BY16*'Per Unit Emission'!Z59)*3412969.28327645/'Life time change'!$C14</f>
        <v>0</v>
      </c>
      <c r="FH103">
        <f>('RCP26-NEW'!BZ16*'Per Unit Emission'!AA59)*3412969.28327645/'Life time change'!$C14</f>
        <v>0</v>
      </c>
      <c r="FI103">
        <f>('RCP26-NEW'!CA16*'Per Unit Emission'!AB59)*3412969.28327645/'Life time change'!$C14</f>
        <v>0</v>
      </c>
      <c r="FJ103">
        <f>('RCP26-NEW'!CB16*'Per Unit Emission'!AC59)*3412969.28327645/'Life time change'!$C14</f>
        <v>0</v>
      </c>
      <c r="FK103">
        <f>('RCP26-NEW'!CC16*'Per Unit Emission'!AD59)*3412969.28327645/'Life time change'!$C14</f>
        <v>0</v>
      </c>
      <c r="FL103">
        <f>('RCP26-NEW'!CD16*'Per Unit Emission'!AE59)*3412969.28327645/'Life time change'!$C14</f>
        <v>0</v>
      </c>
      <c r="FM103">
        <f>('RCP26-NEW'!CE16*'Per Unit Emission'!AF59)*3412969.28327645/'Life time change'!$C14</f>
        <v>0</v>
      </c>
      <c r="FN103">
        <f>('RCP26-NEW'!CF16*'Per Unit Emission'!AG59)*3412969.28327645/'Life time change'!$C14</f>
        <v>0</v>
      </c>
      <c r="FO103">
        <f>('RCP26-NEW'!CG16*'Per Unit Emission'!AH59)*3412969.28327645/'Life time change'!$C14</f>
        <v>0</v>
      </c>
      <c r="FP103">
        <f>('RCP26-NEW'!CH16*'Per Unit Emission'!AI59)*3412969.28327645/'Life time change'!$C14</f>
        <v>0</v>
      </c>
      <c r="FS103">
        <v>2022</v>
      </c>
      <c r="FT103">
        <f>('RCP19-NEW'!C16*'Per Unit Emission'!AK59)*3412969.28327645/'Life time change'!$C14</f>
        <v>0</v>
      </c>
      <c r="FU103">
        <f>('RCP19-NEW'!D16*'Per Unit Emission'!AL59)*3412969.28327645/'Life time change'!$C14</f>
        <v>0</v>
      </c>
      <c r="FV103">
        <f>('RCP19-NEW'!E16*'Per Unit Emission'!AM59)*3412969.28327645/'Life time change'!$C14</f>
        <v>0</v>
      </c>
      <c r="FW103">
        <f>('RCP19-NEW'!F16*'Per Unit Emission'!AN59)*3412969.28327645/'Life time change'!$C14</f>
        <v>0</v>
      </c>
      <c r="FX103">
        <f>('RCP19-NEW'!G16*'Per Unit Emission'!AO59)*3412969.28327645/'Life time change'!$C14</f>
        <v>0</v>
      </c>
      <c r="FY103">
        <f>('RCP19-NEW'!H16*'Per Unit Emission'!AP59)*3412969.28327645/'Life time change'!$C14</f>
        <v>0</v>
      </c>
      <c r="FZ103">
        <f>('RCP19-NEW'!I16*'Per Unit Emission'!AQ59)*3412969.28327645/'Life time change'!$C14</f>
        <v>0</v>
      </c>
      <c r="GA103">
        <f>('RCP19-NEW'!J16*'Per Unit Emission'!AR59)*3412969.28327645/'Life time change'!$C14</f>
        <v>0</v>
      </c>
      <c r="GB103">
        <f>('RCP19-NEW'!K16*'Per Unit Emission'!AS59)*3412969.28327645/'Life time change'!$C14</f>
        <v>0</v>
      </c>
      <c r="GC103">
        <f>('RCP19-NEW'!L16*'Per Unit Emission'!AT59)*3412969.28327645/'Life time change'!$C14</f>
        <v>0</v>
      </c>
      <c r="GD103">
        <f>('RCP19-NEW'!M16*'Per Unit Emission'!AU59)*3412969.28327645/'Life time change'!$C14</f>
        <v>0</v>
      </c>
      <c r="GE103">
        <f>('RCP19-NEW'!N16*'Per Unit Emission'!AV59)*3412969.28327645/'Life time change'!$C14</f>
        <v>0</v>
      </c>
      <c r="GF103">
        <f>('RCP19-NEW'!O16*'Per Unit Emission'!AW59)*3412969.28327645/'Life time change'!$C14</f>
        <v>0</v>
      </c>
      <c r="GG103">
        <f>('RCP19-NEW'!P16*'Per Unit Emission'!AX59)*3412969.28327645/'Life time change'!$C14</f>
        <v>0</v>
      </c>
      <c r="GH103">
        <f>('RCP19-NEW'!Q16*'Per Unit Emission'!AY59)*3412969.28327645/'Life time change'!$C14</f>
        <v>0</v>
      </c>
      <c r="GI103">
        <f>('RCP19-NEW'!R16*'Per Unit Emission'!AZ59)*3412969.28327645/'Life time change'!$C14</f>
        <v>0</v>
      </c>
      <c r="GJ103">
        <f>('RCP19-NEW'!S16*'Per Unit Emission'!BA59)*3412969.28327645</f>
        <v>0</v>
      </c>
      <c r="GK103">
        <f>('RCP19-NEW'!T16*'Per Unit Emission'!AK59)*3412969.28327645/'Life time change'!$C14</f>
        <v>0</v>
      </c>
      <c r="GL103">
        <f>('RCP19-NEW'!U16*'Per Unit Emission'!AL59)*3412969.28327645/'Life time change'!$C14</f>
        <v>0</v>
      </c>
      <c r="GM103">
        <f>('RCP19-NEW'!V16*'Per Unit Emission'!AM59)*3412969.28327645/'Life time change'!$C14</f>
        <v>0</v>
      </c>
      <c r="GN103">
        <f>('RCP19-NEW'!W16*'Per Unit Emission'!AN59)*3412969.28327645/'Life time change'!$C14</f>
        <v>0</v>
      </c>
      <c r="GO103">
        <f>('RCP19-NEW'!X16*'Per Unit Emission'!AO59)*3412969.28327645/'Life time change'!$C14</f>
        <v>0</v>
      </c>
      <c r="GP103">
        <f>('RCP19-NEW'!Y16*'Per Unit Emission'!AP59)*3412969.28327645/'Life time change'!$C14</f>
        <v>0</v>
      </c>
      <c r="GQ103">
        <f>('RCP19-NEW'!Z16*'Per Unit Emission'!AQ59)*3412969.28327645/'Life time change'!$C14</f>
        <v>0</v>
      </c>
      <c r="GR103">
        <f>('RCP19-NEW'!AA16*'Per Unit Emission'!AR59)*3412969.28327645/'Life time change'!$C14</f>
        <v>0</v>
      </c>
      <c r="GS103">
        <f>('RCP19-NEW'!AB16*'Per Unit Emission'!AS59)*3412969.28327645/'Life time change'!$C14</f>
        <v>0</v>
      </c>
      <c r="GT103">
        <f>('RCP19-NEW'!AC16*'Per Unit Emission'!AT59)*3412969.28327645/'Life time change'!$C14</f>
        <v>0</v>
      </c>
      <c r="GU103">
        <f>('RCP19-NEW'!AD16*'Per Unit Emission'!AU59)*3412969.28327645/'Life time change'!$C14</f>
        <v>0</v>
      </c>
      <c r="GV103">
        <f>('RCP19-NEW'!AE16*'Per Unit Emission'!AV59)*3412969.28327645/'Life time change'!$C14</f>
        <v>0</v>
      </c>
      <c r="GW103">
        <f>('RCP19-NEW'!AF16*'Per Unit Emission'!AW59)*3412969.28327645/'Life time change'!$C14</f>
        <v>0</v>
      </c>
      <c r="GX103">
        <f>('RCP19-NEW'!AG16*'Per Unit Emission'!AX59)*3412969.28327645/'Life time change'!$C14</f>
        <v>0</v>
      </c>
      <c r="GY103">
        <f>('RCP19-NEW'!AH16*'Per Unit Emission'!AY59)*3412969.28327645/'Life time change'!$C14</f>
        <v>0</v>
      </c>
      <c r="GZ103">
        <f>('RCP19-NEW'!AI16*'Per Unit Emission'!AZ59)*3412969.28327645/'Life time change'!$C14</f>
        <v>0</v>
      </c>
      <c r="HA103">
        <f>('RCP19-NEW'!AJ16*'Per Unit Emission'!BA59)*3412969.28327645</f>
        <v>0</v>
      </c>
      <c r="HB103">
        <f>('RCP19-NEW'!AK16*'Per Unit Emission'!AK59)*3412969.28327645/'Life time change'!$C14</f>
        <v>0</v>
      </c>
      <c r="HC103">
        <f>('RCP19-NEW'!AL16*'Per Unit Emission'!AL59)*3412969.28327645/'Life time change'!$C14</f>
        <v>0</v>
      </c>
      <c r="HD103">
        <f>('RCP19-NEW'!AM16*'Per Unit Emission'!AM59)*3412969.28327645/'Life time change'!$C14</f>
        <v>0</v>
      </c>
      <c r="HE103">
        <f>('RCP19-NEW'!AN16*'Per Unit Emission'!AN59)*3412969.28327645/'Life time change'!$C14</f>
        <v>0</v>
      </c>
      <c r="HF103">
        <f>('RCP19-NEW'!AO16*'Per Unit Emission'!AO59)*3412969.28327645/'Life time change'!$C14</f>
        <v>0</v>
      </c>
      <c r="HG103">
        <f>('RCP19-NEW'!AP16*'Per Unit Emission'!AP59)*3412969.28327645/'Life time change'!$C14</f>
        <v>0</v>
      </c>
      <c r="HH103">
        <f>('RCP19-NEW'!AQ16*'Per Unit Emission'!AQ59)*3412969.28327645/'Life time change'!$C14</f>
        <v>0</v>
      </c>
      <c r="HI103">
        <f>('RCP19-NEW'!AR16*'Per Unit Emission'!AR59)*3412969.28327645/'Life time change'!$C14</f>
        <v>0</v>
      </c>
      <c r="HJ103">
        <f>('RCP19-NEW'!AS16*'Per Unit Emission'!AS59)*3412969.28327645/'Life time change'!$C14</f>
        <v>0</v>
      </c>
      <c r="HK103">
        <f>('RCP19-NEW'!AT16*'Per Unit Emission'!AT59)*3412969.28327645/'Life time change'!$C14</f>
        <v>0</v>
      </c>
      <c r="HL103">
        <f>('RCP19-NEW'!AU16*'Per Unit Emission'!AU59)*3412969.28327645/'Life time change'!$C14</f>
        <v>0</v>
      </c>
      <c r="HM103">
        <f>('RCP19-NEW'!AV16*'Per Unit Emission'!AV59)*3412969.28327645/'Life time change'!$C14</f>
        <v>0</v>
      </c>
      <c r="HN103">
        <f>('RCP19-NEW'!AW16*'Per Unit Emission'!AW59)*3412969.28327645/'Life time change'!$C14</f>
        <v>0</v>
      </c>
      <c r="HO103">
        <f>('RCP19-NEW'!AX16*'Per Unit Emission'!AX59)*3412969.28327645/'Life time change'!$C14</f>
        <v>0</v>
      </c>
      <c r="HP103">
        <f>('RCP19-NEW'!AY16*'Per Unit Emission'!AY59)*3412969.28327645/'Life time change'!$C14</f>
        <v>0</v>
      </c>
      <c r="HQ103">
        <f>('RCP19-NEW'!AZ16*'Per Unit Emission'!AZ59)*3412969.28327645/'Life time change'!$C14</f>
        <v>0</v>
      </c>
      <c r="HR103">
        <f>('RCP19-NEW'!BA16*'Per Unit Emission'!BA59)*3412969.28327645</f>
        <v>0</v>
      </c>
      <c r="HS103">
        <f>('RCP19-NEW'!BB16*'Per Unit Emission'!AK59)*3412969.28327645/'Life time change'!$C14</f>
        <v>0</v>
      </c>
      <c r="HT103">
        <f>('RCP19-NEW'!BC16*'Per Unit Emission'!AL59)*3412969.28327645/'Life time change'!$C14</f>
        <v>0</v>
      </c>
      <c r="HU103">
        <f>('RCP19-NEW'!BD16*'Per Unit Emission'!AM59)*3412969.28327645/'Life time change'!$C14</f>
        <v>0</v>
      </c>
      <c r="HV103">
        <f>('RCP19-NEW'!BE16*'Per Unit Emission'!AN59)*3412969.28327645/'Life time change'!$C14</f>
        <v>0</v>
      </c>
      <c r="HW103">
        <f>('RCP19-NEW'!BF16*'Per Unit Emission'!AO59)*3412969.28327645/'Life time change'!$C14</f>
        <v>0</v>
      </c>
      <c r="HX103">
        <f>('RCP19-NEW'!BG16*'Per Unit Emission'!AP59)*3412969.28327645/'Life time change'!$C14</f>
        <v>0</v>
      </c>
      <c r="HY103">
        <f>('RCP19-NEW'!BH16*'Per Unit Emission'!AQ59)*3412969.28327645/'Life time change'!$C14</f>
        <v>0</v>
      </c>
      <c r="HZ103">
        <f>('RCP19-NEW'!BI16*'Per Unit Emission'!AR59)*3412969.28327645/'Life time change'!$C14</f>
        <v>0</v>
      </c>
      <c r="IA103">
        <f>('RCP19-NEW'!BJ16*'Per Unit Emission'!AS59)*3412969.28327645/'Life time change'!$C14</f>
        <v>0</v>
      </c>
      <c r="IB103">
        <f>('RCP19-NEW'!BK16*'Per Unit Emission'!AT59)*3412969.28327645/'Life time change'!$C14</f>
        <v>0</v>
      </c>
      <c r="IC103">
        <f>('RCP19-NEW'!BL16*'Per Unit Emission'!AU59)*3412969.28327645/'Life time change'!$C14</f>
        <v>0</v>
      </c>
      <c r="ID103">
        <f>('RCP19-NEW'!BM16*'Per Unit Emission'!AV59)*3412969.28327645/'Life time change'!$C14</f>
        <v>0</v>
      </c>
      <c r="IE103">
        <f>('RCP19-NEW'!BN16*'Per Unit Emission'!AW59)*3412969.28327645/'Life time change'!$C14</f>
        <v>0</v>
      </c>
      <c r="IF103">
        <f>('RCP19-NEW'!BO16*'Per Unit Emission'!AX59)*3412969.28327645/'Life time change'!$C14</f>
        <v>0</v>
      </c>
      <c r="IG103">
        <f>('RCP19-NEW'!BP16*'Per Unit Emission'!AY59)*3412969.28327645/'Life time change'!$C14</f>
        <v>0</v>
      </c>
      <c r="IH103">
        <f>('RCP19-NEW'!BQ16*'Per Unit Emission'!AZ59)*3412969.28327645/'Life time change'!$C14</f>
        <v>0</v>
      </c>
      <c r="II103">
        <f>('RCP19-NEW'!BR16*'Per Unit Emission'!BA59)*3412969.28327645</f>
        <v>0</v>
      </c>
      <c r="IJ103">
        <f>('RCP19-NEW'!BS16*'Per Unit Emission'!AK59)*3412969.28327645/'Life time change'!$C14</f>
        <v>0</v>
      </c>
      <c r="IK103">
        <f>('RCP19-NEW'!BT16*'Per Unit Emission'!AL59)*3412969.28327645/'Life time change'!$C14</f>
        <v>0</v>
      </c>
      <c r="IL103">
        <f>('RCP19-NEW'!BU16*'Per Unit Emission'!AM59)*3412969.28327645/'Life time change'!$C14</f>
        <v>0</v>
      </c>
      <c r="IM103">
        <f>('RCP19-NEW'!BV16*'Per Unit Emission'!AN59)*3412969.28327645/'Life time change'!$C14</f>
        <v>0</v>
      </c>
      <c r="IN103">
        <f>('RCP19-NEW'!BW16*'Per Unit Emission'!AO59)*3412969.28327645/'Life time change'!$C14</f>
        <v>0</v>
      </c>
      <c r="IO103">
        <f>('RCP19-NEW'!BX16*'Per Unit Emission'!AP59)*3412969.28327645/'Life time change'!$C14</f>
        <v>0</v>
      </c>
      <c r="IP103">
        <f>('RCP19-NEW'!BY16*'Per Unit Emission'!AQ59)*3412969.28327645/'Life time change'!$C14</f>
        <v>0</v>
      </c>
      <c r="IQ103">
        <f>('RCP19-NEW'!BZ16*'Per Unit Emission'!AR59)*3412969.28327645/'Life time change'!$C14</f>
        <v>0</v>
      </c>
      <c r="IR103">
        <f>('RCP19-NEW'!CA16*'Per Unit Emission'!AS59)*3412969.28327645/'Life time change'!$C14</f>
        <v>0</v>
      </c>
      <c r="IS103">
        <f>('RCP19-NEW'!CB16*'Per Unit Emission'!AT59)*3412969.28327645/'Life time change'!$C14</f>
        <v>0</v>
      </c>
      <c r="IT103">
        <f>('RCP19-NEW'!CC16*'Per Unit Emission'!AU59)*3412969.28327645/'Life time change'!$C14</f>
        <v>0</v>
      </c>
      <c r="IU103">
        <f>('RCP19-NEW'!CD16*'Per Unit Emission'!AV59)*3412969.28327645/'Life time change'!$C14</f>
        <v>0</v>
      </c>
      <c r="IV103">
        <f>('RCP19-NEW'!CE16*'Per Unit Emission'!AW59)*3412969.28327645/'Life time change'!$C14</f>
        <v>0</v>
      </c>
      <c r="IW103">
        <f>('RCP19-NEW'!CF16*'Per Unit Emission'!AX59)*3412969.28327645/'Life time change'!$C14</f>
        <v>0</v>
      </c>
      <c r="IX103">
        <f>('RCP19-NEW'!CG16*'Per Unit Emission'!AY59)*3412969.28327645/'Life time change'!$C14</f>
        <v>0</v>
      </c>
      <c r="IY103">
        <f>('RCP19-NEW'!CH16*'Per Unit Emission'!AZ59)*3412969.28327645/'Life time change'!$C14</f>
        <v>0</v>
      </c>
    </row>
    <row r="104" spans="1:259" x14ac:dyDescent="0.25">
      <c r="A104">
        <v>2023</v>
      </c>
      <c r="B104">
        <f>('Base-New'!C17*'Per Unit Emission'!C60)*3412969.28327645/'Life time change'!$C15</f>
        <v>0</v>
      </c>
      <c r="C104">
        <f>('Base-New'!D17*'Per Unit Emission'!D60)*3412969.28327645/'Life time change'!$C15</f>
        <v>0</v>
      </c>
      <c r="D104">
        <f>('Base-New'!E17*'Per Unit Emission'!E60)*3412969.28327645/'Life time change'!$C15</f>
        <v>0</v>
      </c>
      <c r="E104">
        <f>('Base-New'!F17*'Per Unit Emission'!F60)*3412969.28327645/'Life time change'!$C15</f>
        <v>0</v>
      </c>
      <c r="F104">
        <f>('Base-New'!G17*'Per Unit Emission'!G60)*3412969.28327645/'Life time change'!$C15</f>
        <v>0</v>
      </c>
      <c r="G104">
        <f>('Base-New'!H17*'Per Unit Emission'!H60)*3412969.28327645/'Life time change'!$C15</f>
        <v>0</v>
      </c>
      <c r="H104">
        <f>('Base-New'!I17*'Per Unit Emission'!I60)*3412969.28327645/'Life time change'!$C15</f>
        <v>0</v>
      </c>
      <c r="I104">
        <f>('Base-New'!J17*'Per Unit Emission'!J60)*3412969.28327645/'Life time change'!$C15</f>
        <v>0</v>
      </c>
      <c r="J104">
        <f>('Base-New'!K17*'Per Unit Emission'!K60)*3412969.28327645/'Life time change'!$C15</f>
        <v>0</v>
      </c>
      <c r="K104">
        <f>('Base-New'!L17*'Per Unit Emission'!L60)*3412969.28327645/'Life time change'!$C15</f>
        <v>0</v>
      </c>
      <c r="L104">
        <f>('Base-New'!M17*'Per Unit Emission'!M60)*3412969.28327645/'Life time change'!$C15</f>
        <v>0</v>
      </c>
      <c r="M104">
        <f>('Base-New'!N17*'Per Unit Emission'!N60)*3412969.28327645/'Life time change'!$C15</f>
        <v>0</v>
      </c>
      <c r="N104">
        <f>('Base-New'!O17*'Per Unit Emission'!O60)*3412969.28327645/'Life time change'!$C15</f>
        <v>0</v>
      </c>
      <c r="O104">
        <f>('Base-New'!P17*'Per Unit Emission'!P60)*3412969.28327645/'Life time change'!$C15</f>
        <v>0</v>
      </c>
      <c r="P104">
        <f>('Base-New'!Q17*'Per Unit Emission'!Q60)*3412969.28327645/'Life time change'!$C15</f>
        <v>0</v>
      </c>
      <c r="Q104">
        <f>('Base-New'!R17*'Per Unit Emission'!R60)*3412969.28327645/'Life time change'!$C15</f>
        <v>0</v>
      </c>
      <c r="R104">
        <v>13</v>
      </c>
      <c r="S104">
        <f>('Base-New'!T17*'Per Unit Emission'!C60)*3412969.28327645/'Life time change'!$C15</f>
        <v>0</v>
      </c>
      <c r="T104">
        <f>('Base-New'!U17*'Per Unit Emission'!D60)*3412969.28327645/'Life time change'!$C15</f>
        <v>0</v>
      </c>
      <c r="U104">
        <f>('Base-New'!V17*'Per Unit Emission'!E60)*3412969.28327645/'Life time change'!$C15</f>
        <v>0</v>
      </c>
      <c r="V104">
        <f>('Base-New'!W17*'Per Unit Emission'!F60)*3412969.28327645/'Life time change'!$C15</f>
        <v>0</v>
      </c>
      <c r="W104">
        <f>('Base-New'!X17*'Per Unit Emission'!G60)*3412969.28327645/'Life time change'!$C15</f>
        <v>0</v>
      </c>
      <c r="X104">
        <f>('Base-New'!Y17*'Per Unit Emission'!H60)*3412969.28327645/'Life time change'!$C15</f>
        <v>0</v>
      </c>
      <c r="Y104">
        <f>('Base-New'!Z17*'Per Unit Emission'!I60)*3412969.28327645/'Life time change'!$C15</f>
        <v>0</v>
      </c>
      <c r="Z104">
        <f>('Base-New'!AA17*'Per Unit Emission'!J60)*3412969.28327645/'Life time change'!$C15</f>
        <v>0</v>
      </c>
      <c r="AA104">
        <f>('Base-New'!AB17*'Per Unit Emission'!K60)*3412969.28327645/'Life time change'!$C15</f>
        <v>0</v>
      </c>
      <c r="AB104">
        <f>('Base-New'!AC17*'Per Unit Emission'!L60)*3412969.28327645/'Life time change'!$C15</f>
        <v>0</v>
      </c>
      <c r="AC104">
        <f>('Base-New'!AD17*'Per Unit Emission'!M60)*3412969.28327645/'Life time change'!$C15</f>
        <v>0</v>
      </c>
      <c r="AD104">
        <f>('Base-New'!AE17*'Per Unit Emission'!N60)*3412969.28327645/'Life time change'!$C15</f>
        <v>0</v>
      </c>
      <c r="AE104">
        <f>('Base-New'!AF17*'Per Unit Emission'!O60)*3412969.28327645/'Life time change'!$C15</f>
        <v>0</v>
      </c>
      <c r="AF104">
        <f>('Base-New'!AG17*'Per Unit Emission'!P60)*3412969.28327645/'Life time change'!$C15</f>
        <v>0</v>
      </c>
      <c r="AG104">
        <f>('Base-New'!AH17*'Per Unit Emission'!Q60)*3412969.28327645/'Life time change'!$C15</f>
        <v>0</v>
      </c>
      <c r="AH104">
        <f>('Base-New'!AI17*'Per Unit Emission'!R60)*3412969.28327645/'Life time change'!$C15</f>
        <v>0</v>
      </c>
      <c r="AI104">
        <v>13</v>
      </c>
      <c r="AJ104">
        <f>('Base-New'!AK17*'Per Unit Emission'!C60)*3412969.28327645/'Life time change'!$C15</f>
        <v>0</v>
      </c>
      <c r="AK104">
        <f>('Base-New'!AL17*'Per Unit Emission'!D60)*3412969.28327645/'Life time change'!$C15</f>
        <v>0</v>
      </c>
      <c r="AL104">
        <f>('Base-New'!AM17*'Per Unit Emission'!E60)*3412969.28327645/'Life time change'!$C15</f>
        <v>0</v>
      </c>
      <c r="AM104">
        <f>('Base-New'!AN17*'Per Unit Emission'!F60)*3412969.28327645/'Life time change'!$C15</f>
        <v>0</v>
      </c>
      <c r="AN104">
        <f>('Base-New'!AO17*'Per Unit Emission'!G60)*3412969.28327645/'Life time change'!$C15</f>
        <v>0</v>
      </c>
      <c r="AO104">
        <f>('Base-New'!AP17*'Per Unit Emission'!H60)*3412969.28327645/'Life time change'!$C15</f>
        <v>0</v>
      </c>
      <c r="AP104">
        <f>('Base-New'!AQ17*'Per Unit Emission'!I60)*3412969.28327645/'Life time change'!$C15</f>
        <v>0</v>
      </c>
      <c r="AQ104">
        <f>('Base-New'!AR17*'Per Unit Emission'!J60)*3412969.28327645/'Life time change'!$C15</f>
        <v>0</v>
      </c>
      <c r="AR104">
        <f>('Base-New'!AS17*'Per Unit Emission'!K60)*3412969.28327645/'Life time change'!$C15</f>
        <v>0</v>
      </c>
      <c r="AS104">
        <f>('Base-New'!AT17*'Per Unit Emission'!L60)*3412969.28327645/'Life time change'!$C15</f>
        <v>0</v>
      </c>
      <c r="AT104">
        <f>('Base-New'!AU17*'Per Unit Emission'!M60)*3412969.28327645/'Life time change'!$C15</f>
        <v>0</v>
      </c>
      <c r="AU104">
        <f>('Base-New'!AV17*'Per Unit Emission'!N60)*3412969.28327645/'Life time change'!$C15</f>
        <v>0</v>
      </c>
      <c r="AV104">
        <f>('Base-New'!AW17*'Per Unit Emission'!O60)*3412969.28327645/'Life time change'!$C15</f>
        <v>0</v>
      </c>
      <c r="AW104">
        <f>('Base-New'!AX17*'Per Unit Emission'!P60)*3412969.28327645/'Life time change'!$C15</f>
        <v>0</v>
      </c>
      <c r="AX104">
        <f>('Base-New'!AY17*'Per Unit Emission'!Q60)*3412969.28327645/'Life time change'!$C15</f>
        <v>0</v>
      </c>
      <c r="AY104">
        <f>('Base-New'!AZ17*'Per Unit Emission'!R60)*3412969.28327645/'Life time change'!$C15</f>
        <v>0</v>
      </c>
      <c r="AZ104">
        <v>13</v>
      </c>
      <c r="BA104">
        <f>('Base-New'!BB17*'Per Unit Emission'!C60)*3412969.28327645/'Life time change'!$C15</f>
        <v>0</v>
      </c>
      <c r="BB104">
        <f>('Base-New'!BC17*'Per Unit Emission'!D60)*3412969.28327645/'Life time change'!$C15</f>
        <v>0</v>
      </c>
      <c r="BC104">
        <f>('Base-New'!BD17*'Per Unit Emission'!E60)*3412969.28327645/'Life time change'!$C15</f>
        <v>0</v>
      </c>
      <c r="BD104">
        <f>('Base-New'!BE17*'Per Unit Emission'!F60)*3412969.28327645/'Life time change'!$C15</f>
        <v>0</v>
      </c>
      <c r="BE104">
        <f>('Base-New'!BF17*'Per Unit Emission'!G60)*3412969.28327645/'Life time change'!$C15</f>
        <v>0</v>
      </c>
      <c r="BF104">
        <f>('Base-New'!BG17*'Per Unit Emission'!H60)*3412969.28327645/'Life time change'!$C15</f>
        <v>0</v>
      </c>
      <c r="BG104">
        <f>('Base-New'!BH17*'Per Unit Emission'!I60)*3412969.28327645/'Life time change'!$C15</f>
        <v>0</v>
      </c>
      <c r="BH104">
        <f>('Base-New'!BI17*'Per Unit Emission'!J60)*3412969.28327645/'Life time change'!$C15</f>
        <v>0</v>
      </c>
      <c r="BI104">
        <f>('Base-New'!BJ17*'Per Unit Emission'!K60)*3412969.28327645/'Life time change'!$C15</f>
        <v>0</v>
      </c>
      <c r="BJ104">
        <f>('Base-New'!BK17*'Per Unit Emission'!L60)*3412969.28327645/'Life time change'!$C15</f>
        <v>0</v>
      </c>
      <c r="BK104">
        <f>('Base-New'!BL17*'Per Unit Emission'!M60)*3412969.28327645/'Life time change'!$C15</f>
        <v>0</v>
      </c>
      <c r="BL104">
        <f>('Base-New'!BM17*'Per Unit Emission'!N60)*3412969.28327645/'Life time change'!$C15</f>
        <v>0</v>
      </c>
      <c r="BM104">
        <f>('Base-New'!BN17*'Per Unit Emission'!O60)*3412969.28327645/'Life time change'!$C15</f>
        <v>0</v>
      </c>
      <c r="BN104">
        <f>('Base-New'!BO17*'Per Unit Emission'!P60)*3412969.28327645/'Life time change'!$C15</f>
        <v>0</v>
      </c>
      <c r="BO104">
        <f>('Base-New'!BP17*'Per Unit Emission'!Q60)*3412969.28327645/'Life time change'!$C15</f>
        <v>0</v>
      </c>
      <c r="BP104">
        <f>('Base-New'!BQ17*'Per Unit Emission'!R60)*3412969.28327645/'Life time change'!$C15</f>
        <v>0</v>
      </c>
      <c r="BQ104">
        <v>13</v>
      </c>
      <c r="BR104">
        <f>('Base-New'!BS17*'Per Unit Emission'!C60)*3412969.28327645/'Life time change'!$C15</f>
        <v>0</v>
      </c>
      <c r="BS104">
        <f>('Base-New'!BT17*'Per Unit Emission'!D60)*3412969.28327645/'Life time change'!$C15</f>
        <v>0</v>
      </c>
      <c r="BT104">
        <f>('Base-New'!BU17*'Per Unit Emission'!E60)*3412969.28327645/'Life time change'!$C15</f>
        <v>0</v>
      </c>
      <c r="BU104">
        <f>('Base-New'!BV17*'Per Unit Emission'!F60)*3412969.28327645/'Life time change'!$C15</f>
        <v>0</v>
      </c>
      <c r="BV104">
        <f>('Base-New'!BW17*'Per Unit Emission'!G60)*3412969.28327645/'Life time change'!$C15</f>
        <v>0</v>
      </c>
      <c r="BW104">
        <f>('Base-New'!BX17*'Per Unit Emission'!H60)*3412969.28327645/'Life time change'!$C15</f>
        <v>0</v>
      </c>
      <c r="BX104">
        <f>('Base-New'!BY17*'Per Unit Emission'!I60)*3412969.28327645/'Life time change'!$C15</f>
        <v>0</v>
      </c>
      <c r="BY104">
        <f>('Base-New'!BZ17*'Per Unit Emission'!J60)*3412969.28327645/'Life time change'!$C15</f>
        <v>0</v>
      </c>
      <c r="BZ104">
        <f>('Base-New'!CA17*'Per Unit Emission'!K60)*3412969.28327645/'Life time change'!$C15</f>
        <v>0</v>
      </c>
      <c r="CA104">
        <f>('Base-New'!CB17*'Per Unit Emission'!L60)*3412969.28327645/'Life time change'!$C15</f>
        <v>0</v>
      </c>
      <c r="CB104">
        <f>('Base-New'!CC17*'Per Unit Emission'!M60)*3412969.28327645/'Life time change'!$C15</f>
        <v>0</v>
      </c>
      <c r="CC104">
        <f>('Base-New'!CD17*'Per Unit Emission'!N60)*3412969.28327645/'Life time change'!$C15</f>
        <v>0</v>
      </c>
      <c r="CD104">
        <f>('Base-New'!CE17*'Per Unit Emission'!O60)*3412969.28327645/'Life time change'!$C15</f>
        <v>0</v>
      </c>
      <c r="CE104">
        <f>('Base-New'!CF17*'Per Unit Emission'!P60)*3412969.28327645/'Life time change'!$C15</f>
        <v>0</v>
      </c>
      <c r="CF104">
        <f>('Base-New'!CG17*'Per Unit Emission'!Q60)*3412969.28327645/'Life time change'!$C15</f>
        <v>0</v>
      </c>
      <c r="CG104">
        <f>('Base-New'!CH17*'Per Unit Emission'!R60)*3412969.28327645/'Life time change'!$C15</f>
        <v>0</v>
      </c>
      <c r="CJ104">
        <v>2023</v>
      </c>
      <c r="CK104">
        <f>('RCP26-NEW'!C17*'Per Unit Emission'!T60)*3412969.28327645/'Life time change'!$C15</f>
        <v>0</v>
      </c>
      <c r="CL104">
        <f>('RCP26-NEW'!D17*'Per Unit Emission'!U60)*3412969.28327645/'Life time change'!$C15</f>
        <v>0</v>
      </c>
      <c r="CM104">
        <f>('RCP26-NEW'!E17*'Per Unit Emission'!V60)*3412969.28327645/'Life time change'!$C15</f>
        <v>0</v>
      </c>
      <c r="CN104">
        <f>('RCP26-NEW'!F17*'Per Unit Emission'!W60)*3412969.28327645/'Life time change'!$C15</f>
        <v>0</v>
      </c>
      <c r="CO104">
        <f>('RCP26-NEW'!G17*'Per Unit Emission'!X60)*3412969.28327645/'Life time change'!$C15</f>
        <v>0</v>
      </c>
      <c r="CP104">
        <f>('RCP26-NEW'!H17*'Per Unit Emission'!Y60)*3412969.28327645/'Life time change'!$C15</f>
        <v>0</v>
      </c>
      <c r="CQ104">
        <f>('RCP26-NEW'!I17*'Per Unit Emission'!Z60)*3412969.28327645/'Life time change'!$C15</f>
        <v>0</v>
      </c>
      <c r="CR104">
        <f>('RCP26-NEW'!J17*'Per Unit Emission'!AA60)*3412969.28327645/'Life time change'!$C15</f>
        <v>0</v>
      </c>
      <c r="CS104">
        <f>('RCP26-NEW'!K17*'Per Unit Emission'!AB60)*3412969.28327645/'Life time change'!$C15</f>
        <v>0</v>
      </c>
      <c r="CT104">
        <f>('RCP26-NEW'!L17*'Per Unit Emission'!AC60)*3412969.28327645/'Life time change'!$C15</f>
        <v>0</v>
      </c>
      <c r="CU104">
        <f>('RCP26-NEW'!M17*'Per Unit Emission'!AD60)*3412969.28327645/'Life time change'!$C15</f>
        <v>0</v>
      </c>
      <c r="CV104">
        <f>('RCP26-NEW'!N17*'Per Unit Emission'!AE60)*3412969.28327645/'Life time change'!$C15</f>
        <v>0</v>
      </c>
      <c r="CW104">
        <f>('RCP26-NEW'!O17*'Per Unit Emission'!AF60)*3412969.28327645/'Life time change'!$C15</f>
        <v>0</v>
      </c>
      <c r="CX104">
        <f>('RCP26-NEW'!P17*'Per Unit Emission'!AG60)*3412969.28327645/'Life time change'!$C15</f>
        <v>0</v>
      </c>
      <c r="CY104">
        <f>('RCP26-NEW'!Q17*'Per Unit Emission'!AH60)*3412969.28327645/'Life time change'!$C15</f>
        <v>0</v>
      </c>
      <c r="CZ104">
        <f>('RCP26-NEW'!R17*'Per Unit Emission'!AI60)*3412969.28327645/'Life time change'!$C15</f>
        <v>0</v>
      </c>
      <c r="DA104">
        <f>('RCP26-NEW'!S17*'Per Unit Emission'!AJ60)*3412969.28327645</f>
        <v>0</v>
      </c>
      <c r="DB104">
        <f>('RCP26-NEW'!T17*'Per Unit Emission'!T60)*3412969.28327645/'Life time change'!$C15</f>
        <v>0</v>
      </c>
      <c r="DC104">
        <f>('RCP26-NEW'!U17*'Per Unit Emission'!U60)*3412969.28327645/'Life time change'!$C15</f>
        <v>0</v>
      </c>
      <c r="DD104">
        <f>('RCP26-NEW'!V17*'Per Unit Emission'!V60)*3412969.28327645/'Life time change'!$C15</f>
        <v>0</v>
      </c>
      <c r="DE104">
        <f>('RCP26-NEW'!W17*'Per Unit Emission'!W60)*3412969.28327645/'Life time change'!$C15</f>
        <v>0</v>
      </c>
      <c r="DF104">
        <f>('RCP26-NEW'!X17*'Per Unit Emission'!X60)*3412969.28327645/'Life time change'!$C15</f>
        <v>0</v>
      </c>
      <c r="DG104">
        <f>('RCP26-NEW'!Y17*'Per Unit Emission'!Y60)*3412969.28327645/'Life time change'!$C15</f>
        <v>0</v>
      </c>
      <c r="DH104">
        <f>('RCP26-NEW'!Z17*'Per Unit Emission'!Z60)*3412969.28327645/'Life time change'!$C15</f>
        <v>0</v>
      </c>
      <c r="DI104">
        <f>('RCP26-NEW'!AA17*'Per Unit Emission'!AA60)*3412969.28327645/'Life time change'!$C15</f>
        <v>0</v>
      </c>
      <c r="DJ104">
        <f>('RCP26-NEW'!AB17*'Per Unit Emission'!AB60)*3412969.28327645/'Life time change'!$C15</f>
        <v>0</v>
      </c>
      <c r="DK104">
        <f>('RCP26-NEW'!AC17*'Per Unit Emission'!AC60)*3412969.28327645/'Life time change'!$C15</f>
        <v>0</v>
      </c>
      <c r="DL104">
        <f>('RCP26-NEW'!AD17*'Per Unit Emission'!AD60)*3412969.28327645/'Life time change'!$C15</f>
        <v>0</v>
      </c>
      <c r="DM104">
        <f>('RCP26-NEW'!AE17*'Per Unit Emission'!AE60)*3412969.28327645/'Life time change'!$C15</f>
        <v>0</v>
      </c>
      <c r="DN104">
        <f>('RCP26-NEW'!AF17*'Per Unit Emission'!AF60)*3412969.28327645/'Life time change'!$C15</f>
        <v>0</v>
      </c>
      <c r="DO104">
        <f>('RCP26-NEW'!AG17*'Per Unit Emission'!AG60)*3412969.28327645/'Life time change'!$C15</f>
        <v>0</v>
      </c>
      <c r="DP104">
        <f>('RCP26-NEW'!AH17*'Per Unit Emission'!AH60)*3412969.28327645/'Life time change'!$C15</f>
        <v>0</v>
      </c>
      <c r="DQ104">
        <f>('RCP26-NEW'!AI17*'Per Unit Emission'!AI60)*3412969.28327645/'Life time change'!$C15</f>
        <v>0</v>
      </c>
      <c r="DR104">
        <f>('RCP26-NEW'!AJ17*'Per Unit Emission'!AJ60)*3412969.28327645</f>
        <v>0</v>
      </c>
      <c r="DS104">
        <f>('RCP26-NEW'!AK17*'Per Unit Emission'!T60)*3412969.28327645/'Life time change'!$C15</f>
        <v>0</v>
      </c>
      <c r="DT104">
        <f>('RCP26-NEW'!AL17*'Per Unit Emission'!U60)*3412969.28327645/'Life time change'!$C15</f>
        <v>0</v>
      </c>
      <c r="DU104">
        <f>('RCP26-NEW'!AM17*'Per Unit Emission'!V60)*3412969.28327645/'Life time change'!$C15</f>
        <v>0</v>
      </c>
      <c r="DV104">
        <f>('RCP26-NEW'!AN17*'Per Unit Emission'!W60)*3412969.28327645/'Life time change'!$C15</f>
        <v>0</v>
      </c>
      <c r="DW104">
        <f>('RCP26-NEW'!AO17*'Per Unit Emission'!X60)*3412969.28327645/'Life time change'!$C15</f>
        <v>0</v>
      </c>
      <c r="DX104">
        <f>('RCP26-NEW'!AP17*'Per Unit Emission'!Y60)*3412969.28327645/'Life time change'!$C15</f>
        <v>0</v>
      </c>
      <c r="DY104">
        <f>('RCP26-NEW'!AQ17*'Per Unit Emission'!Z60)*3412969.28327645/'Life time change'!$C15</f>
        <v>0</v>
      </c>
      <c r="DZ104">
        <f>('RCP26-NEW'!AR17*'Per Unit Emission'!AA60)*3412969.28327645/'Life time change'!$C15</f>
        <v>0</v>
      </c>
      <c r="EA104">
        <f>('RCP26-NEW'!AS17*'Per Unit Emission'!AB60)*3412969.28327645/'Life time change'!$C15</f>
        <v>0</v>
      </c>
      <c r="EB104">
        <f>('RCP26-NEW'!AT17*'Per Unit Emission'!AC60)*3412969.28327645/'Life time change'!$C15</f>
        <v>0</v>
      </c>
      <c r="EC104">
        <f>('RCP26-NEW'!AU17*'Per Unit Emission'!AD60)*3412969.28327645/'Life time change'!$C15</f>
        <v>0</v>
      </c>
      <c r="ED104">
        <f>('RCP26-NEW'!AV17*'Per Unit Emission'!AE60)*3412969.28327645/'Life time change'!$C15</f>
        <v>0</v>
      </c>
      <c r="EE104">
        <f>('RCP26-NEW'!AW17*'Per Unit Emission'!AF60)*3412969.28327645/'Life time change'!$C15</f>
        <v>0</v>
      </c>
      <c r="EF104">
        <f>('RCP26-NEW'!AX17*'Per Unit Emission'!AG60)*3412969.28327645/'Life time change'!$C15</f>
        <v>0</v>
      </c>
      <c r="EG104">
        <f>('RCP26-NEW'!AY17*'Per Unit Emission'!AH60)*3412969.28327645/'Life time change'!$C15</f>
        <v>0</v>
      </c>
      <c r="EH104">
        <f>('RCP26-NEW'!AZ17*'Per Unit Emission'!AI60)*3412969.28327645/'Life time change'!$C15</f>
        <v>0</v>
      </c>
      <c r="EI104">
        <f>('RCP26-NEW'!BA17*'Per Unit Emission'!AJ60)*3412969.28327645</f>
        <v>0</v>
      </c>
      <c r="EJ104">
        <f>('RCP26-NEW'!BB17*'Per Unit Emission'!T60)*3412969.28327645/'Life time change'!$C15</f>
        <v>0</v>
      </c>
      <c r="EK104">
        <f>('RCP26-NEW'!BC17*'Per Unit Emission'!U60)*3412969.28327645/'Life time change'!$C15</f>
        <v>0</v>
      </c>
      <c r="EL104">
        <f>('RCP26-NEW'!BD17*'Per Unit Emission'!V60)*3412969.28327645/'Life time change'!$C15</f>
        <v>0</v>
      </c>
      <c r="EM104">
        <f>('RCP26-NEW'!BE17*'Per Unit Emission'!W60)*3412969.28327645/'Life time change'!$C15</f>
        <v>0</v>
      </c>
      <c r="EN104">
        <f>('RCP26-NEW'!BF17*'Per Unit Emission'!X60)*3412969.28327645/'Life time change'!$C15</f>
        <v>0</v>
      </c>
      <c r="EO104">
        <f>('RCP26-NEW'!BG17*'Per Unit Emission'!Y60)*3412969.28327645/'Life time change'!$C15</f>
        <v>0</v>
      </c>
      <c r="EP104">
        <f>('RCP26-NEW'!BH17*'Per Unit Emission'!Z60)*3412969.28327645/'Life time change'!$C15</f>
        <v>0</v>
      </c>
      <c r="EQ104">
        <f>('RCP26-NEW'!BI17*'Per Unit Emission'!AA60)*3412969.28327645/'Life time change'!$C15</f>
        <v>0</v>
      </c>
      <c r="ER104">
        <f>('RCP26-NEW'!BJ17*'Per Unit Emission'!AB60)*3412969.28327645/'Life time change'!$C15</f>
        <v>0</v>
      </c>
      <c r="ES104">
        <f>('RCP26-NEW'!BK17*'Per Unit Emission'!AC60)*3412969.28327645/'Life time change'!$C15</f>
        <v>0</v>
      </c>
      <c r="ET104">
        <f>('RCP26-NEW'!BL17*'Per Unit Emission'!AD60)*3412969.28327645/'Life time change'!$C15</f>
        <v>0</v>
      </c>
      <c r="EU104">
        <f>('RCP26-NEW'!BM17*'Per Unit Emission'!AE60)*3412969.28327645/'Life time change'!$C15</f>
        <v>0</v>
      </c>
      <c r="EV104">
        <f>('RCP26-NEW'!BN17*'Per Unit Emission'!AF60)*3412969.28327645/'Life time change'!$C15</f>
        <v>0</v>
      </c>
      <c r="EW104">
        <f>('RCP26-NEW'!BO17*'Per Unit Emission'!AG60)*3412969.28327645/'Life time change'!$C15</f>
        <v>0</v>
      </c>
      <c r="EX104">
        <f>('RCP26-NEW'!BP17*'Per Unit Emission'!AH60)*3412969.28327645/'Life time change'!$C15</f>
        <v>0</v>
      </c>
      <c r="EY104">
        <f>('RCP26-NEW'!BQ17*'Per Unit Emission'!AI60)*3412969.28327645/'Life time change'!$C15</f>
        <v>0</v>
      </c>
      <c r="EZ104">
        <f>('RCP26-NEW'!BR17*'Per Unit Emission'!AJ60)*3412969.28327645</f>
        <v>0</v>
      </c>
      <c r="FA104">
        <f>('RCP26-NEW'!BS17*'Per Unit Emission'!T60)*3412969.28327645/'Life time change'!$C15</f>
        <v>0</v>
      </c>
      <c r="FB104">
        <f>('RCP26-NEW'!BT17*'Per Unit Emission'!U60)*3412969.28327645/'Life time change'!$C15</f>
        <v>0</v>
      </c>
      <c r="FC104">
        <f>('RCP26-NEW'!BU17*'Per Unit Emission'!V60)*3412969.28327645/'Life time change'!$C15</f>
        <v>0</v>
      </c>
      <c r="FD104">
        <f>('RCP26-NEW'!BV17*'Per Unit Emission'!W60)*3412969.28327645/'Life time change'!$C15</f>
        <v>0</v>
      </c>
      <c r="FE104">
        <f>('RCP26-NEW'!BW17*'Per Unit Emission'!X60)*3412969.28327645/'Life time change'!$C15</f>
        <v>0</v>
      </c>
      <c r="FF104">
        <f>('RCP26-NEW'!BX17*'Per Unit Emission'!Y60)*3412969.28327645/'Life time change'!$C15</f>
        <v>0</v>
      </c>
      <c r="FG104">
        <f>('RCP26-NEW'!BY17*'Per Unit Emission'!Z60)*3412969.28327645/'Life time change'!$C15</f>
        <v>0</v>
      </c>
      <c r="FH104">
        <f>('RCP26-NEW'!BZ17*'Per Unit Emission'!AA60)*3412969.28327645/'Life time change'!$C15</f>
        <v>0</v>
      </c>
      <c r="FI104">
        <f>('RCP26-NEW'!CA17*'Per Unit Emission'!AB60)*3412969.28327645/'Life time change'!$C15</f>
        <v>0</v>
      </c>
      <c r="FJ104">
        <f>('RCP26-NEW'!CB17*'Per Unit Emission'!AC60)*3412969.28327645/'Life time change'!$C15</f>
        <v>0</v>
      </c>
      <c r="FK104">
        <f>('RCP26-NEW'!CC17*'Per Unit Emission'!AD60)*3412969.28327645/'Life time change'!$C15</f>
        <v>0</v>
      </c>
      <c r="FL104">
        <f>('RCP26-NEW'!CD17*'Per Unit Emission'!AE60)*3412969.28327645/'Life time change'!$C15</f>
        <v>0</v>
      </c>
      <c r="FM104">
        <f>('RCP26-NEW'!CE17*'Per Unit Emission'!AF60)*3412969.28327645/'Life time change'!$C15</f>
        <v>0</v>
      </c>
      <c r="FN104">
        <f>('RCP26-NEW'!CF17*'Per Unit Emission'!AG60)*3412969.28327645/'Life time change'!$C15</f>
        <v>0</v>
      </c>
      <c r="FO104">
        <f>('RCP26-NEW'!CG17*'Per Unit Emission'!AH60)*3412969.28327645/'Life time change'!$C15</f>
        <v>0</v>
      </c>
      <c r="FP104">
        <f>('RCP26-NEW'!CH17*'Per Unit Emission'!AI60)*3412969.28327645/'Life time change'!$C15</f>
        <v>0</v>
      </c>
      <c r="FS104">
        <v>2023</v>
      </c>
      <c r="FT104">
        <f>('RCP19-NEW'!C17*'Per Unit Emission'!AK60)*3412969.28327645/'Life time change'!$C15</f>
        <v>0</v>
      </c>
      <c r="FU104">
        <f>('RCP19-NEW'!D17*'Per Unit Emission'!AL60)*3412969.28327645/'Life time change'!$C15</f>
        <v>0</v>
      </c>
      <c r="FV104">
        <f>('RCP19-NEW'!E17*'Per Unit Emission'!AM60)*3412969.28327645/'Life time change'!$C15</f>
        <v>0</v>
      </c>
      <c r="FW104">
        <f>('RCP19-NEW'!F17*'Per Unit Emission'!AN60)*3412969.28327645/'Life time change'!$C15</f>
        <v>0</v>
      </c>
      <c r="FX104">
        <f>('RCP19-NEW'!G17*'Per Unit Emission'!AO60)*3412969.28327645/'Life time change'!$C15</f>
        <v>0</v>
      </c>
      <c r="FY104">
        <f>('RCP19-NEW'!H17*'Per Unit Emission'!AP60)*3412969.28327645/'Life time change'!$C15</f>
        <v>0</v>
      </c>
      <c r="FZ104">
        <f>('RCP19-NEW'!I17*'Per Unit Emission'!AQ60)*3412969.28327645/'Life time change'!$C15</f>
        <v>0</v>
      </c>
      <c r="GA104">
        <f>('RCP19-NEW'!J17*'Per Unit Emission'!AR60)*3412969.28327645/'Life time change'!$C15</f>
        <v>0</v>
      </c>
      <c r="GB104">
        <f>('RCP19-NEW'!K17*'Per Unit Emission'!AS60)*3412969.28327645/'Life time change'!$C15</f>
        <v>0</v>
      </c>
      <c r="GC104">
        <f>('RCP19-NEW'!L17*'Per Unit Emission'!AT60)*3412969.28327645/'Life time change'!$C15</f>
        <v>0</v>
      </c>
      <c r="GD104">
        <f>('RCP19-NEW'!M17*'Per Unit Emission'!AU60)*3412969.28327645/'Life time change'!$C15</f>
        <v>0</v>
      </c>
      <c r="GE104">
        <f>('RCP19-NEW'!N17*'Per Unit Emission'!AV60)*3412969.28327645/'Life time change'!$C15</f>
        <v>0</v>
      </c>
      <c r="GF104">
        <f>('RCP19-NEW'!O17*'Per Unit Emission'!AW60)*3412969.28327645/'Life time change'!$C15</f>
        <v>0</v>
      </c>
      <c r="GG104">
        <f>('RCP19-NEW'!P17*'Per Unit Emission'!AX60)*3412969.28327645/'Life time change'!$C15</f>
        <v>0</v>
      </c>
      <c r="GH104">
        <f>('RCP19-NEW'!Q17*'Per Unit Emission'!AY60)*3412969.28327645/'Life time change'!$C15</f>
        <v>0</v>
      </c>
      <c r="GI104">
        <f>('RCP19-NEW'!R17*'Per Unit Emission'!AZ60)*3412969.28327645/'Life time change'!$C15</f>
        <v>0</v>
      </c>
      <c r="GJ104">
        <f>('RCP19-NEW'!S17*'Per Unit Emission'!BA60)*3412969.28327645</f>
        <v>0</v>
      </c>
      <c r="GK104">
        <f>('RCP19-NEW'!T17*'Per Unit Emission'!AK60)*3412969.28327645/'Life time change'!$C15</f>
        <v>0</v>
      </c>
      <c r="GL104">
        <f>('RCP19-NEW'!U17*'Per Unit Emission'!AL60)*3412969.28327645/'Life time change'!$C15</f>
        <v>0</v>
      </c>
      <c r="GM104">
        <f>('RCP19-NEW'!V17*'Per Unit Emission'!AM60)*3412969.28327645/'Life time change'!$C15</f>
        <v>0</v>
      </c>
      <c r="GN104">
        <f>('RCP19-NEW'!W17*'Per Unit Emission'!AN60)*3412969.28327645/'Life time change'!$C15</f>
        <v>0</v>
      </c>
      <c r="GO104">
        <f>('RCP19-NEW'!X17*'Per Unit Emission'!AO60)*3412969.28327645/'Life time change'!$C15</f>
        <v>0</v>
      </c>
      <c r="GP104">
        <f>('RCP19-NEW'!Y17*'Per Unit Emission'!AP60)*3412969.28327645/'Life time change'!$C15</f>
        <v>0</v>
      </c>
      <c r="GQ104">
        <f>('RCP19-NEW'!Z17*'Per Unit Emission'!AQ60)*3412969.28327645/'Life time change'!$C15</f>
        <v>0</v>
      </c>
      <c r="GR104">
        <f>('RCP19-NEW'!AA17*'Per Unit Emission'!AR60)*3412969.28327645/'Life time change'!$C15</f>
        <v>0</v>
      </c>
      <c r="GS104">
        <f>('RCP19-NEW'!AB17*'Per Unit Emission'!AS60)*3412969.28327645/'Life time change'!$C15</f>
        <v>0</v>
      </c>
      <c r="GT104">
        <f>('RCP19-NEW'!AC17*'Per Unit Emission'!AT60)*3412969.28327645/'Life time change'!$C15</f>
        <v>0</v>
      </c>
      <c r="GU104">
        <f>('RCP19-NEW'!AD17*'Per Unit Emission'!AU60)*3412969.28327645/'Life time change'!$C15</f>
        <v>0</v>
      </c>
      <c r="GV104">
        <f>('RCP19-NEW'!AE17*'Per Unit Emission'!AV60)*3412969.28327645/'Life time change'!$C15</f>
        <v>0</v>
      </c>
      <c r="GW104">
        <f>('RCP19-NEW'!AF17*'Per Unit Emission'!AW60)*3412969.28327645/'Life time change'!$C15</f>
        <v>0</v>
      </c>
      <c r="GX104">
        <f>('RCP19-NEW'!AG17*'Per Unit Emission'!AX60)*3412969.28327645/'Life time change'!$C15</f>
        <v>0</v>
      </c>
      <c r="GY104">
        <f>('RCP19-NEW'!AH17*'Per Unit Emission'!AY60)*3412969.28327645/'Life time change'!$C15</f>
        <v>0</v>
      </c>
      <c r="GZ104">
        <f>('RCP19-NEW'!AI17*'Per Unit Emission'!AZ60)*3412969.28327645/'Life time change'!$C15</f>
        <v>0</v>
      </c>
      <c r="HA104">
        <f>('RCP19-NEW'!AJ17*'Per Unit Emission'!BA60)*3412969.28327645</f>
        <v>0</v>
      </c>
      <c r="HB104">
        <f>('RCP19-NEW'!AK17*'Per Unit Emission'!AK60)*3412969.28327645/'Life time change'!$C15</f>
        <v>0</v>
      </c>
      <c r="HC104">
        <f>('RCP19-NEW'!AL17*'Per Unit Emission'!AL60)*3412969.28327645/'Life time change'!$C15</f>
        <v>0</v>
      </c>
      <c r="HD104">
        <f>('RCP19-NEW'!AM17*'Per Unit Emission'!AM60)*3412969.28327645/'Life time change'!$C15</f>
        <v>0</v>
      </c>
      <c r="HE104">
        <f>('RCP19-NEW'!AN17*'Per Unit Emission'!AN60)*3412969.28327645/'Life time change'!$C15</f>
        <v>0</v>
      </c>
      <c r="HF104">
        <f>('RCP19-NEW'!AO17*'Per Unit Emission'!AO60)*3412969.28327645/'Life time change'!$C15</f>
        <v>0</v>
      </c>
      <c r="HG104">
        <f>('RCP19-NEW'!AP17*'Per Unit Emission'!AP60)*3412969.28327645/'Life time change'!$C15</f>
        <v>0</v>
      </c>
      <c r="HH104">
        <f>('RCP19-NEW'!AQ17*'Per Unit Emission'!AQ60)*3412969.28327645/'Life time change'!$C15</f>
        <v>0</v>
      </c>
      <c r="HI104">
        <f>('RCP19-NEW'!AR17*'Per Unit Emission'!AR60)*3412969.28327645/'Life time change'!$C15</f>
        <v>0</v>
      </c>
      <c r="HJ104">
        <f>('RCP19-NEW'!AS17*'Per Unit Emission'!AS60)*3412969.28327645/'Life time change'!$C15</f>
        <v>0</v>
      </c>
      <c r="HK104">
        <f>('RCP19-NEW'!AT17*'Per Unit Emission'!AT60)*3412969.28327645/'Life time change'!$C15</f>
        <v>0</v>
      </c>
      <c r="HL104">
        <f>('RCP19-NEW'!AU17*'Per Unit Emission'!AU60)*3412969.28327645/'Life time change'!$C15</f>
        <v>0</v>
      </c>
      <c r="HM104">
        <f>('RCP19-NEW'!AV17*'Per Unit Emission'!AV60)*3412969.28327645/'Life time change'!$C15</f>
        <v>0</v>
      </c>
      <c r="HN104">
        <f>('RCP19-NEW'!AW17*'Per Unit Emission'!AW60)*3412969.28327645/'Life time change'!$C15</f>
        <v>0</v>
      </c>
      <c r="HO104">
        <f>('RCP19-NEW'!AX17*'Per Unit Emission'!AX60)*3412969.28327645/'Life time change'!$C15</f>
        <v>0</v>
      </c>
      <c r="HP104">
        <f>('RCP19-NEW'!AY17*'Per Unit Emission'!AY60)*3412969.28327645/'Life time change'!$C15</f>
        <v>0</v>
      </c>
      <c r="HQ104">
        <f>('RCP19-NEW'!AZ17*'Per Unit Emission'!AZ60)*3412969.28327645/'Life time change'!$C15</f>
        <v>0</v>
      </c>
      <c r="HR104">
        <f>('RCP19-NEW'!BA17*'Per Unit Emission'!BA60)*3412969.28327645</f>
        <v>0</v>
      </c>
      <c r="HS104">
        <f>('RCP19-NEW'!BB17*'Per Unit Emission'!AK60)*3412969.28327645/'Life time change'!$C15</f>
        <v>0</v>
      </c>
      <c r="HT104">
        <f>('RCP19-NEW'!BC17*'Per Unit Emission'!AL60)*3412969.28327645/'Life time change'!$C15</f>
        <v>0</v>
      </c>
      <c r="HU104">
        <f>('RCP19-NEW'!BD17*'Per Unit Emission'!AM60)*3412969.28327645/'Life time change'!$C15</f>
        <v>0</v>
      </c>
      <c r="HV104">
        <f>('RCP19-NEW'!BE17*'Per Unit Emission'!AN60)*3412969.28327645/'Life time change'!$C15</f>
        <v>0</v>
      </c>
      <c r="HW104">
        <f>('RCP19-NEW'!BF17*'Per Unit Emission'!AO60)*3412969.28327645/'Life time change'!$C15</f>
        <v>0</v>
      </c>
      <c r="HX104">
        <f>('RCP19-NEW'!BG17*'Per Unit Emission'!AP60)*3412969.28327645/'Life time change'!$C15</f>
        <v>0</v>
      </c>
      <c r="HY104">
        <f>('RCP19-NEW'!BH17*'Per Unit Emission'!AQ60)*3412969.28327645/'Life time change'!$C15</f>
        <v>0</v>
      </c>
      <c r="HZ104">
        <f>('RCP19-NEW'!BI17*'Per Unit Emission'!AR60)*3412969.28327645/'Life time change'!$C15</f>
        <v>0</v>
      </c>
      <c r="IA104">
        <f>('RCP19-NEW'!BJ17*'Per Unit Emission'!AS60)*3412969.28327645/'Life time change'!$C15</f>
        <v>0</v>
      </c>
      <c r="IB104">
        <f>('RCP19-NEW'!BK17*'Per Unit Emission'!AT60)*3412969.28327645/'Life time change'!$C15</f>
        <v>0</v>
      </c>
      <c r="IC104">
        <f>('RCP19-NEW'!BL17*'Per Unit Emission'!AU60)*3412969.28327645/'Life time change'!$C15</f>
        <v>0</v>
      </c>
      <c r="ID104">
        <f>('RCP19-NEW'!BM17*'Per Unit Emission'!AV60)*3412969.28327645/'Life time change'!$C15</f>
        <v>0</v>
      </c>
      <c r="IE104">
        <f>('RCP19-NEW'!BN17*'Per Unit Emission'!AW60)*3412969.28327645/'Life time change'!$C15</f>
        <v>0</v>
      </c>
      <c r="IF104">
        <f>('RCP19-NEW'!BO17*'Per Unit Emission'!AX60)*3412969.28327645/'Life time change'!$C15</f>
        <v>0</v>
      </c>
      <c r="IG104">
        <f>('RCP19-NEW'!BP17*'Per Unit Emission'!AY60)*3412969.28327645/'Life time change'!$C15</f>
        <v>0</v>
      </c>
      <c r="IH104">
        <f>('RCP19-NEW'!BQ17*'Per Unit Emission'!AZ60)*3412969.28327645/'Life time change'!$C15</f>
        <v>0</v>
      </c>
      <c r="II104">
        <f>('RCP19-NEW'!BR17*'Per Unit Emission'!BA60)*3412969.28327645</f>
        <v>0</v>
      </c>
      <c r="IJ104">
        <f>('RCP19-NEW'!BS17*'Per Unit Emission'!AK60)*3412969.28327645/'Life time change'!$C15</f>
        <v>0</v>
      </c>
      <c r="IK104">
        <f>('RCP19-NEW'!BT17*'Per Unit Emission'!AL60)*3412969.28327645/'Life time change'!$C15</f>
        <v>0</v>
      </c>
      <c r="IL104">
        <f>('RCP19-NEW'!BU17*'Per Unit Emission'!AM60)*3412969.28327645/'Life time change'!$C15</f>
        <v>0</v>
      </c>
      <c r="IM104">
        <f>('RCP19-NEW'!BV17*'Per Unit Emission'!AN60)*3412969.28327645/'Life time change'!$C15</f>
        <v>0</v>
      </c>
      <c r="IN104">
        <f>('RCP19-NEW'!BW17*'Per Unit Emission'!AO60)*3412969.28327645/'Life time change'!$C15</f>
        <v>0</v>
      </c>
      <c r="IO104">
        <f>('RCP19-NEW'!BX17*'Per Unit Emission'!AP60)*3412969.28327645/'Life time change'!$C15</f>
        <v>0</v>
      </c>
      <c r="IP104">
        <f>('RCP19-NEW'!BY17*'Per Unit Emission'!AQ60)*3412969.28327645/'Life time change'!$C15</f>
        <v>0</v>
      </c>
      <c r="IQ104">
        <f>('RCP19-NEW'!BZ17*'Per Unit Emission'!AR60)*3412969.28327645/'Life time change'!$C15</f>
        <v>0</v>
      </c>
      <c r="IR104">
        <f>('RCP19-NEW'!CA17*'Per Unit Emission'!AS60)*3412969.28327645/'Life time change'!$C15</f>
        <v>0</v>
      </c>
      <c r="IS104">
        <f>('RCP19-NEW'!CB17*'Per Unit Emission'!AT60)*3412969.28327645/'Life time change'!$C15</f>
        <v>0</v>
      </c>
      <c r="IT104">
        <f>('RCP19-NEW'!CC17*'Per Unit Emission'!AU60)*3412969.28327645/'Life time change'!$C15</f>
        <v>0</v>
      </c>
      <c r="IU104">
        <f>('RCP19-NEW'!CD17*'Per Unit Emission'!AV60)*3412969.28327645/'Life time change'!$C15</f>
        <v>0</v>
      </c>
      <c r="IV104">
        <f>('RCP19-NEW'!CE17*'Per Unit Emission'!AW60)*3412969.28327645/'Life time change'!$C15</f>
        <v>0</v>
      </c>
      <c r="IW104">
        <f>('RCP19-NEW'!CF17*'Per Unit Emission'!AX60)*3412969.28327645/'Life time change'!$C15</f>
        <v>0</v>
      </c>
      <c r="IX104">
        <f>('RCP19-NEW'!CG17*'Per Unit Emission'!AY60)*3412969.28327645/'Life time change'!$C15</f>
        <v>0</v>
      </c>
      <c r="IY104">
        <f>('RCP19-NEW'!CH17*'Per Unit Emission'!AZ60)*3412969.28327645/'Life time change'!$C15</f>
        <v>0</v>
      </c>
    </row>
    <row r="105" spans="1:259" x14ac:dyDescent="0.25">
      <c r="A105">
        <v>2024</v>
      </c>
      <c r="B105">
        <f>('Base-New'!C18*'Per Unit Emission'!C61)*3412969.28327645/'Life time change'!$C16</f>
        <v>0</v>
      </c>
      <c r="C105">
        <f>('Base-New'!D18*'Per Unit Emission'!D61)*3412969.28327645/'Life time change'!$C16</f>
        <v>0</v>
      </c>
      <c r="D105">
        <f>('Base-New'!E18*'Per Unit Emission'!E61)*3412969.28327645/'Life time change'!$C16</f>
        <v>0</v>
      </c>
      <c r="E105">
        <f>('Base-New'!F18*'Per Unit Emission'!F61)*3412969.28327645/'Life time change'!$C16</f>
        <v>0</v>
      </c>
      <c r="F105">
        <f>('Base-New'!G18*'Per Unit Emission'!G61)*3412969.28327645/'Life time change'!$C16</f>
        <v>0</v>
      </c>
      <c r="G105">
        <f>('Base-New'!H18*'Per Unit Emission'!H61)*3412969.28327645/'Life time change'!$C16</f>
        <v>0</v>
      </c>
      <c r="H105">
        <f>('Base-New'!I18*'Per Unit Emission'!I61)*3412969.28327645/'Life time change'!$C16</f>
        <v>0</v>
      </c>
      <c r="I105">
        <f>('Base-New'!J18*'Per Unit Emission'!J61)*3412969.28327645/'Life time change'!$C16</f>
        <v>0</v>
      </c>
      <c r="J105">
        <f>('Base-New'!K18*'Per Unit Emission'!K61)*3412969.28327645/'Life time change'!$C16</f>
        <v>0</v>
      </c>
      <c r="K105">
        <f>('Base-New'!L18*'Per Unit Emission'!L61)*3412969.28327645/'Life time change'!$C16</f>
        <v>0</v>
      </c>
      <c r="L105">
        <f>('Base-New'!M18*'Per Unit Emission'!M61)*3412969.28327645/'Life time change'!$C16</f>
        <v>0</v>
      </c>
      <c r="M105">
        <f>('Base-New'!N18*'Per Unit Emission'!N61)*3412969.28327645/'Life time change'!$C16</f>
        <v>0</v>
      </c>
      <c r="N105">
        <f>('Base-New'!O18*'Per Unit Emission'!O61)*3412969.28327645/'Life time change'!$C16</f>
        <v>0</v>
      </c>
      <c r="O105">
        <f>('Base-New'!P18*'Per Unit Emission'!P61)*3412969.28327645/'Life time change'!$C16</f>
        <v>0</v>
      </c>
      <c r="P105">
        <f>('Base-New'!Q18*'Per Unit Emission'!Q61)*3412969.28327645/'Life time change'!$C16</f>
        <v>0</v>
      </c>
      <c r="Q105">
        <f>('Base-New'!R18*'Per Unit Emission'!R61)*3412969.28327645/'Life time change'!$C16</f>
        <v>0</v>
      </c>
      <c r="R105">
        <v>14</v>
      </c>
      <c r="S105">
        <f>('Base-New'!T18*'Per Unit Emission'!C61)*3412969.28327645/'Life time change'!$C16</f>
        <v>0</v>
      </c>
      <c r="T105">
        <f>('Base-New'!U18*'Per Unit Emission'!D61)*3412969.28327645/'Life time change'!$C16</f>
        <v>0</v>
      </c>
      <c r="U105">
        <f>('Base-New'!V18*'Per Unit Emission'!E61)*3412969.28327645/'Life time change'!$C16</f>
        <v>0</v>
      </c>
      <c r="V105">
        <f>('Base-New'!W18*'Per Unit Emission'!F61)*3412969.28327645/'Life time change'!$C16</f>
        <v>0</v>
      </c>
      <c r="W105">
        <f>('Base-New'!X18*'Per Unit Emission'!G61)*3412969.28327645/'Life time change'!$C16</f>
        <v>0</v>
      </c>
      <c r="X105">
        <f>('Base-New'!Y18*'Per Unit Emission'!H61)*3412969.28327645/'Life time change'!$C16</f>
        <v>0</v>
      </c>
      <c r="Y105">
        <f>('Base-New'!Z18*'Per Unit Emission'!I61)*3412969.28327645/'Life time change'!$C16</f>
        <v>0</v>
      </c>
      <c r="Z105">
        <f>('Base-New'!AA18*'Per Unit Emission'!J61)*3412969.28327645/'Life time change'!$C16</f>
        <v>0</v>
      </c>
      <c r="AA105">
        <f>('Base-New'!AB18*'Per Unit Emission'!K61)*3412969.28327645/'Life time change'!$C16</f>
        <v>0</v>
      </c>
      <c r="AB105">
        <f>('Base-New'!AC18*'Per Unit Emission'!L61)*3412969.28327645/'Life time change'!$C16</f>
        <v>0</v>
      </c>
      <c r="AC105">
        <f>('Base-New'!AD18*'Per Unit Emission'!M61)*3412969.28327645/'Life time change'!$C16</f>
        <v>0</v>
      </c>
      <c r="AD105">
        <f>('Base-New'!AE18*'Per Unit Emission'!N61)*3412969.28327645/'Life time change'!$C16</f>
        <v>0</v>
      </c>
      <c r="AE105">
        <f>('Base-New'!AF18*'Per Unit Emission'!O61)*3412969.28327645/'Life time change'!$C16</f>
        <v>0</v>
      </c>
      <c r="AF105">
        <f>('Base-New'!AG18*'Per Unit Emission'!P61)*3412969.28327645/'Life time change'!$C16</f>
        <v>0</v>
      </c>
      <c r="AG105">
        <f>('Base-New'!AH18*'Per Unit Emission'!Q61)*3412969.28327645/'Life time change'!$C16</f>
        <v>0</v>
      </c>
      <c r="AH105">
        <f>('Base-New'!AI18*'Per Unit Emission'!R61)*3412969.28327645/'Life time change'!$C16</f>
        <v>0</v>
      </c>
      <c r="AI105">
        <v>14</v>
      </c>
      <c r="AJ105">
        <f>('Base-New'!AK18*'Per Unit Emission'!C61)*3412969.28327645/'Life time change'!$C16</f>
        <v>0</v>
      </c>
      <c r="AK105">
        <f>('Base-New'!AL18*'Per Unit Emission'!D61)*3412969.28327645/'Life time change'!$C16</f>
        <v>0</v>
      </c>
      <c r="AL105">
        <f>('Base-New'!AM18*'Per Unit Emission'!E61)*3412969.28327645/'Life time change'!$C16</f>
        <v>0</v>
      </c>
      <c r="AM105">
        <f>('Base-New'!AN18*'Per Unit Emission'!F61)*3412969.28327645/'Life time change'!$C16</f>
        <v>0</v>
      </c>
      <c r="AN105">
        <f>('Base-New'!AO18*'Per Unit Emission'!G61)*3412969.28327645/'Life time change'!$C16</f>
        <v>0</v>
      </c>
      <c r="AO105">
        <f>('Base-New'!AP18*'Per Unit Emission'!H61)*3412969.28327645/'Life time change'!$C16</f>
        <v>0</v>
      </c>
      <c r="AP105">
        <f>('Base-New'!AQ18*'Per Unit Emission'!I61)*3412969.28327645/'Life time change'!$C16</f>
        <v>0</v>
      </c>
      <c r="AQ105">
        <f>('Base-New'!AR18*'Per Unit Emission'!J61)*3412969.28327645/'Life time change'!$C16</f>
        <v>0</v>
      </c>
      <c r="AR105">
        <f>('Base-New'!AS18*'Per Unit Emission'!K61)*3412969.28327645/'Life time change'!$C16</f>
        <v>0</v>
      </c>
      <c r="AS105">
        <f>('Base-New'!AT18*'Per Unit Emission'!L61)*3412969.28327645/'Life time change'!$C16</f>
        <v>0</v>
      </c>
      <c r="AT105">
        <f>('Base-New'!AU18*'Per Unit Emission'!M61)*3412969.28327645/'Life time change'!$C16</f>
        <v>0</v>
      </c>
      <c r="AU105">
        <f>('Base-New'!AV18*'Per Unit Emission'!N61)*3412969.28327645/'Life time change'!$C16</f>
        <v>0</v>
      </c>
      <c r="AV105">
        <f>('Base-New'!AW18*'Per Unit Emission'!O61)*3412969.28327645/'Life time change'!$C16</f>
        <v>0</v>
      </c>
      <c r="AW105">
        <f>('Base-New'!AX18*'Per Unit Emission'!P61)*3412969.28327645/'Life time change'!$C16</f>
        <v>0</v>
      </c>
      <c r="AX105">
        <f>('Base-New'!AY18*'Per Unit Emission'!Q61)*3412969.28327645/'Life time change'!$C16</f>
        <v>0</v>
      </c>
      <c r="AY105">
        <f>('Base-New'!AZ18*'Per Unit Emission'!R61)*3412969.28327645/'Life time change'!$C16</f>
        <v>0</v>
      </c>
      <c r="AZ105">
        <v>14</v>
      </c>
      <c r="BA105">
        <f>('Base-New'!BB18*'Per Unit Emission'!C61)*3412969.28327645/'Life time change'!$C16</f>
        <v>0</v>
      </c>
      <c r="BB105">
        <f>('Base-New'!BC18*'Per Unit Emission'!D61)*3412969.28327645/'Life time change'!$C16</f>
        <v>0</v>
      </c>
      <c r="BC105">
        <f>('Base-New'!BD18*'Per Unit Emission'!E61)*3412969.28327645/'Life time change'!$C16</f>
        <v>0</v>
      </c>
      <c r="BD105">
        <f>('Base-New'!BE18*'Per Unit Emission'!F61)*3412969.28327645/'Life time change'!$C16</f>
        <v>0</v>
      </c>
      <c r="BE105">
        <f>('Base-New'!BF18*'Per Unit Emission'!G61)*3412969.28327645/'Life time change'!$C16</f>
        <v>0</v>
      </c>
      <c r="BF105">
        <f>('Base-New'!BG18*'Per Unit Emission'!H61)*3412969.28327645/'Life time change'!$C16</f>
        <v>0</v>
      </c>
      <c r="BG105">
        <f>('Base-New'!BH18*'Per Unit Emission'!I61)*3412969.28327645/'Life time change'!$C16</f>
        <v>0</v>
      </c>
      <c r="BH105">
        <f>('Base-New'!BI18*'Per Unit Emission'!J61)*3412969.28327645/'Life time change'!$C16</f>
        <v>0</v>
      </c>
      <c r="BI105">
        <f>('Base-New'!BJ18*'Per Unit Emission'!K61)*3412969.28327645/'Life time change'!$C16</f>
        <v>0</v>
      </c>
      <c r="BJ105">
        <f>('Base-New'!BK18*'Per Unit Emission'!L61)*3412969.28327645/'Life time change'!$C16</f>
        <v>0</v>
      </c>
      <c r="BK105">
        <f>('Base-New'!BL18*'Per Unit Emission'!M61)*3412969.28327645/'Life time change'!$C16</f>
        <v>0</v>
      </c>
      <c r="BL105">
        <f>('Base-New'!BM18*'Per Unit Emission'!N61)*3412969.28327645/'Life time change'!$C16</f>
        <v>0</v>
      </c>
      <c r="BM105">
        <f>('Base-New'!BN18*'Per Unit Emission'!O61)*3412969.28327645/'Life time change'!$C16</f>
        <v>0</v>
      </c>
      <c r="BN105">
        <f>('Base-New'!BO18*'Per Unit Emission'!P61)*3412969.28327645/'Life time change'!$C16</f>
        <v>0</v>
      </c>
      <c r="BO105">
        <f>('Base-New'!BP18*'Per Unit Emission'!Q61)*3412969.28327645/'Life time change'!$C16</f>
        <v>0</v>
      </c>
      <c r="BP105">
        <f>('Base-New'!BQ18*'Per Unit Emission'!R61)*3412969.28327645/'Life time change'!$C16</f>
        <v>0</v>
      </c>
      <c r="BQ105">
        <v>14</v>
      </c>
      <c r="BR105">
        <f>('Base-New'!BS18*'Per Unit Emission'!C61)*3412969.28327645/'Life time change'!$C16</f>
        <v>0</v>
      </c>
      <c r="BS105">
        <f>('Base-New'!BT18*'Per Unit Emission'!D61)*3412969.28327645/'Life time change'!$C16</f>
        <v>0</v>
      </c>
      <c r="BT105">
        <f>('Base-New'!BU18*'Per Unit Emission'!E61)*3412969.28327645/'Life time change'!$C16</f>
        <v>0</v>
      </c>
      <c r="BU105">
        <f>('Base-New'!BV18*'Per Unit Emission'!F61)*3412969.28327645/'Life time change'!$C16</f>
        <v>0</v>
      </c>
      <c r="BV105">
        <f>('Base-New'!BW18*'Per Unit Emission'!G61)*3412969.28327645/'Life time change'!$C16</f>
        <v>0</v>
      </c>
      <c r="BW105">
        <f>('Base-New'!BX18*'Per Unit Emission'!H61)*3412969.28327645/'Life time change'!$C16</f>
        <v>0</v>
      </c>
      <c r="BX105">
        <f>('Base-New'!BY18*'Per Unit Emission'!I61)*3412969.28327645/'Life time change'!$C16</f>
        <v>0</v>
      </c>
      <c r="BY105">
        <f>('Base-New'!BZ18*'Per Unit Emission'!J61)*3412969.28327645/'Life time change'!$C16</f>
        <v>0</v>
      </c>
      <c r="BZ105">
        <f>('Base-New'!CA18*'Per Unit Emission'!K61)*3412969.28327645/'Life time change'!$C16</f>
        <v>0</v>
      </c>
      <c r="CA105">
        <f>('Base-New'!CB18*'Per Unit Emission'!L61)*3412969.28327645/'Life time change'!$C16</f>
        <v>0</v>
      </c>
      <c r="CB105">
        <f>('Base-New'!CC18*'Per Unit Emission'!M61)*3412969.28327645/'Life time change'!$C16</f>
        <v>0</v>
      </c>
      <c r="CC105">
        <f>('Base-New'!CD18*'Per Unit Emission'!N61)*3412969.28327645/'Life time change'!$C16</f>
        <v>0</v>
      </c>
      <c r="CD105">
        <f>('Base-New'!CE18*'Per Unit Emission'!O61)*3412969.28327645/'Life time change'!$C16</f>
        <v>0</v>
      </c>
      <c r="CE105">
        <f>('Base-New'!CF18*'Per Unit Emission'!P61)*3412969.28327645/'Life time change'!$C16</f>
        <v>0</v>
      </c>
      <c r="CF105">
        <f>('Base-New'!CG18*'Per Unit Emission'!Q61)*3412969.28327645/'Life time change'!$C16</f>
        <v>0</v>
      </c>
      <c r="CG105">
        <f>('Base-New'!CH18*'Per Unit Emission'!R61)*3412969.28327645/'Life time change'!$C16</f>
        <v>0</v>
      </c>
      <c r="CJ105">
        <v>2024</v>
      </c>
      <c r="CK105">
        <f>('RCP26-NEW'!C18*'Per Unit Emission'!T61)*3412969.28327645/'Life time change'!$C16</f>
        <v>0</v>
      </c>
      <c r="CL105">
        <f>('RCP26-NEW'!D18*'Per Unit Emission'!U61)*3412969.28327645/'Life time change'!$C16</f>
        <v>0</v>
      </c>
      <c r="CM105">
        <f>('RCP26-NEW'!E18*'Per Unit Emission'!V61)*3412969.28327645/'Life time change'!$C16</f>
        <v>0</v>
      </c>
      <c r="CN105">
        <f>('RCP26-NEW'!F18*'Per Unit Emission'!W61)*3412969.28327645/'Life time change'!$C16</f>
        <v>0</v>
      </c>
      <c r="CO105">
        <f>('RCP26-NEW'!G18*'Per Unit Emission'!X61)*3412969.28327645/'Life time change'!$C16</f>
        <v>0</v>
      </c>
      <c r="CP105">
        <f>('RCP26-NEW'!H18*'Per Unit Emission'!Y61)*3412969.28327645/'Life time change'!$C16</f>
        <v>0</v>
      </c>
      <c r="CQ105">
        <f>('RCP26-NEW'!I18*'Per Unit Emission'!Z61)*3412969.28327645/'Life time change'!$C16</f>
        <v>0</v>
      </c>
      <c r="CR105">
        <f>('RCP26-NEW'!J18*'Per Unit Emission'!AA61)*3412969.28327645/'Life time change'!$C16</f>
        <v>0</v>
      </c>
      <c r="CS105">
        <f>('RCP26-NEW'!K18*'Per Unit Emission'!AB61)*3412969.28327645/'Life time change'!$C16</f>
        <v>0</v>
      </c>
      <c r="CT105">
        <f>('RCP26-NEW'!L18*'Per Unit Emission'!AC61)*3412969.28327645/'Life time change'!$C16</f>
        <v>0</v>
      </c>
      <c r="CU105">
        <f>('RCP26-NEW'!M18*'Per Unit Emission'!AD61)*3412969.28327645/'Life time change'!$C16</f>
        <v>0</v>
      </c>
      <c r="CV105">
        <f>('RCP26-NEW'!N18*'Per Unit Emission'!AE61)*3412969.28327645/'Life time change'!$C16</f>
        <v>0</v>
      </c>
      <c r="CW105">
        <f>('RCP26-NEW'!O18*'Per Unit Emission'!AF61)*3412969.28327645/'Life time change'!$C16</f>
        <v>0</v>
      </c>
      <c r="CX105">
        <f>('RCP26-NEW'!P18*'Per Unit Emission'!AG61)*3412969.28327645/'Life time change'!$C16</f>
        <v>0</v>
      </c>
      <c r="CY105">
        <f>('RCP26-NEW'!Q18*'Per Unit Emission'!AH61)*3412969.28327645/'Life time change'!$C16</f>
        <v>0</v>
      </c>
      <c r="CZ105">
        <f>('RCP26-NEW'!R18*'Per Unit Emission'!AI61)*3412969.28327645/'Life time change'!$C16</f>
        <v>0</v>
      </c>
      <c r="DA105">
        <f>('RCP26-NEW'!S18*'Per Unit Emission'!AJ61)*3412969.28327645</f>
        <v>0</v>
      </c>
      <c r="DB105">
        <f>('RCP26-NEW'!T18*'Per Unit Emission'!T61)*3412969.28327645/'Life time change'!$C16</f>
        <v>0</v>
      </c>
      <c r="DC105">
        <f>('RCP26-NEW'!U18*'Per Unit Emission'!U61)*3412969.28327645/'Life time change'!$C16</f>
        <v>0</v>
      </c>
      <c r="DD105">
        <f>('RCP26-NEW'!V18*'Per Unit Emission'!V61)*3412969.28327645/'Life time change'!$C16</f>
        <v>0</v>
      </c>
      <c r="DE105">
        <f>('RCP26-NEW'!W18*'Per Unit Emission'!W61)*3412969.28327645/'Life time change'!$C16</f>
        <v>0</v>
      </c>
      <c r="DF105">
        <f>('RCP26-NEW'!X18*'Per Unit Emission'!X61)*3412969.28327645/'Life time change'!$C16</f>
        <v>0</v>
      </c>
      <c r="DG105">
        <f>('RCP26-NEW'!Y18*'Per Unit Emission'!Y61)*3412969.28327645/'Life time change'!$C16</f>
        <v>0</v>
      </c>
      <c r="DH105">
        <f>('RCP26-NEW'!Z18*'Per Unit Emission'!Z61)*3412969.28327645/'Life time change'!$C16</f>
        <v>0</v>
      </c>
      <c r="DI105">
        <f>('RCP26-NEW'!AA18*'Per Unit Emission'!AA61)*3412969.28327645/'Life time change'!$C16</f>
        <v>0</v>
      </c>
      <c r="DJ105">
        <f>('RCP26-NEW'!AB18*'Per Unit Emission'!AB61)*3412969.28327645/'Life time change'!$C16</f>
        <v>0</v>
      </c>
      <c r="DK105">
        <f>('RCP26-NEW'!AC18*'Per Unit Emission'!AC61)*3412969.28327645/'Life time change'!$C16</f>
        <v>0</v>
      </c>
      <c r="DL105">
        <f>('RCP26-NEW'!AD18*'Per Unit Emission'!AD61)*3412969.28327645/'Life time change'!$C16</f>
        <v>0</v>
      </c>
      <c r="DM105">
        <f>('RCP26-NEW'!AE18*'Per Unit Emission'!AE61)*3412969.28327645/'Life time change'!$C16</f>
        <v>0</v>
      </c>
      <c r="DN105">
        <f>('RCP26-NEW'!AF18*'Per Unit Emission'!AF61)*3412969.28327645/'Life time change'!$C16</f>
        <v>0</v>
      </c>
      <c r="DO105">
        <f>('RCP26-NEW'!AG18*'Per Unit Emission'!AG61)*3412969.28327645/'Life time change'!$C16</f>
        <v>0</v>
      </c>
      <c r="DP105">
        <f>('RCP26-NEW'!AH18*'Per Unit Emission'!AH61)*3412969.28327645/'Life time change'!$C16</f>
        <v>0</v>
      </c>
      <c r="DQ105">
        <f>('RCP26-NEW'!AI18*'Per Unit Emission'!AI61)*3412969.28327645/'Life time change'!$C16</f>
        <v>0</v>
      </c>
      <c r="DR105">
        <f>('RCP26-NEW'!AJ18*'Per Unit Emission'!AJ61)*3412969.28327645</f>
        <v>0</v>
      </c>
      <c r="DS105">
        <f>('RCP26-NEW'!AK18*'Per Unit Emission'!T61)*3412969.28327645/'Life time change'!$C16</f>
        <v>0</v>
      </c>
      <c r="DT105">
        <f>('RCP26-NEW'!AL18*'Per Unit Emission'!U61)*3412969.28327645/'Life time change'!$C16</f>
        <v>0</v>
      </c>
      <c r="DU105">
        <f>('RCP26-NEW'!AM18*'Per Unit Emission'!V61)*3412969.28327645/'Life time change'!$C16</f>
        <v>0</v>
      </c>
      <c r="DV105">
        <f>('RCP26-NEW'!AN18*'Per Unit Emission'!W61)*3412969.28327645/'Life time change'!$C16</f>
        <v>0</v>
      </c>
      <c r="DW105">
        <f>('RCP26-NEW'!AO18*'Per Unit Emission'!X61)*3412969.28327645/'Life time change'!$C16</f>
        <v>0</v>
      </c>
      <c r="DX105">
        <f>('RCP26-NEW'!AP18*'Per Unit Emission'!Y61)*3412969.28327645/'Life time change'!$C16</f>
        <v>0</v>
      </c>
      <c r="DY105">
        <f>('RCP26-NEW'!AQ18*'Per Unit Emission'!Z61)*3412969.28327645/'Life time change'!$C16</f>
        <v>0</v>
      </c>
      <c r="DZ105">
        <f>('RCP26-NEW'!AR18*'Per Unit Emission'!AA61)*3412969.28327645/'Life time change'!$C16</f>
        <v>0</v>
      </c>
      <c r="EA105">
        <f>('RCP26-NEW'!AS18*'Per Unit Emission'!AB61)*3412969.28327645/'Life time change'!$C16</f>
        <v>0</v>
      </c>
      <c r="EB105">
        <f>('RCP26-NEW'!AT18*'Per Unit Emission'!AC61)*3412969.28327645/'Life time change'!$C16</f>
        <v>0</v>
      </c>
      <c r="EC105">
        <f>('RCP26-NEW'!AU18*'Per Unit Emission'!AD61)*3412969.28327645/'Life time change'!$C16</f>
        <v>0</v>
      </c>
      <c r="ED105">
        <f>('RCP26-NEW'!AV18*'Per Unit Emission'!AE61)*3412969.28327645/'Life time change'!$C16</f>
        <v>0</v>
      </c>
      <c r="EE105">
        <f>('RCP26-NEW'!AW18*'Per Unit Emission'!AF61)*3412969.28327645/'Life time change'!$C16</f>
        <v>0</v>
      </c>
      <c r="EF105">
        <f>('RCP26-NEW'!AX18*'Per Unit Emission'!AG61)*3412969.28327645/'Life time change'!$C16</f>
        <v>0</v>
      </c>
      <c r="EG105">
        <f>('RCP26-NEW'!AY18*'Per Unit Emission'!AH61)*3412969.28327645/'Life time change'!$C16</f>
        <v>0</v>
      </c>
      <c r="EH105">
        <f>('RCP26-NEW'!AZ18*'Per Unit Emission'!AI61)*3412969.28327645/'Life time change'!$C16</f>
        <v>0</v>
      </c>
      <c r="EI105">
        <f>('RCP26-NEW'!BA18*'Per Unit Emission'!AJ61)*3412969.28327645</f>
        <v>0</v>
      </c>
      <c r="EJ105">
        <f>('RCP26-NEW'!BB18*'Per Unit Emission'!T61)*3412969.28327645/'Life time change'!$C16</f>
        <v>0</v>
      </c>
      <c r="EK105">
        <f>('RCP26-NEW'!BC18*'Per Unit Emission'!U61)*3412969.28327645/'Life time change'!$C16</f>
        <v>0</v>
      </c>
      <c r="EL105">
        <f>('RCP26-NEW'!BD18*'Per Unit Emission'!V61)*3412969.28327645/'Life time change'!$C16</f>
        <v>0</v>
      </c>
      <c r="EM105">
        <f>('RCP26-NEW'!BE18*'Per Unit Emission'!W61)*3412969.28327645/'Life time change'!$C16</f>
        <v>0</v>
      </c>
      <c r="EN105">
        <f>('RCP26-NEW'!BF18*'Per Unit Emission'!X61)*3412969.28327645/'Life time change'!$C16</f>
        <v>0</v>
      </c>
      <c r="EO105">
        <f>('RCP26-NEW'!BG18*'Per Unit Emission'!Y61)*3412969.28327645/'Life time change'!$C16</f>
        <v>0</v>
      </c>
      <c r="EP105">
        <f>('RCP26-NEW'!BH18*'Per Unit Emission'!Z61)*3412969.28327645/'Life time change'!$C16</f>
        <v>0</v>
      </c>
      <c r="EQ105">
        <f>('RCP26-NEW'!BI18*'Per Unit Emission'!AA61)*3412969.28327645/'Life time change'!$C16</f>
        <v>0</v>
      </c>
      <c r="ER105">
        <f>('RCP26-NEW'!BJ18*'Per Unit Emission'!AB61)*3412969.28327645/'Life time change'!$C16</f>
        <v>0</v>
      </c>
      <c r="ES105">
        <f>('RCP26-NEW'!BK18*'Per Unit Emission'!AC61)*3412969.28327645/'Life time change'!$C16</f>
        <v>0</v>
      </c>
      <c r="ET105">
        <f>('RCP26-NEW'!BL18*'Per Unit Emission'!AD61)*3412969.28327645/'Life time change'!$C16</f>
        <v>0</v>
      </c>
      <c r="EU105">
        <f>('RCP26-NEW'!BM18*'Per Unit Emission'!AE61)*3412969.28327645/'Life time change'!$C16</f>
        <v>0</v>
      </c>
      <c r="EV105">
        <f>('RCP26-NEW'!BN18*'Per Unit Emission'!AF61)*3412969.28327645/'Life time change'!$C16</f>
        <v>0</v>
      </c>
      <c r="EW105">
        <f>('RCP26-NEW'!BO18*'Per Unit Emission'!AG61)*3412969.28327645/'Life time change'!$C16</f>
        <v>0</v>
      </c>
      <c r="EX105">
        <f>('RCP26-NEW'!BP18*'Per Unit Emission'!AH61)*3412969.28327645/'Life time change'!$C16</f>
        <v>0</v>
      </c>
      <c r="EY105">
        <f>('RCP26-NEW'!BQ18*'Per Unit Emission'!AI61)*3412969.28327645/'Life time change'!$C16</f>
        <v>0</v>
      </c>
      <c r="EZ105">
        <f>('RCP26-NEW'!BR18*'Per Unit Emission'!AJ61)*3412969.28327645</f>
        <v>0</v>
      </c>
      <c r="FA105">
        <f>('RCP26-NEW'!BS18*'Per Unit Emission'!T61)*3412969.28327645/'Life time change'!$C16</f>
        <v>0</v>
      </c>
      <c r="FB105">
        <f>('RCP26-NEW'!BT18*'Per Unit Emission'!U61)*3412969.28327645/'Life time change'!$C16</f>
        <v>0</v>
      </c>
      <c r="FC105">
        <f>('RCP26-NEW'!BU18*'Per Unit Emission'!V61)*3412969.28327645/'Life time change'!$C16</f>
        <v>0</v>
      </c>
      <c r="FD105">
        <f>('RCP26-NEW'!BV18*'Per Unit Emission'!W61)*3412969.28327645/'Life time change'!$C16</f>
        <v>0</v>
      </c>
      <c r="FE105">
        <f>('RCP26-NEW'!BW18*'Per Unit Emission'!X61)*3412969.28327645/'Life time change'!$C16</f>
        <v>0</v>
      </c>
      <c r="FF105">
        <f>('RCP26-NEW'!BX18*'Per Unit Emission'!Y61)*3412969.28327645/'Life time change'!$C16</f>
        <v>0</v>
      </c>
      <c r="FG105">
        <f>('RCP26-NEW'!BY18*'Per Unit Emission'!Z61)*3412969.28327645/'Life time change'!$C16</f>
        <v>0</v>
      </c>
      <c r="FH105">
        <f>('RCP26-NEW'!BZ18*'Per Unit Emission'!AA61)*3412969.28327645/'Life time change'!$C16</f>
        <v>0</v>
      </c>
      <c r="FI105">
        <f>('RCP26-NEW'!CA18*'Per Unit Emission'!AB61)*3412969.28327645/'Life time change'!$C16</f>
        <v>0</v>
      </c>
      <c r="FJ105">
        <f>('RCP26-NEW'!CB18*'Per Unit Emission'!AC61)*3412969.28327645/'Life time change'!$C16</f>
        <v>0</v>
      </c>
      <c r="FK105">
        <f>('RCP26-NEW'!CC18*'Per Unit Emission'!AD61)*3412969.28327645/'Life time change'!$C16</f>
        <v>0</v>
      </c>
      <c r="FL105">
        <f>('RCP26-NEW'!CD18*'Per Unit Emission'!AE61)*3412969.28327645/'Life time change'!$C16</f>
        <v>0</v>
      </c>
      <c r="FM105">
        <f>('RCP26-NEW'!CE18*'Per Unit Emission'!AF61)*3412969.28327645/'Life time change'!$C16</f>
        <v>0</v>
      </c>
      <c r="FN105">
        <f>('RCP26-NEW'!CF18*'Per Unit Emission'!AG61)*3412969.28327645/'Life time change'!$C16</f>
        <v>0</v>
      </c>
      <c r="FO105">
        <f>('RCP26-NEW'!CG18*'Per Unit Emission'!AH61)*3412969.28327645/'Life time change'!$C16</f>
        <v>0</v>
      </c>
      <c r="FP105">
        <f>('RCP26-NEW'!CH18*'Per Unit Emission'!AI61)*3412969.28327645/'Life time change'!$C16</f>
        <v>0</v>
      </c>
      <c r="FS105">
        <v>2024</v>
      </c>
      <c r="FT105">
        <f>('RCP19-NEW'!C18*'Per Unit Emission'!AK61)*3412969.28327645/'Life time change'!$C16</f>
        <v>0</v>
      </c>
      <c r="FU105">
        <f>('RCP19-NEW'!D18*'Per Unit Emission'!AL61)*3412969.28327645/'Life time change'!$C16</f>
        <v>0</v>
      </c>
      <c r="FV105">
        <f>('RCP19-NEW'!E18*'Per Unit Emission'!AM61)*3412969.28327645/'Life time change'!$C16</f>
        <v>0</v>
      </c>
      <c r="FW105">
        <f>('RCP19-NEW'!F18*'Per Unit Emission'!AN61)*3412969.28327645/'Life time change'!$C16</f>
        <v>0</v>
      </c>
      <c r="FX105">
        <f>('RCP19-NEW'!G18*'Per Unit Emission'!AO61)*3412969.28327645/'Life time change'!$C16</f>
        <v>0</v>
      </c>
      <c r="FY105">
        <f>('RCP19-NEW'!H18*'Per Unit Emission'!AP61)*3412969.28327645/'Life time change'!$C16</f>
        <v>0</v>
      </c>
      <c r="FZ105">
        <f>('RCP19-NEW'!I18*'Per Unit Emission'!AQ61)*3412969.28327645/'Life time change'!$C16</f>
        <v>0</v>
      </c>
      <c r="GA105">
        <f>('RCP19-NEW'!J18*'Per Unit Emission'!AR61)*3412969.28327645/'Life time change'!$C16</f>
        <v>0</v>
      </c>
      <c r="GB105">
        <f>('RCP19-NEW'!K18*'Per Unit Emission'!AS61)*3412969.28327645/'Life time change'!$C16</f>
        <v>0</v>
      </c>
      <c r="GC105">
        <f>('RCP19-NEW'!L18*'Per Unit Emission'!AT61)*3412969.28327645/'Life time change'!$C16</f>
        <v>0</v>
      </c>
      <c r="GD105">
        <f>('RCP19-NEW'!M18*'Per Unit Emission'!AU61)*3412969.28327645/'Life time change'!$C16</f>
        <v>0</v>
      </c>
      <c r="GE105">
        <f>('RCP19-NEW'!N18*'Per Unit Emission'!AV61)*3412969.28327645/'Life time change'!$C16</f>
        <v>0</v>
      </c>
      <c r="GF105">
        <f>('RCP19-NEW'!O18*'Per Unit Emission'!AW61)*3412969.28327645/'Life time change'!$C16</f>
        <v>0</v>
      </c>
      <c r="GG105">
        <f>('RCP19-NEW'!P18*'Per Unit Emission'!AX61)*3412969.28327645/'Life time change'!$C16</f>
        <v>0</v>
      </c>
      <c r="GH105">
        <f>('RCP19-NEW'!Q18*'Per Unit Emission'!AY61)*3412969.28327645/'Life time change'!$C16</f>
        <v>0</v>
      </c>
      <c r="GI105">
        <f>('RCP19-NEW'!R18*'Per Unit Emission'!AZ61)*3412969.28327645/'Life time change'!$C16</f>
        <v>0</v>
      </c>
      <c r="GJ105">
        <f>('RCP19-NEW'!S18*'Per Unit Emission'!BA61)*3412969.28327645</f>
        <v>0</v>
      </c>
      <c r="GK105">
        <f>('RCP19-NEW'!T18*'Per Unit Emission'!AK61)*3412969.28327645/'Life time change'!$C16</f>
        <v>0</v>
      </c>
      <c r="GL105">
        <f>('RCP19-NEW'!U18*'Per Unit Emission'!AL61)*3412969.28327645/'Life time change'!$C16</f>
        <v>0</v>
      </c>
      <c r="GM105">
        <f>('RCP19-NEW'!V18*'Per Unit Emission'!AM61)*3412969.28327645/'Life time change'!$C16</f>
        <v>0</v>
      </c>
      <c r="GN105">
        <f>('RCP19-NEW'!W18*'Per Unit Emission'!AN61)*3412969.28327645/'Life time change'!$C16</f>
        <v>0</v>
      </c>
      <c r="GO105">
        <f>('RCP19-NEW'!X18*'Per Unit Emission'!AO61)*3412969.28327645/'Life time change'!$C16</f>
        <v>0</v>
      </c>
      <c r="GP105">
        <f>('RCP19-NEW'!Y18*'Per Unit Emission'!AP61)*3412969.28327645/'Life time change'!$C16</f>
        <v>0</v>
      </c>
      <c r="GQ105">
        <f>('RCP19-NEW'!Z18*'Per Unit Emission'!AQ61)*3412969.28327645/'Life time change'!$C16</f>
        <v>0</v>
      </c>
      <c r="GR105">
        <f>('RCP19-NEW'!AA18*'Per Unit Emission'!AR61)*3412969.28327645/'Life time change'!$C16</f>
        <v>0</v>
      </c>
      <c r="GS105">
        <f>('RCP19-NEW'!AB18*'Per Unit Emission'!AS61)*3412969.28327645/'Life time change'!$C16</f>
        <v>0</v>
      </c>
      <c r="GT105">
        <f>('RCP19-NEW'!AC18*'Per Unit Emission'!AT61)*3412969.28327645/'Life time change'!$C16</f>
        <v>0</v>
      </c>
      <c r="GU105">
        <f>('RCP19-NEW'!AD18*'Per Unit Emission'!AU61)*3412969.28327645/'Life time change'!$C16</f>
        <v>0</v>
      </c>
      <c r="GV105">
        <f>('RCP19-NEW'!AE18*'Per Unit Emission'!AV61)*3412969.28327645/'Life time change'!$C16</f>
        <v>0</v>
      </c>
      <c r="GW105">
        <f>('RCP19-NEW'!AF18*'Per Unit Emission'!AW61)*3412969.28327645/'Life time change'!$C16</f>
        <v>0</v>
      </c>
      <c r="GX105">
        <f>('RCP19-NEW'!AG18*'Per Unit Emission'!AX61)*3412969.28327645/'Life time change'!$C16</f>
        <v>0</v>
      </c>
      <c r="GY105">
        <f>('RCP19-NEW'!AH18*'Per Unit Emission'!AY61)*3412969.28327645/'Life time change'!$C16</f>
        <v>0</v>
      </c>
      <c r="GZ105">
        <f>('RCP19-NEW'!AI18*'Per Unit Emission'!AZ61)*3412969.28327645/'Life time change'!$C16</f>
        <v>0</v>
      </c>
      <c r="HA105">
        <f>('RCP19-NEW'!AJ18*'Per Unit Emission'!BA61)*3412969.28327645</f>
        <v>0</v>
      </c>
      <c r="HB105">
        <f>('RCP19-NEW'!AK18*'Per Unit Emission'!AK61)*3412969.28327645/'Life time change'!$C16</f>
        <v>0</v>
      </c>
      <c r="HC105">
        <f>('RCP19-NEW'!AL18*'Per Unit Emission'!AL61)*3412969.28327645/'Life time change'!$C16</f>
        <v>0</v>
      </c>
      <c r="HD105">
        <f>('RCP19-NEW'!AM18*'Per Unit Emission'!AM61)*3412969.28327645/'Life time change'!$C16</f>
        <v>0</v>
      </c>
      <c r="HE105">
        <f>('RCP19-NEW'!AN18*'Per Unit Emission'!AN61)*3412969.28327645/'Life time change'!$C16</f>
        <v>0</v>
      </c>
      <c r="HF105">
        <f>('RCP19-NEW'!AO18*'Per Unit Emission'!AO61)*3412969.28327645/'Life time change'!$C16</f>
        <v>0</v>
      </c>
      <c r="HG105">
        <f>('RCP19-NEW'!AP18*'Per Unit Emission'!AP61)*3412969.28327645/'Life time change'!$C16</f>
        <v>0</v>
      </c>
      <c r="HH105">
        <f>('RCP19-NEW'!AQ18*'Per Unit Emission'!AQ61)*3412969.28327645/'Life time change'!$C16</f>
        <v>0</v>
      </c>
      <c r="HI105">
        <f>('RCP19-NEW'!AR18*'Per Unit Emission'!AR61)*3412969.28327645/'Life time change'!$C16</f>
        <v>0</v>
      </c>
      <c r="HJ105">
        <f>('RCP19-NEW'!AS18*'Per Unit Emission'!AS61)*3412969.28327645/'Life time change'!$C16</f>
        <v>0</v>
      </c>
      <c r="HK105">
        <f>('RCP19-NEW'!AT18*'Per Unit Emission'!AT61)*3412969.28327645/'Life time change'!$C16</f>
        <v>0</v>
      </c>
      <c r="HL105">
        <f>('RCP19-NEW'!AU18*'Per Unit Emission'!AU61)*3412969.28327645/'Life time change'!$C16</f>
        <v>0</v>
      </c>
      <c r="HM105">
        <f>('RCP19-NEW'!AV18*'Per Unit Emission'!AV61)*3412969.28327645/'Life time change'!$C16</f>
        <v>0</v>
      </c>
      <c r="HN105">
        <f>('RCP19-NEW'!AW18*'Per Unit Emission'!AW61)*3412969.28327645/'Life time change'!$C16</f>
        <v>0</v>
      </c>
      <c r="HO105">
        <f>('RCP19-NEW'!AX18*'Per Unit Emission'!AX61)*3412969.28327645/'Life time change'!$C16</f>
        <v>0</v>
      </c>
      <c r="HP105">
        <f>('RCP19-NEW'!AY18*'Per Unit Emission'!AY61)*3412969.28327645/'Life time change'!$C16</f>
        <v>0</v>
      </c>
      <c r="HQ105">
        <f>('RCP19-NEW'!AZ18*'Per Unit Emission'!AZ61)*3412969.28327645/'Life time change'!$C16</f>
        <v>0</v>
      </c>
      <c r="HR105">
        <f>('RCP19-NEW'!BA18*'Per Unit Emission'!BA61)*3412969.28327645</f>
        <v>0</v>
      </c>
      <c r="HS105">
        <f>('RCP19-NEW'!BB18*'Per Unit Emission'!AK61)*3412969.28327645/'Life time change'!$C16</f>
        <v>0</v>
      </c>
      <c r="HT105">
        <f>('RCP19-NEW'!BC18*'Per Unit Emission'!AL61)*3412969.28327645/'Life time change'!$C16</f>
        <v>0</v>
      </c>
      <c r="HU105">
        <f>('RCP19-NEW'!BD18*'Per Unit Emission'!AM61)*3412969.28327645/'Life time change'!$C16</f>
        <v>0</v>
      </c>
      <c r="HV105">
        <f>('RCP19-NEW'!BE18*'Per Unit Emission'!AN61)*3412969.28327645/'Life time change'!$C16</f>
        <v>0</v>
      </c>
      <c r="HW105">
        <f>('RCP19-NEW'!BF18*'Per Unit Emission'!AO61)*3412969.28327645/'Life time change'!$C16</f>
        <v>0</v>
      </c>
      <c r="HX105">
        <f>('RCP19-NEW'!BG18*'Per Unit Emission'!AP61)*3412969.28327645/'Life time change'!$C16</f>
        <v>0</v>
      </c>
      <c r="HY105">
        <f>('RCP19-NEW'!BH18*'Per Unit Emission'!AQ61)*3412969.28327645/'Life time change'!$C16</f>
        <v>0</v>
      </c>
      <c r="HZ105">
        <f>('RCP19-NEW'!BI18*'Per Unit Emission'!AR61)*3412969.28327645/'Life time change'!$C16</f>
        <v>0</v>
      </c>
      <c r="IA105">
        <f>('RCP19-NEW'!BJ18*'Per Unit Emission'!AS61)*3412969.28327645/'Life time change'!$C16</f>
        <v>0</v>
      </c>
      <c r="IB105">
        <f>('RCP19-NEW'!BK18*'Per Unit Emission'!AT61)*3412969.28327645/'Life time change'!$C16</f>
        <v>0</v>
      </c>
      <c r="IC105">
        <f>('RCP19-NEW'!BL18*'Per Unit Emission'!AU61)*3412969.28327645/'Life time change'!$C16</f>
        <v>0</v>
      </c>
      <c r="ID105">
        <f>('RCP19-NEW'!BM18*'Per Unit Emission'!AV61)*3412969.28327645/'Life time change'!$C16</f>
        <v>0</v>
      </c>
      <c r="IE105">
        <f>('RCP19-NEW'!BN18*'Per Unit Emission'!AW61)*3412969.28327645/'Life time change'!$C16</f>
        <v>0</v>
      </c>
      <c r="IF105">
        <f>('RCP19-NEW'!BO18*'Per Unit Emission'!AX61)*3412969.28327645/'Life time change'!$C16</f>
        <v>0</v>
      </c>
      <c r="IG105">
        <f>('RCP19-NEW'!BP18*'Per Unit Emission'!AY61)*3412969.28327645/'Life time change'!$C16</f>
        <v>0</v>
      </c>
      <c r="IH105">
        <f>('RCP19-NEW'!BQ18*'Per Unit Emission'!AZ61)*3412969.28327645/'Life time change'!$C16</f>
        <v>0</v>
      </c>
      <c r="II105">
        <f>('RCP19-NEW'!BR18*'Per Unit Emission'!BA61)*3412969.28327645</f>
        <v>0</v>
      </c>
      <c r="IJ105">
        <f>('RCP19-NEW'!BS18*'Per Unit Emission'!AK61)*3412969.28327645/'Life time change'!$C16</f>
        <v>0</v>
      </c>
      <c r="IK105">
        <f>('RCP19-NEW'!BT18*'Per Unit Emission'!AL61)*3412969.28327645/'Life time change'!$C16</f>
        <v>0</v>
      </c>
      <c r="IL105">
        <f>('RCP19-NEW'!BU18*'Per Unit Emission'!AM61)*3412969.28327645/'Life time change'!$C16</f>
        <v>0</v>
      </c>
      <c r="IM105">
        <f>('RCP19-NEW'!BV18*'Per Unit Emission'!AN61)*3412969.28327645/'Life time change'!$C16</f>
        <v>0</v>
      </c>
      <c r="IN105">
        <f>('RCP19-NEW'!BW18*'Per Unit Emission'!AO61)*3412969.28327645/'Life time change'!$C16</f>
        <v>0</v>
      </c>
      <c r="IO105">
        <f>('RCP19-NEW'!BX18*'Per Unit Emission'!AP61)*3412969.28327645/'Life time change'!$C16</f>
        <v>0</v>
      </c>
      <c r="IP105">
        <f>('RCP19-NEW'!BY18*'Per Unit Emission'!AQ61)*3412969.28327645/'Life time change'!$C16</f>
        <v>0</v>
      </c>
      <c r="IQ105">
        <f>('RCP19-NEW'!BZ18*'Per Unit Emission'!AR61)*3412969.28327645/'Life time change'!$C16</f>
        <v>0</v>
      </c>
      <c r="IR105">
        <f>('RCP19-NEW'!CA18*'Per Unit Emission'!AS61)*3412969.28327645/'Life time change'!$C16</f>
        <v>0</v>
      </c>
      <c r="IS105">
        <f>('RCP19-NEW'!CB18*'Per Unit Emission'!AT61)*3412969.28327645/'Life time change'!$C16</f>
        <v>0</v>
      </c>
      <c r="IT105">
        <f>('RCP19-NEW'!CC18*'Per Unit Emission'!AU61)*3412969.28327645/'Life time change'!$C16</f>
        <v>0</v>
      </c>
      <c r="IU105">
        <f>('RCP19-NEW'!CD18*'Per Unit Emission'!AV61)*3412969.28327645/'Life time change'!$C16</f>
        <v>0</v>
      </c>
      <c r="IV105">
        <f>('RCP19-NEW'!CE18*'Per Unit Emission'!AW61)*3412969.28327645/'Life time change'!$C16</f>
        <v>0</v>
      </c>
      <c r="IW105">
        <f>('RCP19-NEW'!CF18*'Per Unit Emission'!AX61)*3412969.28327645/'Life time change'!$C16</f>
        <v>0</v>
      </c>
      <c r="IX105">
        <f>('RCP19-NEW'!CG18*'Per Unit Emission'!AY61)*3412969.28327645/'Life time change'!$C16</f>
        <v>0</v>
      </c>
      <c r="IY105">
        <f>('RCP19-NEW'!CH18*'Per Unit Emission'!AZ61)*3412969.28327645/'Life time change'!$C16</f>
        <v>0</v>
      </c>
    </row>
    <row r="106" spans="1:259" x14ac:dyDescent="0.25">
      <c r="A106">
        <v>2025</v>
      </c>
      <c r="B106">
        <f>('Base-New'!C19*'Per Unit Emission'!C62)*3412969.28327645/'Life time change'!$C17</f>
        <v>0</v>
      </c>
      <c r="C106">
        <f>('Base-New'!D19*'Per Unit Emission'!D62)*3412969.28327645/'Life time change'!$C17</f>
        <v>0</v>
      </c>
      <c r="D106">
        <f>('Base-New'!E19*'Per Unit Emission'!E62)*3412969.28327645/'Life time change'!$C17</f>
        <v>0</v>
      </c>
      <c r="E106">
        <f>('Base-New'!F19*'Per Unit Emission'!F62)*3412969.28327645/'Life time change'!$C17</f>
        <v>0</v>
      </c>
      <c r="F106">
        <f>('Base-New'!G19*'Per Unit Emission'!G62)*3412969.28327645/'Life time change'!$C17</f>
        <v>0</v>
      </c>
      <c r="G106">
        <f>('Base-New'!H19*'Per Unit Emission'!H62)*3412969.28327645/'Life time change'!$C17</f>
        <v>0</v>
      </c>
      <c r="H106">
        <f>('Base-New'!I19*'Per Unit Emission'!I62)*3412969.28327645/'Life time change'!$C17</f>
        <v>0</v>
      </c>
      <c r="I106">
        <f>('Base-New'!J19*'Per Unit Emission'!J62)*3412969.28327645/'Life time change'!$C17</f>
        <v>0</v>
      </c>
      <c r="J106">
        <f>('Base-New'!K19*'Per Unit Emission'!K62)*3412969.28327645/'Life time change'!$C17</f>
        <v>0</v>
      </c>
      <c r="K106">
        <f>('Base-New'!L19*'Per Unit Emission'!L62)*3412969.28327645/'Life time change'!$C17</f>
        <v>0</v>
      </c>
      <c r="L106">
        <f>('Base-New'!M19*'Per Unit Emission'!M62)*3412969.28327645/'Life time change'!$C17</f>
        <v>0</v>
      </c>
      <c r="M106">
        <f>('Base-New'!N19*'Per Unit Emission'!N62)*3412969.28327645/'Life time change'!$C17</f>
        <v>0</v>
      </c>
      <c r="N106">
        <f>('Base-New'!O19*'Per Unit Emission'!O62)*3412969.28327645/'Life time change'!$C17</f>
        <v>0</v>
      </c>
      <c r="O106">
        <f>('Base-New'!P19*'Per Unit Emission'!P62)*3412969.28327645/'Life time change'!$C17</f>
        <v>0</v>
      </c>
      <c r="P106">
        <f>('Base-New'!Q19*'Per Unit Emission'!Q62)*3412969.28327645/'Life time change'!$C17</f>
        <v>0</v>
      </c>
      <c r="Q106">
        <f>('Base-New'!R19*'Per Unit Emission'!R62)*3412969.28327645/'Life time change'!$C17</f>
        <v>0</v>
      </c>
      <c r="R106">
        <v>15</v>
      </c>
      <c r="S106">
        <f>('Base-New'!T19*'Per Unit Emission'!C62)*3412969.28327645/'Life time change'!$C17</f>
        <v>0</v>
      </c>
      <c r="T106">
        <f>('Base-New'!U19*'Per Unit Emission'!D62)*3412969.28327645/'Life time change'!$C17</f>
        <v>0</v>
      </c>
      <c r="U106">
        <f>('Base-New'!V19*'Per Unit Emission'!E62)*3412969.28327645/'Life time change'!$C17</f>
        <v>0</v>
      </c>
      <c r="V106">
        <f>('Base-New'!W19*'Per Unit Emission'!F62)*3412969.28327645/'Life time change'!$C17</f>
        <v>0</v>
      </c>
      <c r="W106">
        <f>('Base-New'!X19*'Per Unit Emission'!G62)*3412969.28327645/'Life time change'!$C17</f>
        <v>0</v>
      </c>
      <c r="X106">
        <f>('Base-New'!Y19*'Per Unit Emission'!H62)*3412969.28327645/'Life time change'!$C17</f>
        <v>0</v>
      </c>
      <c r="Y106">
        <f>('Base-New'!Z19*'Per Unit Emission'!I62)*3412969.28327645/'Life time change'!$C17</f>
        <v>0</v>
      </c>
      <c r="Z106">
        <f>('Base-New'!AA19*'Per Unit Emission'!J62)*3412969.28327645/'Life time change'!$C17</f>
        <v>0</v>
      </c>
      <c r="AA106">
        <f>('Base-New'!AB19*'Per Unit Emission'!K62)*3412969.28327645/'Life time change'!$C17</f>
        <v>0</v>
      </c>
      <c r="AB106">
        <f>('Base-New'!AC19*'Per Unit Emission'!L62)*3412969.28327645/'Life time change'!$C17</f>
        <v>0</v>
      </c>
      <c r="AC106">
        <f>('Base-New'!AD19*'Per Unit Emission'!M62)*3412969.28327645/'Life time change'!$C17</f>
        <v>0</v>
      </c>
      <c r="AD106">
        <f>('Base-New'!AE19*'Per Unit Emission'!N62)*3412969.28327645/'Life time change'!$C17</f>
        <v>0</v>
      </c>
      <c r="AE106">
        <f>('Base-New'!AF19*'Per Unit Emission'!O62)*3412969.28327645/'Life time change'!$C17</f>
        <v>0</v>
      </c>
      <c r="AF106">
        <f>('Base-New'!AG19*'Per Unit Emission'!P62)*3412969.28327645/'Life time change'!$C17</f>
        <v>0</v>
      </c>
      <c r="AG106">
        <f>('Base-New'!AH19*'Per Unit Emission'!Q62)*3412969.28327645/'Life time change'!$C17</f>
        <v>0</v>
      </c>
      <c r="AH106">
        <f>('Base-New'!AI19*'Per Unit Emission'!R62)*3412969.28327645/'Life time change'!$C17</f>
        <v>0</v>
      </c>
      <c r="AI106">
        <v>15</v>
      </c>
      <c r="AJ106">
        <f>('Base-New'!AK19*'Per Unit Emission'!C62)*3412969.28327645/'Life time change'!$C17</f>
        <v>0</v>
      </c>
      <c r="AK106">
        <f>('Base-New'!AL19*'Per Unit Emission'!D62)*3412969.28327645/'Life time change'!$C17</f>
        <v>0</v>
      </c>
      <c r="AL106">
        <f>('Base-New'!AM19*'Per Unit Emission'!E62)*3412969.28327645/'Life time change'!$C17</f>
        <v>0</v>
      </c>
      <c r="AM106">
        <f>('Base-New'!AN19*'Per Unit Emission'!F62)*3412969.28327645/'Life time change'!$C17</f>
        <v>0</v>
      </c>
      <c r="AN106">
        <f>('Base-New'!AO19*'Per Unit Emission'!G62)*3412969.28327645/'Life time change'!$C17</f>
        <v>0</v>
      </c>
      <c r="AO106">
        <f>('Base-New'!AP19*'Per Unit Emission'!H62)*3412969.28327645/'Life time change'!$C17</f>
        <v>0</v>
      </c>
      <c r="AP106">
        <f>('Base-New'!AQ19*'Per Unit Emission'!I62)*3412969.28327645/'Life time change'!$C17</f>
        <v>0</v>
      </c>
      <c r="AQ106">
        <f>('Base-New'!AR19*'Per Unit Emission'!J62)*3412969.28327645/'Life time change'!$C17</f>
        <v>0</v>
      </c>
      <c r="AR106">
        <f>('Base-New'!AS19*'Per Unit Emission'!K62)*3412969.28327645/'Life time change'!$C17</f>
        <v>0</v>
      </c>
      <c r="AS106">
        <f>('Base-New'!AT19*'Per Unit Emission'!L62)*3412969.28327645/'Life time change'!$C17</f>
        <v>0</v>
      </c>
      <c r="AT106">
        <f>('Base-New'!AU19*'Per Unit Emission'!M62)*3412969.28327645/'Life time change'!$C17</f>
        <v>0</v>
      </c>
      <c r="AU106">
        <f>('Base-New'!AV19*'Per Unit Emission'!N62)*3412969.28327645/'Life time change'!$C17</f>
        <v>0</v>
      </c>
      <c r="AV106">
        <f>('Base-New'!AW19*'Per Unit Emission'!O62)*3412969.28327645/'Life time change'!$C17</f>
        <v>0</v>
      </c>
      <c r="AW106">
        <f>('Base-New'!AX19*'Per Unit Emission'!P62)*3412969.28327645/'Life time change'!$C17</f>
        <v>0</v>
      </c>
      <c r="AX106">
        <f>('Base-New'!AY19*'Per Unit Emission'!Q62)*3412969.28327645/'Life time change'!$C17</f>
        <v>0</v>
      </c>
      <c r="AY106">
        <f>('Base-New'!AZ19*'Per Unit Emission'!R62)*3412969.28327645/'Life time change'!$C17</f>
        <v>0</v>
      </c>
      <c r="AZ106">
        <v>15</v>
      </c>
      <c r="BA106">
        <f>('Base-New'!BB19*'Per Unit Emission'!C62)*3412969.28327645/'Life time change'!$C17</f>
        <v>0</v>
      </c>
      <c r="BB106">
        <f>('Base-New'!BC19*'Per Unit Emission'!D62)*3412969.28327645/'Life time change'!$C17</f>
        <v>0</v>
      </c>
      <c r="BC106">
        <f>('Base-New'!BD19*'Per Unit Emission'!E62)*3412969.28327645/'Life time change'!$C17</f>
        <v>0</v>
      </c>
      <c r="BD106">
        <f>('Base-New'!BE19*'Per Unit Emission'!F62)*3412969.28327645/'Life time change'!$C17</f>
        <v>0</v>
      </c>
      <c r="BE106">
        <f>('Base-New'!BF19*'Per Unit Emission'!G62)*3412969.28327645/'Life time change'!$C17</f>
        <v>0</v>
      </c>
      <c r="BF106">
        <f>('Base-New'!BG19*'Per Unit Emission'!H62)*3412969.28327645/'Life time change'!$C17</f>
        <v>0</v>
      </c>
      <c r="BG106">
        <f>('Base-New'!BH19*'Per Unit Emission'!I62)*3412969.28327645/'Life time change'!$C17</f>
        <v>0</v>
      </c>
      <c r="BH106">
        <f>('Base-New'!BI19*'Per Unit Emission'!J62)*3412969.28327645/'Life time change'!$C17</f>
        <v>0</v>
      </c>
      <c r="BI106">
        <f>('Base-New'!BJ19*'Per Unit Emission'!K62)*3412969.28327645/'Life time change'!$C17</f>
        <v>0</v>
      </c>
      <c r="BJ106">
        <f>('Base-New'!BK19*'Per Unit Emission'!L62)*3412969.28327645/'Life time change'!$C17</f>
        <v>0</v>
      </c>
      <c r="BK106">
        <f>('Base-New'!BL19*'Per Unit Emission'!M62)*3412969.28327645/'Life time change'!$C17</f>
        <v>0</v>
      </c>
      <c r="BL106">
        <f>('Base-New'!BM19*'Per Unit Emission'!N62)*3412969.28327645/'Life time change'!$C17</f>
        <v>0</v>
      </c>
      <c r="BM106">
        <f>('Base-New'!BN19*'Per Unit Emission'!O62)*3412969.28327645/'Life time change'!$C17</f>
        <v>0</v>
      </c>
      <c r="BN106">
        <f>('Base-New'!BO19*'Per Unit Emission'!P62)*3412969.28327645/'Life time change'!$C17</f>
        <v>0</v>
      </c>
      <c r="BO106">
        <f>('Base-New'!BP19*'Per Unit Emission'!Q62)*3412969.28327645/'Life time change'!$C17</f>
        <v>0</v>
      </c>
      <c r="BP106">
        <f>('Base-New'!BQ19*'Per Unit Emission'!R62)*3412969.28327645/'Life time change'!$C17</f>
        <v>0</v>
      </c>
      <c r="BQ106">
        <v>15</v>
      </c>
      <c r="BR106">
        <f>('Base-New'!BS19*'Per Unit Emission'!C62)*3412969.28327645/'Life time change'!$C17</f>
        <v>0</v>
      </c>
      <c r="BS106">
        <f>('Base-New'!BT19*'Per Unit Emission'!D62)*3412969.28327645/'Life time change'!$C17</f>
        <v>0</v>
      </c>
      <c r="BT106">
        <f>('Base-New'!BU19*'Per Unit Emission'!E62)*3412969.28327645/'Life time change'!$C17</f>
        <v>0</v>
      </c>
      <c r="BU106">
        <f>('Base-New'!BV19*'Per Unit Emission'!F62)*3412969.28327645/'Life time change'!$C17</f>
        <v>0</v>
      </c>
      <c r="BV106">
        <f>('Base-New'!BW19*'Per Unit Emission'!G62)*3412969.28327645/'Life time change'!$C17</f>
        <v>0</v>
      </c>
      <c r="BW106">
        <f>('Base-New'!BX19*'Per Unit Emission'!H62)*3412969.28327645/'Life time change'!$C17</f>
        <v>0</v>
      </c>
      <c r="BX106">
        <f>('Base-New'!BY19*'Per Unit Emission'!I62)*3412969.28327645/'Life time change'!$C17</f>
        <v>0</v>
      </c>
      <c r="BY106">
        <f>('Base-New'!BZ19*'Per Unit Emission'!J62)*3412969.28327645/'Life time change'!$C17</f>
        <v>0</v>
      </c>
      <c r="BZ106">
        <f>('Base-New'!CA19*'Per Unit Emission'!K62)*3412969.28327645/'Life time change'!$C17</f>
        <v>0</v>
      </c>
      <c r="CA106">
        <f>('Base-New'!CB19*'Per Unit Emission'!L62)*3412969.28327645/'Life time change'!$C17</f>
        <v>0</v>
      </c>
      <c r="CB106">
        <f>('Base-New'!CC19*'Per Unit Emission'!M62)*3412969.28327645/'Life time change'!$C17</f>
        <v>0</v>
      </c>
      <c r="CC106">
        <f>('Base-New'!CD19*'Per Unit Emission'!N62)*3412969.28327645/'Life time change'!$C17</f>
        <v>0</v>
      </c>
      <c r="CD106">
        <f>('Base-New'!CE19*'Per Unit Emission'!O62)*3412969.28327645/'Life time change'!$C17</f>
        <v>0</v>
      </c>
      <c r="CE106">
        <f>('Base-New'!CF19*'Per Unit Emission'!P62)*3412969.28327645/'Life time change'!$C17</f>
        <v>0</v>
      </c>
      <c r="CF106">
        <f>('Base-New'!CG19*'Per Unit Emission'!Q62)*3412969.28327645/'Life time change'!$C17</f>
        <v>0</v>
      </c>
      <c r="CG106">
        <f>('Base-New'!CH19*'Per Unit Emission'!R62)*3412969.28327645/'Life time change'!$C17</f>
        <v>0</v>
      </c>
      <c r="CJ106">
        <v>2025</v>
      </c>
      <c r="CK106">
        <f>('RCP26-NEW'!C19*'Per Unit Emission'!T62)*3412969.28327645/'Life time change'!$C17</f>
        <v>0</v>
      </c>
      <c r="CL106">
        <f>('RCP26-NEW'!D19*'Per Unit Emission'!U62)*3412969.28327645/'Life time change'!$C17</f>
        <v>0</v>
      </c>
      <c r="CM106">
        <f>('RCP26-NEW'!E19*'Per Unit Emission'!V62)*3412969.28327645/'Life time change'!$C17</f>
        <v>0</v>
      </c>
      <c r="CN106">
        <f>('RCP26-NEW'!F19*'Per Unit Emission'!W62)*3412969.28327645/'Life time change'!$C17</f>
        <v>0</v>
      </c>
      <c r="CO106">
        <f>('RCP26-NEW'!G19*'Per Unit Emission'!X62)*3412969.28327645/'Life time change'!$C17</f>
        <v>0</v>
      </c>
      <c r="CP106">
        <f>('RCP26-NEW'!H19*'Per Unit Emission'!Y62)*3412969.28327645/'Life time change'!$C17</f>
        <v>0</v>
      </c>
      <c r="CQ106">
        <f>('RCP26-NEW'!I19*'Per Unit Emission'!Z62)*3412969.28327645/'Life time change'!$C17</f>
        <v>0</v>
      </c>
      <c r="CR106">
        <f>('RCP26-NEW'!J19*'Per Unit Emission'!AA62)*3412969.28327645/'Life time change'!$C17</f>
        <v>0</v>
      </c>
      <c r="CS106">
        <f>('RCP26-NEW'!K19*'Per Unit Emission'!AB62)*3412969.28327645/'Life time change'!$C17</f>
        <v>0</v>
      </c>
      <c r="CT106">
        <f>('RCP26-NEW'!L19*'Per Unit Emission'!AC62)*3412969.28327645/'Life time change'!$C17</f>
        <v>0</v>
      </c>
      <c r="CU106">
        <f>('RCP26-NEW'!M19*'Per Unit Emission'!AD62)*3412969.28327645/'Life time change'!$C17</f>
        <v>0</v>
      </c>
      <c r="CV106">
        <f>('RCP26-NEW'!N19*'Per Unit Emission'!AE62)*3412969.28327645/'Life time change'!$C17</f>
        <v>0</v>
      </c>
      <c r="CW106">
        <f>('RCP26-NEW'!O19*'Per Unit Emission'!AF62)*3412969.28327645/'Life time change'!$C17</f>
        <v>0</v>
      </c>
      <c r="CX106">
        <f>('RCP26-NEW'!P19*'Per Unit Emission'!AG62)*3412969.28327645/'Life time change'!$C17</f>
        <v>0</v>
      </c>
      <c r="CY106">
        <f>('RCP26-NEW'!Q19*'Per Unit Emission'!AH62)*3412969.28327645/'Life time change'!$C17</f>
        <v>0</v>
      </c>
      <c r="CZ106">
        <f>('RCP26-NEW'!R19*'Per Unit Emission'!AI62)*3412969.28327645/'Life time change'!$C17</f>
        <v>0</v>
      </c>
      <c r="DA106">
        <f>('RCP26-NEW'!S19*'Per Unit Emission'!AJ62)*3412969.28327645</f>
        <v>0</v>
      </c>
      <c r="DB106">
        <f>('RCP26-NEW'!T19*'Per Unit Emission'!T62)*3412969.28327645/'Life time change'!$C17</f>
        <v>0</v>
      </c>
      <c r="DC106">
        <f>('RCP26-NEW'!U19*'Per Unit Emission'!U62)*3412969.28327645/'Life time change'!$C17</f>
        <v>0</v>
      </c>
      <c r="DD106">
        <f>('RCP26-NEW'!V19*'Per Unit Emission'!V62)*3412969.28327645/'Life time change'!$C17</f>
        <v>0</v>
      </c>
      <c r="DE106">
        <f>('RCP26-NEW'!W19*'Per Unit Emission'!W62)*3412969.28327645/'Life time change'!$C17</f>
        <v>0</v>
      </c>
      <c r="DF106">
        <f>('RCP26-NEW'!X19*'Per Unit Emission'!X62)*3412969.28327645/'Life time change'!$C17</f>
        <v>0</v>
      </c>
      <c r="DG106">
        <f>('RCP26-NEW'!Y19*'Per Unit Emission'!Y62)*3412969.28327645/'Life time change'!$C17</f>
        <v>0</v>
      </c>
      <c r="DH106">
        <f>('RCP26-NEW'!Z19*'Per Unit Emission'!Z62)*3412969.28327645/'Life time change'!$C17</f>
        <v>0</v>
      </c>
      <c r="DI106">
        <f>('RCP26-NEW'!AA19*'Per Unit Emission'!AA62)*3412969.28327645/'Life time change'!$C17</f>
        <v>0</v>
      </c>
      <c r="DJ106">
        <f>('RCP26-NEW'!AB19*'Per Unit Emission'!AB62)*3412969.28327645/'Life time change'!$C17</f>
        <v>0</v>
      </c>
      <c r="DK106">
        <f>('RCP26-NEW'!AC19*'Per Unit Emission'!AC62)*3412969.28327645/'Life time change'!$C17</f>
        <v>0</v>
      </c>
      <c r="DL106">
        <f>('RCP26-NEW'!AD19*'Per Unit Emission'!AD62)*3412969.28327645/'Life time change'!$C17</f>
        <v>0</v>
      </c>
      <c r="DM106">
        <f>('RCP26-NEW'!AE19*'Per Unit Emission'!AE62)*3412969.28327645/'Life time change'!$C17</f>
        <v>0</v>
      </c>
      <c r="DN106">
        <f>('RCP26-NEW'!AF19*'Per Unit Emission'!AF62)*3412969.28327645/'Life time change'!$C17</f>
        <v>0</v>
      </c>
      <c r="DO106">
        <f>('RCP26-NEW'!AG19*'Per Unit Emission'!AG62)*3412969.28327645/'Life time change'!$C17</f>
        <v>0</v>
      </c>
      <c r="DP106">
        <f>('RCP26-NEW'!AH19*'Per Unit Emission'!AH62)*3412969.28327645/'Life time change'!$C17</f>
        <v>0</v>
      </c>
      <c r="DQ106">
        <f>('RCP26-NEW'!AI19*'Per Unit Emission'!AI62)*3412969.28327645/'Life time change'!$C17</f>
        <v>0</v>
      </c>
      <c r="DR106">
        <f>('RCP26-NEW'!AJ19*'Per Unit Emission'!AJ62)*3412969.28327645</f>
        <v>0</v>
      </c>
      <c r="DS106">
        <f>('RCP26-NEW'!AK19*'Per Unit Emission'!T62)*3412969.28327645/'Life time change'!$C17</f>
        <v>0</v>
      </c>
      <c r="DT106">
        <f>('RCP26-NEW'!AL19*'Per Unit Emission'!U62)*3412969.28327645/'Life time change'!$C17</f>
        <v>0</v>
      </c>
      <c r="DU106">
        <f>('RCP26-NEW'!AM19*'Per Unit Emission'!V62)*3412969.28327645/'Life time change'!$C17</f>
        <v>0</v>
      </c>
      <c r="DV106">
        <f>('RCP26-NEW'!AN19*'Per Unit Emission'!W62)*3412969.28327645/'Life time change'!$C17</f>
        <v>0</v>
      </c>
      <c r="DW106">
        <f>('RCP26-NEW'!AO19*'Per Unit Emission'!X62)*3412969.28327645/'Life time change'!$C17</f>
        <v>0</v>
      </c>
      <c r="DX106">
        <f>('RCP26-NEW'!AP19*'Per Unit Emission'!Y62)*3412969.28327645/'Life time change'!$C17</f>
        <v>0</v>
      </c>
      <c r="DY106">
        <f>('RCP26-NEW'!AQ19*'Per Unit Emission'!Z62)*3412969.28327645/'Life time change'!$C17</f>
        <v>0</v>
      </c>
      <c r="DZ106">
        <f>('RCP26-NEW'!AR19*'Per Unit Emission'!AA62)*3412969.28327645/'Life time change'!$C17</f>
        <v>0</v>
      </c>
      <c r="EA106">
        <f>('RCP26-NEW'!AS19*'Per Unit Emission'!AB62)*3412969.28327645/'Life time change'!$C17</f>
        <v>0</v>
      </c>
      <c r="EB106">
        <f>('RCP26-NEW'!AT19*'Per Unit Emission'!AC62)*3412969.28327645/'Life time change'!$C17</f>
        <v>0</v>
      </c>
      <c r="EC106">
        <f>('RCP26-NEW'!AU19*'Per Unit Emission'!AD62)*3412969.28327645/'Life time change'!$C17</f>
        <v>0</v>
      </c>
      <c r="ED106">
        <f>('RCP26-NEW'!AV19*'Per Unit Emission'!AE62)*3412969.28327645/'Life time change'!$C17</f>
        <v>0</v>
      </c>
      <c r="EE106">
        <f>('RCP26-NEW'!AW19*'Per Unit Emission'!AF62)*3412969.28327645/'Life time change'!$C17</f>
        <v>0</v>
      </c>
      <c r="EF106">
        <f>('RCP26-NEW'!AX19*'Per Unit Emission'!AG62)*3412969.28327645/'Life time change'!$C17</f>
        <v>0</v>
      </c>
      <c r="EG106">
        <f>('RCP26-NEW'!AY19*'Per Unit Emission'!AH62)*3412969.28327645/'Life time change'!$C17</f>
        <v>0</v>
      </c>
      <c r="EH106">
        <f>('RCP26-NEW'!AZ19*'Per Unit Emission'!AI62)*3412969.28327645/'Life time change'!$C17</f>
        <v>0</v>
      </c>
      <c r="EI106">
        <f>('RCP26-NEW'!BA19*'Per Unit Emission'!AJ62)*3412969.28327645</f>
        <v>0</v>
      </c>
      <c r="EJ106">
        <f>('RCP26-NEW'!BB19*'Per Unit Emission'!T62)*3412969.28327645/'Life time change'!$C17</f>
        <v>0</v>
      </c>
      <c r="EK106">
        <f>('RCP26-NEW'!BC19*'Per Unit Emission'!U62)*3412969.28327645/'Life time change'!$C17</f>
        <v>0</v>
      </c>
      <c r="EL106">
        <f>('RCP26-NEW'!BD19*'Per Unit Emission'!V62)*3412969.28327645/'Life time change'!$C17</f>
        <v>0</v>
      </c>
      <c r="EM106">
        <f>('RCP26-NEW'!BE19*'Per Unit Emission'!W62)*3412969.28327645/'Life time change'!$C17</f>
        <v>0</v>
      </c>
      <c r="EN106">
        <f>('RCP26-NEW'!BF19*'Per Unit Emission'!X62)*3412969.28327645/'Life time change'!$C17</f>
        <v>0</v>
      </c>
      <c r="EO106">
        <f>('RCP26-NEW'!BG19*'Per Unit Emission'!Y62)*3412969.28327645/'Life time change'!$C17</f>
        <v>0</v>
      </c>
      <c r="EP106">
        <f>('RCP26-NEW'!BH19*'Per Unit Emission'!Z62)*3412969.28327645/'Life time change'!$C17</f>
        <v>0</v>
      </c>
      <c r="EQ106">
        <f>('RCP26-NEW'!BI19*'Per Unit Emission'!AA62)*3412969.28327645/'Life time change'!$C17</f>
        <v>0</v>
      </c>
      <c r="ER106">
        <f>('RCP26-NEW'!BJ19*'Per Unit Emission'!AB62)*3412969.28327645/'Life time change'!$C17</f>
        <v>0</v>
      </c>
      <c r="ES106">
        <f>('RCP26-NEW'!BK19*'Per Unit Emission'!AC62)*3412969.28327645/'Life time change'!$C17</f>
        <v>0</v>
      </c>
      <c r="ET106">
        <f>('RCP26-NEW'!BL19*'Per Unit Emission'!AD62)*3412969.28327645/'Life time change'!$C17</f>
        <v>0</v>
      </c>
      <c r="EU106">
        <f>('RCP26-NEW'!BM19*'Per Unit Emission'!AE62)*3412969.28327645/'Life time change'!$C17</f>
        <v>0</v>
      </c>
      <c r="EV106">
        <f>('RCP26-NEW'!BN19*'Per Unit Emission'!AF62)*3412969.28327645/'Life time change'!$C17</f>
        <v>0</v>
      </c>
      <c r="EW106">
        <f>('RCP26-NEW'!BO19*'Per Unit Emission'!AG62)*3412969.28327645/'Life time change'!$C17</f>
        <v>0</v>
      </c>
      <c r="EX106">
        <f>('RCP26-NEW'!BP19*'Per Unit Emission'!AH62)*3412969.28327645/'Life time change'!$C17</f>
        <v>0</v>
      </c>
      <c r="EY106">
        <f>('RCP26-NEW'!BQ19*'Per Unit Emission'!AI62)*3412969.28327645/'Life time change'!$C17</f>
        <v>0</v>
      </c>
      <c r="EZ106">
        <f>('RCP26-NEW'!BR19*'Per Unit Emission'!AJ62)*3412969.28327645</f>
        <v>0</v>
      </c>
      <c r="FA106">
        <f>('RCP26-NEW'!BS19*'Per Unit Emission'!T62)*3412969.28327645/'Life time change'!$C17</f>
        <v>0</v>
      </c>
      <c r="FB106">
        <f>('RCP26-NEW'!BT19*'Per Unit Emission'!U62)*3412969.28327645/'Life time change'!$C17</f>
        <v>0</v>
      </c>
      <c r="FC106">
        <f>('RCP26-NEW'!BU19*'Per Unit Emission'!V62)*3412969.28327645/'Life time change'!$C17</f>
        <v>0</v>
      </c>
      <c r="FD106">
        <f>('RCP26-NEW'!BV19*'Per Unit Emission'!W62)*3412969.28327645/'Life time change'!$C17</f>
        <v>0</v>
      </c>
      <c r="FE106">
        <f>('RCP26-NEW'!BW19*'Per Unit Emission'!X62)*3412969.28327645/'Life time change'!$C17</f>
        <v>0</v>
      </c>
      <c r="FF106">
        <f>('RCP26-NEW'!BX19*'Per Unit Emission'!Y62)*3412969.28327645/'Life time change'!$C17</f>
        <v>0</v>
      </c>
      <c r="FG106">
        <f>('RCP26-NEW'!BY19*'Per Unit Emission'!Z62)*3412969.28327645/'Life time change'!$C17</f>
        <v>0</v>
      </c>
      <c r="FH106">
        <f>('RCP26-NEW'!BZ19*'Per Unit Emission'!AA62)*3412969.28327645/'Life time change'!$C17</f>
        <v>0</v>
      </c>
      <c r="FI106">
        <f>('RCP26-NEW'!CA19*'Per Unit Emission'!AB62)*3412969.28327645/'Life time change'!$C17</f>
        <v>0</v>
      </c>
      <c r="FJ106">
        <f>('RCP26-NEW'!CB19*'Per Unit Emission'!AC62)*3412969.28327645/'Life time change'!$C17</f>
        <v>0</v>
      </c>
      <c r="FK106">
        <f>('RCP26-NEW'!CC19*'Per Unit Emission'!AD62)*3412969.28327645/'Life time change'!$C17</f>
        <v>0</v>
      </c>
      <c r="FL106">
        <f>('RCP26-NEW'!CD19*'Per Unit Emission'!AE62)*3412969.28327645/'Life time change'!$C17</f>
        <v>0</v>
      </c>
      <c r="FM106">
        <f>('RCP26-NEW'!CE19*'Per Unit Emission'!AF62)*3412969.28327645/'Life time change'!$C17</f>
        <v>0</v>
      </c>
      <c r="FN106">
        <f>('RCP26-NEW'!CF19*'Per Unit Emission'!AG62)*3412969.28327645/'Life time change'!$C17</f>
        <v>0</v>
      </c>
      <c r="FO106">
        <f>('RCP26-NEW'!CG19*'Per Unit Emission'!AH62)*3412969.28327645/'Life time change'!$C17</f>
        <v>0</v>
      </c>
      <c r="FP106">
        <f>('RCP26-NEW'!CH19*'Per Unit Emission'!AI62)*3412969.28327645/'Life time change'!$C17</f>
        <v>0</v>
      </c>
      <c r="FS106">
        <v>2025</v>
      </c>
      <c r="FT106">
        <f>('RCP19-NEW'!C19*'Per Unit Emission'!AK62)*3412969.28327645/'Life time change'!$C17</f>
        <v>0</v>
      </c>
      <c r="FU106">
        <f>('RCP19-NEW'!D19*'Per Unit Emission'!AL62)*3412969.28327645/'Life time change'!$C17</f>
        <v>0</v>
      </c>
      <c r="FV106">
        <f>('RCP19-NEW'!E19*'Per Unit Emission'!AM62)*3412969.28327645/'Life time change'!$C17</f>
        <v>0</v>
      </c>
      <c r="FW106">
        <f>('RCP19-NEW'!F19*'Per Unit Emission'!AN62)*3412969.28327645/'Life time change'!$C17</f>
        <v>0</v>
      </c>
      <c r="FX106">
        <f>('RCP19-NEW'!G19*'Per Unit Emission'!AO62)*3412969.28327645/'Life time change'!$C17</f>
        <v>0</v>
      </c>
      <c r="FY106">
        <f>('RCP19-NEW'!H19*'Per Unit Emission'!AP62)*3412969.28327645/'Life time change'!$C17</f>
        <v>0</v>
      </c>
      <c r="FZ106">
        <f>('RCP19-NEW'!I19*'Per Unit Emission'!AQ62)*3412969.28327645/'Life time change'!$C17</f>
        <v>0</v>
      </c>
      <c r="GA106">
        <f>('RCP19-NEW'!J19*'Per Unit Emission'!AR62)*3412969.28327645/'Life time change'!$C17</f>
        <v>0</v>
      </c>
      <c r="GB106">
        <f>('RCP19-NEW'!K19*'Per Unit Emission'!AS62)*3412969.28327645/'Life time change'!$C17</f>
        <v>0</v>
      </c>
      <c r="GC106">
        <f>('RCP19-NEW'!L19*'Per Unit Emission'!AT62)*3412969.28327645/'Life time change'!$C17</f>
        <v>0</v>
      </c>
      <c r="GD106">
        <f>('RCP19-NEW'!M19*'Per Unit Emission'!AU62)*3412969.28327645/'Life time change'!$C17</f>
        <v>0</v>
      </c>
      <c r="GE106">
        <f>('RCP19-NEW'!N19*'Per Unit Emission'!AV62)*3412969.28327645/'Life time change'!$C17</f>
        <v>0</v>
      </c>
      <c r="GF106">
        <f>('RCP19-NEW'!O19*'Per Unit Emission'!AW62)*3412969.28327645/'Life time change'!$C17</f>
        <v>0</v>
      </c>
      <c r="GG106">
        <f>('RCP19-NEW'!P19*'Per Unit Emission'!AX62)*3412969.28327645/'Life time change'!$C17</f>
        <v>0</v>
      </c>
      <c r="GH106">
        <f>('RCP19-NEW'!Q19*'Per Unit Emission'!AY62)*3412969.28327645/'Life time change'!$C17</f>
        <v>0</v>
      </c>
      <c r="GI106">
        <f>('RCP19-NEW'!R19*'Per Unit Emission'!AZ62)*3412969.28327645/'Life time change'!$C17</f>
        <v>0</v>
      </c>
      <c r="GJ106">
        <f>('RCP19-NEW'!S19*'Per Unit Emission'!BA62)*3412969.28327645</f>
        <v>0</v>
      </c>
      <c r="GK106">
        <f>('RCP19-NEW'!T19*'Per Unit Emission'!AK62)*3412969.28327645/'Life time change'!$C17</f>
        <v>0</v>
      </c>
      <c r="GL106">
        <f>('RCP19-NEW'!U19*'Per Unit Emission'!AL62)*3412969.28327645/'Life time change'!$C17</f>
        <v>0</v>
      </c>
      <c r="GM106">
        <f>('RCP19-NEW'!V19*'Per Unit Emission'!AM62)*3412969.28327645/'Life time change'!$C17</f>
        <v>0</v>
      </c>
      <c r="GN106">
        <f>('RCP19-NEW'!W19*'Per Unit Emission'!AN62)*3412969.28327645/'Life time change'!$C17</f>
        <v>0</v>
      </c>
      <c r="GO106">
        <f>('RCP19-NEW'!X19*'Per Unit Emission'!AO62)*3412969.28327645/'Life time change'!$C17</f>
        <v>0</v>
      </c>
      <c r="GP106">
        <f>('RCP19-NEW'!Y19*'Per Unit Emission'!AP62)*3412969.28327645/'Life time change'!$C17</f>
        <v>0</v>
      </c>
      <c r="GQ106">
        <f>('RCP19-NEW'!Z19*'Per Unit Emission'!AQ62)*3412969.28327645/'Life time change'!$C17</f>
        <v>0</v>
      </c>
      <c r="GR106">
        <f>('RCP19-NEW'!AA19*'Per Unit Emission'!AR62)*3412969.28327645/'Life time change'!$C17</f>
        <v>0</v>
      </c>
      <c r="GS106">
        <f>('RCP19-NEW'!AB19*'Per Unit Emission'!AS62)*3412969.28327645/'Life time change'!$C17</f>
        <v>0</v>
      </c>
      <c r="GT106">
        <f>('RCP19-NEW'!AC19*'Per Unit Emission'!AT62)*3412969.28327645/'Life time change'!$C17</f>
        <v>0</v>
      </c>
      <c r="GU106">
        <f>('RCP19-NEW'!AD19*'Per Unit Emission'!AU62)*3412969.28327645/'Life time change'!$C17</f>
        <v>0</v>
      </c>
      <c r="GV106">
        <f>('RCP19-NEW'!AE19*'Per Unit Emission'!AV62)*3412969.28327645/'Life time change'!$C17</f>
        <v>0</v>
      </c>
      <c r="GW106">
        <f>('RCP19-NEW'!AF19*'Per Unit Emission'!AW62)*3412969.28327645/'Life time change'!$C17</f>
        <v>0</v>
      </c>
      <c r="GX106">
        <f>('RCP19-NEW'!AG19*'Per Unit Emission'!AX62)*3412969.28327645/'Life time change'!$C17</f>
        <v>0</v>
      </c>
      <c r="GY106">
        <f>('RCP19-NEW'!AH19*'Per Unit Emission'!AY62)*3412969.28327645/'Life time change'!$C17</f>
        <v>0</v>
      </c>
      <c r="GZ106">
        <f>('RCP19-NEW'!AI19*'Per Unit Emission'!AZ62)*3412969.28327645/'Life time change'!$C17</f>
        <v>0</v>
      </c>
      <c r="HA106">
        <f>('RCP19-NEW'!AJ19*'Per Unit Emission'!BA62)*3412969.28327645</f>
        <v>0</v>
      </c>
      <c r="HB106">
        <f>('RCP19-NEW'!AK19*'Per Unit Emission'!AK62)*3412969.28327645/'Life time change'!$C17</f>
        <v>0</v>
      </c>
      <c r="HC106">
        <f>('RCP19-NEW'!AL19*'Per Unit Emission'!AL62)*3412969.28327645/'Life time change'!$C17</f>
        <v>0</v>
      </c>
      <c r="HD106">
        <f>('RCP19-NEW'!AM19*'Per Unit Emission'!AM62)*3412969.28327645/'Life time change'!$C17</f>
        <v>0</v>
      </c>
      <c r="HE106">
        <f>('RCP19-NEW'!AN19*'Per Unit Emission'!AN62)*3412969.28327645/'Life time change'!$C17</f>
        <v>0</v>
      </c>
      <c r="HF106">
        <f>('RCP19-NEW'!AO19*'Per Unit Emission'!AO62)*3412969.28327645/'Life time change'!$C17</f>
        <v>0</v>
      </c>
      <c r="HG106">
        <f>('RCP19-NEW'!AP19*'Per Unit Emission'!AP62)*3412969.28327645/'Life time change'!$C17</f>
        <v>0</v>
      </c>
      <c r="HH106">
        <f>('RCP19-NEW'!AQ19*'Per Unit Emission'!AQ62)*3412969.28327645/'Life time change'!$C17</f>
        <v>0</v>
      </c>
      <c r="HI106">
        <f>('RCP19-NEW'!AR19*'Per Unit Emission'!AR62)*3412969.28327645/'Life time change'!$C17</f>
        <v>0</v>
      </c>
      <c r="HJ106">
        <f>('RCP19-NEW'!AS19*'Per Unit Emission'!AS62)*3412969.28327645/'Life time change'!$C17</f>
        <v>0</v>
      </c>
      <c r="HK106">
        <f>('RCP19-NEW'!AT19*'Per Unit Emission'!AT62)*3412969.28327645/'Life time change'!$C17</f>
        <v>0</v>
      </c>
      <c r="HL106">
        <f>('RCP19-NEW'!AU19*'Per Unit Emission'!AU62)*3412969.28327645/'Life time change'!$C17</f>
        <v>0</v>
      </c>
      <c r="HM106">
        <f>('RCP19-NEW'!AV19*'Per Unit Emission'!AV62)*3412969.28327645/'Life time change'!$C17</f>
        <v>0</v>
      </c>
      <c r="HN106">
        <f>('RCP19-NEW'!AW19*'Per Unit Emission'!AW62)*3412969.28327645/'Life time change'!$C17</f>
        <v>0</v>
      </c>
      <c r="HO106">
        <f>('RCP19-NEW'!AX19*'Per Unit Emission'!AX62)*3412969.28327645/'Life time change'!$C17</f>
        <v>0</v>
      </c>
      <c r="HP106">
        <f>('RCP19-NEW'!AY19*'Per Unit Emission'!AY62)*3412969.28327645/'Life time change'!$C17</f>
        <v>0</v>
      </c>
      <c r="HQ106">
        <f>('RCP19-NEW'!AZ19*'Per Unit Emission'!AZ62)*3412969.28327645/'Life time change'!$C17</f>
        <v>0</v>
      </c>
      <c r="HR106">
        <f>('RCP19-NEW'!BA19*'Per Unit Emission'!BA62)*3412969.28327645</f>
        <v>0</v>
      </c>
      <c r="HS106">
        <f>('RCP19-NEW'!BB19*'Per Unit Emission'!AK62)*3412969.28327645/'Life time change'!$C17</f>
        <v>0</v>
      </c>
      <c r="HT106">
        <f>('RCP19-NEW'!BC19*'Per Unit Emission'!AL62)*3412969.28327645/'Life time change'!$C17</f>
        <v>0</v>
      </c>
      <c r="HU106">
        <f>('RCP19-NEW'!BD19*'Per Unit Emission'!AM62)*3412969.28327645/'Life time change'!$C17</f>
        <v>0</v>
      </c>
      <c r="HV106">
        <f>('RCP19-NEW'!BE19*'Per Unit Emission'!AN62)*3412969.28327645/'Life time change'!$C17</f>
        <v>0</v>
      </c>
      <c r="HW106">
        <f>('RCP19-NEW'!BF19*'Per Unit Emission'!AO62)*3412969.28327645/'Life time change'!$C17</f>
        <v>0</v>
      </c>
      <c r="HX106">
        <f>('RCP19-NEW'!BG19*'Per Unit Emission'!AP62)*3412969.28327645/'Life time change'!$C17</f>
        <v>0</v>
      </c>
      <c r="HY106">
        <f>('RCP19-NEW'!BH19*'Per Unit Emission'!AQ62)*3412969.28327645/'Life time change'!$C17</f>
        <v>0</v>
      </c>
      <c r="HZ106">
        <f>('RCP19-NEW'!BI19*'Per Unit Emission'!AR62)*3412969.28327645/'Life time change'!$C17</f>
        <v>0</v>
      </c>
      <c r="IA106">
        <f>('RCP19-NEW'!BJ19*'Per Unit Emission'!AS62)*3412969.28327645/'Life time change'!$C17</f>
        <v>0</v>
      </c>
      <c r="IB106">
        <f>('RCP19-NEW'!BK19*'Per Unit Emission'!AT62)*3412969.28327645/'Life time change'!$C17</f>
        <v>0</v>
      </c>
      <c r="IC106">
        <f>('RCP19-NEW'!BL19*'Per Unit Emission'!AU62)*3412969.28327645/'Life time change'!$C17</f>
        <v>0</v>
      </c>
      <c r="ID106">
        <f>('RCP19-NEW'!BM19*'Per Unit Emission'!AV62)*3412969.28327645/'Life time change'!$C17</f>
        <v>0</v>
      </c>
      <c r="IE106">
        <f>('RCP19-NEW'!BN19*'Per Unit Emission'!AW62)*3412969.28327645/'Life time change'!$C17</f>
        <v>0</v>
      </c>
      <c r="IF106">
        <f>('RCP19-NEW'!BO19*'Per Unit Emission'!AX62)*3412969.28327645/'Life time change'!$C17</f>
        <v>0</v>
      </c>
      <c r="IG106">
        <f>('RCP19-NEW'!BP19*'Per Unit Emission'!AY62)*3412969.28327645/'Life time change'!$C17</f>
        <v>0</v>
      </c>
      <c r="IH106">
        <f>('RCP19-NEW'!BQ19*'Per Unit Emission'!AZ62)*3412969.28327645/'Life time change'!$C17</f>
        <v>0</v>
      </c>
      <c r="II106">
        <f>('RCP19-NEW'!BR19*'Per Unit Emission'!BA62)*3412969.28327645</f>
        <v>0</v>
      </c>
      <c r="IJ106">
        <f>('RCP19-NEW'!BS19*'Per Unit Emission'!AK62)*3412969.28327645/'Life time change'!$C17</f>
        <v>0</v>
      </c>
      <c r="IK106">
        <f>('RCP19-NEW'!BT19*'Per Unit Emission'!AL62)*3412969.28327645/'Life time change'!$C17</f>
        <v>0</v>
      </c>
      <c r="IL106">
        <f>('RCP19-NEW'!BU19*'Per Unit Emission'!AM62)*3412969.28327645/'Life time change'!$C17</f>
        <v>0</v>
      </c>
      <c r="IM106">
        <f>('RCP19-NEW'!BV19*'Per Unit Emission'!AN62)*3412969.28327645/'Life time change'!$C17</f>
        <v>0</v>
      </c>
      <c r="IN106">
        <f>('RCP19-NEW'!BW19*'Per Unit Emission'!AO62)*3412969.28327645/'Life time change'!$C17</f>
        <v>0</v>
      </c>
      <c r="IO106">
        <f>('RCP19-NEW'!BX19*'Per Unit Emission'!AP62)*3412969.28327645/'Life time change'!$C17</f>
        <v>0</v>
      </c>
      <c r="IP106">
        <f>('RCP19-NEW'!BY19*'Per Unit Emission'!AQ62)*3412969.28327645/'Life time change'!$C17</f>
        <v>0</v>
      </c>
      <c r="IQ106">
        <f>('RCP19-NEW'!BZ19*'Per Unit Emission'!AR62)*3412969.28327645/'Life time change'!$C17</f>
        <v>0</v>
      </c>
      <c r="IR106">
        <f>('RCP19-NEW'!CA19*'Per Unit Emission'!AS62)*3412969.28327645/'Life time change'!$C17</f>
        <v>0</v>
      </c>
      <c r="IS106">
        <f>('RCP19-NEW'!CB19*'Per Unit Emission'!AT62)*3412969.28327645/'Life time change'!$C17</f>
        <v>0</v>
      </c>
      <c r="IT106">
        <f>('RCP19-NEW'!CC19*'Per Unit Emission'!AU62)*3412969.28327645/'Life time change'!$C17</f>
        <v>0</v>
      </c>
      <c r="IU106">
        <f>('RCP19-NEW'!CD19*'Per Unit Emission'!AV62)*3412969.28327645/'Life time change'!$C17</f>
        <v>0</v>
      </c>
      <c r="IV106">
        <f>('RCP19-NEW'!CE19*'Per Unit Emission'!AW62)*3412969.28327645/'Life time change'!$C17</f>
        <v>0</v>
      </c>
      <c r="IW106">
        <f>('RCP19-NEW'!CF19*'Per Unit Emission'!AX62)*3412969.28327645/'Life time change'!$C17</f>
        <v>0</v>
      </c>
      <c r="IX106">
        <f>('RCP19-NEW'!CG19*'Per Unit Emission'!AY62)*3412969.28327645/'Life time change'!$C17</f>
        <v>0</v>
      </c>
      <c r="IY106">
        <f>('RCP19-NEW'!CH19*'Per Unit Emission'!AZ62)*3412969.28327645/'Life time change'!$C17</f>
        <v>0</v>
      </c>
    </row>
    <row r="107" spans="1:259" x14ac:dyDescent="0.25">
      <c r="A107">
        <v>2026</v>
      </c>
      <c r="B107">
        <f>('Base-New'!C20*'Per Unit Emission'!C63)*3412969.28327645/'Life time change'!$C18</f>
        <v>0</v>
      </c>
      <c r="C107">
        <f>('Base-New'!D20*'Per Unit Emission'!D63)*3412969.28327645/'Life time change'!$C18</f>
        <v>0</v>
      </c>
      <c r="D107">
        <f>('Base-New'!E20*'Per Unit Emission'!E63)*3412969.28327645/'Life time change'!$C18</f>
        <v>0</v>
      </c>
      <c r="E107">
        <f>('Base-New'!F20*'Per Unit Emission'!F63)*3412969.28327645/'Life time change'!$C18</f>
        <v>0</v>
      </c>
      <c r="F107">
        <f>('Base-New'!G20*'Per Unit Emission'!G63)*3412969.28327645/'Life time change'!$C18</f>
        <v>0</v>
      </c>
      <c r="G107">
        <f>('Base-New'!H20*'Per Unit Emission'!H63)*3412969.28327645/'Life time change'!$C18</f>
        <v>0</v>
      </c>
      <c r="H107">
        <f>('Base-New'!I20*'Per Unit Emission'!I63)*3412969.28327645/'Life time change'!$C18</f>
        <v>0</v>
      </c>
      <c r="I107">
        <f>('Base-New'!J20*'Per Unit Emission'!J63)*3412969.28327645/'Life time change'!$C18</f>
        <v>0</v>
      </c>
      <c r="J107">
        <f>('Base-New'!K20*'Per Unit Emission'!K63)*3412969.28327645/'Life time change'!$C18</f>
        <v>0</v>
      </c>
      <c r="K107">
        <f>('Base-New'!L20*'Per Unit Emission'!L63)*3412969.28327645/'Life time change'!$C18</f>
        <v>0</v>
      </c>
      <c r="L107">
        <f>('Base-New'!M20*'Per Unit Emission'!M63)*3412969.28327645/'Life time change'!$C18</f>
        <v>0</v>
      </c>
      <c r="M107">
        <f>('Base-New'!N20*'Per Unit Emission'!N63)*3412969.28327645/'Life time change'!$C18</f>
        <v>0</v>
      </c>
      <c r="N107">
        <f>('Base-New'!O20*'Per Unit Emission'!O63)*3412969.28327645/'Life time change'!$C18</f>
        <v>0</v>
      </c>
      <c r="O107">
        <f>('Base-New'!P20*'Per Unit Emission'!P63)*3412969.28327645/'Life time change'!$C18</f>
        <v>0</v>
      </c>
      <c r="P107">
        <f>('Base-New'!Q20*'Per Unit Emission'!Q63)*3412969.28327645/'Life time change'!$C18</f>
        <v>0</v>
      </c>
      <c r="Q107">
        <f>('Base-New'!R20*'Per Unit Emission'!R63)*3412969.28327645/'Life time change'!$C18</f>
        <v>0</v>
      </c>
      <c r="R107">
        <v>16</v>
      </c>
      <c r="S107">
        <f>('Base-New'!T20*'Per Unit Emission'!C63)*3412969.28327645/'Life time change'!$C18</f>
        <v>0</v>
      </c>
      <c r="T107">
        <f>('Base-New'!U20*'Per Unit Emission'!D63)*3412969.28327645/'Life time change'!$C18</f>
        <v>0</v>
      </c>
      <c r="U107">
        <f>('Base-New'!V20*'Per Unit Emission'!E63)*3412969.28327645/'Life time change'!$C18</f>
        <v>0</v>
      </c>
      <c r="V107">
        <f>('Base-New'!W20*'Per Unit Emission'!F63)*3412969.28327645/'Life time change'!$C18</f>
        <v>0</v>
      </c>
      <c r="W107">
        <f>('Base-New'!X20*'Per Unit Emission'!G63)*3412969.28327645/'Life time change'!$C18</f>
        <v>0</v>
      </c>
      <c r="X107">
        <f>('Base-New'!Y20*'Per Unit Emission'!H63)*3412969.28327645/'Life time change'!$C18</f>
        <v>0</v>
      </c>
      <c r="Y107">
        <f>('Base-New'!Z20*'Per Unit Emission'!I63)*3412969.28327645/'Life time change'!$C18</f>
        <v>0</v>
      </c>
      <c r="Z107">
        <f>('Base-New'!AA20*'Per Unit Emission'!J63)*3412969.28327645/'Life time change'!$C18</f>
        <v>0</v>
      </c>
      <c r="AA107">
        <f>('Base-New'!AB20*'Per Unit Emission'!K63)*3412969.28327645/'Life time change'!$C18</f>
        <v>0</v>
      </c>
      <c r="AB107">
        <f>('Base-New'!AC20*'Per Unit Emission'!L63)*3412969.28327645/'Life time change'!$C18</f>
        <v>0</v>
      </c>
      <c r="AC107">
        <f>('Base-New'!AD20*'Per Unit Emission'!M63)*3412969.28327645/'Life time change'!$C18</f>
        <v>0</v>
      </c>
      <c r="AD107">
        <f>('Base-New'!AE20*'Per Unit Emission'!N63)*3412969.28327645/'Life time change'!$C18</f>
        <v>0</v>
      </c>
      <c r="AE107">
        <f>('Base-New'!AF20*'Per Unit Emission'!O63)*3412969.28327645/'Life time change'!$C18</f>
        <v>0</v>
      </c>
      <c r="AF107">
        <f>('Base-New'!AG20*'Per Unit Emission'!P63)*3412969.28327645/'Life time change'!$C18</f>
        <v>0</v>
      </c>
      <c r="AG107">
        <f>('Base-New'!AH20*'Per Unit Emission'!Q63)*3412969.28327645/'Life time change'!$C18</f>
        <v>0</v>
      </c>
      <c r="AH107">
        <f>('Base-New'!AI20*'Per Unit Emission'!R63)*3412969.28327645/'Life time change'!$C18</f>
        <v>0</v>
      </c>
      <c r="AI107">
        <v>16</v>
      </c>
      <c r="AJ107">
        <f>('Base-New'!AK20*'Per Unit Emission'!C63)*3412969.28327645/'Life time change'!$C18</f>
        <v>0</v>
      </c>
      <c r="AK107">
        <f>('Base-New'!AL20*'Per Unit Emission'!D63)*3412969.28327645/'Life time change'!$C18</f>
        <v>0</v>
      </c>
      <c r="AL107">
        <f>('Base-New'!AM20*'Per Unit Emission'!E63)*3412969.28327645/'Life time change'!$C18</f>
        <v>0</v>
      </c>
      <c r="AM107">
        <f>('Base-New'!AN20*'Per Unit Emission'!F63)*3412969.28327645/'Life time change'!$C18</f>
        <v>0</v>
      </c>
      <c r="AN107">
        <f>('Base-New'!AO20*'Per Unit Emission'!G63)*3412969.28327645/'Life time change'!$C18</f>
        <v>0</v>
      </c>
      <c r="AO107">
        <f>('Base-New'!AP20*'Per Unit Emission'!H63)*3412969.28327645/'Life time change'!$C18</f>
        <v>0</v>
      </c>
      <c r="AP107">
        <f>('Base-New'!AQ20*'Per Unit Emission'!I63)*3412969.28327645/'Life time change'!$C18</f>
        <v>0</v>
      </c>
      <c r="AQ107">
        <f>('Base-New'!AR20*'Per Unit Emission'!J63)*3412969.28327645/'Life time change'!$C18</f>
        <v>0</v>
      </c>
      <c r="AR107">
        <f>('Base-New'!AS20*'Per Unit Emission'!K63)*3412969.28327645/'Life time change'!$C18</f>
        <v>0</v>
      </c>
      <c r="AS107">
        <f>('Base-New'!AT20*'Per Unit Emission'!L63)*3412969.28327645/'Life time change'!$C18</f>
        <v>0</v>
      </c>
      <c r="AT107">
        <f>('Base-New'!AU20*'Per Unit Emission'!M63)*3412969.28327645/'Life time change'!$C18</f>
        <v>0</v>
      </c>
      <c r="AU107">
        <f>('Base-New'!AV20*'Per Unit Emission'!N63)*3412969.28327645/'Life time change'!$C18</f>
        <v>0</v>
      </c>
      <c r="AV107">
        <f>('Base-New'!AW20*'Per Unit Emission'!O63)*3412969.28327645/'Life time change'!$C18</f>
        <v>0</v>
      </c>
      <c r="AW107">
        <f>('Base-New'!AX20*'Per Unit Emission'!P63)*3412969.28327645/'Life time change'!$C18</f>
        <v>0</v>
      </c>
      <c r="AX107">
        <f>('Base-New'!AY20*'Per Unit Emission'!Q63)*3412969.28327645/'Life time change'!$C18</f>
        <v>0</v>
      </c>
      <c r="AY107">
        <f>('Base-New'!AZ20*'Per Unit Emission'!R63)*3412969.28327645/'Life time change'!$C18</f>
        <v>0</v>
      </c>
      <c r="AZ107">
        <v>16</v>
      </c>
      <c r="BA107">
        <f>('Base-New'!BB20*'Per Unit Emission'!C63)*3412969.28327645/'Life time change'!$C18</f>
        <v>0</v>
      </c>
      <c r="BB107">
        <f>('Base-New'!BC20*'Per Unit Emission'!D63)*3412969.28327645/'Life time change'!$C18</f>
        <v>0</v>
      </c>
      <c r="BC107">
        <f>('Base-New'!BD20*'Per Unit Emission'!E63)*3412969.28327645/'Life time change'!$C18</f>
        <v>0</v>
      </c>
      <c r="BD107">
        <f>('Base-New'!BE20*'Per Unit Emission'!F63)*3412969.28327645/'Life time change'!$C18</f>
        <v>0</v>
      </c>
      <c r="BE107">
        <f>('Base-New'!BF20*'Per Unit Emission'!G63)*3412969.28327645/'Life time change'!$C18</f>
        <v>0</v>
      </c>
      <c r="BF107">
        <f>('Base-New'!BG20*'Per Unit Emission'!H63)*3412969.28327645/'Life time change'!$C18</f>
        <v>0</v>
      </c>
      <c r="BG107">
        <f>('Base-New'!BH20*'Per Unit Emission'!I63)*3412969.28327645/'Life time change'!$C18</f>
        <v>0</v>
      </c>
      <c r="BH107">
        <f>('Base-New'!BI20*'Per Unit Emission'!J63)*3412969.28327645/'Life time change'!$C18</f>
        <v>0</v>
      </c>
      <c r="BI107">
        <f>('Base-New'!BJ20*'Per Unit Emission'!K63)*3412969.28327645/'Life time change'!$C18</f>
        <v>0</v>
      </c>
      <c r="BJ107">
        <f>('Base-New'!BK20*'Per Unit Emission'!L63)*3412969.28327645/'Life time change'!$C18</f>
        <v>0</v>
      </c>
      <c r="BK107">
        <f>('Base-New'!BL20*'Per Unit Emission'!M63)*3412969.28327645/'Life time change'!$C18</f>
        <v>0</v>
      </c>
      <c r="BL107">
        <f>('Base-New'!BM20*'Per Unit Emission'!N63)*3412969.28327645/'Life time change'!$C18</f>
        <v>0</v>
      </c>
      <c r="BM107">
        <f>('Base-New'!BN20*'Per Unit Emission'!O63)*3412969.28327645/'Life time change'!$C18</f>
        <v>0</v>
      </c>
      <c r="BN107">
        <f>('Base-New'!BO20*'Per Unit Emission'!P63)*3412969.28327645/'Life time change'!$C18</f>
        <v>0</v>
      </c>
      <c r="BO107">
        <f>('Base-New'!BP20*'Per Unit Emission'!Q63)*3412969.28327645/'Life time change'!$C18</f>
        <v>0</v>
      </c>
      <c r="BP107">
        <f>('Base-New'!BQ20*'Per Unit Emission'!R63)*3412969.28327645/'Life time change'!$C18</f>
        <v>0</v>
      </c>
      <c r="BQ107">
        <v>16</v>
      </c>
      <c r="BR107">
        <f>('Base-New'!BS20*'Per Unit Emission'!C63)*3412969.28327645/'Life time change'!$C18</f>
        <v>0</v>
      </c>
      <c r="BS107">
        <f>('Base-New'!BT20*'Per Unit Emission'!D63)*3412969.28327645/'Life time change'!$C18</f>
        <v>0</v>
      </c>
      <c r="BT107">
        <f>('Base-New'!BU20*'Per Unit Emission'!E63)*3412969.28327645/'Life time change'!$C18</f>
        <v>0</v>
      </c>
      <c r="BU107">
        <f>('Base-New'!BV20*'Per Unit Emission'!F63)*3412969.28327645/'Life time change'!$C18</f>
        <v>0</v>
      </c>
      <c r="BV107">
        <f>('Base-New'!BW20*'Per Unit Emission'!G63)*3412969.28327645/'Life time change'!$C18</f>
        <v>0</v>
      </c>
      <c r="BW107">
        <f>('Base-New'!BX20*'Per Unit Emission'!H63)*3412969.28327645/'Life time change'!$C18</f>
        <v>0</v>
      </c>
      <c r="BX107">
        <f>('Base-New'!BY20*'Per Unit Emission'!I63)*3412969.28327645/'Life time change'!$C18</f>
        <v>0</v>
      </c>
      <c r="BY107">
        <f>('Base-New'!BZ20*'Per Unit Emission'!J63)*3412969.28327645/'Life time change'!$C18</f>
        <v>0</v>
      </c>
      <c r="BZ107">
        <f>('Base-New'!CA20*'Per Unit Emission'!K63)*3412969.28327645/'Life time change'!$C18</f>
        <v>0</v>
      </c>
      <c r="CA107">
        <f>('Base-New'!CB20*'Per Unit Emission'!L63)*3412969.28327645/'Life time change'!$C18</f>
        <v>0</v>
      </c>
      <c r="CB107">
        <f>('Base-New'!CC20*'Per Unit Emission'!M63)*3412969.28327645/'Life time change'!$C18</f>
        <v>0</v>
      </c>
      <c r="CC107">
        <f>('Base-New'!CD20*'Per Unit Emission'!N63)*3412969.28327645/'Life time change'!$C18</f>
        <v>0</v>
      </c>
      <c r="CD107">
        <f>('Base-New'!CE20*'Per Unit Emission'!O63)*3412969.28327645/'Life time change'!$C18</f>
        <v>0</v>
      </c>
      <c r="CE107">
        <f>('Base-New'!CF20*'Per Unit Emission'!P63)*3412969.28327645/'Life time change'!$C18</f>
        <v>0</v>
      </c>
      <c r="CF107">
        <f>('Base-New'!CG20*'Per Unit Emission'!Q63)*3412969.28327645/'Life time change'!$C18</f>
        <v>0</v>
      </c>
      <c r="CG107">
        <f>('Base-New'!CH20*'Per Unit Emission'!R63)*3412969.28327645/'Life time change'!$C18</f>
        <v>0</v>
      </c>
      <c r="CJ107">
        <v>2026</v>
      </c>
      <c r="CK107">
        <f>('RCP26-NEW'!C20*'Per Unit Emission'!T63)*3412969.28327645/'Life time change'!$C18</f>
        <v>0</v>
      </c>
      <c r="CL107">
        <f>('RCP26-NEW'!D20*'Per Unit Emission'!U63)*3412969.28327645/'Life time change'!$C18</f>
        <v>0</v>
      </c>
      <c r="CM107">
        <f>('RCP26-NEW'!E20*'Per Unit Emission'!V63)*3412969.28327645/'Life time change'!$C18</f>
        <v>0</v>
      </c>
      <c r="CN107">
        <f>('RCP26-NEW'!F20*'Per Unit Emission'!W63)*3412969.28327645/'Life time change'!$C18</f>
        <v>0</v>
      </c>
      <c r="CO107">
        <f>('RCP26-NEW'!G20*'Per Unit Emission'!X63)*3412969.28327645/'Life time change'!$C18</f>
        <v>0</v>
      </c>
      <c r="CP107">
        <f>('RCP26-NEW'!H20*'Per Unit Emission'!Y63)*3412969.28327645/'Life time change'!$C18</f>
        <v>0</v>
      </c>
      <c r="CQ107">
        <f>('RCP26-NEW'!I20*'Per Unit Emission'!Z63)*3412969.28327645/'Life time change'!$C18</f>
        <v>0</v>
      </c>
      <c r="CR107">
        <f>('RCP26-NEW'!J20*'Per Unit Emission'!AA63)*3412969.28327645/'Life time change'!$C18</f>
        <v>0</v>
      </c>
      <c r="CS107">
        <f>('RCP26-NEW'!K20*'Per Unit Emission'!AB63)*3412969.28327645/'Life time change'!$C18</f>
        <v>0</v>
      </c>
      <c r="CT107">
        <f>('RCP26-NEW'!L20*'Per Unit Emission'!AC63)*3412969.28327645/'Life time change'!$C18</f>
        <v>0</v>
      </c>
      <c r="CU107">
        <f>('RCP26-NEW'!M20*'Per Unit Emission'!AD63)*3412969.28327645/'Life time change'!$C18</f>
        <v>0</v>
      </c>
      <c r="CV107">
        <f>('RCP26-NEW'!N20*'Per Unit Emission'!AE63)*3412969.28327645/'Life time change'!$C18</f>
        <v>0</v>
      </c>
      <c r="CW107">
        <f>('RCP26-NEW'!O20*'Per Unit Emission'!AF63)*3412969.28327645/'Life time change'!$C18</f>
        <v>0</v>
      </c>
      <c r="CX107">
        <f>('RCP26-NEW'!P20*'Per Unit Emission'!AG63)*3412969.28327645/'Life time change'!$C18</f>
        <v>0</v>
      </c>
      <c r="CY107">
        <f>('RCP26-NEW'!Q20*'Per Unit Emission'!AH63)*3412969.28327645/'Life time change'!$C18</f>
        <v>0</v>
      </c>
      <c r="CZ107">
        <f>('RCP26-NEW'!R20*'Per Unit Emission'!AI63)*3412969.28327645/'Life time change'!$C18</f>
        <v>0</v>
      </c>
      <c r="DA107">
        <f>('RCP26-NEW'!S20*'Per Unit Emission'!AJ63)*3412969.28327645</f>
        <v>0</v>
      </c>
      <c r="DB107">
        <f>('RCP26-NEW'!T20*'Per Unit Emission'!T63)*3412969.28327645/'Life time change'!$C18</f>
        <v>0</v>
      </c>
      <c r="DC107">
        <f>('RCP26-NEW'!U20*'Per Unit Emission'!U63)*3412969.28327645/'Life time change'!$C18</f>
        <v>0</v>
      </c>
      <c r="DD107">
        <f>('RCP26-NEW'!V20*'Per Unit Emission'!V63)*3412969.28327645/'Life time change'!$C18</f>
        <v>0</v>
      </c>
      <c r="DE107">
        <f>('RCP26-NEW'!W20*'Per Unit Emission'!W63)*3412969.28327645/'Life time change'!$C18</f>
        <v>0</v>
      </c>
      <c r="DF107">
        <f>('RCP26-NEW'!X20*'Per Unit Emission'!X63)*3412969.28327645/'Life time change'!$C18</f>
        <v>0</v>
      </c>
      <c r="DG107">
        <f>('RCP26-NEW'!Y20*'Per Unit Emission'!Y63)*3412969.28327645/'Life time change'!$C18</f>
        <v>0</v>
      </c>
      <c r="DH107">
        <f>('RCP26-NEW'!Z20*'Per Unit Emission'!Z63)*3412969.28327645/'Life time change'!$C18</f>
        <v>0</v>
      </c>
      <c r="DI107">
        <f>('RCP26-NEW'!AA20*'Per Unit Emission'!AA63)*3412969.28327645/'Life time change'!$C18</f>
        <v>0</v>
      </c>
      <c r="DJ107">
        <f>('RCP26-NEW'!AB20*'Per Unit Emission'!AB63)*3412969.28327645/'Life time change'!$C18</f>
        <v>0</v>
      </c>
      <c r="DK107">
        <f>('RCP26-NEW'!AC20*'Per Unit Emission'!AC63)*3412969.28327645/'Life time change'!$C18</f>
        <v>0</v>
      </c>
      <c r="DL107">
        <f>('RCP26-NEW'!AD20*'Per Unit Emission'!AD63)*3412969.28327645/'Life time change'!$C18</f>
        <v>0</v>
      </c>
      <c r="DM107">
        <f>('RCP26-NEW'!AE20*'Per Unit Emission'!AE63)*3412969.28327645/'Life time change'!$C18</f>
        <v>0</v>
      </c>
      <c r="DN107">
        <f>('RCP26-NEW'!AF20*'Per Unit Emission'!AF63)*3412969.28327645/'Life time change'!$C18</f>
        <v>0</v>
      </c>
      <c r="DO107">
        <f>('RCP26-NEW'!AG20*'Per Unit Emission'!AG63)*3412969.28327645/'Life time change'!$C18</f>
        <v>0</v>
      </c>
      <c r="DP107">
        <f>('RCP26-NEW'!AH20*'Per Unit Emission'!AH63)*3412969.28327645/'Life time change'!$C18</f>
        <v>0</v>
      </c>
      <c r="DQ107">
        <f>('RCP26-NEW'!AI20*'Per Unit Emission'!AI63)*3412969.28327645/'Life time change'!$C18</f>
        <v>0</v>
      </c>
      <c r="DR107">
        <f>('RCP26-NEW'!AJ20*'Per Unit Emission'!AJ63)*3412969.28327645</f>
        <v>0</v>
      </c>
      <c r="DS107">
        <f>('RCP26-NEW'!AK20*'Per Unit Emission'!T63)*3412969.28327645/'Life time change'!$C18</f>
        <v>0</v>
      </c>
      <c r="DT107">
        <f>('RCP26-NEW'!AL20*'Per Unit Emission'!U63)*3412969.28327645/'Life time change'!$C18</f>
        <v>0</v>
      </c>
      <c r="DU107">
        <f>('RCP26-NEW'!AM20*'Per Unit Emission'!V63)*3412969.28327645/'Life time change'!$C18</f>
        <v>0</v>
      </c>
      <c r="DV107">
        <f>('RCP26-NEW'!AN20*'Per Unit Emission'!W63)*3412969.28327645/'Life time change'!$C18</f>
        <v>0</v>
      </c>
      <c r="DW107">
        <f>('RCP26-NEW'!AO20*'Per Unit Emission'!X63)*3412969.28327645/'Life time change'!$C18</f>
        <v>0</v>
      </c>
      <c r="DX107">
        <f>('RCP26-NEW'!AP20*'Per Unit Emission'!Y63)*3412969.28327645/'Life time change'!$C18</f>
        <v>0</v>
      </c>
      <c r="DY107">
        <f>('RCP26-NEW'!AQ20*'Per Unit Emission'!Z63)*3412969.28327645/'Life time change'!$C18</f>
        <v>0</v>
      </c>
      <c r="DZ107">
        <f>('RCP26-NEW'!AR20*'Per Unit Emission'!AA63)*3412969.28327645/'Life time change'!$C18</f>
        <v>0</v>
      </c>
      <c r="EA107">
        <f>('RCP26-NEW'!AS20*'Per Unit Emission'!AB63)*3412969.28327645/'Life time change'!$C18</f>
        <v>0</v>
      </c>
      <c r="EB107">
        <f>('RCP26-NEW'!AT20*'Per Unit Emission'!AC63)*3412969.28327645/'Life time change'!$C18</f>
        <v>0</v>
      </c>
      <c r="EC107">
        <f>('RCP26-NEW'!AU20*'Per Unit Emission'!AD63)*3412969.28327645/'Life time change'!$C18</f>
        <v>0</v>
      </c>
      <c r="ED107">
        <f>('RCP26-NEW'!AV20*'Per Unit Emission'!AE63)*3412969.28327645/'Life time change'!$C18</f>
        <v>0</v>
      </c>
      <c r="EE107">
        <f>('RCP26-NEW'!AW20*'Per Unit Emission'!AF63)*3412969.28327645/'Life time change'!$C18</f>
        <v>0</v>
      </c>
      <c r="EF107">
        <f>('RCP26-NEW'!AX20*'Per Unit Emission'!AG63)*3412969.28327645/'Life time change'!$C18</f>
        <v>0</v>
      </c>
      <c r="EG107">
        <f>('RCP26-NEW'!AY20*'Per Unit Emission'!AH63)*3412969.28327645/'Life time change'!$C18</f>
        <v>0</v>
      </c>
      <c r="EH107">
        <f>('RCP26-NEW'!AZ20*'Per Unit Emission'!AI63)*3412969.28327645/'Life time change'!$C18</f>
        <v>0</v>
      </c>
      <c r="EI107">
        <f>('RCP26-NEW'!BA20*'Per Unit Emission'!AJ63)*3412969.28327645</f>
        <v>0</v>
      </c>
      <c r="EJ107">
        <f>('RCP26-NEW'!BB20*'Per Unit Emission'!T63)*3412969.28327645/'Life time change'!$C18</f>
        <v>0</v>
      </c>
      <c r="EK107">
        <f>('RCP26-NEW'!BC20*'Per Unit Emission'!U63)*3412969.28327645/'Life time change'!$C18</f>
        <v>0</v>
      </c>
      <c r="EL107">
        <f>('RCP26-NEW'!BD20*'Per Unit Emission'!V63)*3412969.28327645/'Life time change'!$C18</f>
        <v>0</v>
      </c>
      <c r="EM107">
        <f>('RCP26-NEW'!BE20*'Per Unit Emission'!W63)*3412969.28327645/'Life time change'!$C18</f>
        <v>0</v>
      </c>
      <c r="EN107">
        <f>('RCP26-NEW'!BF20*'Per Unit Emission'!X63)*3412969.28327645/'Life time change'!$C18</f>
        <v>0</v>
      </c>
      <c r="EO107">
        <f>('RCP26-NEW'!BG20*'Per Unit Emission'!Y63)*3412969.28327645/'Life time change'!$C18</f>
        <v>0</v>
      </c>
      <c r="EP107">
        <f>('RCP26-NEW'!BH20*'Per Unit Emission'!Z63)*3412969.28327645/'Life time change'!$C18</f>
        <v>0</v>
      </c>
      <c r="EQ107">
        <f>('RCP26-NEW'!BI20*'Per Unit Emission'!AA63)*3412969.28327645/'Life time change'!$C18</f>
        <v>0</v>
      </c>
      <c r="ER107">
        <f>('RCP26-NEW'!BJ20*'Per Unit Emission'!AB63)*3412969.28327645/'Life time change'!$C18</f>
        <v>0</v>
      </c>
      <c r="ES107">
        <f>('RCP26-NEW'!BK20*'Per Unit Emission'!AC63)*3412969.28327645/'Life time change'!$C18</f>
        <v>0</v>
      </c>
      <c r="ET107">
        <f>('RCP26-NEW'!BL20*'Per Unit Emission'!AD63)*3412969.28327645/'Life time change'!$C18</f>
        <v>0</v>
      </c>
      <c r="EU107">
        <f>('RCP26-NEW'!BM20*'Per Unit Emission'!AE63)*3412969.28327645/'Life time change'!$C18</f>
        <v>0</v>
      </c>
      <c r="EV107">
        <f>('RCP26-NEW'!BN20*'Per Unit Emission'!AF63)*3412969.28327645/'Life time change'!$C18</f>
        <v>0</v>
      </c>
      <c r="EW107">
        <f>('RCP26-NEW'!BO20*'Per Unit Emission'!AG63)*3412969.28327645/'Life time change'!$C18</f>
        <v>0</v>
      </c>
      <c r="EX107">
        <f>('RCP26-NEW'!BP20*'Per Unit Emission'!AH63)*3412969.28327645/'Life time change'!$C18</f>
        <v>0</v>
      </c>
      <c r="EY107">
        <f>('RCP26-NEW'!BQ20*'Per Unit Emission'!AI63)*3412969.28327645/'Life time change'!$C18</f>
        <v>0</v>
      </c>
      <c r="EZ107">
        <f>('RCP26-NEW'!BR20*'Per Unit Emission'!AJ63)*3412969.28327645</f>
        <v>0</v>
      </c>
      <c r="FA107">
        <f>('RCP26-NEW'!BS20*'Per Unit Emission'!T63)*3412969.28327645/'Life time change'!$C18</f>
        <v>0</v>
      </c>
      <c r="FB107">
        <f>('RCP26-NEW'!BT20*'Per Unit Emission'!U63)*3412969.28327645/'Life time change'!$C18</f>
        <v>0</v>
      </c>
      <c r="FC107">
        <f>('RCP26-NEW'!BU20*'Per Unit Emission'!V63)*3412969.28327645/'Life time change'!$C18</f>
        <v>0</v>
      </c>
      <c r="FD107">
        <f>('RCP26-NEW'!BV20*'Per Unit Emission'!W63)*3412969.28327645/'Life time change'!$C18</f>
        <v>0</v>
      </c>
      <c r="FE107">
        <f>('RCP26-NEW'!BW20*'Per Unit Emission'!X63)*3412969.28327645/'Life time change'!$C18</f>
        <v>0</v>
      </c>
      <c r="FF107">
        <f>('RCP26-NEW'!BX20*'Per Unit Emission'!Y63)*3412969.28327645/'Life time change'!$C18</f>
        <v>0</v>
      </c>
      <c r="FG107">
        <f>('RCP26-NEW'!BY20*'Per Unit Emission'!Z63)*3412969.28327645/'Life time change'!$C18</f>
        <v>0</v>
      </c>
      <c r="FH107">
        <f>('RCP26-NEW'!BZ20*'Per Unit Emission'!AA63)*3412969.28327645/'Life time change'!$C18</f>
        <v>0</v>
      </c>
      <c r="FI107">
        <f>('RCP26-NEW'!CA20*'Per Unit Emission'!AB63)*3412969.28327645/'Life time change'!$C18</f>
        <v>0</v>
      </c>
      <c r="FJ107">
        <f>('RCP26-NEW'!CB20*'Per Unit Emission'!AC63)*3412969.28327645/'Life time change'!$C18</f>
        <v>0</v>
      </c>
      <c r="FK107">
        <f>('RCP26-NEW'!CC20*'Per Unit Emission'!AD63)*3412969.28327645/'Life time change'!$C18</f>
        <v>0</v>
      </c>
      <c r="FL107">
        <f>('RCP26-NEW'!CD20*'Per Unit Emission'!AE63)*3412969.28327645/'Life time change'!$C18</f>
        <v>0</v>
      </c>
      <c r="FM107">
        <f>('RCP26-NEW'!CE20*'Per Unit Emission'!AF63)*3412969.28327645/'Life time change'!$C18</f>
        <v>0</v>
      </c>
      <c r="FN107">
        <f>('RCP26-NEW'!CF20*'Per Unit Emission'!AG63)*3412969.28327645/'Life time change'!$C18</f>
        <v>0</v>
      </c>
      <c r="FO107">
        <f>('RCP26-NEW'!CG20*'Per Unit Emission'!AH63)*3412969.28327645/'Life time change'!$C18</f>
        <v>0</v>
      </c>
      <c r="FP107">
        <f>('RCP26-NEW'!CH20*'Per Unit Emission'!AI63)*3412969.28327645/'Life time change'!$C18</f>
        <v>0</v>
      </c>
      <c r="FS107">
        <v>2026</v>
      </c>
      <c r="FT107">
        <f>('RCP19-NEW'!C20*'Per Unit Emission'!AK63)*3412969.28327645/'Life time change'!$C18</f>
        <v>0</v>
      </c>
      <c r="FU107">
        <f>('RCP19-NEW'!D20*'Per Unit Emission'!AL63)*3412969.28327645/'Life time change'!$C18</f>
        <v>0</v>
      </c>
      <c r="FV107">
        <f>('RCP19-NEW'!E20*'Per Unit Emission'!AM63)*3412969.28327645/'Life time change'!$C18</f>
        <v>0</v>
      </c>
      <c r="FW107">
        <f>('RCP19-NEW'!F20*'Per Unit Emission'!AN63)*3412969.28327645/'Life time change'!$C18</f>
        <v>0</v>
      </c>
      <c r="FX107">
        <f>('RCP19-NEW'!G20*'Per Unit Emission'!AO63)*3412969.28327645/'Life time change'!$C18</f>
        <v>0</v>
      </c>
      <c r="FY107">
        <f>('RCP19-NEW'!H20*'Per Unit Emission'!AP63)*3412969.28327645/'Life time change'!$C18</f>
        <v>0</v>
      </c>
      <c r="FZ107">
        <f>('RCP19-NEW'!I20*'Per Unit Emission'!AQ63)*3412969.28327645/'Life time change'!$C18</f>
        <v>0</v>
      </c>
      <c r="GA107">
        <f>('RCP19-NEW'!J20*'Per Unit Emission'!AR63)*3412969.28327645/'Life time change'!$C18</f>
        <v>0</v>
      </c>
      <c r="GB107">
        <f>('RCP19-NEW'!K20*'Per Unit Emission'!AS63)*3412969.28327645/'Life time change'!$C18</f>
        <v>0</v>
      </c>
      <c r="GC107">
        <f>('RCP19-NEW'!L20*'Per Unit Emission'!AT63)*3412969.28327645/'Life time change'!$C18</f>
        <v>0</v>
      </c>
      <c r="GD107">
        <f>('RCP19-NEW'!M20*'Per Unit Emission'!AU63)*3412969.28327645/'Life time change'!$C18</f>
        <v>0</v>
      </c>
      <c r="GE107">
        <f>('RCP19-NEW'!N20*'Per Unit Emission'!AV63)*3412969.28327645/'Life time change'!$C18</f>
        <v>0</v>
      </c>
      <c r="GF107">
        <f>('RCP19-NEW'!O20*'Per Unit Emission'!AW63)*3412969.28327645/'Life time change'!$C18</f>
        <v>0</v>
      </c>
      <c r="GG107">
        <f>('RCP19-NEW'!P20*'Per Unit Emission'!AX63)*3412969.28327645/'Life time change'!$C18</f>
        <v>0</v>
      </c>
      <c r="GH107">
        <f>('RCP19-NEW'!Q20*'Per Unit Emission'!AY63)*3412969.28327645/'Life time change'!$C18</f>
        <v>0</v>
      </c>
      <c r="GI107">
        <f>('RCP19-NEW'!R20*'Per Unit Emission'!AZ63)*3412969.28327645/'Life time change'!$C18</f>
        <v>0</v>
      </c>
      <c r="GJ107">
        <f>('RCP19-NEW'!S20*'Per Unit Emission'!BA63)*3412969.28327645</f>
        <v>0</v>
      </c>
      <c r="GK107">
        <f>('RCP19-NEW'!T20*'Per Unit Emission'!AK63)*3412969.28327645/'Life time change'!$C18</f>
        <v>0</v>
      </c>
      <c r="GL107">
        <f>('RCP19-NEW'!U20*'Per Unit Emission'!AL63)*3412969.28327645/'Life time change'!$C18</f>
        <v>0</v>
      </c>
      <c r="GM107">
        <f>('RCP19-NEW'!V20*'Per Unit Emission'!AM63)*3412969.28327645/'Life time change'!$C18</f>
        <v>0</v>
      </c>
      <c r="GN107">
        <f>('RCP19-NEW'!W20*'Per Unit Emission'!AN63)*3412969.28327645/'Life time change'!$C18</f>
        <v>0</v>
      </c>
      <c r="GO107">
        <f>('RCP19-NEW'!X20*'Per Unit Emission'!AO63)*3412969.28327645/'Life time change'!$C18</f>
        <v>0</v>
      </c>
      <c r="GP107">
        <f>('RCP19-NEW'!Y20*'Per Unit Emission'!AP63)*3412969.28327645/'Life time change'!$C18</f>
        <v>0</v>
      </c>
      <c r="GQ107">
        <f>('RCP19-NEW'!Z20*'Per Unit Emission'!AQ63)*3412969.28327645/'Life time change'!$C18</f>
        <v>0</v>
      </c>
      <c r="GR107">
        <f>('RCP19-NEW'!AA20*'Per Unit Emission'!AR63)*3412969.28327645/'Life time change'!$C18</f>
        <v>0</v>
      </c>
      <c r="GS107">
        <f>('RCP19-NEW'!AB20*'Per Unit Emission'!AS63)*3412969.28327645/'Life time change'!$C18</f>
        <v>0</v>
      </c>
      <c r="GT107">
        <f>('RCP19-NEW'!AC20*'Per Unit Emission'!AT63)*3412969.28327645/'Life time change'!$C18</f>
        <v>0</v>
      </c>
      <c r="GU107">
        <f>('RCP19-NEW'!AD20*'Per Unit Emission'!AU63)*3412969.28327645/'Life time change'!$C18</f>
        <v>0</v>
      </c>
      <c r="GV107">
        <f>('RCP19-NEW'!AE20*'Per Unit Emission'!AV63)*3412969.28327645/'Life time change'!$C18</f>
        <v>0</v>
      </c>
      <c r="GW107">
        <f>('RCP19-NEW'!AF20*'Per Unit Emission'!AW63)*3412969.28327645/'Life time change'!$C18</f>
        <v>0</v>
      </c>
      <c r="GX107">
        <f>('RCP19-NEW'!AG20*'Per Unit Emission'!AX63)*3412969.28327645/'Life time change'!$C18</f>
        <v>0</v>
      </c>
      <c r="GY107">
        <f>('RCP19-NEW'!AH20*'Per Unit Emission'!AY63)*3412969.28327645/'Life time change'!$C18</f>
        <v>0</v>
      </c>
      <c r="GZ107">
        <f>('RCP19-NEW'!AI20*'Per Unit Emission'!AZ63)*3412969.28327645/'Life time change'!$C18</f>
        <v>0</v>
      </c>
      <c r="HA107">
        <f>('RCP19-NEW'!AJ20*'Per Unit Emission'!BA63)*3412969.28327645</f>
        <v>0</v>
      </c>
      <c r="HB107">
        <f>('RCP19-NEW'!AK20*'Per Unit Emission'!AK63)*3412969.28327645/'Life time change'!$C18</f>
        <v>0</v>
      </c>
      <c r="HC107">
        <f>('RCP19-NEW'!AL20*'Per Unit Emission'!AL63)*3412969.28327645/'Life time change'!$C18</f>
        <v>0</v>
      </c>
      <c r="HD107">
        <f>('RCP19-NEW'!AM20*'Per Unit Emission'!AM63)*3412969.28327645/'Life time change'!$C18</f>
        <v>0</v>
      </c>
      <c r="HE107">
        <f>('RCP19-NEW'!AN20*'Per Unit Emission'!AN63)*3412969.28327645/'Life time change'!$C18</f>
        <v>0</v>
      </c>
      <c r="HF107">
        <f>('RCP19-NEW'!AO20*'Per Unit Emission'!AO63)*3412969.28327645/'Life time change'!$C18</f>
        <v>0</v>
      </c>
      <c r="HG107">
        <f>('RCP19-NEW'!AP20*'Per Unit Emission'!AP63)*3412969.28327645/'Life time change'!$C18</f>
        <v>0</v>
      </c>
      <c r="HH107">
        <f>('RCP19-NEW'!AQ20*'Per Unit Emission'!AQ63)*3412969.28327645/'Life time change'!$C18</f>
        <v>0</v>
      </c>
      <c r="HI107">
        <f>('RCP19-NEW'!AR20*'Per Unit Emission'!AR63)*3412969.28327645/'Life time change'!$C18</f>
        <v>0</v>
      </c>
      <c r="HJ107">
        <f>('RCP19-NEW'!AS20*'Per Unit Emission'!AS63)*3412969.28327645/'Life time change'!$C18</f>
        <v>0</v>
      </c>
      <c r="HK107">
        <f>('RCP19-NEW'!AT20*'Per Unit Emission'!AT63)*3412969.28327645/'Life time change'!$C18</f>
        <v>0</v>
      </c>
      <c r="HL107">
        <f>('RCP19-NEW'!AU20*'Per Unit Emission'!AU63)*3412969.28327645/'Life time change'!$C18</f>
        <v>0</v>
      </c>
      <c r="HM107">
        <f>('RCP19-NEW'!AV20*'Per Unit Emission'!AV63)*3412969.28327645/'Life time change'!$C18</f>
        <v>0</v>
      </c>
      <c r="HN107">
        <f>('RCP19-NEW'!AW20*'Per Unit Emission'!AW63)*3412969.28327645/'Life time change'!$C18</f>
        <v>0</v>
      </c>
      <c r="HO107">
        <f>('RCP19-NEW'!AX20*'Per Unit Emission'!AX63)*3412969.28327645/'Life time change'!$C18</f>
        <v>0</v>
      </c>
      <c r="HP107">
        <f>('RCP19-NEW'!AY20*'Per Unit Emission'!AY63)*3412969.28327645/'Life time change'!$C18</f>
        <v>0</v>
      </c>
      <c r="HQ107">
        <f>('RCP19-NEW'!AZ20*'Per Unit Emission'!AZ63)*3412969.28327645/'Life time change'!$C18</f>
        <v>0</v>
      </c>
      <c r="HR107">
        <f>('RCP19-NEW'!BA20*'Per Unit Emission'!BA63)*3412969.28327645</f>
        <v>0</v>
      </c>
      <c r="HS107">
        <f>('RCP19-NEW'!BB20*'Per Unit Emission'!AK63)*3412969.28327645/'Life time change'!$C18</f>
        <v>0</v>
      </c>
      <c r="HT107">
        <f>('RCP19-NEW'!BC20*'Per Unit Emission'!AL63)*3412969.28327645/'Life time change'!$C18</f>
        <v>0</v>
      </c>
      <c r="HU107">
        <f>('RCP19-NEW'!BD20*'Per Unit Emission'!AM63)*3412969.28327645/'Life time change'!$C18</f>
        <v>0</v>
      </c>
      <c r="HV107">
        <f>('RCP19-NEW'!BE20*'Per Unit Emission'!AN63)*3412969.28327645/'Life time change'!$C18</f>
        <v>0</v>
      </c>
      <c r="HW107">
        <f>('RCP19-NEW'!BF20*'Per Unit Emission'!AO63)*3412969.28327645/'Life time change'!$C18</f>
        <v>0</v>
      </c>
      <c r="HX107">
        <f>('RCP19-NEW'!BG20*'Per Unit Emission'!AP63)*3412969.28327645/'Life time change'!$C18</f>
        <v>0</v>
      </c>
      <c r="HY107">
        <f>('RCP19-NEW'!BH20*'Per Unit Emission'!AQ63)*3412969.28327645/'Life time change'!$C18</f>
        <v>0</v>
      </c>
      <c r="HZ107">
        <f>('RCP19-NEW'!BI20*'Per Unit Emission'!AR63)*3412969.28327645/'Life time change'!$C18</f>
        <v>0</v>
      </c>
      <c r="IA107">
        <f>('RCP19-NEW'!BJ20*'Per Unit Emission'!AS63)*3412969.28327645/'Life time change'!$C18</f>
        <v>0</v>
      </c>
      <c r="IB107">
        <f>('RCP19-NEW'!BK20*'Per Unit Emission'!AT63)*3412969.28327645/'Life time change'!$C18</f>
        <v>0</v>
      </c>
      <c r="IC107">
        <f>('RCP19-NEW'!BL20*'Per Unit Emission'!AU63)*3412969.28327645/'Life time change'!$C18</f>
        <v>0</v>
      </c>
      <c r="ID107">
        <f>('RCP19-NEW'!BM20*'Per Unit Emission'!AV63)*3412969.28327645/'Life time change'!$C18</f>
        <v>0</v>
      </c>
      <c r="IE107">
        <f>('RCP19-NEW'!BN20*'Per Unit Emission'!AW63)*3412969.28327645/'Life time change'!$C18</f>
        <v>0</v>
      </c>
      <c r="IF107">
        <f>('RCP19-NEW'!BO20*'Per Unit Emission'!AX63)*3412969.28327645/'Life time change'!$C18</f>
        <v>0</v>
      </c>
      <c r="IG107">
        <f>('RCP19-NEW'!BP20*'Per Unit Emission'!AY63)*3412969.28327645/'Life time change'!$C18</f>
        <v>0</v>
      </c>
      <c r="IH107">
        <f>('RCP19-NEW'!BQ20*'Per Unit Emission'!AZ63)*3412969.28327645/'Life time change'!$C18</f>
        <v>0</v>
      </c>
      <c r="II107">
        <f>('RCP19-NEW'!BR20*'Per Unit Emission'!BA63)*3412969.28327645</f>
        <v>0</v>
      </c>
      <c r="IJ107">
        <f>('RCP19-NEW'!BS20*'Per Unit Emission'!AK63)*3412969.28327645/'Life time change'!$C18</f>
        <v>0</v>
      </c>
      <c r="IK107">
        <f>('RCP19-NEW'!BT20*'Per Unit Emission'!AL63)*3412969.28327645/'Life time change'!$C18</f>
        <v>0</v>
      </c>
      <c r="IL107">
        <f>('RCP19-NEW'!BU20*'Per Unit Emission'!AM63)*3412969.28327645/'Life time change'!$C18</f>
        <v>0</v>
      </c>
      <c r="IM107">
        <f>('RCP19-NEW'!BV20*'Per Unit Emission'!AN63)*3412969.28327645/'Life time change'!$C18</f>
        <v>0</v>
      </c>
      <c r="IN107">
        <f>('RCP19-NEW'!BW20*'Per Unit Emission'!AO63)*3412969.28327645/'Life time change'!$C18</f>
        <v>0</v>
      </c>
      <c r="IO107">
        <f>('RCP19-NEW'!BX20*'Per Unit Emission'!AP63)*3412969.28327645/'Life time change'!$C18</f>
        <v>0</v>
      </c>
      <c r="IP107">
        <f>('RCP19-NEW'!BY20*'Per Unit Emission'!AQ63)*3412969.28327645/'Life time change'!$C18</f>
        <v>0</v>
      </c>
      <c r="IQ107">
        <f>('RCP19-NEW'!BZ20*'Per Unit Emission'!AR63)*3412969.28327645/'Life time change'!$C18</f>
        <v>0</v>
      </c>
      <c r="IR107">
        <f>('RCP19-NEW'!CA20*'Per Unit Emission'!AS63)*3412969.28327645/'Life time change'!$C18</f>
        <v>0</v>
      </c>
      <c r="IS107">
        <f>('RCP19-NEW'!CB20*'Per Unit Emission'!AT63)*3412969.28327645/'Life time change'!$C18</f>
        <v>0</v>
      </c>
      <c r="IT107">
        <f>('RCP19-NEW'!CC20*'Per Unit Emission'!AU63)*3412969.28327645/'Life time change'!$C18</f>
        <v>0</v>
      </c>
      <c r="IU107">
        <f>('RCP19-NEW'!CD20*'Per Unit Emission'!AV63)*3412969.28327645/'Life time change'!$C18</f>
        <v>0</v>
      </c>
      <c r="IV107">
        <f>('RCP19-NEW'!CE20*'Per Unit Emission'!AW63)*3412969.28327645/'Life time change'!$C18</f>
        <v>0</v>
      </c>
      <c r="IW107">
        <f>('RCP19-NEW'!CF20*'Per Unit Emission'!AX63)*3412969.28327645/'Life time change'!$C18</f>
        <v>0</v>
      </c>
      <c r="IX107">
        <f>('RCP19-NEW'!CG20*'Per Unit Emission'!AY63)*3412969.28327645/'Life time change'!$C18</f>
        <v>0</v>
      </c>
      <c r="IY107">
        <f>('RCP19-NEW'!CH20*'Per Unit Emission'!AZ63)*3412969.28327645/'Life time change'!$C18</f>
        <v>0</v>
      </c>
    </row>
    <row r="108" spans="1:259" x14ac:dyDescent="0.25">
      <c r="A108">
        <v>2027</v>
      </c>
      <c r="B108">
        <f>('Base-New'!C21*'Per Unit Emission'!C64)*3412969.28327645/'Life time change'!$C19</f>
        <v>0</v>
      </c>
      <c r="C108">
        <f>('Base-New'!D21*'Per Unit Emission'!D64)*3412969.28327645/'Life time change'!$C19</f>
        <v>0</v>
      </c>
      <c r="D108">
        <f>('Base-New'!E21*'Per Unit Emission'!E64)*3412969.28327645/'Life time change'!$C19</f>
        <v>0</v>
      </c>
      <c r="E108">
        <f>('Base-New'!F21*'Per Unit Emission'!F64)*3412969.28327645/'Life time change'!$C19</f>
        <v>0</v>
      </c>
      <c r="F108">
        <f>('Base-New'!G21*'Per Unit Emission'!G64)*3412969.28327645/'Life time change'!$C19</f>
        <v>0</v>
      </c>
      <c r="G108">
        <f>('Base-New'!H21*'Per Unit Emission'!H64)*3412969.28327645/'Life time change'!$C19</f>
        <v>0</v>
      </c>
      <c r="H108">
        <f>('Base-New'!I21*'Per Unit Emission'!I64)*3412969.28327645/'Life time change'!$C19</f>
        <v>0</v>
      </c>
      <c r="I108">
        <f>('Base-New'!J21*'Per Unit Emission'!J64)*3412969.28327645/'Life time change'!$C19</f>
        <v>0</v>
      </c>
      <c r="J108">
        <f>('Base-New'!K21*'Per Unit Emission'!K64)*3412969.28327645/'Life time change'!$C19</f>
        <v>0</v>
      </c>
      <c r="K108">
        <f>('Base-New'!L21*'Per Unit Emission'!L64)*3412969.28327645/'Life time change'!$C19</f>
        <v>0</v>
      </c>
      <c r="L108">
        <f>('Base-New'!M21*'Per Unit Emission'!M64)*3412969.28327645/'Life time change'!$C19</f>
        <v>0</v>
      </c>
      <c r="M108">
        <f>('Base-New'!N21*'Per Unit Emission'!N64)*3412969.28327645/'Life time change'!$C19</f>
        <v>0</v>
      </c>
      <c r="N108">
        <f>('Base-New'!O21*'Per Unit Emission'!O64)*3412969.28327645/'Life time change'!$C19</f>
        <v>0</v>
      </c>
      <c r="O108">
        <f>('Base-New'!P21*'Per Unit Emission'!P64)*3412969.28327645/'Life time change'!$C19</f>
        <v>0</v>
      </c>
      <c r="P108">
        <f>('Base-New'!Q21*'Per Unit Emission'!Q64)*3412969.28327645/'Life time change'!$C19</f>
        <v>0</v>
      </c>
      <c r="Q108">
        <f>('Base-New'!R21*'Per Unit Emission'!R64)*3412969.28327645/'Life time change'!$C19</f>
        <v>0</v>
      </c>
      <c r="R108">
        <v>17</v>
      </c>
      <c r="S108">
        <f>('Base-New'!T21*'Per Unit Emission'!C64)*3412969.28327645/'Life time change'!$C19</f>
        <v>0</v>
      </c>
      <c r="T108">
        <f>('Base-New'!U21*'Per Unit Emission'!D64)*3412969.28327645/'Life time change'!$C19</f>
        <v>0</v>
      </c>
      <c r="U108">
        <f>('Base-New'!V21*'Per Unit Emission'!E64)*3412969.28327645/'Life time change'!$C19</f>
        <v>0</v>
      </c>
      <c r="V108">
        <f>('Base-New'!W21*'Per Unit Emission'!F64)*3412969.28327645/'Life time change'!$C19</f>
        <v>0</v>
      </c>
      <c r="W108">
        <f>('Base-New'!X21*'Per Unit Emission'!G64)*3412969.28327645/'Life time change'!$C19</f>
        <v>0</v>
      </c>
      <c r="X108">
        <f>('Base-New'!Y21*'Per Unit Emission'!H64)*3412969.28327645/'Life time change'!$C19</f>
        <v>0</v>
      </c>
      <c r="Y108">
        <f>('Base-New'!Z21*'Per Unit Emission'!I64)*3412969.28327645/'Life time change'!$C19</f>
        <v>0</v>
      </c>
      <c r="Z108">
        <f>('Base-New'!AA21*'Per Unit Emission'!J64)*3412969.28327645/'Life time change'!$C19</f>
        <v>0</v>
      </c>
      <c r="AA108">
        <f>('Base-New'!AB21*'Per Unit Emission'!K64)*3412969.28327645/'Life time change'!$C19</f>
        <v>0</v>
      </c>
      <c r="AB108">
        <f>('Base-New'!AC21*'Per Unit Emission'!L64)*3412969.28327645/'Life time change'!$C19</f>
        <v>0</v>
      </c>
      <c r="AC108">
        <f>('Base-New'!AD21*'Per Unit Emission'!M64)*3412969.28327645/'Life time change'!$C19</f>
        <v>0</v>
      </c>
      <c r="AD108">
        <f>('Base-New'!AE21*'Per Unit Emission'!N64)*3412969.28327645/'Life time change'!$C19</f>
        <v>0</v>
      </c>
      <c r="AE108">
        <f>('Base-New'!AF21*'Per Unit Emission'!O64)*3412969.28327645/'Life time change'!$C19</f>
        <v>0</v>
      </c>
      <c r="AF108">
        <f>('Base-New'!AG21*'Per Unit Emission'!P64)*3412969.28327645/'Life time change'!$C19</f>
        <v>0</v>
      </c>
      <c r="AG108">
        <f>('Base-New'!AH21*'Per Unit Emission'!Q64)*3412969.28327645/'Life time change'!$C19</f>
        <v>0</v>
      </c>
      <c r="AH108">
        <f>('Base-New'!AI21*'Per Unit Emission'!R64)*3412969.28327645/'Life time change'!$C19</f>
        <v>0</v>
      </c>
      <c r="AI108">
        <v>17</v>
      </c>
      <c r="AJ108">
        <f>('Base-New'!AK21*'Per Unit Emission'!C64)*3412969.28327645/'Life time change'!$C19</f>
        <v>0</v>
      </c>
      <c r="AK108">
        <f>('Base-New'!AL21*'Per Unit Emission'!D64)*3412969.28327645/'Life time change'!$C19</f>
        <v>0</v>
      </c>
      <c r="AL108">
        <f>('Base-New'!AM21*'Per Unit Emission'!E64)*3412969.28327645/'Life time change'!$C19</f>
        <v>0</v>
      </c>
      <c r="AM108">
        <f>('Base-New'!AN21*'Per Unit Emission'!F64)*3412969.28327645/'Life time change'!$C19</f>
        <v>0</v>
      </c>
      <c r="AN108">
        <f>('Base-New'!AO21*'Per Unit Emission'!G64)*3412969.28327645/'Life time change'!$C19</f>
        <v>0</v>
      </c>
      <c r="AO108">
        <f>('Base-New'!AP21*'Per Unit Emission'!H64)*3412969.28327645/'Life time change'!$C19</f>
        <v>0</v>
      </c>
      <c r="AP108">
        <f>('Base-New'!AQ21*'Per Unit Emission'!I64)*3412969.28327645/'Life time change'!$C19</f>
        <v>0</v>
      </c>
      <c r="AQ108">
        <f>('Base-New'!AR21*'Per Unit Emission'!J64)*3412969.28327645/'Life time change'!$C19</f>
        <v>0</v>
      </c>
      <c r="AR108">
        <f>('Base-New'!AS21*'Per Unit Emission'!K64)*3412969.28327645/'Life time change'!$C19</f>
        <v>0</v>
      </c>
      <c r="AS108">
        <f>('Base-New'!AT21*'Per Unit Emission'!L64)*3412969.28327645/'Life time change'!$C19</f>
        <v>0</v>
      </c>
      <c r="AT108">
        <f>('Base-New'!AU21*'Per Unit Emission'!M64)*3412969.28327645/'Life time change'!$C19</f>
        <v>0</v>
      </c>
      <c r="AU108">
        <f>('Base-New'!AV21*'Per Unit Emission'!N64)*3412969.28327645/'Life time change'!$C19</f>
        <v>0</v>
      </c>
      <c r="AV108">
        <f>('Base-New'!AW21*'Per Unit Emission'!O64)*3412969.28327645/'Life time change'!$C19</f>
        <v>0</v>
      </c>
      <c r="AW108">
        <f>('Base-New'!AX21*'Per Unit Emission'!P64)*3412969.28327645/'Life time change'!$C19</f>
        <v>0</v>
      </c>
      <c r="AX108">
        <f>('Base-New'!AY21*'Per Unit Emission'!Q64)*3412969.28327645/'Life time change'!$C19</f>
        <v>0</v>
      </c>
      <c r="AY108">
        <f>('Base-New'!AZ21*'Per Unit Emission'!R64)*3412969.28327645/'Life time change'!$C19</f>
        <v>0</v>
      </c>
      <c r="AZ108">
        <v>17</v>
      </c>
      <c r="BA108">
        <f>('Base-New'!BB21*'Per Unit Emission'!C64)*3412969.28327645/'Life time change'!$C19</f>
        <v>0</v>
      </c>
      <c r="BB108">
        <f>('Base-New'!BC21*'Per Unit Emission'!D64)*3412969.28327645/'Life time change'!$C19</f>
        <v>0</v>
      </c>
      <c r="BC108">
        <f>('Base-New'!BD21*'Per Unit Emission'!E64)*3412969.28327645/'Life time change'!$C19</f>
        <v>0</v>
      </c>
      <c r="BD108">
        <f>('Base-New'!BE21*'Per Unit Emission'!F64)*3412969.28327645/'Life time change'!$C19</f>
        <v>0</v>
      </c>
      <c r="BE108">
        <f>('Base-New'!BF21*'Per Unit Emission'!G64)*3412969.28327645/'Life time change'!$C19</f>
        <v>0</v>
      </c>
      <c r="BF108">
        <f>('Base-New'!BG21*'Per Unit Emission'!H64)*3412969.28327645/'Life time change'!$C19</f>
        <v>0</v>
      </c>
      <c r="BG108">
        <f>('Base-New'!BH21*'Per Unit Emission'!I64)*3412969.28327645/'Life time change'!$C19</f>
        <v>0</v>
      </c>
      <c r="BH108">
        <f>('Base-New'!BI21*'Per Unit Emission'!J64)*3412969.28327645/'Life time change'!$C19</f>
        <v>0</v>
      </c>
      <c r="BI108">
        <f>('Base-New'!BJ21*'Per Unit Emission'!K64)*3412969.28327645/'Life time change'!$C19</f>
        <v>0</v>
      </c>
      <c r="BJ108">
        <f>('Base-New'!BK21*'Per Unit Emission'!L64)*3412969.28327645/'Life time change'!$C19</f>
        <v>0</v>
      </c>
      <c r="BK108">
        <f>('Base-New'!BL21*'Per Unit Emission'!M64)*3412969.28327645/'Life time change'!$C19</f>
        <v>0</v>
      </c>
      <c r="BL108">
        <f>('Base-New'!BM21*'Per Unit Emission'!N64)*3412969.28327645/'Life time change'!$C19</f>
        <v>0</v>
      </c>
      <c r="BM108">
        <f>('Base-New'!BN21*'Per Unit Emission'!O64)*3412969.28327645/'Life time change'!$C19</f>
        <v>0</v>
      </c>
      <c r="BN108">
        <f>('Base-New'!BO21*'Per Unit Emission'!P64)*3412969.28327645/'Life time change'!$C19</f>
        <v>0</v>
      </c>
      <c r="BO108">
        <f>('Base-New'!BP21*'Per Unit Emission'!Q64)*3412969.28327645/'Life time change'!$C19</f>
        <v>0</v>
      </c>
      <c r="BP108">
        <f>('Base-New'!BQ21*'Per Unit Emission'!R64)*3412969.28327645/'Life time change'!$C19</f>
        <v>0</v>
      </c>
      <c r="BQ108">
        <v>17</v>
      </c>
      <c r="BR108">
        <f>('Base-New'!BS21*'Per Unit Emission'!C64)*3412969.28327645/'Life time change'!$C19</f>
        <v>0</v>
      </c>
      <c r="BS108">
        <f>('Base-New'!BT21*'Per Unit Emission'!D64)*3412969.28327645/'Life time change'!$C19</f>
        <v>0</v>
      </c>
      <c r="BT108">
        <f>('Base-New'!BU21*'Per Unit Emission'!E64)*3412969.28327645/'Life time change'!$C19</f>
        <v>0</v>
      </c>
      <c r="BU108">
        <f>('Base-New'!BV21*'Per Unit Emission'!F64)*3412969.28327645/'Life time change'!$C19</f>
        <v>0</v>
      </c>
      <c r="BV108">
        <f>('Base-New'!BW21*'Per Unit Emission'!G64)*3412969.28327645/'Life time change'!$C19</f>
        <v>0</v>
      </c>
      <c r="BW108">
        <f>('Base-New'!BX21*'Per Unit Emission'!H64)*3412969.28327645/'Life time change'!$C19</f>
        <v>0</v>
      </c>
      <c r="BX108">
        <f>('Base-New'!BY21*'Per Unit Emission'!I64)*3412969.28327645/'Life time change'!$C19</f>
        <v>0</v>
      </c>
      <c r="BY108">
        <f>('Base-New'!BZ21*'Per Unit Emission'!J64)*3412969.28327645/'Life time change'!$C19</f>
        <v>0</v>
      </c>
      <c r="BZ108">
        <f>('Base-New'!CA21*'Per Unit Emission'!K64)*3412969.28327645/'Life time change'!$C19</f>
        <v>0</v>
      </c>
      <c r="CA108">
        <f>('Base-New'!CB21*'Per Unit Emission'!L64)*3412969.28327645/'Life time change'!$C19</f>
        <v>0</v>
      </c>
      <c r="CB108">
        <f>('Base-New'!CC21*'Per Unit Emission'!M64)*3412969.28327645/'Life time change'!$C19</f>
        <v>0</v>
      </c>
      <c r="CC108">
        <f>('Base-New'!CD21*'Per Unit Emission'!N64)*3412969.28327645/'Life time change'!$C19</f>
        <v>0</v>
      </c>
      <c r="CD108">
        <f>('Base-New'!CE21*'Per Unit Emission'!O64)*3412969.28327645/'Life time change'!$C19</f>
        <v>0</v>
      </c>
      <c r="CE108">
        <f>('Base-New'!CF21*'Per Unit Emission'!P64)*3412969.28327645/'Life time change'!$C19</f>
        <v>0</v>
      </c>
      <c r="CF108">
        <f>('Base-New'!CG21*'Per Unit Emission'!Q64)*3412969.28327645/'Life time change'!$C19</f>
        <v>0</v>
      </c>
      <c r="CG108">
        <f>('Base-New'!CH21*'Per Unit Emission'!R64)*3412969.28327645/'Life time change'!$C19</f>
        <v>0</v>
      </c>
      <c r="CJ108">
        <v>2027</v>
      </c>
      <c r="CK108">
        <f>('RCP26-NEW'!C21*'Per Unit Emission'!T64)*3412969.28327645/'Life time change'!$C19</f>
        <v>0</v>
      </c>
      <c r="CL108">
        <f>('RCP26-NEW'!D21*'Per Unit Emission'!U64)*3412969.28327645/'Life time change'!$C19</f>
        <v>0</v>
      </c>
      <c r="CM108">
        <f>('RCP26-NEW'!E21*'Per Unit Emission'!V64)*3412969.28327645/'Life time change'!$C19</f>
        <v>0</v>
      </c>
      <c r="CN108">
        <f>('RCP26-NEW'!F21*'Per Unit Emission'!W64)*3412969.28327645/'Life time change'!$C19</f>
        <v>0</v>
      </c>
      <c r="CO108">
        <f>('RCP26-NEW'!G21*'Per Unit Emission'!X64)*3412969.28327645/'Life time change'!$C19</f>
        <v>0</v>
      </c>
      <c r="CP108">
        <f>('RCP26-NEW'!H21*'Per Unit Emission'!Y64)*3412969.28327645/'Life time change'!$C19</f>
        <v>0</v>
      </c>
      <c r="CQ108">
        <f>('RCP26-NEW'!I21*'Per Unit Emission'!Z64)*3412969.28327645/'Life time change'!$C19</f>
        <v>0</v>
      </c>
      <c r="CR108">
        <f>('RCP26-NEW'!J21*'Per Unit Emission'!AA64)*3412969.28327645/'Life time change'!$C19</f>
        <v>0</v>
      </c>
      <c r="CS108">
        <f>('RCP26-NEW'!K21*'Per Unit Emission'!AB64)*3412969.28327645/'Life time change'!$C19</f>
        <v>0</v>
      </c>
      <c r="CT108">
        <f>('RCP26-NEW'!L21*'Per Unit Emission'!AC64)*3412969.28327645/'Life time change'!$C19</f>
        <v>0</v>
      </c>
      <c r="CU108">
        <f>('RCP26-NEW'!M21*'Per Unit Emission'!AD64)*3412969.28327645/'Life time change'!$C19</f>
        <v>0</v>
      </c>
      <c r="CV108">
        <f>('RCP26-NEW'!N21*'Per Unit Emission'!AE64)*3412969.28327645/'Life time change'!$C19</f>
        <v>0</v>
      </c>
      <c r="CW108">
        <f>('RCP26-NEW'!O21*'Per Unit Emission'!AF64)*3412969.28327645/'Life time change'!$C19</f>
        <v>0</v>
      </c>
      <c r="CX108">
        <f>('RCP26-NEW'!P21*'Per Unit Emission'!AG64)*3412969.28327645/'Life time change'!$C19</f>
        <v>0</v>
      </c>
      <c r="CY108">
        <f>('RCP26-NEW'!Q21*'Per Unit Emission'!AH64)*3412969.28327645/'Life time change'!$C19</f>
        <v>0</v>
      </c>
      <c r="CZ108">
        <f>('RCP26-NEW'!R21*'Per Unit Emission'!AI64)*3412969.28327645/'Life time change'!$C19</f>
        <v>0</v>
      </c>
      <c r="DA108">
        <f>('RCP26-NEW'!S21*'Per Unit Emission'!AJ64)*3412969.28327645</f>
        <v>0</v>
      </c>
      <c r="DB108">
        <f>('RCP26-NEW'!T21*'Per Unit Emission'!T64)*3412969.28327645/'Life time change'!$C19</f>
        <v>0</v>
      </c>
      <c r="DC108">
        <f>('RCP26-NEW'!U21*'Per Unit Emission'!U64)*3412969.28327645/'Life time change'!$C19</f>
        <v>0</v>
      </c>
      <c r="DD108">
        <f>('RCP26-NEW'!V21*'Per Unit Emission'!V64)*3412969.28327645/'Life time change'!$C19</f>
        <v>0</v>
      </c>
      <c r="DE108">
        <f>('RCP26-NEW'!W21*'Per Unit Emission'!W64)*3412969.28327645/'Life time change'!$C19</f>
        <v>0</v>
      </c>
      <c r="DF108">
        <f>('RCP26-NEW'!X21*'Per Unit Emission'!X64)*3412969.28327645/'Life time change'!$C19</f>
        <v>0</v>
      </c>
      <c r="DG108">
        <f>('RCP26-NEW'!Y21*'Per Unit Emission'!Y64)*3412969.28327645/'Life time change'!$C19</f>
        <v>0</v>
      </c>
      <c r="DH108">
        <f>('RCP26-NEW'!Z21*'Per Unit Emission'!Z64)*3412969.28327645/'Life time change'!$C19</f>
        <v>0</v>
      </c>
      <c r="DI108">
        <f>('RCP26-NEW'!AA21*'Per Unit Emission'!AA64)*3412969.28327645/'Life time change'!$C19</f>
        <v>0</v>
      </c>
      <c r="DJ108">
        <f>('RCP26-NEW'!AB21*'Per Unit Emission'!AB64)*3412969.28327645/'Life time change'!$C19</f>
        <v>0</v>
      </c>
      <c r="DK108">
        <f>('RCP26-NEW'!AC21*'Per Unit Emission'!AC64)*3412969.28327645/'Life time change'!$C19</f>
        <v>0</v>
      </c>
      <c r="DL108">
        <f>('RCP26-NEW'!AD21*'Per Unit Emission'!AD64)*3412969.28327645/'Life time change'!$C19</f>
        <v>0</v>
      </c>
      <c r="DM108">
        <f>('RCP26-NEW'!AE21*'Per Unit Emission'!AE64)*3412969.28327645/'Life time change'!$C19</f>
        <v>0</v>
      </c>
      <c r="DN108">
        <f>('RCP26-NEW'!AF21*'Per Unit Emission'!AF64)*3412969.28327645/'Life time change'!$C19</f>
        <v>0</v>
      </c>
      <c r="DO108">
        <f>('RCP26-NEW'!AG21*'Per Unit Emission'!AG64)*3412969.28327645/'Life time change'!$C19</f>
        <v>0</v>
      </c>
      <c r="DP108">
        <f>('RCP26-NEW'!AH21*'Per Unit Emission'!AH64)*3412969.28327645/'Life time change'!$C19</f>
        <v>0</v>
      </c>
      <c r="DQ108">
        <f>('RCP26-NEW'!AI21*'Per Unit Emission'!AI64)*3412969.28327645/'Life time change'!$C19</f>
        <v>0</v>
      </c>
      <c r="DR108">
        <f>('RCP26-NEW'!AJ21*'Per Unit Emission'!AJ64)*3412969.28327645</f>
        <v>0</v>
      </c>
      <c r="DS108">
        <f>('RCP26-NEW'!AK21*'Per Unit Emission'!T64)*3412969.28327645/'Life time change'!$C19</f>
        <v>0</v>
      </c>
      <c r="DT108">
        <f>('RCP26-NEW'!AL21*'Per Unit Emission'!U64)*3412969.28327645/'Life time change'!$C19</f>
        <v>0</v>
      </c>
      <c r="DU108">
        <f>('RCP26-NEW'!AM21*'Per Unit Emission'!V64)*3412969.28327645/'Life time change'!$C19</f>
        <v>0</v>
      </c>
      <c r="DV108">
        <f>('RCP26-NEW'!AN21*'Per Unit Emission'!W64)*3412969.28327645/'Life time change'!$C19</f>
        <v>0</v>
      </c>
      <c r="DW108">
        <f>('RCP26-NEW'!AO21*'Per Unit Emission'!X64)*3412969.28327645/'Life time change'!$C19</f>
        <v>0</v>
      </c>
      <c r="DX108">
        <f>('RCP26-NEW'!AP21*'Per Unit Emission'!Y64)*3412969.28327645/'Life time change'!$C19</f>
        <v>0</v>
      </c>
      <c r="DY108">
        <f>('RCP26-NEW'!AQ21*'Per Unit Emission'!Z64)*3412969.28327645/'Life time change'!$C19</f>
        <v>0</v>
      </c>
      <c r="DZ108">
        <f>('RCP26-NEW'!AR21*'Per Unit Emission'!AA64)*3412969.28327645/'Life time change'!$C19</f>
        <v>0</v>
      </c>
      <c r="EA108">
        <f>('RCP26-NEW'!AS21*'Per Unit Emission'!AB64)*3412969.28327645/'Life time change'!$C19</f>
        <v>0</v>
      </c>
      <c r="EB108">
        <f>('RCP26-NEW'!AT21*'Per Unit Emission'!AC64)*3412969.28327645/'Life time change'!$C19</f>
        <v>0</v>
      </c>
      <c r="EC108">
        <f>('RCP26-NEW'!AU21*'Per Unit Emission'!AD64)*3412969.28327645/'Life time change'!$C19</f>
        <v>0</v>
      </c>
      <c r="ED108">
        <f>('RCP26-NEW'!AV21*'Per Unit Emission'!AE64)*3412969.28327645/'Life time change'!$C19</f>
        <v>0</v>
      </c>
      <c r="EE108">
        <f>('RCP26-NEW'!AW21*'Per Unit Emission'!AF64)*3412969.28327645/'Life time change'!$C19</f>
        <v>0</v>
      </c>
      <c r="EF108">
        <f>('RCP26-NEW'!AX21*'Per Unit Emission'!AG64)*3412969.28327645/'Life time change'!$C19</f>
        <v>0</v>
      </c>
      <c r="EG108">
        <f>('RCP26-NEW'!AY21*'Per Unit Emission'!AH64)*3412969.28327645/'Life time change'!$C19</f>
        <v>0</v>
      </c>
      <c r="EH108">
        <f>('RCP26-NEW'!AZ21*'Per Unit Emission'!AI64)*3412969.28327645/'Life time change'!$C19</f>
        <v>0</v>
      </c>
      <c r="EI108">
        <f>('RCP26-NEW'!BA21*'Per Unit Emission'!AJ64)*3412969.28327645</f>
        <v>0</v>
      </c>
      <c r="EJ108">
        <f>('RCP26-NEW'!BB21*'Per Unit Emission'!T64)*3412969.28327645/'Life time change'!$C19</f>
        <v>0</v>
      </c>
      <c r="EK108">
        <f>('RCP26-NEW'!BC21*'Per Unit Emission'!U64)*3412969.28327645/'Life time change'!$C19</f>
        <v>0</v>
      </c>
      <c r="EL108">
        <f>('RCP26-NEW'!BD21*'Per Unit Emission'!V64)*3412969.28327645/'Life time change'!$C19</f>
        <v>0</v>
      </c>
      <c r="EM108">
        <f>('RCP26-NEW'!BE21*'Per Unit Emission'!W64)*3412969.28327645/'Life time change'!$C19</f>
        <v>0</v>
      </c>
      <c r="EN108">
        <f>('RCP26-NEW'!BF21*'Per Unit Emission'!X64)*3412969.28327645/'Life time change'!$C19</f>
        <v>0</v>
      </c>
      <c r="EO108">
        <f>('RCP26-NEW'!BG21*'Per Unit Emission'!Y64)*3412969.28327645/'Life time change'!$C19</f>
        <v>0</v>
      </c>
      <c r="EP108">
        <f>('RCP26-NEW'!BH21*'Per Unit Emission'!Z64)*3412969.28327645/'Life time change'!$C19</f>
        <v>0</v>
      </c>
      <c r="EQ108">
        <f>('RCP26-NEW'!BI21*'Per Unit Emission'!AA64)*3412969.28327645/'Life time change'!$C19</f>
        <v>0</v>
      </c>
      <c r="ER108">
        <f>('RCP26-NEW'!BJ21*'Per Unit Emission'!AB64)*3412969.28327645/'Life time change'!$C19</f>
        <v>0</v>
      </c>
      <c r="ES108">
        <f>('RCP26-NEW'!BK21*'Per Unit Emission'!AC64)*3412969.28327645/'Life time change'!$C19</f>
        <v>0</v>
      </c>
      <c r="ET108">
        <f>('RCP26-NEW'!BL21*'Per Unit Emission'!AD64)*3412969.28327645/'Life time change'!$C19</f>
        <v>0</v>
      </c>
      <c r="EU108">
        <f>('RCP26-NEW'!BM21*'Per Unit Emission'!AE64)*3412969.28327645/'Life time change'!$C19</f>
        <v>0</v>
      </c>
      <c r="EV108">
        <f>('RCP26-NEW'!BN21*'Per Unit Emission'!AF64)*3412969.28327645/'Life time change'!$C19</f>
        <v>0</v>
      </c>
      <c r="EW108">
        <f>('RCP26-NEW'!BO21*'Per Unit Emission'!AG64)*3412969.28327645/'Life time change'!$C19</f>
        <v>0</v>
      </c>
      <c r="EX108">
        <f>('RCP26-NEW'!BP21*'Per Unit Emission'!AH64)*3412969.28327645/'Life time change'!$C19</f>
        <v>0</v>
      </c>
      <c r="EY108">
        <f>('RCP26-NEW'!BQ21*'Per Unit Emission'!AI64)*3412969.28327645/'Life time change'!$C19</f>
        <v>0</v>
      </c>
      <c r="EZ108">
        <f>('RCP26-NEW'!BR21*'Per Unit Emission'!AJ64)*3412969.28327645</f>
        <v>0</v>
      </c>
      <c r="FA108">
        <f>('RCP26-NEW'!BS21*'Per Unit Emission'!T64)*3412969.28327645/'Life time change'!$C19</f>
        <v>0</v>
      </c>
      <c r="FB108">
        <f>('RCP26-NEW'!BT21*'Per Unit Emission'!U64)*3412969.28327645/'Life time change'!$C19</f>
        <v>0</v>
      </c>
      <c r="FC108">
        <f>('RCP26-NEW'!BU21*'Per Unit Emission'!V64)*3412969.28327645/'Life time change'!$C19</f>
        <v>0</v>
      </c>
      <c r="FD108">
        <f>('RCP26-NEW'!BV21*'Per Unit Emission'!W64)*3412969.28327645/'Life time change'!$C19</f>
        <v>0</v>
      </c>
      <c r="FE108">
        <f>('RCP26-NEW'!BW21*'Per Unit Emission'!X64)*3412969.28327645/'Life time change'!$C19</f>
        <v>0</v>
      </c>
      <c r="FF108">
        <f>('RCP26-NEW'!BX21*'Per Unit Emission'!Y64)*3412969.28327645/'Life time change'!$C19</f>
        <v>0</v>
      </c>
      <c r="FG108">
        <f>('RCP26-NEW'!BY21*'Per Unit Emission'!Z64)*3412969.28327645/'Life time change'!$C19</f>
        <v>0</v>
      </c>
      <c r="FH108">
        <f>('RCP26-NEW'!BZ21*'Per Unit Emission'!AA64)*3412969.28327645/'Life time change'!$C19</f>
        <v>0</v>
      </c>
      <c r="FI108">
        <f>('RCP26-NEW'!CA21*'Per Unit Emission'!AB64)*3412969.28327645/'Life time change'!$C19</f>
        <v>0</v>
      </c>
      <c r="FJ108">
        <f>('RCP26-NEW'!CB21*'Per Unit Emission'!AC64)*3412969.28327645/'Life time change'!$C19</f>
        <v>0</v>
      </c>
      <c r="FK108">
        <f>('RCP26-NEW'!CC21*'Per Unit Emission'!AD64)*3412969.28327645/'Life time change'!$C19</f>
        <v>0</v>
      </c>
      <c r="FL108">
        <f>('RCP26-NEW'!CD21*'Per Unit Emission'!AE64)*3412969.28327645/'Life time change'!$C19</f>
        <v>0</v>
      </c>
      <c r="FM108">
        <f>('RCP26-NEW'!CE21*'Per Unit Emission'!AF64)*3412969.28327645/'Life time change'!$C19</f>
        <v>0</v>
      </c>
      <c r="FN108">
        <f>('RCP26-NEW'!CF21*'Per Unit Emission'!AG64)*3412969.28327645/'Life time change'!$C19</f>
        <v>0</v>
      </c>
      <c r="FO108">
        <f>('RCP26-NEW'!CG21*'Per Unit Emission'!AH64)*3412969.28327645/'Life time change'!$C19</f>
        <v>0</v>
      </c>
      <c r="FP108">
        <f>('RCP26-NEW'!CH21*'Per Unit Emission'!AI64)*3412969.28327645/'Life time change'!$C19</f>
        <v>0</v>
      </c>
      <c r="FS108">
        <v>2027</v>
      </c>
      <c r="FT108">
        <f>('RCP19-NEW'!C21*'Per Unit Emission'!AK64)*3412969.28327645/'Life time change'!$C19</f>
        <v>0</v>
      </c>
      <c r="FU108">
        <f>('RCP19-NEW'!D21*'Per Unit Emission'!AL64)*3412969.28327645/'Life time change'!$C19</f>
        <v>0</v>
      </c>
      <c r="FV108">
        <f>('RCP19-NEW'!E21*'Per Unit Emission'!AM64)*3412969.28327645/'Life time change'!$C19</f>
        <v>0</v>
      </c>
      <c r="FW108">
        <f>('RCP19-NEW'!F21*'Per Unit Emission'!AN64)*3412969.28327645/'Life time change'!$C19</f>
        <v>0</v>
      </c>
      <c r="FX108">
        <f>('RCP19-NEW'!G21*'Per Unit Emission'!AO64)*3412969.28327645/'Life time change'!$C19</f>
        <v>0</v>
      </c>
      <c r="FY108">
        <f>('RCP19-NEW'!H21*'Per Unit Emission'!AP64)*3412969.28327645/'Life time change'!$C19</f>
        <v>0</v>
      </c>
      <c r="FZ108">
        <f>('RCP19-NEW'!I21*'Per Unit Emission'!AQ64)*3412969.28327645/'Life time change'!$C19</f>
        <v>0</v>
      </c>
      <c r="GA108">
        <f>('RCP19-NEW'!J21*'Per Unit Emission'!AR64)*3412969.28327645/'Life time change'!$C19</f>
        <v>0</v>
      </c>
      <c r="GB108">
        <f>('RCP19-NEW'!K21*'Per Unit Emission'!AS64)*3412969.28327645/'Life time change'!$C19</f>
        <v>0</v>
      </c>
      <c r="GC108">
        <f>('RCP19-NEW'!L21*'Per Unit Emission'!AT64)*3412969.28327645/'Life time change'!$C19</f>
        <v>0</v>
      </c>
      <c r="GD108">
        <f>('RCP19-NEW'!M21*'Per Unit Emission'!AU64)*3412969.28327645/'Life time change'!$C19</f>
        <v>0</v>
      </c>
      <c r="GE108">
        <f>('RCP19-NEW'!N21*'Per Unit Emission'!AV64)*3412969.28327645/'Life time change'!$C19</f>
        <v>0</v>
      </c>
      <c r="GF108">
        <f>('RCP19-NEW'!O21*'Per Unit Emission'!AW64)*3412969.28327645/'Life time change'!$C19</f>
        <v>0</v>
      </c>
      <c r="GG108">
        <f>('RCP19-NEW'!P21*'Per Unit Emission'!AX64)*3412969.28327645/'Life time change'!$C19</f>
        <v>0</v>
      </c>
      <c r="GH108">
        <f>('RCP19-NEW'!Q21*'Per Unit Emission'!AY64)*3412969.28327645/'Life time change'!$C19</f>
        <v>0</v>
      </c>
      <c r="GI108">
        <f>('RCP19-NEW'!R21*'Per Unit Emission'!AZ64)*3412969.28327645/'Life time change'!$C19</f>
        <v>0</v>
      </c>
      <c r="GJ108">
        <f>('RCP19-NEW'!S21*'Per Unit Emission'!BA64)*3412969.28327645</f>
        <v>0</v>
      </c>
      <c r="GK108">
        <f>('RCP19-NEW'!T21*'Per Unit Emission'!AK64)*3412969.28327645/'Life time change'!$C19</f>
        <v>0</v>
      </c>
      <c r="GL108">
        <f>('RCP19-NEW'!U21*'Per Unit Emission'!AL64)*3412969.28327645/'Life time change'!$C19</f>
        <v>0</v>
      </c>
      <c r="GM108">
        <f>('RCP19-NEW'!V21*'Per Unit Emission'!AM64)*3412969.28327645/'Life time change'!$C19</f>
        <v>0</v>
      </c>
      <c r="GN108">
        <f>('RCP19-NEW'!W21*'Per Unit Emission'!AN64)*3412969.28327645/'Life time change'!$C19</f>
        <v>0</v>
      </c>
      <c r="GO108">
        <f>('RCP19-NEW'!X21*'Per Unit Emission'!AO64)*3412969.28327645/'Life time change'!$C19</f>
        <v>0</v>
      </c>
      <c r="GP108">
        <f>('RCP19-NEW'!Y21*'Per Unit Emission'!AP64)*3412969.28327645/'Life time change'!$C19</f>
        <v>0</v>
      </c>
      <c r="GQ108">
        <f>('RCP19-NEW'!Z21*'Per Unit Emission'!AQ64)*3412969.28327645/'Life time change'!$C19</f>
        <v>0</v>
      </c>
      <c r="GR108">
        <f>('RCP19-NEW'!AA21*'Per Unit Emission'!AR64)*3412969.28327645/'Life time change'!$C19</f>
        <v>0</v>
      </c>
      <c r="GS108">
        <f>('RCP19-NEW'!AB21*'Per Unit Emission'!AS64)*3412969.28327645/'Life time change'!$C19</f>
        <v>0</v>
      </c>
      <c r="GT108">
        <f>('RCP19-NEW'!AC21*'Per Unit Emission'!AT64)*3412969.28327645/'Life time change'!$C19</f>
        <v>0</v>
      </c>
      <c r="GU108">
        <f>('RCP19-NEW'!AD21*'Per Unit Emission'!AU64)*3412969.28327645/'Life time change'!$C19</f>
        <v>0</v>
      </c>
      <c r="GV108">
        <f>('RCP19-NEW'!AE21*'Per Unit Emission'!AV64)*3412969.28327645/'Life time change'!$C19</f>
        <v>0</v>
      </c>
      <c r="GW108">
        <f>('RCP19-NEW'!AF21*'Per Unit Emission'!AW64)*3412969.28327645/'Life time change'!$C19</f>
        <v>0</v>
      </c>
      <c r="GX108">
        <f>('RCP19-NEW'!AG21*'Per Unit Emission'!AX64)*3412969.28327645/'Life time change'!$C19</f>
        <v>0</v>
      </c>
      <c r="GY108">
        <f>('RCP19-NEW'!AH21*'Per Unit Emission'!AY64)*3412969.28327645/'Life time change'!$C19</f>
        <v>0</v>
      </c>
      <c r="GZ108">
        <f>('RCP19-NEW'!AI21*'Per Unit Emission'!AZ64)*3412969.28327645/'Life time change'!$C19</f>
        <v>0</v>
      </c>
      <c r="HA108">
        <f>('RCP19-NEW'!AJ21*'Per Unit Emission'!BA64)*3412969.28327645</f>
        <v>0</v>
      </c>
      <c r="HB108">
        <f>('RCP19-NEW'!AK21*'Per Unit Emission'!AK64)*3412969.28327645/'Life time change'!$C19</f>
        <v>0</v>
      </c>
      <c r="HC108">
        <f>('RCP19-NEW'!AL21*'Per Unit Emission'!AL64)*3412969.28327645/'Life time change'!$C19</f>
        <v>0</v>
      </c>
      <c r="HD108">
        <f>('RCP19-NEW'!AM21*'Per Unit Emission'!AM64)*3412969.28327645/'Life time change'!$C19</f>
        <v>0</v>
      </c>
      <c r="HE108">
        <f>('RCP19-NEW'!AN21*'Per Unit Emission'!AN64)*3412969.28327645/'Life time change'!$C19</f>
        <v>0</v>
      </c>
      <c r="HF108">
        <f>('RCP19-NEW'!AO21*'Per Unit Emission'!AO64)*3412969.28327645/'Life time change'!$C19</f>
        <v>0</v>
      </c>
      <c r="HG108">
        <f>('RCP19-NEW'!AP21*'Per Unit Emission'!AP64)*3412969.28327645/'Life time change'!$C19</f>
        <v>0</v>
      </c>
      <c r="HH108">
        <f>('RCP19-NEW'!AQ21*'Per Unit Emission'!AQ64)*3412969.28327645/'Life time change'!$C19</f>
        <v>0</v>
      </c>
      <c r="HI108">
        <f>('RCP19-NEW'!AR21*'Per Unit Emission'!AR64)*3412969.28327645/'Life time change'!$C19</f>
        <v>0</v>
      </c>
      <c r="HJ108">
        <f>('RCP19-NEW'!AS21*'Per Unit Emission'!AS64)*3412969.28327645/'Life time change'!$C19</f>
        <v>0</v>
      </c>
      <c r="HK108">
        <f>('RCP19-NEW'!AT21*'Per Unit Emission'!AT64)*3412969.28327645/'Life time change'!$C19</f>
        <v>0</v>
      </c>
      <c r="HL108">
        <f>('RCP19-NEW'!AU21*'Per Unit Emission'!AU64)*3412969.28327645/'Life time change'!$C19</f>
        <v>0</v>
      </c>
      <c r="HM108">
        <f>('RCP19-NEW'!AV21*'Per Unit Emission'!AV64)*3412969.28327645/'Life time change'!$C19</f>
        <v>0</v>
      </c>
      <c r="HN108">
        <f>('RCP19-NEW'!AW21*'Per Unit Emission'!AW64)*3412969.28327645/'Life time change'!$C19</f>
        <v>0</v>
      </c>
      <c r="HO108">
        <f>('RCP19-NEW'!AX21*'Per Unit Emission'!AX64)*3412969.28327645/'Life time change'!$C19</f>
        <v>0</v>
      </c>
      <c r="HP108">
        <f>('RCP19-NEW'!AY21*'Per Unit Emission'!AY64)*3412969.28327645/'Life time change'!$C19</f>
        <v>0</v>
      </c>
      <c r="HQ108">
        <f>('RCP19-NEW'!AZ21*'Per Unit Emission'!AZ64)*3412969.28327645/'Life time change'!$C19</f>
        <v>0</v>
      </c>
      <c r="HR108">
        <f>('RCP19-NEW'!BA21*'Per Unit Emission'!BA64)*3412969.28327645</f>
        <v>0</v>
      </c>
      <c r="HS108">
        <f>('RCP19-NEW'!BB21*'Per Unit Emission'!AK64)*3412969.28327645/'Life time change'!$C19</f>
        <v>0</v>
      </c>
      <c r="HT108">
        <f>('RCP19-NEW'!BC21*'Per Unit Emission'!AL64)*3412969.28327645/'Life time change'!$C19</f>
        <v>0</v>
      </c>
      <c r="HU108">
        <f>('RCP19-NEW'!BD21*'Per Unit Emission'!AM64)*3412969.28327645/'Life time change'!$C19</f>
        <v>0</v>
      </c>
      <c r="HV108">
        <f>('RCP19-NEW'!BE21*'Per Unit Emission'!AN64)*3412969.28327645/'Life time change'!$C19</f>
        <v>0</v>
      </c>
      <c r="HW108">
        <f>('RCP19-NEW'!BF21*'Per Unit Emission'!AO64)*3412969.28327645/'Life time change'!$C19</f>
        <v>0</v>
      </c>
      <c r="HX108">
        <f>('RCP19-NEW'!BG21*'Per Unit Emission'!AP64)*3412969.28327645/'Life time change'!$C19</f>
        <v>0</v>
      </c>
      <c r="HY108">
        <f>('RCP19-NEW'!BH21*'Per Unit Emission'!AQ64)*3412969.28327645/'Life time change'!$C19</f>
        <v>0</v>
      </c>
      <c r="HZ108">
        <f>('RCP19-NEW'!BI21*'Per Unit Emission'!AR64)*3412969.28327645/'Life time change'!$C19</f>
        <v>0</v>
      </c>
      <c r="IA108">
        <f>('RCP19-NEW'!BJ21*'Per Unit Emission'!AS64)*3412969.28327645/'Life time change'!$C19</f>
        <v>0</v>
      </c>
      <c r="IB108">
        <f>('RCP19-NEW'!BK21*'Per Unit Emission'!AT64)*3412969.28327645/'Life time change'!$C19</f>
        <v>0</v>
      </c>
      <c r="IC108">
        <f>('RCP19-NEW'!BL21*'Per Unit Emission'!AU64)*3412969.28327645/'Life time change'!$C19</f>
        <v>0</v>
      </c>
      <c r="ID108">
        <f>('RCP19-NEW'!BM21*'Per Unit Emission'!AV64)*3412969.28327645/'Life time change'!$C19</f>
        <v>0</v>
      </c>
      <c r="IE108">
        <f>('RCP19-NEW'!BN21*'Per Unit Emission'!AW64)*3412969.28327645/'Life time change'!$C19</f>
        <v>0</v>
      </c>
      <c r="IF108">
        <f>('RCP19-NEW'!BO21*'Per Unit Emission'!AX64)*3412969.28327645/'Life time change'!$C19</f>
        <v>0</v>
      </c>
      <c r="IG108">
        <f>('RCP19-NEW'!BP21*'Per Unit Emission'!AY64)*3412969.28327645/'Life time change'!$C19</f>
        <v>0</v>
      </c>
      <c r="IH108">
        <f>('RCP19-NEW'!BQ21*'Per Unit Emission'!AZ64)*3412969.28327645/'Life time change'!$C19</f>
        <v>0</v>
      </c>
      <c r="II108">
        <f>('RCP19-NEW'!BR21*'Per Unit Emission'!BA64)*3412969.28327645</f>
        <v>0</v>
      </c>
      <c r="IJ108">
        <f>('RCP19-NEW'!BS21*'Per Unit Emission'!AK64)*3412969.28327645/'Life time change'!$C19</f>
        <v>0</v>
      </c>
      <c r="IK108">
        <f>('RCP19-NEW'!BT21*'Per Unit Emission'!AL64)*3412969.28327645/'Life time change'!$C19</f>
        <v>0</v>
      </c>
      <c r="IL108">
        <f>('RCP19-NEW'!BU21*'Per Unit Emission'!AM64)*3412969.28327645/'Life time change'!$C19</f>
        <v>0</v>
      </c>
      <c r="IM108">
        <f>('RCP19-NEW'!BV21*'Per Unit Emission'!AN64)*3412969.28327645/'Life time change'!$C19</f>
        <v>0</v>
      </c>
      <c r="IN108">
        <f>('RCP19-NEW'!BW21*'Per Unit Emission'!AO64)*3412969.28327645/'Life time change'!$C19</f>
        <v>0</v>
      </c>
      <c r="IO108">
        <f>('RCP19-NEW'!BX21*'Per Unit Emission'!AP64)*3412969.28327645/'Life time change'!$C19</f>
        <v>0</v>
      </c>
      <c r="IP108">
        <f>('RCP19-NEW'!BY21*'Per Unit Emission'!AQ64)*3412969.28327645/'Life time change'!$C19</f>
        <v>0</v>
      </c>
      <c r="IQ108">
        <f>('RCP19-NEW'!BZ21*'Per Unit Emission'!AR64)*3412969.28327645/'Life time change'!$C19</f>
        <v>0</v>
      </c>
      <c r="IR108">
        <f>('RCP19-NEW'!CA21*'Per Unit Emission'!AS64)*3412969.28327645/'Life time change'!$C19</f>
        <v>0</v>
      </c>
      <c r="IS108">
        <f>('RCP19-NEW'!CB21*'Per Unit Emission'!AT64)*3412969.28327645/'Life time change'!$C19</f>
        <v>0</v>
      </c>
      <c r="IT108">
        <f>('RCP19-NEW'!CC21*'Per Unit Emission'!AU64)*3412969.28327645/'Life time change'!$C19</f>
        <v>0</v>
      </c>
      <c r="IU108">
        <f>('RCP19-NEW'!CD21*'Per Unit Emission'!AV64)*3412969.28327645/'Life time change'!$C19</f>
        <v>0</v>
      </c>
      <c r="IV108">
        <f>('RCP19-NEW'!CE21*'Per Unit Emission'!AW64)*3412969.28327645/'Life time change'!$C19</f>
        <v>0</v>
      </c>
      <c r="IW108">
        <f>('RCP19-NEW'!CF21*'Per Unit Emission'!AX64)*3412969.28327645/'Life time change'!$C19</f>
        <v>0</v>
      </c>
      <c r="IX108">
        <f>('RCP19-NEW'!CG21*'Per Unit Emission'!AY64)*3412969.28327645/'Life time change'!$C19</f>
        <v>0</v>
      </c>
      <c r="IY108">
        <f>('RCP19-NEW'!CH21*'Per Unit Emission'!AZ64)*3412969.28327645/'Life time change'!$C19</f>
        <v>0</v>
      </c>
    </row>
    <row r="109" spans="1:259" x14ac:dyDescent="0.25">
      <c r="A109">
        <v>2028</v>
      </c>
      <c r="B109">
        <f>('Base-New'!C22*'Per Unit Emission'!C65)*3412969.28327645/'Life time change'!$C20</f>
        <v>0</v>
      </c>
      <c r="C109">
        <f>('Base-New'!D22*'Per Unit Emission'!D65)*3412969.28327645/'Life time change'!$C20</f>
        <v>0</v>
      </c>
      <c r="D109">
        <f>('Base-New'!E22*'Per Unit Emission'!E65)*3412969.28327645/'Life time change'!$C20</f>
        <v>0</v>
      </c>
      <c r="E109">
        <f>('Base-New'!F22*'Per Unit Emission'!F65)*3412969.28327645/'Life time change'!$C20</f>
        <v>0</v>
      </c>
      <c r="F109">
        <f>('Base-New'!G22*'Per Unit Emission'!G65)*3412969.28327645/'Life time change'!$C20</f>
        <v>0</v>
      </c>
      <c r="G109">
        <f>('Base-New'!H22*'Per Unit Emission'!H65)*3412969.28327645/'Life time change'!$C20</f>
        <v>0</v>
      </c>
      <c r="H109">
        <f>('Base-New'!I22*'Per Unit Emission'!I65)*3412969.28327645/'Life time change'!$C20</f>
        <v>0</v>
      </c>
      <c r="I109">
        <f>('Base-New'!J22*'Per Unit Emission'!J65)*3412969.28327645/'Life time change'!$C20</f>
        <v>0</v>
      </c>
      <c r="J109">
        <f>('Base-New'!K22*'Per Unit Emission'!K65)*3412969.28327645/'Life time change'!$C20</f>
        <v>0</v>
      </c>
      <c r="K109">
        <f>('Base-New'!L22*'Per Unit Emission'!L65)*3412969.28327645/'Life time change'!$C20</f>
        <v>0</v>
      </c>
      <c r="L109">
        <f>('Base-New'!M22*'Per Unit Emission'!M65)*3412969.28327645/'Life time change'!$C20</f>
        <v>0</v>
      </c>
      <c r="M109">
        <f>('Base-New'!N22*'Per Unit Emission'!N65)*3412969.28327645/'Life time change'!$C20</f>
        <v>0</v>
      </c>
      <c r="N109">
        <f>('Base-New'!O22*'Per Unit Emission'!O65)*3412969.28327645/'Life time change'!$C20</f>
        <v>0</v>
      </c>
      <c r="O109">
        <f>('Base-New'!P22*'Per Unit Emission'!P65)*3412969.28327645/'Life time change'!$C20</f>
        <v>0</v>
      </c>
      <c r="P109">
        <f>('Base-New'!Q22*'Per Unit Emission'!Q65)*3412969.28327645/'Life time change'!$C20</f>
        <v>0</v>
      </c>
      <c r="Q109">
        <f>('Base-New'!R22*'Per Unit Emission'!R65)*3412969.28327645/'Life time change'!$C20</f>
        <v>0</v>
      </c>
      <c r="R109">
        <v>18</v>
      </c>
      <c r="S109">
        <f>('Base-New'!T22*'Per Unit Emission'!C65)*3412969.28327645/'Life time change'!$C20</f>
        <v>0</v>
      </c>
      <c r="T109">
        <f>('Base-New'!U22*'Per Unit Emission'!D65)*3412969.28327645/'Life time change'!$C20</f>
        <v>0</v>
      </c>
      <c r="U109">
        <f>('Base-New'!V22*'Per Unit Emission'!E65)*3412969.28327645/'Life time change'!$C20</f>
        <v>0</v>
      </c>
      <c r="V109">
        <f>('Base-New'!W22*'Per Unit Emission'!F65)*3412969.28327645/'Life time change'!$C20</f>
        <v>0</v>
      </c>
      <c r="W109">
        <f>('Base-New'!X22*'Per Unit Emission'!G65)*3412969.28327645/'Life time change'!$C20</f>
        <v>0</v>
      </c>
      <c r="X109">
        <f>('Base-New'!Y22*'Per Unit Emission'!H65)*3412969.28327645/'Life time change'!$C20</f>
        <v>0</v>
      </c>
      <c r="Y109">
        <f>('Base-New'!Z22*'Per Unit Emission'!I65)*3412969.28327645/'Life time change'!$C20</f>
        <v>0</v>
      </c>
      <c r="Z109">
        <f>('Base-New'!AA22*'Per Unit Emission'!J65)*3412969.28327645/'Life time change'!$C20</f>
        <v>0</v>
      </c>
      <c r="AA109">
        <f>('Base-New'!AB22*'Per Unit Emission'!K65)*3412969.28327645/'Life time change'!$C20</f>
        <v>0</v>
      </c>
      <c r="AB109">
        <f>('Base-New'!AC22*'Per Unit Emission'!L65)*3412969.28327645/'Life time change'!$C20</f>
        <v>0</v>
      </c>
      <c r="AC109">
        <f>('Base-New'!AD22*'Per Unit Emission'!M65)*3412969.28327645/'Life time change'!$C20</f>
        <v>0</v>
      </c>
      <c r="AD109">
        <f>('Base-New'!AE22*'Per Unit Emission'!N65)*3412969.28327645/'Life time change'!$C20</f>
        <v>0</v>
      </c>
      <c r="AE109">
        <f>('Base-New'!AF22*'Per Unit Emission'!O65)*3412969.28327645/'Life time change'!$C20</f>
        <v>0</v>
      </c>
      <c r="AF109">
        <f>('Base-New'!AG22*'Per Unit Emission'!P65)*3412969.28327645/'Life time change'!$C20</f>
        <v>0</v>
      </c>
      <c r="AG109">
        <f>('Base-New'!AH22*'Per Unit Emission'!Q65)*3412969.28327645/'Life time change'!$C20</f>
        <v>0</v>
      </c>
      <c r="AH109">
        <f>('Base-New'!AI22*'Per Unit Emission'!R65)*3412969.28327645/'Life time change'!$C20</f>
        <v>0</v>
      </c>
      <c r="AI109">
        <v>18</v>
      </c>
      <c r="AJ109">
        <f>('Base-New'!AK22*'Per Unit Emission'!C65)*3412969.28327645/'Life time change'!$C20</f>
        <v>0</v>
      </c>
      <c r="AK109">
        <f>('Base-New'!AL22*'Per Unit Emission'!D65)*3412969.28327645/'Life time change'!$C20</f>
        <v>0</v>
      </c>
      <c r="AL109">
        <f>('Base-New'!AM22*'Per Unit Emission'!E65)*3412969.28327645/'Life time change'!$C20</f>
        <v>0</v>
      </c>
      <c r="AM109">
        <f>('Base-New'!AN22*'Per Unit Emission'!F65)*3412969.28327645/'Life time change'!$C20</f>
        <v>0</v>
      </c>
      <c r="AN109">
        <f>('Base-New'!AO22*'Per Unit Emission'!G65)*3412969.28327645/'Life time change'!$C20</f>
        <v>0</v>
      </c>
      <c r="AO109">
        <f>('Base-New'!AP22*'Per Unit Emission'!H65)*3412969.28327645/'Life time change'!$C20</f>
        <v>0</v>
      </c>
      <c r="AP109">
        <f>('Base-New'!AQ22*'Per Unit Emission'!I65)*3412969.28327645/'Life time change'!$C20</f>
        <v>0</v>
      </c>
      <c r="AQ109">
        <f>('Base-New'!AR22*'Per Unit Emission'!J65)*3412969.28327645/'Life time change'!$C20</f>
        <v>0</v>
      </c>
      <c r="AR109">
        <f>('Base-New'!AS22*'Per Unit Emission'!K65)*3412969.28327645/'Life time change'!$C20</f>
        <v>0</v>
      </c>
      <c r="AS109">
        <f>('Base-New'!AT22*'Per Unit Emission'!L65)*3412969.28327645/'Life time change'!$C20</f>
        <v>0</v>
      </c>
      <c r="AT109">
        <f>('Base-New'!AU22*'Per Unit Emission'!M65)*3412969.28327645/'Life time change'!$C20</f>
        <v>0</v>
      </c>
      <c r="AU109">
        <f>('Base-New'!AV22*'Per Unit Emission'!N65)*3412969.28327645/'Life time change'!$C20</f>
        <v>0</v>
      </c>
      <c r="AV109">
        <f>('Base-New'!AW22*'Per Unit Emission'!O65)*3412969.28327645/'Life time change'!$C20</f>
        <v>0</v>
      </c>
      <c r="AW109">
        <f>('Base-New'!AX22*'Per Unit Emission'!P65)*3412969.28327645/'Life time change'!$C20</f>
        <v>0</v>
      </c>
      <c r="AX109">
        <f>('Base-New'!AY22*'Per Unit Emission'!Q65)*3412969.28327645/'Life time change'!$C20</f>
        <v>0</v>
      </c>
      <c r="AY109">
        <f>('Base-New'!AZ22*'Per Unit Emission'!R65)*3412969.28327645/'Life time change'!$C20</f>
        <v>0</v>
      </c>
      <c r="AZ109">
        <v>18</v>
      </c>
      <c r="BA109">
        <f>('Base-New'!BB22*'Per Unit Emission'!C65)*3412969.28327645/'Life time change'!$C20</f>
        <v>0</v>
      </c>
      <c r="BB109">
        <f>('Base-New'!BC22*'Per Unit Emission'!D65)*3412969.28327645/'Life time change'!$C20</f>
        <v>0</v>
      </c>
      <c r="BC109">
        <f>('Base-New'!BD22*'Per Unit Emission'!E65)*3412969.28327645/'Life time change'!$C20</f>
        <v>0</v>
      </c>
      <c r="BD109">
        <f>('Base-New'!BE22*'Per Unit Emission'!F65)*3412969.28327645/'Life time change'!$C20</f>
        <v>0</v>
      </c>
      <c r="BE109">
        <f>('Base-New'!BF22*'Per Unit Emission'!G65)*3412969.28327645/'Life time change'!$C20</f>
        <v>0</v>
      </c>
      <c r="BF109">
        <f>('Base-New'!BG22*'Per Unit Emission'!H65)*3412969.28327645/'Life time change'!$C20</f>
        <v>0</v>
      </c>
      <c r="BG109">
        <f>('Base-New'!BH22*'Per Unit Emission'!I65)*3412969.28327645/'Life time change'!$C20</f>
        <v>0</v>
      </c>
      <c r="BH109">
        <f>('Base-New'!BI22*'Per Unit Emission'!J65)*3412969.28327645/'Life time change'!$C20</f>
        <v>0</v>
      </c>
      <c r="BI109">
        <f>('Base-New'!BJ22*'Per Unit Emission'!K65)*3412969.28327645/'Life time change'!$C20</f>
        <v>0</v>
      </c>
      <c r="BJ109">
        <f>('Base-New'!BK22*'Per Unit Emission'!L65)*3412969.28327645/'Life time change'!$C20</f>
        <v>0</v>
      </c>
      <c r="BK109">
        <f>('Base-New'!BL22*'Per Unit Emission'!M65)*3412969.28327645/'Life time change'!$C20</f>
        <v>0</v>
      </c>
      <c r="BL109">
        <f>('Base-New'!BM22*'Per Unit Emission'!N65)*3412969.28327645/'Life time change'!$C20</f>
        <v>0</v>
      </c>
      <c r="BM109">
        <f>('Base-New'!BN22*'Per Unit Emission'!O65)*3412969.28327645/'Life time change'!$C20</f>
        <v>0</v>
      </c>
      <c r="BN109">
        <f>('Base-New'!BO22*'Per Unit Emission'!P65)*3412969.28327645/'Life time change'!$C20</f>
        <v>0</v>
      </c>
      <c r="BO109">
        <f>('Base-New'!BP22*'Per Unit Emission'!Q65)*3412969.28327645/'Life time change'!$C20</f>
        <v>0</v>
      </c>
      <c r="BP109">
        <f>('Base-New'!BQ22*'Per Unit Emission'!R65)*3412969.28327645/'Life time change'!$C20</f>
        <v>0</v>
      </c>
      <c r="BQ109">
        <v>18</v>
      </c>
      <c r="BR109">
        <f>('Base-New'!BS22*'Per Unit Emission'!C65)*3412969.28327645/'Life time change'!$C20</f>
        <v>0</v>
      </c>
      <c r="BS109">
        <f>('Base-New'!BT22*'Per Unit Emission'!D65)*3412969.28327645/'Life time change'!$C20</f>
        <v>0</v>
      </c>
      <c r="BT109">
        <f>('Base-New'!BU22*'Per Unit Emission'!E65)*3412969.28327645/'Life time change'!$C20</f>
        <v>0</v>
      </c>
      <c r="BU109">
        <f>('Base-New'!BV22*'Per Unit Emission'!F65)*3412969.28327645/'Life time change'!$C20</f>
        <v>0</v>
      </c>
      <c r="BV109">
        <f>('Base-New'!BW22*'Per Unit Emission'!G65)*3412969.28327645/'Life time change'!$C20</f>
        <v>0</v>
      </c>
      <c r="BW109">
        <f>('Base-New'!BX22*'Per Unit Emission'!H65)*3412969.28327645/'Life time change'!$C20</f>
        <v>0</v>
      </c>
      <c r="BX109">
        <f>('Base-New'!BY22*'Per Unit Emission'!I65)*3412969.28327645/'Life time change'!$C20</f>
        <v>0</v>
      </c>
      <c r="BY109">
        <f>('Base-New'!BZ22*'Per Unit Emission'!J65)*3412969.28327645/'Life time change'!$C20</f>
        <v>0</v>
      </c>
      <c r="BZ109">
        <f>('Base-New'!CA22*'Per Unit Emission'!K65)*3412969.28327645/'Life time change'!$C20</f>
        <v>0</v>
      </c>
      <c r="CA109">
        <f>('Base-New'!CB22*'Per Unit Emission'!L65)*3412969.28327645/'Life time change'!$C20</f>
        <v>0</v>
      </c>
      <c r="CB109">
        <f>('Base-New'!CC22*'Per Unit Emission'!M65)*3412969.28327645/'Life time change'!$C20</f>
        <v>0</v>
      </c>
      <c r="CC109">
        <f>('Base-New'!CD22*'Per Unit Emission'!N65)*3412969.28327645/'Life time change'!$C20</f>
        <v>0</v>
      </c>
      <c r="CD109">
        <f>('Base-New'!CE22*'Per Unit Emission'!O65)*3412969.28327645/'Life time change'!$C20</f>
        <v>0</v>
      </c>
      <c r="CE109">
        <f>('Base-New'!CF22*'Per Unit Emission'!P65)*3412969.28327645/'Life time change'!$C20</f>
        <v>0</v>
      </c>
      <c r="CF109">
        <f>('Base-New'!CG22*'Per Unit Emission'!Q65)*3412969.28327645/'Life time change'!$C20</f>
        <v>0</v>
      </c>
      <c r="CG109">
        <f>('Base-New'!CH22*'Per Unit Emission'!R65)*3412969.28327645/'Life time change'!$C20</f>
        <v>0</v>
      </c>
      <c r="CJ109">
        <v>2028</v>
      </c>
      <c r="CK109">
        <f>('RCP26-NEW'!C22*'Per Unit Emission'!T65)*3412969.28327645/'Life time change'!$C20</f>
        <v>0</v>
      </c>
      <c r="CL109">
        <f>('RCP26-NEW'!D22*'Per Unit Emission'!U65)*3412969.28327645/'Life time change'!$C20</f>
        <v>0</v>
      </c>
      <c r="CM109">
        <f>('RCP26-NEW'!E22*'Per Unit Emission'!V65)*3412969.28327645/'Life time change'!$C20</f>
        <v>0</v>
      </c>
      <c r="CN109">
        <f>('RCP26-NEW'!F22*'Per Unit Emission'!W65)*3412969.28327645/'Life time change'!$C20</f>
        <v>0</v>
      </c>
      <c r="CO109">
        <f>('RCP26-NEW'!G22*'Per Unit Emission'!X65)*3412969.28327645/'Life time change'!$C20</f>
        <v>0</v>
      </c>
      <c r="CP109">
        <f>('RCP26-NEW'!H22*'Per Unit Emission'!Y65)*3412969.28327645/'Life time change'!$C20</f>
        <v>0</v>
      </c>
      <c r="CQ109">
        <f>('RCP26-NEW'!I22*'Per Unit Emission'!Z65)*3412969.28327645/'Life time change'!$C20</f>
        <v>0</v>
      </c>
      <c r="CR109">
        <f>('RCP26-NEW'!J22*'Per Unit Emission'!AA65)*3412969.28327645/'Life time change'!$C20</f>
        <v>0</v>
      </c>
      <c r="CS109">
        <f>('RCP26-NEW'!K22*'Per Unit Emission'!AB65)*3412969.28327645/'Life time change'!$C20</f>
        <v>0</v>
      </c>
      <c r="CT109">
        <f>('RCP26-NEW'!L22*'Per Unit Emission'!AC65)*3412969.28327645/'Life time change'!$C20</f>
        <v>0</v>
      </c>
      <c r="CU109">
        <f>('RCP26-NEW'!M22*'Per Unit Emission'!AD65)*3412969.28327645/'Life time change'!$C20</f>
        <v>0</v>
      </c>
      <c r="CV109">
        <f>('RCP26-NEW'!N22*'Per Unit Emission'!AE65)*3412969.28327645/'Life time change'!$C20</f>
        <v>0</v>
      </c>
      <c r="CW109">
        <f>('RCP26-NEW'!O22*'Per Unit Emission'!AF65)*3412969.28327645/'Life time change'!$C20</f>
        <v>0</v>
      </c>
      <c r="CX109">
        <f>('RCP26-NEW'!P22*'Per Unit Emission'!AG65)*3412969.28327645/'Life time change'!$C20</f>
        <v>0</v>
      </c>
      <c r="CY109">
        <f>('RCP26-NEW'!Q22*'Per Unit Emission'!AH65)*3412969.28327645/'Life time change'!$C20</f>
        <v>0</v>
      </c>
      <c r="CZ109">
        <f>('RCP26-NEW'!R22*'Per Unit Emission'!AI65)*3412969.28327645/'Life time change'!$C20</f>
        <v>0</v>
      </c>
      <c r="DA109">
        <f>('RCP26-NEW'!S22*'Per Unit Emission'!AJ65)*3412969.28327645</f>
        <v>0</v>
      </c>
      <c r="DB109">
        <f>('RCP26-NEW'!T22*'Per Unit Emission'!T65)*3412969.28327645/'Life time change'!$C20</f>
        <v>0</v>
      </c>
      <c r="DC109">
        <f>('RCP26-NEW'!U22*'Per Unit Emission'!U65)*3412969.28327645/'Life time change'!$C20</f>
        <v>0</v>
      </c>
      <c r="DD109">
        <f>('RCP26-NEW'!V22*'Per Unit Emission'!V65)*3412969.28327645/'Life time change'!$C20</f>
        <v>0</v>
      </c>
      <c r="DE109">
        <f>('RCP26-NEW'!W22*'Per Unit Emission'!W65)*3412969.28327645/'Life time change'!$C20</f>
        <v>0</v>
      </c>
      <c r="DF109">
        <f>('RCP26-NEW'!X22*'Per Unit Emission'!X65)*3412969.28327645/'Life time change'!$C20</f>
        <v>0</v>
      </c>
      <c r="DG109">
        <f>('RCP26-NEW'!Y22*'Per Unit Emission'!Y65)*3412969.28327645/'Life time change'!$C20</f>
        <v>0</v>
      </c>
      <c r="DH109">
        <f>('RCP26-NEW'!Z22*'Per Unit Emission'!Z65)*3412969.28327645/'Life time change'!$C20</f>
        <v>0</v>
      </c>
      <c r="DI109">
        <f>('RCP26-NEW'!AA22*'Per Unit Emission'!AA65)*3412969.28327645/'Life time change'!$C20</f>
        <v>0</v>
      </c>
      <c r="DJ109">
        <f>('RCP26-NEW'!AB22*'Per Unit Emission'!AB65)*3412969.28327645/'Life time change'!$C20</f>
        <v>0</v>
      </c>
      <c r="DK109">
        <f>('RCP26-NEW'!AC22*'Per Unit Emission'!AC65)*3412969.28327645/'Life time change'!$C20</f>
        <v>0</v>
      </c>
      <c r="DL109">
        <f>('RCP26-NEW'!AD22*'Per Unit Emission'!AD65)*3412969.28327645/'Life time change'!$C20</f>
        <v>0</v>
      </c>
      <c r="DM109">
        <f>('RCP26-NEW'!AE22*'Per Unit Emission'!AE65)*3412969.28327645/'Life time change'!$C20</f>
        <v>0</v>
      </c>
      <c r="DN109">
        <f>('RCP26-NEW'!AF22*'Per Unit Emission'!AF65)*3412969.28327645/'Life time change'!$C20</f>
        <v>0</v>
      </c>
      <c r="DO109">
        <f>('RCP26-NEW'!AG22*'Per Unit Emission'!AG65)*3412969.28327645/'Life time change'!$C20</f>
        <v>0</v>
      </c>
      <c r="DP109">
        <f>('RCP26-NEW'!AH22*'Per Unit Emission'!AH65)*3412969.28327645/'Life time change'!$C20</f>
        <v>0</v>
      </c>
      <c r="DQ109">
        <f>('RCP26-NEW'!AI22*'Per Unit Emission'!AI65)*3412969.28327645/'Life time change'!$C20</f>
        <v>0</v>
      </c>
      <c r="DR109">
        <f>('RCP26-NEW'!AJ22*'Per Unit Emission'!AJ65)*3412969.28327645</f>
        <v>0</v>
      </c>
      <c r="DS109">
        <f>('RCP26-NEW'!AK22*'Per Unit Emission'!T65)*3412969.28327645/'Life time change'!$C20</f>
        <v>0</v>
      </c>
      <c r="DT109">
        <f>('RCP26-NEW'!AL22*'Per Unit Emission'!U65)*3412969.28327645/'Life time change'!$C20</f>
        <v>0</v>
      </c>
      <c r="DU109">
        <f>('RCP26-NEW'!AM22*'Per Unit Emission'!V65)*3412969.28327645/'Life time change'!$C20</f>
        <v>0</v>
      </c>
      <c r="DV109">
        <f>('RCP26-NEW'!AN22*'Per Unit Emission'!W65)*3412969.28327645/'Life time change'!$C20</f>
        <v>0</v>
      </c>
      <c r="DW109">
        <f>('RCP26-NEW'!AO22*'Per Unit Emission'!X65)*3412969.28327645/'Life time change'!$C20</f>
        <v>0</v>
      </c>
      <c r="DX109">
        <f>('RCP26-NEW'!AP22*'Per Unit Emission'!Y65)*3412969.28327645/'Life time change'!$C20</f>
        <v>0</v>
      </c>
      <c r="DY109">
        <f>('RCP26-NEW'!AQ22*'Per Unit Emission'!Z65)*3412969.28327645/'Life time change'!$C20</f>
        <v>0</v>
      </c>
      <c r="DZ109">
        <f>('RCP26-NEW'!AR22*'Per Unit Emission'!AA65)*3412969.28327645/'Life time change'!$C20</f>
        <v>0</v>
      </c>
      <c r="EA109">
        <f>('RCP26-NEW'!AS22*'Per Unit Emission'!AB65)*3412969.28327645/'Life time change'!$C20</f>
        <v>0</v>
      </c>
      <c r="EB109">
        <f>('RCP26-NEW'!AT22*'Per Unit Emission'!AC65)*3412969.28327645/'Life time change'!$C20</f>
        <v>0</v>
      </c>
      <c r="EC109">
        <f>('RCP26-NEW'!AU22*'Per Unit Emission'!AD65)*3412969.28327645/'Life time change'!$C20</f>
        <v>0</v>
      </c>
      <c r="ED109">
        <f>('RCP26-NEW'!AV22*'Per Unit Emission'!AE65)*3412969.28327645/'Life time change'!$C20</f>
        <v>0</v>
      </c>
      <c r="EE109">
        <f>('RCP26-NEW'!AW22*'Per Unit Emission'!AF65)*3412969.28327645/'Life time change'!$C20</f>
        <v>0</v>
      </c>
      <c r="EF109">
        <f>('RCP26-NEW'!AX22*'Per Unit Emission'!AG65)*3412969.28327645/'Life time change'!$C20</f>
        <v>0</v>
      </c>
      <c r="EG109">
        <f>('RCP26-NEW'!AY22*'Per Unit Emission'!AH65)*3412969.28327645/'Life time change'!$C20</f>
        <v>0</v>
      </c>
      <c r="EH109">
        <f>('RCP26-NEW'!AZ22*'Per Unit Emission'!AI65)*3412969.28327645/'Life time change'!$C20</f>
        <v>0</v>
      </c>
      <c r="EI109">
        <f>('RCP26-NEW'!BA22*'Per Unit Emission'!AJ65)*3412969.28327645</f>
        <v>0</v>
      </c>
      <c r="EJ109">
        <f>('RCP26-NEW'!BB22*'Per Unit Emission'!T65)*3412969.28327645/'Life time change'!$C20</f>
        <v>0</v>
      </c>
      <c r="EK109">
        <f>('RCP26-NEW'!BC22*'Per Unit Emission'!U65)*3412969.28327645/'Life time change'!$C20</f>
        <v>0</v>
      </c>
      <c r="EL109">
        <f>('RCP26-NEW'!BD22*'Per Unit Emission'!V65)*3412969.28327645/'Life time change'!$C20</f>
        <v>0</v>
      </c>
      <c r="EM109">
        <f>('RCP26-NEW'!BE22*'Per Unit Emission'!W65)*3412969.28327645/'Life time change'!$C20</f>
        <v>0</v>
      </c>
      <c r="EN109">
        <f>('RCP26-NEW'!BF22*'Per Unit Emission'!X65)*3412969.28327645/'Life time change'!$C20</f>
        <v>0</v>
      </c>
      <c r="EO109">
        <f>('RCP26-NEW'!BG22*'Per Unit Emission'!Y65)*3412969.28327645/'Life time change'!$C20</f>
        <v>0</v>
      </c>
      <c r="EP109">
        <f>('RCP26-NEW'!BH22*'Per Unit Emission'!Z65)*3412969.28327645/'Life time change'!$C20</f>
        <v>0</v>
      </c>
      <c r="EQ109">
        <f>('RCP26-NEW'!BI22*'Per Unit Emission'!AA65)*3412969.28327645/'Life time change'!$C20</f>
        <v>0</v>
      </c>
      <c r="ER109">
        <f>('RCP26-NEW'!BJ22*'Per Unit Emission'!AB65)*3412969.28327645/'Life time change'!$C20</f>
        <v>0</v>
      </c>
      <c r="ES109">
        <f>('RCP26-NEW'!BK22*'Per Unit Emission'!AC65)*3412969.28327645/'Life time change'!$C20</f>
        <v>0</v>
      </c>
      <c r="ET109">
        <f>('RCP26-NEW'!BL22*'Per Unit Emission'!AD65)*3412969.28327645/'Life time change'!$C20</f>
        <v>0</v>
      </c>
      <c r="EU109">
        <f>('RCP26-NEW'!BM22*'Per Unit Emission'!AE65)*3412969.28327645/'Life time change'!$C20</f>
        <v>0</v>
      </c>
      <c r="EV109">
        <f>('RCP26-NEW'!BN22*'Per Unit Emission'!AF65)*3412969.28327645/'Life time change'!$C20</f>
        <v>0</v>
      </c>
      <c r="EW109">
        <f>('RCP26-NEW'!BO22*'Per Unit Emission'!AG65)*3412969.28327645/'Life time change'!$C20</f>
        <v>0</v>
      </c>
      <c r="EX109">
        <f>('RCP26-NEW'!BP22*'Per Unit Emission'!AH65)*3412969.28327645/'Life time change'!$C20</f>
        <v>0</v>
      </c>
      <c r="EY109">
        <f>('RCP26-NEW'!BQ22*'Per Unit Emission'!AI65)*3412969.28327645/'Life time change'!$C20</f>
        <v>0</v>
      </c>
      <c r="EZ109">
        <f>('RCP26-NEW'!BR22*'Per Unit Emission'!AJ65)*3412969.28327645</f>
        <v>0</v>
      </c>
      <c r="FA109">
        <f>('RCP26-NEW'!BS22*'Per Unit Emission'!T65)*3412969.28327645/'Life time change'!$C20</f>
        <v>0</v>
      </c>
      <c r="FB109">
        <f>('RCP26-NEW'!BT22*'Per Unit Emission'!U65)*3412969.28327645/'Life time change'!$C20</f>
        <v>0</v>
      </c>
      <c r="FC109">
        <f>('RCP26-NEW'!BU22*'Per Unit Emission'!V65)*3412969.28327645/'Life time change'!$C20</f>
        <v>0</v>
      </c>
      <c r="FD109">
        <f>('RCP26-NEW'!BV22*'Per Unit Emission'!W65)*3412969.28327645/'Life time change'!$C20</f>
        <v>0</v>
      </c>
      <c r="FE109">
        <f>('RCP26-NEW'!BW22*'Per Unit Emission'!X65)*3412969.28327645/'Life time change'!$C20</f>
        <v>0</v>
      </c>
      <c r="FF109">
        <f>('RCP26-NEW'!BX22*'Per Unit Emission'!Y65)*3412969.28327645/'Life time change'!$C20</f>
        <v>0</v>
      </c>
      <c r="FG109">
        <f>('RCP26-NEW'!BY22*'Per Unit Emission'!Z65)*3412969.28327645/'Life time change'!$C20</f>
        <v>0</v>
      </c>
      <c r="FH109">
        <f>('RCP26-NEW'!BZ22*'Per Unit Emission'!AA65)*3412969.28327645/'Life time change'!$C20</f>
        <v>0</v>
      </c>
      <c r="FI109">
        <f>('RCP26-NEW'!CA22*'Per Unit Emission'!AB65)*3412969.28327645/'Life time change'!$C20</f>
        <v>0</v>
      </c>
      <c r="FJ109">
        <f>('RCP26-NEW'!CB22*'Per Unit Emission'!AC65)*3412969.28327645/'Life time change'!$C20</f>
        <v>0</v>
      </c>
      <c r="FK109">
        <f>('RCP26-NEW'!CC22*'Per Unit Emission'!AD65)*3412969.28327645/'Life time change'!$C20</f>
        <v>0</v>
      </c>
      <c r="FL109">
        <f>('RCP26-NEW'!CD22*'Per Unit Emission'!AE65)*3412969.28327645/'Life time change'!$C20</f>
        <v>0</v>
      </c>
      <c r="FM109">
        <f>('RCP26-NEW'!CE22*'Per Unit Emission'!AF65)*3412969.28327645/'Life time change'!$C20</f>
        <v>0</v>
      </c>
      <c r="FN109">
        <f>('RCP26-NEW'!CF22*'Per Unit Emission'!AG65)*3412969.28327645/'Life time change'!$C20</f>
        <v>0</v>
      </c>
      <c r="FO109">
        <f>('RCP26-NEW'!CG22*'Per Unit Emission'!AH65)*3412969.28327645/'Life time change'!$C20</f>
        <v>0</v>
      </c>
      <c r="FP109">
        <f>('RCP26-NEW'!CH22*'Per Unit Emission'!AI65)*3412969.28327645/'Life time change'!$C20</f>
        <v>0</v>
      </c>
      <c r="FS109">
        <v>2028</v>
      </c>
      <c r="FT109">
        <f>('RCP19-NEW'!C22*'Per Unit Emission'!AK65)*3412969.28327645/'Life time change'!$C20</f>
        <v>0</v>
      </c>
      <c r="FU109">
        <f>('RCP19-NEW'!D22*'Per Unit Emission'!AL65)*3412969.28327645/'Life time change'!$C20</f>
        <v>0</v>
      </c>
      <c r="FV109">
        <f>('RCP19-NEW'!E22*'Per Unit Emission'!AM65)*3412969.28327645/'Life time change'!$C20</f>
        <v>0</v>
      </c>
      <c r="FW109">
        <f>('RCP19-NEW'!F22*'Per Unit Emission'!AN65)*3412969.28327645/'Life time change'!$C20</f>
        <v>0</v>
      </c>
      <c r="FX109">
        <f>('RCP19-NEW'!G22*'Per Unit Emission'!AO65)*3412969.28327645/'Life time change'!$C20</f>
        <v>0</v>
      </c>
      <c r="FY109">
        <f>('RCP19-NEW'!H22*'Per Unit Emission'!AP65)*3412969.28327645/'Life time change'!$C20</f>
        <v>0</v>
      </c>
      <c r="FZ109">
        <f>('RCP19-NEW'!I22*'Per Unit Emission'!AQ65)*3412969.28327645/'Life time change'!$C20</f>
        <v>0</v>
      </c>
      <c r="GA109">
        <f>('RCP19-NEW'!J22*'Per Unit Emission'!AR65)*3412969.28327645/'Life time change'!$C20</f>
        <v>0</v>
      </c>
      <c r="GB109">
        <f>('RCP19-NEW'!K22*'Per Unit Emission'!AS65)*3412969.28327645/'Life time change'!$C20</f>
        <v>0</v>
      </c>
      <c r="GC109">
        <f>('RCP19-NEW'!L22*'Per Unit Emission'!AT65)*3412969.28327645/'Life time change'!$C20</f>
        <v>0</v>
      </c>
      <c r="GD109">
        <f>('RCP19-NEW'!M22*'Per Unit Emission'!AU65)*3412969.28327645/'Life time change'!$C20</f>
        <v>0</v>
      </c>
      <c r="GE109">
        <f>('RCP19-NEW'!N22*'Per Unit Emission'!AV65)*3412969.28327645/'Life time change'!$C20</f>
        <v>0</v>
      </c>
      <c r="GF109">
        <f>('RCP19-NEW'!O22*'Per Unit Emission'!AW65)*3412969.28327645/'Life time change'!$C20</f>
        <v>0</v>
      </c>
      <c r="GG109">
        <f>('RCP19-NEW'!P22*'Per Unit Emission'!AX65)*3412969.28327645/'Life time change'!$C20</f>
        <v>0</v>
      </c>
      <c r="GH109">
        <f>('RCP19-NEW'!Q22*'Per Unit Emission'!AY65)*3412969.28327645/'Life time change'!$C20</f>
        <v>0</v>
      </c>
      <c r="GI109">
        <f>('RCP19-NEW'!R22*'Per Unit Emission'!AZ65)*3412969.28327645/'Life time change'!$C20</f>
        <v>0</v>
      </c>
      <c r="GJ109">
        <f>('RCP19-NEW'!S22*'Per Unit Emission'!BA65)*3412969.28327645</f>
        <v>0</v>
      </c>
      <c r="GK109">
        <f>('RCP19-NEW'!T22*'Per Unit Emission'!AK65)*3412969.28327645/'Life time change'!$C20</f>
        <v>0</v>
      </c>
      <c r="GL109">
        <f>('RCP19-NEW'!U22*'Per Unit Emission'!AL65)*3412969.28327645/'Life time change'!$C20</f>
        <v>0</v>
      </c>
      <c r="GM109">
        <f>('RCP19-NEW'!V22*'Per Unit Emission'!AM65)*3412969.28327645/'Life time change'!$C20</f>
        <v>0</v>
      </c>
      <c r="GN109">
        <f>('RCP19-NEW'!W22*'Per Unit Emission'!AN65)*3412969.28327645/'Life time change'!$C20</f>
        <v>0</v>
      </c>
      <c r="GO109">
        <f>('RCP19-NEW'!X22*'Per Unit Emission'!AO65)*3412969.28327645/'Life time change'!$C20</f>
        <v>0</v>
      </c>
      <c r="GP109">
        <f>('RCP19-NEW'!Y22*'Per Unit Emission'!AP65)*3412969.28327645/'Life time change'!$C20</f>
        <v>0</v>
      </c>
      <c r="GQ109">
        <f>('RCP19-NEW'!Z22*'Per Unit Emission'!AQ65)*3412969.28327645/'Life time change'!$C20</f>
        <v>0</v>
      </c>
      <c r="GR109">
        <f>('RCP19-NEW'!AA22*'Per Unit Emission'!AR65)*3412969.28327645/'Life time change'!$C20</f>
        <v>0</v>
      </c>
      <c r="GS109">
        <f>('RCP19-NEW'!AB22*'Per Unit Emission'!AS65)*3412969.28327645/'Life time change'!$C20</f>
        <v>0</v>
      </c>
      <c r="GT109">
        <f>('RCP19-NEW'!AC22*'Per Unit Emission'!AT65)*3412969.28327645/'Life time change'!$C20</f>
        <v>0</v>
      </c>
      <c r="GU109">
        <f>('RCP19-NEW'!AD22*'Per Unit Emission'!AU65)*3412969.28327645/'Life time change'!$C20</f>
        <v>0</v>
      </c>
      <c r="GV109">
        <f>('RCP19-NEW'!AE22*'Per Unit Emission'!AV65)*3412969.28327645/'Life time change'!$C20</f>
        <v>0</v>
      </c>
      <c r="GW109">
        <f>('RCP19-NEW'!AF22*'Per Unit Emission'!AW65)*3412969.28327645/'Life time change'!$C20</f>
        <v>0</v>
      </c>
      <c r="GX109">
        <f>('RCP19-NEW'!AG22*'Per Unit Emission'!AX65)*3412969.28327645/'Life time change'!$C20</f>
        <v>0</v>
      </c>
      <c r="GY109">
        <f>('RCP19-NEW'!AH22*'Per Unit Emission'!AY65)*3412969.28327645/'Life time change'!$C20</f>
        <v>0</v>
      </c>
      <c r="GZ109">
        <f>('RCP19-NEW'!AI22*'Per Unit Emission'!AZ65)*3412969.28327645/'Life time change'!$C20</f>
        <v>0</v>
      </c>
      <c r="HA109">
        <f>('RCP19-NEW'!AJ22*'Per Unit Emission'!BA65)*3412969.28327645</f>
        <v>0</v>
      </c>
      <c r="HB109">
        <f>('RCP19-NEW'!AK22*'Per Unit Emission'!AK65)*3412969.28327645/'Life time change'!$C20</f>
        <v>0</v>
      </c>
      <c r="HC109">
        <f>('RCP19-NEW'!AL22*'Per Unit Emission'!AL65)*3412969.28327645/'Life time change'!$C20</f>
        <v>0</v>
      </c>
      <c r="HD109">
        <f>('RCP19-NEW'!AM22*'Per Unit Emission'!AM65)*3412969.28327645/'Life time change'!$C20</f>
        <v>0</v>
      </c>
      <c r="HE109">
        <f>('RCP19-NEW'!AN22*'Per Unit Emission'!AN65)*3412969.28327645/'Life time change'!$C20</f>
        <v>0</v>
      </c>
      <c r="HF109">
        <f>('RCP19-NEW'!AO22*'Per Unit Emission'!AO65)*3412969.28327645/'Life time change'!$C20</f>
        <v>0</v>
      </c>
      <c r="HG109">
        <f>('RCP19-NEW'!AP22*'Per Unit Emission'!AP65)*3412969.28327645/'Life time change'!$C20</f>
        <v>0</v>
      </c>
      <c r="HH109">
        <f>('RCP19-NEW'!AQ22*'Per Unit Emission'!AQ65)*3412969.28327645/'Life time change'!$C20</f>
        <v>0</v>
      </c>
      <c r="HI109">
        <f>('RCP19-NEW'!AR22*'Per Unit Emission'!AR65)*3412969.28327645/'Life time change'!$C20</f>
        <v>0</v>
      </c>
      <c r="HJ109">
        <f>('RCP19-NEW'!AS22*'Per Unit Emission'!AS65)*3412969.28327645/'Life time change'!$C20</f>
        <v>0</v>
      </c>
      <c r="HK109">
        <f>('RCP19-NEW'!AT22*'Per Unit Emission'!AT65)*3412969.28327645/'Life time change'!$C20</f>
        <v>0</v>
      </c>
      <c r="HL109">
        <f>('RCP19-NEW'!AU22*'Per Unit Emission'!AU65)*3412969.28327645/'Life time change'!$C20</f>
        <v>0</v>
      </c>
      <c r="HM109">
        <f>('RCP19-NEW'!AV22*'Per Unit Emission'!AV65)*3412969.28327645/'Life time change'!$C20</f>
        <v>0</v>
      </c>
      <c r="HN109">
        <f>('RCP19-NEW'!AW22*'Per Unit Emission'!AW65)*3412969.28327645/'Life time change'!$C20</f>
        <v>0</v>
      </c>
      <c r="HO109">
        <f>('RCP19-NEW'!AX22*'Per Unit Emission'!AX65)*3412969.28327645/'Life time change'!$C20</f>
        <v>0</v>
      </c>
      <c r="HP109">
        <f>('RCP19-NEW'!AY22*'Per Unit Emission'!AY65)*3412969.28327645/'Life time change'!$C20</f>
        <v>0</v>
      </c>
      <c r="HQ109">
        <f>('RCP19-NEW'!AZ22*'Per Unit Emission'!AZ65)*3412969.28327645/'Life time change'!$C20</f>
        <v>0</v>
      </c>
      <c r="HR109">
        <f>('RCP19-NEW'!BA22*'Per Unit Emission'!BA65)*3412969.28327645</f>
        <v>0</v>
      </c>
      <c r="HS109">
        <f>('RCP19-NEW'!BB22*'Per Unit Emission'!AK65)*3412969.28327645/'Life time change'!$C20</f>
        <v>0</v>
      </c>
      <c r="HT109">
        <f>('RCP19-NEW'!BC22*'Per Unit Emission'!AL65)*3412969.28327645/'Life time change'!$C20</f>
        <v>0</v>
      </c>
      <c r="HU109">
        <f>('RCP19-NEW'!BD22*'Per Unit Emission'!AM65)*3412969.28327645/'Life time change'!$C20</f>
        <v>0</v>
      </c>
      <c r="HV109">
        <f>('RCP19-NEW'!BE22*'Per Unit Emission'!AN65)*3412969.28327645/'Life time change'!$C20</f>
        <v>0</v>
      </c>
      <c r="HW109">
        <f>('RCP19-NEW'!BF22*'Per Unit Emission'!AO65)*3412969.28327645/'Life time change'!$C20</f>
        <v>0</v>
      </c>
      <c r="HX109">
        <f>('RCP19-NEW'!BG22*'Per Unit Emission'!AP65)*3412969.28327645/'Life time change'!$C20</f>
        <v>0</v>
      </c>
      <c r="HY109">
        <f>('RCP19-NEW'!BH22*'Per Unit Emission'!AQ65)*3412969.28327645/'Life time change'!$C20</f>
        <v>0</v>
      </c>
      <c r="HZ109">
        <f>('RCP19-NEW'!BI22*'Per Unit Emission'!AR65)*3412969.28327645/'Life time change'!$C20</f>
        <v>0</v>
      </c>
      <c r="IA109">
        <f>('RCP19-NEW'!BJ22*'Per Unit Emission'!AS65)*3412969.28327645/'Life time change'!$C20</f>
        <v>0</v>
      </c>
      <c r="IB109">
        <f>('RCP19-NEW'!BK22*'Per Unit Emission'!AT65)*3412969.28327645/'Life time change'!$C20</f>
        <v>0</v>
      </c>
      <c r="IC109">
        <f>('RCP19-NEW'!BL22*'Per Unit Emission'!AU65)*3412969.28327645/'Life time change'!$C20</f>
        <v>0</v>
      </c>
      <c r="ID109">
        <f>('RCP19-NEW'!BM22*'Per Unit Emission'!AV65)*3412969.28327645/'Life time change'!$C20</f>
        <v>0</v>
      </c>
      <c r="IE109">
        <f>('RCP19-NEW'!BN22*'Per Unit Emission'!AW65)*3412969.28327645/'Life time change'!$C20</f>
        <v>0</v>
      </c>
      <c r="IF109">
        <f>('RCP19-NEW'!BO22*'Per Unit Emission'!AX65)*3412969.28327645/'Life time change'!$C20</f>
        <v>0</v>
      </c>
      <c r="IG109">
        <f>('RCP19-NEW'!BP22*'Per Unit Emission'!AY65)*3412969.28327645/'Life time change'!$C20</f>
        <v>0</v>
      </c>
      <c r="IH109">
        <f>('RCP19-NEW'!BQ22*'Per Unit Emission'!AZ65)*3412969.28327645/'Life time change'!$C20</f>
        <v>0</v>
      </c>
      <c r="II109">
        <f>('RCP19-NEW'!BR22*'Per Unit Emission'!BA65)*3412969.28327645</f>
        <v>0</v>
      </c>
      <c r="IJ109">
        <f>('RCP19-NEW'!BS22*'Per Unit Emission'!AK65)*3412969.28327645/'Life time change'!$C20</f>
        <v>0</v>
      </c>
      <c r="IK109">
        <f>('RCP19-NEW'!BT22*'Per Unit Emission'!AL65)*3412969.28327645/'Life time change'!$C20</f>
        <v>0</v>
      </c>
      <c r="IL109">
        <f>('RCP19-NEW'!BU22*'Per Unit Emission'!AM65)*3412969.28327645/'Life time change'!$C20</f>
        <v>0</v>
      </c>
      <c r="IM109">
        <f>('RCP19-NEW'!BV22*'Per Unit Emission'!AN65)*3412969.28327645/'Life time change'!$C20</f>
        <v>0</v>
      </c>
      <c r="IN109">
        <f>('RCP19-NEW'!BW22*'Per Unit Emission'!AO65)*3412969.28327645/'Life time change'!$C20</f>
        <v>0</v>
      </c>
      <c r="IO109">
        <f>('RCP19-NEW'!BX22*'Per Unit Emission'!AP65)*3412969.28327645/'Life time change'!$C20</f>
        <v>0</v>
      </c>
      <c r="IP109">
        <f>('RCP19-NEW'!BY22*'Per Unit Emission'!AQ65)*3412969.28327645/'Life time change'!$C20</f>
        <v>0</v>
      </c>
      <c r="IQ109">
        <f>('RCP19-NEW'!BZ22*'Per Unit Emission'!AR65)*3412969.28327645/'Life time change'!$C20</f>
        <v>0</v>
      </c>
      <c r="IR109">
        <f>('RCP19-NEW'!CA22*'Per Unit Emission'!AS65)*3412969.28327645/'Life time change'!$C20</f>
        <v>0</v>
      </c>
      <c r="IS109">
        <f>('RCP19-NEW'!CB22*'Per Unit Emission'!AT65)*3412969.28327645/'Life time change'!$C20</f>
        <v>0</v>
      </c>
      <c r="IT109">
        <f>('RCP19-NEW'!CC22*'Per Unit Emission'!AU65)*3412969.28327645/'Life time change'!$C20</f>
        <v>0</v>
      </c>
      <c r="IU109">
        <f>('RCP19-NEW'!CD22*'Per Unit Emission'!AV65)*3412969.28327645/'Life time change'!$C20</f>
        <v>0</v>
      </c>
      <c r="IV109">
        <f>('RCP19-NEW'!CE22*'Per Unit Emission'!AW65)*3412969.28327645/'Life time change'!$C20</f>
        <v>0</v>
      </c>
      <c r="IW109">
        <f>('RCP19-NEW'!CF22*'Per Unit Emission'!AX65)*3412969.28327645/'Life time change'!$C20</f>
        <v>0</v>
      </c>
      <c r="IX109">
        <f>('RCP19-NEW'!CG22*'Per Unit Emission'!AY65)*3412969.28327645/'Life time change'!$C20</f>
        <v>0</v>
      </c>
      <c r="IY109">
        <f>('RCP19-NEW'!CH22*'Per Unit Emission'!AZ65)*3412969.28327645/'Life time change'!$C20</f>
        <v>0</v>
      </c>
    </row>
    <row r="110" spans="1:259" x14ac:dyDescent="0.25">
      <c r="A110">
        <v>2029</v>
      </c>
      <c r="B110">
        <f>('Base-New'!C23*'Per Unit Emission'!C66)*3412969.28327645/'Life time change'!$C21</f>
        <v>0</v>
      </c>
      <c r="C110">
        <f>('Base-New'!D23*'Per Unit Emission'!D66)*3412969.28327645/'Life time change'!$C21</f>
        <v>0</v>
      </c>
      <c r="D110">
        <f>('Base-New'!E23*'Per Unit Emission'!E66)*3412969.28327645/'Life time change'!$C21</f>
        <v>0</v>
      </c>
      <c r="E110">
        <f>('Base-New'!F23*'Per Unit Emission'!F66)*3412969.28327645/'Life time change'!$C21</f>
        <v>0</v>
      </c>
      <c r="F110">
        <f>('Base-New'!G23*'Per Unit Emission'!G66)*3412969.28327645/'Life time change'!$C21</f>
        <v>0</v>
      </c>
      <c r="G110">
        <f>('Base-New'!H23*'Per Unit Emission'!H66)*3412969.28327645/'Life time change'!$C21</f>
        <v>0</v>
      </c>
      <c r="H110">
        <f>('Base-New'!I23*'Per Unit Emission'!I66)*3412969.28327645/'Life time change'!$C21</f>
        <v>0</v>
      </c>
      <c r="I110">
        <f>('Base-New'!J23*'Per Unit Emission'!J66)*3412969.28327645/'Life time change'!$C21</f>
        <v>0</v>
      </c>
      <c r="J110">
        <f>('Base-New'!K23*'Per Unit Emission'!K66)*3412969.28327645/'Life time change'!$C21</f>
        <v>0</v>
      </c>
      <c r="K110">
        <f>('Base-New'!L23*'Per Unit Emission'!L66)*3412969.28327645/'Life time change'!$C21</f>
        <v>0</v>
      </c>
      <c r="L110">
        <f>('Base-New'!M23*'Per Unit Emission'!M66)*3412969.28327645/'Life time change'!$C21</f>
        <v>0</v>
      </c>
      <c r="M110">
        <f>('Base-New'!N23*'Per Unit Emission'!N66)*3412969.28327645/'Life time change'!$C21</f>
        <v>0</v>
      </c>
      <c r="N110">
        <f>('Base-New'!O23*'Per Unit Emission'!O66)*3412969.28327645/'Life time change'!$C21</f>
        <v>0</v>
      </c>
      <c r="O110">
        <f>('Base-New'!P23*'Per Unit Emission'!P66)*3412969.28327645/'Life time change'!$C21</f>
        <v>0</v>
      </c>
      <c r="P110">
        <f>('Base-New'!Q23*'Per Unit Emission'!Q66)*3412969.28327645/'Life time change'!$C21</f>
        <v>0</v>
      </c>
      <c r="Q110">
        <f>('Base-New'!R23*'Per Unit Emission'!R66)*3412969.28327645/'Life time change'!$C21</f>
        <v>0</v>
      </c>
      <c r="R110">
        <v>19</v>
      </c>
      <c r="S110">
        <f>('Base-New'!T23*'Per Unit Emission'!C66)*3412969.28327645/'Life time change'!$C21</f>
        <v>0</v>
      </c>
      <c r="T110">
        <f>('Base-New'!U23*'Per Unit Emission'!D66)*3412969.28327645/'Life time change'!$C21</f>
        <v>0</v>
      </c>
      <c r="U110">
        <f>('Base-New'!V23*'Per Unit Emission'!E66)*3412969.28327645/'Life time change'!$C21</f>
        <v>0</v>
      </c>
      <c r="V110">
        <f>('Base-New'!W23*'Per Unit Emission'!F66)*3412969.28327645/'Life time change'!$C21</f>
        <v>0</v>
      </c>
      <c r="W110">
        <f>('Base-New'!X23*'Per Unit Emission'!G66)*3412969.28327645/'Life time change'!$C21</f>
        <v>0</v>
      </c>
      <c r="X110">
        <f>('Base-New'!Y23*'Per Unit Emission'!H66)*3412969.28327645/'Life time change'!$C21</f>
        <v>0</v>
      </c>
      <c r="Y110">
        <f>('Base-New'!Z23*'Per Unit Emission'!I66)*3412969.28327645/'Life time change'!$C21</f>
        <v>0</v>
      </c>
      <c r="Z110">
        <f>('Base-New'!AA23*'Per Unit Emission'!J66)*3412969.28327645/'Life time change'!$C21</f>
        <v>0</v>
      </c>
      <c r="AA110">
        <f>('Base-New'!AB23*'Per Unit Emission'!K66)*3412969.28327645/'Life time change'!$C21</f>
        <v>0</v>
      </c>
      <c r="AB110">
        <f>('Base-New'!AC23*'Per Unit Emission'!L66)*3412969.28327645/'Life time change'!$C21</f>
        <v>0</v>
      </c>
      <c r="AC110">
        <f>('Base-New'!AD23*'Per Unit Emission'!M66)*3412969.28327645/'Life time change'!$C21</f>
        <v>0</v>
      </c>
      <c r="AD110">
        <f>('Base-New'!AE23*'Per Unit Emission'!N66)*3412969.28327645/'Life time change'!$C21</f>
        <v>0</v>
      </c>
      <c r="AE110">
        <f>('Base-New'!AF23*'Per Unit Emission'!O66)*3412969.28327645/'Life time change'!$C21</f>
        <v>0</v>
      </c>
      <c r="AF110">
        <f>('Base-New'!AG23*'Per Unit Emission'!P66)*3412969.28327645/'Life time change'!$C21</f>
        <v>0</v>
      </c>
      <c r="AG110">
        <f>('Base-New'!AH23*'Per Unit Emission'!Q66)*3412969.28327645/'Life time change'!$C21</f>
        <v>0</v>
      </c>
      <c r="AH110">
        <f>('Base-New'!AI23*'Per Unit Emission'!R66)*3412969.28327645/'Life time change'!$C21</f>
        <v>0</v>
      </c>
      <c r="AI110">
        <v>19</v>
      </c>
      <c r="AJ110">
        <f>('Base-New'!AK23*'Per Unit Emission'!C66)*3412969.28327645/'Life time change'!$C21</f>
        <v>0</v>
      </c>
      <c r="AK110">
        <f>('Base-New'!AL23*'Per Unit Emission'!D66)*3412969.28327645/'Life time change'!$C21</f>
        <v>0</v>
      </c>
      <c r="AL110">
        <f>('Base-New'!AM23*'Per Unit Emission'!E66)*3412969.28327645/'Life time change'!$C21</f>
        <v>0</v>
      </c>
      <c r="AM110">
        <f>('Base-New'!AN23*'Per Unit Emission'!F66)*3412969.28327645/'Life time change'!$C21</f>
        <v>0</v>
      </c>
      <c r="AN110">
        <f>('Base-New'!AO23*'Per Unit Emission'!G66)*3412969.28327645/'Life time change'!$C21</f>
        <v>0</v>
      </c>
      <c r="AO110">
        <f>('Base-New'!AP23*'Per Unit Emission'!H66)*3412969.28327645/'Life time change'!$C21</f>
        <v>0</v>
      </c>
      <c r="AP110">
        <f>('Base-New'!AQ23*'Per Unit Emission'!I66)*3412969.28327645/'Life time change'!$C21</f>
        <v>0</v>
      </c>
      <c r="AQ110">
        <f>('Base-New'!AR23*'Per Unit Emission'!J66)*3412969.28327645/'Life time change'!$C21</f>
        <v>0</v>
      </c>
      <c r="AR110">
        <f>('Base-New'!AS23*'Per Unit Emission'!K66)*3412969.28327645/'Life time change'!$C21</f>
        <v>0</v>
      </c>
      <c r="AS110">
        <f>('Base-New'!AT23*'Per Unit Emission'!L66)*3412969.28327645/'Life time change'!$C21</f>
        <v>0</v>
      </c>
      <c r="AT110">
        <f>('Base-New'!AU23*'Per Unit Emission'!M66)*3412969.28327645/'Life time change'!$C21</f>
        <v>0</v>
      </c>
      <c r="AU110">
        <f>('Base-New'!AV23*'Per Unit Emission'!N66)*3412969.28327645/'Life time change'!$C21</f>
        <v>0</v>
      </c>
      <c r="AV110">
        <f>('Base-New'!AW23*'Per Unit Emission'!O66)*3412969.28327645/'Life time change'!$C21</f>
        <v>0</v>
      </c>
      <c r="AW110">
        <f>('Base-New'!AX23*'Per Unit Emission'!P66)*3412969.28327645/'Life time change'!$C21</f>
        <v>0</v>
      </c>
      <c r="AX110">
        <f>('Base-New'!AY23*'Per Unit Emission'!Q66)*3412969.28327645/'Life time change'!$C21</f>
        <v>0</v>
      </c>
      <c r="AY110">
        <f>('Base-New'!AZ23*'Per Unit Emission'!R66)*3412969.28327645/'Life time change'!$C21</f>
        <v>0</v>
      </c>
      <c r="AZ110">
        <v>19</v>
      </c>
      <c r="BA110">
        <f>('Base-New'!BB23*'Per Unit Emission'!C66)*3412969.28327645/'Life time change'!$C21</f>
        <v>0</v>
      </c>
      <c r="BB110">
        <f>('Base-New'!BC23*'Per Unit Emission'!D66)*3412969.28327645/'Life time change'!$C21</f>
        <v>0</v>
      </c>
      <c r="BC110">
        <f>('Base-New'!BD23*'Per Unit Emission'!E66)*3412969.28327645/'Life time change'!$C21</f>
        <v>0</v>
      </c>
      <c r="BD110">
        <f>('Base-New'!BE23*'Per Unit Emission'!F66)*3412969.28327645/'Life time change'!$C21</f>
        <v>0</v>
      </c>
      <c r="BE110">
        <f>('Base-New'!BF23*'Per Unit Emission'!G66)*3412969.28327645/'Life time change'!$C21</f>
        <v>0</v>
      </c>
      <c r="BF110">
        <f>('Base-New'!BG23*'Per Unit Emission'!H66)*3412969.28327645/'Life time change'!$C21</f>
        <v>0</v>
      </c>
      <c r="BG110">
        <f>('Base-New'!BH23*'Per Unit Emission'!I66)*3412969.28327645/'Life time change'!$C21</f>
        <v>0</v>
      </c>
      <c r="BH110">
        <f>('Base-New'!BI23*'Per Unit Emission'!J66)*3412969.28327645/'Life time change'!$C21</f>
        <v>0</v>
      </c>
      <c r="BI110">
        <f>('Base-New'!BJ23*'Per Unit Emission'!K66)*3412969.28327645/'Life time change'!$C21</f>
        <v>0</v>
      </c>
      <c r="BJ110">
        <f>('Base-New'!BK23*'Per Unit Emission'!L66)*3412969.28327645/'Life time change'!$C21</f>
        <v>0</v>
      </c>
      <c r="BK110">
        <f>('Base-New'!BL23*'Per Unit Emission'!M66)*3412969.28327645/'Life time change'!$C21</f>
        <v>0</v>
      </c>
      <c r="BL110">
        <f>('Base-New'!BM23*'Per Unit Emission'!N66)*3412969.28327645/'Life time change'!$C21</f>
        <v>0</v>
      </c>
      <c r="BM110">
        <f>('Base-New'!BN23*'Per Unit Emission'!O66)*3412969.28327645/'Life time change'!$C21</f>
        <v>0</v>
      </c>
      <c r="BN110">
        <f>('Base-New'!BO23*'Per Unit Emission'!P66)*3412969.28327645/'Life time change'!$C21</f>
        <v>0</v>
      </c>
      <c r="BO110">
        <f>('Base-New'!BP23*'Per Unit Emission'!Q66)*3412969.28327645/'Life time change'!$C21</f>
        <v>0</v>
      </c>
      <c r="BP110">
        <f>('Base-New'!BQ23*'Per Unit Emission'!R66)*3412969.28327645/'Life time change'!$C21</f>
        <v>0</v>
      </c>
      <c r="BQ110">
        <v>19</v>
      </c>
      <c r="BR110">
        <f>('Base-New'!BS23*'Per Unit Emission'!C66)*3412969.28327645/'Life time change'!$C21</f>
        <v>0</v>
      </c>
      <c r="BS110">
        <f>('Base-New'!BT23*'Per Unit Emission'!D66)*3412969.28327645/'Life time change'!$C21</f>
        <v>0</v>
      </c>
      <c r="BT110">
        <f>('Base-New'!BU23*'Per Unit Emission'!E66)*3412969.28327645/'Life time change'!$C21</f>
        <v>0</v>
      </c>
      <c r="BU110">
        <f>('Base-New'!BV23*'Per Unit Emission'!F66)*3412969.28327645/'Life time change'!$C21</f>
        <v>0</v>
      </c>
      <c r="BV110">
        <f>('Base-New'!BW23*'Per Unit Emission'!G66)*3412969.28327645/'Life time change'!$C21</f>
        <v>0</v>
      </c>
      <c r="BW110">
        <f>('Base-New'!BX23*'Per Unit Emission'!H66)*3412969.28327645/'Life time change'!$C21</f>
        <v>0</v>
      </c>
      <c r="BX110">
        <f>('Base-New'!BY23*'Per Unit Emission'!I66)*3412969.28327645/'Life time change'!$C21</f>
        <v>0</v>
      </c>
      <c r="BY110">
        <f>('Base-New'!BZ23*'Per Unit Emission'!J66)*3412969.28327645/'Life time change'!$C21</f>
        <v>0</v>
      </c>
      <c r="BZ110">
        <f>('Base-New'!CA23*'Per Unit Emission'!K66)*3412969.28327645/'Life time change'!$C21</f>
        <v>0</v>
      </c>
      <c r="CA110">
        <f>('Base-New'!CB23*'Per Unit Emission'!L66)*3412969.28327645/'Life time change'!$C21</f>
        <v>0</v>
      </c>
      <c r="CB110">
        <f>('Base-New'!CC23*'Per Unit Emission'!M66)*3412969.28327645/'Life time change'!$C21</f>
        <v>0</v>
      </c>
      <c r="CC110">
        <f>('Base-New'!CD23*'Per Unit Emission'!N66)*3412969.28327645/'Life time change'!$C21</f>
        <v>0</v>
      </c>
      <c r="CD110">
        <f>('Base-New'!CE23*'Per Unit Emission'!O66)*3412969.28327645/'Life time change'!$C21</f>
        <v>0</v>
      </c>
      <c r="CE110">
        <f>('Base-New'!CF23*'Per Unit Emission'!P66)*3412969.28327645/'Life time change'!$C21</f>
        <v>0</v>
      </c>
      <c r="CF110">
        <f>('Base-New'!CG23*'Per Unit Emission'!Q66)*3412969.28327645/'Life time change'!$C21</f>
        <v>0</v>
      </c>
      <c r="CG110">
        <f>('Base-New'!CH23*'Per Unit Emission'!R66)*3412969.28327645/'Life time change'!$C21</f>
        <v>0</v>
      </c>
      <c r="CJ110">
        <v>2029</v>
      </c>
      <c r="CK110">
        <f>('RCP26-NEW'!C23*'Per Unit Emission'!T66)*3412969.28327645/'Life time change'!$C21</f>
        <v>0</v>
      </c>
      <c r="CL110">
        <f>('RCP26-NEW'!D23*'Per Unit Emission'!U66)*3412969.28327645/'Life time change'!$C21</f>
        <v>0</v>
      </c>
      <c r="CM110">
        <f>('RCP26-NEW'!E23*'Per Unit Emission'!V66)*3412969.28327645/'Life time change'!$C21</f>
        <v>0</v>
      </c>
      <c r="CN110">
        <f>('RCP26-NEW'!F23*'Per Unit Emission'!W66)*3412969.28327645/'Life time change'!$C21</f>
        <v>0</v>
      </c>
      <c r="CO110">
        <f>('RCP26-NEW'!G23*'Per Unit Emission'!X66)*3412969.28327645/'Life time change'!$C21</f>
        <v>0</v>
      </c>
      <c r="CP110">
        <f>('RCP26-NEW'!H23*'Per Unit Emission'!Y66)*3412969.28327645/'Life time change'!$C21</f>
        <v>0</v>
      </c>
      <c r="CQ110">
        <f>('RCP26-NEW'!I23*'Per Unit Emission'!Z66)*3412969.28327645/'Life time change'!$C21</f>
        <v>0</v>
      </c>
      <c r="CR110">
        <f>('RCP26-NEW'!J23*'Per Unit Emission'!AA66)*3412969.28327645/'Life time change'!$C21</f>
        <v>0</v>
      </c>
      <c r="CS110">
        <f>('RCP26-NEW'!K23*'Per Unit Emission'!AB66)*3412969.28327645/'Life time change'!$C21</f>
        <v>0</v>
      </c>
      <c r="CT110">
        <f>('RCP26-NEW'!L23*'Per Unit Emission'!AC66)*3412969.28327645/'Life time change'!$C21</f>
        <v>0</v>
      </c>
      <c r="CU110">
        <f>('RCP26-NEW'!M23*'Per Unit Emission'!AD66)*3412969.28327645/'Life time change'!$C21</f>
        <v>0</v>
      </c>
      <c r="CV110">
        <f>('RCP26-NEW'!N23*'Per Unit Emission'!AE66)*3412969.28327645/'Life time change'!$C21</f>
        <v>0</v>
      </c>
      <c r="CW110">
        <f>('RCP26-NEW'!O23*'Per Unit Emission'!AF66)*3412969.28327645/'Life time change'!$C21</f>
        <v>0</v>
      </c>
      <c r="CX110">
        <f>('RCP26-NEW'!P23*'Per Unit Emission'!AG66)*3412969.28327645/'Life time change'!$C21</f>
        <v>0</v>
      </c>
      <c r="CY110">
        <f>('RCP26-NEW'!Q23*'Per Unit Emission'!AH66)*3412969.28327645/'Life time change'!$C21</f>
        <v>0</v>
      </c>
      <c r="CZ110">
        <f>('RCP26-NEW'!R23*'Per Unit Emission'!AI66)*3412969.28327645/'Life time change'!$C21</f>
        <v>0</v>
      </c>
      <c r="DA110">
        <f>('RCP26-NEW'!S23*'Per Unit Emission'!AJ66)*3412969.28327645</f>
        <v>0</v>
      </c>
      <c r="DB110">
        <f>('RCP26-NEW'!T23*'Per Unit Emission'!T66)*3412969.28327645/'Life time change'!$C21</f>
        <v>0</v>
      </c>
      <c r="DC110">
        <f>('RCP26-NEW'!U23*'Per Unit Emission'!U66)*3412969.28327645/'Life time change'!$C21</f>
        <v>0</v>
      </c>
      <c r="DD110">
        <f>('RCP26-NEW'!V23*'Per Unit Emission'!V66)*3412969.28327645/'Life time change'!$C21</f>
        <v>0</v>
      </c>
      <c r="DE110">
        <f>('RCP26-NEW'!W23*'Per Unit Emission'!W66)*3412969.28327645/'Life time change'!$C21</f>
        <v>0</v>
      </c>
      <c r="DF110">
        <f>('RCP26-NEW'!X23*'Per Unit Emission'!X66)*3412969.28327645/'Life time change'!$C21</f>
        <v>0</v>
      </c>
      <c r="DG110">
        <f>('RCP26-NEW'!Y23*'Per Unit Emission'!Y66)*3412969.28327645/'Life time change'!$C21</f>
        <v>0</v>
      </c>
      <c r="DH110">
        <f>('RCP26-NEW'!Z23*'Per Unit Emission'!Z66)*3412969.28327645/'Life time change'!$C21</f>
        <v>0</v>
      </c>
      <c r="DI110">
        <f>('RCP26-NEW'!AA23*'Per Unit Emission'!AA66)*3412969.28327645/'Life time change'!$C21</f>
        <v>0</v>
      </c>
      <c r="DJ110">
        <f>('RCP26-NEW'!AB23*'Per Unit Emission'!AB66)*3412969.28327645/'Life time change'!$C21</f>
        <v>0</v>
      </c>
      <c r="DK110">
        <f>('RCP26-NEW'!AC23*'Per Unit Emission'!AC66)*3412969.28327645/'Life time change'!$C21</f>
        <v>0</v>
      </c>
      <c r="DL110">
        <f>('RCP26-NEW'!AD23*'Per Unit Emission'!AD66)*3412969.28327645/'Life time change'!$C21</f>
        <v>0</v>
      </c>
      <c r="DM110">
        <f>('RCP26-NEW'!AE23*'Per Unit Emission'!AE66)*3412969.28327645/'Life time change'!$C21</f>
        <v>0</v>
      </c>
      <c r="DN110">
        <f>('RCP26-NEW'!AF23*'Per Unit Emission'!AF66)*3412969.28327645/'Life time change'!$C21</f>
        <v>0</v>
      </c>
      <c r="DO110">
        <f>('RCP26-NEW'!AG23*'Per Unit Emission'!AG66)*3412969.28327645/'Life time change'!$C21</f>
        <v>0</v>
      </c>
      <c r="DP110">
        <f>('RCP26-NEW'!AH23*'Per Unit Emission'!AH66)*3412969.28327645/'Life time change'!$C21</f>
        <v>0</v>
      </c>
      <c r="DQ110">
        <f>('RCP26-NEW'!AI23*'Per Unit Emission'!AI66)*3412969.28327645/'Life time change'!$C21</f>
        <v>0</v>
      </c>
      <c r="DR110">
        <f>('RCP26-NEW'!AJ23*'Per Unit Emission'!AJ66)*3412969.28327645</f>
        <v>0</v>
      </c>
      <c r="DS110">
        <f>('RCP26-NEW'!AK23*'Per Unit Emission'!T66)*3412969.28327645/'Life time change'!$C21</f>
        <v>0</v>
      </c>
      <c r="DT110">
        <f>('RCP26-NEW'!AL23*'Per Unit Emission'!U66)*3412969.28327645/'Life time change'!$C21</f>
        <v>0</v>
      </c>
      <c r="DU110">
        <f>('RCP26-NEW'!AM23*'Per Unit Emission'!V66)*3412969.28327645/'Life time change'!$C21</f>
        <v>0</v>
      </c>
      <c r="DV110">
        <f>('RCP26-NEW'!AN23*'Per Unit Emission'!W66)*3412969.28327645/'Life time change'!$C21</f>
        <v>0</v>
      </c>
      <c r="DW110">
        <f>('RCP26-NEW'!AO23*'Per Unit Emission'!X66)*3412969.28327645/'Life time change'!$C21</f>
        <v>0</v>
      </c>
      <c r="DX110">
        <f>('RCP26-NEW'!AP23*'Per Unit Emission'!Y66)*3412969.28327645/'Life time change'!$C21</f>
        <v>0</v>
      </c>
      <c r="DY110">
        <f>('RCP26-NEW'!AQ23*'Per Unit Emission'!Z66)*3412969.28327645/'Life time change'!$C21</f>
        <v>0</v>
      </c>
      <c r="DZ110">
        <f>('RCP26-NEW'!AR23*'Per Unit Emission'!AA66)*3412969.28327645/'Life time change'!$C21</f>
        <v>0</v>
      </c>
      <c r="EA110">
        <f>('RCP26-NEW'!AS23*'Per Unit Emission'!AB66)*3412969.28327645/'Life time change'!$C21</f>
        <v>0</v>
      </c>
      <c r="EB110">
        <f>('RCP26-NEW'!AT23*'Per Unit Emission'!AC66)*3412969.28327645/'Life time change'!$C21</f>
        <v>0</v>
      </c>
      <c r="EC110">
        <f>('RCP26-NEW'!AU23*'Per Unit Emission'!AD66)*3412969.28327645/'Life time change'!$C21</f>
        <v>0</v>
      </c>
      <c r="ED110">
        <f>('RCP26-NEW'!AV23*'Per Unit Emission'!AE66)*3412969.28327645/'Life time change'!$C21</f>
        <v>0</v>
      </c>
      <c r="EE110">
        <f>('RCP26-NEW'!AW23*'Per Unit Emission'!AF66)*3412969.28327645/'Life time change'!$C21</f>
        <v>0</v>
      </c>
      <c r="EF110">
        <f>('RCP26-NEW'!AX23*'Per Unit Emission'!AG66)*3412969.28327645/'Life time change'!$C21</f>
        <v>0</v>
      </c>
      <c r="EG110">
        <f>('RCP26-NEW'!AY23*'Per Unit Emission'!AH66)*3412969.28327645/'Life time change'!$C21</f>
        <v>0</v>
      </c>
      <c r="EH110">
        <f>('RCP26-NEW'!AZ23*'Per Unit Emission'!AI66)*3412969.28327645/'Life time change'!$C21</f>
        <v>0</v>
      </c>
      <c r="EI110">
        <f>('RCP26-NEW'!BA23*'Per Unit Emission'!AJ66)*3412969.28327645</f>
        <v>0</v>
      </c>
      <c r="EJ110">
        <f>('RCP26-NEW'!BB23*'Per Unit Emission'!T66)*3412969.28327645/'Life time change'!$C21</f>
        <v>0</v>
      </c>
      <c r="EK110">
        <f>('RCP26-NEW'!BC23*'Per Unit Emission'!U66)*3412969.28327645/'Life time change'!$C21</f>
        <v>0</v>
      </c>
      <c r="EL110">
        <f>('RCP26-NEW'!BD23*'Per Unit Emission'!V66)*3412969.28327645/'Life time change'!$C21</f>
        <v>0</v>
      </c>
      <c r="EM110">
        <f>('RCP26-NEW'!BE23*'Per Unit Emission'!W66)*3412969.28327645/'Life time change'!$C21</f>
        <v>0</v>
      </c>
      <c r="EN110">
        <f>('RCP26-NEW'!BF23*'Per Unit Emission'!X66)*3412969.28327645/'Life time change'!$C21</f>
        <v>0</v>
      </c>
      <c r="EO110">
        <f>('RCP26-NEW'!BG23*'Per Unit Emission'!Y66)*3412969.28327645/'Life time change'!$C21</f>
        <v>0</v>
      </c>
      <c r="EP110">
        <f>('RCP26-NEW'!BH23*'Per Unit Emission'!Z66)*3412969.28327645/'Life time change'!$C21</f>
        <v>0</v>
      </c>
      <c r="EQ110">
        <f>('RCP26-NEW'!BI23*'Per Unit Emission'!AA66)*3412969.28327645/'Life time change'!$C21</f>
        <v>0</v>
      </c>
      <c r="ER110">
        <f>('RCP26-NEW'!BJ23*'Per Unit Emission'!AB66)*3412969.28327645/'Life time change'!$C21</f>
        <v>0</v>
      </c>
      <c r="ES110">
        <f>('RCP26-NEW'!BK23*'Per Unit Emission'!AC66)*3412969.28327645/'Life time change'!$C21</f>
        <v>0</v>
      </c>
      <c r="ET110">
        <f>('RCP26-NEW'!BL23*'Per Unit Emission'!AD66)*3412969.28327645/'Life time change'!$C21</f>
        <v>0</v>
      </c>
      <c r="EU110">
        <f>('RCP26-NEW'!BM23*'Per Unit Emission'!AE66)*3412969.28327645/'Life time change'!$C21</f>
        <v>0</v>
      </c>
      <c r="EV110">
        <f>('RCP26-NEW'!BN23*'Per Unit Emission'!AF66)*3412969.28327645/'Life time change'!$C21</f>
        <v>0</v>
      </c>
      <c r="EW110">
        <f>('RCP26-NEW'!BO23*'Per Unit Emission'!AG66)*3412969.28327645/'Life time change'!$C21</f>
        <v>0</v>
      </c>
      <c r="EX110">
        <f>('RCP26-NEW'!BP23*'Per Unit Emission'!AH66)*3412969.28327645/'Life time change'!$C21</f>
        <v>0</v>
      </c>
      <c r="EY110">
        <f>('RCP26-NEW'!BQ23*'Per Unit Emission'!AI66)*3412969.28327645/'Life time change'!$C21</f>
        <v>0</v>
      </c>
      <c r="EZ110">
        <f>('RCP26-NEW'!BR23*'Per Unit Emission'!AJ66)*3412969.28327645</f>
        <v>0</v>
      </c>
      <c r="FA110">
        <f>('RCP26-NEW'!BS23*'Per Unit Emission'!T66)*3412969.28327645/'Life time change'!$C21</f>
        <v>0</v>
      </c>
      <c r="FB110">
        <f>('RCP26-NEW'!BT23*'Per Unit Emission'!U66)*3412969.28327645/'Life time change'!$C21</f>
        <v>0</v>
      </c>
      <c r="FC110">
        <f>('RCP26-NEW'!BU23*'Per Unit Emission'!V66)*3412969.28327645/'Life time change'!$C21</f>
        <v>0</v>
      </c>
      <c r="FD110">
        <f>('RCP26-NEW'!BV23*'Per Unit Emission'!W66)*3412969.28327645/'Life time change'!$C21</f>
        <v>0</v>
      </c>
      <c r="FE110">
        <f>('RCP26-NEW'!BW23*'Per Unit Emission'!X66)*3412969.28327645/'Life time change'!$C21</f>
        <v>0</v>
      </c>
      <c r="FF110">
        <f>('RCP26-NEW'!BX23*'Per Unit Emission'!Y66)*3412969.28327645/'Life time change'!$C21</f>
        <v>0</v>
      </c>
      <c r="FG110">
        <f>('RCP26-NEW'!BY23*'Per Unit Emission'!Z66)*3412969.28327645/'Life time change'!$C21</f>
        <v>0</v>
      </c>
      <c r="FH110">
        <f>('RCP26-NEW'!BZ23*'Per Unit Emission'!AA66)*3412969.28327645/'Life time change'!$C21</f>
        <v>0</v>
      </c>
      <c r="FI110">
        <f>('RCP26-NEW'!CA23*'Per Unit Emission'!AB66)*3412969.28327645/'Life time change'!$C21</f>
        <v>0</v>
      </c>
      <c r="FJ110">
        <f>('RCP26-NEW'!CB23*'Per Unit Emission'!AC66)*3412969.28327645/'Life time change'!$C21</f>
        <v>0</v>
      </c>
      <c r="FK110">
        <f>('RCP26-NEW'!CC23*'Per Unit Emission'!AD66)*3412969.28327645/'Life time change'!$C21</f>
        <v>0</v>
      </c>
      <c r="FL110">
        <f>('RCP26-NEW'!CD23*'Per Unit Emission'!AE66)*3412969.28327645/'Life time change'!$C21</f>
        <v>0</v>
      </c>
      <c r="FM110">
        <f>('RCP26-NEW'!CE23*'Per Unit Emission'!AF66)*3412969.28327645/'Life time change'!$C21</f>
        <v>0</v>
      </c>
      <c r="FN110">
        <f>('RCP26-NEW'!CF23*'Per Unit Emission'!AG66)*3412969.28327645/'Life time change'!$C21</f>
        <v>0</v>
      </c>
      <c r="FO110">
        <f>('RCP26-NEW'!CG23*'Per Unit Emission'!AH66)*3412969.28327645/'Life time change'!$C21</f>
        <v>0</v>
      </c>
      <c r="FP110">
        <f>('RCP26-NEW'!CH23*'Per Unit Emission'!AI66)*3412969.28327645/'Life time change'!$C21</f>
        <v>0</v>
      </c>
      <c r="FS110">
        <v>2029</v>
      </c>
      <c r="FT110">
        <f>('RCP19-NEW'!C23*'Per Unit Emission'!AK66)*3412969.28327645/'Life time change'!$C21</f>
        <v>0</v>
      </c>
      <c r="FU110">
        <f>('RCP19-NEW'!D23*'Per Unit Emission'!AL66)*3412969.28327645/'Life time change'!$C21</f>
        <v>0</v>
      </c>
      <c r="FV110">
        <f>('RCP19-NEW'!E23*'Per Unit Emission'!AM66)*3412969.28327645/'Life time change'!$C21</f>
        <v>0</v>
      </c>
      <c r="FW110">
        <f>('RCP19-NEW'!F23*'Per Unit Emission'!AN66)*3412969.28327645/'Life time change'!$C21</f>
        <v>0</v>
      </c>
      <c r="FX110">
        <f>('RCP19-NEW'!G23*'Per Unit Emission'!AO66)*3412969.28327645/'Life time change'!$C21</f>
        <v>0</v>
      </c>
      <c r="FY110">
        <f>('RCP19-NEW'!H23*'Per Unit Emission'!AP66)*3412969.28327645/'Life time change'!$C21</f>
        <v>0</v>
      </c>
      <c r="FZ110">
        <f>('RCP19-NEW'!I23*'Per Unit Emission'!AQ66)*3412969.28327645/'Life time change'!$C21</f>
        <v>0</v>
      </c>
      <c r="GA110">
        <f>('RCP19-NEW'!J23*'Per Unit Emission'!AR66)*3412969.28327645/'Life time change'!$C21</f>
        <v>0</v>
      </c>
      <c r="GB110">
        <f>('RCP19-NEW'!K23*'Per Unit Emission'!AS66)*3412969.28327645/'Life time change'!$C21</f>
        <v>0</v>
      </c>
      <c r="GC110">
        <f>('RCP19-NEW'!L23*'Per Unit Emission'!AT66)*3412969.28327645/'Life time change'!$C21</f>
        <v>0</v>
      </c>
      <c r="GD110">
        <f>('RCP19-NEW'!M23*'Per Unit Emission'!AU66)*3412969.28327645/'Life time change'!$C21</f>
        <v>0</v>
      </c>
      <c r="GE110">
        <f>('RCP19-NEW'!N23*'Per Unit Emission'!AV66)*3412969.28327645/'Life time change'!$C21</f>
        <v>0</v>
      </c>
      <c r="GF110">
        <f>('RCP19-NEW'!O23*'Per Unit Emission'!AW66)*3412969.28327645/'Life time change'!$C21</f>
        <v>0</v>
      </c>
      <c r="GG110">
        <f>('RCP19-NEW'!P23*'Per Unit Emission'!AX66)*3412969.28327645/'Life time change'!$C21</f>
        <v>0</v>
      </c>
      <c r="GH110">
        <f>('RCP19-NEW'!Q23*'Per Unit Emission'!AY66)*3412969.28327645/'Life time change'!$C21</f>
        <v>0</v>
      </c>
      <c r="GI110">
        <f>('RCP19-NEW'!R23*'Per Unit Emission'!AZ66)*3412969.28327645/'Life time change'!$C21</f>
        <v>0</v>
      </c>
      <c r="GJ110">
        <f>('RCP19-NEW'!S23*'Per Unit Emission'!BA66)*3412969.28327645</f>
        <v>0</v>
      </c>
      <c r="GK110">
        <f>('RCP19-NEW'!T23*'Per Unit Emission'!AK66)*3412969.28327645/'Life time change'!$C21</f>
        <v>0</v>
      </c>
      <c r="GL110">
        <f>('RCP19-NEW'!U23*'Per Unit Emission'!AL66)*3412969.28327645/'Life time change'!$C21</f>
        <v>0</v>
      </c>
      <c r="GM110">
        <f>('RCP19-NEW'!V23*'Per Unit Emission'!AM66)*3412969.28327645/'Life time change'!$C21</f>
        <v>0</v>
      </c>
      <c r="GN110">
        <f>('RCP19-NEW'!W23*'Per Unit Emission'!AN66)*3412969.28327645/'Life time change'!$C21</f>
        <v>0</v>
      </c>
      <c r="GO110">
        <f>('RCP19-NEW'!X23*'Per Unit Emission'!AO66)*3412969.28327645/'Life time change'!$C21</f>
        <v>0</v>
      </c>
      <c r="GP110">
        <f>('RCP19-NEW'!Y23*'Per Unit Emission'!AP66)*3412969.28327645/'Life time change'!$C21</f>
        <v>0</v>
      </c>
      <c r="GQ110">
        <f>('RCP19-NEW'!Z23*'Per Unit Emission'!AQ66)*3412969.28327645/'Life time change'!$C21</f>
        <v>0</v>
      </c>
      <c r="GR110">
        <f>('RCP19-NEW'!AA23*'Per Unit Emission'!AR66)*3412969.28327645/'Life time change'!$C21</f>
        <v>0</v>
      </c>
      <c r="GS110">
        <f>('RCP19-NEW'!AB23*'Per Unit Emission'!AS66)*3412969.28327645/'Life time change'!$C21</f>
        <v>0</v>
      </c>
      <c r="GT110">
        <f>('RCP19-NEW'!AC23*'Per Unit Emission'!AT66)*3412969.28327645/'Life time change'!$C21</f>
        <v>0</v>
      </c>
      <c r="GU110">
        <f>('RCP19-NEW'!AD23*'Per Unit Emission'!AU66)*3412969.28327645/'Life time change'!$C21</f>
        <v>0</v>
      </c>
      <c r="GV110">
        <f>('RCP19-NEW'!AE23*'Per Unit Emission'!AV66)*3412969.28327645/'Life time change'!$C21</f>
        <v>0</v>
      </c>
      <c r="GW110">
        <f>('RCP19-NEW'!AF23*'Per Unit Emission'!AW66)*3412969.28327645/'Life time change'!$C21</f>
        <v>0</v>
      </c>
      <c r="GX110">
        <f>('RCP19-NEW'!AG23*'Per Unit Emission'!AX66)*3412969.28327645/'Life time change'!$C21</f>
        <v>0</v>
      </c>
      <c r="GY110">
        <f>('RCP19-NEW'!AH23*'Per Unit Emission'!AY66)*3412969.28327645/'Life time change'!$C21</f>
        <v>0</v>
      </c>
      <c r="GZ110">
        <f>('RCP19-NEW'!AI23*'Per Unit Emission'!AZ66)*3412969.28327645/'Life time change'!$C21</f>
        <v>0</v>
      </c>
      <c r="HA110">
        <f>('RCP19-NEW'!AJ23*'Per Unit Emission'!BA66)*3412969.28327645</f>
        <v>0</v>
      </c>
      <c r="HB110">
        <f>('RCP19-NEW'!AK23*'Per Unit Emission'!AK66)*3412969.28327645/'Life time change'!$C21</f>
        <v>0</v>
      </c>
      <c r="HC110">
        <f>('RCP19-NEW'!AL23*'Per Unit Emission'!AL66)*3412969.28327645/'Life time change'!$C21</f>
        <v>0</v>
      </c>
      <c r="HD110">
        <f>('RCP19-NEW'!AM23*'Per Unit Emission'!AM66)*3412969.28327645/'Life time change'!$C21</f>
        <v>0</v>
      </c>
      <c r="HE110">
        <f>('RCP19-NEW'!AN23*'Per Unit Emission'!AN66)*3412969.28327645/'Life time change'!$C21</f>
        <v>0</v>
      </c>
      <c r="HF110">
        <f>('RCP19-NEW'!AO23*'Per Unit Emission'!AO66)*3412969.28327645/'Life time change'!$C21</f>
        <v>0</v>
      </c>
      <c r="HG110">
        <f>('RCP19-NEW'!AP23*'Per Unit Emission'!AP66)*3412969.28327645/'Life time change'!$C21</f>
        <v>0</v>
      </c>
      <c r="HH110">
        <f>('RCP19-NEW'!AQ23*'Per Unit Emission'!AQ66)*3412969.28327645/'Life time change'!$C21</f>
        <v>0</v>
      </c>
      <c r="HI110">
        <f>('RCP19-NEW'!AR23*'Per Unit Emission'!AR66)*3412969.28327645/'Life time change'!$C21</f>
        <v>0</v>
      </c>
      <c r="HJ110">
        <f>('RCP19-NEW'!AS23*'Per Unit Emission'!AS66)*3412969.28327645/'Life time change'!$C21</f>
        <v>0</v>
      </c>
      <c r="HK110">
        <f>('RCP19-NEW'!AT23*'Per Unit Emission'!AT66)*3412969.28327645/'Life time change'!$C21</f>
        <v>0</v>
      </c>
      <c r="HL110">
        <f>('RCP19-NEW'!AU23*'Per Unit Emission'!AU66)*3412969.28327645/'Life time change'!$C21</f>
        <v>0</v>
      </c>
      <c r="HM110">
        <f>('RCP19-NEW'!AV23*'Per Unit Emission'!AV66)*3412969.28327645/'Life time change'!$C21</f>
        <v>0</v>
      </c>
      <c r="HN110">
        <f>('RCP19-NEW'!AW23*'Per Unit Emission'!AW66)*3412969.28327645/'Life time change'!$C21</f>
        <v>0</v>
      </c>
      <c r="HO110">
        <f>('RCP19-NEW'!AX23*'Per Unit Emission'!AX66)*3412969.28327645/'Life time change'!$C21</f>
        <v>0</v>
      </c>
      <c r="HP110">
        <f>('RCP19-NEW'!AY23*'Per Unit Emission'!AY66)*3412969.28327645/'Life time change'!$C21</f>
        <v>0</v>
      </c>
      <c r="HQ110">
        <f>('RCP19-NEW'!AZ23*'Per Unit Emission'!AZ66)*3412969.28327645/'Life time change'!$C21</f>
        <v>0</v>
      </c>
      <c r="HR110">
        <f>('RCP19-NEW'!BA23*'Per Unit Emission'!BA66)*3412969.28327645</f>
        <v>0</v>
      </c>
      <c r="HS110">
        <f>('RCP19-NEW'!BB23*'Per Unit Emission'!AK66)*3412969.28327645/'Life time change'!$C21</f>
        <v>0</v>
      </c>
      <c r="HT110">
        <f>('RCP19-NEW'!BC23*'Per Unit Emission'!AL66)*3412969.28327645/'Life time change'!$C21</f>
        <v>0</v>
      </c>
      <c r="HU110">
        <f>('RCP19-NEW'!BD23*'Per Unit Emission'!AM66)*3412969.28327645/'Life time change'!$C21</f>
        <v>0</v>
      </c>
      <c r="HV110">
        <f>('RCP19-NEW'!BE23*'Per Unit Emission'!AN66)*3412969.28327645/'Life time change'!$C21</f>
        <v>0</v>
      </c>
      <c r="HW110">
        <f>('RCP19-NEW'!BF23*'Per Unit Emission'!AO66)*3412969.28327645/'Life time change'!$C21</f>
        <v>0</v>
      </c>
      <c r="HX110">
        <f>('RCP19-NEW'!BG23*'Per Unit Emission'!AP66)*3412969.28327645/'Life time change'!$C21</f>
        <v>0</v>
      </c>
      <c r="HY110">
        <f>('RCP19-NEW'!BH23*'Per Unit Emission'!AQ66)*3412969.28327645/'Life time change'!$C21</f>
        <v>0</v>
      </c>
      <c r="HZ110">
        <f>('RCP19-NEW'!BI23*'Per Unit Emission'!AR66)*3412969.28327645/'Life time change'!$C21</f>
        <v>0</v>
      </c>
      <c r="IA110">
        <f>('RCP19-NEW'!BJ23*'Per Unit Emission'!AS66)*3412969.28327645/'Life time change'!$C21</f>
        <v>0</v>
      </c>
      <c r="IB110">
        <f>('RCP19-NEW'!BK23*'Per Unit Emission'!AT66)*3412969.28327645/'Life time change'!$C21</f>
        <v>0</v>
      </c>
      <c r="IC110">
        <f>('RCP19-NEW'!BL23*'Per Unit Emission'!AU66)*3412969.28327645/'Life time change'!$C21</f>
        <v>0</v>
      </c>
      <c r="ID110">
        <f>('RCP19-NEW'!BM23*'Per Unit Emission'!AV66)*3412969.28327645/'Life time change'!$C21</f>
        <v>0</v>
      </c>
      <c r="IE110">
        <f>('RCP19-NEW'!BN23*'Per Unit Emission'!AW66)*3412969.28327645/'Life time change'!$C21</f>
        <v>0</v>
      </c>
      <c r="IF110">
        <f>('RCP19-NEW'!BO23*'Per Unit Emission'!AX66)*3412969.28327645/'Life time change'!$C21</f>
        <v>0</v>
      </c>
      <c r="IG110">
        <f>('RCP19-NEW'!BP23*'Per Unit Emission'!AY66)*3412969.28327645/'Life time change'!$C21</f>
        <v>0</v>
      </c>
      <c r="IH110">
        <f>('RCP19-NEW'!BQ23*'Per Unit Emission'!AZ66)*3412969.28327645/'Life time change'!$C21</f>
        <v>0</v>
      </c>
      <c r="II110">
        <f>('RCP19-NEW'!BR23*'Per Unit Emission'!BA66)*3412969.28327645</f>
        <v>0</v>
      </c>
      <c r="IJ110">
        <f>('RCP19-NEW'!BS23*'Per Unit Emission'!AK66)*3412969.28327645/'Life time change'!$C21</f>
        <v>0</v>
      </c>
      <c r="IK110">
        <f>('RCP19-NEW'!BT23*'Per Unit Emission'!AL66)*3412969.28327645/'Life time change'!$C21</f>
        <v>0</v>
      </c>
      <c r="IL110">
        <f>('RCP19-NEW'!BU23*'Per Unit Emission'!AM66)*3412969.28327645/'Life time change'!$C21</f>
        <v>0</v>
      </c>
      <c r="IM110">
        <f>('RCP19-NEW'!BV23*'Per Unit Emission'!AN66)*3412969.28327645/'Life time change'!$C21</f>
        <v>0</v>
      </c>
      <c r="IN110">
        <f>('RCP19-NEW'!BW23*'Per Unit Emission'!AO66)*3412969.28327645/'Life time change'!$C21</f>
        <v>0</v>
      </c>
      <c r="IO110">
        <f>('RCP19-NEW'!BX23*'Per Unit Emission'!AP66)*3412969.28327645/'Life time change'!$C21</f>
        <v>0</v>
      </c>
      <c r="IP110">
        <f>('RCP19-NEW'!BY23*'Per Unit Emission'!AQ66)*3412969.28327645/'Life time change'!$C21</f>
        <v>0</v>
      </c>
      <c r="IQ110">
        <f>('RCP19-NEW'!BZ23*'Per Unit Emission'!AR66)*3412969.28327645/'Life time change'!$C21</f>
        <v>0</v>
      </c>
      <c r="IR110">
        <f>('RCP19-NEW'!CA23*'Per Unit Emission'!AS66)*3412969.28327645/'Life time change'!$C21</f>
        <v>0</v>
      </c>
      <c r="IS110">
        <f>('RCP19-NEW'!CB23*'Per Unit Emission'!AT66)*3412969.28327645/'Life time change'!$C21</f>
        <v>0</v>
      </c>
      <c r="IT110">
        <f>('RCP19-NEW'!CC23*'Per Unit Emission'!AU66)*3412969.28327645/'Life time change'!$C21</f>
        <v>0</v>
      </c>
      <c r="IU110">
        <f>('RCP19-NEW'!CD23*'Per Unit Emission'!AV66)*3412969.28327645/'Life time change'!$C21</f>
        <v>0</v>
      </c>
      <c r="IV110">
        <f>('RCP19-NEW'!CE23*'Per Unit Emission'!AW66)*3412969.28327645/'Life time change'!$C21</f>
        <v>0</v>
      </c>
      <c r="IW110">
        <f>('RCP19-NEW'!CF23*'Per Unit Emission'!AX66)*3412969.28327645/'Life time change'!$C21</f>
        <v>0</v>
      </c>
      <c r="IX110">
        <f>('RCP19-NEW'!CG23*'Per Unit Emission'!AY66)*3412969.28327645/'Life time change'!$C21</f>
        <v>0</v>
      </c>
      <c r="IY110">
        <f>('RCP19-NEW'!CH23*'Per Unit Emission'!AZ66)*3412969.28327645/'Life time change'!$C21</f>
        <v>0</v>
      </c>
    </row>
    <row r="111" spans="1:259" x14ac:dyDescent="0.25">
      <c r="A111">
        <v>2030</v>
      </c>
      <c r="B111">
        <f>('Base-New'!C24*'Per Unit Emission'!C67)*3412969.28327645/'Life time change'!$C22</f>
        <v>0</v>
      </c>
      <c r="C111">
        <f>('Base-New'!D24*'Per Unit Emission'!D67)*3412969.28327645/'Life time change'!$C22</f>
        <v>0</v>
      </c>
      <c r="D111">
        <f>('Base-New'!E24*'Per Unit Emission'!E67)*3412969.28327645/'Life time change'!$C22</f>
        <v>0</v>
      </c>
      <c r="E111">
        <f>('Base-New'!F24*'Per Unit Emission'!F67)*3412969.28327645/'Life time change'!$C22</f>
        <v>0</v>
      </c>
      <c r="F111">
        <f>('Base-New'!G24*'Per Unit Emission'!G67)*3412969.28327645/'Life time change'!$C22</f>
        <v>0</v>
      </c>
      <c r="G111">
        <f>('Base-New'!H24*'Per Unit Emission'!H67)*3412969.28327645/'Life time change'!$C22</f>
        <v>0</v>
      </c>
      <c r="H111">
        <f>('Base-New'!I24*'Per Unit Emission'!I67)*3412969.28327645/'Life time change'!$C22</f>
        <v>0</v>
      </c>
      <c r="I111">
        <f>('Base-New'!J24*'Per Unit Emission'!J67)*3412969.28327645/'Life time change'!$C22</f>
        <v>0</v>
      </c>
      <c r="J111">
        <f>('Base-New'!K24*'Per Unit Emission'!K67)*3412969.28327645/'Life time change'!$C22</f>
        <v>0</v>
      </c>
      <c r="K111">
        <f>('Base-New'!L24*'Per Unit Emission'!L67)*3412969.28327645/'Life time change'!$C22</f>
        <v>0</v>
      </c>
      <c r="L111">
        <f>('Base-New'!M24*'Per Unit Emission'!M67)*3412969.28327645/'Life time change'!$C22</f>
        <v>0</v>
      </c>
      <c r="M111">
        <f>('Base-New'!N24*'Per Unit Emission'!N67)*3412969.28327645/'Life time change'!$C22</f>
        <v>0</v>
      </c>
      <c r="N111">
        <f>('Base-New'!O24*'Per Unit Emission'!O67)*3412969.28327645/'Life time change'!$C22</f>
        <v>0</v>
      </c>
      <c r="O111">
        <f>('Base-New'!P24*'Per Unit Emission'!P67)*3412969.28327645/'Life time change'!$C22</f>
        <v>0</v>
      </c>
      <c r="P111">
        <f>('Base-New'!Q24*'Per Unit Emission'!Q67)*3412969.28327645/'Life time change'!$C22</f>
        <v>0</v>
      </c>
      <c r="Q111">
        <f>('Base-New'!R24*'Per Unit Emission'!R67)*3412969.28327645/'Life time change'!$C22</f>
        <v>0</v>
      </c>
      <c r="R111">
        <v>20</v>
      </c>
      <c r="S111">
        <f>('Base-New'!T24*'Per Unit Emission'!C67)*3412969.28327645/'Life time change'!$C22</f>
        <v>87052260.294529259</v>
      </c>
      <c r="T111">
        <f>('Base-New'!U24*'Per Unit Emission'!D67)*3412969.28327645/'Life time change'!$C22</f>
        <v>34510695.371917076</v>
      </c>
      <c r="U111">
        <f>('Base-New'!V24*'Per Unit Emission'!E67)*3412969.28327645/'Life time change'!$C22</f>
        <v>14009693.438944103</v>
      </c>
      <c r="V111">
        <f>('Base-New'!W24*'Per Unit Emission'!F67)*3412969.28327645/'Life time change'!$C22</f>
        <v>4290872.9958118647</v>
      </c>
      <c r="W111">
        <f>('Base-New'!X24*'Per Unit Emission'!G67)*3412969.28327645/'Life time change'!$C22</f>
        <v>46200813.442140035</v>
      </c>
      <c r="X111">
        <f>('Base-New'!Y24*'Per Unit Emission'!H67)*3412969.28327645/'Life time change'!$C22</f>
        <v>872652.67746435094</v>
      </c>
      <c r="Y111">
        <f>('Base-New'!Z24*'Per Unit Emission'!I67)*3412969.28327645/'Life time change'!$C22</f>
        <v>3859260.0838091769</v>
      </c>
      <c r="Z111">
        <f>('Base-New'!AA24*'Per Unit Emission'!J67)*3412969.28327645/'Life time change'!$C22</f>
        <v>9857340.1546049695</v>
      </c>
      <c r="AA111">
        <f>('Base-New'!AB24*'Per Unit Emission'!K67)*3412969.28327645/'Life time change'!$C22</f>
        <v>50909215.751677461</v>
      </c>
      <c r="AB111">
        <f>('Base-New'!AC24*'Per Unit Emission'!L67)*3412969.28327645/'Life time change'!$C22</f>
        <v>4948388.5820737612</v>
      </c>
      <c r="AC111">
        <f>('Base-New'!AD24*'Per Unit Emission'!M67)*3412969.28327645/'Life time change'!$C22</f>
        <v>5530634.6564455004</v>
      </c>
      <c r="AD111">
        <f>('Base-New'!AE24*'Per Unit Emission'!N67)*3412969.28327645/'Life time change'!$C22</f>
        <v>1195309.6141506848</v>
      </c>
      <c r="AE111">
        <f>('Base-New'!AF24*'Per Unit Emission'!O67)*3412969.28327645/'Life time change'!$C22</f>
        <v>3622631.8068664097</v>
      </c>
      <c r="AF111">
        <f>('Base-New'!AG24*'Per Unit Emission'!P67)*3412969.28327645/'Life time change'!$C22</f>
        <v>1209048.7582909726</v>
      </c>
      <c r="AG111">
        <f>('Base-New'!AH24*'Per Unit Emission'!Q67)*3412969.28327645/'Life time change'!$C22</f>
        <v>1790106.8620403006</v>
      </c>
      <c r="AH111">
        <f>('Base-New'!AI24*'Per Unit Emission'!R67)*3412969.28327645/'Life time change'!$C22</f>
        <v>13347500.555127837</v>
      </c>
      <c r="AI111">
        <v>20</v>
      </c>
      <c r="AJ111">
        <f>('Base-New'!AK24*'Per Unit Emission'!C67)*3412969.28327645/'Life time change'!$C22</f>
        <v>174104520.58905852</v>
      </c>
      <c r="AK111">
        <f>('Base-New'!AL24*'Per Unit Emission'!D67)*3412969.28327645/'Life time change'!$C22</f>
        <v>69021390.743834183</v>
      </c>
      <c r="AL111">
        <f>('Base-New'!AM24*'Per Unit Emission'!E67)*3412969.28327645/'Life time change'!$C22</f>
        <v>28019386.877888042</v>
      </c>
      <c r="AM111">
        <f>('Base-New'!AN24*'Per Unit Emission'!F67)*3412969.28327645/'Life time change'!$C22</f>
        <v>8581745.991623763</v>
      </c>
      <c r="AN111">
        <f>('Base-New'!AO24*'Per Unit Emission'!G67)*3412969.28327645/'Life time change'!$C22</f>
        <v>92401626.884280503</v>
      </c>
      <c r="AO111">
        <f>('Base-New'!AP24*'Per Unit Emission'!H67)*3412969.28327645/'Life time change'!$C22</f>
        <v>1745305.3549287019</v>
      </c>
      <c r="AP111">
        <f>('Base-New'!AQ24*'Per Unit Emission'!I67)*3412969.28327645/'Life time change'!$C22</f>
        <v>7718520.1676183837</v>
      </c>
      <c r="AQ111">
        <f>('Base-New'!AR24*'Per Unit Emission'!J67)*3412969.28327645/'Life time change'!$C22</f>
        <v>19714680.309209969</v>
      </c>
      <c r="AR111">
        <f>('Base-New'!AS24*'Per Unit Emission'!K67)*3412969.28327645/'Life time change'!$C22</f>
        <v>101818431.50335492</v>
      </c>
      <c r="AS111">
        <f>('Base-New'!AT24*'Per Unit Emission'!L67)*3412969.28327645/'Life time change'!$C22</f>
        <v>9896777.164147554</v>
      </c>
      <c r="AT111">
        <f>('Base-New'!AU24*'Per Unit Emission'!M67)*3412969.28327645/'Life time change'!$C22</f>
        <v>11061269.312891001</v>
      </c>
      <c r="AU111">
        <f>('Base-New'!AV24*'Per Unit Emission'!N67)*3412969.28327645/'Life time change'!$C22</f>
        <v>2390619.2283013728</v>
      </c>
      <c r="AV111">
        <f>('Base-New'!AW24*'Per Unit Emission'!O67)*3412969.28327645/'Life time change'!$C22</f>
        <v>7245263.6137328474</v>
      </c>
      <c r="AW111">
        <f>('Base-New'!AX24*'Per Unit Emission'!P67)*3412969.28327645/'Life time change'!$C22</f>
        <v>2418097.5165819484</v>
      </c>
      <c r="AX111">
        <f>('Base-New'!AY24*'Per Unit Emission'!Q67)*3412969.28327645/'Life time change'!$C22</f>
        <v>3580213.7240805896</v>
      </c>
      <c r="AY111">
        <f>('Base-New'!AZ24*'Per Unit Emission'!R67)*3412969.28327645/'Life time change'!$C22</f>
        <v>26695001.110255707</v>
      </c>
      <c r="AZ111">
        <v>20</v>
      </c>
      <c r="BA111">
        <f>('Base-New'!BB24*'Per Unit Emission'!C67)*3412969.28327645/'Life time change'!$C22</f>
        <v>261156780.88358817</v>
      </c>
      <c r="BB111">
        <f>('Base-New'!BC24*'Per Unit Emission'!D67)*3412969.28327645/'Life time change'!$C22</f>
        <v>103532086.11575153</v>
      </c>
      <c r="BC111">
        <f>('Base-New'!BD24*'Per Unit Emission'!E67)*3412969.28327645/'Life time change'!$C22</f>
        <v>42029080.316832207</v>
      </c>
      <c r="BD111">
        <f>('Base-New'!BE24*'Per Unit Emission'!F67)*3412969.28327645/'Life time change'!$C22</f>
        <v>12872618.987435658</v>
      </c>
      <c r="BE111">
        <f>('Base-New'!BF24*'Per Unit Emission'!G67)*3412969.28327645/'Life time change'!$C22</f>
        <v>138602440.32642096</v>
      </c>
      <c r="BF111">
        <f>('Base-New'!BG24*'Per Unit Emission'!H67)*3412969.28327645/'Life time change'!$C22</f>
        <v>2617958.0323930555</v>
      </c>
      <c r="BG111">
        <f>('Base-New'!BH24*'Per Unit Emission'!I67)*3412969.28327645/'Life time change'!$C22</f>
        <v>11577780.251427591</v>
      </c>
      <c r="BH111">
        <f>('Base-New'!BI24*'Per Unit Emission'!J67)*3412969.28327645/'Life time change'!$C22</f>
        <v>29572020.463814933</v>
      </c>
      <c r="BI111">
        <f>('Base-New'!BJ24*'Per Unit Emission'!K67)*3412969.28327645/'Life time change'!$C22</f>
        <v>152727647.25503266</v>
      </c>
      <c r="BJ111">
        <f>('Base-New'!BK24*'Per Unit Emission'!L67)*3412969.28327645/'Life time change'!$C22</f>
        <v>14845165.746221345</v>
      </c>
      <c r="BK111">
        <f>('Base-New'!BL24*'Per Unit Emission'!M67)*3412969.28327645/'Life time change'!$C22</f>
        <v>16591903.9693365</v>
      </c>
      <c r="BL111">
        <f>('Base-New'!BM24*'Per Unit Emission'!N67)*3412969.28327645/'Life time change'!$C22</f>
        <v>3585928.8424520609</v>
      </c>
      <c r="BM111">
        <f>('Base-New'!BN24*'Per Unit Emission'!O67)*3412969.28327645/'Life time change'!$C22</f>
        <v>10867895.420599286</v>
      </c>
      <c r="BN111">
        <f>('Base-New'!BO24*'Per Unit Emission'!P67)*3412969.28327645/'Life time change'!$C22</f>
        <v>3627146.2748728925</v>
      </c>
      <c r="BO111">
        <f>('Base-New'!BP24*'Per Unit Emission'!Q67)*3412969.28327645/'Life time change'!$C22</f>
        <v>5370320.5861208849</v>
      </c>
      <c r="BP111">
        <f>('Base-New'!BQ24*'Per Unit Emission'!R67)*3412969.28327645/'Life time change'!$C22</f>
        <v>40042501.665383451</v>
      </c>
      <c r="BQ111">
        <v>20</v>
      </c>
      <c r="BR111">
        <f>('Base-New'!BS24*'Per Unit Emission'!C67)*3412969.28327645/'Life time change'!$C22</f>
        <v>348209041.17811739</v>
      </c>
      <c r="BS111">
        <f>('Base-New'!BT24*'Per Unit Emission'!D67)*3412969.28327645/'Life time change'!$C22</f>
        <v>138042781.48766863</v>
      </c>
      <c r="BT111">
        <f>('Base-New'!BU24*'Per Unit Emission'!E67)*3412969.28327645/'Life time change'!$C22</f>
        <v>56038773.755776376</v>
      </c>
      <c r="BU111">
        <f>('Base-New'!BV24*'Per Unit Emission'!F67)*3412969.28327645/'Life time change'!$C22</f>
        <v>17163491.983247556</v>
      </c>
      <c r="BV111">
        <f>('Base-New'!BW24*'Per Unit Emission'!G67)*3412969.28327645/'Life time change'!$C22</f>
        <v>184803253.76856142</v>
      </c>
      <c r="BW111">
        <f>('Base-New'!BX24*'Per Unit Emission'!H67)*3412969.28327645/'Life time change'!$C22</f>
        <v>3490610.7098573982</v>
      </c>
      <c r="BX111">
        <f>('Base-New'!BY24*'Per Unit Emission'!I67)*3412969.28327645/'Life time change'!$C22</f>
        <v>15437040.335236795</v>
      </c>
      <c r="BY111">
        <f>('Base-New'!BZ24*'Per Unit Emission'!J67)*3412969.28327645/'Life time change'!$C22</f>
        <v>39429360.618419804</v>
      </c>
      <c r="BZ111">
        <f>('Base-New'!CA24*'Per Unit Emission'!K67)*3412969.28327645/'Life time change'!$C22</f>
        <v>203636863.00671011</v>
      </c>
      <c r="CA111">
        <f>('Base-New'!CB24*'Per Unit Emission'!L67)*3412969.28327645/'Life time change'!$C22</f>
        <v>19793554.328295138</v>
      </c>
      <c r="CB111">
        <f>('Base-New'!CC24*'Per Unit Emission'!M67)*3412969.28327645/'Life time change'!$C22</f>
        <v>22122538.625782002</v>
      </c>
      <c r="CC111">
        <f>('Base-New'!CD24*'Per Unit Emission'!N67)*3412969.28327645/'Life time change'!$C22</f>
        <v>4781238.4566027261</v>
      </c>
      <c r="CD111">
        <f>('Base-New'!CE24*'Per Unit Emission'!O67)*3412969.28327645/'Life time change'!$C22</f>
        <v>14490527.227465721</v>
      </c>
      <c r="CE111">
        <f>('Base-New'!CF24*'Per Unit Emission'!P67)*3412969.28327645/'Life time change'!$C22</f>
        <v>4836195.0331638688</v>
      </c>
      <c r="CF111">
        <f>('Base-New'!CG24*'Per Unit Emission'!Q67)*3412969.28327645/'Life time change'!$C22</f>
        <v>7160427.4481611792</v>
      </c>
      <c r="CG111">
        <f>('Base-New'!CH24*'Per Unit Emission'!R67)*3412969.28327645/'Life time change'!$C22</f>
        <v>53390002.220511153</v>
      </c>
      <c r="CJ111">
        <v>2030</v>
      </c>
      <c r="CK111">
        <f>('RCP26-NEW'!C24*'Per Unit Emission'!T67)*3412969.28327645/'Life time change'!$C22</f>
        <v>0</v>
      </c>
      <c r="CL111">
        <f>('RCP26-NEW'!D24*'Per Unit Emission'!U67)*3412969.28327645/'Life time change'!$C22</f>
        <v>0</v>
      </c>
      <c r="CM111">
        <f>('RCP26-NEW'!E24*'Per Unit Emission'!V67)*3412969.28327645/'Life time change'!$C22</f>
        <v>0</v>
      </c>
      <c r="CN111">
        <f>('RCP26-NEW'!F24*'Per Unit Emission'!W67)*3412969.28327645/'Life time change'!$C22</f>
        <v>0</v>
      </c>
      <c r="CO111">
        <f>('RCP26-NEW'!G24*'Per Unit Emission'!X67)*3412969.28327645/'Life time change'!$C22</f>
        <v>0</v>
      </c>
      <c r="CP111">
        <f>('RCP26-NEW'!H24*'Per Unit Emission'!Y67)*3412969.28327645/'Life time change'!$C22</f>
        <v>0</v>
      </c>
      <c r="CQ111">
        <f>('RCP26-NEW'!I24*'Per Unit Emission'!Z67)*3412969.28327645/'Life time change'!$C22</f>
        <v>0</v>
      </c>
      <c r="CR111">
        <f>('RCP26-NEW'!J24*'Per Unit Emission'!AA67)*3412969.28327645/'Life time change'!$C22</f>
        <v>0</v>
      </c>
      <c r="CS111">
        <f>('RCP26-NEW'!K24*'Per Unit Emission'!AB67)*3412969.28327645/'Life time change'!$C22</f>
        <v>0</v>
      </c>
      <c r="CT111">
        <f>('RCP26-NEW'!L24*'Per Unit Emission'!AC67)*3412969.28327645/'Life time change'!$C22</f>
        <v>0</v>
      </c>
      <c r="CU111">
        <f>('RCP26-NEW'!M24*'Per Unit Emission'!AD67)*3412969.28327645/'Life time change'!$C22</f>
        <v>0</v>
      </c>
      <c r="CV111">
        <f>('RCP26-NEW'!N24*'Per Unit Emission'!AE67)*3412969.28327645/'Life time change'!$C22</f>
        <v>0</v>
      </c>
      <c r="CW111">
        <f>('RCP26-NEW'!O24*'Per Unit Emission'!AF67)*3412969.28327645/'Life time change'!$C22</f>
        <v>0</v>
      </c>
      <c r="CX111">
        <f>('RCP26-NEW'!P24*'Per Unit Emission'!AG67)*3412969.28327645/'Life time change'!$C22</f>
        <v>0</v>
      </c>
      <c r="CY111">
        <f>('RCP26-NEW'!Q24*'Per Unit Emission'!AH67)*3412969.28327645/'Life time change'!$C22</f>
        <v>0</v>
      </c>
      <c r="CZ111">
        <f>('RCP26-NEW'!R24*'Per Unit Emission'!AI67)*3412969.28327645/'Life time change'!$C22</f>
        <v>0</v>
      </c>
      <c r="DA111">
        <f>('RCP26-NEW'!S24*'Per Unit Emission'!AJ67)*3412969.28327645</f>
        <v>0</v>
      </c>
      <c r="DB111">
        <f>('RCP26-NEW'!T24*'Per Unit Emission'!T67)*3412969.28327645/'Life time change'!$C22</f>
        <v>103617420.39233314</v>
      </c>
      <c r="DC111">
        <f>('RCP26-NEW'!U24*'Per Unit Emission'!U67)*3412969.28327645/'Life time change'!$C22</f>
        <v>45137513.282240868</v>
      </c>
      <c r="DD111">
        <f>('RCP26-NEW'!V24*'Per Unit Emission'!V67)*3412969.28327645/'Life time change'!$C22</f>
        <v>16693664.169058749</v>
      </c>
      <c r="DE111">
        <f>('RCP26-NEW'!W24*'Per Unit Emission'!W67)*3412969.28327645/'Life time change'!$C22</f>
        <v>4456156.2026079558</v>
      </c>
      <c r="DF111">
        <f>('RCP26-NEW'!X24*'Per Unit Emission'!X67)*3412969.28327645/'Life time change'!$C22</f>
        <v>53160927.504040197</v>
      </c>
      <c r="DG111">
        <f>('RCP26-NEW'!Y24*'Per Unit Emission'!Y67)*3412969.28327645/'Life time change'!$C22</f>
        <v>1093611.2429457875</v>
      </c>
      <c r="DH111">
        <f>('RCP26-NEW'!Z24*'Per Unit Emission'!Z67)*3412969.28327645/'Life time change'!$C22</f>
        <v>4651189.7225882867</v>
      </c>
      <c r="DI111">
        <f>('RCP26-NEW'!AA24*'Per Unit Emission'!AA67)*3412969.28327645/'Life time change'!$C22</f>
        <v>13139497.635474177</v>
      </c>
      <c r="DJ111">
        <f>('RCP26-NEW'!AB24*'Per Unit Emission'!AB67)*3412969.28327645/'Life time change'!$C22</f>
        <v>35459743.29650332</v>
      </c>
      <c r="DK111">
        <f>('RCP26-NEW'!AC24*'Per Unit Emission'!AC67)*3412969.28327645/'Life time change'!$C22</f>
        <v>6578405.7982652802</v>
      </c>
      <c r="DL111">
        <f>('RCP26-NEW'!AD24*'Per Unit Emission'!AD67)*3412969.28327645/'Life time change'!$C22</f>
        <v>9092465.5981797613</v>
      </c>
      <c r="DM111">
        <f>('RCP26-NEW'!AE24*'Per Unit Emission'!AE67)*3412969.28327645/'Life time change'!$C22</f>
        <v>1652854.9691772512</v>
      </c>
      <c r="DN111">
        <f>('RCP26-NEW'!AF24*'Per Unit Emission'!AF67)*3412969.28327645/'Life time change'!$C22</f>
        <v>5263667.4388182769</v>
      </c>
      <c r="DO111">
        <f>('RCP26-NEW'!AG24*'Per Unit Emission'!AG67)*3412969.28327645/'Life time change'!$C22</f>
        <v>4446026.6202815725</v>
      </c>
      <c r="DP111">
        <f>('RCP26-NEW'!AH24*'Per Unit Emission'!AH67)*3412969.28327645/'Life time change'!$C22</f>
        <v>2679018.9255659329</v>
      </c>
      <c r="DQ111">
        <f>('RCP26-NEW'!AI24*'Per Unit Emission'!AI67)*3412969.28327645/'Life time change'!$C22</f>
        <v>17951620.24288398</v>
      </c>
      <c r="DR111">
        <f>('RCP26-NEW'!AJ24*'Per Unit Emission'!AJ67)*3412969.28327645</f>
        <v>0</v>
      </c>
      <c r="DS111">
        <f>('RCP26-NEW'!AK24*'Per Unit Emission'!T67)*3412969.28327645/'Life time change'!$C22</f>
        <v>207234840.78466627</v>
      </c>
      <c r="DT111">
        <f>('RCP26-NEW'!AL24*'Per Unit Emission'!U67)*3412969.28327645/'Life time change'!$C22</f>
        <v>90275026.564481974</v>
      </c>
      <c r="DU111">
        <f>('RCP26-NEW'!AM24*'Per Unit Emission'!V67)*3412969.28327645/'Life time change'!$C22</f>
        <v>33387328.338117365</v>
      </c>
      <c r="DV111">
        <f>('RCP26-NEW'!AN24*'Per Unit Emission'!W67)*3412969.28327645/'Life time change'!$C22</f>
        <v>8912312.4052159414</v>
      </c>
      <c r="DW111">
        <f>('RCP26-NEW'!AO24*'Per Unit Emission'!X67)*3412969.28327645/'Life time change'!$C22</f>
        <v>106321855.0080808</v>
      </c>
      <c r="DX111">
        <f>('RCP26-NEW'!AP24*'Per Unit Emission'!Y67)*3412969.28327645/'Life time change'!$C22</f>
        <v>2187222.485891575</v>
      </c>
      <c r="DY111">
        <f>('RCP26-NEW'!AQ24*'Per Unit Emission'!Z67)*3412969.28327645/'Life time change'!$C22</f>
        <v>9302379.4451765977</v>
      </c>
      <c r="DZ111">
        <f>('RCP26-NEW'!AR24*'Per Unit Emission'!AA67)*3412969.28327645/'Life time change'!$C22</f>
        <v>26278995.270948384</v>
      </c>
      <c r="EA111">
        <f>('RCP26-NEW'!AS24*'Per Unit Emission'!AB67)*3412969.28327645/'Life time change'!$C22</f>
        <v>70919486.593006641</v>
      </c>
      <c r="EB111">
        <f>('RCP26-NEW'!AT24*'Per Unit Emission'!AC67)*3412969.28327645/'Life time change'!$C22</f>
        <v>13156811.59653059</v>
      </c>
      <c r="EC111">
        <f>('RCP26-NEW'!AU24*'Per Unit Emission'!AD67)*3412969.28327645/'Life time change'!$C22</f>
        <v>18184931.196359523</v>
      </c>
      <c r="ED111">
        <f>('RCP26-NEW'!AV24*'Per Unit Emission'!AE67)*3412969.28327645/'Life time change'!$C22</f>
        <v>3305709.9383544838</v>
      </c>
      <c r="EE111">
        <f>('RCP26-NEW'!AW24*'Per Unit Emission'!AF67)*3412969.28327645/'Life time change'!$C22</f>
        <v>10527334.877636554</v>
      </c>
      <c r="EF111">
        <f>('RCP26-NEW'!AX24*'Per Unit Emission'!AG67)*3412969.28327645/'Life time change'!$C22</f>
        <v>8892053.2405631747</v>
      </c>
      <c r="EG111">
        <f>('RCP26-NEW'!AY24*'Per Unit Emission'!AH67)*3412969.28327645/'Life time change'!$C22</f>
        <v>5358037.8511318546</v>
      </c>
      <c r="EH111">
        <f>('RCP26-NEW'!AZ24*'Per Unit Emission'!AI67)*3412969.28327645/'Life time change'!$C22</f>
        <v>35903240.485767893</v>
      </c>
      <c r="EI111">
        <f>('RCP26-NEW'!BA24*'Per Unit Emission'!AJ67)*3412969.28327645</f>
        <v>0</v>
      </c>
      <c r="EJ111">
        <f>('RCP26-NEW'!BB24*'Per Unit Emission'!T67)*3412969.28327645/'Life time change'!$C22</f>
        <v>310852261.17699939</v>
      </c>
      <c r="EK111">
        <f>('RCP26-NEW'!BC24*'Per Unit Emission'!U67)*3412969.28327645/'Life time change'!$C22</f>
        <v>135412539.84672308</v>
      </c>
      <c r="EL111">
        <f>('RCP26-NEW'!BD24*'Per Unit Emission'!V67)*3412969.28327645/'Life time change'!$C22</f>
        <v>50080992.507176161</v>
      </c>
      <c r="EM111">
        <f>('RCP26-NEW'!BE24*'Per Unit Emission'!W67)*3412969.28327645/'Life time change'!$C22</f>
        <v>13368468.607823897</v>
      </c>
      <c r="EN111">
        <f>('RCP26-NEW'!BF24*'Per Unit Emission'!X67)*3412969.28327645/'Life time change'!$C22</f>
        <v>159482782.51212141</v>
      </c>
      <c r="EO111">
        <f>('RCP26-NEW'!BG24*'Per Unit Emission'!Y67)*3412969.28327645/'Life time change'!$C22</f>
        <v>3280833.7288373513</v>
      </c>
      <c r="EP111">
        <f>('RCP26-NEW'!BH24*'Per Unit Emission'!Z67)*3412969.28327645/'Life time change'!$C22</f>
        <v>13953569.167764911</v>
      </c>
      <c r="EQ111">
        <f>('RCP26-NEW'!BI24*'Per Unit Emission'!AA67)*3412969.28327645/'Life time change'!$C22</f>
        <v>39418492.906422533</v>
      </c>
      <c r="ER111">
        <f>('RCP26-NEW'!BJ24*'Per Unit Emission'!AB67)*3412969.28327645/'Life time change'!$C22</f>
        <v>106379229.88950996</v>
      </c>
      <c r="ES111">
        <f>('RCP26-NEW'!BK24*'Per Unit Emission'!AC67)*3412969.28327645/'Life time change'!$C22</f>
        <v>19735217.394795898</v>
      </c>
      <c r="ET111">
        <f>('RCP26-NEW'!BL24*'Per Unit Emission'!AD67)*3412969.28327645/'Life time change'!$C22</f>
        <v>27277396.794539314</v>
      </c>
      <c r="EU111">
        <f>('RCP26-NEW'!BM24*'Per Unit Emission'!AE67)*3412969.28327645/'Life time change'!$C22</f>
        <v>4958564.9075317252</v>
      </c>
      <c r="EV111">
        <f>('RCP26-NEW'!BN24*'Per Unit Emission'!AF67)*3412969.28327645/'Life time change'!$C22</f>
        <v>15791002.316454828</v>
      </c>
      <c r="EW111">
        <f>('RCP26-NEW'!BO24*'Per Unit Emission'!AG67)*3412969.28327645/'Life time change'!$C22</f>
        <v>13338079.860844778</v>
      </c>
      <c r="EX111">
        <f>('RCP26-NEW'!BP24*'Per Unit Emission'!AH67)*3412969.28327645/'Life time change'!$C22</f>
        <v>8037056.7766977958</v>
      </c>
      <c r="EY111">
        <f>('RCP26-NEW'!BQ24*'Per Unit Emission'!AI67)*3412969.28327645/'Life time change'!$C22</f>
        <v>53854860.728652</v>
      </c>
      <c r="EZ111">
        <f>('RCP26-NEW'!BR24*'Per Unit Emission'!AJ67)*3412969.28327645</f>
        <v>0</v>
      </c>
      <c r="FA111">
        <f>('RCP26-NEW'!BS24*'Per Unit Emission'!T67)*3412969.28327645/'Life time change'!$C22</f>
        <v>414469681.56933123</v>
      </c>
      <c r="FB111">
        <f>('RCP26-NEW'!BT24*'Per Unit Emission'!U67)*3412969.28327645/'Life time change'!$C22</f>
        <v>180550053.12896425</v>
      </c>
      <c r="FC111">
        <f>('RCP26-NEW'!BU24*'Per Unit Emission'!V67)*3412969.28327645/'Life time change'!$C22</f>
        <v>66774656.676234953</v>
      </c>
      <c r="FD111">
        <f>('RCP26-NEW'!BV24*'Per Unit Emission'!W67)*3412969.28327645/'Life time change'!$C22</f>
        <v>17824624.810431883</v>
      </c>
      <c r="FE111">
        <f>('RCP26-NEW'!BW24*'Per Unit Emission'!X67)*3412969.28327645/'Life time change'!$C22</f>
        <v>212643710.01616201</v>
      </c>
      <c r="FF111">
        <f>('RCP26-NEW'!BX24*'Per Unit Emission'!Y67)*3412969.28327645/'Life time change'!$C22</f>
        <v>4374444.9717831444</v>
      </c>
      <c r="FG111">
        <f>('RCP26-NEW'!BY24*'Per Unit Emission'!Z67)*3412969.28327645/'Life time change'!$C22</f>
        <v>18604758.890353221</v>
      </c>
      <c r="FH111">
        <f>('RCP26-NEW'!BZ24*'Per Unit Emission'!AA67)*3412969.28327645/'Life time change'!$C22</f>
        <v>52557990.541896708</v>
      </c>
      <c r="FI111">
        <f>('RCP26-NEW'!CA24*'Per Unit Emission'!AB67)*3412969.28327645/'Life time change'!$C22</f>
        <v>141838973.18601328</v>
      </c>
      <c r="FJ111">
        <f>('RCP26-NEW'!CB24*'Per Unit Emission'!AC67)*3412969.28327645/'Life time change'!$C22</f>
        <v>26313623.19306121</v>
      </c>
      <c r="FK111">
        <f>('RCP26-NEW'!CC24*'Per Unit Emission'!AD67)*3412969.28327645/'Life time change'!$C22</f>
        <v>36369862.392718993</v>
      </c>
      <c r="FL111">
        <f>('RCP26-NEW'!CD24*'Per Unit Emission'!AE67)*3412969.28327645/'Life time change'!$C22</f>
        <v>6611419.8767089993</v>
      </c>
      <c r="FM111">
        <f>('RCP26-NEW'!CE24*'Per Unit Emission'!AF67)*3412969.28327645/'Life time change'!$C22</f>
        <v>21054669.755273107</v>
      </c>
      <c r="FN111">
        <f>('RCP26-NEW'!CF24*'Per Unit Emission'!AG67)*3412969.28327645/'Life time change'!$C22</f>
        <v>17784106.481126379</v>
      </c>
      <c r="FO111">
        <f>('RCP26-NEW'!CG24*'Per Unit Emission'!AH67)*3412969.28327645/'Life time change'!$C22</f>
        <v>10716075.702263735</v>
      </c>
      <c r="FP111">
        <f>('RCP26-NEW'!CH24*'Per Unit Emission'!AI67)*3412969.28327645/'Life time change'!$C22</f>
        <v>71806480.971535787</v>
      </c>
      <c r="FS111">
        <v>2030</v>
      </c>
      <c r="FT111">
        <f>('RCP19-NEW'!C24*'Per Unit Emission'!AK67)*3412969.28327645/'Life time change'!$C22</f>
        <v>0</v>
      </c>
      <c r="FU111">
        <f>('RCP19-NEW'!D24*'Per Unit Emission'!AL67)*3412969.28327645/'Life time change'!$C22</f>
        <v>0</v>
      </c>
      <c r="FV111">
        <f>('RCP19-NEW'!E24*'Per Unit Emission'!AM67)*3412969.28327645/'Life time change'!$C22</f>
        <v>0</v>
      </c>
      <c r="FW111">
        <f>('RCP19-NEW'!F24*'Per Unit Emission'!AN67)*3412969.28327645/'Life time change'!$C22</f>
        <v>0</v>
      </c>
      <c r="FX111">
        <f>('RCP19-NEW'!G24*'Per Unit Emission'!AO67)*3412969.28327645/'Life time change'!$C22</f>
        <v>0</v>
      </c>
      <c r="FY111">
        <f>('RCP19-NEW'!H24*'Per Unit Emission'!AP67)*3412969.28327645/'Life time change'!$C22</f>
        <v>0</v>
      </c>
      <c r="FZ111">
        <f>('RCP19-NEW'!I24*'Per Unit Emission'!AQ67)*3412969.28327645/'Life time change'!$C22</f>
        <v>0</v>
      </c>
      <c r="GA111">
        <f>('RCP19-NEW'!J24*'Per Unit Emission'!AR67)*3412969.28327645/'Life time change'!$C22</f>
        <v>0</v>
      </c>
      <c r="GB111">
        <f>('RCP19-NEW'!K24*'Per Unit Emission'!AS67)*3412969.28327645/'Life time change'!$C22</f>
        <v>0</v>
      </c>
      <c r="GC111">
        <f>('RCP19-NEW'!L24*'Per Unit Emission'!AT67)*3412969.28327645/'Life time change'!$C22</f>
        <v>0</v>
      </c>
      <c r="GD111">
        <f>('RCP19-NEW'!M24*'Per Unit Emission'!AU67)*3412969.28327645/'Life time change'!$C22</f>
        <v>0</v>
      </c>
      <c r="GE111">
        <f>('RCP19-NEW'!N24*'Per Unit Emission'!AV67)*3412969.28327645/'Life time change'!$C22</f>
        <v>0</v>
      </c>
      <c r="GF111">
        <f>('RCP19-NEW'!O24*'Per Unit Emission'!AW67)*3412969.28327645/'Life time change'!$C22</f>
        <v>0</v>
      </c>
      <c r="GG111">
        <f>('RCP19-NEW'!P24*'Per Unit Emission'!AX67)*3412969.28327645/'Life time change'!$C22</f>
        <v>0</v>
      </c>
      <c r="GH111">
        <f>('RCP19-NEW'!Q24*'Per Unit Emission'!AY67)*3412969.28327645/'Life time change'!$C22</f>
        <v>0</v>
      </c>
      <c r="GI111">
        <f>('RCP19-NEW'!R24*'Per Unit Emission'!AZ67)*3412969.28327645/'Life time change'!$C22</f>
        <v>0</v>
      </c>
      <c r="GJ111">
        <f>('RCP19-NEW'!S24*'Per Unit Emission'!BA67)*3412969.28327645</f>
        <v>0</v>
      </c>
      <c r="GK111">
        <f>('RCP19-NEW'!T24*'Per Unit Emission'!AK67)*3412969.28327645/'Life time change'!$C22</f>
        <v>76638388.688488141</v>
      </c>
      <c r="GL111">
        <f>('RCP19-NEW'!U24*'Per Unit Emission'!AL67)*3412969.28327645/'Life time change'!$C22</f>
        <v>3481911.8289520601</v>
      </c>
      <c r="GM111">
        <f>('RCP19-NEW'!V24*'Per Unit Emission'!AM67)*3412969.28327645/'Life time change'!$C22</f>
        <v>13339068.311876571</v>
      </c>
      <c r="GN111">
        <f>('RCP19-NEW'!W24*'Per Unit Emission'!AN67)*3412969.28327645/'Life time change'!$C22</f>
        <v>5405033.461793921</v>
      </c>
      <c r="GO111">
        <f>('RCP19-NEW'!X24*'Per Unit Emission'!AO67)*3412969.28327645/'Life time change'!$C22</f>
        <v>33447372.658192415</v>
      </c>
      <c r="GP111">
        <f>('RCP19-NEW'!Y24*'Per Unit Emission'!AP67)*3412969.28327645/'Life time change'!$C22</f>
        <v>933565.72337477247</v>
      </c>
      <c r="GQ111">
        <f>('RCP19-NEW'!Z24*'Per Unit Emission'!AQ67)*3412969.28327645/'Life time change'!$C22</f>
        <v>3273416.3838348011</v>
      </c>
      <c r="GR111">
        <f>('RCP19-NEW'!AA24*'Per Unit Emission'!AR67)*3412969.28327645/'Life time change'!$C22</f>
        <v>25107603.598125178</v>
      </c>
      <c r="GS111">
        <f>('RCP19-NEW'!AB24*'Per Unit Emission'!AS67)*3412969.28327645/'Life time change'!$C22</f>
        <v>57899477.481743477</v>
      </c>
      <c r="GT111">
        <f>('RCP19-NEW'!AC24*'Per Unit Emission'!AT67)*3412969.28327645/'Life time change'!$C22</f>
        <v>6908327.1248412794</v>
      </c>
      <c r="GU111">
        <f>('RCP19-NEW'!AD24*'Per Unit Emission'!AU67)*3412969.28327645/'Life time change'!$C22</f>
        <v>14881646.241479417</v>
      </c>
      <c r="GV111">
        <f>('RCP19-NEW'!AE24*'Per Unit Emission'!AV67)*3412969.28327645/'Life time change'!$C22</f>
        <v>1540183.1882881667</v>
      </c>
      <c r="GW111">
        <f>('RCP19-NEW'!AF24*'Per Unit Emission'!AW67)*3412969.28327645/'Life time change'!$C22</f>
        <v>3657187.4202600732</v>
      </c>
      <c r="GX111">
        <f>('RCP19-NEW'!AG24*'Per Unit Emission'!AX67)*3412969.28327645/'Life time change'!$C22</f>
        <v>5368065.1122484254</v>
      </c>
      <c r="GY111">
        <f>('RCP19-NEW'!AH24*'Per Unit Emission'!AY67)*3412969.28327645/'Life time change'!$C22</f>
        <v>3676562.4094672827</v>
      </c>
      <c r="GZ111">
        <f>('RCP19-NEW'!AI24*'Per Unit Emission'!AZ67)*3412969.28327645/'Life time change'!$C22</f>
        <v>20294763.007628959</v>
      </c>
      <c r="HA111">
        <f>('RCP19-NEW'!AJ24*'Per Unit Emission'!BA67)*3412969.28327645</f>
        <v>0</v>
      </c>
      <c r="HB111">
        <f>('RCP19-NEW'!AK24*'Per Unit Emission'!AK67)*3412969.28327645/'Life time change'!$C22</f>
        <v>153276777.37697643</v>
      </c>
      <c r="HC111">
        <f>('RCP19-NEW'!AL24*'Per Unit Emission'!AL67)*3412969.28327645/'Life time change'!$C22</f>
        <v>6963823.6579041202</v>
      </c>
      <c r="HD111">
        <f>('RCP19-NEW'!AM24*'Per Unit Emission'!AM67)*3412969.28327645/'Life time change'!$C22</f>
        <v>26678136.623753075</v>
      </c>
      <c r="HE111">
        <f>('RCP19-NEW'!AN24*'Per Unit Emission'!AN67)*3412969.28327645/'Life time change'!$C22</f>
        <v>10810066.923587842</v>
      </c>
      <c r="HF111">
        <f>('RCP19-NEW'!AO24*'Per Unit Emission'!AO67)*3412969.28327645/'Life time change'!$C22</f>
        <v>66894745.316385053</v>
      </c>
      <c r="HG111">
        <f>('RCP19-NEW'!AP24*'Per Unit Emission'!AP67)*3412969.28327645/'Life time change'!$C22</f>
        <v>1867131.4467495375</v>
      </c>
      <c r="HH111">
        <f>('RCP19-NEW'!AQ24*'Per Unit Emission'!AQ67)*3412969.28327645/'Life time change'!$C22</f>
        <v>6546832.7676696023</v>
      </c>
      <c r="HI111">
        <f>('RCP19-NEW'!AR24*'Per Unit Emission'!AR67)*3412969.28327645/'Life time change'!$C22</f>
        <v>50215207.196250357</v>
      </c>
      <c r="HJ111">
        <f>('RCP19-NEW'!AS24*'Per Unit Emission'!AS67)*3412969.28327645/'Life time change'!$C22</f>
        <v>115798954.96348715</v>
      </c>
      <c r="HK111">
        <f>('RCP19-NEW'!AT24*'Per Unit Emission'!AT67)*3412969.28327645/'Life time change'!$C22</f>
        <v>13816654.249682577</v>
      </c>
      <c r="HL111">
        <f>('RCP19-NEW'!AU24*'Per Unit Emission'!AU67)*3412969.28327645/'Life time change'!$C22</f>
        <v>29763292.482958835</v>
      </c>
      <c r="HM111">
        <f>('RCP19-NEW'!AV24*'Per Unit Emission'!AV67)*3412969.28327645/'Life time change'!$C22</f>
        <v>3080366.3765763184</v>
      </c>
      <c r="HN111">
        <f>('RCP19-NEW'!AW24*'Per Unit Emission'!AW67)*3412969.28327645/'Life time change'!$C22</f>
        <v>7314374.8405201463</v>
      </c>
      <c r="HO111">
        <f>('RCP19-NEW'!AX24*'Per Unit Emission'!AX67)*3412969.28327645/'Life time change'!$C22</f>
        <v>10736130.224496851</v>
      </c>
      <c r="HP111">
        <f>('RCP19-NEW'!AY24*'Per Unit Emission'!AY67)*3412969.28327645/'Life time change'!$C22</f>
        <v>7353124.8189345654</v>
      </c>
      <c r="HQ111">
        <f>('RCP19-NEW'!AZ24*'Per Unit Emission'!AZ67)*3412969.28327645/'Life time change'!$C22</f>
        <v>40589526.015257917</v>
      </c>
      <c r="HR111">
        <f>('RCP19-NEW'!BA24*'Per Unit Emission'!BA67)*3412969.28327645</f>
        <v>0</v>
      </c>
      <c r="HS111">
        <f>('RCP19-NEW'!BB24*'Per Unit Emission'!AK67)*3412969.28327645/'Life time change'!$C22</f>
        <v>229915166.06546345</v>
      </c>
      <c r="HT111">
        <f>('RCP19-NEW'!BC24*'Per Unit Emission'!AL67)*3412969.28327645/'Life time change'!$C22</f>
        <v>10445735.486856196</v>
      </c>
      <c r="HU111">
        <f>('RCP19-NEW'!BD24*'Per Unit Emission'!AM67)*3412969.28327645/'Life time change'!$C22</f>
        <v>40017204.935629696</v>
      </c>
      <c r="HV111">
        <f>('RCP19-NEW'!BE24*'Per Unit Emission'!AN67)*3412969.28327645/'Life time change'!$C22</f>
        <v>16215100.385381781</v>
      </c>
      <c r="HW111">
        <f>('RCP19-NEW'!BF24*'Per Unit Emission'!AO67)*3412969.28327645/'Life time change'!$C22</f>
        <v>100342117.97457768</v>
      </c>
      <c r="HX111">
        <f>('RCP19-NEW'!BG24*'Per Unit Emission'!AP67)*3412969.28327645/'Life time change'!$C22</f>
        <v>2800697.1701243063</v>
      </c>
      <c r="HY111">
        <f>('RCP19-NEW'!BH24*'Per Unit Emission'!AQ67)*3412969.28327645/'Life time change'!$C22</f>
        <v>9820249.1515044197</v>
      </c>
      <c r="HZ111">
        <f>('RCP19-NEW'!BI24*'Per Unit Emission'!AR67)*3412969.28327645/'Life time change'!$C22</f>
        <v>75322810.794375554</v>
      </c>
      <c r="IA111">
        <f>('RCP19-NEW'!BJ24*'Per Unit Emission'!AS67)*3412969.28327645/'Life time change'!$C22</f>
        <v>173698432.44523063</v>
      </c>
      <c r="IB111">
        <f>('RCP19-NEW'!BK24*'Per Unit Emission'!AT67)*3412969.28327645/'Life time change'!$C22</f>
        <v>20724981.374523878</v>
      </c>
      <c r="IC111">
        <f>('RCP19-NEW'!BL24*'Per Unit Emission'!AU67)*3412969.28327645/'Life time change'!$C22</f>
        <v>44644938.724438243</v>
      </c>
      <c r="ID111">
        <f>('RCP19-NEW'!BM24*'Per Unit Emission'!AV67)*3412969.28327645/'Life time change'!$C22</f>
        <v>4620549.5648644865</v>
      </c>
      <c r="IE111">
        <f>('RCP19-NEW'!BN24*'Per Unit Emission'!AW67)*3412969.28327645/'Life time change'!$C22</f>
        <v>10971562.260780219</v>
      </c>
      <c r="IF111">
        <f>('RCP19-NEW'!BO24*'Per Unit Emission'!AX67)*3412969.28327645/'Life time change'!$C22</f>
        <v>16104195.336745275</v>
      </c>
      <c r="IG111">
        <f>('RCP19-NEW'!BP24*'Per Unit Emission'!AY67)*3412969.28327645/'Life time change'!$C22</f>
        <v>11029687.228401832</v>
      </c>
      <c r="IH111">
        <f>('RCP19-NEW'!BQ24*'Per Unit Emission'!AZ67)*3412969.28327645/'Life time change'!$C22</f>
        <v>60884289.022886865</v>
      </c>
      <c r="II111">
        <f>('RCP19-NEW'!BR24*'Per Unit Emission'!BA67)*3412969.28327645</f>
        <v>0</v>
      </c>
      <c r="IJ111">
        <f>('RCP19-NEW'!BS24*'Per Unit Emission'!AK67)*3412969.28327645/'Life time change'!$C22</f>
        <v>306553554.75395256</v>
      </c>
      <c r="IK111">
        <f>('RCP19-NEW'!BT24*'Per Unit Emission'!AL67)*3412969.28327645/'Life time change'!$C22</f>
        <v>13927647.315808257</v>
      </c>
      <c r="IL111">
        <f>('RCP19-NEW'!BU24*'Per Unit Emission'!AM67)*3412969.28327645/'Life time change'!$C22</f>
        <v>53356273.247506306</v>
      </c>
      <c r="IM111">
        <f>('RCP19-NEW'!BV24*'Per Unit Emission'!AN67)*3412969.28327645/'Life time change'!$C22</f>
        <v>21620133.847175613</v>
      </c>
      <c r="IN111">
        <f>('RCP19-NEW'!BW24*'Per Unit Emission'!AO67)*3412969.28327645/'Life time change'!$C22</f>
        <v>133789490.63277033</v>
      </c>
      <c r="IO111">
        <f>('RCP19-NEW'!BX24*'Per Unit Emission'!AP67)*3412969.28327645/'Life time change'!$C22</f>
        <v>3734262.8934990927</v>
      </c>
      <c r="IP111">
        <f>('RCP19-NEW'!BY24*'Per Unit Emission'!AQ67)*3412969.28327645/'Life time change'!$C22</f>
        <v>13093665.535339219</v>
      </c>
      <c r="IQ111">
        <f>('RCP19-NEW'!BZ24*'Per Unit Emission'!AR67)*3412969.28327645/'Life time change'!$C22</f>
        <v>100430414.39250071</v>
      </c>
      <c r="IR111">
        <f>('RCP19-NEW'!CA24*'Per Unit Emission'!AS67)*3412969.28327645/'Life time change'!$C22</f>
        <v>231597909.92697391</v>
      </c>
      <c r="IS111">
        <f>('RCP19-NEW'!CB24*'Per Unit Emission'!AT67)*3412969.28327645/'Life time change'!$C22</f>
        <v>27633308.499365043</v>
      </c>
      <c r="IT111">
        <f>('RCP19-NEW'!CC24*'Per Unit Emission'!AU67)*3412969.28327645/'Life time change'!$C22</f>
        <v>59526584.965917669</v>
      </c>
      <c r="IU111">
        <f>('RCP19-NEW'!CD24*'Per Unit Emission'!AV67)*3412969.28327645/'Life time change'!$C22</f>
        <v>6160732.7531526554</v>
      </c>
      <c r="IV111">
        <f>('RCP19-NEW'!CE24*'Per Unit Emission'!AW67)*3412969.28327645/'Life time change'!$C22</f>
        <v>14628749.681040293</v>
      </c>
      <c r="IW111">
        <f>('RCP19-NEW'!CF24*'Per Unit Emission'!AX67)*3412969.28327645/'Life time change'!$C22</f>
        <v>21472260.448993701</v>
      </c>
      <c r="IX111">
        <f>('RCP19-NEW'!CG24*'Per Unit Emission'!AY67)*3412969.28327645/'Life time change'!$C22</f>
        <v>14706249.637869131</v>
      </c>
      <c r="IY111">
        <f>('RCP19-NEW'!CH24*'Per Unit Emission'!AZ67)*3412969.28327645/'Life time change'!$C22</f>
        <v>81179052.030515835</v>
      </c>
    </row>
    <row r="112" spans="1:259" x14ac:dyDescent="0.25">
      <c r="A112">
        <v>2031</v>
      </c>
      <c r="B112">
        <f>('Base-New'!C25*'Per Unit Emission'!C68)*3412969.28327645/'Life time change'!$C23</f>
        <v>0</v>
      </c>
      <c r="C112">
        <f>('Base-New'!D25*'Per Unit Emission'!D68)*3412969.28327645/'Life time change'!$C23</f>
        <v>0</v>
      </c>
      <c r="D112">
        <f>('Base-New'!E25*'Per Unit Emission'!E68)*3412969.28327645/'Life time change'!$C23</f>
        <v>0</v>
      </c>
      <c r="E112">
        <f>('Base-New'!F25*'Per Unit Emission'!F68)*3412969.28327645/'Life time change'!$C23</f>
        <v>0</v>
      </c>
      <c r="F112">
        <f>('Base-New'!G25*'Per Unit Emission'!G68)*3412969.28327645/'Life time change'!$C23</f>
        <v>0</v>
      </c>
      <c r="G112">
        <f>('Base-New'!H25*'Per Unit Emission'!H68)*3412969.28327645/'Life time change'!$C23</f>
        <v>0</v>
      </c>
      <c r="H112">
        <f>('Base-New'!I25*'Per Unit Emission'!I68)*3412969.28327645/'Life time change'!$C23</f>
        <v>0</v>
      </c>
      <c r="I112">
        <f>('Base-New'!J25*'Per Unit Emission'!J68)*3412969.28327645/'Life time change'!$C23</f>
        <v>0</v>
      </c>
      <c r="J112">
        <f>('Base-New'!K25*'Per Unit Emission'!K68)*3412969.28327645/'Life time change'!$C23</f>
        <v>0</v>
      </c>
      <c r="K112">
        <f>('Base-New'!L25*'Per Unit Emission'!L68)*3412969.28327645/'Life time change'!$C23</f>
        <v>0</v>
      </c>
      <c r="L112">
        <f>('Base-New'!M25*'Per Unit Emission'!M68)*3412969.28327645/'Life time change'!$C23</f>
        <v>0</v>
      </c>
      <c r="M112">
        <f>('Base-New'!N25*'Per Unit Emission'!N68)*3412969.28327645/'Life time change'!$C23</f>
        <v>0</v>
      </c>
      <c r="N112">
        <f>('Base-New'!O25*'Per Unit Emission'!O68)*3412969.28327645/'Life time change'!$C23</f>
        <v>0</v>
      </c>
      <c r="O112">
        <f>('Base-New'!P25*'Per Unit Emission'!P68)*3412969.28327645/'Life time change'!$C23</f>
        <v>0</v>
      </c>
      <c r="P112">
        <f>('Base-New'!Q25*'Per Unit Emission'!Q68)*3412969.28327645/'Life time change'!$C23</f>
        <v>0</v>
      </c>
      <c r="Q112">
        <f>('Base-New'!R25*'Per Unit Emission'!R68)*3412969.28327645/'Life time change'!$C23</f>
        <v>0</v>
      </c>
      <c r="R112">
        <v>21</v>
      </c>
      <c r="S112">
        <f>('Base-New'!T25*'Per Unit Emission'!C68)*3412969.28327645/'Life time change'!$C23</f>
        <v>99461253.246296674</v>
      </c>
      <c r="T112">
        <f>('Base-New'!U25*'Per Unit Emission'!D68)*3412969.28327645/'Life time change'!$C23</f>
        <v>37064604.654527619</v>
      </c>
      <c r="U112">
        <f>('Base-New'!V25*'Per Unit Emission'!E68)*3412969.28327645/'Life time change'!$C23</f>
        <v>15421233.022039091</v>
      </c>
      <c r="V112">
        <f>('Base-New'!W25*'Per Unit Emission'!F68)*3412969.28327645/'Life time change'!$C23</f>
        <v>5254830.1817624997</v>
      </c>
      <c r="W112">
        <f>('Base-New'!X25*'Per Unit Emission'!G68)*3412969.28327645/'Life time change'!$C23</f>
        <v>55642215.454653122</v>
      </c>
      <c r="X112">
        <f>('Base-New'!Y25*'Per Unit Emission'!H68)*3412969.28327645/'Life time change'!$C23</f>
        <v>1204267.5782213721</v>
      </c>
      <c r="Y112">
        <f>('Base-New'!Z25*'Per Unit Emission'!I68)*3412969.28327645/'Life time change'!$C23</f>
        <v>4304034.2045110967</v>
      </c>
      <c r="Z112">
        <f>('Base-New'!AA25*'Per Unit Emission'!J68)*3412969.28327645/'Life time change'!$C23</f>
        <v>11637302.565984707</v>
      </c>
      <c r="AA112">
        <f>('Base-New'!AB25*'Per Unit Emission'!K68)*3412969.28327645/'Life time change'!$C23</f>
        <v>60164659.678088509</v>
      </c>
      <c r="AB112">
        <f>('Base-New'!AC25*'Per Unit Emission'!L68)*3412969.28327645/'Life time change'!$C23</f>
        <v>6478090.5988935288</v>
      </c>
      <c r="AC112">
        <f>('Base-New'!AD25*'Per Unit Emission'!M68)*3412969.28327645/'Life time change'!$C23</f>
        <v>7428137.9466458354</v>
      </c>
      <c r="AD112">
        <f>('Base-New'!AE25*'Per Unit Emission'!N68)*3412969.28327645/'Life time change'!$C23</f>
        <v>1448835.5878474971</v>
      </c>
      <c r="AE112">
        <f>('Base-New'!AF25*'Per Unit Emission'!O68)*3412969.28327645/'Life time change'!$C23</f>
        <v>4371516.5940837106</v>
      </c>
      <c r="AF112">
        <f>('Base-New'!AG25*'Per Unit Emission'!P68)*3412969.28327645/'Life time change'!$C23</f>
        <v>1992856.6496355869</v>
      </c>
      <c r="AG112">
        <f>('Base-New'!AH25*'Per Unit Emission'!Q68)*3412969.28327645/'Life time change'!$C23</f>
        <v>2352885.5047407737</v>
      </c>
      <c r="AH112">
        <f>('Base-New'!AI25*'Per Unit Emission'!R68)*3412969.28327645/'Life time change'!$C23</f>
        <v>15839131.250339294</v>
      </c>
      <c r="AI112">
        <v>21</v>
      </c>
      <c r="AJ112">
        <f>('Base-New'!AK25*'Per Unit Emission'!C68)*3412969.28327645/'Life time change'!$C23</f>
        <v>198922506.49259362</v>
      </c>
      <c r="AK112">
        <f>('Base-New'!AL25*'Per Unit Emission'!D68)*3412969.28327645/'Life time change'!$C23</f>
        <v>74129209.309055239</v>
      </c>
      <c r="AL112">
        <f>('Base-New'!AM25*'Per Unit Emission'!E68)*3412969.28327645/'Life time change'!$C23</f>
        <v>30842466.044078141</v>
      </c>
      <c r="AM112">
        <f>('Base-New'!AN25*'Per Unit Emission'!F68)*3412969.28327645/'Life time change'!$C23</f>
        <v>10509660.363524999</v>
      </c>
      <c r="AN112">
        <f>('Base-New'!AO25*'Per Unit Emission'!G68)*3412969.28327645/'Life time change'!$C23</f>
        <v>111284430.90930624</v>
      </c>
      <c r="AO112">
        <f>('Base-New'!AP25*'Per Unit Emission'!H68)*3412969.28327645/'Life time change'!$C23</f>
        <v>2408535.1564427358</v>
      </c>
      <c r="AP112">
        <f>('Base-New'!AQ25*'Per Unit Emission'!I68)*3412969.28327645/'Life time change'!$C23</f>
        <v>8608068.4090222158</v>
      </c>
      <c r="AQ112">
        <f>('Base-New'!AR25*'Per Unit Emission'!J68)*3412969.28327645/'Life time change'!$C23</f>
        <v>23274605.131969415</v>
      </c>
      <c r="AR112">
        <f>('Base-New'!AS25*'Per Unit Emission'!K68)*3412969.28327645/'Life time change'!$C23</f>
        <v>120329319.35617702</v>
      </c>
      <c r="AS112">
        <f>('Base-New'!AT25*'Per Unit Emission'!L68)*3412969.28327645/'Life time change'!$C23</f>
        <v>12956181.19778708</v>
      </c>
      <c r="AT112">
        <f>('Base-New'!AU25*'Per Unit Emission'!M68)*3412969.28327645/'Life time change'!$C23</f>
        <v>14856275.893291671</v>
      </c>
      <c r="AU112">
        <f>('Base-New'!AV25*'Per Unit Emission'!N68)*3412969.28327645/'Life time change'!$C23</f>
        <v>2897671.1756949751</v>
      </c>
      <c r="AV112">
        <f>('Base-New'!AW25*'Per Unit Emission'!O68)*3412969.28327645/'Life time change'!$C23</f>
        <v>8743033.1881674211</v>
      </c>
      <c r="AW112">
        <f>('Base-New'!AX25*'Per Unit Emission'!P68)*3412969.28327645/'Life time change'!$C23</f>
        <v>3985713.2992711691</v>
      </c>
      <c r="AX112">
        <f>('Base-New'!AY25*'Per Unit Emission'!Q68)*3412969.28327645/'Life time change'!$C23</f>
        <v>4705771.0094815474</v>
      </c>
      <c r="AY112">
        <f>('Base-New'!AZ25*'Per Unit Emission'!R68)*3412969.28327645/'Life time change'!$C23</f>
        <v>31678262.500678491</v>
      </c>
      <c r="AZ112">
        <v>21</v>
      </c>
      <c r="BA112">
        <f>('Base-New'!BB25*'Per Unit Emission'!C68)*3412969.28327645/'Life time change'!$C23</f>
        <v>298383759.73889005</v>
      </c>
      <c r="BB112">
        <f>('Base-New'!BC25*'Per Unit Emission'!D68)*3412969.28327645/'Life time change'!$C23</f>
        <v>111193813.96358287</v>
      </c>
      <c r="BC112">
        <f>('Base-New'!BD25*'Per Unit Emission'!E68)*3412969.28327645/'Life time change'!$C23</f>
        <v>46263699.066117212</v>
      </c>
      <c r="BD112">
        <f>('Base-New'!BE25*'Per Unit Emission'!F68)*3412969.28327645/'Life time change'!$C23</f>
        <v>15764490.545287501</v>
      </c>
      <c r="BE112">
        <f>('Base-New'!BF25*'Per Unit Emission'!G68)*3412969.28327645/'Life time change'!$C23</f>
        <v>166926646.36395934</v>
      </c>
      <c r="BF112">
        <f>('Base-New'!BG25*'Per Unit Emission'!H68)*3412969.28327645/'Life time change'!$C23</f>
        <v>3612802.7346641137</v>
      </c>
      <c r="BG112">
        <f>('Base-New'!BH25*'Per Unit Emission'!I68)*3412969.28327645/'Life time change'!$C23</f>
        <v>12912102.613533337</v>
      </c>
      <c r="BH112">
        <f>('Base-New'!BI25*'Per Unit Emission'!J68)*3412969.28327645/'Life time change'!$C23</f>
        <v>34911907.697954044</v>
      </c>
      <c r="BI112">
        <f>('Base-New'!BJ25*'Per Unit Emission'!K68)*3412969.28327645/'Life time change'!$C23</f>
        <v>180493979.03426573</v>
      </c>
      <c r="BJ112">
        <f>('Base-New'!BK25*'Per Unit Emission'!L68)*3412969.28327645/'Life time change'!$C23</f>
        <v>19434271.796680611</v>
      </c>
      <c r="BK112">
        <f>('Base-New'!BL25*'Per Unit Emission'!M68)*3412969.28327645/'Life time change'!$C23</f>
        <v>22284413.83993753</v>
      </c>
      <c r="BL112">
        <f>('Base-New'!BM25*'Per Unit Emission'!N68)*3412969.28327645/'Life time change'!$C23</f>
        <v>4346506.7635424864</v>
      </c>
      <c r="BM112">
        <f>('Base-New'!BN25*'Per Unit Emission'!O68)*3412969.28327645/'Life time change'!$C23</f>
        <v>13114549.782251153</v>
      </c>
      <c r="BN112">
        <f>('Base-New'!BO25*'Per Unit Emission'!P68)*3412969.28327645/'Life time change'!$C23</f>
        <v>5978569.9489067411</v>
      </c>
      <c r="BO112">
        <f>('Base-New'!BP25*'Per Unit Emission'!Q68)*3412969.28327645/'Life time change'!$C23</f>
        <v>7058656.5142223444</v>
      </c>
      <c r="BP112">
        <f>('Base-New'!BQ25*'Per Unit Emission'!R68)*3412969.28327645/'Life time change'!$C23</f>
        <v>47517393.751017734</v>
      </c>
      <c r="BQ112">
        <v>21</v>
      </c>
      <c r="BR112">
        <f>('Base-New'!BS25*'Per Unit Emission'!C68)*3412969.28327645/'Life time change'!$C23</f>
        <v>397845012.9851867</v>
      </c>
      <c r="BS112">
        <f>('Base-New'!BT25*'Per Unit Emission'!D68)*3412969.28327645/'Life time change'!$C23</f>
        <v>148258418.61811048</v>
      </c>
      <c r="BT112">
        <f>('Base-New'!BU25*'Per Unit Emission'!E68)*3412969.28327645/'Life time change'!$C23</f>
        <v>61684932.088156283</v>
      </c>
      <c r="BU112">
        <f>('Base-New'!BV25*'Per Unit Emission'!F68)*3412969.28327645/'Life time change'!$C23</f>
        <v>21019320.727049999</v>
      </c>
      <c r="BV112">
        <f>('Base-New'!BW25*'Per Unit Emission'!G68)*3412969.28327645/'Life time change'!$C23</f>
        <v>222568861.81861249</v>
      </c>
      <c r="BW112">
        <f>('Base-New'!BX25*'Per Unit Emission'!H68)*3412969.28327645/'Life time change'!$C23</f>
        <v>4817070.3128854921</v>
      </c>
      <c r="BX112">
        <f>('Base-New'!BY25*'Per Unit Emission'!I68)*3412969.28327645/'Life time change'!$C23</f>
        <v>17216136.818044454</v>
      </c>
      <c r="BY112">
        <f>('Base-New'!BZ25*'Per Unit Emission'!J68)*3412969.28327645/'Life time change'!$C23</f>
        <v>46549210.263938732</v>
      </c>
      <c r="BZ112">
        <f>('Base-New'!CA25*'Per Unit Emission'!K68)*3412969.28327645/'Life time change'!$C23</f>
        <v>240658638.71235323</v>
      </c>
      <c r="CA112">
        <f>('Base-New'!CB25*'Per Unit Emission'!L68)*3412969.28327645/'Life time change'!$C23</f>
        <v>25912362.395574022</v>
      </c>
      <c r="CB112">
        <f>('Base-New'!CC25*'Per Unit Emission'!M68)*3412969.28327645/'Life time change'!$C23</f>
        <v>29712551.786583148</v>
      </c>
      <c r="CC112">
        <f>('Base-New'!CD25*'Per Unit Emission'!N68)*3412969.28327645/'Life time change'!$C23</f>
        <v>5795342.3513899744</v>
      </c>
      <c r="CD112">
        <f>('Base-New'!CE25*'Per Unit Emission'!O68)*3412969.28327645/'Life time change'!$C23</f>
        <v>17486066.376334865</v>
      </c>
      <c r="CE112">
        <f>('Base-New'!CF25*'Per Unit Emission'!P68)*3412969.28327645/'Life time change'!$C23</f>
        <v>7971426.5985423382</v>
      </c>
      <c r="CF112">
        <f>('Base-New'!CG25*'Per Unit Emission'!Q68)*3412969.28327645/'Life time change'!$C23</f>
        <v>9411542.0189631172</v>
      </c>
      <c r="CG112">
        <f>('Base-New'!CH25*'Per Unit Emission'!R68)*3412969.28327645/'Life time change'!$C23</f>
        <v>63356525.001356982</v>
      </c>
      <c r="CJ112">
        <v>2031</v>
      </c>
      <c r="CK112">
        <f>('RCP26-NEW'!C25*'Per Unit Emission'!T68)*3412969.28327645/'Life time change'!$C23</f>
        <v>0</v>
      </c>
      <c r="CL112">
        <f>('RCP26-NEW'!D25*'Per Unit Emission'!U68)*3412969.28327645/'Life time change'!$C23</f>
        <v>0</v>
      </c>
      <c r="CM112">
        <f>('RCP26-NEW'!E25*'Per Unit Emission'!V68)*3412969.28327645/'Life time change'!$C23</f>
        <v>0</v>
      </c>
      <c r="CN112">
        <f>('RCP26-NEW'!F25*'Per Unit Emission'!W68)*3412969.28327645/'Life time change'!$C23</f>
        <v>0</v>
      </c>
      <c r="CO112">
        <f>('RCP26-NEW'!G25*'Per Unit Emission'!X68)*3412969.28327645/'Life time change'!$C23</f>
        <v>0</v>
      </c>
      <c r="CP112">
        <f>('RCP26-NEW'!H25*'Per Unit Emission'!Y68)*3412969.28327645/'Life time change'!$C23</f>
        <v>0</v>
      </c>
      <c r="CQ112">
        <f>('RCP26-NEW'!I25*'Per Unit Emission'!Z68)*3412969.28327645/'Life time change'!$C23</f>
        <v>0</v>
      </c>
      <c r="CR112">
        <f>('RCP26-NEW'!J25*'Per Unit Emission'!AA68)*3412969.28327645/'Life time change'!$C23</f>
        <v>0</v>
      </c>
      <c r="CS112">
        <f>('RCP26-NEW'!K25*'Per Unit Emission'!AB68)*3412969.28327645/'Life time change'!$C23</f>
        <v>0</v>
      </c>
      <c r="CT112">
        <f>('RCP26-NEW'!L25*'Per Unit Emission'!AC68)*3412969.28327645/'Life time change'!$C23</f>
        <v>0</v>
      </c>
      <c r="CU112">
        <f>('RCP26-NEW'!M25*'Per Unit Emission'!AD68)*3412969.28327645/'Life time change'!$C23</f>
        <v>0</v>
      </c>
      <c r="CV112">
        <f>('RCP26-NEW'!N25*'Per Unit Emission'!AE68)*3412969.28327645/'Life time change'!$C23</f>
        <v>0</v>
      </c>
      <c r="CW112">
        <f>('RCP26-NEW'!O25*'Per Unit Emission'!AF68)*3412969.28327645/'Life time change'!$C23</f>
        <v>0</v>
      </c>
      <c r="CX112">
        <f>('RCP26-NEW'!P25*'Per Unit Emission'!AG68)*3412969.28327645/'Life time change'!$C23</f>
        <v>0</v>
      </c>
      <c r="CY112">
        <f>('RCP26-NEW'!Q25*'Per Unit Emission'!AH68)*3412969.28327645/'Life time change'!$C23</f>
        <v>0</v>
      </c>
      <c r="CZ112">
        <f>('RCP26-NEW'!R25*'Per Unit Emission'!AI68)*3412969.28327645/'Life time change'!$C23</f>
        <v>0</v>
      </c>
      <c r="DA112">
        <f>('RCP26-NEW'!S25*'Per Unit Emission'!AJ68)*3412969.28327645</f>
        <v>0</v>
      </c>
      <c r="DB112">
        <f>('RCP26-NEW'!T25*'Per Unit Emission'!T68)*3412969.28327645/'Life time change'!$C23</f>
        <v>128216071.52874045</v>
      </c>
      <c r="DC112">
        <f>('RCP26-NEW'!U25*'Per Unit Emission'!U68)*3412969.28327645/'Life time change'!$C23</f>
        <v>52008657.74284406</v>
      </c>
      <c r="DD112">
        <f>('RCP26-NEW'!V25*'Per Unit Emission'!V68)*3412969.28327645/'Life time change'!$C23</f>
        <v>19740832.187055476</v>
      </c>
      <c r="DE112">
        <f>('RCP26-NEW'!W25*'Per Unit Emission'!W68)*3412969.28327645/'Life time change'!$C23</f>
        <v>5682760.8943622559</v>
      </c>
      <c r="DF112">
        <f>('RCP26-NEW'!X25*'Per Unit Emission'!X68)*3412969.28327645/'Life time change'!$C23</f>
        <v>64895525.141194358</v>
      </c>
      <c r="DG112">
        <f>('RCP26-NEW'!Y25*'Per Unit Emission'!Y68)*3412969.28327645/'Life time change'!$C23</f>
        <v>1773241.3418236454</v>
      </c>
      <c r="DH112">
        <f>('RCP26-NEW'!Z25*'Per Unit Emission'!Z68)*3412969.28327645/'Life time change'!$C23</f>
        <v>5569100.9371824544</v>
      </c>
      <c r="DI112">
        <f>('RCP26-NEW'!AA25*'Per Unit Emission'!AA68)*3412969.28327645/'Life time change'!$C23</f>
        <v>16806581.86198175</v>
      </c>
      <c r="DJ112">
        <f>('RCP26-NEW'!AB25*'Per Unit Emission'!AB68)*3412969.28327645/'Life time change'!$C23</f>
        <v>51356066.721139461</v>
      </c>
      <c r="DK112">
        <f>('RCP26-NEW'!AC25*'Per Unit Emission'!AC68)*3412969.28327645/'Life time change'!$C23</f>
        <v>9194848.2818504293</v>
      </c>
      <c r="DL112">
        <f>('RCP26-NEW'!AD25*'Per Unit Emission'!AD68)*3412969.28327645/'Life time change'!$C23</f>
        <v>15226835.92276426</v>
      </c>
      <c r="DM112">
        <f>('RCP26-NEW'!AE25*'Per Unit Emission'!AE68)*3412969.28327645/'Life time change'!$C23</f>
        <v>2156767.8450982869</v>
      </c>
      <c r="DN112">
        <f>('RCP26-NEW'!AF25*'Per Unit Emission'!AF68)*3412969.28327645/'Life time change'!$C23</f>
        <v>6704509.6639825925</v>
      </c>
      <c r="DO112">
        <f>('RCP26-NEW'!AG25*'Per Unit Emission'!AG68)*3412969.28327645/'Life time change'!$C23</f>
        <v>8758262.501958888</v>
      </c>
      <c r="DP112">
        <f>('RCP26-NEW'!AH25*'Per Unit Emission'!AH68)*3412969.28327645/'Life time change'!$C23</f>
        <v>4029257.7961989045</v>
      </c>
      <c r="DQ112">
        <f>('RCP26-NEW'!AI25*'Per Unit Emission'!AI68)*3412969.28327645/'Life time change'!$C23</f>
        <v>22756821.648653127</v>
      </c>
      <c r="DR112">
        <f>('RCP26-NEW'!AJ25*'Per Unit Emission'!AJ68)*3412969.28327645</f>
        <v>0</v>
      </c>
      <c r="DS112">
        <f>('RCP26-NEW'!AK25*'Per Unit Emission'!T68)*3412969.28327645/'Life time change'!$C23</f>
        <v>256432143.05747938</v>
      </c>
      <c r="DT112">
        <f>('RCP26-NEW'!AL25*'Per Unit Emission'!U68)*3412969.28327645/'Life time change'!$C23</f>
        <v>104017315.48568812</v>
      </c>
      <c r="DU112">
        <f>('RCP26-NEW'!AM25*'Per Unit Emission'!V68)*3412969.28327645/'Life time change'!$C23</f>
        <v>39481664.374110952</v>
      </c>
      <c r="DV112">
        <f>('RCP26-NEW'!AN25*'Per Unit Emission'!W68)*3412969.28327645/'Life time change'!$C23</f>
        <v>11365521.788724538</v>
      </c>
      <c r="DW112">
        <f>('RCP26-NEW'!AO25*'Per Unit Emission'!X68)*3412969.28327645/'Life time change'!$C23</f>
        <v>129791050.28238872</v>
      </c>
      <c r="DX112">
        <f>('RCP26-NEW'!AP25*'Per Unit Emission'!Y68)*3412969.28327645/'Life time change'!$C23</f>
        <v>3546482.683647274</v>
      </c>
      <c r="DY112">
        <f>('RCP26-NEW'!AQ25*'Per Unit Emission'!Z68)*3412969.28327645/'Life time change'!$C23</f>
        <v>11138201.874364929</v>
      </c>
      <c r="DZ112">
        <f>('RCP26-NEW'!AR25*'Per Unit Emission'!AA68)*3412969.28327645/'Life time change'!$C23</f>
        <v>33613163.723963454</v>
      </c>
      <c r="EA112">
        <f>('RCP26-NEW'!AS25*'Per Unit Emission'!AB68)*3412969.28327645/'Life time change'!$C23</f>
        <v>102712133.44227892</v>
      </c>
      <c r="EB112">
        <f>('RCP26-NEW'!AT25*'Per Unit Emission'!AC68)*3412969.28327645/'Life time change'!$C23</f>
        <v>18389696.563700877</v>
      </c>
      <c r="EC112">
        <f>('RCP26-NEW'!AU25*'Per Unit Emission'!AD68)*3412969.28327645/'Life time change'!$C23</f>
        <v>30453671.845528342</v>
      </c>
      <c r="ED112">
        <f>('RCP26-NEW'!AV25*'Per Unit Emission'!AE68)*3412969.28327645/'Life time change'!$C23</f>
        <v>4313535.6901965737</v>
      </c>
      <c r="EE112">
        <f>('RCP26-NEW'!AW25*'Per Unit Emission'!AF68)*3412969.28327645/'Life time change'!$C23</f>
        <v>13409019.327965204</v>
      </c>
      <c r="EF112">
        <f>('RCP26-NEW'!AX25*'Per Unit Emission'!AG68)*3412969.28327645/'Life time change'!$C23</f>
        <v>17516525.003917776</v>
      </c>
      <c r="EG112">
        <f>('RCP26-NEW'!AY25*'Per Unit Emission'!AH68)*3412969.28327645/'Life time change'!$C23</f>
        <v>8058515.592397809</v>
      </c>
      <c r="EH112">
        <f>('RCP26-NEW'!AZ25*'Per Unit Emission'!AI68)*3412969.28327645/'Life time change'!$C23</f>
        <v>45513643.297306255</v>
      </c>
      <c r="EI112">
        <f>('RCP26-NEW'!BA25*'Per Unit Emission'!AJ68)*3412969.28327645</f>
        <v>0</v>
      </c>
      <c r="EJ112">
        <f>('RCP26-NEW'!BB25*'Per Unit Emission'!T68)*3412969.28327645/'Life time change'!$C23</f>
        <v>384648214.58622038</v>
      </c>
      <c r="EK112">
        <f>('RCP26-NEW'!BC25*'Per Unit Emission'!U68)*3412969.28327645/'Life time change'!$C23</f>
        <v>156025973.2285322</v>
      </c>
      <c r="EL112">
        <f>('RCP26-NEW'!BD25*'Per Unit Emission'!V68)*3412969.28327645/'Life time change'!$C23</f>
        <v>59222496.561166428</v>
      </c>
      <c r="EM112">
        <f>('RCP26-NEW'!BE25*'Per Unit Emission'!W68)*3412969.28327645/'Life time change'!$C23</f>
        <v>17048282.68308679</v>
      </c>
      <c r="EN112">
        <f>('RCP26-NEW'!BF25*'Per Unit Emission'!X68)*3412969.28327645/'Life time change'!$C23</f>
        <v>194686575.42358309</v>
      </c>
      <c r="EO112">
        <f>('RCP26-NEW'!BG25*'Per Unit Emission'!Y68)*3412969.28327645/'Life time change'!$C23</f>
        <v>5319724.0254709218</v>
      </c>
      <c r="EP112">
        <f>('RCP26-NEW'!BH25*'Per Unit Emission'!Z68)*3412969.28327645/'Life time change'!$C23</f>
        <v>16707302.81154738</v>
      </c>
      <c r="EQ112">
        <f>('RCP26-NEW'!BI25*'Per Unit Emission'!AA68)*3412969.28327645/'Life time change'!$C23</f>
        <v>50419745.585945085</v>
      </c>
      <c r="ER112">
        <f>('RCP26-NEW'!BJ25*'Per Unit Emission'!AB68)*3412969.28327645/'Life time change'!$C23</f>
        <v>154068200.16341838</v>
      </c>
      <c r="ES112">
        <f>('RCP26-NEW'!BK25*'Per Unit Emission'!AC68)*3412969.28327645/'Life time change'!$C23</f>
        <v>27584544.84555129</v>
      </c>
      <c r="ET112">
        <f>('RCP26-NEW'!BL25*'Per Unit Emission'!AD68)*3412969.28327645/'Life time change'!$C23</f>
        <v>45680507.768292621</v>
      </c>
      <c r="EU112">
        <f>('RCP26-NEW'!BM25*'Per Unit Emission'!AE68)*3412969.28327645/'Life time change'!$C23</f>
        <v>6470303.5352948504</v>
      </c>
      <c r="EV112">
        <f>('RCP26-NEW'!BN25*'Per Unit Emission'!AF68)*3412969.28327645/'Life time change'!$C23</f>
        <v>20113528.991947755</v>
      </c>
      <c r="EW112">
        <f>('RCP26-NEW'!BO25*'Per Unit Emission'!AG68)*3412969.28327645/'Life time change'!$C23</f>
        <v>26274787.505876552</v>
      </c>
      <c r="EX112">
        <f>('RCP26-NEW'!BP25*'Per Unit Emission'!AH68)*3412969.28327645/'Life time change'!$C23</f>
        <v>12087773.388596712</v>
      </c>
      <c r="EY112">
        <f>('RCP26-NEW'!BQ25*'Per Unit Emission'!AI68)*3412969.28327645/'Life time change'!$C23</f>
        <v>68270464.945959598</v>
      </c>
      <c r="EZ112">
        <f>('RCP26-NEW'!BR25*'Per Unit Emission'!AJ68)*3412969.28327645</f>
        <v>0</v>
      </c>
      <c r="FA112">
        <f>('RCP26-NEW'!BS25*'Per Unit Emission'!T68)*3412969.28327645/'Life time change'!$C23</f>
        <v>512864286.11496133</v>
      </c>
      <c r="FB112">
        <f>('RCP26-NEW'!BT25*'Per Unit Emission'!U68)*3412969.28327645/'Life time change'!$C23</f>
        <v>208034630.97137618</v>
      </c>
      <c r="FC112">
        <f>('RCP26-NEW'!BU25*'Per Unit Emission'!V68)*3412969.28327645/'Life time change'!$C23</f>
        <v>78963328.748221904</v>
      </c>
      <c r="FD112">
        <f>('RCP26-NEW'!BV25*'Per Unit Emission'!W68)*3412969.28327645/'Life time change'!$C23</f>
        <v>22731043.577448983</v>
      </c>
      <c r="FE112">
        <f>('RCP26-NEW'!BW25*'Per Unit Emission'!X68)*3412969.28327645/'Life time change'!$C23</f>
        <v>259582100.56477743</v>
      </c>
      <c r="FF112">
        <f>('RCP26-NEW'!BX25*'Per Unit Emission'!Y68)*3412969.28327645/'Life time change'!$C23</f>
        <v>7092965.3672945676</v>
      </c>
      <c r="FG112">
        <f>('RCP26-NEW'!BY25*'Per Unit Emission'!Z68)*3412969.28327645/'Life time change'!$C23</f>
        <v>22276403.748729747</v>
      </c>
      <c r="FH112">
        <f>('RCP26-NEW'!BZ25*'Per Unit Emission'!AA68)*3412969.28327645/'Life time change'!$C23</f>
        <v>67226327.447926909</v>
      </c>
      <c r="FI112">
        <f>('RCP26-NEW'!CA25*'Per Unit Emission'!AB68)*3412969.28327645/'Life time change'!$C23</f>
        <v>205424266.88455707</v>
      </c>
      <c r="FJ112">
        <f>('RCP26-NEW'!CB25*'Per Unit Emission'!AC68)*3412969.28327645/'Life time change'!$C23</f>
        <v>36779393.127401717</v>
      </c>
      <c r="FK112">
        <f>('RCP26-NEW'!CC25*'Per Unit Emission'!AD68)*3412969.28327645/'Life time change'!$C23</f>
        <v>60907343.691056907</v>
      </c>
      <c r="FL112">
        <f>('RCP26-NEW'!CD25*'Per Unit Emission'!AE68)*3412969.28327645/'Life time change'!$C23</f>
        <v>8627071.3803931475</v>
      </c>
      <c r="FM112">
        <f>('RCP26-NEW'!CE25*'Per Unit Emission'!AF68)*3412969.28327645/'Life time change'!$C23</f>
        <v>26818038.655930407</v>
      </c>
      <c r="FN112">
        <f>('RCP26-NEW'!CF25*'Per Unit Emission'!AG68)*3412969.28327645/'Life time change'!$C23</f>
        <v>35033050.007835552</v>
      </c>
      <c r="FO112">
        <f>('RCP26-NEW'!CG25*'Per Unit Emission'!AH68)*3412969.28327645/'Life time change'!$C23</f>
        <v>16117031.184795642</v>
      </c>
      <c r="FP112">
        <f>('RCP26-NEW'!CH25*'Per Unit Emission'!AI68)*3412969.28327645/'Life time change'!$C23</f>
        <v>91027286.594612733</v>
      </c>
      <c r="FS112">
        <v>2031</v>
      </c>
      <c r="FT112">
        <f>('RCP19-NEW'!C25*'Per Unit Emission'!AK68)*3412969.28327645/'Life time change'!$C23</f>
        <v>0</v>
      </c>
      <c r="FU112">
        <f>('RCP19-NEW'!D25*'Per Unit Emission'!AL68)*3412969.28327645/'Life time change'!$C23</f>
        <v>0</v>
      </c>
      <c r="FV112">
        <f>('RCP19-NEW'!E25*'Per Unit Emission'!AM68)*3412969.28327645/'Life time change'!$C23</f>
        <v>0</v>
      </c>
      <c r="FW112">
        <f>('RCP19-NEW'!F25*'Per Unit Emission'!AN68)*3412969.28327645/'Life time change'!$C23</f>
        <v>0</v>
      </c>
      <c r="FX112">
        <f>('RCP19-NEW'!G25*'Per Unit Emission'!AO68)*3412969.28327645/'Life time change'!$C23</f>
        <v>0</v>
      </c>
      <c r="FY112">
        <f>('RCP19-NEW'!H25*'Per Unit Emission'!AP68)*3412969.28327645/'Life time change'!$C23</f>
        <v>0</v>
      </c>
      <c r="FZ112">
        <f>('RCP19-NEW'!I25*'Per Unit Emission'!AQ68)*3412969.28327645/'Life time change'!$C23</f>
        <v>0</v>
      </c>
      <c r="GA112">
        <f>('RCP19-NEW'!J25*'Per Unit Emission'!AR68)*3412969.28327645/'Life time change'!$C23</f>
        <v>0</v>
      </c>
      <c r="GB112">
        <f>('RCP19-NEW'!K25*'Per Unit Emission'!AS68)*3412969.28327645/'Life time change'!$C23</f>
        <v>0</v>
      </c>
      <c r="GC112">
        <f>('RCP19-NEW'!L25*'Per Unit Emission'!AT68)*3412969.28327645/'Life time change'!$C23</f>
        <v>0</v>
      </c>
      <c r="GD112">
        <f>('RCP19-NEW'!M25*'Per Unit Emission'!AU68)*3412969.28327645/'Life time change'!$C23</f>
        <v>0</v>
      </c>
      <c r="GE112">
        <f>('RCP19-NEW'!N25*'Per Unit Emission'!AV68)*3412969.28327645/'Life time change'!$C23</f>
        <v>0</v>
      </c>
      <c r="GF112">
        <f>('RCP19-NEW'!O25*'Per Unit Emission'!AW68)*3412969.28327645/'Life time change'!$C23</f>
        <v>0</v>
      </c>
      <c r="GG112">
        <f>('RCP19-NEW'!P25*'Per Unit Emission'!AX68)*3412969.28327645/'Life time change'!$C23</f>
        <v>0</v>
      </c>
      <c r="GH112">
        <f>('RCP19-NEW'!Q25*'Per Unit Emission'!AY68)*3412969.28327645/'Life time change'!$C23</f>
        <v>0</v>
      </c>
      <c r="GI112">
        <f>('RCP19-NEW'!R25*'Per Unit Emission'!AZ68)*3412969.28327645/'Life time change'!$C23</f>
        <v>0</v>
      </c>
      <c r="GJ112">
        <f>('RCP19-NEW'!S25*'Per Unit Emission'!BA68)*3412969.28327645</f>
        <v>0</v>
      </c>
      <c r="GK112">
        <f>('RCP19-NEW'!T25*'Per Unit Emission'!AK68)*3412969.28327645/'Life time change'!$C23</f>
        <v>102631920.54732384</v>
      </c>
      <c r="GL112">
        <f>('RCP19-NEW'!U25*'Per Unit Emission'!AL68)*3412969.28327645/'Life time change'!$C23</f>
        <v>60594188.881537892</v>
      </c>
      <c r="GM112">
        <f>('RCP19-NEW'!V25*'Per Unit Emission'!AM68)*3412969.28327645/'Life time change'!$C23</f>
        <v>17807377.888406683</v>
      </c>
      <c r="GN112">
        <f>('RCP19-NEW'!W25*'Per Unit Emission'!AN68)*3412969.28327645/'Life time change'!$C23</f>
        <v>7183648.1294815866</v>
      </c>
      <c r="GO112">
        <f>('RCP19-NEW'!X25*'Per Unit Emission'!AO68)*3412969.28327645/'Life time change'!$C23</f>
        <v>45296521.557192102</v>
      </c>
      <c r="GP112">
        <f>('RCP19-NEW'!Y25*'Per Unit Emission'!AP68)*3412969.28327645/'Life time change'!$C23</f>
        <v>1388442.7578040895</v>
      </c>
      <c r="GQ112">
        <f>('RCP19-NEW'!Z25*'Per Unit Emission'!AQ68)*3412969.28327645/'Life time change'!$C23</f>
        <v>4401462.5970199844</v>
      </c>
      <c r="GR112">
        <f>('RCP19-NEW'!AA25*'Per Unit Emission'!AR68)*3412969.28327645/'Life time change'!$C23</f>
        <v>32269573.097850811</v>
      </c>
      <c r="GS112">
        <f>('RCP19-NEW'!AB25*'Per Unit Emission'!AS68)*3412969.28327645/'Life time change'!$C23</f>
        <v>90943595.134775385</v>
      </c>
      <c r="GT112">
        <f>('RCP19-NEW'!AC25*'Per Unit Emission'!AT68)*3412969.28327645/'Life time change'!$C23</f>
        <v>10821688.131073317</v>
      </c>
      <c r="GU112">
        <f>('RCP19-NEW'!AD25*'Per Unit Emission'!AU68)*3412969.28327645/'Life time change'!$C23</f>
        <v>23098166.319448575</v>
      </c>
      <c r="GV112">
        <f>('RCP19-NEW'!AE25*'Per Unit Emission'!AV68)*3412969.28327645/'Life time change'!$C23</f>
        <v>2167991.9857379487</v>
      </c>
      <c r="GW112">
        <f>('RCP19-NEW'!AF25*'Per Unit Emission'!AW68)*3412969.28327645/'Life time change'!$C23</f>
        <v>4365633.284535924</v>
      </c>
      <c r="GX112">
        <f>('RCP19-NEW'!AG25*'Per Unit Emission'!AX68)*3412969.28327645/'Life time change'!$C23</f>
        <v>8744701.5175219215</v>
      </c>
      <c r="GY112">
        <f>('RCP19-NEW'!AH25*'Per Unit Emission'!AY68)*3412969.28327645/'Life time change'!$C23</f>
        <v>4659447.8909846283</v>
      </c>
      <c r="GZ112">
        <f>('RCP19-NEW'!AI25*'Per Unit Emission'!AZ68)*3412969.28327645/'Life time change'!$C23</f>
        <v>29319231.058894712</v>
      </c>
      <c r="HA112">
        <f>('RCP19-NEW'!AJ25*'Per Unit Emission'!BA68)*3412969.28327645</f>
        <v>0</v>
      </c>
      <c r="HB112">
        <f>('RCP19-NEW'!AK25*'Per Unit Emission'!AK68)*3412969.28327645/'Life time change'!$C23</f>
        <v>205263841.09464651</v>
      </c>
      <c r="HC112">
        <f>('RCP19-NEW'!AL25*'Per Unit Emission'!AL68)*3412969.28327645/'Life time change'!$C23</f>
        <v>121188377.76307578</v>
      </c>
      <c r="HD112">
        <f>('RCP19-NEW'!AM25*'Per Unit Emission'!AM68)*3412969.28327645/'Life time change'!$C23</f>
        <v>35614755.776813366</v>
      </c>
      <c r="HE112">
        <f>('RCP19-NEW'!AN25*'Per Unit Emission'!AN68)*3412969.28327645/'Life time change'!$C23</f>
        <v>14367296.258963147</v>
      </c>
      <c r="HF112">
        <f>('RCP19-NEW'!AO25*'Per Unit Emission'!AO68)*3412969.28327645/'Life time change'!$C23</f>
        <v>90593043.114384368</v>
      </c>
      <c r="HG112">
        <f>('RCP19-NEW'!AP25*'Per Unit Emission'!AP68)*3412969.28327645/'Life time change'!$C23</f>
        <v>2776885.5156081789</v>
      </c>
      <c r="HH112">
        <f>('RCP19-NEW'!AQ25*'Per Unit Emission'!AQ68)*3412969.28327645/'Life time change'!$C23</f>
        <v>8802925.1940399818</v>
      </c>
      <c r="HI112">
        <f>('RCP19-NEW'!AR25*'Per Unit Emission'!AR68)*3412969.28327645/'Life time change'!$C23</f>
        <v>64539146.195701621</v>
      </c>
      <c r="HJ112">
        <f>('RCP19-NEW'!AS25*'Per Unit Emission'!AS68)*3412969.28327645/'Life time change'!$C23</f>
        <v>181887190.26955053</v>
      </c>
      <c r="HK112">
        <f>('RCP19-NEW'!AT25*'Per Unit Emission'!AT68)*3412969.28327645/'Life time change'!$C23</f>
        <v>21643376.262146529</v>
      </c>
      <c r="HL112">
        <f>('RCP19-NEW'!AU25*'Per Unit Emission'!AU68)*3412969.28327645/'Life time change'!$C23</f>
        <v>46196332.638897277</v>
      </c>
      <c r="HM112">
        <f>('RCP19-NEW'!AV25*'Per Unit Emission'!AV68)*3412969.28327645/'Life time change'!$C23</f>
        <v>4335983.9714758974</v>
      </c>
      <c r="HN112">
        <f>('RCP19-NEW'!AW25*'Per Unit Emission'!AW68)*3412969.28327645/'Life time change'!$C23</f>
        <v>8731266.5690718591</v>
      </c>
      <c r="HO112">
        <f>('RCP19-NEW'!AX25*'Per Unit Emission'!AX68)*3412969.28327645/'Life time change'!$C23</f>
        <v>17489403.035043783</v>
      </c>
      <c r="HP112">
        <f>('RCP19-NEW'!AY25*'Per Unit Emission'!AY68)*3412969.28327645/'Life time change'!$C23</f>
        <v>9318895.7819692679</v>
      </c>
      <c r="HQ112">
        <f>('RCP19-NEW'!AZ25*'Per Unit Emission'!AZ68)*3412969.28327645/'Life time change'!$C23</f>
        <v>58638462.117789425</v>
      </c>
      <c r="HR112">
        <f>('RCP19-NEW'!BA25*'Per Unit Emission'!BA68)*3412969.28327645</f>
        <v>0</v>
      </c>
      <c r="HS112">
        <f>('RCP19-NEW'!BB25*'Per Unit Emission'!AK68)*3412969.28327645/'Life time change'!$C23</f>
        <v>307895761.64197052</v>
      </c>
      <c r="HT112">
        <f>('RCP19-NEW'!BC25*'Per Unit Emission'!AL68)*3412969.28327645/'Life time change'!$C23</f>
        <v>181782566.64461297</v>
      </c>
      <c r="HU112">
        <f>('RCP19-NEW'!BD25*'Per Unit Emission'!AM68)*3412969.28327645/'Life time change'!$C23</f>
        <v>53422133.665220045</v>
      </c>
      <c r="HV112">
        <f>('RCP19-NEW'!BE25*'Per Unit Emission'!AN68)*3412969.28327645/'Life time change'!$C23</f>
        <v>21550944.388444785</v>
      </c>
      <c r="HW112">
        <f>('RCP19-NEW'!BF25*'Per Unit Emission'!AO68)*3412969.28327645/'Life time change'!$C23</f>
        <v>135889564.67157662</v>
      </c>
      <c r="HX112">
        <f>('RCP19-NEW'!BG25*'Per Unit Emission'!AP68)*3412969.28327645/'Life time change'!$C23</f>
        <v>4165328.2734122677</v>
      </c>
      <c r="HY112">
        <f>('RCP19-NEW'!BH25*'Per Unit Emission'!AQ68)*3412969.28327645/'Life time change'!$C23</f>
        <v>13204387.791059896</v>
      </c>
      <c r="HZ112">
        <f>('RCP19-NEW'!BI25*'Per Unit Emission'!AR68)*3412969.28327645/'Life time change'!$C23</f>
        <v>96808719.293552428</v>
      </c>
      <c r="IA112">
        <f>('RCP19-NEW'!BJ25*'Per Unit Emission'!AS68)*3412969.28327645/'Life time change'!$C23</f>
        <v>272830785.40432578</v>
      </c>
      <c r="IB112">
        <f>('RCP19-NEW'!BK25*'Per Unit Emission'!AT68)*3412969.28327645/'Life time change'!$C23</f>
        <v>32465064.393219851</v>
      </c>
      <c r="IC112">
        <f>('RCP19-NEW'!BL25*'Per Unit Emission'!AU68)*3412969.28327645/'Life time change'!$C23</f>
        <v>69294498.95834586</v>
      </c>
      <c r="ID112">
        <f>('RCP19-NEW'!BM25*'Per Unit Emission'!AV68)*3412969.28327645/'Life time change'!$C23</f>
        <v>6503975.957213847</v>
      </c>
      <c r="IE112">
        <f>('RCP19-NEW'!BN25*'Per Unit Emission'!AW68)*3412969.28327645/'Life time change'!$C23</f>
        <v>13096899.853607733</v>
      </c>
      <c r="IF112">
        <f>('RCP19-NEW'!BO25*'Per Unit Emission'!AX68)*3412969.28327645/'Life time change'!$C23</f>
        <v>26234104.55256575</v>
      </c>
      <c r="IG112">
        <f>('RCP19-NEW'!BP25*'Per Unit Emission'!AY68)*3412969.28327645/'Life time change'!$C23</f>
        <v>13978343.672953898</v>
      </c>
      <c r="IH112">
        <f>('RCP19-NEW'!BQ25*'Per Unit Emission'!AZ68)*3412969.28327645/'Life time change'!$C23</f>
        <v>87957693.176684111</v>
      </c>
      <c r="II112">
        <f>('RCP19-NEW'!BR25*'Per Unit Emission'!BA68)*3412969.28327645</f>
        <v>0</v>
      </c>
      <c r="IJ112">
        <f>('RCP19-NEW'!BS25*'Per Unit Emission'!AK68)*3412969.28327645/'Life time change'!$C23</f>
        <v>410527682.18929446</v>
      </c>
      <c r="IK112">
        <f>('RCP19-NEW'!BT25*'Per Unit Emission'!AL68)*3412969.28327645/'Life time change'!$C23</f>
        <v>242376755.52615061</v>
      </c>
      <c r="IL112">
        <f>('RCP19-NEW'!BU25*'Per Unit Emission'!AM68)*3412969.28327645/'Life time change'!$C23</f>
        <v>71229511.553626731</v>
      </c>
      <c r="IM112">
        <f>('RCP19-NEW'!BV25*'Per Unit Emission'!AN68)*3412969.28327645/'Life time change'!$C23</f>
        <v>28734592.517926294</v>
      </c>
      <c r="IN112">
        <f>('RCP19-NEW'!BW25*'Per Unit Emission'!AO68)*3412969.28327645/'Life time change'!$C23</f>
        <v>181186086.22876811</v>
      </c>
      <c r="IO112">
        <f>('RCP19-NEW'!BX25*'Per Unit Emission'!AP68)*3412969.28327645/'Life time change'!$C23</f>
        <v>5553771.0312163699</v>
      </c>
      <c r="IP112">
        <f>('RCP19-NEW'!BY25*'Per Unit Emission'!AQ68)*3412969.28327645/'Life time change'!$C23</f>
        <v>17605850.388079938</v>
      </c>
      <c r="IQ112">
        <f>('RCP19-NEW'!BZ25*'Per Unit Emission'!AR68)*3412969.28327645/'Life time change'!$C23</f>
        <v>129078292.39140324</v>
      </c>
      <c r="IR112">
        <f>('RCP19-NEW'!CA25*'Per Unit Emission'!AS68)*3412969.28327645/'Life time change'!$C23</f>
        <v>363774380.53910106</v>
      </c>
      <c r="IS112">
        <f>('RCP19-NEW'!CB25*'Per Unit Emission'!AT68)*3412969.28327645/'Life time change'!$C23</f>
        <v>43286752.524293184</v>
      </c>
      <c r="IT112">
        <f>('RCP19-NEW'!CC25*'Per Unit Emission'!AU68)*3412969.28327645/'Life time change'!$C23</f>
        <v>92392665.277794555</v>
      </c>
      <c r="IU112">
        <f>('RCP19-NEW'!CD25*'Per Unit Emission'!AV68)*3412969.28327645/'Life time change'!$C23</f>
        <v>8671967.9429517947</v>
      </c>
      <c r="IV112">
        <f>('RCP19-NEW'!CE25*'Per Unit Emission'!AW68)*3412969.28327645/'Life time change'!$C23</f>
        <v>16870606.636592228</v>
      </c>
      <c r="IW112">
        <f>('RCP19-NEW'!CF25*'Per Unit Emission'!AX68)*3412969.28327645/'Life time change'!$C23</f>
        <v>34978806.070087716</v>
      </c>
      <c r="IX112">
        <f>('RCP19-NEW'!CG25*'Per Unit Emission'!AY68)*3412969.28327645/'Life time change'!$C23</f>
        <v>18637791.563938487</v>
      </c>
      <c r="IY112">
        <f>('RCP19-NEW'!CH25*'Per Unit Emission'!AZ68)*3412969.28327645/'Life time change'!$C23</f>
        <v>117276924.23557885</v>
      </c>
    </row>
    <row r="113" spans="1:259" x14ac:dyDescent="0.25">
      <c r="A113">
        <v>2032</v>
      </c>
      <c r="B113">
        <f>('Base-New'!C26*'Per Unit Emission'!C69)*3412969.28327645/'Life time change'!$C24</f>
        <v>0</v>
      </c>
      <c r="C113">
        <f>('Base-New'!D26*'Per Unit Emission'!D69)*3412969.28327645/'Life time change'!$C24</f>
        <v>0</v>
      </c>
      <c r="D113">
        <f>('Base-New'!E26*'Per Unit Emission'!E69)*3412969.28327645/'Life time change'!$C24</f>
        <v>0</v>
      </c>
      <c r="E113">
        <f>('Base-New'!F26*'Per Unit Emission'!F69)*3412969.28327645/'Life time change'!$C24</f>
        <v>0</v>
      </c>
      <c r="F113">
        <f>('Base-New'!G26*'Per Unit Emission'!G69)*3412969.28327645/'Life time change'!$C24</f>
        <v>0</v>
      </c>
      <c r="G113">
        <f>('Base-New'!H26*'Per Unit Emission'!H69)*3412969.28327645/'Life time change'!$C24</f>
        <v>0</v>
      </c>
      <c r="H113">
        <f>('Base-New'!I26*'Per Unit Emission'!I69)*3412969.28327645/'Life time change'!$C24</f>
        <v>0</v>
      </c>
      <c r="I113">
        <f>('Base-New'!J26*'Per Unit Emission'!J69)*3412969.28327645/'Life time change'!$C24</f>
        <v>0</v>
      </c>
      <c r="J113">
        <f>('Base-New'!K26*'Per Unit Emission'!K69)*3412969.28327645/'Life time change'!$C24</f>
        <v>0</v>
      </c>
      <c r="K113">
        <f>('Base-New'!L26*'Per Unit Emission'!L69)*3412969.28327645/'Life time change'!$C24</f>
        <v>0</v>
      </c>
      <c r="L113">
        <f>('Base-New'!M26*'Per Unit Emission'!M69)*3412969.28327645/'Life time change'!$C24</f>
        <v>0</v>
      </c>
      <c r="M113">
        <f>('Base-New'!N26*'Per Unit Emission'!N69)*3412969.28327645/'Life time change'!$C24</f>
        <v>0</v>
      </c>
      <c r="N113">
        <f>('Base-New'!O26*'Per Unit Emission'!O69)*3412969.28327645/'Life time change'!$C24</f>
        <v>0</v>
      </c>
      <c r="O113">
        <f>('Base-New'!P26*'Per Unit Emission'!P69)*3412969.28327645/'Life time change'!$C24</f>
        <v>0</v>
      </c>
      <c r="P113">
        <f>('Base-New'!Q26*'Per Unit Emission'!Q69)*3412969.28327645/'Life time change'!$C24</f>
        <v>0</v>
      </c>
      <c r="Q113">
        <f>('Base-New'!R26*'Per Unit Emission'!R69)*3412969.28327645/'Life time change'!$C24</f>
        <v>0</v>
      </c>
      <c r="R113">
        <v>22</v>
      </c>
      <c r="S113">
        <f>('Base-New'!T26*'Per Unit Emission'!C69)*3412969.28327645/'Life time change'!$C24</f>
        <v>117851351.58677779</v>
      </c>
      <c r="T113">
        <f>('Base-New'!U26*'Per Unit Emission'!D69)*3412969.28327645/'Life time change'!$C24</f>
        <v>41264744.158614747</v>
      </c>
      <c r="U113">
        <f>('Base-New'!V26*'Per Unit Emission'!E69)*3412969.28327645/'Life time change'!$C24</f>
        <v>17696088.555718791</v>
      </c>
      <c r="V113">
        <f>('Base-New'!W26*'Per Unit Emission'!F69)*3412969.28327645/'Life time change'!$C24</f>
        <v>6579266.6675112424</v>
      </c>
      <c r="W113">
        <f>('Base-New'!X26*'Per Unit Emission'!G69)*3412969.28327645/'Life time change'!$C24</f>
        <v>69146730.836609736</v>
      </c>
      <c r="X113">
        <f>('Base-New'!Y26*'Per Unit Emission'!H69)*3412969.28327645/'Life time change'!$C24</f>
        <v>1707354.5547645877</v>
      </c>
      <c r="Y113">
        <f>('Base-New'!Z26*'Per Unit Emission'!I69)*3412969.28327645/'Life time change'!$C24</f>
        <v>4996711.235389282</v>
      </c>
      <c r="Z113">
        <f>('Base-New'!AA26*'Per Unit Emission'!J69)*3412969.28327645/'Life time change'!$C24</f>
        <v>14279039.027457131</v>
      </c>
      <c r="AA113">
        <f>('Base-New'!AB26*'Per Unit Emission'!K69)*3412969.28327645/'Life time change'!$C24</f>
        <v>75467519.430208623</v>
      </c>
      <c r="AB113">
        <f>('Base-New'!AC26*'Per Unit Emission'!L69)*3412969.28327645/'Life time change'!$C24</f>
        <v>8605715.8593697231</v>
      </c>
      <c r="AC113">
        <f>('Base-New'!AD26*'Per Unit Emission'!M69)*3412969.28327645/'Life time change'!$C24</f>
        <v>10176533.587491414</v>
      </c>
      <c r="AD113">
        <f>('Base-New'!AE26*'Per Unit Emission'!N69)*3412969.28327645/'Life time change'!$C24</f>
        <v>1832789.8507822736</v>
      </c>
      <c r="AE113">
        <f>('Base-New'!AF26*'Per Unit Emission'!O69)*3412969.28327645/'Life time change'!$C24</f>
        <v>5492997.6938167773</v>
      </c>
      <c r="AF113">
        <f>('Base-New'!AG26*'Per Unit Emission'!P69)*3412969.28327645/'Life time change'!$C24</f>
        <v>3144897.5341605213</v>
      </c>
      <c r="AG113">
        <f>('Base-New'!AH26*'Per Unit Emission'!Q69)*3412969.28327645/'Life time change'!$C24</f>
        <v>3163269.6861602534</v>
      </c>
      <c r="AH113">
        <f>('Base-New'!AI26*'Per Unit Emission'!R69)*3412969.28327645/'Life time change'!$C24</f>
        <v>20039161.940277979</v>
      </c>
      <c r="AI113">
        <v>22</v>
      </c>
      <c r="AJ113">
        <f>('Base-New'!AK26*'Per Unit Emission'!C69)*3412969.28327645/'Life time change'!$C24</f>
        <v>235702703.17355385</v>
      </c>
      <c r="AK113">
        <f>('Base-New'!AL26*'Per Unit Emission'!D69)*3412969.28327645/'Life time change'!$C24</f>
        <v>82529488.317229673</v>
      </c>
      <c r="AL113">
        <f>('Base-New'!AM26*'Per Unit Emission'!E69)*3412969.28327645/'Life time change'!$C24</f>
        <v>35392177.111437581</v>
      </c>
      <c r="AM113">
        <f>('Base-New'!AN26*'Per Unit Emission'!F69)*3412969.28327645/'Life time change'!$C24</f>
        <v>13158533.335022485</v>
      </c>
      <c r="AN113">
        <f>('Base-New'!AO26*'Per Unit Emission'!G69)*3412969.28327645/'Life time change'!$C24</f>
        <v>138293461.67321947</v>
      </c>
      <c r="AO113">
        <f>('Base-New'!AP26*'Per Unit Emission'!H69)*3412969.28327645/'Life time change'!$C24</f>
        <v>3414709.1095291753</v>
      </c>
      <c r="AP113">
        <f>('Base-New'!AQ26*'Per Unit Emission'!I69)*3412969.28327645/'Life time change'!$C24</f>
        <v>9993422.4707785826</v>
      </c>
      <c r="AQ113">
        <f>('Base-New'!AR26*'Per Unit Emission'!J69)*3412969.28327645/'Life time change'!$C24</f>
        <v>28558078.054914132</v>
      </c>
      <c r="AR113">
        <f>('Base-New'!AS26*'Per Unit Emission'!K69)*3412969.28327645/'Life time change'!$C24</f>
        <v>150935038.8604174</v>
      </c>
      <c r="AS113">
        <f>('Base-New'!AT26*'Per Unit Emission'!L69)*3412969.28327645/'Life time change'!$C24</f>
        <v>17211431.718739446</v>
      </c>
      <c r="AT113">
        <f>('Base-New'!AU26*'Per Unit Emission'!M69)*3412969.28327645/'Life time change'!$C24</f>
        <v>20353067.174982827</v>
      </c>
      <c r="AU113">
        <f>('Base-New'!AV26*'Per Unit Emission'!N69)*3412969.28327645/'Life time change'!$C24</f>
        <v>3665579.7015645388</v>
      </c>
      <c r="AV113">
        <f>('Base-New'!AW26*'Per Unit Emission'!O69)*3412969.28327645/'Life time change'!$C24</f>
        <v>10985995.387633571</v>
      </c>
      <c r="AW113">
        <f>('Base-New'!AX26*'Per Unit Emission'!P69)*3412969.28327645/'Life time change'!$C24</f>
        <v>6289795.068321065</v>
      </c>
      <c r="AX113">
        <f>('Base-New'!AY26*'Per Unit Emission'!Q69)*3412969.28327645/'Life time change'!$C24</f>
        <v>6326539.3723205244</v>
      </c>
      <c r="AY113">
        <f>('Base-New'!AZ26*'Per Unit Emission'!R69)*3412969.28327645/'Life time change'!$C24</f>
        <v>40078323.880555831</v>
      </c>
      <c r="AZ113">
        <v>22</v>
      </c>
      <c r="BA113">
        <f>('Base-New'!BB26*'Per Unit Emission'!C69)*3412969.28327645/'Life time change'!$C24</f>
        <v>353554054.76033288</v>
      </c>
      <c r="BB113">
        <f>('Base-New'!BC26*'Per Unit Emission'!D69)*3412969.28327645/'Life time change'!$C24</f>
        <v>123794232.47584458</v>
      </c>
      <c r="BC113">
        <f>('Base-New'!BD26*'Per Unit Emission'!E69)*3412969.28327645/'Life time change'!$C24</f>
        <v>53088265.667156547</v>
      </c>
      <c r="BD113">
        <f>('Base-New'!BE26*'Per Unit Emission'!F69)*3412969.28327645/'Life time change'!$C24</f>
        <v>19737800.002533685</v>
      </c>
      <c r="BE113">
        <f>('Base-New'!BF26*'Per Unit Emission'!G69)*3412969.28327645/'Life time change'!$C24</f>
        <v>207440192.50982925</v>
      </c>
      <c r="BF113">
        <f>('Base-New'!BG26*'Per Unit Emission'!H69)*3412969.28327645/'Life time change'!$C24</f>
        <v>5122063.6642937548</v>
      </c>
      <c r="BG113">
        <f>('Base-New'!BH26*'Per Unit Emission'!I69)*3412969.28327645/'Life time change'!$C24</f>
        <v>14990133.706167884</v>
      </c>
      <c r="BH113">
        <f>('Base-New'!BI26*'Per Unit Emission'!J69)*3412969.28327645/'Life time change'!$C24</f>
        <v>42837117.082371406</v>
      </c>
      <c r="BI113">
        <f>('Base-New'!BJ26*'Per Unit Emission'!K69)*3412969.28327645/'Life time change'!$C24</f>
        <v>226402558.29062536</v>
      </c>
      <c r="BJ113">
        <f>('Base-New'!BK26*'Per Unit Emission'!L69)*3412969.28327645/'Life time change'!$C24</f>
        <v>25817147.578109015</v>
      </c>
      <c r="BK113">
        <f>('Base-New'!BL26*'Per Unit Emission'!M69)*3412969.28327645/'Life time change'!$C24</f>
        <v>30529600.762474243</v>
      </c>
      <c r="BL113">
        <f>('Base-New'!BM26*'Per Unit Emission'!N69)*3412969.28327645/'Life time change'!$C24</f>
        <v>5498369.5523468181</v>
      </c>
      <c r="BM113">
        <f>('Base-New'!BN26*'Per Unit Emission'!O69)*3412969.28327645/'Life time change'!$C24</f>
        <v>16478993.081450349</v>
      </c>
      <c r="BN113">
        <f>('Base-New'!BO26*'Per Unit Emission'!P69)*3412969.28327645/'Life time change'!$C24</f>
        <v>9434692.6024816073</v>
      </c>
      <c r="BO113">
        <f>('Base-New'!BP26*'Per Unit Emission'!Q69)*3412969.28327645/'Life time change'!$C24</f>
        <v>9489809.0584807936</v>
      </c>
      <c r="BP113">
        <f>('Base-New'!BQ26*'Per Unit Emission'!R69)*3412969.28327645/'Life time change'!$C24</f>
        <v>60117485.820833854</v>
      </c>
      <c r="BQ113">
        <v>22</v>
      </c>
      <c r="BR113">
        <f>('Base-New'!BS26*'Per Unit Emission'!C69)*3412969.28327645/'Life time change'!$C24</f>
        <v>471405406.34710985</v>
      </c>
      <c r="BS113">
        <f>('Base-New'!BT26*'Per Unit Emission'!D69)*3412969.28327645/'Life time change'!$C24</f>
        <v>165058976.63445941</v>
      </c>
      <c r="BT113">
        <f>('Base-New'!BU26*'Per Unit Emission'!E69)*3412969.28327645/'Life time change'!$C24</f>
        <v>70784354.222875342</v>
      </c>
      <c r="BU113">
        <f>('Base-New'!BV26*'Per Unit Emission'!F69)*3412969.28327645/'Life time change'!$C24</f>
        <v>26317066.670044851</v>
      </c>
      <c r="BV113">
        <f>('Base-New'!BW26*'Per Unit Emission'!G69)*3412969.28327645/'Life time change'!$C24</f>
        <v>276586923.34643799</v>
      </c>
      <c r="BW113">
        <f>('Base-New'!BX26*'Per Unit Emission'!H69)*3412969.28327645/'Life time change'!$C24</f>
        <v>6829418.2190583507</v>
      </c>
      <c r="BX113">
        <f>('Base-New'!BY26*'Per Unit Emission'!I69)*3412969.28327645/'Life time change'!$C24</f>
        <v>19986844.941557053</v>
      </c>
      <c r="BY113">
        <f>('Base-New'!BZ26*'Per Unit Emission'!J69)*3412969.28327645/'Life time change'!$C24</f>
        <v>57116156.10982848</v>
      </c>
      <c r="BZ113">
        <f>('Base-New'!CA26*'Per Unit Emission'!K69)*3412969.28327645/'Life time change'!$C24</f>
        <v>301870077.72083384</v>
      </c>
      <c r="CA113">
        <f>('Base-New'!CB26*'Per Unit Emission'!L69)*3412969.28327645/'Life time change'!$C24</f>
        <v>34422863.437478818</v>
      </c>
      <c r="CB113">
        <f>('Base-New'!CC26*'Per Unit Emission'!M69)*3412969.28327645/'Life time change'!$C24</f>
        <v>40706134.349965654</v>
      </c>
      <c r="CC113">
        <f>('Base-New'!CD26*'Per Unit Emission'!N69)*3412969.28327645/'Life time change'!$C24</f>
        <v>7331159.4031290971</v>
      </c>
      <c r="CD113">
        <f>('Base-New'!CE26*'Per Unit Emission'!O69)*3412969.28327645/'Life time change'!$C24</f>
        <v>21971990.775267109</v>
      </c>
      <c r="CE113">
        <f>('Base-New'!CF26*'Per Unit Emission'!P69)*3412969.28327645/'Life time change'!$C24</f>
        <v>12579590.13664213</v>
      </c>
      <c r="CF113">
        <f>('Base-New'!CG26*'Per Unit Emission'!Q69)*3412969.28327645/'Life time change'!$C24</f>
        <v>12653078.744641049</v>
      </c>
      <c r="CG113">
        <f>('Base-New'!CH26*'Per Unit Emission'!R69)*3412969.28327645/'Life time change'!$C24</f>
        <v>80156647.76111187</v>
      </c>
      <c r="CJ113">
        <v>2032</v>
      </c>
      <c r="CK113">
        <f>('RCP26-NEW'!C26*'Per Unit Emission'!T69)*3412969.28327645/'Life time change'!$C24</f>
        <v>0</v>
      </c>
      <c r="CL113">
        <f>('RCP26-NEW'!D26*'Per Unit Emission'!U69)*3412969.28327645/'Life time change'!$C24</f>
        <v>0</v>
      </c>
      <c r="CM113">
        <f>('RCP26-NEW'!E26*'Per Unit Emission'!V69)*3412969.28327645/'Life time change'!$C24</f>
        <v>0</v>
      </c>
      <c r="CN113">
        <f>('RCP26-NEW'!F26*'Per Unit Emission'!W69)*3412969.28327645/'Life time change'!$C24</f>
        <v>0</v>
      </c>
      <c r="CO113">
        <f>('RCP26-NEW'!G26*'Per Unit Emission'!X69)*3412969.28327645/'Life time change'!$C24</f>
        <v>0</v>
      </c>
      <c r="CP113">
        <f>('RCP26-NEW'!H26*'Per Unit Emission'!Y69)*3412969.28327645/'Life time change'!$C24</f>
        <v>0</v>
      </c>
      <c r="CQ113">
        <f>('RCP26-NEW'!I26*'Per Unit Emission'!Z69)*3412969.28327645/'Life time change'!$C24</f>
        <v>0</v>
      </c>
      <c r="CR113">
        <f>('RCP26-NEW'!J26*'Per Unit Emission'!AA69)*3412969.28327645/'Life time change'!$C24</f>
        <v>0</v>
      </c>
      <c r="CS113">
        <f>('RCP26-NEW'!K26*'Per Unit Emission'!AB69)*3412969.28327645/'Life time change'!$C24</f>
        <v>0</v>
      </c>
      <c r="CT113">
        <f>('RCP26-NEW'!L26*'Per Unit Emission'!AC69)*3412969.28327645/'Life time change'!$C24</f>
        <v>0</v>
      </c>
      <c r="CU113">
        <f>('RCP26-NEW'!M26*'Per Unit Emission'!AD69)*3412969.28327645/'Life time change'!$C24</f>
        <v>0</v>
      </c>
      <c r="CV113">
        <f>('RCP26-NEW'!N26*'Per Unit Emission'!AE69)*3412969.28327645/'Life time change'!$C24</f>
        <v>0</v>
      </c>
      <c r="CW113">
        <f>('RCP26-NEW'!O26*'Per Unit Emission'!AF69)*3412969.28327645/'Life time change'!$C24</f>
        <v>0</v>
      </c>
      <c r="CX113">
        <f>('RCP26-NEW'!P26*'Per Unit Emission'!AG69)*3412969.28327645/'Life time change'!$C24</f>
        <v>0</v>
      </c>
      <c r="CY113">
        <f>('RCP26-NEW'!Q26*'Per Unit Emission'!AH69)*3412969.28327645/'Life time change'!$C24</f>
        <v>0</v>
      </c>
      <c r="CZ113">
        <f>('RCP26-NEW'!R26*'Per Unit Emission'!AI69)*3412969.28327645/'Life time change'!$C24</f>
        <v>0</v>
      </c>
      <c r="DA113">
        <f>('RCP26-NEW'!S26*'Per Unit Emission'!AJ69)*3412969.28327645</f>
        <v>0</v>
      </c>
      <c r="DB113">
        <f>('RCP26-NEW'!T26*'Per Unit Emission'!T69)*3412969.28327645/'Life time change'!$C24</f>
        <v>161577456.20168805</v>
      </c>
      <c r="DC113">
        <f>('RCP26-NEW'!U26*'Per Unit Emission'!U69)*3412969.28327645/'Life time change'!$C24</f>
        <v>61333928.127481073</v>
      </c>
      <c r="DD113">
        <f>('RCP26-NEW'!V26*'Per Unit Emission'!V69)*3412969.28327645/'Life time change'!$C24</f>
        <v>24850432.549669486</v>
      </c>
      <c r="DE113">
        <f>('RCP26-NEW'!W26*'Per Unit Emission'!W69)*3412969.28327645/'Life time change'!$C24</f>
        <v>7749426.6454718551</v>
      </c>
      <c r="DF113">
        <f>('RCP26-NEW'!X26*'Per Unit Emission'!X69)*3412969.28327645/'Life time change'!$C24</f>
        <v>80950431.960429415</v>
      </c>
      <c r="DG113">
        <f>('RCP26-NEW'!Y26*'Per Unit Emission'!Y69)*3412969.28327645/'Life time change'!$C24</f>
        <v>2662649.5981323025</v>
      </c>
      <c r="DH113">
        <f>('RCP26-NEW'!Z26*'Per Unit Emission'!Z69)*3412969.28327645/'Life time change'!$C24</f>
        <v>6994108.4978373731</v>
      </c>
      <c r="DI113">
        <f>('RCP26-NEW'!AA26*'Per Unit Emission'!AA69)*3412969.28327645/'Life time change'!$C24</f>
        <v>22408392.963176977</v>
      </c>
      <c r="DJ113">
        <f>('RCP26-NEW'!AB26*'Per Unit Emission'!AB69)*3412969.28327645/'Life time change'!$C24</f>
        <v>80796309.650035545</v>
      </c>
      <c r="DK113">
        <f>('RCP26-NEW'!AC26*'Per Unit Emission'!AC69)*3412969.28327645/'Life time change'!$C24</f>
        <v>13034286.774396399</v>
      </c>
      <c r="DL113">
        <f>('RCP26-NEW'!AD26*'Per Unit Emission'!AD69)*3412969.28327645/'Life time change'!$C24</f>
        <v>24777514.892922278</v>
      </c>
      <c r="DM113">
        <f>('RCP26-NEW'!AE26*'Per Unit Emission'!AE69)*3412969.28327645/'Life time change'!$C24</f>
        <v>2952465.2148776446</v>
      </c>
      <c r="DN113">
        <f>('RCP26-NEW'!AF26*'Per Unit Emission'!AF69)*3412969.28327645/'Life time change'!$C24</f>
        <v>8857949.4570351858</v>
      </c>
      <c r="DO113">
        <f>('RCP26-NEW'!AG26*'Per Unit Emission'!AG69)*3412969.28327645/'Life time change'!$C24</f>
        <v>14112419.621111311</v>
      </c>
      <c r="DP113">
        <f>('RCP26-NEW'!AH26*'Per Unit Emission'!AH69)*3412969.28327645/'Life time change'!$C24</f>
        <v>6044585.013876983</v>
      </c>
      <c r="DQ113">
        <f>('RCP26-NEW'!AI26*'Per Unit Emission'!AI69)*3412969.28327645/'Life time change'!$C24</f>
        <v>30237743.098923713</v>
      </c>
      <c r="DR113">
        <f>('RCP26-NEW'!AJ26*'Per Unit Emission'!AJ69)*3412969.28327645</f>
        <v>0</v>
      </c>
      <c r="DS113">
        <f>('RCP26-NEW'!AK26*'Per Unit Emission'!T69)*3412969.28327645/'Life time change'!$C24</f>
        <v>323154912.40337479</v>
      </c>
      <c r="DT113">
        <f>('RCP26-NEW'!AL26*'Per Unit Emission'!U69)*3412969.28327645/'Life time change'!$C24</f>
        <v>119376317.39855969</v>
      </c>
      <c r="DU113">
        <f>('RCP26-NEW'!AM26*'Per Unit Emission'!V69)*3412969.28327645/'Life time change'!$C24</f>
        <v>49700865.099338971</v>
      </c>
      <c r="DV113">
        <f>('RCP26-NEW'!AN26*'Per Unit Emission'!W69)*3412969.28327645/'Life time change'!$C24</f>
        <v>15498853.290943725</v>
      </c>
      <c r="DW113">
        <f>('RCP26-NEW'!AO26*'Per Unit Emission'!X69)*3412969.28327645/'Life time change'!$C24</f>
        <v>161900863.92085907</v>
      </c>
      <c r="DX113">
        <f>('RCP26-NEW'!AP26*'Per Unit Emission'!Y69)*3412969.28327645/'Life time change'!$C24</f>
        <v>5325299.1962646218</v>
      </c>
      <c r="DY113">
        <f>('RCP26-NEW'!AQ26*'Per Unit Emission'!Z69)*3412969.28327645/'Life time change'!$C24</f>
        <v>13988216.995674761</v>
      </c>
      <c r="DZ113">
        <f>('RCP26-NEW'!AR26*'Per Unit Emission'!AA69)*3412969.28327645/'Life time change'!$C24</f>
        <v>44816785.926353954</v>
      </c>
      <c r="EA113">
        <f>('RCP26-NEW'!AS26*'Per Unit Emission'!AB69)*3412969.28327645/'Life time change'!$C24</f>
        <v>161592619.30007079</v>
      </c>
      <c r="EB113">
        <f>('RCP26-NEW'!AT26*'Per Unit Emission'!AC69)*3412969.28327645/'Life time change'!$C24</f>
        <v>26068573.54879266</v>
      </c>
      <c r="EC113">
        <f>('RCP26-NEW'!AU26*'Per Unit Emission'!AD69)*3412969.28327645/'Life time change'!$C24</f>
        <v>49555029.785844557</v>
      </c>
      <c r="ED113">
        <f>('RCP26-NEW'!AV26*'Per Unit Emission'!AE69)*3412969.28327645/'Life time change'!$C24</f>
        <v>5904930.4297553087</v>
      </c>
      <c r="EE113">
        <f>('RCP26-NEW'!AW26*'Per Unit Emission'!AF69)*3412969.28327645/'Life time change'!$C24</f>
        <v>17715898.914070372</v>
      </c>
      <c r="EF113">
        <f>('RCP26-NEW'!AX26*'Per Unit Emission'!AG69)*3412969.28327645/'Life time change'!$C24</f>
        <v>28224839.242222622</v>
      </c>
      <c r="EG113">
        <f>('RCP26-NEW'!AY26*'Per Unit Emission'!AH69)*3412969.28327645/'Life time change'!$C24</f>
        <v>12089170.027753966</v>
      </c>
      <c r="EH113">
        <f>('RCP26-NEW'!AZ26*'Per Unit Emission'!AI69)*3412969.28327645/'Life time change'!$C24</f>
        <v>60475486.197847426</v>
      </c>
      <c r="EI113">
        <f>('RCP26-NEW'!BA26*'Per Unit Emission'!AJ69)*3412969.28327645</f>
        <v>0</v>
      </c>
      <c r="EJ113">
        <f>('RCP26-NEW'!BB26*'Per Unit Emission'!T69)*3412969.28327645/'Life time change'!$C24</f>
        <v>484732368.60506433</v>
      </c>
      <c r="EK113">
        <f>('RCP26-NEW'!BC26*'Per Unit Emission'!U69)*3412969.28327645/'Life time change'!$C24</f>
        <v>126658543.81691299</v>
      </c>
      <c r="EL113">
        <f>('RCP26-NEW'!BD26*'Per Unit Emission'!V69)*3412969.28327645/'Life time change'!$C24</f>
        <v>74551297.649008468</v>
      </c>
      <c r="EM113">
        <f>('RCP26-NEW'!BE26*'Per Unit Emission'!W69)*3412969.28327645/'Life time change'!$C24</f>
        <v>23248279.936415445</v>
      </c>
      <c r="EN113">
        <f>('RCP26-NEW'!BF26*'Per Unit Emission'!X69)*3412969.28327645/'Life time change'!$C24</f>
        <v>242851295.88128665</v>
      </c>
      <c r="EO113">
        <f>('RCP26-NEW'!BG26*'Per Unit Emission'!Y69)*3412969.28327645/'Life time change'!$C24</f>
        <v>7987948.7943969406</v>
      </c>
      <c r="EP113">
        <f>('RCP26-NEW'!BH26*'Per Unit Emission'!Z69)*3412969.28327645/'Life time change'!$C24</f>
        <v>20982325.493512135</v>
      </c>
      <c r="EQ113">
        <f>('RCP26-NEW'!BI26*'Per Unit Emission'!AA69)*3412969.28327645/'Life time change'!$C24</f>
        <v>67225178.889531121</v>
      </c>
      <c r="ER113">
        <f>('RCP26-NEW'!BJ26*'Per Unit Emission'!AB69)*3412969.28327645/'Life time change'!$C24</f>
        <v>242388928.95010617</v>
      </c>
      <c r="ES113">
        <f>('RCP26-NEW'!BK26*'Per Unit Emission'!AC69)*3412969.28327645/'Life time change'!$C24</f>
        <v>39102860.323189072</v>
      </c>
      <c r="ET113">
        <f>('RCP26-NEW'!BL26*'Per Unit Emission'!AD69)*3412969.28327645/'Life time change'!$C24</f>
        <v>74332544.678766817</v>
      </c>
      <c r="EU113">
        <f>('RCP26-NEW'!BM26*'Per Unit Emission'!AE69)*3412969.28327645/'Life time change'!$C24</f>
        <v>8857395.6446329746</v>
      </c>
      <c r="EV113">
        <f>('RCP26-NEW'!BN26*'Per Unit Emission'!AF69)*3412969.28327645/'Life time change'!$C24</f>
        <v>26573848.371105473</v>
      </c>
      <c r="EW113">
        <f>('RCP26-NEW'!BO26*'Per Unit Emission'!AG69)*3412969.28327645/'Life time change'!$C24</f>
        <v>42337258.863333933</v>
      </c>
      <c r="EX113">
        <f>('RCP26-NEW'!BP26*'Per Unit Emission'!AH69)*3412969.28327645/'Life time change'!$C24</f>
        <v>18133755.041630931</v>
      </c>
      <c r="EY113">
        <f>('RCP26-NEW'!BQ26*'Per Unit Emission'!AI69)*3412969.28327645/'Life time change'!$C24</f>
        <v>90713229.296771154</v>
      </c>
      <c r="EZ113">
        <f>('RCP26-NEW'!BR26*'Per Unit Emission'!AJ69)*3412969.28327645</f>
        <v>0</v>
      </c>
      <c r="FA113">
        <f>('RCP26-NEW'!BS26*'Per Unit Emission'!T69)*3412969.28327645/'Life time change'!$C24</f>
        <v>646309824.80675161</v>
      </c>
      <c r="FB113">
        <f>('RCP26-NEW'!BT26*'Per Unit Emission'!U69)*3412969.28327645/'Life time change'!$C24</f>
        <v>133940770.23526444</v>
      </c>
      <c r="FC113">
        <f>('RCP26-NEW'!BU26*'Per Unit Emission'!V69)*3412969.28327645/'Life time change'!$C24</f>
        <v>99401730.198677942</v>
      </c>
      <c r="FD113">
        <f>('RCP26-NEW'!BV26*'Per Unit Emission'!W69)*3412969.28327645/'Life time change'!$C24</f>
        <v>30997706.581887316</v>
      </c>
      <c r="FE113">
        <f>('RCP26-NEW'!BW26*'Per Unit Emission'!X69)*3412969.28327645/'Life time change'!$C24</f>
        <v>323801727.84171635</v>
      </c>
      <c r="FF113">
        <f>('RCP26-NEW'!BX26*'Per Unit Emission'!Y69)*3412969.28327645/'Life time change'!$C24</f>
        <v>10650598.392529262</v>
      </c>
      <c r="FG113">
        <f>('RCP26-NEW'!BY26*'Per Unit Emission'!Z69)*3412969.28327645/'Life time change'!$C24</f>
        <v>27976433.991349462</v>
      </c>
      <c r="FH113">
        <f>('RCP26-NEW'!BZ26*'Per Unit Emission'!AA69)*3412969.28327645/'Life time change'!$C24</f>
        <v>89633571.852708086</v>
      </c>
      <c r="FI113">
        <f>('RCP26-NEW'!CA26*'Per Unit Emission'!AB69)*3412969.28327645/'Life time change'!$C24</f>
        <v>323185238.60014158</v>
      </c>
      <c r="FJ113">
        <f>('RCP26-NEW'!CB26*'Per Unit Emission'!AC69)*3412969.28327645/'Life time change'!$C24</f>
        <v>52137147.097585492</v>
      </c>
      <c r="FK113">
        <f>('RCP26-NEW'!CC26*'Per Unit Emission'!AD69)*3412969.28327645/'Life time change'!$C24</f>
        <v>99110059.571689114</v>
      </c>
      <c r="FL113">
        <f>('RCP26-NEW'!CD26*'Per Unit Emission'!AE69)*3412969.28327645/'Life time change'!$C24</f>
        <v>11809860.859510617</v>
      </c>
      <c r="FM113">
        <f>('RCP26-NEW'!CE26*'Per Unit Emission'!AF69)*3412969.28327645/'Life time change'!$C24</f>
        <v>35431797.828140743</v>
      </c>
      <c r="FN113">
        <f>('RCP26-NEW'!CF26*'Per Unit Emission'!AG69)*3412969.28327645/'Life time change'!$C24</f>
        <v>56449678.484445244</v>
      </c>
      <c r="FO113">
        <f>('RCP26-NEW'!CG26*'Per Unit Emission'!AH69)*3412969.28327645/'Life time change'!$C24</f>
        <v>24178340.055507798</v>
      </c>
      <c r="FP113">
        <f>('RCP26-NEW'!CH26*'Per Unit Emission'!AI69)*3412969.28327645/'Life time change'!$C24</f>
        <v>120950972.39569505</v>
      </c>
      <c r="FS113">
        <v>2032</v>
      </c>
      <c r="FT113">
        <f>('RCP19-NEW'!C26*'Per Unit Emission'!AK69)*3412969.28327645/'Life time change'!$C24</f>
        <v>0</v>
      </c>
      <c r="FU113">
        <f>('RCP19-NEW'!D26*'Per Unit Emission'!AL69)*3412969.28327645/'Life time change'!$C24</f>
        <v>0</v>
      </c>
      <c r="FV113">
        <f>('RCP19-NEW'!E26*'Per Unit Emission'!AM69)*3412969.28327645/'Life time change'!$C24</f>
        <v>0</v>
      </c>
      <c r="FW113">
        <f>('RCP19-NEW'!F26*'Per Unit Emission'!AN69)*3412969.28327645/'Life time change'!$C24</f>
        <v>0</v>
      </c>
      <c r="FX113">
        <f>('RCP19-NEW'!G26*'Per Unit Emission'!AO69)*3412969.28327645/'Life time change'!$C24</f>
        <v>0</v>
      </c>
      <c r="FY113">
        <f>('RCP19-NEW'!H26*'Per Unit Emission'!AP69)*3412969.28327645/'Life time change'!$C24</f>
        <v>0</v>
      </c>
      <c r="FZ113">
        <f>('RCP19-NEW'!I26*'Per Unit Emission'!AQ69)*3412969.28327645/'Life time change'!$C24</f>
        <v>0</v>
      </c>
      <c r="GA113">
        <f>('RCP19-NEW'!J26*'Per Unit Emission'!AR69)*3412969.28327645/'Life time change'!$C24</f>
        <v>0</v>
      </c>
      <c r="GB113">
        <f>('RCP19-NEW'!K26*'Per Unit Emission'!AS69)*3412969.28327645/'Life time change'!$C24</f>
        <v>0</v>
      </c>
      <c r="GC113">
        <f>('RCP19-NEW'!L26*'Per Unit Emission'!AT69)*3412969.28327645/'Life time change'!$C24</f>
        <v>0</v>
      </c>
      <c r="GD113">
        <f>('RCP19-NEW'!M26*'Per Unit Emission'!AU69)*3412969.28327645/'Life time change'!$C24</f>
        <v>0</v>
      </c>
      <c r="GE113">
        <f>('RCP19-NEW'!N26*'Per Unit Emission'!AV69)*3412969.28327645/'Life time change'!$C24</f>
        <v>0</v>
      </c>
      <c r="GF113">
        <f>('RCP19-NEW'!O26*'Per Unit Emission'!AW69)*3412969.28327645/'Life time change'!$C24</f>
        <v>0</v>
      </c>
      <c r="GG113">
        <f>('RCP19-NEW'!P26*'Per Unit Emission'!AX69)*3412969.28327645/'Life time change'!$C24</f>
        <v>0</v>
      </c>
      <c r="GH113">
        <f>('RCP19-NEW'!Q26*'Per Unit Emission'!AY69)*3412969.28327645/'Life time change'!$C24</f>
        <v>0</v>
      </c>
      <c r="GI113">
        <f>('RCP19-NEW'!R26*'Per Unit Emission'!AZ69)*3412969.28327645/'Life time change'!$C24</f>
        <v>0</v>
      </c>
      <c r="GJ113">
        <f>('RCP19-NEW'!S26*'Per Unit Emission'!BA69)*3412969.28327645</f>
        <v>0</v>
      </c>
      <c r="GK113">
        <f>('RCP19-NEW'!T26*'Per Unit Emission'!AK69)*3412969.28327645/'Life time change'!$C24</f>
        <v>153748395.3707574</v>
      </c>
      <c r="GL113">
        <f>('RCP19-NEW'!U26*'Per Unit Emission'!AL69)*3412969.28327645/'Life time change'!$C24</f>
        <v>53238579.585101821</v>
      </c>
      <c r="GM113">
        <f>('RCP19-NEW'!V26*'Per Unit Emission'!AM69)*3412969.28327645/'Life time change'!$C24</f>
        <v>24271896.51047409</v>
      </c>
      <c r="GN113">
        <f>('RCP19-NEW'!W26*'Per Unit Emission'!AN69)*3412969.28327645/'Life time change'!$C24</f>
        <v>9834718.4259994179</v>
      </c>
      <c r="GO113">
        <f>('RCP19-NEW'!X26*'Per Unit Emission'!AO69)*3412969.28327645/'Life time change'!$C24</f>
        <v>62906571.378128387</v>
      </c>
      <c r="GP113">
        <f>('RCP19-NEW'!Y26*'Per Unit Emission'!AP69)*3412969.28327645/'Life time change'!$C24</f>
        <v>1919826.1196480505</v>
      </c>
      <c r="GQ113">
        <f>('RCP19-NEW'!Z26*'Per Unit Emission'!AQ69)*3412969.28327645/'Life time change'!$C24</f>
        <v>6177573.8001639014</v>
      </c>
      <c r="GR113">
        <f>('RCP19-NEW'!AA26*'Per Unit Emission'!AR69)*3412969.28327645/'Life time change'!$C24</f>
        <v>43970150.758509047</v>
      </c>
      <c r="GS113">
        <f>('RCP19-NEW'!AB26*'Per Unit Emission'!AS69)*3412969.28327645/'Life time change'!$C24</f>
        <v>134629159.05264834</v>
      </c>
      <c r="GT113">
        <f>('RCP19-NEW'!AC26*'Per Unit Emission'!AT69)*3412969.28327645/'Life time change'!$C24</f>
        <v>16049136.322730526</v>
      </c>
      <c r="GU113">
        <f>('RCP19-NEW'!AD26*'Per Unit Emission'!AU69)*3412969.28327645/'Life time change'!$C24</f>
        <v>32303371.110800583</v>
      </c>
      <c r="GV113">
        <f>('RCP19-NEW'!AE26*'Per Unit Emission'!AV69)*3412969.28327645/'Life time change'!$C24</f>
        <v>3377884.0473799813</v>
      </c>
      <c r="GW113">
        <f>('RCP19-NEW'!AF26*'Per Unit Emission'!AW69)*3412969.28327645/'Life time change'!$C24</f>
        <v>6290520.5235791756</v>
      </c>
      <c r="GX113">
        <f>('RCP19-NEW'!AG26*'Per Unit Emission'!AX69)*3412969.28327645/'Life time change'!$C24</f>
        <v>14297252.778068155</v>
      </c>
      <c r="GY113">
        <f>('RCP19-NEW'!AH26*'Per Unit Emission'!AY69)*3412969.28327645/'Life time change'!$C24</f>
        <v>6481730.3590789074</v>
      </c>
      <c r="GZ113">
        <f>('RCP19-NEW'!AI26*'Per Unit Emission'!AZ69)*3412969.28327645/'Life time change'!$C24</f>
        <v>41347402.53459096</v>
      </c>
      <c r="HA113">
        <f>('RCP19-NEW'!AJ26*'Per Unit Emission'!BA69)*3412969.28327645</f>
        <v>0</v>
      </c>
      <c r="HB113">
        <f>('RCP19-NEW'!AK26*'Per Unit Emission'!AK69)*3412969.28327645/'Life time change'!$C24</f>
        <v>307496790.74151582</v>
      </c>
      <c r="HC113">
        <f>('RCP19-NEW'!AL26*'Per Unit Emission'!AL69)*3412969.28327645/'Life time change'!$C24</f>
        <v>106477159.17020369</v>
      </c>
      <c r="HD113">
        <f>('RCP19-NEW'!AM26*'Per Unit Emission'!AM69)*3412969.28327645/'Life time change'!$C24</f>
        <v>48543793.020948268</v>
      </c>
      <c r="HE113">
        <f>('RCP19-NEW'!AN26*'Per Unit Emission'!AN69)*3412969.28327645/'Life time change'!$C24</f>
        <v>19669436.851998836</v>
      </c>
      <c r="HF113">
        <f>('RCP19-NEW'!AO26*'Per Unit Emission'!AO69)*3412969.28327645/'Life time change'!$C24</f>
        <v>125813142.75625609</v>
      </c>
      <c r="HG113">
        <f>('RCP19-NEW'!AP26*'Per Unit Emission'!AP69)*3412969.28327645/'Life time change'!$C24</f>
        <v>3839652.239296101</v>
      </c>
      <c r="HH113">
        <f>('RCP19-NEW'!AQ26*'Per Unit Emission'!AQ69)*3412969.28327645/'Life time change'!$C24</f>
        <v>12355147.600327782</v>
      </c>
      <c r="HI113">
        <f>('RCP19-NEW'!AR26*'Per Unit Emission'!AR69)*3412969.28327645/'Life time change'!$C24</f>
        <v>87940301.517018095</v>
      </c>
      <c r="HJ113">
        <f>('RCP19-NEW'!AS26*'Per Unit Emission'!AS69)*3412969.28327645/'Life time change'!$C24</f>
        <v>269258318.10529667</v>
      </c>
      <c r="HK113">
        <f>('RCP19-NEW'!AT26*'Per Unit Emission'!AT69)*3412969.28327645/'Life time change'!$C24</f>
        <v>32098272.645461053</v>
      </c>
      <c r="HL113">
        <f>('RCP19-NEW'!AU26*'Per Unit Emission'!AU69)*3412969.28327645/'Life time change'!$C24</f>
        <v>64606742.221601166</v>
      </c>
      <c r="HM113">
        <f>('RCP19-NEW'!AV26*'Per Unit Emission'!AV69)*3412969.28327645/'Life time change'!$C24</f>
        <v>6755768.0947599625</v>
      </c>
      <c r="HN113">
        <f>('RCP19-NEW'!AW26*'Per Unit Emission'!AW69)*3412969.28327645/'Life time change'!$C24</f>
        <v>12581041.047158351</v>
      </c>
      <c r="HO113">
        <f>('RCP19-NEW'!AX26*'Per Unit Emission'!AX69)*3412969.28327645/'Life time change'!$C24</f>
        <v>28594505.55613631</v>
      </c>
      <c r="HP113">
        <f>('RCP19-NEW'!AY26*'Per Unit Emission'!AY69)*3412969.28327645/'Life time change'!$C24</f>
        <v>12963460.718157796</v>
      </c>
      <c r="HQ113">
        <f>('RCP19-NEW'!AZ26*'Per Unit Emission'!AZ69)*3412969.28327645/'Life time change'!$C24</f>
        <v>82694805.069181919</v>
      </c>
      <c r="HR113">
        <f>('RCP19-NEW'!BA26*'Per Unit Emission'!BA69)*3412969.28327645</f>
        <v>0</v>
      </c>
      <c r="HS113">
        <f>('RCP19-NEW'!BB26*'Per Unit Emission'!AK69)*3412969.28327645/'Life time change'!$C24</f>
        <v>461245186.11227435</v>
      </c>
      <c r="HT113">
        <f>('RCP19-NEW'!BC26*'Per Unit Emission'!AL69)*3412969.28327645/'Life time change'!$C24</f>
        <v>159715738.75530514</v>
      </c>
      <c r="HU113">
        <f>('RCP19-NEW'!BD26*'Per Unit Emission'!AM69)*3412969.28327645/'Life time change'!$C24</f>
        <v>72815689.531422466</v>
      </c>
      <c r="HV113">
        <f>('RCP19-NEW'!BE26*'Per Unit Emission'!AN69)*3412969.28327645/'Life time change'!$C24</f>
        <v>29504155.277998205</v>
      </c>
      <c r="HW113">
        <f>('RCP19-NEW'!BF26*'Per Unit Emission'!AO69)*3412969.28327645/'Life time change'!$C24</f>
        <v>188719714.13438475</v>
      </c>
      <c r="HX113">
        <f>('RCP19-NEW'!BG26*'Per Unit Emission'!AP69)*3412969.28327645/'Life time change'!$C24</f>
        <v>5759478.3589441618</v>
      </c>
      <c r="HY113">
        <f>('RCP19-NEW'!BH26*'Per Unit Emission'!AQ69)*3412969.28327645/'Life time change'!$C24</f>
        <v>18532721.400491673</v>
      </c>
      <c r="HZ113">
        <f>('RCP19-NEW'!BI26*'Per Unit Emission'!AR69)*3412969.28327645/'Life time change'!$C24</f>
        <v>131910452.27552724</v>
      </c>
      <c r="IA113">
        <f>('RCP19-NEW'!BJ26*'Per Unit Emission'!AS69)*3412969.28327645/'Life time change'!$C24</f>
        <v>403887477.15794605</v>
      </c>
      <c r="IB113">
        <f>('RCP19-NEW'!BK26*'Per Unit Emission'!AT69)*3412969.28327645/'Life time change'!$C24</f>
        <v>48147408.968191683</v>
      </c>
      <c r="IC113">
        <f>('RCP19-NEW'!BL26*'Per Unit Emission'!AU69)*3412969.28327645/'Life time change'!$C24</f>
        <v>96910113.332401752</v>
      </c>
      <c r="ID113">
        <f>('RCP19-NEW'!BM26*'Per Unit Emission'!AV69)*3412969.28327645/'Life time change'!$C24</f>
        <v>10133652.142139954</v>
      </c>
      <c r="IE113">
        <f>('RCP19-NEW'!BN26*'Per Unit Emission'!AW69)*3412969.28327645/'Life time change'!$C24</f>
        <v>18871561.570737474</v>
      </c>
      <c r="IF113">
        <f>('RCP19-NEW'!BO26*'Per Unit Emission'!AX69)*3412969.28327645/'Life time change'!$C24</f>
        <v>42891758.334204346</v>
      </c>
      <c r="IG113">
        <f>('RCP19-NEW'!BP26*'Per Unit Emission'!AY69)*3412969.28327645/'Life time change'!$C24</f>
        <v>19445191.077236641</v>
      </c>
      <c r="IH113">
        <f>('RCP19-NEW'!BQ26*'Per Unit Emission'!AZ69)*3412969.28327645/'Life time change'!$C24</f>
        <v>124042207.60377288</v>
      </c>
      <c r="II113">
        <f>('RCP19-NEW'!BR26*'Per Unit Emission'!BA69)*3412969.28327645</f>
        <v>0</v>
      </c>
      <c r="IJ113">
        <f>('RCP19-NEW'!BS26*'Per Unit Emission'!AK69)*3412969.28327645/'Life time change'!$C24</f>
        <v>614993581.4830327</v>
      </c>
      <c r="IK113">
        <f>('RCP19-NEW'!BT26*'Per Unit Emission'!AL69)*3412969.28327645/'Life time change'!$C24</f>
        <v>209439786.90251112</v>
      </c>
      <c r="IL113">
        <f>('RCP19-NEW'!BU26*'Per Unit Emission'!AM69)*3412969.28327645/'Life time change'!$C24</f>
        <v>97087586.041896537</v>
      </c>
      <c r="IM113">
        <f>('RCP19-NEW'!BV26*'Per Unit Emission'!AN69)*3412969.28327645/'Life time change'!$C24</f>
        <v>39338873.703997672</v>
      </c>
      <c r="IN113">
        <f>('RCP19-NEW'!BW26*'Per Unit Emission'!AO69)*3412969.28327645/'Life time change'!$C24</f>
        <v>251626285.51251331</v>
      </c>
      <c r="IO113">
        <f>('RCP19-NEW'!BX26*'Per Unit Emission'!AP69)*3412969.28327645/'Life time change'!$C24</f>
        <v>7679304.4785922123</v>
      </c>
      <c r="IP113">
        <f>('RCP19-NEW'!BY26*'Per Unit Emission'!AQ69)*3412969.28327645/'Life time change'!$C24</f>
        <v>24710295.200655565</v>
      </c>
      <c r="IQ113">
        <f>('RCP19-NEW'!BZ26*'Per Unit Emission'!AR69)*3412969.28327645/'Life time change'!$C24</f>
        <v>175880603.03403595</v>
      </c>
      <c r="IR113">
        <f>('RCP19-NEW'!CA26*'Per Unit Emission'!AS69)*3412969.28327645/'Life time change'!$C24</f>
        <v>538516636.2105943</v>
      </c>
      <c r="IS113">
        <f>('RCP19-NEW'!CB26*'Per Unit Emission'!AT69)*3412969.28327645/'Life time change'!$C24</f>
        <v>64196545.290922202</v>
      </c>
      <c r="IT113">
        <f>('RCP19-NEW'!CC26*'Per Unit Emission'!AU69)*3412969.28327645/'Life time change'!$C24</f>
        <v>129213484.44320191</v>
      </c>
      <c r="IU113">
        <f>('RCP19-NEW'!CD26*'Per Unit Emission'!AV69)*3412969.28327645/'Life time change'!$C24</f>
        <v>13511536.189519925</v>
      </c>
      <c r="IV113">
        <f>('RCP19-NEW'!CE26*'Per Unit Emission'!AW69)*3412969.28327645/'Life time change'!$C24</f>
        <v>25629518.952822823</v>
      </c>
      <c r="IW113">
        <f>('RCP19-NEW'!CF26*'Per Unit Emission'!AX69)*3412969.28327645/'Life time change'!$C24</f>
        <v>57189011.11227262</v>
      </c>
      <c r="IX113">
        <f>('RCP19-NEW'!CG26*'Per Unit Emission'!AY69)*3412969.28327645/'Life time change'!$C24</f>
        <v>25926921.436315592</v>
      </c>
      <c r="IY113">
        <f>('RCP19-NEW'!CH26*'Per Unit Emission'!AZ69)*3412969.28327645/'Life time change'!$C24</f>
        <v>165389610.13836384</v>
      </c>
    </row>
    <row r="114" spans="1:259" x14ac:dyDescent="0.25">
      <c r="A114">
        <v>2033</v>
      </c>
      <c r="B114">
        <f>('Base-New'!C27*'Per Unit Emission'!C70)*3412969.28327645/'Life time change'!$C25</f>
        <v>0</v>
      </c>
      <c r="C114">
        <f>('Base-New'!D27*'Per Unit Emission'!D70)*3412969.28327645/'Life time change'!$C25</f>
        <v>0</v>
      </c>
      <c r="D114">
        <f>('Base-New'!E27*'Per Unit Emission'!E70)*3412969.28327645/'Life time change'!$C25</f>
        <v>0</v>
      </c>
      <c r="E114">
        <f>('Base-New'!F27*'Per Unit Emission'!F70)*3412969.28327645/'Life time change'!$C25</f>
        <v>0</v>
      </c>
      <c r="F114">
        <f>('Base-New'!G27*'Per Unit Emission'!G70)*3412969.28327645/'Life time change'!$C25</f>
        <v>0</v>
      </c>
      <c r="G114">
        <f>('Base-New'!H27*'Per Unit Emission'!H70)*3412969.28327645/'Life time change'!$C25</f>
        <v>0</v>
      </c>
      <c r="H114">
        <f>('Base-New'!I27*'Per Unit Emission'!I70)*3412969.28327645/'Life time change'!$C25</f>
        <v>0</v>
      </c>
      <c r="I114">
        <f>('Base-New'!J27*'Per Unit Emission'!J70)*3412969.28327645/'Life time change'!$C25</f>
        <v>0</v>
      </c>
      <c r="J114">
        <f>('Base-New'!K27*'Per Unit Emission'!K70)*3412969.28327645/'Life time change'!$C25</f>
        <v>0</v>
      </c>
      <c r="K114">
        <f>('Base-New'!L27*'Per Unit Emission'!L70)*3412969.28327645/'Life time change'!$C25</f>
        <v>0</v>
      </c>
      <c r="L114">
        <f>('Base-New'!M27*'Per Unit Emission'!M70)*3412969.28327645/'Life time change'!$C25</f>
        <v>0</v>
      </c>
      <c r="M114">
        <f>('Base-New'!N27*'Per Unit Emission'!N70)*3412969.28327645/'Life time change'!$C25</f>
        <v>0</v>
      </c>
      <c r="N114">
        <f>('Base-New'!O27*'Per Unit Emission'!O70)*3412969.28327645/'Life time change'!$C25</f>
        <v>0</v>
      </c>
      <c r="O114">
        <f>('Base-New'!P27*'Per Unit Emission'!P70)*3412969.28327645/'Life time change'!$C25</f>
        <v>0</v>
      </c>
      <c r="P114">
        <f>('Base-New'!Q27*'Per Unit Emission'!Q70)*3412969.28327645/'Life time change'!$C25</f>
        <v>0</v>
      </c>
      <c r="Q114">
        <f>('Base-New'!R27*'Per Unit Emission'!R70)*3412969.28327645/'Life time change'!$C25</f>
        <v>0</v>
      </c>
      <c r="R114">
        <v>23</v>
      </c>
      <c r="S114">
        <f>('Base-New'!T27*'Per Unit Emission'!C70)*3412969.28327645/'Life time change'!$C25</f>
        <v>144995260.81575415</v>
      </c>
      <c r="T114">
        <f>('Base-New'!U27*'Per Unit Emission'!D70)*3412969.28327645/'Life time change'!$C25</f>
        <v>48946487.974975102</v>
      </c>
      <c r="U114">
        <f>('Base-New'!V27*'Per Unit Emission'!E70)*3412969.28327645/'Life time change'!$C25</f>
        <v>20928596.23122127</v>
      </c>
      <c r="V114">
        <f>('Base-New'!W27*'Per Unit Emission'!F70)*3412969.28327645/'Life time change'!$C25</f>
        <v>8321309.2665949585</v>
      </c>
      <c r="W114">
        <f>('Base-New'!X27*'Per Unit Emission'!G70)*3412969.28327645/'Life time change'!$C25</f>
        <v>87921939.894114465</v>
      </c>
      <c r="X114">
        <f>('Base-New'!Y27*'Per Unit Emission'!H70)*3412969.28327645/'Life time change'!$C25</f>
        <v>2481887.7277481086</v>
      </c>
      <c r="Y114">
        <f>('Base-New'!Z27*'Per Unit Emission'!I70)*3412969.28327645/'Life time change'!$C25</f>
        <v>6039548.8738345588</v>
      </c>
      <c r="Z114">
        <f>('Base-New'!AA27*'Per Unit Emission'!J70)*3412969.28327645/'Life time change'!$C25</f>
        <v>18013001.417993236</v>
      </c>
      <c r="AA114">
        <f>('Base-New'!AB27*'Per Unit Emission'!K70)*3412969.28327645/'Life time change'!$C25</f>
        <v>98377860.288499013</v>
      </c>
      <c r="AB114">
        <f>('Base-New'!AC27*'Per Unit Emission'!L70)*3412969.28327645/'Life time change'!$C25</f>
        <v>11694203.620727189</v>
      </c>
      <c r="AC114">
        <f>('Base-New'!AD27*'Per Unit Emission'!M70)*3412969.28327645/'Life time change'!$C25</f>
        <v>14073162.518022733</v>
      </c>
      <c r="AD114">
        <f>('Base-New'!AE27*'Per Unit Emission'!N70)*3412969.28327645/'Life time change'!$C25</f>
        <v>2436463.5035664621</v>
      </c>
      <c r="AE114">
        <f>('Base-New'!AF27*'Per Unit Emission'!O70)*3412969.28327645/'Life time change'!$C25</f>
        <v>6979506.9874814758</v>
      </c>
      <c r="AF114">
        <f>('Base-New'!AG27*'Per Unit Emission'!P70)*3412969.28327645/'Life time change'!$C25</f>
        <v>4973159.5742958104</v>
      </c>
      <c r="AG114">
        <f>('Base-New'!AH27*'Per Unit Emission'!Q70)*3412969.28327645/'Life time change'!$C25</f>
        <v>4390342.9391283998</v>
      </c>
      <c r="AH114">
        <f>('Base-New'!AI27*'Per Unit Emission'!R70)*3412969.28327645/'Life time change'!$C25</f>
        <v>26509050.702737894</v>
      </c>
      <c r="AI114">
        <v>23</v>
      </c>
      <c r="AJ114">
        <f>('Base-New'!AK27*'Per Unit Emission'!C70)*3412969.28327645/'Life time change'!$C25</f>
        <v>289990521.63150793</v>
      </c>
      <c r="AK114">
        <f>('Base-New'!AL27*'Per Unit Emission'!D70)*3412969.28327645/'Life time change'!$C25</f>
        <v>97892975.949950337</v>
      </c>
      <c r="AL114">
        <f>('Base-New'!AM27*'Per Unit Emission'!E70)*3412969.28327645/'Life time change'!$C25</f>
        <v>41857192.46244254</v>
      </c>
      <c r="AM114">
        <f>('Base-New'!AN27*'Per Unit Emission'!F70)*3412969.28327645/'Life time change'!$C25</f>
        <v>16642618.533189936</v>
      </c>
      <c r="AN114">
        <f>('Base-New'!AO27*'Per Unit Emission'!G70)*3412969.28327645/'Life time change'!$C25</f>
        <v>175843879.78822917</v>
      </c>
      <c r="AO114">
        <f>('Base-New'!AP27*'Per Unit Emission'!H70)*3412969.28327645/'Life time change'!$C25</f>
        <v>4963775.455496232</v>
      </c>
      <c r="AP114">
        <f>('Base-New'!AQ27*'Per Unit Emission'!I70)*3412969.28327645/'Life time change'!$C25</f>
        <v>12079097.747669134</v>
      </c>
      <c r="AQ114">
        <f>('Base-New'!AR27*'Per Unit Emission'!J70)*3412969.28327645/'Life time change'!$C25</f>
        <v>36026002.835986435</v>
      </c>
      <c r="AR114">
        <f>('Base-New'!AS27*'Per Unit Emission'!K70)*3412969.28327645/'Life time change'!$C25</f>
        <v>196755720.57699773</v>
      </c>
      <c r="AS114">
        <f>('Base-New'!AT27*'Per Unit Emission'!L70)*3412969.28327645/'Life time change'!$C25</f>
        <v>23388407.241454273</v>
      </c>
      <c r="AT114">
        <f>('Base-New'!AU27*'Per Unit Emission'!M70)*3412969.28327645/'Life time change'!$C25</f>
        <v>28146325.036045399</v>
      </c>
      <c r="AU114">
        <f>('Base-New'!AV27*'Per Unit Emission'!N70)*3412969.28327645/'Life time change'!$C25</f>
        <v>4872927.0071329242</v>
      </c>
      <c r="AV114">
        <f>('Base-New'!AW27*'Per Unit Emission'!O70)*3412969.28327645/'Life time change'!$C25</f>
        <v>13959013.974962952</v>
      </c>
      <c r="AW114">
        <f>('Base-New'!AX27*'Per Unit Emission'!P70)*3412969.28327645/'Life time change'!$C25</f>
        <v>9946319.1485916208</v>
      </c>
      <c r="AX114">
        <f>('Base-New'!AY27*'Per Unit Emission'!Q70)*3412969.28327645/'Life time change'!$C25</f>
        <v>8780685.8782567997</v>
      </c>
      <c r="AY114">
        <f>('Base-New'!AZ27*'Per Unit Emission'!R70)*3412969.28327645/'Life time change'!$C25</f>
        <v>53018101.405475788</v>
      </c>
      <c r="AZ114">
        <v>23</v>
      </c>
      <c r="BA114">
        <f>('Base-New'!BB27*'Per Unit Emission'!C70)*3412969.28327645/'Life time change'!$C25</f>
        <v>434985782.44726282</v>
      </c>
      <c r="BB114">
        <f>('Base-New'!BC27*'Per Unit Emission'!D70)*3412969.28327645/'Life time change'!$C25</f>
        <v>146839463.92492539</v>
      </c>
      <c r="BC114">
        <f>('Base-New'!BD27*'Per Unit Emission'!E70)*3412969.28327645/'Life time change'!$C25</f>
        <v>62785788.693663806</v>
      </c>
      <c r="BD114">
        <f>('Base-New'!BE27*'Per Unit Emission'!F70)*3412969.28327645/'Life time change'!$C25</f>
        <v>24963927.799784757</v>
      </c>
      <c r="BE114">
        <f>('Base-New'!BF27*'Per Unit Emission'!G70)*3412969.28327645/'Life time change'!$C25</f>
        <v>263765819.6823425</v>
      </c>
      <c r="BF114">
        <f>('Base-New'!BG27*'Per Unit Emission'!H70)*3412969.28327645/'Life time change'!$C25</f>
        <v>7445663.1832443401</v>
      </c>
      <c r="BG114">
        <f>('Base-New'!BH27*'Per Unit Emission'!I70)*3412969.28327645/'Life time change'!$C25</f>
        <v>18118646.621503592</v>
      </c>
      <c r="BH114">
        <f>('Base-New'!BI27*'Per Unit Emission'!J70)*3412969.28327645/'Life time change'!$C25</f>
        <v>54039004.253979646</v>
      </c>
      <c r="BI114">
        <f>('Base-New'!BJ27*'Per Unit Emission'!K70)*3412969.28327645/'Life time change'!$C25</f>
        <v>295133580.86549658</v>
      </c>
      <c r="BJ114">
        <f>('Base-New'!BK27*'Per Unit Emission'!L70)*3412969.28327645/'Life time change'!$C25</f>
        <v>35082610.862181492</v>
      </c>
      <c r="BK114">
        <f>('Base-New'!BL27*'Per Unit Emission'!M70)*3412969.28327645/'Life time change'!$C25</f>
        <v>42219487.554068185</v>
      </c>
      <c r="BL114">
        <f>('Base-New'!BM27*'Per Unit Emission'!N70)*3412969.28327645/'Life time change'!$C25</f>
        <v>7309390.5106994025</v>
      </c>
      <c r="BM114">
        <f>('Base-New'!BN27*'Per Unit Emission'!O70)*3412969.28327645/'Life time change'!$C25</f>
        <v>20938520.962444443</v>
      </c>
      <c r="BN114">
        <f>('Base-New'!BO27*'Per Unit Emission'!P70)*3412969.28327645/'Life time change'!$C25</f>
        <v>14919478.72288743</v>
      </c>
      <c r="BO114">
        <f>('Base-New'!BP27*'Per Unit Emission'!Q70)*3412969.28327645/'Life time change'!$C25</f>
        <v>13171028.8173852</v>
      </c>
      <c r="BP114">
        <f>('Base-New'!BQ27*'Per Unit Emission'!R70)*3412969.28327645/'Life time change'!$C25</f>
        <v>79527152.108213678</v>
      </c>
      <c r="BQ114">
        <v>23</v>
      </c>
      <c r="BR114">
        <f>('Base-New'!BS27*'Per Unit Emission'!C70)*3412969.28327645/'Life time change'!$C25</f>
        <v>579981043.26301587</v>
      </c>
      <c r="BS114">
        <f>('Base-New'!BT27*'Per Unit Emission'!D70)*3412969.28327645/'Life time change'!$C25</f>
        <v>177251771.21545184</v>
      </c>
      <c r="BT114">
        <f>('Base-New'!BU27*'Per Unit Emission'!E70)*3412969.28327645/'Life time change'!$C25</f>
        <v>83714384.924885079</v>
      </c>
      <c r="BU114">
        <f>('Base-New'!BV27*'Per Unit Emission'!F70)*3412969.28327645/'Life time change'!$C25</f>
        <v>33285237.066379737</v>
      </c>
      <c r="BV114">
        <f>('Base-New'!BW27*'Per Unit Emission'!G70)*3412969.28327645/'Life time change'!$C25</f>
        <v>351687759.57645732</v>
      </c>
      <c r="BW114">
        <f>('Base-New'!BX27*'Per Unit Emission'!H70)*3412969.28327645/'Life time change'!$C25</f>
        <v>9927550.9109924641</v>
      </c>
      <c r="BX114">
        <f>('Base-New'!BY27*'Per Unit Emission'!I70)*3412969.28327645/'Life time change'!$C25</f>
        <v>24158195.495338235</v>
      </c>
      <c r="BY114">
        <f>('Base-New'!BZ27*'Per Unit Emission'!J70)*3412969.28327645/'Life time change'!$C25</f>
        <v>72052005.671972871</v>
      </c>
      <c r="BZ114">
        <f>('Base-New'!CA27*'Per Unit Emission'!K70)*3412969.28327645/'Life time change'!$C25</f>
        <v>393511441.15399545</v>
      </c>
      <c r="CA114">
        <f>('Base-New'!CB27*'Per Unit Emission'!L70)*3412969.28327645/'Life time change'!$C25</f>
        <v>46776814.482908711</v>
      </c>
      <c r="CB114">
        <f>('Base-New'!CC27*'Per Unit Emission'!M70)*3412969.28327645/'Life time change'!$C25</f>
        <v>56292650.072090961</v>
      </c>
      <c r="CC114">
        <f>('Base-New'!CD27*'Per Unit Emission'!N70)*3412969.28327645/'Life time change'!$C25</f>
        <v>9745854.0142658651</v>
      </c>
      <c r="CD114">
        <f>('Base-New'!CE27*'Per Unit Emission'!O70)*3412969.28327645/'Life time change'!$C25</f>
        <v>27918027.949925877</v>
      </c>
      <c r="CE114">
        <f>('Base-New'!CF27*'Per Unit Emission'!P70)*3412969.28327645/'Life time change'!$C25</f>
        <v>19892638.297183242</v>
      </c>
      <c r="CF114">
        <f>('Base-New'!CG27*'Per Unit Emission'!Q70)*3412969.28327645/'Life time change'!$C25</f>
        <v>17561371.756513473</v>
      </c>
      <c r="CG114">
        <f>('Base-New'!CH27*'Per Unit Emission'!R70)*3412969.28327645/'Life time change'!$C25</f>
        <v>106036202.81095158</v>
      </c>
      <c r="CJ114">
        <v>2033</v>
      </c>
      <c r="CK114">
        <f>('RCP26-NEW'!C27*'Per Unit Emission'!T70)*3412969.28327645/'Life time change'!$C25</f>
        <v>0</v>
      </c>
      <c r="CL114">
        <f>('RCP26-NEW'!D27*'Per Unit Emission'!U70)*3412969.28327645/'Life time change'!$C25</f>
        <v>0</v>
      </c>
      <c r="CM114">
        <f>('RCP26-NEW'!E27*'Per Unit Emission'!V70)*3412969.28327645/'Life time change'!$C25</f>
        <v>0</v>
      </c>
      <c r="CN114">
        <f>('RCP26-NEW'!F27*'Per Unit Emission'!W70)*3412969.28327645/'Life time change'!$C25</f>
        <v>0</v>
      </c>
      <c r="CO114">
        <f>('RCP26-NEW'!G27*'Per Unit Emission'!X70)*3412969.28327645/'Life time change'!$C25</f>
        <v>0</v>
      </c>
      <c r="CP114">
        <f>('RCP26-NEW'!H27*'Per Unit Emission'!Y70)*3412969.28327645/'Life time change'!$C25</f>
        <v>0</v>
      </c>
      <c r="CQ114">
        <f>('RCP26-NEW'!I27*'Per Unit Emission'!Z70)*3412969.28327645/'Life time change'!$C25</f>
        <v>0</v>
      </c>
      <c r="CR114">
        <f>('RCP26-NEW'!J27*'Per Unit Emission'!AA70)*3412969.28327645/'Life time change'!$C25</f>
        <v>0</v>
      </c>
      <c r="CS114">
        <f>('RCP26-NEW'!K27*'Per Unit Emission'!AB70)*3412969.28327645/'Life time change'!$C25</f>
        <v>0</v>
      </c>
      <c r="CT114">
        <f>('RCP26-NEW'!L27*'Per Unit Emission'!AC70)*3412969.28327645/'Life time change'!$C25</f>
        <v>0</v>
      </c>
      <c r="CU114">
        <f>('RCP26-NEW'!M27*'Per Unit Emission'!AD70)*3412969.28327645/'Life time change'!$C25</f>
        <v>0</v>
      </c>
      <c r="CV114">
        <f>('RCP26-NEW'!N27*'Per Unit Emission'!AE70)*3412969.28327645/'Life time change'!$C25</f>
        <v>0</v>
      </c>
      <c r="CW114">
        <f>('RCP26-NEW'!O27*'Per Unit Emission'!AF70)*3412969.28327645/'Life time change'!$C25</f>
        <v>0</v>
      </c>
      <c r="CX114">
        <f>('RCP26-NEW'!P27*'Per Unit Emission'!AG70)*3412969.28327645/'Life time change'!$C25</f>
        <v>0</v>
      </c>
      <c r="CY114">
        <f>('RCP26-NEW'!Q27*'Per Unit Emission'!AH70)*3412969.28327645/'Life time change'!$C25</f>
        <v>0</v>
      </c>
      <c r="CZ114">
        <f>('RCP26-NEW'!R27*'Per Unit Emission'!AI70)*3412969.28327645/'Life time change'!$C25</f>
        <v>0</v>
      </c>
      <c r="DA114">
        <f>('RCP26-NEW'!S27*'Per Unit Emission'!AJ70)*3412969.28327645</f>
        <v>0</v>
      </c>
      <c r="DB114">
        <f>('RCP26-NEW'!T27*'Per Unit Emission'!T70)*3412969.28327645/'Life time change'!$C25</f>
        <v>211576228.90114787</v>
      </c>
      <c r="DC114">
        <f>('RCP26-NEW'!U27*'Per Unit Emission'!U70)*3412969.28327645/'Life time change'!$C25</f>
        <v>76152713.169322938</v>
      </c>
      <c r="DD114">
        <f>('RCP26-NEW'!V27*'Per Unit Emission'!V70)*3412969.28327645/'Life time change'!$C25</f>
        <v>31911132.961102422</v>
      </c>
      <c r="DE114">
        <f>('RCP26-NEW'!W27*'Per Unit Emission'!W70)*3412969.28327645/'Life time change'!$C25</f>
        <v>10923217.955088638</v>
      </c>
      <c r="DF114">
        <f>('RCP26-NEW'!X27*'Per Unit Emission'!X70)*3412969.28327645/'Life time change'!$C25</f>
        <v>108697041.762455</v>
      </c>
      <c r="DG114">
        <f>('RCP26-NEW'!Y27*'Per Unit Emission'!Y70)*3412969.28327645/'Life time change'!$C25</f>
        <v>4197090.9296312705</v>
      </c>
      <c r="DH114">
        <f>('RCP26-NEW'!Z27*'Per Unit Emission'!Z70)*3412969.28327645/'Life time change'!$C25</f>
        <v>9170685.7927370332</v>
      </c>
      <c r="DI114">
        <f>('RCP26-NEW'!AA27*'Per Unit Emission'!AA70)*3412969.28327645/'Life time change'!$C25</f>
        <v>30046560.347398505</v>
      </c>
      <c r="DJ114">
        <f>('RCP26-NEW'!AB27*'Per Unit Emission'!AB70)*3412969.28327645/'Life time change'!$C25</f>
        <v>128315787.84898312</v>
      </c>
      <c r="DK114">
        <f>('RCP26-NEW'!AC27*'Per Unit Emission'!AC70)*3412969.28327645/'Life time change'!$C25</f>
        <v>18294072.07689932</v>
      </c>
      <c r="DL114">
        <f>('RCP26-NEW'!AD27*'Per Unit Emission'!AD70)*3412969.28327645/'Life time change'!$C25</f>
        <v>36843125.350078449</v>
      </c>
      <c r="DM114">
        <f>('RCP26-NEW'!AE27*'Per Unit Emission'!AE70)*3412969.28327645/'Life time change'!$C25</f>
        <v>4079044.0344790751</v>
      </c>
      <c r="DN114">
        <f>('RCP26-NEW'!AF27*'Per Unit Emission'!AF70)*3412969.28327645/'Life time change'!$C25</f>
        <v>11658630.16829662</v>
      </c>
      <c r="DO114">
        <f>('RCP26-NEW'!AG27*'Per Unit Emission'!AG70)*3412969.28327645/'Life time change'!$C25</f>
        <v>19623752.927261636</v>
      </c>
      <c r="DP114">
        <f>('RCP26-NEW'!AH27*'Per Unit Emission'!AH70)*3412969.28327645/'Life time change'!$C25</f>
        <v>9245846.3829047214</v>
      </c>
      <c r="DQ114">
        <f>('RCP26-NEW'!AI27*'Per Unit Emission'!AI70)*3412969.28327645/'Life time change'!$C25</f>
        <v>41797581.096939929</v>
      </c>
      <c r="DR114">
        <f>('RCP26-NEW'!AJ27*'Per Unit Emission'!AJ70)*3412969.28327645</f>
        <v>0</v>
      </c>
      <c r="DS114">
        <f>('RCP26-NEW'!AK27*'Per Unit Emission'!T70)*3412969.28327645/'Life time change'!$C25</f>
        <v>423152457.80229759</v>
      </c>
      <c r="DT114">
        <f>('RCP26-NEW'!AL27*'Per Unit Emission'!U70)*3412969.28327645/'Life time change'!$C25</f>
        <v>97980154.147371173</v>
      </c>
      <c r="DU114">
        <f>('RCP26-NEW'!AM27*'Per Unit Emission'!V70)*3412969.28327645/'Life time change'!$C25</f>
        <v>63822265.922204971</v>
      </c>
      <c r="DV114">
        <f>('RCP26-NEW'!AN27*'Per Unit Emission'!W70)*3412969.28327645/'Life time change'!$C25</f>
        <v>21846435.910177153</v>
      </c>
      <c r="DW114">
        <f>('RCP26-NEW'!AO27*'Per Unit Emission'!X70)*3412969.28327645/'Life time change'!$C25</f>
        <v>217394083.52490845</v>
      </c>
      <c r="DX114">
        <f>('RCP26-NEW'!AP27*'Per Unit Emission'!Y70)*3412969.28327645/'Life time change'!$C25</f>
        <v>8394181.8592625558</v>
      </c>
      <c r="DY114">
        <f>('RCP26-NEW'!AQ27*'Per Unit Emission'!Z70)*3412969.28327645/'Life time change'!$C25</f>
        <v>18341371.58547404</v>
      </c>
      <c r="DZ114">
        <f>('RCP26-NEW'!AR27*'Per Unit Emission'!AA70)*3412969.28327645/'Life time change'!$C25</f>
        <v>60093120.694797166</v>
      </c>
      <c r="EA114">
        <f>('RCP26-NEW'!AS27*'Per Unit Emission'!AB70)*3412969.28327645/'Life time change'!$C25</f>
        <v>256631575.69796625</v>
      </c>
      <c r="EB114">
        <f>('RCP26-NEW'!AT27*'Per Unit Emission'!AC70)*3412969.28327645/'Life time change'!$C25</f>
        <v>36588144.15379864</v>
      </c>
      <c r="EC114">
        <f>('RCP26-NEW'!AU27*'Per Unit Emission'!AD70)*3412969.28327645/'Life time change'!$C25</f>
        <v>73686250.700156897</v>
      </c>
      <c r="ED114">
        <f>('RCP26-NEW'!AV27*'Per Unit Emission'!AE70)*3412969.28327645/'Life time change'!$C25</f>
        <v>8158088.0689581688</v>
      </c>
      <c r="EE114">
        <f>('RCP26-NEW'!AW27*'Per Unit Emission'!AF70)*3412969.28327645/'Life time change'!$C25</f>
        <v>23317260.336593207</v>
      </c>
      <c r="EF114">
        <f>('RCP26-NEW'!AX27*'Per Unit Emission'!AG70)*3412969.28327645/'Life time change'!$C25</f>
        <v>39247505.854523413</v>
      </c>
      <c r="EG114">
        <f>('RCP26-NEW'!AY27*'Per Unit Emission'!AH70)*3412969.28327645/'Life time change'!$C25</f>
        <v>18491692.765809324</v>
      </c>
      <c r="EH114">
        <f>('RCP26-NEW'!AZ27*'Per Unit Emission'!AI70)*3412969.28327645/'Life time change'!$C25</f>
        <v>83595162.193879858</v>
      </c>
      <c r="EI114">
        <f>('RCP26-NEW'!BA27*'Per Unit Emission'!AJ70)*3412969.28327645</f>
        <v>0</v>
      </c>
      <c r="EJ114">
        <f>('RCP26-NEW'!BB27*'Per Unit Emission'!T70)*3412969.28327645/'Life time change'!$C25</f>
        <v>634728686.7034471</v>
      </c>
      <c r="EK114">
        <f>('RCP26-NEW'!BC27*'Per Unit Emission'!U70)*3412969.28327645/'Life time change'!$C25</f>
        <v>103719768.36522354</v>
      </c>
      <c r="EL114">
        <f>('RCP26-NEW'!BD27*'Per Unit Emission'!V70)*3412969.28327645/'Life time change'!$C25</f>
        <v>95733398.883307382</v>
      </c>
      <c r="EM114">
        <f>('RCP26-NEW'!BE27*'Per Unit Emission'!W70)*3412969.28327645/'Life time change'!$C25</f>
        <v>32769653.865265805</v>
      </c>
      <c r="EN114">
        <f>('RCP26-NEW'!BF27*'Per Unit Emission'!X70)*3412969.28327645/'Life time change'!$C25</f>
        <v>326091125.28736359</v>
      </c>
      <c r="EO114">
        <f>('RCP26-NEW'!BG27*'Per Unit Emission'!Y70)*3412969.28327645/'Life time change'!$C25</f>
        <v>12591272.788893826</v>
      </c>
      <c r="EP114">
        <f>('RCP26-NEW'!BH27*'Per Unit Emission'!Z70)*3412969.28327645/'Life time change'!$C25</f>
        <v>27512057.378211062</v>
      </c>
      <c r="EQ114">
        <f>('RCP26-NEW'!BI27*'Per Unit Emission'!AA70)*3412969.28327645/'Life time change'!$C25</f>
        <v>90139681.042195827</v>
      </c>
      <c r="ER114">
        <f>('RCP26-NEW'!BJ27*'Per Unit Emission'!AB70)*3412969.28327645/'Life time change'!$C25</f>
        <v>384947363.54694939</v>
      </c>
      <c r="ES114">
        <f>('RCP26-NEW'!BK27*'Per Unit Emission'!AC70)*3412969.28327645/'Life time change'!$C25</f>
        <v>54882216.230698116</v>
      </c>
      <c r="ET114">
        <f>('RCP26-NEW'!BL27*'Per Unit Emission'!AD70)*3412969.28327645/'Life time change'!$C25</f>
        <v>110529376.05023533</v>
      </c>
      <c r="EU114">
        <f>('RCP26-NEW'!BM27*'Per Unit Emission'!AE70)*3412969.28327645/'Life time change'!$C25</f>
        <v>12237132.103437243</v>
      </c>
      <c r="EV114">
        <f>('RCP26-NEW'!BN27*'Per Unit Emission'!AF70)*3412969.28327645/'Life time change'!$C25</f>
        <v>34975890.504889749</v>
      </c>
      <c r="EW114">
        <f>('RCP26-NEW'!BO27*'Per Unit Emission'!AG70)*3412969.28327645/'Life time change'!$C25</f>
        <v>58871258.781785049</v>
      </c>
      <c r="EX114">
        <f>('RCP26-NEW'!BP27*'Per Unit Emission'!AH70)*3412969.28327645/'Life time change'!$C25</f>
        <v>27737539.148714133</v>
      </c>
      <c r="EY114">
        <f>('RCP26-NEW'!BQ27*'Per Unit Emission'!AI70)*3412969.28327645/'Life time change'!$C25</f>
        <v>125392743.29081976</v>
      </c>
      <c r="EZ114">
        <f>('RCP26-NEW'!BR27*'Per Unit Emission'!AJ70)*3412969.28327645</f>
        <v>0</v>
      </c>
      <c r="FA114">
        <f>('RCP26-NEW'!BS27*'Per Unit Emission'!T70)*3412969.28327645/'Life time change'!$C25</f>
        <v>846304915.60459697</v>
      </c>
      <c r="FB114">
        <f>('RCP26-NEW'!BT27*'Per Unit Emission'!U70)*3412969.28327645/'Life time change'!$C25</f>
        <v>104042035.67681205</v>
      </c>
      <c r="FC114">
        <f>('RCP26-NEW'!BU27*'Per Unit Emission'!V70)*3412969.28327645/'Life time change'!$C25</f>
        <v>127644531.84440947</v>
      </c>
      <c r="FD114">
        <f>('RCP26-NEW'!BV27*'Per Unit Emission'!W70)*3412969.28327645/'Life time change'!$C25</f>
        <v>43692871.820354454</v>
      </c>
      <c r="FE114">
        <f>('RCP26-NEW'!BW27*'Per Unit Emission'!X70)*3412969.28327645/'Life time change'!$C25</f>
        <v>434788167.04981881</v>
      </c>
      <c r="FF114">
        <f>('RCP26-NEW'!BX27*'Per Unit Emission'!Y70)*3412969.28327645/'Life time change'!$C25</f>
        <v>16788363.718525082</v>
      </c>
      <c r="FG114">
        <f>('RCP26-NEW'!BY27*'Per Unit Emission'!Z70)*3412969.28327645/'Life time change'!$C25</f>
        <v>36682743.170948081</v>
      </c>
      <c r="FH114">
        <f>('RCP26-NEW'!BZ27*'Per Unit Emission'!AA70)*3412969.28327645/'Life time change'!$C25</f>
        <v>120186241.38959433</v>
      </c>
      <c r="FI114">
        <f>('RCP26-NEW'!CA27*'Per Unit Emission'!AB70)*3412969.28327645/'Life time change'!$C25</f>
        <v>513263151.3959325</v>
      </c>
      <c r="FJ114">
        <f>('RCP26-NEW'!CB27*'Per Unit Emission'!AC70)*3412969.28327645/'Life time change'!$C25</f>
        <v>73176288.307597443</v>
      </c>
      <c r="FK114">
        <f>('RCP26-NEW'!CC27*'Per Unit Emission'!AD70)*3412969.28327645/'Life time change'!$C25</f>
        <v>147372501.40031379</v>
      </c>
      <c r="FL114">
        <f>('RCP26-NEW'!CD27*'Per Unit Emission'!AE70)*3412969.28327645/'Life time change'!$C25</f>
        <v>16316176.137916338</v>
      </c>
      <c r="FM114">
        <f>('RCP26-NEW'!CE27*'Per Unit Emission'!AF70)*3412969.28327645/'Life time change'!$C25</f>
        <v>46634520.673186414</v>
      </c>
      <c r="FN114">
        <f>('RCP26-NEW'!CF27*'Per Unit Emission'!AG70)*3412969.28327645/'Life time change'!$C25</f>
        <v>78495011.709046826</v>
      </c>
      <c r="FO114">
        <f>('RCP26-NEW'!CG27*'Per Unit Emission'!AH70)*3412969.28327645/'Life time change'!$C25</f>
        <v>36983385.531618789</v>
      </c>
      <c r="FP114">
        <f>('RCP26-NEW'!CH27*'Per Unit Emission'!AI70)*3412969.28327645/'Life time change'!$C25</f>
        <v>167190324.38775906</v>
      </c>
      <c r="FS114">
        <v>2033</v>
      </c>
      <c r="FT114">
        <f>('RCP19-NEW'!C27*'Per Unit Emission'!AK70)*3412969.28327645/'Life time change'!$C25</f>
        <v>0</v>
      </c>
      <c r="FU114">
        <f>('RCP19-NEW'!D27*'Per Unit Emission'!AL70)*3412969.28327645/'Life time change'!$C25</f>
        <v>0</v>
      </c>
      <c r="FV114">
        <f>('RCP19-NEW'!E27*'Per Unit Emission'!AM70)*3412969.28327645/'Life time change'!$C25</f>
        <v>0</v>
      </c>
      <c r="FW114">
        <f>('RCP19-NEW'!F27*'Per Unit Emission'!AN70)*3412969.28327645/'Life time change'!$C25</f>
        <v>0</v>
      </c>
      <c r="FX114">
        <f>('RCP19-NEW'!G27*'Per Unit Emission'!AO70)*3412969.28327645/'Life time change'!$C25</f>
        <v>0</v>
      </c>
      <c r="FY114">
        <f>('RCP19-NEW'!H27*'Per Unit Emission'!AP70)*3412969.28327645/'Life time change'!$C25</f>
        <v>0</v>
      </c>
      <c r="FZ114">
        <f>('RCP19-NEW'!I27*'Per Unit Emission'!AQ70)*3412969.28327645/'Life time change'!$C25</f>
        <v>0</v>
      </c>
      <c r="GA114">
        <f>('RCP19-NEW'!J27*'Per Unit Emission'!AR70)*3412969.28327645/'Life time change'!$C25</f>
        <v>0</v>
      </c>
      <c r="GB114">
        <f>('RCP19-NEW'!K27*'Per Unit Emission'!AS70)*3412969.28327645/'Life time change'!$C25</f>
        <v>0</v>
      </c>
      <c r="GC114">
        <f>('RCP19-NEW'!L27*'Per Unit Emission'!AT70)*3412969.28327645/'Life time change'!$C25</f>
        <v>0</v>
      </c>
      <c r="GD114">
        <f>('RCP19-NEW'!M27*'Per Unit Emission'!AU70)*3412969.28327645/'Life time change'!$C25</f>
        <v>0</v>
      </c>
      <c r="GE114">
        <f>('RCP19-NEW'!N27*'Per Unit Emission'!AV70)*3412969.28327645/'Life time change'!$C25</f>
        <v>0</v>
      </c>
      <c r="GF114">
        <f>('RCP19-NEW'!O27*'Per Unit Emission'!AW70)*3412969.28327645/'Life time change'!$C25</f>
        <v>0</v>
      </c>
      <c r="GG114">
        <f>('RCP19-NEW'!P27*'Per Unit Emission'!AX70)*3412969.28327645/'Life time change'!$C25</f>
        <v>0</v>
      </c>
      <c r="GH114">
        <f>('RCP19-NEW'!Q27*'Per Unit Emission'!AY70)*3412969.28327645/'Life time change'!$C25</f>
        <v>0</v>
      </c>
      <c r="GI114">
        <f>('RCP19-NEW'!R27*'Per Unit Emission'!AZ70)*3412969.28327645/'Life time change'!$C25</f>
        <v>0</v>
      </c>
      <c r="GJ114">
        <f>('RCP19-NEW'!S27*'Per Unit Emission'!BA70)*3412969.28327645</f>
        <v>0</v>
      </c>
      <c r="GK114">
        <f>('RCP19-NEW'!T27*'Per Unit Emission'!AK70)*3412969.28327645/'Life time change'!$C25</f>
        <v>218698185.9806231</v>
      </c>
      <c r="GL114">
        <f>('RCP19-NEW'!U27*'Per Unit Emission'!AL70)*3412969.28327645/'Life time change'!$C25</f>
        <v>74087275.081357971</v>
      </c>
      <c r="GM114">
        <f>('RCP19-NEW'!V27*'Per Unit Emission'!AM70)*3412969.28327645/'Life time change'!$C25</f>
        <v>33360755.371987887</v>
      </c>
      <c r="GN114">
        <f>('RCP19-NEW'!W27*'Per Unit Emission'!AN70)*3412969.28327645/'Life time change'!$C25</f>
        <v>13948176.96146212</v>
      </c>
      <c r="GO114">
        <f>('RCP19-NEW'!X27*'Per Unit Emission'!AO70)*3412969.28327645/'Life time change'!$C25</f>
        <v>88509013.67801702</v>
      </c>
      <c r="GP114">
        <f>('RCP19-NEW'!Y27*'Per Unit Emission'!AP70)*3412969.28327645/'Life time change'!$C25</f>
        <v>2693209.0680721882</v>
      </c>
      <c r="GQ114">
        <f>('RCP19-NEW'!Z27*'Per Unit Emission'!AQ70)*3412969.28327645/'Life time change'!$C25</f>
        <v>8535943.1994553953</v>
      </c>
      <c r="GR114">
        <f>('RCP19-NEW'!AA27*'Per Unit Emission'!AR70)*3412969.28327645/'Life time change'!$C25</f>
        <v>63604327.442600243</v>
      </c>
      <c r="GS114">
        <f>('RCP19-NEW'!AB27*'Per Unit Emission'!AS70)*3412969.28327645/'Life time change'!$C25</f>
        <v>197377699.57602763</v>
      </c>
      <c r="GT114">
        <f>('RCP19-NEW'!AC27*'Per Unit Emission'!AT70)*3412969.28327645/'Life time change'!$C25</f>
        <v>24185116.528521106</v>
      </c>
      <c r="GU114">
        <f>('RCP19-NEW'!AD27*'Per Unit Emission'!AU70)*3412969.28327645/'Life time change'!$C25</f>
        <v>46505926.895668507</v>
      </c>
      <c r="GV114">
        <f>('RCP19-NEW'!AE27*'Per Unit Emission'!AV70)*3412969.28327645/'Life time change'!$C25</f>
        <v>5148375.8804267179</v>
      </c>
      <c r="GW114">
        <f>('RCP19-NEW'!AF27*'Per Unit Emission'!AW70)*3412969.28327645/'Life time change'!$C25</f>
        <v>8891257.4128933828</v>
      </c>
      <c r="GX114">
        <f>('RCP19-NEW'!AG27*'Per Unit Emission'!AX70)*3412969.28327645/'Life time change'!$C25</f>
        <v>19945473.702807598</v>
      </c>
      <c r="GY114">
        <f>('RCP19-NEW'!AH27*'Per Unit Emission'!AY70)*3412969.28327645/'Life time change'!$C25</f>
        <v>10473128.222441731</v>
      </c>
      <c r="GZ114">
        <f>('RCP19-NEW'!AI27*'Per Unit Emission'!AZ70)*3412969.28327645/'Life time change'!$C25</f>
        <v>60315081.447111987</v>
      </c>
      <c r="HA114">
        <f>('RCP19-NEW'!AJ27*'Per Unit Emission'!BA70)*3412969.28327645</f>
        <v>0</v>
      </c>
      <c r="HB114">
        <f>('RCP19-NEW'!AK27*'Per Unit Emission'!AK70)*3412969.28327645/'Life time change'!$C25</f>
        <v>437396371.96124715</v>
      </c>
      <c r="HC114">
        <f>('RCP19-NEW'!AL27*'Per Unit Emission'!AL70)*3412969.28327645/'Life time change'!$C25</f>
        <v>148174550.16271546</v>
      </c>
      <c r="HD114">
        <f>('RCP19-NEW'!AM27*'Per Unit Emission'!AM70)*3412969.28327645/'Life time change'!$C25</f>
        <v>66721510.743975773</v>
      </c>
      <c r="HE114">
        <f>('RCP19-NEW'!AN27*'Per Unit Emission'!AN70)*3412969.28327645/'Life time change'!$C25</f>
        <v>27896353.922924329</v>
      </c>
      <c r="HF114">
        <f>('RCP19-NEW'!AO27*'Per Unit Emission'!AO70)*3412969.28327645/'Life time change'!$C25</f>
        <v>177018027.35603383</v>
      </c>
      <c r="HG114">
        <f>('RCP19-NEW'!AP27*'Per Unit Emission'!AP70)*3412969.28327645/'Life time change'!$C25</f>
        <v>5386418.1361443857</v>
      </c>
      <c r="HH114">
        <f>('RCP19-NEW'!AQ27*'Per Unit Emission'!AQ70)*3412969.28327645/'Life time change'!$C25</f>
        <v>17071886.398910791</v>
      </c>
      <c r="HI114">
        <f>('RCP19-NEW'!AR27*'Per Unit Emission'!AR70)*3412969.28327645/'Life time change'!$C25</f>
        <v>127208654.88520013</v>
      </c>
      <c r="HJ114">
        <f>('RCP19-NEW'!AS27*'Per Unit Emission'!AS70)*3412969.28327645/'Life time change'!$C25</f>
        <v>394755399.15205526</v>
      </c>
      <c r="HK114">
        <f>('RCP19-NEW'!AT27*'Per Unit Emission'!AT70)*3412969.28327645/'Life time change'!$C25</f>
        <v>48370233.057042293</v>
      </c>
      <c r="HL114">
        <f>('RCP19-NEW'!AU27*'Per Unit Emission'!AU70)*3412969.28327645/'Life time change'!$C25</f>
        <v>93011853.791336849</v>
      </c>
      <c r="HM114">
        <f>('RCP19-NEW'!AV27*'Per Unit Emission'!AV70)*3412969.28327645/'Life time change'!$C25</f>
        <v>10296751.760853417</v>
      </c>
      <c r="HN114">
        <f>('RCP19-NEW'!AW27*'Per Unit Emission'!AW70)*3412969.28327645/'Life time change'!$C25</f>
        <v>17782514.825786766</v>
      </c>
      <c r="HO114">
        <f>('RCP19-NEW'!AX27*'Per Unit Emission'!AX70)*3412969.28327645/'Life time change'!$C25</f>
        <v>39890947.405615196</v>
      </c>
      <c r="HP114">
        <f>('RCP19-NEW'!AY27*'Per Unit Emission'!AY70)*3412969.28327645/'Life time change'!$C25</f>
        <v>20946256.444883544</v>
      </c>
      <c r="HQ114">
        <f>('RCP19-NEW'!AZ27*'Per Unit Emission'!AZ70)*3412969.28327645/'Life time change'!$C25</f>
        <v>120630162.89422381</v>
      </c>
      <c r="HR114">
        <f>('RCP19-NEW'!BA27*'Per Unit Emission'!BA70)*3412969.28327645</f>
        <v>0</v>
      </c>
      <c r="HS114">
        <f>('RCP19-NEW'!BB27*'Per Unit Emission'!AK70)*3412969.28327645/'Life time change'!$C25</f>
        <v>656094557.94187105</v>
      </c>
      <c r="HT114">
        <f>('RCP19-NEW'!BC27*'Per Unit Emission'!AL70)*3412969.28327645/'Life time change'!$C25</f>
        <v>222261825.24407402</v>
      </c>
      <c r="HU114">
        <f>('RCP19-NEW'!BD27*'Per Unit Emission'!AM70)*3412969.28327645/'Life time change'!$C25</f>
        <v>100082266.11596332</v>
      </c>
      <c r="HV114">
        <f>('RCP19-NEW'!BE27*'Per Unit Emission'!AN70)*3412969.28327645/'Life time change'!$C25</f>
        <v>41844530.88438645</v>
      </c>
      <c r="HW114">
        <f>('RCP19-NEW'!BF27*'Per Unit Emission'!AO70)*3412969.28327645/'Life time change'!$C25</f>
        <v>265527041.03405076</v>
      </c>
      <c r="HX114">
        <f>('RCP19-NEW'!BG27*'Per Unit Emission'!AP70)*3412969.28327645/'Life time change'!$C25</f>
        <v>8079627.2042165818</v>
      </c>
      <c r="HY114">
        <f>('RCP19-NEW'!BH27*'Per Unit Emission'!AQ70)*3412969.28327645/'Life time change'!$C25</f>
        <v>25607829.598366268</v>
      </c>
      <c r="HZ114">
        <f>('RCP19-NEW'!BI27*'Per Unit Emission'!AR70)*3412969.28327645/'Life time change'!$C25</f>
        <v>190812982.32780069</v>
      </c>
      <c r="IA114">
        <f>('RCP19-NEW'!BJ27*'Per Unit Emission'!AS70)*3412969.28327645/'Life time change'!$C25</f>
        <v>592133098.7280829</v>
      </c>
      <c r="IB114">
        <f>('RCP19-NEW'!BK27*'Per Unit Emission'!AT70)*3412969.28327645/'Life time change'!$C25</f>
        <v>72555349.585563406</v>
      </c>
      <c r="IC114">
        <f>('RCP19-NEW'!BL27*'Per Unit Emission'!AU70)*3412969.28327645/'Life time change'!$C25</f>
        <v>139517780.68700528</v>
      </c>
      <c r="ID114">
        <f>('RCP19-NEW'!BM27*'Per Unit Emission'!AV70)*3412969.28327645/'Life time change'!$C25</f>
        <v>15445127.641280124</v>
      </c>
      <c r="IE114">
        <f>('RCP19-NEW'!BN27*'Per Unit Emission'!AW70)*3412969.28327645/'Life time change'!$C25</f>
        <v>26673772.23868015</v>
      </c>
      <c r="IF114">
        <f>('RCP19-NEW'!BO27*'Per Unit Emission'!AX70)*3412969.28327645/'Life time change'!$C25</f>
        <v>59836421.108422793</v>
      </c>
      <c r="IG114">
        <f>('RCP19-NEW'!BP27*'Per Unit Emission'!AY70)*3412969.28327645/'Life time change'!$C25</f>
        <v>31419384.667325277</v>
      </c>
      <c r="IH114">
        <f>('RCP19-NEW'!BQ27*'Per Unit Emission'!AZ70)*3412969.28327645/'Life time change'!$C25</f>
        <v>180945244.34133527</v>
      </c>
      <c r="II114">
        <f>('RCP19-NEW'!BR27*'Per Unit Emission'!BA70)*3412969.28327645</f>
        <v>0</v>
      </c>
      <c r="IJ114">
        <f>('RCP19-NEW'!BS27*'Per Unit Emission'!AK70)*3412969.28327645/'Life time change'!$C25</f>
        <v>874792743.92249429</v>
      </c>
      <c r="IK114">
        <f>('RCP19-NEW'!BT27*'Per Unit Emission'!AL70)*3412969.28327645/'Life time change'!$C25</f>
        <v>291177871.61632508</v>
      </c>
      <c r="IL114">
        <f>('RCP19-NEW'!BU27*'Per Unit Emission'!AM70)*3412969.28327645/'Life time change'!$C25</f>
        <v>130279792.71277869</v>
      </c>
      <c r="IM114">
        <f>('RCP19-NEW'!BV27*'Per Unit Emission'!AN70)*3412969.28327645/'Life time change'!$C25</f>
        <v>55792707.845848657</v>
      </c>
      <c r="IN114">
        <f>('RCP19-NEW'!BW27*'Per Unit Emission'!AO70)*3412969.28327645/'Life time change'!$C25</f>
        <v>354036054.71206766</v>
      </c>
      <c r="IO114">
        <f>('RCP19-NEW'!BX27*'Per Unit Emission'!AP70)*3412969.28327645/'Life time change'!$C25</f>
        <v>10772836.272288771</v>
      </c>
      <c r="IP114">
        <f>('RCP19-NEW'!BY27*'Per Unit Emission'!AQ70)*3412969.28327645/'Life time change'!$C25</f>
        <v>34143772.797821663</v>
      </c>
      <c r="IQ114">
        <f>('RCP19-NEW'!BZ27*'Per Unit Emission'!AR70)*3412969.28327645/'Life time change'!$C25</f>
        <v>254417309.77040026</v>
      </c>
      <c r="IR114">
        <f>('RCP19-NEW'!CA27*'Per Unit Emission'!AS70)*3412969.28327645/'Life time change'!$C25</f>
        <v>789510798.30411053</v>
      </c>
      <c r="IS114">
        <f>('RCP19-NEW'!CB27*'Per Unit Emission'!AT70)*3412969.28327645/'Life time change'!$C25</f>
        <v>96740466.11408408</v>
      </c>
      <c r="IT114">
        <f>('RCP19-NEW'!CC27*'Per Unit Emission'!AU70)*3412969.28327645/'Life time change'!$C25</f>
        <v>186023707.5826737</v>
      </c>
      <c r="IU114">
        <f>('RCP19-NEW'!CD27*'Per Unit Emission'!AV70)*3412969.28327645/'Life time change'!$C25</f>
        <v>20593503.521706834</v>
      </c>
      <c r="IV114">
        <f>('RCP19-NEW'!CE27*'Per Unit Emission'!AW70)*3412969.28327645/'Life time change'!$C25</f>
        <v>35564226.352852926</v>
      </c>
      <c r="IW114">
        <f>('RCP19-NEW'!CF27*'Per Unit Emission'!AX70)*3412969.28327645/'Life time change'!$C25</f>
        <v>79781894.811230391</v>
      </c>
      <c r="IX114">
        <f>('RCP19-NEW'!CG27*'Per Unit Emission'!AY70)*3412969.28327645/'Life time change'!$C25</f>
        <v>41892512.889767088</v>
      </c>
      <c r="IY114">
        <f>('RCP19-NEW'!CH27*'Per Unit Emission'!AZ70)*3412969.28327645/'Life time change'!$C25</f>
        <v>241260325.78844762</v>
      </c>
    </row>
    <row r="115" spans="1:259" x14ac:dyDescent="0.25">
      <c r="A115">
        <v>2034</v>
      </c>
      <c r="B115">
        <f>('Base-New'!C28*'Per Unit Emission'!C71)*3412969.28327645/'Life time change'!$C26</f>
        <v>0</v>
      </c>
      <c r="C115">
        <f>('Base-New'!D28*'Per Unit Emission'!D71)*3412969.28327645/'Life time change'!$C26</f>
        <v>0</v>
      </c>
      <c r="D115">
        <f>('Base-New'!E28*'Per Unit Emission'!E71)*3412969.28327645/'Life time change'!$C26</f>
        <v>0</v>
      </c>
      <c r="E115">
        <f>('Base-New'!F28*'Per Unit Emission'!F71)*3412969.28327645/'Life time change'!$C26</f>
        <v>0</v>
      </c>
      <c r="F115">
        <f>('Base-New'!G28*'Per Unit Emission'!G71)*3412969.28327645/'Life time change'!$C26</f>
        <v>0</v>
      </c>
      <c r="G115">
        <f>('Base-New'!H28*'Per Unit Emission'!H71)*3412969.28327645/'Life time change'!$C26</f>
        <v>0</v>
      </c>
      <c r="H115">
        <f>('Base-New'!I28*'Per Unit Emission'!I71)*3412969.28327645/'Life time change'!$C26</f>
        <v>0</v>
      </c>
      <c r="I115">
        <f>('Base-New'!J28*'Per Unit Emission'!J71)*3412969.28327645/'Life time change'!$C26</f>
        <v>0</v>
      </c>
      <c r="J115">
        <f>('Base-New'!K28*'Per Unit Emission'!K71)*3412969.28327645/'Life time change'!$C26</f>
        <v>0</v>
      </c>
      <c r="K115">
        <f>('Base-New'!L28*'Per Unit Emission'!L71)*3412969.28327645/'Life time change'!$C26</f>
        <v>0</v>
      </c>
      <c r="L115">
        <f>('Base-New'!M28*'Per Unit Emission'!M71)*3412969.28327645/'Life time change'!$C26</f>
        <v>0</v>
      </c>
      <c r="M115">
        <f>('Base-New'!N28*'Per Unit Emission'!N71)*3412969.28327645/'Life time change'!$C26</f>
        <v>0</v>
      </c>
      <c r="N115">
        <f>('Base-New'!O28*'Per Unit Emission'!O71)*3412969.28327645/'Life time change'!$C26</f>
        <v>0</v>
      </c>
      <c r="O115">
        <f>('Base-New'!P28*'Per Unit Emission'!P71)*3412969.28327645/'Life time change'!$C26</f>
        <v>0</v>
      </c>
      <c r="P115">
        <f>('Base-New'!Q28*'Per Unit Emission'!Q71)*3412969.28327645/'Life time change'!$C26</f>
        <v>0</v>
      </c>
      <c r="Q115">
        <f>('Base-New'!R28*'Per Unit Emission'!R71)*3412969.28327645/'Life time change'!$C26</f>
        <v>0</v>
      </c>
      <c r="R115">
        <v>24</v>
      </c>
      <c r="S115">
        <f>('Base-New'!T28*'Per Unit Emission'!C71)*3412969.28327645/'Life time change'!$C26</f>
        <v>179780391.29314095</v>
      </c>
      <c r="T115">
        <f>('Base-New'!U28*'Per Unit Emission'!D71)*3412969.28327645/'Life time change'!$C26</f>
        <v>59044921.237036243</v>
      </c>
      <c r="U115">
        <f>('Base-New'!V28*'Per Unit Emission'!E71)*3412969.28327645/'Life time change'!$C26</f>
        <v>24935263.937249303</v>
      </c>
      <c r="V115">
        <f>('Base-New'!W28*'Per Unit Emission'!F71)*3412969.28327645/'Life time change'!$C26</f>
        <v>10348815.809357731</v>
      </c>
      <c r="W115">
        <f>('Base-New'!X28*'Per Unit Emission'!G71)*3412969.28327645/'Life time change'!$C26</f>
        <v>114818612.02070856</v>
      </c>
      <c r="X115">
        <f>('Base-New'!Y28*'Per Unit Emission'!H71)*3412969.28327645/'Life time change'!$C26</f>
        <v>3473271.3863591147</v>
      </c>
      <c r="Y115">
        <f>('Base-New'!Z28*'Per Unit Emission'!I71)*3412969.28327645/'Life time change'!$C26</f>
        <v>7355720.3424668293</v>
      </c>
      <c r="Z115">
        <f>('Base-New'!AA28*'Per Unit Emission'!J71)*3412969.28327645/'Life time change'!$C26</f>
        <v>23162757.437298957</v>
      </c>
      <c r="AA115">
        <f>('Base-New'!AB28*'Per Unit Emission'!K71)*3412969.28327645/'Life time change'!$C26</f>
        <v>130867456.49932857</v>
      </c>
      <c r="AB115">
        <f>('Base-New'!AC28*'Per Unit Emission'!L71)*3412969.28327645/'Life time change'!$C26</f>
        <v>15816161.887232527</v>
      </c>
      <c r="AC115">
        <f>('Base-New'!AD28*'Per Unit Emission'!M71)*3412969.28327645/'Life time change'!$C26</f>
        <v>19417176.952336598</v>
      </c>
      <c r="AD115">
        <f>('Base-New'!AE28*'Per Unit Emission'!N71)*3412969.28327645/'Life time change'!$C26</f>
        <v>3249621.0433144877</v>
      </c>
      <c r="AE115">
        <f>('Base-New'!AF28*'Per Unit Emission'!O71)*3412969.28327645/'Life time change'!$C26</f>
        <v>9096626.5185442753</v>
      </c>
      <c r="AF115">
        <f>('Base-New'!AG28*'Per Unit Emission'!P71)*3412969.28327645/'Life time change'!$C26</f>
        <v>7687707.1794586154</v>
      </c>
      <c r="AG115">
        <f>('Base-New'!AH28*'Per Unit Emission'!Q71)*3412969.28327645/'Life time change'!$C26</f>
        <v>6023554.7909336789</v>
      </c>
      <c r="AH115">
        <f>('Base-New'!AI28*'Per Unit Emission'!R71)*3412969.28327645/'Life time change'!$C26</f>
        <v>35631989.962991156</v>
      </c>
      <c r="AI115">
        <v>24</v>
      </c>
      <c r="AJ115">
        <f>('Base-New'!AK28*'Per Unit Emission'!C71)*3412969.28327645/'Life time change'!$C26</f>
        <v>359560782.58628362</v>
      </c>
      <c r="AK115">
        <f>('Base-New'!AL28*'Per Unit Emission'!D71)*3412969.28327645/'Life time change'!$C26</f>
        <v>118089842.47407252</v>
      </c>
      <c r="AL115">
        <f>('Base-New'!AM28*'Per Unit Emission'!E71)*3412969.28327645/'Life time change'!$C26</f>
        <v>49870527.874498606</v>
      </c>
      <c r="AM115">
        <f>('Base-New'!AN28*'Per Unit Emission'!F71)*3412969.28327645/'Life time change'!$C26</f>
        <v>20697631.618715402</v>
      </c>
      <c r="AN115">
        <f>('Base-New'!AO28*'Per Unit Emission'!G71)*3412969.28327645/'Life time change'!$C26</f>
        <v>229637224.04141712</v>
      </c>
      <c r="AO115">
        <f>('Base-New'!AP28*'Per Unit Emission'!H71)*3412969.28327645/'Life time change'!$C26</f>
        <v>6946542.7727182293</v>
      </c>
      <c r="AP115">
        <f>('Base-New'!AQ28*'Per Unit Emission'!I71)*3412969.28327645/'Life time change'!$C26</f>
        <v>14711440.684933674</v>
      </c>
      <c r="AQ115">
        <f>('Base-New'!AR28*'Per Unit Emission'!J71)*3412969.28327645/'Life time change'!$C26</f>
        <v>46325514.874597915</v>
      </c>
      <c r="AR115">
        <f>('Base-New'!AS28*'Per Unit Emission'!K71)*3412969.28327645/'Life time change'!$C26</f>
        <v>261734912.99865627</v>
      </c>
      <c r="AS115">
        <f>('Base-New'!AT28*'Per Unit Emission'!L71)*3412969.28327645/'Life time change'!$C26</f>
        <v>31632323.774465054</v>
      </c>
      <c r="AT115">
        <f>('Base-New'!AU28*'Per Unit Emission'!M71)*3412969.28327645/'Life time change'!$C26</f>
        <v>38834353.904673196</v>
      </c>
      <c r="AU115">
        <f>('Base-New'!AV28*'Per Unit Emission'!N71)*3412969.28327645/'Life time change'!$C26</f>
        <v>6499242.0866289753</v>
      </c>
      <c r="AV115">
        <f>('Base-New'!AW28*'Per Unit Emission'!O71)*3412969.28327645/'Life time change'!$C26</f>
        <v>18193253.037088495</v>
      </c>
      <c r="AW115">
        <f>('Base-New'!AX28*'Per Unit Emission'!P71)*3412969.28327645/'Life time change'!$C26</f>
        <v>15375414.358917231</v>
      </c>
      <c r="AX115">
        <f>('Base-New'!AY28*'Per Unit Emission'!Q71)*3412969.28327645/'Life time change'!$C26</f>
        <v>12047109.581867373</v>
      </c>
      <c r="AY115">
        <f>('Base-New'!AZ28*'Per Unit Emission'!R71)*3412969.28327645/'Life time change'!$C26</f>
        <v>71263979.925982311</v>
      </c>
      <c r="AZ115">
        <v>24</v>
      </c>
      <c r="BA115">
        <f>('Base-New'!BB28*'Per Unit Emission'!C71)*3412969.28327645/'Life time change'!$C26</f>
        <v>539341173.87942457</v>
      </c>
      <c r="BB115">
        <f>('Base-New'!BC28*'Per Unit Emission'!D71)*3412969.28327645/'Life time change'!$C26</f>
        <v>150906986.78549406</v>
      </c>
      <c r="BC115">
        <f>('Base-New'!BD28*'Per Unit Emission'!E71)*3412969.28327645/'Life time change'!$C26</f>
        <v>66996819.48172503</v>
      </c>
      <c r="BD115">
        <f>('Base-New'!BE28*'Per Unit Emission'!F71)*3412969.28327645/'Life time change'!$C26</f>
        <v>31046447.428073101</v>
      </c>
      <c r="BE115">
        <f>('Base-New'!BF28*'Per Unit Emission'!G71)*3412969.28327645/'Life time change'!$C26</f>
        <v>344455836.06212467</v>
      </c>
      <c r="BF115">
        <f>('Base-New'!BG28*'Per Unit Emission'!H71)*3412969.28327645/'Life time change'!$C26</f>
        <v>10419814.159077344</v>
      </c>
      <c r="BG115">
        <f>('Base-New'!BH28*'Per Unit Emission'!I71)*3412969.28327645/'Life time change'!$C26</f>
        <v>22067161.02740049</v>
      </c>
      <c r="BH115">
        <f>('Base-New'!BI28*'Per Unit Emission'!J71)*3412969.28327645/'Life time change'!$C26</f>
        <v>69488272.311897025</v>
      </c>
      <c r="BI115">
        <f>('Base-New'!BJ28*'Per Unit Emission'!K71)*3412969.28327645/'Life time change'!$C26</f>
        <v>392602369.49798578</v>
      </c>
      <c r="BJ115">
        <f>('Base-New'!BK28*'Per Unit Emission'!L71)*3412969.28327645/'Life time change'!$C26</f>
        <v>47448485.661697492</v>
      </c>
      <c r="BK115">
        <f>('Base-New'!BL28*'Per Unit Emission'!M71)*3412969.28327645/'Life time change'!$C26</f>
        <v>58251530.857009791</v>
      </c>
      <c r="BL115">
        <f>('Base-New'!BM28*'Per Unit Emission'!N71)*3412969.28327645/'Life time change'!$C26</f>
        <v>9748863.1299434621</v>
      </c>
      <c r="BM115">
        <f>('Base-New'!BN28*'Per Unit Emission'!O71)*3412969.28327645/'Life time change'!$C26</f>
        <v>27289879.555632815</v>
      </c>
      <c r="BN115">
        <f>('Base-New'!BO28*'Per Unit Emission'!P71)*3412969.28327645/'Life time change'!$C26</f>
        <v>23063121.538375847</v>
      </c>
      <c r="BO115">
        <f>('Base-New'!BP28*'Per Unit Emission'!Q71)*3412969.28327645/'Life time change'!$C26</f>
        <v>18070664.372801002</v>
      </c>
      <c r="BP115">
        <f>('Base-New'!BQ28*'Per Unit Emission'!R71)*3412969.28327645/'Life time change'!$C26</f>
        <v>106895969.88897362</v>
      </c>
      <c r="BQ115">
        <v>24</v>
      </c>
      <c r="BR115">
        <f>('Base-New'!BS28*'Per Unit Emission'!C71)*3412969.28327645/'Life time change'!$C26</f>
        <v>719121565.17256725</v>
      </c>
      <c r="BS115">
        <f>('Base-New'!BT28*'Per Unit Emission'!D71)*3412969.28327645/'Life time change'!$C26</f>
        <v>156026702.77357486</v>
      </c>
      <c r="BT115">
        <f>('Base-New'!BU28*'Per Unit Emission'!E71)*3412969.28327645/'Life time change'!$C26</f>
        <v>67131683.959391281</v>
      </c>
      <c r="BU115">
        <f>('Base-New'!BV28*'Per Unit Emission'!F71)*3412969.28327645/'Life time change'!$C26</f>
        <v>41395263.237430967</v>
      </c>
      <c r="BV115">
        <f>('Base-New'!BW28*'Per Unit Emission'!G71)*3412969.28327645/'Life time change'!$C26</f>
        <v>459274448.08283424</v>
      </c>
      <c r="BW115">
        <f>('Base-New'!BX28*'Per Unit Emission'!H71)*3412969.28327645/'Life time change'!$C26</f>
        <v>13893085.545436474</v>
      </c>
      <c r="BX115">
        <f>('Base-New'!BY28*'Per Unit Emission'!I71)*3412969.28327645/'Life time change'!$C26</f>
        <v>27460641.127402343</v>
      </c>
      <c r="BY115">
        <f>('Base-New'!BZ28*'Per Unit Emission'!J71)*3412969.28327645/'Life time change'!$C26</f>
        <v>92651029.749195993</v>
      </c>
      <c r="BZ115">
        <f>('Base-New'!CA28*'Per Unit Emission'!K71)*3412969.28327645/'Life time change'!$C26</f>
        <v>523469825.99731392</v>
      </c>
      <c r="CA115">
        <f>('Base-New'!CB28*'Per Unit Emission'!L71)*3412969.28327645/'Life time change'!$C26</f>
        <v>63264647.548930109</v>
      </c>
      <c r="CB115">
        <f>('Base-New'!CC28*'Per Unit Emission'!M71)*3412969.28327645/'Life time change'!$C26</f>
        <v>77668707.809346393</v>
      </c>
      <c r="CC115">
        <f>('Base-New'!CD28*'Per Unit Emission'!N71)*3412969.28327645/'Life time change'!$C26</f>
        <v>12998484.173257951</v>
      </c>
      <c r="CD115">
        <f>('Base-New'!CE28*'Per Unit Emission'!O71)*3412969.28327645/'Life time change'!$C26</f>
        <v>36386506.074176989</v>
      </c>
      <c r="CE115">
        <f>('Base-New'!CF28*'Per Unit Emission'!P71)*3412969.28327645/'Life time change'!$C26</f>
        <v>30750828.717834461</v>
      </c>
      <c r="CF115">
        <f>('Base-New'!CG28*'Per Unit Emission'!Q71)*3412969.28327645/'Life time change'!$C26</f>
        <v>24094219.163734626</v>
      </c>
      <c r="CG115">
        <f>('Base-New'!CH28*'Per Unit Emission'!R71)*3412969.28327645/'Life time change'!$C26</f>
        <v>142527959.85196477</v>
      </c>
      <c r="CJ115">
        <v>2034</v>
      </c>
      <c r="CK115">
        <f>('RCP26-NEW'!C28*'Per Unit Emission'!T71)*3412969.28327645/'Life time change'!$C26</f>
        <v>0</v>
      </c>
      <c r="CL115">
        <f>('RCP26-NEW'!D28*'Per Unit Emission'!U71)*3412969.28327645/'Life time change'!$C26</f>
        <v>0</v>
      </c>
      <c r="CM115">
        <f>('RCP26-NEW'!E28*'Per Unit Emission'!V71)*3412969.28327645/'Life time change'!$C26</f>
        <v>0</v>
      </c>
      <c r="CN115">
        <f>('RCP26-NEW'!F28*'Per Unit Emission'!W71)*3412969.28327645/'Life time change'!$C26</f>
        <v>0</v>
      </c>
      <c r="CO115">
        <f>('RCP26-NEW'!G28*'Per Unit Emission'!X71)*3412969.28327645/'Life time change'!$C26</f>
        <v>0</v>
      </c>
      <c r="CP115">
        <f>('RCP26-NEW'!H28*'Per Unit Emission'!Y71)*3412969.28327645/'Life time change'!$C26</f>
        <v>0</v>
      </c>
      <c r="CQ115">
        <f>('RCP26-NEW'!I28*'Per Unit Emission'!Z71)*3412969.28327645/'Life time change'!$C26</f>
        <v>0</v>
      </c>
      <c r="CR115">
        <f>('RCP26-NEW'!J28*'Per Unit Emission'!AA71)*3412969.28327645/'Life time change'!$C26</f>
        <v>0</v>
      </c>
      <c r="CS115">
        <f>('RCP26-NEW'!K28*'Per Unit Emission'!AB71)*3412969.28327645/'Life time change'!$C26</f>
        <v>0</v>
      </c>
      <c r="CT115">
        <f>('RCP26-NEW'!L28*'Per Unit Emission'!AC71)*3412969.28327645/'Life time change'!$C26</f>
        <v>0</v>
      </c>
      <c r="CU115">
        <f>('RCP26-NEW'!M28*'Per Unit Emission'!AD71)*3412969.28327645/'Life time change'!$C26</f>
        <v>0</v>
      </c>
      <c r="CV115">
        <f>('RCP26-NEW'!N28*'Per Unit Emission'!AE71)*3412969.28327645/'Life time change'!$C26</f>
        <v>0</v>
      </c>
      <c r="CW115">
        <f>('RCP26-NEW'!O28*'Per Unit Emission'!AF71)*3412969.28327645/'Life time change'!$C26</f>
        <v>0</v>
      </c>
      <c r="CX115">
        <f>('RCP26-NEW'!P28*'Per Unit Emission'!AG71)*3412969.28327645/'Life time change'!$C26</f>
        <v>0</v>
      </c>
      <c r="CY115">
        <f>('RCP26-NEW'!Q28*'Per Unit Emission'!AH71)*3412969.28327645/'Life time change'!$C26</f>
        <v>0</v>
      </c>
      <c r="CZ115">
        <f>('RCP26-NEW'!R28*'Per Unit Emission'!AI71)*3412969.28327645/'Life time change'!$C26</f>
        <v>0</v>
      </c>
      <c r="DA115">
        <f>('RCP26-NEW'!S28*'Per Unit Emission'!AJ71)*3412969.28327645</f>
        <v>0</v>
      </c>
      <c r="DB115">
        <f>('RCP26-NEW'!T28*'Per Unit Emission'!T71)*3412969.28327645/'Life time change'!$C26</f>
        <v>277500446.62775224</v>
      </c>
      <c r="DC115">
        <f>('RCP26-NEW'!U28*'Per Unit Emission'!U71)*3412969.28327645/'Life time change'!$C26</f>
        <v>86696814.882756084</v>
      </c>
      <c r="DD115">
        <f>('RCP26-NEW'!V28*'Per Unit Emission'!V71)*3412969.28327645/'Life time change'!$C26</f>
        <v>41441930.666298077</v>
      </c>
      <c r="DE115">
        <f>('RCP26-NEW'!W28*'Per Unit Emission'!W71)*3412969.28327645/'Life time change'!$C26</f>
        <v>14252076.196191303</v>
      </c>
      <c r="DF115">
        <f>('RCP26-NEW'!X28*'Per Unit Emission'!X71)*3412969.28327645/'Life time change'!$C26</f>
        <v>150862344.46728653</v>
      </c>
      <c r="DG115">
        <f>('RCP26-NEW'!Y28*'Per Unit Emission'!Y71)*3412969.28327645/'Life time change'!$C26</f>
        <v>6400103.7094845856</v>
      </c>
      <c r="DH115">
        <f>('RCP26-NEW'!Z28*'Per Unit Emission'!Z71)*3412969.28327645/'Life time change'!$C26</f>
        <v>11883063.754595287</v>
      </c>
      <c r="DI115">
        <f>('RCP26-NEW'!AA28*'Per Unit Emission'!AA71)*3412969.28327645/'Life time change'!$C26</f>
        <v>40450047.862261355</v>
      </c>
      <c r="DJ115">
        <f>('RCP26-NEW'!AB28*'Per Unit Emission'!AB71)*3412969.28327645/'Life time change'!$C26</f>
        <v>190105743.55902001</v>
      </c>
      <c r="DK115">
        <f>('RCP26-NEW'!AC28*'Per Unit Emission'!AC71)*3412969.28327645/'Life time change'!$C26</f>
        <v>24671750.813047767</v>
      </c>
      <c r="DL115">
        <f>('RCP26-NEW'!AD28*'Per Unit Emission'!AD71)*3412969.28327645/'Life time change'!$C26</f>
        <v>52925253.777369127</v>
      </c>
      <c r="DM115">
        <f>('RCP26-NEW'!AE28*'Per Unit Emission'!AE71)*3412969.28327645/'Life time change'!$C26</f>
        <v>5598473.7518281545</v>
      </c>
      <c r="DN115">
        <f>('RCP26-NEW'!AF28*'Per Unit Emission'!AF71)*3412969.28327645/'Life time change'!$C26</f>
        <v>15279375.790239312</v>
      </c>
      <c r="DO115">
        <f>('RCP26-NEW'!AG28*'Per Unit Emission'!AG71)*3412969.28327645/'Life time change'!$C26</f>
        <v>27956278.029510587</v>
      </c>
      <c r="DP115">
        <f>('RCP26-NEW'!AH28*'Per Unit Emission'!AH71)*3412969.28327645/'Life time change'!$C26</f>
        <v>12421918.063132683</v>
      </c>
      <c r="DQ115">
        <f>('RCP26-NEW'!AI28*'Per Unit Emission'!AI71)*3412969.28327645/'Life time change'!$C26</f>
        <v>58465626.219180778</v>
      </c>
      <c r="DR115">
        <f>('RCP26-NEW'!AJ28*'Per Unit Emission'!AJ71)*3412969.28327645</f>
        <v>0</v>
      </c>
      <c r="DS115">
        <f>('RCP26-NEW'!AK28*'Per Unit Emission'!T71)*3412969.28327645/'Life time change'!$C26</f>
        <v>555000893.25550616</v>
      </c>
      <c r="DT115">
        <f>('RCP26-NEW'!AL28*'Per Unit Emission'!U71)*3412969.28327645/'Life time change'!$C26</f>
        <v>87091573.635857552</v>
      </c>
      <c r="DU115">
        <f>('RCP26-NEW'!AM28*'Per Unit Emission'!V71)*3412969.28327645/'Life time change'!$C26</f>
        <v>82883861.332596153</v>
      </c>
      <c r="DV115">
        <f>('RCP26-NEW'!AN28*'Per Unit Emission'!W71)*3412969.28327645/'Life time change'!$C26</f>
        <v>28504152.392382607</v>
      </c>
      <c r="DW115">
        <f>('RCP26-NEW'!AO28*'Per Unit Emission'!X71)*3412969.28327645/'Life time change'!$C26</f>
        <v>301724688.9345721</v>
      </c>
      <c r="DX115">
        <f>('RCP26-NEW'!AP28*'Per Unit Emission'!Y71)*3412969.28327645/'Life time change'!$C26</f>
        <v>12800207.418969171</v>
      </c>
      <c r="DY115">
        <f>('RCP26-NEW'!AQ28*'Per Unit Emission'!Z71)*3412969.28327645/'Life time change'!$C26</f>
        <v>23766127.509190526</v>
      </c>
      <c r="DZ115">
        <f>('RCP26-NEW'!AR28*'Per Unit Emission'!AA71)*3412969.28327645/'Life time change'!$C26</f>
        <v>80900095.72452271</v>
      </c>
      <c r="EA115">
        <f>('RCP26-NEW'!AS28*'Per Unit Emission'!AB71)*3412969.28327645/'Life time change'!$C26</f>
        <v>380211487.11804003</v>
      </c>
      <c r="EB115">
        <f>('RCP26-NEW'!AT28*'Per Unit Emission'!AC71)*3412969.28327645/'Life time change'!$C26</f>
        <v>49343501.626095533</v>
      </c>
      <c r="EC115">
        <f>('RCP26-NEW'!AU28*'Per Unit Emission'!AD71)*3412969.28327645/'Life time change'!$C26</f>
        <v>105850507.5547384</v>
      </c>
      <c r="ED115">
        <f>('RCP26-NEW'!AV28*'Per Unit Emission'!AE71)*3412969.28327645/'Life time change'!$C26</f>
        <v>11196947.503656324</v>
      </c>
      <c r="EE115">
        <f>('RCP26-NEW'!AW28*'Per Unit Emission'!AF71)*3412969.28327645/'Life time change'!$C26</f>
        <v>30558751.58047875</v>
      </c>
      <c r="EF115">
        <f>('RCP26-NEW'!AX28*'Per Unit Emission'!AG71)*3412969.28327645/'Life time change'!$C26</f>
        <v>55912556.059021302</v>
      </c>
      <c r="EG115">
        <f>('RCP26-NEW'!AY28*'Per Unit Emission'!AH71)*3412969.28327645/'Life time change'!$C26</f>
        <v>24843836.126265258</v>
      </c>
      <c r="EH115">
        <f>('RCP26-NEW'!AZ28*'Per Unit Emission'!AI71)*3412969.28327645/'Life time change'!$C26</f>
        <v>116931252.4383617</v>
      </c>
      <c r="EI115">
        <f>('RCP26-NEW'!BA28*'Per Unit Emission'!AJ71)*3412969.28327645</f>
        <v>0</v>
      </c>
      <c r="EJ115">
        <f>('RCP26-NEW'!BB28*'Per Unit Emission'!T71)*3412969.28327645/'Life time change'!$C26</f>
        <v>832501339.88326013</v>
      </c>
      <c r="EK115">
        <f>('RCP26-NEW'!BC28*'Per Unit Emission'!U71)*3412969.28327645/'Life time change'!$C26</f>
        <v>87395223.111822024</v>
      </c>
      <c r="EL115">
        <f>('RCP26-NEW'!BD28*'Per Unit Emission'!V71)*3412969.28327645/'Life time change'!$C26</f>
        <v>124325791.99889369</v>
      </c>
      <c r="EM115">
        <f>('RCP26-NEW'!BE28*'Per Unit Emission'!W71)*3412969.28327645/'Life time change'!$C26</f>
        <v>42756228.58857391</v>
      </c>
      <c r="EN115">
        <f>('RCP26-NEW'!BF28*'Per Unit Emission'!X71)*3412969.28327645/'Life time change'!$C26</f>
        <v>452587033.40185905</v>
      </c>
      <c r="EO115">
        <f>('RCP26-NEW'!BG28*'Per Unit Emission'!Y71)*3412969.28327645/'Life time change'!$C26</f>
        <v>19200311.128453676</v>
      </c>
      <c r="EP115">
        <f>('RCP26-NEW'!BH28*'Per Unit Emission'!Z71)*3412969.28327645/'Life time change'!$C26</f>
        <v>35649191.263785847</v>
      </c>
      <c r="EQ115">
        <f>('RCP26-NEW'!BI28*'Per Unit Emission'!AA71)*3412969.28327645/'Life time change'!$C26</f>
        <v>121350143.58678405</v>
      </c>
      <c r="ER115">
        <f>('RCP26-NEW'!BJ28*'Per Unit Emission'!AB71)*3412969.28327645/'Life time change'!$C26</f>
        <v>570317230.67706108</v>
      </c>
      <c r="ES115">
        <f>('RCP26-NEW'!BK28*'Per Unit Emission'!AC71)*3412969.28327645/'Life time change'!$C26</f>
        <v>74015252.4391433</v>
      </c>
      <c r="ET115">
        <f>('RCP26-NEW'!BL28*'Per Unit Emission'!AD71)*3412969.28327645/'Life time change'!$C26</f>
        <v>158775761.33210668</v>
      </c>
      <c r="EU115">
        <f>('RCP26-NEW'!BM28*'Per Unit Emission'!AE71)*3412969.28327645/'Life time change'!$C26</f>
        <v>16795421.255484417</v>
      </c>
      <c r="EV115">
        <f>('RCP26-NEW'!BN28*'Per Unit Emission'!AF71)*3412969.28327645/'Life time change'!$C26</f>
        <v>45838127.370718196</v>
      </c>
      <c r="EW115">
        <f>('RCP26-NEW'!BO28*'Per Unit Emission'!AG71)*3412969.28327645/'Life time change'!$C26</f>
        <v>83868834.088532016</v>
      </c>
      <c r="EX115">
        <f>('RCP26-NEW'!BP28*'Per Unit Emission'!AH71)*3412969.28327645/'Life time change'!$C26</f>
        <v>37265754.189398021</v>
      </c>
      <c r="EY115">
        <f>('RCP26-NEW'!BQ28*'Per Unit Emission'!AI71)*3412969.28327645/'Life time change'!$C26</f>
        <v>175396878.65754148</v>
      </c>
      <c r="EZ115">
        <f>('RCP26-NEW'!BR28*'Per Unit Emission'!AJ71)*3412969.28327645</f>
        <v>0</v>
      </c>
      <c r="FA115">
        <f>('RCP26-NEW'!BS28*'Per Unit Emission'!T71)*3412969.28327645/'Life time change'!$C26</f>
        <v>866633770.14596128</v>
      </c>
      <c r="FB115">
        <f>('RCP26-NEW'!BT28*'Per Unit Emission'!U71)*3412969.28327645/'Life time change'!$C26</f>
        <v>87694930.12151736</v>
      </c>
      <c r="FC115">
        <f>('RCP26-NEW'!BU28*'Per Unit Emission'!V71)*3412969.28327645/'Life time change'!$C26</f>
        <v>136795929.47769409</v>
      </c>
      <c r="FD115">
        <f>('RCP26-NEW'!BV28*'Per Unit Emission'!W71)*3412969.28327645/'Life time change'!$C26</f>
        <v>57008304.784765214</v>
      </c>
      <c r="FE115">
        <f>('RCP26-NEW'!BW28*'Per Unit Emission'!X71)*3412969.28327645/'Life time change'!$C26</f>
        <v>603449377.86914587</v>
      </c>
      <c r="FF115">
        <f>('RCP26-NEW'!BX28*'Per Unit Emission'!Y71)*3412969.28327645/'Life time change'!$C26</f>
        <v>25600414.837938238</v>
      </c>
      <c r="FG115">
        <f>('RCP26-NEW'!BY28*'Per Unit Emission'!Z71)*3412969.28327645/'Life time change'!$C26</f>
        <v>37524042.484761469</v>
      </c>
      <c r="FH115">
        <f>('RCP26-NEW'!BZ28*'Per Unit Emission'!AA71)*3412969.28327645/'Life time change'!$C26</f>
        <v>161800191.44904459</v>
      </c>
      <c r="FI115">
        <f>('RCP26-NEW'!CA28*'Per Unit Emission'!AB71)*3412969.28327645/'Life time change'!$C26</f>
        <v>760422974.23608124</v>
      </c>
      <c r="FJ115">
        <f>('RCP26-NEW'!CB28*'Per Unit Emission'!AC71)*3412969.28327645/'Life time change'!$C26</f>
        <v>98687003.252191067</v>
      </c>
      <c r="FK115">
        <f>('RCP26-NEW'!CC28*'Per Unit Emission'!AD71)*3412969.28327645/'Life time change'!$C26</f>
        <v>211701015.10947651</v>
      </c>
      <c r="FL115">
        <f>('RCP26-NEW'!CD28*'Per Unit Emission'!AE71)*3412969.28327645/'Life time change'!$C26</f>
        <v>22393895.007312559</v>
      </c>
      <c r="FM115">
        <f>('RCP26-NEW'!CE28*'Per Unit Emission'!AF71)*3412969.28327645/'Life time change'!$C26</f>
        <v>55055040.398190886</v>
      </c>
      <c r="FN115">
        <f>('RCP26-NEW'!CF28*'Per Unit Emission'!AG71)*3412969.28327645/'Life time change'!$C26</f>
        <v>111825112.11804275</v>
      </c>
      <c r="FO115">
        <f>('RCP26-NEW'!CG28*'Per Unit Emission'!AH71)*3412969.28327645/'Life time change'!$C26</f>
        <v>49687672.252530649</v>
      </c>
      <c r="FP115">
        <f>('RCP26-NEW'!CH28*'Per Unit Emission'!AI71)*3412969.28327645/'Life time change'!$C26</f>
        <v>233862504.87672341</v>
      </c>
      <c r="FS115">
        <v>2034</v>
      </c>
      <c r="FT115">
        <f>('RCP19-NEW'!C28*'Per Unit Emission'!AK71)*3412969.28327645/'Life time change'!$C26</f>
        <v>0</v>
      </c>
      <c r="FU115">
        <f>('RCP19-NEW'!D28*'Per Unit Emission'!AL71)*3412969.28327645/'Life time change'!$C26</f>
        <v>0</v>
      </c>
      <c r="FV115">
        <f>('RCP19-NEW'!E28*'Per Unit Emission'!AM71)*3412969.28327645/'Life time change'!$C26</f>
        <v>0</v>
      </c>
      <c r="FW115">
        <f>('RCP19-NEW'!F28*'Per Unit Emission'!AN71)*3412969.28327645/'Life time change'!$C26</f>
        <v>0</v>
      </c>
      <c r="FX115">
        <f>('RCP19-NEW'!G28*'Per Unit Emission'!AO71)*3412969.28327645/'Life time change'!$C26</f>
        <v>0</v>
      </c>
      <c r="FY115">
        <f>('RCP19-NEW'!H28*'Per Unit Emission'!AP71)*3412969.28327645/'Life time change'!$C26</f>
        <v>0</v>
      </c>
      <c r="FZ115">
        <f>('RCP19-NEW'!I28*'Per Unit Emission'!AQ71)*3412969.28327645/'Life time change'!$C26</f>
        <v>0</v>
      </c>
      <c r="GA115">
        <f>('RCP19-NEW'!J28*'Per Unit Emission'!AR71)*3412969.28327645/'Life time change'!$C26</f>
        <v>0</v>
      </c>
      <c r="GB115">
        <f>('RCP19-NEW'!K28*'Per Unit Emission'!AS71)*3412969.28327645/'Life time change'!$C26</f>
        <v>0</v>
      </c>
      <c r="GC115">
        <f>('RCP19-NEW'!L28*'Per Unit Emission'!AT71)*3412969.28327645/'Life time change'!$C26</f>
        <v>0</v>
      </c>
      <c r="GD115">
        <f>('RCP19-NEW'!M28*'Per Unit Emission'!AU71)*3412969.28327645/'Life time change'!$C26</f>
        <v>0</v>
      </c>
      <c r="GE115">
        <f>('RCP19-NEW'!N28*'Per Unit Emission'!AV71)*3412969.28327645/'Life time change'!$C26</f>
        <v>0</v>
      </c>
      <c r="GF115">
        <f>('RCP19-NEW'!O28*'Per Unit Emission'!AW71)*3412969.28327645/'Life time change'!$C26</f>
        <v>0</v>
      </c>
      <c r="GG115">
        <f>('RCP19-NEW'!P28*'Per Unit Emission'!AX71)*3412969.28327645/'Life time change'!$C26</f>
        <v>0</v>
      </c>
      <c r="GH115">
        <f>('RCP19-NEW'!Q28*'Per Unit Emission'!AY71)*3412969.28327645/'Life time change'!$C26</f>
        <v>0</v>
      </c>
      <c r="GI115">
        <f>('RCP19-NEW'!R28*'Per Unit Emission'!AZ71)*3412969.28327645/'Life time change'!$C26</f>
        <v>0</v>
      </c>
      <c r="GJ115">
        <f>('RCP19-NEW'!S28*'Per Unit Emission'!BA71)*3412969.28327645</f>
        <v>0</v>
      </c>
      <c r="GK115">
        <f>('RCP19-NEW'!T28*'Per Unit Emission'!AK71)*3412969.28327645/'Life time change'!$C26</f>
        <v>304164851.80890167</v>
      </c>
      <c r="GL115">
        <f>('RCP19-NEW'!U28*'Per Unit Emission'!AL71)*3412969.28327645/'Life time change'!$C26</f>
        <v>106920390.01338759</v>
      </c>
      <c r="GM115">
        <f>('RCP19-NEW'!V28*'Per Unit Emission'!AM71)*3412969.28327645/'Life time change'!$C26</f>
        <v>43428140.025409482</v>
      </c>
      <c r="GN115">
        <f>('RCP19-NEW'!W28*'Per Unit Emission'!AN71)*3412969.28327645/'Life time change'!$C26</f>
        <v>18625949.834275257</v>
      </c>
      <c r="GO115">
        <f>('RCP19-NEW'!X28*'Per Unit Emission'!AO71)*3412969.28327645/'Life time change'!$C26</f>
        <v>122948285.74995536</v>
      </c>
      <c r="GP115">
        <f>('RCP19-NEW'!Y28*'Per Unit Emission'!AP71)*3412969.28327645/'Life time change'!$C26</f>
        <v>3786311.4777696012</v>
      </c>
      <c r="GQ115">
        <f>('RCP19-NEW'!Z28*'Per Unit Emission'!AQ71)*3412969.28327645/'Life time change'!$C26</f>
        <v>11426796.06011905</v>
      </c>
      <c r="GR115">
        <f>('RCP19-NEW'!AA28*'Per Unit Emission'!AR71)*3412969.28327645/'Life time change'!$C26</f>
        <v>87150060.260964602</v>
      </c>
      <c r="GS115">
        <f>('RCP19-NEW'!AB28*'Per Unit Emission'!AS71)*3412969.28327645/'Life time change'!$C26</f>
        <v>281698757.28329521</v>
      </c>
      <c r="GT115">
        <f>('RCP19-NEW'!AC28*'Per Unit Emission'!AT71)*3412969.28327645/'Life time change'!$C26</f>
        <v>35329266.571354002</v>
      </c>
      <c r="GU115">
        <f>('RCP19-NEW'!AD28*'Per Unit Emission'!AU71)*3412969.28327645/'Life time change'!$C26</f>
        <v>59921781.610204667</v>
      </c>
      <c r="GV115">
        <f>('RCP19-NEW'!AE28*'Per Unit Emission'!AV71)*3412969.28327645/'Life time change'!$C26</f>
        <v>7428072.3598828828</v>
      </c>
      <c r="GW115">
        <f>('RCP19-NEW'!AF28*'Per Unit Emission'!AW71)*3412969.28327645/'Life time change'!$C26</f>
        <v>12192212.837224893</v>
      </c>
      <c r="GX115">
        <f>('RCP19-NEW'!AG28*'Per Unit Emission'!AX71)*3412969.28327645/'Life time change'!$C26</f>
        <v>29036890.66715328</v>
      </c>
      <c r="GY115">
        <f>('RCP19-NEW'!AH28*'Per Unit Emission'!AY71)*3412969.28327645/'Life time change'!$C26</f>
        <v>16867799.832117625</v>
      </c>
      <c r="GZ115">
        <f>('RCP19-NEW'!AI28*'Per Unit Emission'!AZ71)*3412969.28327645/'Life time change'!$C26</f>
        <v>88233470.164191976</v>
      </c>
      <c r="HA115">
        <f>('RCP19-NEW'!AJ28*'Per Unit Emission'!BA71)*3412969.28327645</f>
        <v>0</v>
      </c>
      <c r="HB115">
        <f>('RCP19-NEW'!AK28*'Per Unit Emission'!AK71)*3412969.28327645/'Life time change'!$C26</f>
        <v>608329703.61780405</v>
      </c>
      <c r="HC115">
        <f>('RCP19-NEW'!AL28*'Per Unit Emission'!AL71)*3412969.28327645/'Life time change'!$C26</f>
        <v>212987224.96377447</v>
      </c>
      <c r="HD115">
        <f>('RCP19-NEW'!AM28*'Per Unit Emission'!AM71)*3412969.28327645/'Life time change'!$C26</f>
        <v>67396409.866460532</v>
      </c>
      <c r="HE115">
        <f>('RCP19-NEW'!AN28*'Per Unit Emission'!AN71)*3412969.28327645/'Life time change'!$C26</f>
        <v>37251899.668550588</v>
      </c>
      <c r="HF115">
        <f>('RCP19-NEW'!AO28*'Per Unit Emission'!AO71)*3412969.28327645/'Life time change'!$C26</f>
        <v>245896571.49991071</v>
      </c>
      <c r="HG115">
        <f>('RCP19-NEW'!AP28*'Per Unit Emission'!AP71)*3412969.28327645/'Life time change'!$C26</f>
        <v>7572622.9555391874</v>
      </c>
      <c r="HH115">
        <f>('RCP19-NEW'!AQ28*'Per Unit Emission'!AQ71)*3412969.28327645/'Life time change'!$C26</f>
        <v>22853592.120238174</v>
      </c>
      <c r="HI115">
        <f>('RCP19-NEW'!AR28*'Per Unit Emission'!AR71)*3412969.28327645/'Life time change'!$C26</f>
        <v>174300120.52193001</v>
      </c>
      <c r="HJ115">
        <f>('RCP19-NEW'!AS28*'Per Unit Emission'!AS71)*3412969.28327645/'Life time change'!$C26</f>
        <v>563397514.56659114</v>
      </c>
      <c r="HK115">
        <f>('RCP19-NEW'!AT28*'Per Unit Emission'!AT71)*3412969.28327645/'Life time change'!$C26</f>
        <v>70658533.142708004</v>
      </c>
      <c r="HL115">
        <f>('RCP19-NEW'!AU28*'Per Unit Emission'!AU71)*3412969.28327645/'Life time change'!$C26</f>
        <v>119843563.22040872</v>
      </c>
      <c r="HM115">
        <f>('RCP19-NEW'!AV28*'Per Unit Emission'!AV71)*3412969.28327645/'Life time change'!$C26</f>
        <v>14856144.719765766</v>
      </c>
      <c r="HN115">
        <f>('RCP19-NEW'!AW28*'Per Unit Emission'!AW71)*3412969.28327645/'Life time change'!$C26</f>
        <v>24384425.674449787</v>
      </c>
      <c r="HO115">
        <f>('RCP19-NEW'!AX28*'Per Unit Emission'!AX71)*3412969.28327645/'Life time change'!$C26</f>
        <v>58073781.33430665</v>
      </c>
      <c r="HP115">
        <f>('RCP19-NEW'!AY28*'Per Unit Emission'!AY71)*3412969.28327645/'Life time change'!$C26</f>
        <v>33735599.664235324</v>
      </c>
      <c r="HQ115">
        <f>('RCP19-NEW'!AZ28*'Per Unit Emission'!AZ71)*3412969.28327645/'Life time change'!$C26</f>
        <v>176466940.3283847</v>
      </c>
      <c r="HR115">
        <f>('RCP19-NEW'!BA28*'Per Unit Emission'!BA71)*3412969.28327645</f>
        <v>0</v>
      </c>
      <c r="HS115">
        <f>('RCP19-NEW'!BB28*'Per Unit Emission'!AK71)*3412969.28327645/'Life time change'!$C26</f>
        <v>912494555.42670572</v>
      </c>
      <c r="HT115">
        <f>('RCP19-NEW'!BC28*'Per Unit Emission'!AL71)*3412969.28327645/'Life time change'!$C26</f>
        <v>309590339.53186232</v>
      </c>
      <c r="HU115">
        <f>('RCP19-NEW'!BD28*'Per Unit Emission'!AM71)*3412969.28327645/'Life time change'!$C26</f>
        <v>67542757.207089901</v>
      </c>
      <c r="HV115">
        <f>('RCP19-NEW'!BE28*'Per Unit Emission'!AN71)*3412969.28327645/'Life time change'!$C26</f>
        <v>55877849.502825923</v>
      </c>
      <c r="HW115">
        <f>('RCP19-NEW'!BF28*'Per Unit Emission'!AO71)*3412969.28327645/'Life time change'!$C26</f>
        <v>368844857.24986601</v>
      </c>
      <c r="HX115">
        <f>('RCP19-NEW'!BG28*'Per Unit Emission'!AP71)*3412969.28327645/'Life time change'!$C26</f>
        <v>11358934.433308743</v>
      </c>
      <c r="HY115">
        <f>('RCP19-NEW'!BH28*'Per Unit Emission'!AQ71)*3412969.28327645/'Life time change'!$C26</f>
        <v>31627982.215350099</v>
      </c>
      <c r="HZ115">
        <f>('RCP19-NEW'!BI28*'Per Unit Emission'!AR71)*3412969.28327645/'Life time change'!$C26</f>
        <v>261450180.78289542</v>
      </c>
      <c r="IA115">
        <f>('RCP19-NEW'!BJ28*'Per Unit Emission'!AS71)*3412969.28327645/'Life time change'!$C26</f>
        <v>845096271.84987998</v>
      </c>
      <c r="IB115">
        <f>('RCP19-NEW'!BK28*'Per Unit Emission'!AT71)*3412969.28327645/'Life time change'!$C26</f>
        <v>105987799.71406147</v>
      </c>
      <c r="IC115">
        <f>('RCP19-NEW'!BL28*'Per Unit Emission'!AU71)*3412969.28327645/'Life time change'!$C26</f>
        <v>176929018.38494489</v>
      </c>
      <c r="ID115">
        <f>('RCP19-NEW'!BM28*'Per Unit Emission'!AV71)*3412969.28327645/'Life time change'!$C26</f>
        <v>22284217.07964861</v>
      </c>
      <c r="IE115">
        <f>('RCP19-NEW'!BN28*'Per Unit Emission'!AW71)*3412969.28327645/'Life time change'!$C26</f>
        <v>36576638.51167468</v>
      </c>
      <c r="IF115">
        <f>('RCP19-NEW'!BO28*'Per Unit Emission'!AX71)*3412969.28327645/'Life time change'!$C26</f>
        <v>87110672.00145933</v>
      </c>
      <c r="IG115">
        <f>('RCP19-NEW'!BP28*'Per Unit Emission'!AY71)*3412969.28327645/'Life time change'!$C26</f>
        <v>50603399.496352941</v>
      </c>
      <c r="IH115">
        <f>('RCP19-NEW'!BQ28*'Per Unit Emission'!AZ71)*3412969.28327645/'Life time change'!$C26</f>
        <v>264700410.49257666</v>
      </c>
      <c r="II115">
        <f>('RCP19-NEW'!BR28*'Per Unit Emission'!BA71)*3412969.28327645</f>
        <v>0</v>
      </c>
      <c r="IJ115">
        <f>('RCP19-NEW'!BS28*'Per Unit Emission'!AK71)*3412969.28327645/'Life time change'!$C26</f>
        <v>1216659407.2356052</v>
      </c>
      <c r="IK115">
        <f>('RCP19-NEW'!BT28*'Per Unit Emission'!AL71)*3412969.28327645/'Life time change'!$C26</f>
        <v>390976239.22512567</v>
      </c>
      <c r="IL115">
        <f>('RCP19-NEW'!BU28*'Per Unit Emission'!AM71)*3412969.28327645/'Life time change'!$C26</f>
        <v>67686845.796830446</v>
      </c>
      <c r="IM115">
        <f>('RCP19-NEW'!BV28*'Per Unit Emission'!AN71)*3412969.28327645/'Life time change'!$C26</f>
        <v>56552647.108913139</v>
      </c>
      <c r="IN115">
        <f>('RCP19-NEW'!BW28*'Per Unit Emission'!AO71)*3412969.28327645/'Life time change'!$C26</f>
        <v>491793142.99982142</v>
      </c>
      <c r="IO115">
        <f>('RCP19-NEW'!BX28*'Per Unit Emission'!AP71)*3412969.28327645/'Life time change'!$C26</f>
        <v>15142247.166930512</v>
      </c>
      <c r="IP115">
        <f>('RCP19-NEW'!BY28*'Per Unit Emission'!AQ71)*3412969.28327645/'Life time change'!$C26</f>
        <v>31663316.565593448</v>
      </c>
      <c r="IQ115">
        <f>('RCP19-NEW'!BZ28*'Per Unit Emission'!AR71)*3412969.28327645/'Life time change'!$C26</f>
        <v>309553812.36587769</v>
      </c>
      <c r="IR115">
        <f>('RCP19-NEW'!CA28*'Per Unit Emission'!AS71)*3412969.28327645/'Life time change'!$C26</f>
        <v>1126795029.1331761</v>
      </c>
      <c r="IS115">
        <f>('RCP19-NEW'!CB28*'Per Unit Emission'!AT71)*3412969.28327645/'Life time change'!$C26</f>
        <v>141317066.28541556</v>
      </c>
      <c r="IT115">
        <f>('RCP19-NEW'!CC28*'Per Unit Emission'!AU71)*3412969.28327645/'Life time change'!$C26</f>
        <v>177104514.49907807</v>
      </c>
      <c r="IU115">
        <f>('RCP19-NEW'!CD28*'Per Unit Emission'!AV71)*3412969.28327645/'Life time change'!$C26</f>
        <v>29712289.439531531</v>
      </c>
      <c r="IV115">
        <f>('RCP19-NEW'!CE28*'Per Unit Emission'!AW71)*3412969.28327645/'Life time change'!$C26</f>
        <v>39680183.978742994</v>
      </c>
      <c r="IW115">
        <f>('RCP19-NEW'!CF28*'Per Unit Emission'!AX71)*3412969.28327645/'Life time change'!$C26</f>
        <v>116147562.6686133</v>
      </c>
      <c r="IX115">
        <f>('RCP19-NEW'!CG28*'Per Unit Emission'!AY71)*3412969.28327645/'Life time change'!$C26</f>
        <v>67471199.328470647</v>
      </c>
      <c r="IY115">
        <f>('RCP19-NEW'!CH28*'Per Unit Emission'!AZ71)*3412969.28327645/'Life time change'!$C26</f>
        <v>352933880.65676939</v>
      </c>
    </row>
    <row r="116" spans="1:259" x14ac:dyDescent="0.25">
      <c r="A116">
        <v>2035</v>
      </c>
      <c r="B116">
        <f>('Base-New'!C29*'Per Unit Emission'!C72)*3412969.28327645/'Life time change'!$C27</f>
        <v>0</v>
      </c>
      <c r="C116">
        <f>('Base-New'!D29*'Per Unit Emission'!D72)*3412969.28327645/'Life time change'!$C27</f>
        <v>0</v>
      </c>
      <c r="D116">
        <f>('Base-New'!E29*'Per Unit Emission'!E72)*3412969.28327645/'Life time change'!$C27</f>
        <v>0</v>
      </c>
      <c r="E116">
        <f>('Base-New'!F29*'Per Unit Emission'!F72)*3412969.28327645/'Life time change'!$C27</f>
        <v>0</v>
      </c>
      <c r="F116">
        <f>('Base-New'!G29*'Per Unit Emission'!G72)*3412969.28327645/'Life time change'!$C27</f>
        <v>0</v>
      </c>
      <c r="G116">
        <f>('Base-New'!H29*'Per Unit Emission'!H72)*3412969.28327645/'Life time change'!$C27</f>
        <v>0</v>
      </c>
      <c r="H116">
        <f>('Base-New'!I29*'Per Unit Emission'!I72)*3412969.28327645/'Life time change'!$C27</f>
        <v>0</v>
      </c>
      <c r="I116">
        <f>('Base-New'!J29*'Per Unit Emission'!J72)*3412969.28327645/'Life time change'!$C27</f>
        <v>0</v>
      </c>
      <c r="J116">
        <f>('Base-New'!K29*'Per Unit Emission'!K72)*3412969.28327645/'Life time change'!$C27</f>
        <v>0</v>
      </c>
      <c r="K116">
        <f>('Base-New'!L29*'Per Unit Emission'!L72)*3412969.28327645/'Life time change'!$C27</f>
        <v>0</v>
      </c>
      <c r="L116">
        <f>('Base-New'!M29*'Per Unit Emission'!M72)*3412969.28327645/'Life time change'!$C27</f>
        <v>0</v>
      </c>
      <c r="M116">
        <f>('Base-New'!N29*'Per Unit Emission'!N72)*3412969.28327645/'Life time change'!$C27</f>
        <v>0</v>
      </c>
      <c r="N116">
        <f>('Base-New'!O29*'Per Unit Emission'!O72)*3412969.28327645/'Life time change'!$C27</f>
        <v>0</v>
      </c>
      <c r="O116">
        <f>('Base-New'!P29*'Per Unit Emission'!P72)*3412969.28327645/'Life time change'!$C27</f>
        <v>0</v>
      </c>
      <c r="P116">
        <f>('Base-New'!Q29*'Per Unit Emission'!Q72)*3412969.28327645/'Life time change'!$C27</f>
        <v>0</v>
      </c>
      <c r="Q116">
        <f>('Base-New'!R29*'Per Unit Emission'!R72)*3412969.28327645/'Life time change'!$C27</f>
        <v>0</v>
      </c>
      <c r="R116">
        <v>25</v>
      </c>
      <c r="S116">
        <f>('Base-New'!T29*'Per Unit Emission'!C72)*3412969.28327645/'Life time change'!$C27</f>
        <v>221970116.94280544</v>
      </c>
      <c r="T116">
        <f>('Base-New'!U29*'Per Unit Emission'!D72)*3412969.28327645/'Life time change'!$C27</f>
        <v>80044804.752556011</v>
      </c>
      <c r="U116">
        <f>('Base-New'!V29*'Per Unit Emission'!E72)*3412969.28327645/'Life time change'!$C27</f>
        <v>18914342.225934591</v>
      </c>
      <c r="V116">
        <f>('Base-New'!W29*'Per Unit Emission'!F72)*3412969.28327645/'Life time change'!$C27</f>
        <v>12557043.194038872</v>
      </c>
      <c r="W116">
        <f>('Base-New'!X29*'Per Unit Emission'!G72)*3412969.28327645/'Life time change'!$C27</f>
        <v>148200540.35318872</v>
      </c>
      <c r="X116">
        <f>('Base-New'!Y29*'Per Unit Emission'!H72)*3412969.28327645/'Life time change'!$C27</f>
        <v>4529464.1004778612</v>
      </c>
      <c r="Y116">
        <f>('Base-New'!Z29*'Per Unit Emission'!I72)*3412969.28327645/'Life time change'!$C27</f>
        <v>8866614.2385504749</v>
      </c>
      <c r="Z116">
        <f>('Base-New'!AA29*'Per Unit Emission'!J72)*3412969.28327645/'Life time change'!$C27</f>
        <v>30021127.320695456</v>
      </c>
      <c r="AA116">
        <f>('Base-New'!AB29*'Per Unit Emission'!K72)*3412969.28327645/'Life time change'!$C27</f>
        <v>175818376.94805589</v>
      </c>
      <c r="AB116">
        <f>('Base-New'!AC29*'Per Unit Emission'!L72)*3412969.28327645/'Life time change'!$C27</f>
        <v>21218018.097701982</v>
      </c>
      <c r="AC116">
        <f>('Base-New'!AD29*'Per Unit Emission'!M72)*3412969.28327645/'Life time change'!$C27</f>
        <v>26538606.430381581</v>
      </c>
      <c r="AD116">
        <f>('Base-New'!AE29*'Per Unit Emission'!N72)*3412969.28327645/'Life time change'!$C27</f>
        <v>4325167.0103377914</v>
      </c>
      <c r="AE116">
        <f>('Base-New'!AF29*'Per Unit Emission'!O72)*3412969.28327645/'Life time change'!$C27</f>
        <v>11540818.933501817</v>
      </c>
      <c r="AF116">
        <f>('Base-New'!AG29*'Per Unit Emission'!P72)*3412969.28327645/'Life time change'!$C27</f>
        <v>11551132.53507754</v>
      </c>
      <c r="AG116">
        <f>('Base-New'!AH29*'Per Unit Emission'!Q72)*3412969.28327645/'Life time change'!$C27</f>
        <v>8231697.3171996223</v>
      </c>
      <c r="AH116">
        <f>('Base-New'!AI29*'Per Unit Emission'!R72)*3412969.28327645/'Life time change'!$C27</f>
        <v>50700834.359731555</v>
      </c>
      <c r="AI116">
        <v>25</v>
      </c>
      <c r="AJ116">
        <f>('Base-New'!AK29*'Per Unit Emission'!C72)*3412969.28327645/'Life time change'!$C27</f>
        <v>443940233.88561267</v>
      </c>
      <c r="AK116">
        <f>('Base-New'!AL29*'Per Unit Emission'!D72)*3412969.28327645/'Life time change'!$C27</f>
        <v>160089609.5051119</v>
      </c>
      <c r="AL116">
        <f>('Base-New'!AM29*'Per Unit Emission'!E72)*3412969.28327645/'Life time change'!$C27</f>
        <v>19053091.930251673</v>
      </c>
      <c r="AM116">
        <f>('Base-New'!AN29*'Per Unit Emission'!F72)*3412969.28327645/'Life time change'!$C27</f>
        <v>25114086.388077617</v>
      </c>
      <c r="AN116">
        <f>('Base-New'!AO29*'Per Unit Emission'!G72)*3412969.28327645/'Life time change'!$C27</f>
        <v>296401080.7063759</v>
      </c>
      <c r="AO116">
        <f>('Base-New'!AP29*'Per Unit Emission'!H72)*3412969.28327645/'Life time change'!$C27</f>
        <v>9058928.2009557225</v>
      </c>
      <c r="AP116">
        <f>('Base-New'!AQ29*'Per Unit Emission'!I72)*3412969.28327645/'Life time change'!$C27</f>
        <v>17191065.666371841</v>
      </c>
      <c r="AQ116">
        <f>('Base-New'!AR29*'Per Unit Emission'!J72)*3412969.28327645/'Life time change'!$C27</f>
        <v>60042254.641390912</v>
      </c>
      <c r="AR116">
        <f>('Base-New'!AS29*'Per Unit Emission'!K72)*3412969.28327645/'Life time change'!$C27</f>
        <v>351636753.89611179</v>
      </c>
      <c r="AS116">
        <f>('Base-New'!AT29*'Per Unit Emission'!L72)*3412969.28327645/'Life time change'!$C27</f>
        <v>42436036.195404127</v>
      </c>
      <c r="AT116">
        <f>('Base-New'!AU29*'Per Unit Emission'!M72)*3412969.28327645/'Life time change'!$C27</f>
        <v>53077212.860763162</v>
      </c>
      <c r="AU116">
        <f>('Base-New'!AV29*'Per Unit Emission'!N72)*3412969.28327645/'Life time change'!$C27</f>
        <v>8650334.0206755828</v>
      </c>
      <c r="AV116">
        <f>('Base-New'!AW29*'Per Unit Emission'!O72)*3412969.28327645/'Life time change'!$C27</f>
        <v>23081637.867003579</v>
      </c>
      <c r="AW116">
        <f>('Base-New'!AX29*'Per Unit Emission'!P72)*3412969.28327645/'Life time change'!$C27</f>
        <v>23102265.070155013</v>
      </c>
      <c r="AX116">
        <f>('Base-New'!AY29*'Per Unit Emission'!Q72)*3412969.28327645/'Life time change'!$C27</f>
        <v>16463394.634399157</v>
      </c>
      <c r="AY116">
        <f>('Base-New'!AZ29*'Per Unit Emission'!R72)*3412969.28327645/'Life time change'!$C27</f>
        <v>101401668.71946311</v>
      </c>
      <c r="AZ116">
        <v>25</v>
      </c>
      <c r="BA116">
        <f>('Base-New'!BB29*'Per Unit Emission'!C72)*3412969.28327645/'Life time change'!$C27</f>
        <v>665910350.82841814</v>
      </c>
      <c r="BB116">
        <f>('Base-New'!BC29*'Per Unit Emission'!D72)*3412969.28327645/'Life time change'!$C27</f>
        <v>257900317.04361999</v>
      </c>
      <c r="BC116">
        <f>('Base-New'!BD29*'Per Unit Emission'!E72)*3412969.28327645/'Life time change'!$C27</f>
        <v>19189922.701698389</v>
      </c>
      <c r="BD116">
        <f>('Base-New'!BE29*'Per Unit Emission'!F72)*3412969.28327645/'Life time change'!$C27</f>
        <v>37671129.5821165</v>
      </c>
      <c r="BE116">
        <f>('Base-New'!BF29*'Per Unit Emission'!G72)*3412969.28327645/'Life time change'!$C27</f>
        <v>444601621.05956483</v>
      </c>
      <c r="BF116">
        <f>('Base-New'!BG29*'Per Unit Emission'!H72)*3412969.28327645/'Life time change'!$C27</f>
        <v>13588392.301433584</v>
      </c>
      <c r="BG116">
        <f>('Base-New'!BH29*'Per Unit Emission'!I72)*3412969.28327645/'Life time change'!$C27</f>
        <v>17230707.790230628</v>
      </c>
      <c r="BH116">
        <f>('Base-New'!BI29*'Per Unit Emission'!J72)*3412969.28327645/'Life time change'!$C27</f>
        <v>90063381.962086543</v>
      </c>
      <c r="BI116">
        <f>('Base-New'!BJ29*'Per Unit Emission'!K72)*3412969.28327645/'Life time change'!$C27</f>
        <v>527455130.84416896</v>
      </c>
      <c r="BJ116">
        <f>('Base-New'!BK29*'Per Unit Emission'!L72)*3412969.28327645/'Life time change'!$C27</f>
        <v>63654054.293106094</v>
      </c>
      <c r="BK116">
        <f>('Base-New'!BL29*'Per Unit Emission'!M72)*3412969.28327645/'Life time change'!$C27</f>
        <v>79615819.291144744</v>
      </c>
      <c r="BL116">
        <f>('Base-New'!BM29*'Per Unit Emission'!N72)*3412969.28327645/'Life time change'!$C27</f>
        <v>12975501.031013373</v>
      </c>
      <c r="BM116">
        <f>('Base-New'!BN29*'Per Unit Emission'!O72)*3412969.28327645/'Life time change'!$C27</f>
        <v>34622456.800505437</v>
      </c>
      <c r="BN116">
        <f>('Base-New'!BO29*'Per Unit Emission'!P72)*3412969.28327645/'Life time change'!$C27</f>
        <v>34653397.605232604</v>
      </c>
      <c r="BO116">
        <f>('Base-New'!BP29*'Per Unit Emission'!Q72)*3412969.28327645/'Life time change'!$C27</f>
        <v>24695091.951598808</v>
      </c>
      <c r="BP116">
        <f>('Base-New'!BQ29*'Per Unit Emission'!R72)*3412969.28327645/'Life time change'!$C27</f>
        <v>152102503.07919484</v>
      </c>
      <c r="BQ116">
        <v>25</v>
      </c>
      <c r="BR116">
        <f>('Base-New'!BS29*'Per Unit Emission'!C72)*3412969.28327645/'Life time change'!$C27</f>
        <v>762696404.20670962</v>
      </c>
      <c r="BS116">
        <f>('Base-New'!BT29*'Per Unit Emission'!D72)*3412969.28327645/'Life time change'!$C27</f>
        <v>346541798.03631896</v>
      </c>
      <c r="BT116">
        <f>('Base-New'!BU29*'Per Unit Emission'!E72)*3412969.28327645/'Life time change'!$C27</f>
        <v>19322578.095556624</v>
      </c>
      <c r="BU116">
        <f>('Base-New'!BV29*'Per Unit Emission'!F72)*3412969.28327645/'Life time change'!$C27</f>
        <v>47334029.803568117</v>
      </c>
      <c r="BV116">
        <f>('Base-New'!BW29*'Per Unit Emission'!G72)*3412969.28327645/'Life time change'!$C27</f>
        <v>592802161.41275382</v>
      </c>
      <c r="BW116">
        <f>('Base-New'!BX29*'Per Unit Emission'!H72)*3412969.28327645/'Life time change'!$C27</f>
        <v>18117856.401911389</v>
      </c>
      <c r="BX116">
        <f>('Base-New'!BY29*'Per Unit Emission'!I72)*3412969.28327645/'Life time change'!$C27</f>
        <v>17269865.231744573</v>
      </c>
      <c r="BY116">
        <f>('Base-New'!BZ29*'Per Unit Emission'!J72)*3412969.28327645/'Life time change'!$C27</f>
        <v>120084509.28278199</v>
      </c>
      <c r="BZ116">
        <f>('Base-New'!CA29*'Per Unit Emission'!K72)*3412969.28327645/'Life time change'!$C27</f>
        <v>703273507.792225</v>
      </c>
      <c r="CA116">
        <f>('Base-New'!CB29*'Per Unit Emission'!L72)*3412969.28327645/'Life time change'!$C27</f>
        <v>84872072.390808254</v>
      </c>
      <c r="CB116">
        <f>('Base-New'!CC29*'Per Unit Emission'!M72)*3412969.28327645/'Life time change'!$C27</f>
        <v>106154425.72152632</v>
      </c>
      <c r="CC116">
        <f>('Base-New'!CD29*'Per Unit Emission'!N72)*3412969.28327645/'Life time change'!$C27</f>
        <v>17300668.041351039</v>
      </c>
      <c r="CD116">
        <f>('Base-New'!CE29*'Per Unit Emission'!O72)*3412969.28327645/'Life time change'!$C27</f>
        <v>46163275.734007284</v>
      </c>
      <c r="CE116">
        <f>('Base-New'!CF29*'Per Unit Emission'!P72)*3412969.28327645/'Life time change'!$C27</f>
        <v>46204530.140310027</v>
      </c>
      <c r="CF116">
        <f>('Base-New'!CG29*'Per Unit Emission'!Q72)*3412969.28327645/'Life time change'!$C27</f>
        <v>32926789.268798463</v>
      </c>
      <c r="CG116">
        <f>('Base-New'!CH29*'Per Unit Emission'!R72)*3412969.28327645/'Life time change'!$C27</f>
        <v>202803337.43892622</v>
      </c>
      <c r="CJ116">
        <v>2035</v>
      </c>
      <c r="CK116">
        <f>('RCP26-NEW'!C29*'Per Unit Emission'!T72)*3412969.28327645/'Life time change'!$C27</f>
        <v>0</v>
      </c>
      <c r="CL116">
        <f>('RCP26-NEW'!D29*'Per Unit Emission'!U72)*3412969.28327645/'Life time change'!$C27</f>
        <v>0</v>
      </c>
      <c r="CM116">
        <f>('RCP26-NEW'!E29*'Per Unit Emission'!V72)*3412969.28327645/'Life time change'!$C27</f>
        <v>0</v>
      </c>
      <c r="CN116">
        <f>('RCP26-NEW'!F29*'Per Unit Emission'!W72)*3412969.28327645/'Life time change'!$C27</f>
        <v>0</v>
      </c>
      <c r="CO116">
        <f>('RCP26-NEW'!G29*'Per Unit Emission'!X72)*3412969.28327645/'Life time change'!$C27</f>
        <v>0</v>
      </c>
      <c r="CP116">
        <f>('RCP26-NEW'!H29*'Per Unit Emission'!Y72)*3412969.28327645/'Life time change'!$C27</f>
        <v>0</v>
      </c>
      <c r="CQ116">
        <f>('RCP26-NEW'!I29*'Per Unit Emission'!Z72)*3412969.28327645/'Life time change'!$C27</f>
        <v>0</v>
      </c>
      <c r="CR116">
        <f>('RCP26-NEW'!J29*'Per Unit Emission'!AA72)*3412969.28327645/'Life time change'!$C27</f>
        <v>0</v>
      </c>
      <c r="CS116">
        <f>('RCP26-NEW'!K29*'Per Unit Emission'!AB72)*3412969.28327645/'Life time change'!$C27</f>
        <v>0</v>
      </c>
      <c r="CT116">
        <f>('RCP26-NEW'!L29*'Per Unit Emission'!AC72)*3412969.28327645/'Life time change'!$C27</f>
        <v>0</v>
      </c>
      <c r="CU116">
        <f>('RCP26-NEW'!M29*'Per Unit Emission'!AD72)*3412969.28327645/'Life time change'!$C27</f>
        <v>0</v>
      </c>
      <c r="CV116">
        <f>('RCP26-NEW'!N29*'Per Unit Emission'!AE72)*3412969.28327645/'Life time change'!$C27</f>
        <v>0</v>
      </c>
      <c r="CW116">
        <f>('RCP26-NEW'!O29*'Per Unit Emission'!AF72)*3412969.28327645/'Life time change'!$C27</f>
        <v>0</v>
      </c>
      <c r="CX116">
        <f>('RCP26-NEW'!P29*'Per Unit Emission'!AG72)*3412969.28327645/'Life time change'!$C27</f>
        <v>0</v>
      </c>
      <c r="CY116">
        <f>('RCP26-NEW'!Q29*'Per Unit Emission'!AH72)*3412969.28327645/'Life time change'!$C27</f>
        <v>0</v>
      </c>
      <c r="CZ116">
        <f>('RCP26-NEW'!R29*'Per Unit Emission'!AI72)*3412969.28327645/'Life time change'!$C27</f>
        <v>0</v>
      </c>
      <c r="DA116">
        <f>('RCP26-NEW'!S29*'Per Unit Emission'!AJ72)*3412969.28327645</f>
        <v>0</v>
      </c>
      <c r="DB116">
        <f>('RCP26-NEW'!T29*'Per Unit Emission'!T72)*3412969.28327645/'Life time change'!$C27</f>
        <v>360330645.34209937</v>
      </c>
      <c r="DC116">
        <f>('RCP26-NEW'!U29*'Per Unit Emission'!U72)*3412969.28327645/'Life time change'!$C27</f>
        <v>118956054.55699724</v>
      </c>
      <c r="DD116">
        <f>('RCP26-NEW'!V29*'Per Unit Emission'!V72)*3412969.28327645/'Life time change'!$C27</f>
        <v>47258829.665154703</v>
      </c>
      <c r="DE116">
        <f>('RCP26-NEW'!W29*'Per Unit Emission'!W72)*3412969.28327645/'Life time change'!$C27</f>
        <v>17887806.514700755</v>
      </c>
      <c r="DF116">
        <f>('RCP26-NEW'!X29*'Per Unit Emission'!X72)*3412969.28327645/'Life time change'!$C27</f>
        <v>191133209.72135389</v>
      </c>
      <c r="DG116">
        <f>('RCP26-NEW'!Y29*'Per Unit Emission'!Y72)*3412969.28327645/'Life time change'!$C27</f>
        <v>8368349.2125673033</v>
      </c>
      <c r="DH116">
        <f>('RCP26-NEW'!Z29*'Per Unit Emission'!Z72)*3412969.28327645/'Life time change'!$C27</f>
        <v>14923758.210103745</v>
      </c>
      <c r="DI116">
        <f>('RCP26-NEW'!AA29*'Per Unit Emission'!AA72)*3412969.28327645/'Life time change'!$C27</f>
        <v>52327933.030570097</v>
      </c>
      <c r="DJ116">
        <f>('RCP26-NEW'!AB29*'Per Unit Emission'!AB72)*3412969.28327645/'Life time change'!$C27</f>
        <v>276968579.86273569</v>
      </c>
      <c r="DK116">
        <f>('RCP26-NEW'!AC29*'Per Unit Emission'!AC72)*3412969.28327645/'Life time change'!$C27</f>
        <v>32614378.143256392</v>
      </c>
      <c r="DL116">
        <f>('RCP26-NEW'!AD29*'Per Unit Emission'!AD72)*3412969.28327645/'Life time change'!$C27</f>
        <v>71919346.397289366</v>
      </c>
      <c r="DM116">
        <f>('RCP26-NEW'!AE29*'Per Unit Emission'!AE72)*3412969.28327645/'Life time change'!$C27</f>
        <v>7382970.9207285149</v>
      </c>
      <c r="DN116">
        <f>('RCP26-NEW'!AF29*'Per Unit Emission'!AF72)*3412969.28327645/'Life time change'!$C27</f>
        <v>19232217.113191109</v>
      </c>
      <c r="DO116">
        <f>('RCP26-NEW'!AG29*'Per Unit Emission'!AG72)*3412969.28327645/'Life time change'!$C27</f>
        <v>37695632.356745876</v>
      </c>
      <c r="DP116">
        <f>('RCP26-NEW'!AH29*'Per Unit Emission'!AH72)*3412969.28327645/'Life time change'!$C27</f>
        <v>18399557.730770234</v>
      </c>
      <c r="DQ116">
        <f>('RCP26-NEW'!AI29*'Per Unit Emission'!AI72)*3412969.28327645/'Life time change'!$C27</f>
        <v>86730852.757663578</v>
      </c>
      <c r="DR116">
        <f>('RCP26-NEW'!AJ29*'Per Unit Emission'!AJ72)*3412969.28327645</f>
        <v>0</v>
      </c>
      <c r="DS116">
        <f>('RCP26-NEW'!AK29*'Per Unit Emission'!T72)*3412969.28327645/'Life time change'!$C27</f>
        <v>720661290.68419874</v>
      </c>
      <c r="DT116">
        <f>('RCP26-NEW'!AL29*'Per Unit Emission'!U72)*3412969.28327645/'Life time change'!$C27</f>
        <v>251464605.83860436</v>
      </c>
      <c r="DU116">
        <f>('RCP26-NEW'!AM29*'Per Unit Emission'!V72)*3412969.28327645/'Life time change'!$C27</f>
        <v>47428284.133982487</v>
      </c>
      <c r="DV116">
        <f>('RCP26-NEW'!AN29*'Per Unit Emission'!W72)*3412969.28327645/'Life time change'!$C27</f>
        <v>35775613.029401511</v>
      </c>
      <c r="DW116">
        <f>('RCP26-NEW'!AO29*'Per Unit Emission'!X72)*3412969.28327645/'Life time change'!$C27</f>
        <v>382266419.44270933</v>
      </c>
      <c r="DX116">
        <f>('RCP26-NEW'!AP29*'Per Unit Emission'!Y72)*3412969.28327645/'Life time change'!$C27</f>
        <v>16736698.425134586</v>
      </c>
      <c r="DY116">
        <f>('RCP26-NEW'!AQ29*'Per Unit Emission'!Z72)*3412969.28327645/'Life time change'!$C27</f>
        <v>24604577.285624135</v>
      </c>
      <c r="DZ116">
        <f>('RCP26-NEW'!AR29*'Per Unit Emission'!AA72)*3412969.28327645/'Life time change'!$C27</f>
        <v>104655866.0611403</v>
      </c>
      <c r="EA116">
        <f>('RCP26-NEW'!AS29*'Per Unit Emission'!AB72)*3412969.28327645/'Life time change'!$C27</f>
        <v>553937159.72547257</v>
      </c>
      <c r="EB116">
        <f>('RCP26-NEW'!AT29*'Per Unit Emission'!AC72)*3412969.28327645/'Life time change'!$C27</f>
        <v>65228756.286512785</v>
      </c>
      <c r="EC116">
        <f>('RCP26-NEW'!AU29*'Per Unit Emission'!AD72)*3412969.28327645/'Life time change'!$C27</f>
        <v>143838692.79457793</v>
      </c>
      <c r="ED116">
        <f>('RCP26-NEW'!AV29*'Per Unit Emission'!AE72)*3412969.28327645/'Life time change'!$C27</f>
        <v>14765941.841457045</v>
      </c>
      <c r="EE116">
        <f>('RCP26-NEW'!AW29*'Per Unit Emission'!AF72)*3412969.28327645/'Life time change'!$C27</f>
        <v>33199962.23226459</v>
      </c>
      <c r="EF116">
        <f>('RCP26-NEW'!AX29*'Per Unit Emission'!AG72)*3412969.28327645/'Life time change'!$C27</f>
        <v>75391264.713491872</v>
      </c>
      <c r="EG116">
        <f>('RCP26-NEW'!AY29*'Per Unit Emission'!AH72)*3412969.28327645/'Life time change'!$C27</f>
        <v>36799115.461540468</v>
      </c>
      <c r="EH116">
        <f>('RCP26-NEW'!AZ29*'Per Unit Emission'!AI72)*3412969.28327645/'Life time change'!$C27</f>
        <v>173461705.51532635</v>
      </c>
      <c r="EI116">
        <f>('RCP26-NEW'!BA29*'Per Unit Emission'!AJ72)*3412969.28327645</f>
        <v>0</v>
      </c>
      <c r="EJ116">
        <f>('RCP26-NEW'!BB29*'Per Unit Emission'!T72)*3412969.28327645/'Life time change'!$C27</f>
        <v>741677702.70177221</v>
      </c>
      <c r="EK116">
        <f>('RCP26-NEW'!BC29*'Per Unit Emission'!U72)*3412969.28327645/'Life time change'!$C27</f>
        <v>251712685.71566361</v>
      </c>
      <c r="EL116">
        <f>('RCP26-NEW'!BD29*'Per Unit Emission'!V72)*3412969.28327645/'Life time change'!$C27</f>
        <v>47597738.602809444</v>
      </c>
      <c r="EM116">
        <f>('RCP26-NEW'!BE29*'Per Unit Emission'!W72)*3412969.28327645/'Life time change'!$C27</f>
        <v>49375176.657977931</v>
      </c>
      <c r="EN116">
        <f>('RCP26-NEW'!BF29*'Per Unit Emission'!X72)*3412969.28327645/'Life time change'!$C27</f>
        <v>573399629.16406476</v>
      </c>
      <c r="EO116">
        <f>('RCP26-NEW'!BG29*'Per Unit Emission'!Y72)*3412969.28327645/'Life time change'!$C27</f>
        <v>25105047.637701876</v>
      </c>
      <c r="EP116">
        <f>('RCP26-NEW'!BH29*'Per Unit Emission'!Z72)*3412969.28327645/'Life time change'!$C27</f>
        <v>24653802.410116628</v>
      </c>
      <c r="EQ116">
        <f>('RCP26-NEW'!BI29*'Per Unit Emission'!AA72)*3412969.28327645/'Life time change'!$C27</f>
        <v>156983799.09171003</v>
      </c>
      <c r="ER116">
        <f>('RCP26-NEW'!BJ29*'Per Unit Emission'!AB72)*3412969.28327645/'Life time change'!$C27</f>
        <v>830905739.58820915</v>
      </c>
      <c r="ES116">
        <f>('RCP26-NEW'!BK29*'Per Unit Emission'!AC72)*3412969.28327645/'Life time change'!$C27</f>
        <v>97843134.429769307</v>
      </c>
      <c r="ET116">
        <f>('RCP26-NEW'!BL29*'Per Unit Emission'!AD72)*3412969.28327645/'Life time change'!$C27</f>
        <v>215758039.19186753</v>
      </c>
      <c r="EU116">
        <f>('RCP26-NEW'!BM29*'Per Unit Emission'!AE72)*3412969.28327645/'Life time change'!$C27</f>
        <v>22148912.762185548</v>
      </c>
      <c r="EV116">
        <f>('RCP26-NEW'!BN29*'Per Unit Emission'!AF72)*3412969.28327645/'Life time change'!$C27</f>
        <v>33261344.63662776</v>
      </c>
      <c r="EW116">
        <f>('RCP26-NEW'!BO29*'Per Unit Emission'!AG72)*3412969.28327645/'Life time change'!$C27</f>
        <v>113086897.07023785</v>
      </c>
      <c r="EX116">
        <f>('RCP26-NEW'!BP29*'Per Unit Emission'!AH72)*3412969.28327645/'Life time change'!$C27</f>
        <v>55198673.19231084</v>
      </c>
      <c r="EY116">
        <f>('RCP26-NEW'!BQ29*'Per Unit Emission'!AI72)*3412969.28327645/'Life time change'!$C27</f>
        <v>260192558.27299017</v>
      </c>
      <c r="EZ116">
        <f>('RCP26-NEW'!BR29*'Per Unit Emission'!AJ72)*3412969.28327645</f>
        <v>0</v>
      </c>
      <c r="FA116">
        <f>('RCP26-NEW'!BS29*'Per Unit Emission'!T72)*3412969.28327645/'Life time change'!$C27</f>
        <v>742778976.9859339</v>
      </c>
      <c r="FB116">
        <f>('RCP26-NEW'!BT29*'Per Unit Emission'!U72)*3412969.28327645/'Life time change'!$C27</f>
        <v>251960765.59272411</v>
      </c>
      <c r="FC116">
        <f>('RCP26-NEW'!BU29*'Per Unit Emission'!V72)*3412969.28327645/'Life time change'!$C27</f>
        <v>47760229.176361404</v>
      </c>
      <c r="FD116">
        <f>('RCP26-NEW'!BV29*'Per Unit Emission'!W72)*3412969.28327645/'Life time change'!$C27</f>
        <v>49425529.154622562</v>
      </c>
      <c r="FE116">
        <f>('RCP26-NEW'!BW29*'Per Unit Emission'!X72)*3412969.28327645/'Life time change'!$C27</f>
        <v>764532838.8854202</v>
      </c>
      <c r="FF116">
        <f>('RCP26-NEW'!BX29*'Per Unit Emission'!Y72)*3412969.28327645/'Life time change'!$C27</f>
        <v>33473396.850269172</v>
      </c>
      <c r="FG116">
        <f>('RCP26-NEW'!BY29*'Per Unit Emission'!Z72)*3412969.28327645/'Life time change'!$C27</f>
        <v>24700600.474218387</v>
      </c>
      <c r="FH116">
        <f>('RCP26-NEW'!BZ29*'Per Unit Emission'!AA72)*3412969.28327645/'Life time change'!$C27</f>
        <v>176014225.02807945</v>
      </c>
      <c r="FI116">
        <f>('RCP26-NEW'!CA29*'Per Unit Emission'!AB72)*3412969.28327645/'Life time change'!$C27</f>
        <v>1107874319.4509428</v>
      </c>
      <c r="FJ116">
        <f>('RCP26-NEW'!CB29*'Per Unit Emission'!AC72)*3412969.28327645/'Life time change'!$C27</f>
        <v>123499448.25321665</v>
      </c>
      <c r="FK116">
        <f>('RCP26-NEW'!CC29*'Per Unit Emission'!AD72)*3412969.28327645/'Life time change'!$C27</f>
        <v>287677385.58915716</v>
      </c>
      <c r="FL116">
        <f>('RCP26-NEW'!CD29*'Per Unit Emission'!AE72)*3412969.28327645/'Life time change'!$C27</f>
        <v>25337754.987558663</v>
      </c>
      <c r="FM116">
        <f>('RCP26-NEW'!CE29*'Per Unit Emission'!AF72)*3412969.28327645/'Life time change'!$C27</f>
        <v>33321243.673982743</v>
      </c>
      <c r="FN116">
        <f>('RCP26-NEW'!CF29*'Per Unit Emission'!AG72)*3412969.28327645/'Life time change'!$C27</f>
        <v>150782529.42698351</v>
      </c>
      <c r="FO116">
        <f>('RCP26-NEW'!CG29*'Per Unit Emission'!AH72)*3412969.28327645/'Life time change'!$C27</f>
        <v>73598230.92308107</v>
      </c>
      <c r="FP116">
        <f>('RCP26-NEW'!CH29*'Per Unit Emission'!AI72)*3412969.28327645/'Life time change'!$C27</f>
        <v>346923411.03065407</v>
      </c>
      <c r="FS116">
        <v>2035</v>
      </c>
      <c r="FT116">
        <f>('RCP19-NEW'!C29*'Per Unit Emission'!AK72)*3412969.28327645/'Life time change'!$C27</f>
        <v>0</v>
      </c>
      <c r="FU116">
        <f>('RCP19-NEW'!D29*'Per Unit Emission'!AL72)*3412969.28327645/'Life time change'!$C27</f>
        <v>0</v>
      </c>
      <c r="FV116">
        <f>('RCP19-NEW'!E29*'Per Unit Emission'!AM72)*3412969.28327645/'Life time change'!$C27</f>
        <v>0</v>
      </c>
      <c r="FW116">
        <f>('RCP19-NEW'!F29*'Per Unit Emission'!AN72)*3412969.28327645/'Life time change'!$C27</f>
        <v>0</v>
      </c>
      <c r="FX116">
        <f>('RCP19-NEW'!G29*'Per Unit Emission'!AO72)*3412969.28327645/'Life time change'!$C27</f>
        <v>0</v>
      </c>
      <c r="FY116">
        <f>('RCP19-NEW'!H29*'Per Unit Emission'!AP72)*3412969.28327645/'Life time change'!$C27</f>
        <v>0</v>
      </c>
      <c r="FZ116">
        <f>('RCP19-NEW'!I29*'Per Unit Emission'!AQ72)*3412969.28327645/'Life time change'!$C27</f>
        <v>0</v>
      </c>
      <c r="GA116">
        <f>('RCP19-NEW'!J29*'Per Unit Emission'!AR72)*3412969.28327645/'Life time change'!$C27</f>
        <v>0</v>
      </c>
      <c r="GB116">
        <f>('RCP19-NEW'!K29*'Per Unit Emission'!AS72)*3412969.28327645/'Life time change'!$C27</f>
        <v>0</v>
      </c>
      <c r="GC116">
        <f>('RCP19-NEW'!L29*'Per Unit Emission'!AT72)*3412969.28327645/'Life time change'!$C27</f>
        <v>0</v>
      </c>
      <c r="GD116">
        <f>('RCP19-NEW'!M29*'Per Unit Emission'!AU72)*3412969.28327645/'Life time change'!$C27</f>
        <v>0</v>
      </c>
      <c r="GE116">
        <f>('RCP19-NEW'!N29*'Per Unit Emission'!AV72)*3412969.28327645/'Life time change'!$C27</f>
        <v>0</v>
      </c>
      <c r="GF116">
        <f>('RCP19-NEW'!O29*'Per Unit Emission'!AW72)*3412969.28327645/'Life time change'!$C27</f>
        <v>0</v>
      </c>
      <c r="GG116">
        <f>('RCP19-NEW'!P29*'Per Unit Emission'!AX72)*3412969.28327645/'Life time change'!$C27</f>
        <v>0</v>
      </c>
      <c r="GH116">
        <f>('RCP19-NEW'!Q29*'Per Unit Emission'!AY72)*3412969.28327645/'Life time change'!$C27</f>
        <v>0</v>
      </c>
      <c r="GI116">
        <f>('RCP19-NEW'!R29*'Per Unit Emission'!AZ72)*3412969.28327645/'Life time change'!$C27</f>
        <v>0</v>
      </c>
      <c r="GJ116">
        <f>('RCP19-NEW'!S29*'Per Unit Emission'!BA72)*3412969.28327645</f>
        <v>0</v>
      </c>
      <c r="GK116">
        <f>('RCP19-NEW'!T29*'Per Unit Emission'!AK72)*3412969.28327645/'Life time change'!$C27</f>
        <v>394074410.1399039</v>
      </c>
      <c r="GL116">
        <f>('RCP19-NEW'!U29*'Per Unit Emission'!AL72)*3412969.28327645/'Life time change'!$C27</f>
        <v>143169034.68192691</v>
      </c>
      <c r="GM116">
        <f>('RCP19-NEW'!V29*'Per Unit Emission'!AM72)*3412969.28327645/'Life time change'!$C27</f>
        <v>56227267.152171448</v>
      </c>
      <c r="GN116">
        <f>('RCP19-NEW'!W29*'Per Unit Emission'!AN72)*3412969.28327645/'Life time change'!$C27</f>
        <v>23874447.672390115</v>
      </c>
      <c r="GO116">
        <f>('RCP19-NEW'!X29*'Per Unit Emission'!AO72)*3412969.28327645/'Life time change'!$C27</f>
        <v>158159233.62617114</v>
      </c>
      <c r="GP116">
        <f>('RCP19-NEW'!Y29*'Per Unit Emission'!AP72)*3412969.28327645/'Life time change'!$C27</f>
        <v>4977294.0555638587</v>
      </c>
      <c r="GQ116">
        <f>('RCP19-NEW'!Z29*'Per Unit Emission'!AQ72)*3412969.28327645/'Life time change'!$C27</f>
        <v>15114091.579649569</v>
      </c>
      <c r="GR116">
        <f>('RCP19-NEW'!AA29*'Per Unit Emission'!AR72)*3412969.28327645/'Life time change'!$C27</f>
        <v>116475124.16247979</v>
      </c>
      <c r="GS116">
        <f>('RCP19-NEW'!AB29*'Per Unit Emission'!AS72)*3412969.28327645/'Life time change'!$C27</f>
        <v>391876662.86111921</v>
      </c>
      <c r="GT116">
        <f>('RCP19-NEW'!AC29*'Per Unit Emission'!AT72)*3412969.28327645/'Life time change'!$C27</f>
        <v>50111385.653042823</v>
      </c>
      <c r="GU116">
        <f>('RCP19-NEW'!AD29*'Per Unit Emission'!AU72)*3412969.28327645/'Life time change'!$C27</f>
        <v>77867749.499443367</v>
      </c>
      <c r="GV116">
        <f>('RCP19-NEW'!AE29*'Per Unit Emission'!AV72)*3412969.28327645/'Life time change'!$C27</f>
        <v>10787902.825692972</v>
      </c>
      <c r="GW116">
        <f>('RCP19-NEW'!AF29*'Per Unit Emission'!AW72)*3412969.28327645/'Life time change'!$C27</f>
        <v>18537349.096207246</v>
      </c>
      <c r="GX116">
        <f>('RCP19-NEW'!AG29*'Per Unit Emission'!AX72)*3412969.28327645/'Life time change'!$C27</f>
        <v>41174489.86806576</v>
      </c>
      <c r="GY116">
        <f>('RCP19-NEW'!AH29*'Per Unit Emission'!AY72)*3412969.28327645/'Life time change'!$C27</f>
        <v>23075027.726810325</v>
      </c>
      <c r="GZ116">
        <f>('RCP19-NEW'!AI29*'Per Unit Emission'!AZ72)*3412969.28327645/'Life time change'!$C27</f>
        <v>123161131.39753392</v>
      </c>
      <c r="HA116">
        <f>('RCP19-NEW'!AJ29*'Per Unit Emission'!BA72)*3412969.28327645</f>
        <v>0</v>
      </c>
      <c r="HB116">
        <f>('RCP19-NEW'!AK29*'Per Unit Emission'!AK72)*3412969.28327645/'Life time change'!$C27</f>
        <v>788148820.27980506</v>
      </c>
      <c r="HC116">
        <f>('RCP19-NEW'!AL29*'Per Unit Emission'!AL72)*3412969.28327645/'Life time change'!$C27</f>
        <v>287119121.53973943</v>
      </c>
      <c r="HD116">
        <f>('RCP19-NEW'!AM29*'Per Unit Emission'!AM72)*3412969.28327645/'Life time change'!$C27</f>
        <v>64965281.038587585</v>
      </c>
      <c r="HE116">
        <f>('RCP19-NEW'!AN29*'Per Unit Emission'!AN72)*3412969.28327645/'Life time change'!$C27</f>
        <v>44806070.213791251</v>
      </c>
      <c r="HF116">
        <f>('RCP19-NEW'!AO29*'Per Unit Emission'!AO72)*3412969.28327645/'Life time change'!$C27</f>
        <v>316318467.25234228</v>
      </c>
      <c r="HG116">
        <f>('RCP19-NEW'!AP29*'Per Unit Emission'!AP72)*3412969.28327645/'Life time change'!$C27</f>
        <v>9954588.1111276764</v>
      </c>
      <c r="HH116">
        <f>('RCP19-NEW'!AQ29*'Per Unit Emission'!AQ72)*3412969.28327645/'Life time change'!$C27</f>
        <v>30228183.159299202</v>
      </c>
      <c r="HI116">
        <f>('RCP19-NEW'!AR29*'Per Unit Emission'!AR72)*3412969.28327645/'Life time change'!$C27</f>
        <v>232950248.32496026</v>
      </c>
      <c r="HJ116">
        <f>('RCP19-NEW'!AS29*'Per Unit Emission'!AS72)*3412969.28327645/'Life time change'!$C27</f>
        <v>783753325.72223842</v>
      </c>
      <c r="HK116">
        <f>('RCP19-NEW'!AT29*'Per Unit Emission'!AT72)*3412969.28327645/'Life time change'!$C27</f>
        <v>100222771.30608565</v>
      </c>
      <c r="HL116">
        <f>('RCP19-NEW'!AU29*'Per Unit Emission'!AU72)*3412969.28327645/'Life time change'!$C27</f>
        <v>155735498.99888745</v>
      </c>
      <c r="HM116">
        <f>('RCP19-NEW'!AV29*'Per Unit Emission'!AV72)*3412969.28327645/'Life time change'!$C27</f>
        <v>21575805.651386019</v>
      </c>
      <c r="HN116">
        <f>('RCP19-NEW'!AW29*'Per Unit Emission'!AW72)*3412969.28327645/'Life time change'!$C27</f>
        <v>37074698.192414492</v>
      </c>
      <c r="HO116">
        <f>('RCP19-NEW'!AX29*'Per Unit Emission'!AX72)*3412969.28327645/'Life time change'!$C27</f>
        <v>82348979.736131221</v>
      </c>
      <c r="HP116">
        <f>('RCP19-NEW'!AY29*'Per Unit Emission'!AY72)*3412969.28327645/'Life time change'!$C27</f>
        <v>46150055.45362065</v>
      </c>
      <c r="HQ116">
        <f>('RCP19-NEW'!AZ29*'Per Unit Emission'!AZ72)*3412969.28327645/'Life time change'!$C27</f>
        <v>246322262.79506785</v>
      </c>
      <c r="HR116">
        <f>('RCP19-NEW'!BA29*'Per Unit Emission'!BA72)*3412969.28327645</f>
        <v>0</v>
      </c>
      <c r="HS116">
        <f>('RCP19-NEW'!BB29*'Per Unit Emission'!AK72)*3412969.28327645/'Life time change'!$C27</f>
        <v>1133490212.8412445</v>
      </c>
      <c r="HT116">
        <f>('RCP19-NEW'!BC29*'Per Unit Emission'!AL72)*3412969.28327645/'Life time change'!$C27</f>
        <v>356643774.10369366</v>
      </c>
      <c r="HU116">
        <f>('RCP19-NEW'!BD29*'Per Unit Emission'!AM72)*3412969.28327645/'Life time change'!$C27</f>
        <v>65105113.078151055</v>
      </c>
      <c r="HV116">
        <f>('RCP19-NEW'!BE29*'Per Unit Emission'!AN72)*3412969.28327645/'Life time change'!$C27</f>
        <v>44863417.508351445</v>
      </c>
      <c r="HW116">
        <f>('RCP19-NEW'!BF29*'Per Unit Emission'!AO72)*3412969.28327645/'Life time change'!$C27</f>
        <v>474477700.87851411</v>
      </c>
      <c r="HX116">
        <f>('RCP19-NEW'!BG29*'Per Unit Emission'!AP72)*3412969.28327645/'Life time change'!$C27</f>
        <v>12554459.739541855</v>
      </c>
      <c r="HY116">
        <f>('RCP19-NEW'!BH29*'Per Unit Emission'!AQ72)*3412969.28327645/'Life time change'!$C27</f>
        <v>31400587.440708835</v>
      </c>
      <c r="HZ116">
        <f>('RCP19-NEW'!BI29*'Per Unit Emission'!AR72)*3412969.28327645/'Life time change'!$C27</f>
        <v>296174601.9261111</v>
      </c>
      <c r="IA116">
        <f>('RCP19-NEW'!BJ29*'Per Unit Emission'!AS72)*3412969.28327645/'Life time change'!$C27</f>
        <v>1175629988.5833542</v>
      </c>
      <c r="IB116">
        <f>('RCP19-NEW'!BK29*'Per Unit Emission'!AT72)*3412969.28327645/'Life time change'!$C27</f>
        <v>150334156.95912817</v>
      </c>
      <c r="IC116">
        <f>('RCP19-NEW'!BL29*'Per Unit Emission'!AU72)*3412969.28327645/'Life time change'!$C27</f>
        <v>160739785.50086263</v>
      </c>
      <c r="ID116">
        <f>('RCP19-NEW'!BM29*'Per Unit Emission'!AV72)*3412969.28327645/'Life time change'!$C27</f>
        <v>32363708.47707906</v>
      </c>
      <c r="IE116">
        <f>('RCP19-NEW'!BN29*'Per Unit Emission'!AW72)*3412969.28327645/'Life time change'!$C27</f>
        <v>55612047.288621806</v>
      </c>
      <c r="IF116">
        <f>('RCP19-NEW'!BO29*'Per Unit Emission'!AX72)*3412969.28327645/'Life time change'!$C27</f>
        <v>123523469.6041968</v>
      </c>
      <c r="IG116">
        <f>('RCP19-NEW'!BP29*'Per Unit Emission'!AY72)*3412969.28327645/'Life time change'!$C27</f>
        <v>69225083.180430427</v>
      </c>
      <c r="IH116">
        <f>('RCP19-NEW'!BQ29*'Per Unit Emission'!AZ72)*3412969.28327645/'Life time change'!$C27</f>
        <v>369483394.19260186</v>
      </c>
      <c r="II116">
        <f>('RCP19-NEW'!BR29*'Per Unit Emission'!BA72)*3412969.28327645</f>
        <v>0</v>
      </c>
      <c r="IJ116">
        <f>('RCP19-NEW'!BS29*'Per Unit Emission'!AK72)*3412969.28327645/'Life time change'!$C27</f>
        <v>1134298045.4912186</v>
      </c>
      <c r="IK116">
        <f>('RCP19-NEW'!BT29*'Per Unit Emission'!AL72)*3412969.28327645/'Life time change'!$C27</f>
        <v>356926297.80018675</v>
      </c>
      <c r="IL116">
        <f>('RCP19-NEW'!BU29*'Per Unit Emission'!AM72)*3412969.28327645/'Life time change'!$C27</f>
        <v>65242711.016636878</v>
      </c>
      <c r="IM116">
        <f>('RCP19-NEW'!BV29*'Per Unit Emission'!AN72)*3412969.28327645/'Life time change'!$C27</f>
        <v>44916584.641865373</v>
      </c>
      <c r="IN116">
        <f>('RCP19-NEW'!BW29*'Per Unit Emission'!AO72)*3412969.28327645/'Life time change'!$C27</f>
        <v>529288603.77832264</v>
      </c>
      <c r="IO116">
        <f>('RCP19-NEW'!BX29*'Per Unit Emission'!AP72)*3412969.28327645/'Life time change'!$C27</f>
        <v>12565369.241731048</v>
      </c>
      <c r="IP116">
        <f>('RCP19-NEW'!BY29*'Per Unit Emission'!AQ72)*3412969.28327645/'Life time change'!$C27</f>
        <v>31433852.356133722</v>
      </c>
      <c r="IQ116">
        <f>('RCP19-NEW'!BZ29*'Per Unit Emission'!AR72)*3412969.28327645/'Life time change'!$C27</f>
        <v>296428223.1555723</v>
      </c>
      <c r="IR116">
        <f>('RCP19-NEW'!CA29*'Per Unit Emission'!AS72)*3412969.28327645/'Life time change'!$C27</f>
        <v>1285050926.2801423</v>
      </c>
      <c r="IS116">
        <f>('RCP19-NEW'!CB29*'Per Unit Emission'!AT72)*3412969.28327645/'Life time change'!$C27</f>
        <v>200445542.61217129</v>
      </c>
      <c r="IT116">
        <f>('RCP19-NEW'!CC29*'Per Unit Emission'!AU72)*3412969.28327645/'Life time change'!$C27</f>
        <v>160903376.26492909</v>
      </c>
      <c r="IU116">
        <f>('RCP19-NEW'!CD29*'Per Unit Emission'!AV72)*3412969.28327645/'Life time change'!$C27</f>
        <v>43151611.30277212</v>
      </c>
      <c r="IV116">
        <f>('RCP19-NEW'!CE29*'Per Unit Emission'!AW72)*3412969.28327645/'Life time change'!$C27</f>
        <v>69650889.401855603</v>
      </c>
      <c r="IW116">
        <f>('RCP19-NEW'!CF29*'Per Unit Emission'!AX72)*3412969.28327645/'Life time change'!$C27</f>
        <v>164697959.47226244</v>
      </c>
      <c r="IX116">
        <f>('RCP19-NEW'!CG29*'Per Unit Emission'!AY72)*3412969.28327645/'Life time change'!$C27</f>
        <v>92300110.907241032</v>
      </c>
      <c r="IY116">
        <f>('RCP19-NEW'!CH29*'Per Unit Emission'!AZ72)*3412969.28327645/'Life time change'!$C27</f>
        <v>466907636.43850136</v>
      </c>
    </row>
    <row r="117" spans="1:259" x14ac:dyDescent="0.25">
      <c r="A117">
        <v>2036</v>
      </c>
      <c r="B117">
        <f>('Base-New'!C30*'Per Unit Emission'!C73)*3412969.28327645/'Life time change'!$C28</f>
        <v>0</v>
      </c>
      <c r="C117">
        <f>('Base-New'!D30*'Per Unit Emission'!D73)*3412969.28327645/'Life time change'!$C28</f>
        <v>0</v>
      </c>
      <c r="D117">
        <f>('Base-New'!E30*'Per Unit Emission'!E73)*3412969.28327645/'Life time change'!$C28</f>
        <v>0</v>
      </c>
      <c r="E117">
        <f>('Base-New'!F30*'Per Unit Emission'!F73)*3412969.28327645/'Life time change'!$C28</f>
        <v>0</v>
      </c>
      <c r="F117">
        <f>('Base-New'!G30*'Per Unit Emission'!G73)*3412969.28327645/'Life time change'!$C28</f>
        <v>0</v>
      </c>
      <c r="G117">
        <f>('Base-New'!H30*'Per Unit Emission'!H73)*3412969.28327645/'Life time change'!$C28</f>
        <v>0</v>
      </c>
      <c r="H117">
        <f>('Base-New'!I30*'Per Unit Emission'!I73)*3412969.28327645/'Life time change'!$C28</f>
        <v>0</v>
      </c>
      <c r="I117">
        <f>('Base-New'!J30*'Per Unit Emission'!J73)*3412969.28327645/'Life time change'!$C28</f>
        <v>0</v>
      </c>
      <c r="J117">
        <f>('Base-New'!K30*'Per Unit Emission'!K73)*3412969.28327645/'Life time change'!$C28</f>
        <v>0</v>
      </c>
      <c r="K117">
        <f>('Base-New'!L30*'Per Unit Emission'!L73)*3412969.28327645/'Life time change'!$C28</f>
        <v>0</v>
      </c>
      <c r="L117">
        <f>('Base-New'!M30*'Per Unit Emission'!M73)*3412969.28327645/'Life time change'!$C28</f>
        <v>0</v>
      </c>
      <c r="M117">
        <f>('Base-New'!N30*'Per Unit Emission'!N73)*3412969.28327645/'Life time change'!$C28</f>
        <v>0</v>
      </c>
      <c r="N117">
        <f>('Base-New'!O30*'Per Unit Emission'!O73)*3412969.28327645/'Life time change'!$C28</f>
        <v>0</v>
      </c>
      <c r="O117">
        <f>('Base-New'!P30*'Per Unit Emission'!P73)*3412969.28327645/'Life time change'!$C28</f>
        <v>0</v>
      </c>
      <c r="P117">
        <f>('Base-New'!Q30*'Per Unit Emission'!Q73)*3412969.28327645/'Life time change'!$C28</f>
        <v>0</v>
      </c>
      <c r="Q117">
        <f>('Base-New'!R30*'Per Unit Emission'!R73)*3412969.28327645/'Life time change'!$C28</f>
        <v>0</v>
      </c>
      <c r="R117">
        <v>26</v>
      </c>
      <c r="S117">
        <f>('Base-New'!T30*'Per Unit Emission'!C73)*3412969.28327645/'Life time change'!$C28</f>
        <v>272926901.37065184</v>
      </c>
      <c r="T117">
        <f>('Base-New'!U30*'Per Unit Emission'!D73)*3412969.28327645/'Life time change'!$C28</f>
        <v>96090555.04017967</v>
      </c>
      <c r="U117">
        <f>('Base-New'!V30*'Per Unit Emission'!E73)*3412969.28327645/'Life time change'!$C28</f>
        <v>0</v>
      </c>
      <c r="V117">
        <f>('Base-New'!W30*'Per Unit Emission'!F73)*3412969.28327645/'Life time change'!$C28</f>
        <v>15785117.498889158</v>
      </c>
      <c r="W117">
        <f>('Base-New'!X30*'Per Unit Emission'!G73)*3412969.28327645/'Life time change'!$C28</f>
        <v>194424526.05789566</v>
      </c>
      <c r="X117">
        <f>('Base-New'!Y30*'Per Unit Emission'!H73)*3412969.28327645/'Life time change'!$C28</f>
        <v>6413815.6864280961</v>
      </c>
      <c r="Y117">
        <f>('Base-New'!Z30*'Per Unit Emission'!I73)*3412969.28327645/'Life time change'!$C28</f>
        <v>10884502.317491869</v>
      </c>
      <c r="Z117">
        <f>('Base-New'!AA30*'Per Unit Emission'!J73)*3412969.28327645/'Life time change'!$C28</f>
        <v>39305476.51113762</v>
      </c>
      <c r="AA117">
        <f>('Base-New'!AB30*'Per Unit Emission'!K73)*3412969.28327645/'Life time change'!$C28</f>
        <v>237350256.34313011</v>
      </c>
      <c r="AB117">
        <f>('Base-New'!AC30*'Per Unit Emission'!L73)*3412969.28327645/'Life time change'!$C28</f>
        <v>29037505.39221501</v>
      </c>
      <c r="AC117">
        <f>('Base-New'!AD30*'Per Unit Emission'!M73)*3412969.28327645/'Life time change'!$C28</f>
        <v>36729855.267090179</v>
      </c>
      <c r="AD117">
        <f>('Base-New'!AE30*'Per Unit Emission'!N73)*3412969.28327645/'Life time change'!$C28</f>
        <v>5875403.9058857271</v>
      </c>
      <c r="AE117">
        <f>('Base-New'!AF30*'Per Unit Emission'!O73)*3412969.28327645/'Life time change'!$C28</f>
        <v>16386343.812057849</v>
      </c>
      <c r="AF117">
        <f>('Base-New'!AG30*'Per Unit Emission'!P73)*3412969.28327645/'Life time change'!$C28</f>
        <v>17231103.526847549</v>
      </c>
      <c r="AG117">
        <f>('Base-New'!AH30*'Per Unit Emission'!Q73)*3412969.28327645/'Life time change'!$C28</f>
        <v>11494777.321777672</v>
      </c>
      <c r="AH117">
        <f>('Base-New'!AI30*'Per Unit Emission'!R73)*3412969.28327645/'Life time change'!$C28</f>
        <v>72571811.67166087</v>
      </c>
      <c r="AI117">
        <v>26</v>
      </c>
      <c r="AJ117">
        <f>('Base-New'!AK30*'Per Unit Emission'!C73)*3412969.28327645/'Life time change'!$C28</f>
        <v>545853802.74130547</v>
      </c>
      <c r="AK117">
        <f>('Base-New'!AL30*'Per Unit Emission'!D73)*3412969.28327645/'Life time change'!$C28</f>
        <v>189987232.54586974</v>
      </c>
      <c r="AL117">
        <f>('Base-New'!AM30*'Per Unit Emission'!E73)*3412969.28327645/'Life time change'!$C28</f>
        <v>0</v>
      </c>
      <c r="AM117">
        <f>('Base-New'!AN30*'Per Unit Emission'!F73)*3412969.28327645/'Life time change'!$C28</f>
        <v>31570234.997778472</v>
      </c>
      <c r="AN117">
        <f>('Base-New'!AO30*'Per Unit Emission'!G73)*3412969.28327645/'Life time change'!$C28</f>
        <v>388849052.11579013</v>
      </c>
      <c r="AO117">
        <f>('Base-New'!AP30*'Per Unit Emission'!H73)*3412969.28327645/'Life time change'!$C28</f>
        <v>12827631.372856192</v>
      </c>
      <c r="AP117">
        <f>('Base-New'!AQ30*'Per Unit Emission'!I73)*3412969.28327645/'Life time change'!$C28</f>
        <v>14343380.919207798</v>
      </c>
      <c r="AQ117">
        <f>('Base-New'!AR30*'Per Unit Emission'!J73)*3412969.28327645/'Life time change'!$C28</f>
        <v>78610953.022275239</v>
      </c>
      <c r="AR117">
        <f>('Base-New'!AS30*'Per Unit Emission'!K73)*3412969.28327645/'Life time change'!$C28</f>
        <v>474700512.68626022</v>
      </c>
      <c r="AS117">
        <f>('Base-New'!AT30*'Per Unit Emission'!L73)*3412969.28327645/'Life time change'!$C28</f>
        <v>58075010.784430176</v>
      </c>
      <c r="AT117">
        <f>('Base-New'!AU30*'Per Unit Emission'!M73)*3412969.28327645/'Life time change'!$C28</f>
        <v>73459710.534180358</v>
      </c>
      <c r="AU117">
        <f>('Base-New'!AV30*'Per Unit Emission'!N73)*3412969.28327645/'Life time change'!$C28</f>
        <v>11750807.811771471</v>
      </c>
      <c r="AV117">
        <f>('Base-New'!AW30*'Per Unit Emission'!O73)*3412969.28327645/'Life time change'!$C28</f>
        <v>32772687.62411584</v>
      </c>
      <c r="AW117">
        <f>('Base-New'!AX30*'Per Unit Emission'!P73)*3412969.28327645/'Life time change'!$C28</f>
        <v>34462207.053695098</v>
      </c>
      <c r="AX117">
        <f>('Base-New'!AY30*'Per Unit Emission'!Q73)*3412969.28327645/'Life time change'!$C28</f>
        <v>22989554.643555321</v>
      </c>
      <c r="AY117">
        <f>('Base-New'!AZ30*'Per Unit Emission'!R73)*3412969.28327645/'Life time change'!$C28</f>
        <v>145143623.34332192</v>
      </c>
      <c r="AZ117">
        <v>26</v>
      </c>
      <c r="BA117">
        <f>('Base-New'!BB30*'Per Unit Emission'!C73)*3412969.28327645/'Life time change'!$C28</f>
        <v>580721305.75489199</v>
      </c>
      <c r="BB117">
        <f>('Base-New'!BC30*'Per Unit Emission'!D73)*3412969.28327645/'Life time change'!$C28</f>
        <v>283876929.19699496</v>
      </c>
      <c r="BC117">
        <f>('Base-New'!BD30*'Per Unit Emission'!E73)*3412969.28327645/'Life time change'!$C28</f>
        <v>0</v>
      </c>
      <c r="BD117">
        <f>('Base-New'!BE30*'Per Unit Emission'!F73)*3412969.28327645/'Life time change'!$C28</f>
        <v>43642233.342605196</v>
      </c>
      <c r="BE117">
        <f>('Base-New'!BF30*'Per Unit Emission'!G73)*3412969.28327645/'Life time change'!$C28</f>
        <v>583273578.1736871</v>
      </c>
      <c r="BF117">
        <f>('Base-New'!BG30*'Per Unit Emission'!H73)*3412969.28327645/'Life time change'!$C28</f>
        <v>19241447.059284169</v>
      </c>
      <c r="BG117">
        <f>('Base-New'!BH30*'Per Unit Emission'!I73)*3412969.28327645/'Life time change'!$C28</f>
        <v>14384133.890535319</v>
      </c>
      <c r="BH117">
        <f>('Base-New'!BI30*'Per Unit Emission'!J73)*3412969.28327645/'Life time change'!$C28</f>
        <v>117916429.53341287</v>
      </c>
      <c r="BI117">
        <f>('Base-New'!BJ30*'Per Unit Emission'!K73)*3412969.28327645/'Life time change'!$C28</f>
        <v>712050769.02939034</v>
      </c>
      <c r="BJ117">
        <f>('Base-New'!BK30*'Per Unit Emission'!L73)*3412969.28327645/'Life time change'!$C28</f>
        <v>87112516.176645204</v>
      </c>
      <c r="BK117">
        <f>('Base-New'!BL30*'Per Unit Emission'!M73)*3412969.28327645/'Life time change'!$C28</f>
        <v>110189565.80127053</v>
      </c>
      <c r="BL117">
        <f>('Base-New'!BM30*'Per Unit Emission'!N73)*3412969.28327645/'Life time change'!$C28</f>
        <v>17626211.717657097</v>
      </c>
      <c r="BM117">
        <f>('Base-New'!BN30*'Per Unit Emission'!O73)*3412969.28327645/'Life time change'!$C28</f>
        <v>49159031.436173826</v>
      </c>
      <c r="BN117">
        <f>('Base-New'!BO30*'Per Unit Emission'!P73)*3412969.28327645/'Life time change'!$C28</f>
        <v>51693310.580542803</v>
      </c>
      <c r="BO117">
        <f>('Base-New'!BP30*'Per Unit Emission'!Q73)*3412969.28327645/'Life time change'!$C28</f>
        <v>34484331.965332903</v>
      </c>
      <c r="BP117">
        <f>('Base-New'!BQ30*'Per Unit Emission'!R73)*3412969.28327645/'Life time change'!$C28</f>
        <v>217715435.01498184</v>
      </c>
      <c r="BQ117">
        <v>26</v>
      </c>
      <c r="BR117">
        <f>('Base-New'!BS30*'Per Unit Emission'!C73)*3412969.28327645/'Life time change'!$C28</f>
        <v>581652404.34012747</v>
      </c>
      <c r="BS117">
        <f>('Base-New'!BT30*'Per Unit Emission'!D73)*3412969.28327645/'Life time change'!$C28</f>
        <v>347814681.25977874</v>
      </c>
      <c r="BT117">
        <f>('Base-New'!BU30*'Per Unit Emission'!E73)*3412969.28327645/'Life time change'!$C28</f>
        <v>0</v>
      </c>
      <c r="BU117">
        <f>('Base-New'!BV30*'Per Unit Emission'!F73)*3412969.28327645/'Life time change'!$C28</f>
        <v>43691436.001891635</v>
      </c>
      <c r="BV117">
        <f>('Base-New'!BW30*'Per Unit Emission'!G73)*3412969.28327645/'Life time change'!$C28</f>
        <v>777698104.23158228</v>
      </c>
      <c r="BW117">
        <f>('Base-New'!BX30*'Per Unit Emission'!H73)*3412969.28327645/'Life time change'!$C28</f>
        <v>25655262.745712325</v>
      </c>
      <c r="BX117">
        <f>('Base-New'!BY30*'Per Unit Emission'!I73)*3412969.28327645/'Life time change'!$C28</f>
        <v>14424315.931528103</v>
      </c>
      <c r="BY117">
        <f>('Base-New'!BZ30*'Per Unit Emission'!J73)*3412969.28327645/'Life time change'!$C28</f>
        <v>157221906.04455048</v>
      </c>
      <c r="BZ117">
        <f>('Base-New'!CA30*'Per Unit Emission'!K73)*3412969.28327645/'Life time change'!$C28</f>
        <v>949401025.37252045</v>
      </c>
      <c r="CA117">
        <f>('Base-New'!CB30*'Per Unit Emission'!L73)*3412969.28327645/'Life time change'!$C28</f>
        <v>116150021.56886035</v>
      </c>
      <c r="CB117">
        <f>('Base-New'!CC30*'Per Unit Emission'!M73)*3412969.28327645/'Life time change'!$C28</f>
        <v>146919421.06836089</v>
      </c>
      <c r="CC117">
        <f>('Base-New'!CD30*'Per Unit Emission'!N73)*3412969.28327645/'Life time change'!$C28</f>
        <v>23501615.623542909</v>
      </c>
      <c r="CD117">
        <f>('Base-New'!CE30*'Per Unit Emission'!O73)*3412969.28327645/'Life time change'!$C28</f>
        <v>65545375.248231813</v>
      </c>
      <c r="CE117">
        <f>('Base-New'!CF30*'Per Unit Emission'!P73)*3412969.28327645/'Life time change'!$C28</f>
        <v>68924414.107390344</v>
      </c>
      <c r="CF117">
        <f>('Base-New'!CG30*'Per Unit Emission'!Q73)*3412969.28327645/'Life time change'!$C28</f>
        <v>45979109.287110642</v>
      </c>
      <c r="CG117">
        <f>('Base-New'!CH30*'Per Unit Emission'!R73)*3412969.28327645/'Life time change'!$C28</f>
        <v>290287246.68664348</v>
      </c>
      <c r="CJ117">
        <v>2036</v>
      </c>
      <c r="CK117">
        <f>('RCP26-NEW'!C30*'Per Unit Emission'!T73)*3412969.28327645/'Life time change'!$C28</f>
        <v>0</v>
      </c>
      <c r="CL117">
        <f>('RCP26-NEW'!D30*'Per Unit Emission'!U73)*3412969.28327645/'Life time change'!$C28</f>
        <v>0</v>
      </c>
      <c r="CM117">
        <f>('RCP26-NEW'!E30*'Per Unit Emission'!V73)*3412969.28327645/'Life time change'!$C28</f>
        <v>0</v>
      </c>
      <c r="CN117">
        <f>('RCP26-NEW'!F30*'Per Unit Emission'!W73)*3412969.28327645/'Life time change'!$C28</f>
        <v>0</v>
      </c>
      <c r="CO117">
        <f>('RCP26-NEW'!G30*'Per Unit Emission'!X73)*3412969.28327645/'Life time change'!$C28</f>
        <v>0</v>
      </c>
      <c r="CP117">
        <f>('RCP26-NEW'!H30*'Per Unit Emission'!Y73)*3412969.28327645/'Life time change'!$C28</f>
        <v>0</v>
      </c>
      <c r="CQ117">
        <f>('RCP26-NEW'!I30*'Per Unit Emission'!Z73)*3412969.28327645/'Life time change'!$C28</f>
        <v>0</v>
      </c>
      <c r="CR117">
        <f>('RCP26-NEW'!J30*'Per Unit Emission'!AA73)*3412969.28327645/'Life time change'!$C28</f>
        <v>0</v>
      </c>
      <c r="CS117">
        <f>('RCP26-NEW'!K30*'Per Unit Emission'!AB73)*3412969.28327645/'Life time change'!$C28</f>
        <v>0</v>
      </c>
      <c r="CT117">
        <f>('RCP26-NEW'!L30*'Per Unit Emission'!AC73)*3412969.28327645/'Life time change'!$C28</f>
        <v>0</v>
      </c>
      <c r="CU117">
        <f>('RCP26-NEW'!M30*'Per Unit Emission'!AD73)*3412969.28327645/'Life time change'!$C28</f>
        <v>0</v>
      </c>
      <c r="CV117">
        <f>('RCP26-NEW'!N30*'Per Unit Emission'!AE73)*3412969.28327645/'Life time change'!$C28</f>
        <v>0</v>
      </c>
      <c r="CW117">
        <f>('RCP26-NEW'!O30*'Per Unit Emission'!AF73)*3412969.28327645/'Life time change'!$C28</f>
        <v>0</v>
      </c>
      <c r="CX117">
        <f>('RCP26-NEW'!P30*'Per Unit Emission'!AG73)*3412969.28327645/'Life time change'!$C28</f>
        <v>0</v>
      </c>
      <c r="CY117">
        <f>('RCP26-NEW'!Q30*'Per Unit Emission'!AH73)*3412969.28327645/'Life time change'!$C28</f>
        <v>0</v>
      </c>
      <c r="CZ117">
        <f>('RCP26-NEW'!R30*'Per Unit Emission'!AI73)*3412969.28327645/'Life time change'!$C28</f>
        <v>0</v>
      </c>
      <c r="DA117">
        <f>('RCP26-NEW'!S30*'Per Unit Emission'!AJ73)*3412969.28327645</f>
        <v>0</v>
      </c>
      <c r="DB117">
        <f>('RCP26-NEW'!T30*'Per Unit Emission'!T73)*3412969.28327645/'Life time change'!$C28</f>
        <v>457749874.77458704</v>
      </c>
      <c r="DC117">
        <f>('RCP26-NEW'!U30*'Per Unit Emission'!U73)*3412969.28327645/'Life time change'!$C28</f>
        <v>160892034.54282662</v>
      </c>
      <c r="DD117">
        <f>('RCP26-NEW'!V30*'Per Unit Emission'!V73)*3412969.28327645/'Life time change'!$C28</f>
        <v>0</v>
      </c>
      <c r="DE117">
        <f>('RCP26-NEW'!W30*'Per Unit Emission'!W73)*3412969.28327645/'Life time change'!$C28</f>
        <v>21997266.688089974</v>
      </c>
      <c r="DF117">
        <f>('RCP26-NEW'!X30*'Per Unit Emission'!X73)*3412969.28327645/'Life time change'!$C28</f>
        <v>247724957.91593388</v>
      </c>
      <c r="DG117">
        <f>('RCP26-NEW'!Y30*'Per Unit Emission'!Y73)*3412969.28327645/'Life time change'!$C28</f>
        <v>11647338.862339349</v>
      </c>
      <c r="DH117">
        <f>('RCP26-NEW'!Z30*'Per Unit Emission'!Z73)*3412969.28327645/'Life time change'!$C28</f>
        <v>18484393.274132445</v>
      </c>
      <c r="DI117">
        <f>('RCP26-NEW'!AA30*'Per Unit Emission'!AA73)*3412969.28327645/'Life time change'!$C28</f>
        <v>68725060.468295991</v>
      </c>
      <c r="DJ117">
        <f>('RCP26-NEW'!AB30*'Per Unit Emission'!AB73)*3412969.28327645/'Life time change'!$C28</f>
        <v>373338150.52414018</v>
      </c>
      <c r="DK117">
        <f>('RCP26-NEW'!AC30*'Per Unit Emission'!AC73)*3412969.28327645/'Life time change'!$C28</f>
        <v>43507387.320285767</v>
      </c>
      <c r="DL117">
        <f>('RCP26-NEW'!AD30*'Per Unit Emission'!AD73)*3412969.28327645/'Life time change'!$C28</f>
        <v>99945439.601665109</v>
      </c>
      <c r="DM117">
        <f>('RCP26-NEW'!AE30*'Per Unit Emission'!AE73)*3412969.28327645/'Life time change'!$C28</f>
        <v>9739900.153592268</v>
      </c>
      <c r="DN117">
        <f>('RCP26-NEW'!AF30*'Per Unit Emission'!AF73)*3412969.28327645/'Life time change'!$C28</f>
        <v>27003548.706879143</v>
      </c>
      <c r="DO117">
        <f>('RCP26-NEW'!AG30*'Per Unit Emission'!AG73)*3412969.28327645/'Life time change'!$C28</f>
        <v>48649865.118617192</v>
      </c>
      <c r="DP117">
        <f>('RCP26-NEW'!AH30*'Per Unit Emission'!AH73)*3412969.28327645/'Life time change'!$C28</f>
        <v>27504645.004849758</v>
      </c>
      <c r="DQ117">
        <f>('RCP26-NEW'!AI30*'Per Unit Emission'!AI73)*3412969.28327645/'Life time change'!$C28</f>
        <v>130423631.36749734</v>
      </c>
      <c r="DR117">
        <f>('RCP26-NEW'!AJ30*'Per Unit Emission'!AJ73)*3412969.28327645</f>
        <v>0</v>
      </c>
      <c r="DS117">
        <f>('RCP26-NEW'!AK30*'Per Unit Emission'!T73)*3412969.28327645/'Life time change'!$C28</f>
        <v>727353589.85234261</v>
      </c>
      <c r="DT117">
        <f>('RCP26-NEW'!AL30*'Per Unit Emission'!U73)*3412969.28327645/'Life time change'!$C28</f>
        <v>316825182.89860398</v>
      </c>
      <c r="DU117">
        <f>('RCP26-NEW'!AM30*'Per Unit Emission'!V73)*3412969.28327645/'Life time change'!$C28</f>
        <v>0</v>
      </c>
      <c r="DV117">
        <f>('RCP26-NEW'!AN30*'Per Unit Emission'!W73)*3412969.28327645/'Life time change'!$C28</f>
        <v>33737755.524500363</v>
      </c>
      <c r="DW117">
        <f>('RCP26-NEW'!AO30*'Per Unit Emission'!X73)*3412969.28327645/'Life time change'!$C28</f>
        <v>495449915.83186775</v>
      </c>
      <c r="DX117">
        <f>('RCP26-NEW'!AP30*'Per Unit Emission'!Y73)*3412969.28327645/'Life time change'!$C28</f>
        <v>23294677.724678602</v>
      </c>
      <c r="DY117">
        <f>('RCP26-NEW'!AQ30*'Per Unit Emission'!Z73)*3412969.28327645/'Life time change'!$C28</f>
        <v>23207548.558699127</v>
      </c>
      <c r="DZ117">
        <f>('RCP26-NEW'!AR30*'Per Unit Emission'!AA73)*3412969.28327645/'Life time change'!$C28</f>
        <v>137450120.93659124</v>
      </c>
      <c r="EA117">
        <f>('RCP26-NEW'!AS30*'Per Unit Emission'!AB73)*3412969.28327645/'Life time change'!$C28</f>
        <v>746676301.04828143</v>
      </c>
      <c r="EB117">
        <f>('RCP26-NEW'!AT30*'Per Unit Emission'!AC73)*3412969.28327645/'Life time change'!$C28</f>
        <v>87014774.640571535</v>
      </c>
      <c r="EC117">
        <f>('RCP26-NEW'!AU30*'Per Unit Emission'!AD73)*3412969.28327645/'Life time change'!$C28</f>
        <v>199890879.20332944</v>
      </c>
      <c r="ED117">
        <f>('RCP26-NEW'!AV30*'Per Unit Emission'!AE73)*3412969.28327645/'Life time change'!$C28</f>
        <v>19479800.30718451</v>
      </c>
      <c r="EE117">
        <f>('RCP26-NEW'!AW30*'Per Unit Emission'!AF73)*3412969.28327645/'Life time change'!$C28</f>
        <v>59151047.831753321</v>
      </c>
      <c r="EF117">
        <f>('RCP26-NEW'!AX30*'Per Unit Emission'!AG73)*3412969.28327645/'Life time change'!$C28</f>
        <v>97299730.237234488</v>
      </c>
      <c r="EG117">
        <f>('RCP26-NEW'!AY30*'Per Unit Emission'!AH73)*3412969.28327645/'Life time change'!$C28</f>
        <v>55009290.009699516</v>
      </c>
      <c r="EH117">
        <f>('RCP26-NEW'!AZ30*'Per Unit Emission'!AI73)*3412969.28327645/'Life time change'!$C28</f>
        <v>260847262.73499388</v>
      </c>
      <c r="EI117">
        <f>('RCP26-NEW'!BA30*'Per Unit Emission'!AJ73)*3412969.28327645</f>
        <v>0</v>
      </c>
      <c r="EJ117">
        <f>('RCP26-NEW'!BB30*'Per Unit Emission'!T73)*3412969.28327645/'Life time change'!$C28</f>
        <v>728528352.75636506</v>
      </c>
      <c r="EK117">
        <f>('RCP26-NEW'!BC30*'Per Unit Emission'!U73)*3412969.28327645/'Life time change'!$C28</f>
        <v>317161613.90147507</v>
      </c>
      <c r="EL117">
        <f>('RCP26-NEW'!BD30*'Per Unit Emission'!V73)*3412969.28327645/'Life time change'!$C28</f>
        <v>0</v>
      </c>
      <c r="EM117">
        <f>('RCP26-NEW'!BE30*'Per Unit Emission'!W73)*3412969.28327645/'Life time change'!$C28</f>
        <v>33789271.600359313</v>
      </c>
      <c r="EN117">
        <f>('RCP26-NEW'!BF30*'Per Unit Emission'!X73)*3412969.28327645/'Life time change'!$C28</f>
        <v>743174873.74780297</v>
      </c>
      <c r="EO117">
        <f>('RCP26-NEW'!BG30*'Per Unit Emission'!Y73)*3412969.28327645/'Life time change'!$C28</f>
        <v>34942016.587018028</v>
      </c>
      <c r="EP117">
        <f>('RCP26-NEW'!BH30*'Per Unit Emission'!Z73)*3412969.28327645/'Life time change'!$C28</f>
        <v>23256644.287495516</v>
      </c>
      <c r="EQ117">
        <f>('RCP26-NEW'!BI30*'Per Unit Emission'!AA73)*3412969.28327645/'Life time change'!$C28</f>
        <v>179516142.78970826</v>
      </c>
      <c r="ER117">
        <f>('RCP26-NEW'!BJ30*'Per Unit Emission'!AB73)*3412969.28327645/'Life time change'!$C28</f>
        <v>1120014451.5724175</v>
      </c>
      <c r="ES117">
        <f>('RCP26-NEW'!BK30*'Per Unit Emission'!AC73)*3412969.28327645/'Life time change'!$C28</f>
        <v>127271311.03822622</v>
      </c>
      <c r="ET117">
        <f>('RCP26-NEW'!BL30*'Per Unit Emission'!AD73)*3412969.28327645/'Life time change'!$C28</f>
        <v>299836318.80499476</v>
      </c>
      <c r="EU117">
        <f>('RCP26-NEW'!BM30*'Per Unit Emission'!AE73)*3412969.28327645/'Life time change'!$C28</f>
        <v>26334181.423070438</v>
      </c>
      <c r="EV117">
        <f>('RCP26-NEW'!BN30*'Per Unit Emission'!AF73)*3412969.28327645/'Life time change'!$C28</f>
        <v>69151505.804782331</v>
      </c>
      <c r="EW117">
        <f>('RCP26-NEW'!BO30*'Per Unit Emission'!AG73)*3412969.28327645/'Life time change'!$C28</f>
        <v>145949595.35585123</v>
      </c>
      <c r="EX117">
        <f>('RCP26-NEW'!BP30*'Per Unit Emission'!AH73)*3412969.28327645/'Life time change'!$C28</f>
        <v>82513935.014549404</v>
      </c>
      <c r="EY117">
        <f>('RCP26-NEW'!BQ30*'Per Unit Emission'!AI73)*3412969.28327645/'Life time change'!$C28</f>
        <v>391270894.1024915</v>
      </c>
      <c r="EZ117">
        <f>('RCP26-NEW'!BR30*'Per Unit Emission'!AJ73)*3412969.28327645</f>
        <v>0</v>
      </c>
      <c r="FA117">
        <f>('RCP26-NEW'!BS30*'Per Unit Emission'!T73)*3412969.28327645/'Life time change'!$C28</f>
        <v>729633562.2700721</v>
      </c>
      <c r="FB117">
        <f>('RCP26-NEW'!BT30*'Per Unit Emission'!U73)*3412969.28327645/'Life time change'!$C28</f>
        <v>317490023.90200424</v>
      </c>
      <c r="FC117">
        <f>('RCP26-NEW'!BU30*'Per Unit Emission'!V73)*3412969.28327645/'Life time change'!$C28</f>
        <v>0</v>
      </c>
      <c r="FD117">
        <f>('RCP26-NEW'!BV30*'Per Unit Emission'!W73)*3412969.28327645/'Life time change'!$C28</f>
        <v>33840279.886495724</v>
      </c>
      <c r="FE117">
        <f>('RCP26-NEW'!BW30*'Per Unit Emission'!X73)*3412969.28327645/'Life time change'!$C28</f>
        <v>819780966.59479344</v>
      </c>
      <c r="FF117">
        <f>('RCP26-NEW'!BX30*'Per Unit Emission'!Y73)*3412969.28327645/'Life time change'!$C28</f>
        <v>46327065.675971292</v>
      </c>
      <c r="FG117">
        <f>('RCP26-NEW'!BY30*'Per Unit Emission'!Z73)*3412969.28327645/'Life time change'!$C28</f>
        <v>23302975.079883646</v>
      </c>
      <c r="FH117">
        <f>('RCP26-NEW'!BZ30*'Per Unit Emission'!AA73)*3412969.28327645/'Life time change'!$C28</f>
        <v>179662623.83706826</v>
      </c>
      <c r="FI117">
        <f>('RCP26-NEW'!CA30*'Per Unit Emission'!AB73)*3412969.28327645/'Life time change'!$C28</f>
        <v>1493352602.0965567</v>
      </c>
      <c r="FJ117">
        <f>('RCP26-NEW'!CB30*'Per Unit Emission'!AC73)*3412969.28327645/'Life time change'!$C28</f>
        <v>127356984.87353054</v>
      </c>
      <c r="FK117">
        <f>('RCP26-NEW'!CC30*'Per Unit Emission'!AD73)*3412969.28327645/'Life time change'!$C28</f>
        <v>399781758.4066602</v>
      </c>
      <c r="FL117">
        <f>('RCP26-NEW'!CD30*'Per Unit Emission'!AE73)*3412969.28327645/'Life time change'!$C28</f>
        <v>26354577.73731095</v>
      </c>
      <c r="FM117">
        <f>('RCP26-NEW'!CE30*'Per Unit Emission'!AF73)*3412969.28327645/'Life time change'!$C28</f>
        <v>69212235.997243628</v>
      </c>
      <c r="FN117">
        <f>('RCP26-NEW'!CF30*'Per Unit Emission'!AG73)*3412969.28327645/'Life time change'!$C28</f>
        <v>185000116.9719854</v>
      </c>
      <c r="FO117">
        <f>('RCP26-NEW'!CG30*'Per Unit Emission'!AH73)*3412969.28327645/'Life time change'!$C28</f>
        <v>110018580.01939915</v>
      </c>
      <c r="FP117">
        <f>('RCP26-NEW'!CH30*'Per Unit Emission'!AI73)*3412969.28327645/'Life time change'!$C28</f>
        <v>521694525.46998918</v>
      </c>
      <c r="FS117">
        <v>2036</v>
      </c>
      <c r="FT117">
        <f>('RCP19-NEW'!C30*'Per Unit Emission'!AK73)*3412969.28327645/'Life time change'!$C28</f>
        <v>0</v>
      </c>
      <c r="FU117">
        <f>('RCP19-NEW'!D30*'Per Unit Emission'!AL73)*3412969.28327645/'Life time change'!$C28</f>
        <v>0</v>
      </c>
      <c r="FV117">
        <f>('RCP19-NEW'!E30*'Per Unit Emission'!AM73)*3412969.28327645/'Life time change'!$C28</f>
        <v>0</v>
      </c>
      <c r="FW117">
        <f>('RCP19-NEW'!F30*'Per Unit Emission'!AN73)*3412969.28327645/'Life time change'!$C28</f>
        <v>0</v>
      </c>
      <c r="FX117">
        <f>('RCP19-NEW'!G30*'Per Unit Emission'!AO73)*3412969.28327645/'Life time change'!$C28</f>
        <v>0</v>
      </c>
      <c r="FY117">
        <f>('RCP19-NEW'!H30*'Per Unit Emission'!AP73)*3412969.28327645/'Life time change'!$C28</f>
        <v>0</v>
      </c>
      <c r="FZ117">
        <f>('RCP19-NEW'!I30*'Per Unit Emission'!AQ73)*3412969.28327645/'Life time change'!$C28</f>
        <v>0</v>
      </c>
      <c r="GA117">
        <f>('RCP19-NEW'!J30*'Per Unit Emission'!AR73)*3412969.28327645/'Life time change'!$C28</f>
        <v>0</v>
      </c>
      <c r="GB117">
        <f>('RCP19-NEW'!K30*'Per Unit Emission'!AS73)*3412969.28327645/'Life time change'!$C28</f>
        <v>0</v>
      </c>
      <c r="GC117">
        <f>('RCP19-NEW'!L30*'Per Unit Emission'!AT73)*3412969.28327645/'Life time change'!$C28</f>
        <v>0</v>
      </c>
      <c r="GD117">
        <f>('RCP19-NEW'!M30*'Per Unit Emission'!AU73)*3412969.28327645/'Life time change'!$C28</f>
        <v>0</v>
      </c>
      <c r="GE117">
        <f>('RCP19-NEW'!N30*'Per Unit Emission'!AV73)*3412969.28327645/'Life time change'!$C28</f>
        <v>0</v>
      </c>
      <c r="GF117">
        <f>('RCP19-NEW'!O30*'Per Unit Emission'!AW73)*3412969.28327645/'Life time change'!$C28</f>
        <v>0</v>
      </c>
      <c r="GG117">
        <f>('RCP19-NEW'!P30*'Per Unit Emission'!AX73)*3412969.28327645/'Life time change'!$C28</f>
        <v>0</v>
      </c>
      <c r="GH117">
        <f>('RCP19-NEW'!Q30*'Per Unit Emission'!AY73)*3412969.28327645/'Life time change'!$C28</f>
        <v>0</v>
      </c>
      <c r="GI117">
        <f>('RCP19-NEW'!R30*'Per Unit Emission'!AZ73)*3412969.28327645/'Life time change'!$C28</f>
        <v>0</v>
      </c>
      <c r="GJ117">
        <f>('RCP19-NEW'!S30*'Per Unit Emission'!BA73)*3412969.28327645</f>
        <v>0</v>
      </c>
      <c r="GK117">
        <f>('RCP19-NEW'!T30*'Per Unit Emission'!AK73)*3412969.28327645/'Life time change'!$C28</f>
        <v>517099316.4308213</v>
      </c>
      <c r="GL117">
        <f>('RCP19-NEW'!U30*'Per Unit Emission'!AL73)*3412969.28327645/'Life time change'!$C28</f>
        <v>194798539.68586445</v>
      </c>
      <c r="GM117">
        <f>('RCP19-NEW'!V30*'Per Unit Emission'!AM73)*3412969.28327645/'Life time change'!$C28</f>
        <v>81349973.628816739</v>
      </c>
      <c r="GN117">
        <f>('RCP19-NEW'!W30*'Per Unit Emission'!AN73)*3412969.28327645/'Life time change'!$C28</f>
        <v>30389884.156346478</v>
      </c>
      <c r="GO117">
        <f>('RCP19-NEW'!X30*'Per Unit Emission'!AO73)*3412969.28327645/'Life time change'!$C28</f>
        <v>209424689.57217807</v>
      </c>
      <c r="GP117">
        <f>('RCP19-NEW'!Y30*'Per Unit Emission'!AP73)*3412969.28327645/'Life time change'!$C28</f>
        <v>6487877.2555481354</v>
      </c>
      <c r="GQ117">
        <f>('RCP19-NEW'!Z30*'Per Unit Emission'!AQ73)*3412969.28327645/'Life time change'!$C28</f>
        <v>21156143.58468071</v>
      </c>
      <c r="GR117">
        <f>('RCP19-NEW'!AA30*'Per Unit Emission'!AR73)*3412969.28327645/'Life time change'!$C28</f>
        <v>154575152.08219859</v>
      </c>
      <c r="GS117">
        <f>('RCP19-NEW'!AB30*'Per Unit Emission'!AS73)*3412969.28327645/'Life time change'!$C28</f>
        <v>534334770.65727293</v>
      </c>
      <c r="GT117">
        <f>('RCP19-NEW'!AC30*'Per Unit Emission'!AT73)*3412969.28327645/'Life time change'!$C28</f>
        <v>65614123.064722531</v>
      </c>
      <c r="GU117">
        <f>('RCP19-NEW'!AD30*'Per Unit Emission'!AU73)*3412969.28327645/'Life time change'!$C28</f>
        <v>99028202.820860803</v>
      </c>
      <c r="GV117">
        <f>('RCP19-NEW'!AE30*'Per Unit Emission'!AV73)*3412969.28327645/'Life time change'!$C28</f>
        <v>15243621.772630125</v>
      </c>
      <c r="GW117">
        <f>('RCP19-NEW'!AF30*'Per Unit Emission'!AW73)*3412969.28327645/'Life time change'!$C28</f>
        <v>28680040.397379208</v>
      </c>
      <c r="GX117">
        <f>('RCP19-NEW'!AG30*'Per Unit Emission'!AX73)*3412969.28327645/'Life time change'!$C28</f>
        <v>52982273.950580157</v>
      </c>
      <c r="GY117">
        <f>('RCP19-NEW'!AH30*'Per Unit Emission'!AY73)*3412969.28327645/'Life time change'!$C28</f>
        <v>35219338.27946087</v>
      </c>
      <c r="GZ117">
        <f>('RCP19-NEW'!AI30*'Per Unit Emission'!AZ73)*3412969.28327645/'Life time change'!$C28</f>
        <v>173552898.0449751</v>
      </c>
      <c r="HA117">
        <f>('RCP19-NEW'!AJ30*'Per Unit Emission'!BA73)*3412969.28327645</f>
        <v>0</v>
      </c>
      <c r="HB117">
        <f>('RCP19-NEW'!AK30*'Per Unit Emission'!AK73)*3412969.28327645/'Life time change'!$C28</f>
        <v>1016998805.0049587</v>
      </c>
      <c r="HC117">
        <f>('RCP19-NEW'!AL30*'Per Unit Emission'!AL73)*3412969.28327645/'Life time change'!$C28</f>
        <v>389596871.47259873</v>
      </c>
      <c r="HD117">
        <f>('RCP19-NEW'!AM30*'Per Unit Emission'!AM73)*3412969.28327645/'Life time change'!$C28</f>
        <v>170381742.64795849</v>
      </c>
      <c r="HE117">
        <f>('RCP19-NEW'!AN30*'Per Unit Emission'!AN73)*3412969.28327645/'Life time change'!$C28</f>
        <v>39340807.557777032</v>
      </c>
      <c r="HF117">
        <f>('RCP19-NEW'!AO30*'Per Unit Emission'!AO73)*3412969.28327645/'Life time change'!$C28</f>
        <v>418849379.14435613</v>
      </c>
      <c r="HG117">
        <f>('RCP19-NEW'!AP30*'Per Unit Emission'!AP73)*3412969.28327645/'Life time change'!$C28</f>
        <v>11424322.302825151</v>
      </c>
      <c r="HH117">
        <f>('RCP19-NEW'!AQ30*'Per Unit Emission'!AQ73)*3412969.28327645/'Life time change'!$C28</f>
        <v>42312287.169361487</v>
      </c>
      <c r="HI117">
        <f>('RCP19-NEW'!AR30*'Per Unit Emission'!AR73)*3412969.28327645/'Life time change'!$C28</f>
        <v>302136855.39164722</v>
      </c>
      <c r="HJ117">
        <f>('RCP19-NEW'!AS30*'Per Unit Emission'!AS73)*3412969.28327645/'Life time change'!$C28</f>
        <v>1068669541.3145429</v>
      </c>
      <c r="HK117">
        <f>('RCP19-NEW'!AT30*'Per Unit Emission'!AT73)*3412969.28327645/'Life time change'!$C28</f>
        <v>131228246.12944481</v>
      </c>
      <c r="HL117">
        <f>('RCP19-NEW'!AU30*'Per Unit Emission'!AU73)*3412969.28327645/'Life time change'!$C28</f>
        <v>138031649.50127798</v>
      </c>
      <c r="HM117">
        <f>('RCP19-NEW'!AV30*'Per Unit Emission'!AV73)*3412969.28327645/'Life time change'!$C28</f>
        <v>30487243.545260251</v>
      </c>
      <c r="HN117">
        <f>('RCP19-NEW'!AW30*'Per Unit Emission'!AW73)*3412969.28327645/'Life time change'!$C28</f>
        <v>57360080.794758491</v>
      </c>
      <c r="HO117">
        <f>('RCP19-NEW'!AX30*'Per Unit Emission'!AX73)*3412969.28327645/'Life time change'!$C28</f>
        <v>105964547.90116018</v>
      </c>
      <c r="HP117">
        <f>('RCP19-NEW'!AY30*'Per Unit Emission'!AY73)*3412969.28327645/'Life time change'!$C28</f>
        <v>70438676.558921456</v>
      </c>
      <c r="HQ117">
        <f>('RCP19-NEW'!AZ30*'Per Unit Emission'!AZ73)*3412969.28327645/'Life time change'!$C28</f>
        <v>347105796.08995086</v>
      </c>
      <c r="HR117">
        <f>('RCP19-NEW'!BA30*'Per Unit Emission'!BA73)*3412969.28327645</f>
        <v>0</v>
      </c>
      <c r="HS117">
        <f>('RCP19-NEW'!BB30*'Per Unit Emission'!AK73)*3412969.28327645/'Life time change'!$C28</f>
        <v>1017853599.0684493</v>
      </c>
      <c r="HT117">
        <f>('RCP19-NEW'!BC30*'Per Unit Emission'!AL73)*3412969.28327645/'Life time change'!$C28</f>
        <v>406435082.51909649</v>
      </c>
      <c r="HU117">
        <f>('RCP19-NEW'!BD30*'Per Unit Emission'!AM73)*3412969.28327645/'Life time change'!$C28</f>
        <v>170524284.60143438</v>
      </c>
      <c r="HV117">
        <f>('RCP19-NEW'!BE30*'Per Unit Emission'!AN73)*3412969.28327645/'Life time change'!$C28</f>
        <v>39400301.697100475</v>
      </c>
      <c r="HW117">
        <f>('RCP19-NEW'!BF30*'Per Unit Emission'!AO73)*3412969.28327645/'Life time change'!$C28</f>
        <v>470170805.32024825</v>
      </c>
      <c r="HX117">
        <f>('RCP19-NEW'!BG30*'Per Unit Emission'!AP73)*3412969.28327645/'Life time change'!$C28</f>
        <v>11435773.546308268</v>
      </c>
      <c r="HY117">
        <f>('RCP19-NEW'!BH30*'Per Unit Emission'!AQ73)*3412969.28327645/'Life time change'!$C28</f>
        <v>46051825.759593032</v>
      </c>
      <c r="HZ117">
        <f>('RCP19-NEW'!BI30*'Per Unit Emission'!AR73)*3412969.28327645/'Life time change'!$C28</f>
        <v>302411010.83017558</v>
      </c>
      <c r="IA117">
        <f>('RCP19-NEW'!BJ30*'Per Unit Emission'!AS73)*3412969.28327645/'Life time change'!$C28</f>
        <v>1322163195.904196</v>
      </c>
      <c r="IB117">
        <f>('RCP19-NEW'!BK30*'Per Unit Emission'!AT73)*3412969.28327645/'Life time change'!$C28</f>
        <v>162863435.88092905</v>
      </c>
      <c r="IC117">
        <f>('RCP19-NEW'!BL30*'Per Unit Emission'!AU73)*3412969.28327645/'Life time change'!$C28</f>
        <v>138214818.39374268</v>
      </c>
      <c r="ID117">
        <f>('RCP19-NEW'!BM30*'Per Unit Emission'!AV73)*3412969.28327645/'Life time change'!$C28</f>
        <v>45730865.317890383</v>
      </c>
      <c r="IE117">
        <f>('RCP19-NEW'!BN30*'Per Unit Emission'!AW73)*3412969.28327645/'Life time change'!$C28</f>
        <v>86040121.19213748</v>
      </c>
      <c r="IF117">
        <f>('RCP19-NEW'!BO30*'Per Unit Emission'!AX73)*3412969.28327645/'Life time change'!$C28</f>
        <v>126486110.24024121</v>
      </c>
      <c r="IG117">
        <f>('RCP19-NEW'!BP30*'Per Unit Emission'!AY73)*3412969.28327645/'Life time change'!$C28</f>
        <v>105658014.83838253</v>
      </c>
      <c r="IH117">
        <f>('RCP19-NEW'!BQ30*'Per Unit Emission'!AZ73)*3412969.28327645/'Life time change'!$C28</f>
        <v>503434038.32642734</v>
      </c>
      <c r="II117">
        <f>('RCP19-NEW'!BR30*'Per Unit Emission'!BA73)*3412969.28327645</f>
        <v>0</v>
      </c>
      <c r="IJ117">
        <f>('RCP19-NEW'!BS30*'Per Unit Emission'!AK73)*3412969.28327645/'Life time change'!$C28</f>
        <v>1018695167.075508</v>
      </c>
      <c r="IK117">
        <f>('RCP19-NEW'!BT30*'Per Unit Emission'!AL73)*3412969.28327645/'Life time change'!$C28</f>
        <v>406728931.12019622</v>
      </c>
      <c r="IL117">
        <f>('RCP19-NEW'!BU30*'Per Unit Emission'!AM73)*3412969.28327645/'Life time change'!$C28</f>
        <v>170664475.67029393</v>
      </c>
      <c r="IM117">
        <f>('RCP19-NEW'!BV30*'Per Unit Emission'!AN73)*3412969.28327645/'Life time change'!$C28</f>
        <v>39454863.393476799</v>
      </c>
      <c r="IN117">
        <f>('RCP19-NEW'!BW30*'Per Unit Emission'!AO73)*3412969.28327645/'Life time change'!$C28</f>
        <v>470495560.60252815</v>
      </c>
      <c r="IO117">
        <f>('RCP19-NEW'!BX30*'Per Unit Emission'!AP73)*3412969.28327645/'Life time change'!$C28</f>
        <v>11447124.58602087</v>
      </c>
      <c r="IP117">
        <f>('RCP19-NEW'!BY30*'Per Unit Emission'!AQ73)*3412969.28327645/'Life time change'!$C28</f>
        <v>46085862.5939634</v>
      </c>
      <c r="IQ117">
        <f>('RCP19-NEW'!BZ30*'Per Unit Emission'!AR73)*3412969.28327645/'Life time change'!$C28</f>
        <v>302672043.87300235</v>
      </c>
      <c r="IR117">
        <f>('RCP19-NEW'!CA30*'Per Unit Emission'!AS73)*3412969.28327645/'Life time change'!$C28</f>
        <v>1322960016.1406434</v>
      </c>
      <c r="IS117">
        <f>('RCP19-NEW'!CB30*'Per Unit Emission'!AT73)*3412969.28327645/'Life time change'!$C28</f>
        <v>162955067.6879153</v>
      </c>
      <c r="IT117">
        <f>('RCP19-NEW'!CC30*'Per Unit Emission'!AU73)*3412969.28327645/'Life time change'!$C28</f>
        <v>138382277.29363531</v>
      </c>
      <c r="IU117">
        <f>('RCP19-NEW'!CD30*'Per Unit Emission'!AV73)*3412969.28327645/'Life time change'!$C28</f>
        <v>47588632.699758254</v>
      </c>
      <c r="IV117">
        <f>('RCP19-NEW'!CE30*'Per Unit Emission'!AW73)*3412969.28327645/'Life time change'!$C28</f>
        <v>100390231.70287646</v>
      </c>
      <c r="IW117">
        <f>('RCP19-NEW'!CF30*'Per Unit Emission'!AX73)*3412969.28327645/'Life time change'!$C28</f>
        <v>126561116.51940626</v>
      </c>
      <c r="IX117">
        <f>('RCP19-NEW'!CG30*'Per Unit Emission'!AY73)*3412969.28327645/'Life time change'!$C28</f>
        <v>125691711.90573356</v>
      </c>
      <c r="IY117">
        <f>('RCP19-NEW'!CH30*'Per Unit Emission'!AZ73)*3412969.28327645/'Life time change'!$C28</f>
        <v>503676086.31292254</v>
      </c>
    </row>
    <row r="118" spans="1:259" x14ac:dyDescent="0.25">
      <c r="A118">
        <v>2037</v>
      </c>
      <c r="B118">
        <f>('Base-New'!C31*'Per Unit Emission'!C74)*3412969.28327645/'Life time change'!$C29</f>
        <v>0</v>
      </c>
      <c r="C118">
        <f>('Base-New'!D31*'Per Unit Emission'!D74)*3412969.28327645/'Life time change'!$C29</f>
        <v>0</v>
      </c>
      <c r="D118">
        <f>('Base-New'!E31*'Per Unit Emission'!E74)*3412969.28327645/'Life time change'!$C29</f>
        <v>0</v>
      </c>
      <c r="E118">
        <f>('Base-New'!F31*'Per Unit Emission'!F74)*3412969.28327645/'Life time change'!$C29</f>
        <v>0</v>
      </c>
      <c r="F118">
        <f>('Base-New'!G31*'Per Unit Emission'!G74)*3412969.28327645/'Life time change'!$C29</f>
        <v>0</v>
      </c>
      <c r="G118">
        <f>('Base-New'!H31*'Per Unit Emission'!H74)*3412969.28327645/'Life time change'!$C29</f>
        <v>0</v>
      </c>
      <c r="H118">
        <f>('Base-New'!I31*'Per Unit Emission'!I74)*3412969.28327645/'Life time change'!$C29</f>
        <v>0</v>
      </c>
      <c r="I118">
        <f>('Base-New'!J31*'Per Unit Emission'!J74)*3412969.28327645/'Life time change'!$C29</f>
        <v>0</v>
      </c>
      <c r="J118">
        <f>('Base-New'!K31*'Per Unit Emission'!K74)*3412969.28327645/'Life time change'!$C29</f>
        <v>0</v>
      </c>
      <c r="K118">
        <f>('Base-New'!L31*'Per Unit Emission'!L74)*3412969.28327645/'Life time change'!$C29</f>
        <v>0</v>
      </c>
      <c r="L118">
        <f>('Base-New'!M31*'Per Unit Emission'!M74)*3412969.28327645/'Life time change'!$C29</f>
        <v>0</v>
      </c>
      <c r="M118">
        <f>('Base-New'!N31*'Per Unit Emission'!N74)*3412969.28327645/'Life time change'!$C29</f>
        <v>0</v>
      </c>
      <c r="N118">
        <f>('Base-New'!O31*'Per Unit Emission'!O74)*3412969.28327645/'Life time change'!$C29</f>
        <v>0</v>
      </c>
      <c r="O118">
        <f>('Base-New'!P31*'Per Unit Emission'!P74)*3412969.28327645/'Life time change'!$C29</f>
        <v>0</v>
      </c>
      <c r="P118">
        <f>('Base-New'!Q31*'Per Unit Emission'!Q74)*3412969.28327645/'Life time change'!$C29</f>
        <v>0</v>
      </c>
      <c r="Q118">
        <f>('Base-New'!R31*'Per Unit Emission'!R74)*3412969.28327645/'Life time change'!$C29</f>
        <v>0</v>
      </c>
      <c r="R118">
        <v>27</v>
      </c>
      <c r="S118">
        <f>('Base-New'!T31*'Per Unit Emission'!C74)*3412969.28327645/'Life time change'!$C29</f>
        <v>304153233.25928593</v>
      </c>
      <c r="T118">
        <f>('Base-New'!U31*'Per Unit Emission'!D74)*3412969.28327645/'Life time change'!$C29</f>
        <v>142877148.29056993</v>
      </c>
      <c r="U118">
        <f>('Base-New'!V31*'Per Unit Emission'!E74)*3412969.28327645/'Life time change'!$C29</f>
        <v>0</v>
      </c>
      <c r="V118">
        <f>('Base-New'!W31*'Per Unit Emission'!F74)*3412969.28327645/'Life time change'!$C29</f>
        <v>19727537.502013005</v>
      </c>
      <c r="W118">
        <f>('Base-New'!X31*'Per Unit Emission'!G74)*3412969.28327645/'Life time change'!$C29</f>
        <v>242007201.18871012</v>
      </c>
      <c r="X118">
        <f>('Base-New'!Y31*'Per Unit Emission'!H74)*3412969.28327645/'Life time change'!$C29</f>
        <v>8332381.2092859205</v>
      </c>
      <c r="Y118">
        <f>('Base-New'!Z31*'Per Unit Emission'!I74)*3412969.28327645/'Life time change'!$C29</f>
        <v>8523948.8757698517</v>
      </c>
      <c r="Z118">
        <f>('Base-New'!AA31*'Per Unit Emission'!J74)*3412969.28327645/'Life time change'!$C29</f>
        <v>50204333.355553225</v>
      </c>
      <c r="AA118">
        <f>('Base-New'!AB31*'Per Unit Emission'!K74)*3412969.28327645/'Life time change'!$C29</f>
        <v>306999167.23797321</v>
      </c>
      <c r="AB118">
        <f>('Base-New'!AC31*'Per Unit Emission'!L74)*3412969.28327645/'Life time change'!$C29</f>
        <v>38033487.676055305</v>
      </c>
      <c r="AC118">
        <f>('Base-New'!AD31*'Per Unit Emission'!M74)*3412969.28327645/'Life time change'!$C29</f>
        <v>48441284.404284641</v>
      </c>
      <c r="AD118">
        <f>('Base-New'!AE31*'Per Unit Emission'!N74)*3412969.28327645/'Life time change'!$C29</f>
        <v>7282567.5761826672</v>
      </c>
      <c r="AE118">
        <f>('Base-New'!AF31*'Per Unit Emission'!O74)*3412969.28327645/'Life time change'!$C29</f>
        <v>22482323.096613817</v>
      </c>
      <c r="AF118">
        <f>('Base-New'!AG31*'Per Unit Emission'!P74)*3412969.28327645/'Life time change'!$C29</f>
        <v>24396091.874019276</v>
      </c>
      <c r="AG118">
        <f>('Base-New'!AH31*'Per Unit Emission'!Q74)*3412969.28327645/'Life time change'!$C29</f>
        <v>14295018.028416533</v>
      </c>
      <c r="AH118">
        <f>('Base-New'!AI31*'Per Unit Emission'!R74)*3412969.28327645/'Life time change'!$C29</f>
        <v>96355947.10587801</v>
      </c>
      <c r="AI118">
        <v>27</v>
      </c>
      <c r="AJ118">
        <f>('Base-New'!AK31*'Per Unit Emission'!C74)*3412969.28327645/'Life time change'!$C29</f>
        <v>305126023.56282681</v>
      </c>
      <c r="AK118">
        <f>('Base-New'!AL31*'Per Unit Emission'!D74)*3412969.28327645/'Life time change'!$C29</f>
        <v>287948094.42599261</v>
      </c>
      <c r="AL118">
        <f>('Base-New'!AM31*'Per Unit Emission'!E74)*3412969.28327645/'Life time change'!$C29</f>
        <v>0</v>
      </c>
      <c r="AM118">
        <f>('Base-New'!AN31*'Per Unit Emission'!F74)*3412969.28327645/'Life time change'!$C29</f>
        <v>39455075.004026011</v>
      </c>
      <c r="AN118">
        <f>('Base-New'!AO31*'Per Unit Emission'!G74)*3412969.28327645/'Life time change'!$C29</f>
        <v>484014402.37742025</v>
      </c>
      <c r="AO118">
        <f>('Base-New'!AP31*'Per Unit Emission'!H74)*3412969.28327645/'Life time change'!$C29</f>
        <v>16664762.418571841</v>
      </c>
      <c r="AP118">
        <f>('Base-New'!AQ31*'Per Unit Emission'!I74)*3412969.28327645/'Life time change'!$C29</f>
        <v>8566504.2147034016</v>
      </c>
      <c r="AQ118">
        <f>('Base-New'!AR31*'Per Unit Emission'!J74)*3412969.28327645/'Life time change'!$C29</f>
        <v>100408666.71110645</v>
      </c>
      <c r="AR118">
        <f>('Base-New'!AS31*'Per Unit Emission'!K74)*3412969.28327645/'Life time change'!$C29</f>
        <v>613998334.47594786</v>
      </c>
      <c r="AS118">
        <f>('Base-New'!AT31*'Per Unit Emission'!L74)*3412969.28327645/'Life time change'!$C29</f>
        <v>76066975.352110773</v>
      </c>
      <c r="AT118">
        <f>('Base-New'!AU31*'Per Unit Emission'!M74)*3412969.28327645/'Life time change'!$C29</f>
        <v>96882568.808569446</v>
      </c>
      <c r="AU118">
        <f>('Base-New'!AV31*'Per Unit Emission'!N74)*3412969.28327645/'Life time change'!$C29</f>
        <v>14565135.152365351</v>
      </c>
      <c r="AV118">
        <f>('Base-New'!AW31*'Per Unit Emission'!O74)*3412969.28327645/'Life time change'!$C29</f>
        <v>44964646.193227634</v>
      </c>
      <c r="AW118">
        <f>('Base-New'!AX31*'Per Unit Emission'!P74)*3412969.28327645/'Life time change'!$C29</f>
        <v>48792183.748038553</v>
      </c>
      <c r="AX118">
        <f>('Base-New'!AY31*'Per Unit Emission'!Q74)*3412969.28327645/'Life time change'!$C29</f>
        <v>28590036.05683301</v>
      </c>
      <c r="AY118">
        <f>('Base-New'!AZ31*'Per Unit Emission'!R74)*3412969.28327645/'Life time change'!$C29</f>
        <v>192711894.21175474</v>
      </c>
      <c r="AZ118">
        <v>27</v>
      </c>
      <c r="BA118">
        <f>('Base-New'!BB31*'Per Unit Emission'!C74)*3412969.28327645/'Life time change'!$C29</f>
        <v>306098021.8309418</v>
      </c>
      <c r="BB118">
        <f>('Base-New'!BC31*'Per Unit Emission'!D74)*3412969.28327645/'Life time change'!$C29</f>
        <v>417465160.28030342</v>
      </c>
      <c r="BC118">
        <f>('Base-New'!BD31*'Per Unit Emission'!E74)*3412969.28327645/'Life time change'!$C29</f>
        <v>0</v>
      </c>
      <c r="BD118">
        <f>('Base-New'!BE31*'Per Unit Emission'!F74)*3412969.28327645/'Life time change'!$C29</f>
        <v>48871626.125245914</v>
      </c>
      <c r="BE118">
        <f>('Base-New'!BF31*'Per Unit Emission'!G74)*3412969.28327645/'Life time change'!$C29</f>
        <v>726021603.56613016</v>
      </c>
      <c r="BF118">
        <f>('Base-New'!BG31*'Per Unit Emission'!H74)*3412969.28327645/'Life time change'!$C29</f>
        <v>24997143.627857767</v>
      </c>
      <c r="BG118">
        <f>('Base-New'!BH31*'Per Unit Emission'!I74)*3412969.28327645/'Life time change'!$C29</f>
        <v>8608363.2407925744</v>
      </c>
      <c r="BH118">
        <f>('Base-New'!BI31*'Per Unit Emission'!J74)*3412969.28327645/'Life time change'!$C29</f>
        <v>150613000.06665984</v>
      </c>
      <c r="BI118">
        <f>('Base-New'!BJ31*'Per Unit Emission'!K74)*3412969.28327645/'Life time change'!$C29</f>
        <v>920997501.71392262</v>
      </c>
      <c r="BJ118">
        <f>('Base-New'!BK31*'Per Unit Emission'!L74)*3412969.28327645/'Life time change'!$C29</f>
        <v>114100463.02816622</v>
      </c>
      <c r="BK118">
        <f>('Base-New'!BL31*'Per Unit Emission'!M74)*3412969.28327645/'Life time change'!$C29</f>
        <v>145323853.21285406</v>
      </c>
      <c r="BL118">
        <f>('Base-New'!BM31*'Per Unit Emission'!N74)*3412969.28327645/'Life time change'!$C29</f>
        <v>21847702.728548001</v>
      </c>
      <c r="BM118">
        <f>('Base-New'!BN31*'Per Unit Emission'!O74)*3412969.28327645/'Life time change'!$C29</f>
        <v>67446969.289841577</v>
      </c>
      <c r="BN118">
        <f>('Base-New'!BO31*'Per Unit Emission'!P74)*3412969.28327645/'Life time change'!$C29</f>
        <v>73188275.622057825</v>
      </c>
      <c r="BO118">
        <f>('Base-New'!BP31*'Per Unit Emission'!Q74)*3412969.28327645/'Life time change'!$C29</f>
        <v>42885054.08524958</v>
      </c>
      <c r="BP118">
        <f>('Base-New'!BQ31*'Per Unit Emission'!R74)*3412969.28327645/'Life time change'!$C29</f>
        <v>289067841.31763369</v>
      </c>
      <c r="BQ118">
        <v>27</v>
      </c>
      <c r="BR118">
        <f>('Base-New'!BS31*'Per Unit Emission'!C74)*3412969.28327645/'Life time change'!$C29</f>
        <v>307059551.85660571</v>
      </c>
      <c r="BS118">
        <f>('Base-New'!BT31*'Per Unit Emission'!D74)*3412969.28327645/'Life time change'!$C29</f>
        <v>426022886.78920949</v>
      </c>
      <c r="BT118">
        <f>('Base-New'!BU31*'Per Unit Emission'!E74)*3412969.28327645/'Life time change'!$C29</f>
        <v>0</v>
      </c>
      <c r="BU118">
        <f>('Base-New'!BV31*'Per Unit Emission'!F74)*3412969.28327645/'Life time change'!$C29</f>
        <v>48922469.481844217</v>
      </c>
      <c r="BV118">
        <f>('Base-New'!BW31*'Per Unit Emission'!G74)*3412969.28327645/'Life time change'!$C29</f>
        <v>811879039.44148266</v>
      </c>
      <c r="BW118">
        <f>('Base-New'!BX31*'Per Unit Emission'!H74)*3412969.28327645/'Life time change'!$C29</f>
        <v>33329524.837143682</v>
      </c>
      <c r="BX118">
        <f>('Base-New'!BY31*'Per Unit Emission'!I74)*3412969.28327645/'Life time change'!$C29</f>
        <v>8649565.46148731</v>
      </c>
      <c r="BY118">
        <f>('Base-New'!BZ31*'Per Unit Emission'!J74)*3412969.28327645/'Life time change'!$C29</f>
        <v>174785535.65369841</v>
      </c>
      <c r="BZ118">
        <f>('Base-New'!CA31*'Per Unit Emission'!K74)*3412969.28327645/'Life time change'!$C29</f>
        <v>1227996668.9518971</v>
      </c>
      <c r="CA118">
        <f>('Base-New'!CB31*'Per Unit Emission'!L74)*3412969.28327645/'Life time change'!$C29</f>
        <v>152133950.70422167</v>
      </c>
      <c r="CB118">
        <f>('Base-New'!CC31*'Per Unit Emission'!M74)*3412969.28327645/'Life time change'!$C29</f>
        <v>193765137.61713856</v>
      </c>
      <c r="CC118">
        <f>('Base-New'!CD31*'Per Unit Emission'!N74)*3412969.28327645/'Life time change'!$C29</f>
        <v>26710840.147464376</v>
      </c>
      <c r="CD118">
        <f>('Base-New'!CE31*'Per Unit Emission'!O74)*3412969.28327645/'Life time change'!$C29</f>
        <v>89929292.386455402</v>
      </c>
      <c r="CE118">
        <f>('Base-New'!CF31*'Per Unit Emission'!P74)*3412969.28327645/'Life time change'!$C29</f>
        <v>97584367.496077105</v>
      </c>
      <c r="CF118">
        <f>('Base-New'!CG31*'Per Unit Emission'!Q74)*3412969.28327645/'Life time change'!$C29</f>
        <v>57180072.11366602</v>
      </c>
      <c r="CG118">
        <f>('Base-New'!CH31*'Per Unit Emission'!R74)*3412969.28327645/'Life time change'!$C29</f>
        <v>385423788.42351109</v>
      </c>
      <c r="CJ118">
        <v>2037</v>
      </c>
      <c r="CK118">
        <f>('RCP26-NEW'!C31*'Per Unit Emission'!T74)*3412969.28327645/'Life time change'!$C29</f>
        <v>0</v>
      </c>
      <c r="CL118">
        <f>('RCP26-NEW'!D31*'Per Unit Emission'!U74)*3412969.28327645/'Life time change'!$C29</f>
        <v>0</v>
      </c>
      <c r="CM118">
        <f>('RCP26-NEW'!E31*'Per Unit Emission'!V74)*3412969.28327645/'Life time change'!$C29</f>
        <v>0</v>
      </c>
      <c r="CN118">
        <f>('RCP26-NEW'!F31*'Per Unit Emission'!W74)*3412969.28327645/'Life time change'!$C29</f>
        <v>0</v>
      </c>
      <c r="CO118">
        <f>('RCP26-NEW'!G31*'Per Unit Emission'!X74)*3412969.28327645/'Life time change'!$C29</f>
        <v>0</v>
      </c>
      <c r="CP118">
        <f>('RCP26-NEW'!H31*'Per Unit Emission'!Y74)*3412969.28327645/'Life time change'!$C29</f>
        <v>0</v>
      </c>
      <c r="CQ118">
        <f>('RCP26-NEW'!I31*'Per Unit Emission'!Z74)*3412969.28327645/'Life time change'!$C29</f>
        <v>0</v>
      </c>
      <c r="CR118">
        <f>('RCP26-NEW'!J31*'Per Unit Emission'!AA74)*3412969.28327645/'Life time change'!$C29</f>
        <v>0</v>
      </c>
      <c r="CS118">
        <f>('RCP26-NEW'!K31*'Per Unit Emission'!AB74)*3412969.28327645/'Life time change'!$C29</f>
        <v>0</v>
      </c>
      <c r="CT118">
        <f>('RCP26-NEW'!L31*'Per Unit Emission'!AC74)*3412969.28327645/'Life time change'!$C29</f>
        <v>0</v>
      </c>
      <c r="CU118">
        <f>('RCP26-NEW'!M31*'Per Unit Emission'!AD74)*3412969.28327645/'Life time change'!$C29</f>
        <v>0</v>
      </c>
      <c r="CV118">
        <f>('RCP26-NEW'!N31*'Per Unit Emission'!AE74)*3412969.28327645/'Life time change'!$C29</f>
        <v>0</v>
      </c>
      <c r="CW118">
        <f>('RCP26-NEW'!O31*'Per Unit Emission'!AF74)*3412969.28327645/'Life time change'!$C29</f>
        <v>0</v>
      </c>
      <c r="CX118">
        <f>('RCP26-NEW'!P31*'Per Unit Emission'!AG74)*3412969.28327645/'Life time change'!$C29</f>
        <v>0</v>
      </c>
      <c r="CY118">
        <f>('RCP26-NEW'!Q31*'Per Unit Emission'!AH74)*3412969.28327645/'Life time change'!$C29</f>
        <v>0</v>
      </c>
      <c r="CZ118">
        <f>('RCP26-NEW'!R31*'Per Unit Emission'!AI74)*3412969.28327645/'Life time change'!$C29</f>
        <v>0</v>
      </c>
      <c r="DA118">
        <f>('RCP26-NEW'!S31*'Per Unit Emission'!AJ74)*3412969.28327645</f>
        <v>0</v>
      </c>
      <c r="DB118">
        <f>('RCP26-NEW'!T31*'Per Unit Emission'!T74)*3412969.28327645/'Life time change'!$C29</f>
        <v>561350054.69855595</v>
      </c>
      <c r="DC118">
        <f>('RCP26-NEW'!U31*'Per Unit Emission'!U74)*3412969.28327645/'Life time change'!$C29</f>
        <v>238688139.48184177</v>
      </c>
      <c r="DD118">
        <f>('RCP26-NEW'!V31*'Per Unit Emission'!V74)*3412969.28327645/'Life time change'!$C29</f>
        <v>0</v>
      </c>
      <c r="DE118">
        <f>('RCP26-NEW'!W31*'Per Unit Emission'!W74)*3412969.28327645/'Life time change'!$C29</f>
        <v>22963554.172002386</v>
      </c>
      <c r="DF118">
        <f>('RCP26-NEW'!X31*'Per Unit Emission'!X74)*3412969.28327645/'Life time change'!$C29</f>
        <v>283788704.67593008</v>
      </c>
      <c r="DG118">
        <f>('RCP26-NEW'!Y31*'Per Unit Emission'!Y74)*3412969.28327645/'Life time change'!$C29</f>
        <v>16419720.799474835</v>
      </c>
      <c r="DH118">
        <f>('RCP26-NEW'!Z31*'Per Unit Emission'!Z74)*3412969.28327645/'Life time change'!$C29</f>
        <v>21557094.669873733</v>
      </c>
      <c r="DI118">
        <f>('RCP26-NEW'!AA31*'Per Unit Emission'!AA74)*3412969.28327645/'Life time change'!$C29</f>
        <v>88402217.249189451</v>
      </c>
      <c r="DJ118">
        <f>('RCP26-NEW'!AB31*'Per Unit Emission'!AB74)*3412969.28327645/'Life time change'!$C29</f>
        <v>467891981.13604051</v>
      </c>
      <c r="DK118">
        <f>('RCP26-NEW'!AC31*'Per Unit Emission'!AC74)*3412969.28327645/'Life time change'!$C29</f>
        <v>55434993.809595011</v>
      </c>
      <c r="DL118">
        <f>('RCP26-NEW'!AD31*'Per Unit Emission'!AD74)*3412969.28327645/'Life time change'!$C29</f>
        <v>130040066.1680219</v>
      </c>
      <c r="DM118">
        <f>('RCP26-NEW'!AE31*'Per Unit Emission'!AE74)*3412969.28327645/'Life time change'!$C29</f>
        <v>12036647.220295681</v>
      </c>
      <c r="DN118">
        <f>('RCP26-NEW'!AF31*'Per Unit Emission'!AF74)*3412969.28327645/'Life time change'!$C29</f>
        <v>38333688.161801673</v>
      </c>
      <c r="DO118">
        <f>('RCP26-NEW'!AG31*'Per Unit Emission'!AG74)*3412969.28327645/'Life time change'!$C29</f>
        <v>59872365.57509768</v>
      </c>
      <c r="DP118">
        <f>('RCP26-NEW'!AH31*'Per Unit Emission'!AH74)*3412969.28327645/'Life time change'!$C29</f>
        <v>34487242.752927512</v>
      </c>
      <c r="DQ118">
        <f>('RCP26-NEW'!AI31*'Per Unit Emission'!AI74)*3412969.28327645/'Life time change'!$C29</f>
        <v>171827721.06805366</v>
      </c>
      <c r="DR118">
        <f>('RCP26-NEW'!AJ31*'Per Unit Emission'!AJ74)*3412969.28327645</f>
        <v>0</v>
      </c>
      <c r="DS118">
        <f>('RCP26-NEW'!AK31*'Per Unit Emission'!T74)*3412969.28327645/'Life time change'!$C29</f>
        <v>874013778.42725253</v>
      </c>
      <c r="DT118">
        <f>('RCP26-NEW'!AL31*'Per Unit Emission'!U74)*3412969.28327645/'Life time change'!$C29</f>
        <v>421736197.16254658</v>
      </c>
      <c r="DU118">
        <f>('RCP26-NEW'!AM31*'Per Unit Emission'!V74)*3412969.28327645/'Life time change'!$C29</f>
        <v>0</v>
      </c>
      <c r="DV118">
        <f>('RCP26-NEW'!AN31*'Per Unit Emission'!W74)*3412969.28327645/'Life time change'!$C29</f>
        <v>23016590.455160163</v>
      </c>
      <c r="DW118">
        <f>('RCP26-NEW'!AO31*'Per Unit Emission'!X74)*3412969.28327645/'Life time change'!$C29</f>
        <v>567577409.35186136</v>
      </c>
      <c r="DX118">
        <f>('RCP26-NEW'!AP31*'Per Unit Emission'!Y74)*3412969.28327645/'Life time change'!$C29</f>
        <v>32839441.598949801</v>
      </c>
      <c r="DY118">
        <f>('RCP26-NEW'!AQ31*'Per Unit Emission'!Z74)*3412969.28327645/'Life time change'!$C29</f>
        <v>22947721.196615994</v>
      </c>
      <c r="DZ118">
        <f>('RCP26-NEW'!AR31*'Per Unit Emission'!AA74)*3412969.28327645/'Life time change'!$C29</f>
        <v>176804434.49837822</v>
      </c>
      <c r="EA118">
        <f>('RCP26-NEW'!AS31*'Per Unit Emission'!AB74)*3412969.28327645/'Life time change'!$C29</f>
        <v>935783962.27208102</v>
      </c>
      <c r="EB118">
        <f>('RCP26-NEW'!AT31*'Per Unit Emission'!AC74)*3412969.28327645/'Life time change'!$C29</f>
        <v>110869987.61919016</v>
      </c>
      <c r="EC118">
        <f>('RCP26-NEW'!AU31*'Per Unit Emission'!AD74)*3412969.28327645/'Life time change'!$C29</f>
        <v>260080132.3360438</v>
      </c>
      <c r="ED118">
        <f>('RCP26-NEW'!AV31*'Per Unit Emission'!AE74)*3412969.28327645/'Life time change'!$C29</f>
        <v>24073294.440591339</v>
      </c>
      <c r="EE118">
        <f>('RCP26-NEW'!AW31*'Per Unit Emission'!AF74)*3412969.28327645/'Life time change'!$C29</f>
        <v>76666970.307651803</v>
      </c>
      <c r="EF118">
        <f>('RCP26-NEW'!AX31*'Per Unit Emission'!AG74)*3412969.28327645/'Life time change'!$C29</f>
        <v>119744731.15019451</v>
      </c>
      <c r="EG118">
        <f>('RCP26-NEW'!AY31*'Per Unit Emission'!AH74)*3412969.28327645/'Life time change'!$C29</f>
        <v>68974485.505855024</v>
      </c>
      <c r="EH118">
        <f>('RCP26-NEW'!AZ31*'Per Unit Emission'!AI74)*3412969.28327645/'Life time change'!$C29</f>
        <v>343655442.13610733</v>
      </c>
      <c r="EI118">
        <f>('RCP26-NEW'!BA31*'Per Unit Emission'!AJ74)*3412969.28327645</f>
        <v>0</v>
      </c>
      <c r="EJ118">
        <f>('RCP26-NEW'!BB31*'Per Unit Emission'!T74)*3412969.28327645/'Life time change'!$C29</f>
        <v>875200893.78415024</v>
      </c>
      <c r="EK118">
        <f>('RCP26-NEW'!BC31*'Per Unit Emission'!U74)*3412969.28327645/'Life time change'!$C29</f>
        <v>422028026.29601246</v>
      </c>
      <c r="EL118">
        <f>('RCP26-NEW'!BD31*'Per Unit Emission'!V74)*3412969.28327645/'Life time change'!$C29</f>
        <v>0</v>
      </c>
      <c r="EM118">
        <f>('RCP26-NEW'!BE31*'Per Unit Emission'!W74)*3412969.28327645/'Life time change'!$C29</f>
        <v>23069248.498121299</v>
      </c>
      <c r="EN118">
        <f>('RCP26-NEW'!BF31*'Per Unit Emission'!X74)*3412969.28327645/'Life time change'!$C29</f>
        <v>638267752.24548113</v>
      </c>
      <c r="EO118">
        <f>('RCP26-NEW'!BG31*'Per Unit Emission'!Y74)*3412969.28327645/'Life time change'!$C29</f>
        <v>49259162.398424752</v>
      </c>
      <c r="EP118">
        <f>('RCP26-NEW'!BH31*'Per Unit Emission'!Z74)*3412969.28327645/'Life time change'!$C29</f>
        <v>22996572.580634061</v>
      </c>
      <c r="EQ118">
        <f>('RCP26-NEW'!BI31*'Per Unit Emission'!AA74)*3412969.28327645/'Life time change'!$C29</f>
        <v>219160420.97085637</v>
      </c>
      <c r="ER118">
        <f>('RCP26-NEW'!BJ31*'Per Unit Emission'!AB74)*3412969.28327645/'Life time change'!$C29</f>
        <v>1403675943.4081187</v>
      </c>
      <c r="ES118">
        <f>('RCP26-NEW'!BK31*'Per Unit Emission'!AC74)*3412969.28327645/'Life time change'!$C29</f>
        <v>139499832.3223255</v>
      </c>
      <c r="ET118">
        <f>('RCP26-NEW'!BL31*'Per Unit Emission'!AD74)*3412969.28327645/'Life time change'!$C29</f>
        <v>390120198.50406706</v>
      </c>
      <c r="EU118">
        <f>('RCP26-NEW'!BM31*'Per Unit Emission'!AE74)*3412969.28327645/'Life time change'!$C29</f>
        <v>26583093.843415562</v>
      </c>
      <c r="EV118">
        <f>('RCP26-NEW'!BN31*'Per Unit Emission'!AF74)*3412969.28327645/'Life time change'!$C29</f>
        <v>120470448.20190071</v>
      </c>
      <c r="EW118">
        <f>('RCP26-NEW'!BO31*'Per Unit Emission'!AG74)*3412969.28327645/'Life time change'!$C29</f>
        <v>173223054.40041116</v>
      </c>
      <c r="EX118">
        <f>('RCP26-NEW'!BP31*'Per Unit Emission'!AH74)*3412969.28327645/'Life time change'!$C29</f>
        <v>103461728.25878254</v>
      </c>
      <c r="EY118">
        <f>('RCP26-NEW'!BQ31*'Per Unit Emission'!AI74)*3412969.28327645/'Life time change'!$C29</f>
        <v>515483163.20416099</v>
      </c>
      <c r="EZ118">
        <f>('RCP26-NEW'!BR31*'Per Unit Emission'!AJ74)*3412969.28327645</f>
        <v>0</v>
      </c>
      <c r="FA118">
        <f>('RCP26-NEW'!BS31*'Per Unit Emission'!T74)*3412969.28327645/'Life time change'!$C29</f>
        <v>876308840.39941657</v>
      </c>
      <c r="FB118">
        <f>('RCP26-NEW'!BT31*'Per Unit Emission'!U74)*3412969.28327645/'Life time change'!$C29</f>
        <v>422315564.88000888</v>
      </c>
      <c r="FC118">
        <f>('RCP26-NEW'!BU31*'Per Unit Emission'!V74)*3412969.28327645/'Life time change'!$C29</f>
        <v>0</v>
      </c>
      <c r="FD118">
        <f>('RCP26-NEW'!BV31*'Per Unit Emission'!W74)*3412969.28327645/'Life time change'!$C29</f>
        <v>23120831.742204949</v>
      </c>
      <c r="FE118">
        <f>('RCP26-NEW'!BW31*'Per Unit Emission'!X74)*3412969.28327645/'Life time change'!$C29</f>
        <v>638740508.68317008</v>
      </c>
      <c r="FF118">
        <f>('RCP26-NEW'!BX31*'Per Unit Emission'!Y74)*3412969.28327645/'Life time change'!$C29</f>
        <v>61156924.744778901</v>
      </c>
      <c r="FG118">
        <f>('RCP26-NEW'!BY31*'Per Unit Emission'!Z74)*3412969.28327645/'Life time change'!$C29</f>
        <v>23042351.770429194</v>
      </c>
      <c r="FH118">
        <f>('RCP26-NEW'!BZ31*'Per Unit Emission'!AA74)*3412969.28327645/'Life time change'!$C29</f>
        <v>219309003.13231003</v>
      </c>
      <c r="FI118">
        <f>('RCP26-NEW'!CA31*'Per Unit Emission'!AB74)*3412969.28327645/'Life time change'!$C29</f>
        <v>1533422409.5753632</v>
      </c>
      <c r="FJ118">
        <f>('RCP26-NEW'!CB31*'Per Unit Emission'!AC74)*3412969.28327645/'Life time change'!$C29</f>
        <v>139587861.95668542</v>
      </c>
      <c r="FK118">
        <f>('RCP26-NEW'!CC31*'Per Unit Emission'!AD74)*3412969.28327645/'Life time change'!$C29</f>
        <v>424074304.15686929</v>
      </c>
      <c r="FL118">
        <f>('RCP26-NEW'!CD31*'Per Unit Emission'!AE74)*3412969.28327645/'Life time change'!$C29</f>
        <v>26603788.634812251</v>
      </c>
      <c r="FM118">
        <f>('RCP26-NEW'!CE31*'Per Unit Emission'!AF74)*3412969.28327645/'Life time change'!$C29</f>
        <v>120531950.22966896</v>
      </c>
      <c r="FN118">
        <f>('RCP26-NEW'!CF31*'Per Unit Emission'!AG74)*3412969.28327645/'Life time change'!$C29</f>
        <v>173295949.16858277</v>
      </c>
      <c r="FO118">
        <f>('RCP26-NEW'!CG31*'Per Unit Emission'!AH74)*3412969.28327645/'Life time change'!$C29</f>
        <v>116974452.92885105</v>
      </c>
      <c r="FP118">
        <f>('RCP26-NEW'!CH31*'Per Unit Emission'!AI74)*3412969.28327645/'Life time change'!$C29</f>
        <v>644127416.46089303</v>
      </c>
      <c r="FS118">
        <v>2037</v>
      </c>
      <c r="FT118">
        <f>('RCP19-NEW'!C31*'Per Unit Emission'!AK74)*3412969.28327645/'Life time change'!$C29</f>
        <v>0</v>
      </c>
      <c r="FU118">
        <f>('RCP19-NEW'!D31*'Per Unit Emission'!AL74)*3412969.28327645/'Life time change'!$C29</f>
        <v>0</v>
      </c>
      <c r="FV118">
        <f>('RCP19-NEW'!E31*'Per Unit Emission'!AM74)*3412969.28327645/'Life time change'!$C29</f>
        <v>0</v>
      </c>
      <c r="FW118">
        <f>('RCP19-NEW'!F31*'Per Unit Emission'!AN74)*3412969.28327645/'Life time change'!$C29</f>
        <v>0</v>
      </c>
      <c r="FX118">
        <f>('RCP19-NEW'!G31*'Per Unit Emission'!AO74)*3412969.28327645/'Life time change'!$C29</f>
        <v>0</v>
      </c>
      <c r="FY118">
        <f>('RCP19-NEW'!H31*'Per Unit Emission'!AP74)*3412969.28327645/'Life time change'!$C29</f>
        <v>0</v>
      </c>
      <c r="FZ118">
        <f>('RCP19-NEW'!I31*'Per Unit Emission'!AQ74)*3412969.28327645/'Life time change'!$C29</f>
        <v>0</v>
      </c>
      <c r="GA118">
        <f>('RCP19-NEW'!J31*'Per Unit Emission'!AR74)*3412969.28327645/'Life time change'!$C29</f>
        <v>0</v>
      </c>
      <c r="GB118">
        <f>('RCP19-NEW'!K31*'Per Unit Emission'!AS74)*3412969.28327645/'Life time change'!$C29</f>
        <v>0</v>
      </c>
      <c r="GC118">
        <f>('RCP19-NEW'!L31*'Per Unit Emission'!AT74)*3412969.28327645/'Life time change'!$C29</f>
        <v>0</v>
      </c>
      <c r="GD118">
        <f>('RCP19-NEW'!M31*'Per Unit Emission'!AU74)*3412969.28327645/'Life time change'!$C29</f>
        <v>0</v>
      </c>
      <c r="GE118">
        <f>('RCP19-NEW'!N31*'Per Unit Emission'!AV74)*3412969.28327645/'Life time change'!$C29</f>
        <v>0</v>
      </c>
      <c r="GF118">
        <f>('RCP19-NEW'!O31*'Per Unit Emission'!AW74)*3412969.28327645/'Life time change'!$C29</f>
        <v>0</v>
      </c>
      <c r="GG118">
        <f>('RCP19-NEW'!P31*'Per Unit Emission'!AX74)*3412969.28327645/'Life time change'!$C29</f>
        <v>0</v>
      </c>
      <c r="GH118">
        <f>('RCP19-NEW'!Q31*'Per Unit Emission'!AY74)*3412969.28327645/'Life time change'!$C29</f>
        <v>0</v>
      </c>
      <c r="GI118">
        <f>('RCP19-NEW'!R31*'Per Unit Emission'!AZ74)*3412969.28327645/'Life time change'!$C29</f>
        <v>0</v>
      </c>
      <c r="GJ118">
        <f>('RCP19-NEW'!S31*'Per Unit Emission'!BA74)*3412969.28327645</f>
        <v>0</v>
      </c>
      <c r="GK118">
        <f>('RCP19-NEW'!T31*'Per Unit Emission'!AK74)*3412969.28327645/'Life time change'!$C29</f>
        <v>559214523.64531124</v>
      </c>
      <c r="GL118">
        <f>('RCP19-NEW'!U31*'Per Unit Emission'!AL74)*3412969.28327645/'Life time change'!$C29</f>
        <v>246332029.40639296</v>
      </c>
      <c r="GM118">
        <f>('RCP19-NEW'!V31*'Per Unit Emission'!AM74)*3412969.28327645/'Life time change'!$C29</f>
        <v>103399635.8865803</v>
      </c>
      <c r="GN118">
        <f>('RCP19-NEW'!W31*'Per Unit Emission'!AN74)*3412969.28327645/'Life time change'!$C29</f>
        <v>31477318.118281834</v>
      </c>
      <c r="GO118">
        <f>('RCP19-NEW'!X31*'Per Unit Emission'!AO74)*3412969.28327645/'Life time change'!$C29</f>
        <v>251185508.62737197</v>
      </c>
      <c r="GP118">
        <f>('RCP19-NEW'!Y31*'Per Unit Emission'!AP74)*3412969.28327645/'Life time change'!$C29</f>
        <v>7570042.9481537333</v>
      </c>
      <c r="GQ118">
        <f>('RCP19-NEW'!Z31*'Per Unit Emission'!AQ74)*3412969.28327645/'Life time change'!$C29</f>
        <v>26426295.640800789</v>
      </c>
      <c r="GR118">
        <f>('RCP19-NEW'!AA31*'Per Unit Emission'!AR74)*3412969.28327645/'Life time change'!$C29</f>
        <v>201168362.59929827</v>
      </c>
      <c r="GS118">
        <f>('RCP19-NEW'!AB31*'Per Unit Emission'!AS74)*3412969.28327645/'Life time change'!$C29</f>
        <v>665272180.51933897</v>
      </c>
      <c r="GT118">
        <f>('RCP19-NEW'!AC31*'Per Unit Emission'!AT74)*3412969.28327645/'Life time change'!$C29</f>
        <v>81392331.541456744</v>
      </c>
      <c r="GU118">
        <f>('RCP19-NEW'!AD31*'Per Unit Emission'!AU74)*3412969.28327645/'Life time change'!$C29</f>
        <v>113007141.13070351</v>
      </c>
      <c r="GV118">
        <f>('RCP19-NEW'!AE31*'Per Unit Emission'!AV74)*3412969.28327645/'Life time change'!$C29</f>
        <v>17288790.968606018</v>
      </c>
      <c r="GW118">
        <f>('RCP19-NEW'!AF31*'Per Unit Emission'!AW74)*3412969.28327645/'Life time change'!$C29</f>
        <v>38565025.186574079</v>
      </c>
      <c r="GX118">
        <f>('RCP19-NEW'!AG31*'Per Unit Emission'!AX74)*3412969.28327645/'Life time change'!$C29</f>
        <v>64235670.785367571</v>
      </c>
      <c r="GY118">
        <f>('RCP19-NEW'!AH31*'Per Unit Emission'!AY74)*3412969.28327645/'Life time change'!$C29</f>
        <v>46266931.373670153</v>
      </c>
      <c r="GZ118">
        <f>('RCP19-NEW'!AI31*'Per Unit Emission'!AZ74)*3412969.28327645/'Life time change'!$C29</f>
        <v>227129760.16403547</v>
      </c>
      <c r="HA118">
        <f>('RCP19-NEW'!AJ31*'Per Unit Emission'!BA74)*3412969.28327645</f>
        <v>0</v>
      </c>
      <c r="HB118">
        <f>('RCP19-NEW'!AK31*'Per Unit Emission'!AK74)*3412969.28327645/'Life time change'!$C29</f>
        <v>585544442.50918961</v>
      </c>
      <c r="HC118">
        <f>('RCP19-NEW'!AL31*'Per Unit Emission'!AL74)*3412969.28327645/'Life time change'!$C29</f>
        <v>489473805.72135532</v>
      </c>
      <c r="HD118">
        <f>('RCP19-NEW'!AM31*'Per Unit Emission'!AM74)*3412969.28327645/'Life time change'!$C29</f>
        <v>218322589.09183758</v>
      </c>
      <c r="HE118">
        <f>('RCP19-NEW'!AN31*'Per Unit Emission'!AN74)*3412969.28327645/'Life time change'!$C29</f>
        <v>31540719.027171295</v>
      </c>
      <c r="HF118">
        <f>('RCP19-NEW'!AO31*'Per Unit Emission'!AO74)*3412969.28327645/'Life time change'!$C29</f>
        <v>457072993.20635331</v>
      </c>
      <c r="HG118">
        <f>('RCP19-NEW'!AP31*'Per Unit Emission'!AP74)*3412969.28327645/'Life time change'!$C29</f>
        <v>10736250.142849006</v>
      </c>
      <c r="HH118">
        <f>('RCP19-NEW'!AQ31*'Per Unit Emission'!AQ74)*3412969.28327645/'Life time change'!$C29</f>
        <v>52852591.281601578</v>
      </c>
      <c r="HI118">
        <f>('RCP19-NEW'!AR31*'Per Unit Emission'!AR74)*3412969.28327645/'Life time change'!$C29</f>
        <v>409277842.25585824</v>
      </c>
      <c r="HJ118">
        <f>('RCP19-NEW'!AS31*'Per Unit Emission'!AS74)*3412969.28327645/'Life time change'!$C29</f>
        <v>1330544361.0386722</v>
      </c>
      <c r="HK118">
        <f>('RCP19-NEW'!AT31*'Per Unit Emission'!AT74)*3412969.28327645/'Life time change'!$C29</f>
        <v>162784663.08291417</v>
      </c>
      <c r="HL118">
        <f>('RCP19-NEW'!AU31*'Per Unit Emission'!AU74)*3412969.28327645/'Life time change'!$C29</f>
        <v>127203220.88671869</v>
      </c>
      <c r="HM118">
        <f>('RCP19-NEW'!AV31*'Per Unit Emission'!AV74)*3412969.28327645/'Life time change'!$C29</f>
        <v>34430561.422868423</v>
      </c>
      <c r="HN118">
        <f>('RCP19-NEW'!AW31*'Per Unit Emission'!AW74)*3412969.28327645/'Life time change'!$C29</f>
        <v>77130050.373148158</v>
      </c>
      <c r="HO118">
        <f>('RCP19-NEW'!AX31*'Per Unit Emission'!AX74)*3412969.28327645/'Life time change'!$C29</f>
        <v>128152939.12201767</v>
      </c>
      <c r="HP118">
        <f>('RCP19-NEW'!AY31*'Per Unit Emission'!AY74)*3412969.28327645/'Life time change'!$C29</f>
        <v>92533862.747340307</v>
      </c>
      <c r="HQ118">
        <f>('RCP19-NEW'!AZ31*'Per Unit Emission'!AZ74)*3412969.28327645/'Life time change'!$C29</f>
        <v>454259520.32807094</v>
      </c>
      <c r="HR118">
        <f>('RCP19-NEW'!BA31*'Per Unit Emission'!BA74)*3412969.28327645</f>
        <v>0</v>
      </c>
      <c r="HS118">
        <f>('RCP19-NEW'!BB31*'Per Unit Emission'!AK74)*3412969.28327645/'Life time change'!$C29</f>
        <v>586448536.97698534</v>
      </c>
      <c r="HT118">
        <f>('RCP19-NEW'!BC31*'Per Unit Emission'!AL74)*3412969.28327645/'Life time change'!$C29</f>
        <v>501309435.75151867</v>
      </c>
      <c r="HU118">
        <f>('RCP19-NEW'!BD31*'Per Unit Emission'!AM74)*3412969.28327645/'Life time change'!$C29</f>
        <v>218467796.97515768</v>
      </c>
      <c r="HV118">
        <f>('RCP19-NEW'!BE31*'Per Unit Emission'!AN74)*3412969.28327645/'Life time change'!$C29</f>
        <v>31602358.613867659</v>
      </c>
      <c r="HW118">
        <f>('RCP19-NEW'!BF31*'Per Unit Emission'!AO74)*3412969.28327645/'Life time change'!$C29</f>
        <v>457421741.87952894</v>
      </c>
      <c r="HX118">
        <f>('RCP19-NEW'!BG31*'Per Unit Emission'!AP74)*3412969.28327645/'Life time change'!$C29</f>
        <v>10748260.474408513</v>
      </c>
      <c r="HY118">
        <f>('RCP19-NEW'!BH31*'Per Unit Emission'!AQ74)*3412969.28327645/'Life time change'!$C29</f>
        <v>53822570.804030314</v>
      </c>
      <c r="HZ118">
        <f>('RCP19-NEW'!BI31*'Per Unit Emission'!AR74)*3412969.28327645/'Life time change'!$C29</f>
        <v>435086705.49472696</v>
      </c>
      <c r="IA118">
        <f>('RCP19-NEW'!BJ31*'Per Unit Emission'!AS74)*3412969.28327645/'Life time change'!$C29</f>
        <v>1438300344.2053306</v>
      </c>
      <c r="IB118">
        <f>('RCP19-NEW'!BK31*'Per Unit Emission'!AT74)*3412969.28327645/'Life time change'!$C29</f>
        <v>171114234.05448294</v>
      </c>
      <c r="IC118">
        <f>('RCP19-NEW'!BL31*'Per Unit Emission'!AU74)*3412969.28327645/'Life time change'!$C29</f>
        <v>127392756.47451542</v>
      </c>
      <c r="ID118">
        <f>('RCP19-NEW'!BM31*'Per Unit Emission'!AV74)*3412969.28327645/'Life time change'!$C29</f>
        <v>34451360.24420663</v>
      </c>
      <c r="IE118">
        <f>('RCP19-NEW'!BN31*'Per Unit Emission'!AW74)*3412969.28327645/'Life time change'!$C29</f>
        <v>114691309.30108313</v>
      </c>
      <c r="IF118">
        <f>('RCP19-NEW'!BO31*'Per Unit Emission'!AX74)*3412969.28327645/'Life time change'!$C29</f>
        <v>128232225.17608635</v>
      </c>
      <c r="IG118">
        <f>('RCP19-NEW'!BP31*'Per Unit Emission'!AY74)*3412969.28327645/'Life time change'!$C29</f>
        <v>133728542.82798508</v>
      </c>
      <c r="IH118">
        <f>('RCP19-NEW'!BQ31*'Per Unit Emission'!AZ74)*3412969.28327645/'Life time change'!$C29</f>
        <v>589672363.52147543</v>
      </c>
      <c r="II118">
        <f>('RCP19-NEW'!BR31*'Per Unit Emission'!BA74)*3412969.28327645</f>
        <v>0</v>
      </c>
      <c r="IJ118">
        <f>('RCP19-NEW'!BS31*'Per Unit Emission'!AK74)*3412969.28327645/'Life time change'!$C29</f>
        <v>587323941.59389985</v>
      </c>
      <c r="IK118">
        <f>('RCP19-NEW'!BT31*'Per Unit Emission'!AL74)*3412969.28327645/'Life time change'!$C29</f>
        <v>501614654.48762506</v>
      </c>
      <c r="IL118">
        <f>('RCP19-NEW'!BU31*'Per Unit Emission'!AM74)*3412969.28327645/'Life time change'!$C29</f>
        <v>218610538.82139</v>
      </c>
      <c r="IM118">
        <f>('RCP19-NEW'!BV31*'Per Unit Emission'!AN74)*3412969.28327645/'Life time change'!$C29</f>
        <v>31658314.11316482</v>
      </c>
      <c r="IN118">
        <f>('RCP19-NEW'!BW31*'Per Unit Emission'!AO74)*3412969.28327645/'Life time change'!$C29</f>
        <v>457761725.24247772</v>
      </c>
      <c r="IO118">
        <f>('RCP19-NEW'!BX31*'Per Unit Emission'!AP74)*3412969.28327645/'Life time change'!$C29</f>
        <v>10760054.303663185</v>
      </c>
      <c r="IP118">
        <f>('RCP19-NEW'!BY31*'Per Unit Emission'!AQ74)*3412969.28327645/'Life time change'!$C29</f>
        <v>53857374.702550486</v>
      </c>
      <c r="IQ118">
        <f>('RCP19-NEW'!BZ31*'Per Unit Emission'!AR74)*3412969.28327645/'Life time change'!$C29</f>
        <v>435355091.65268409</v>
      </c>
      <c r="IR118">
        <f>('RCP19-NEW'!CA31*'Per Unit Emission'!AS74)*3412969.28327645/'Life time change'!$C29</f>
        <v>1439129660.185549</v>
      </c>
      <c r="IS118">
        <f>('RCP19-NEW'!CB31*'Per Unit Emission'!AT74)*3412969.28327645/'Life time change'!$C29</f>
        <v>171212148.83649123</v>
      </c>
      <c r="IT118">
        <f>('RCP19-NEW'!CC31*'Per Unit Emission'!AU74)*3412969.28327645/'Life time change'!$C29</f>
        <v>127564055.10404082</v>
      </c>
      <c r="IU118">
        <f>('RCP19-NEW'!CD31*'Per Unit Emission'!AV74)*3412969.28327645/'Life time change'!$C29</f>
        <v>34472114.830681287</v>
      </c>
      <c r="IV118">
        <f>('RCP19-NEW'!CE31*'Per Unit Emission'!AW74)*3412969.28327645/'Life time change'!$C29</f>
        <v>114729786.46356907</v>
      </c>
      <c r="IW118">
        <f>('RCP19-NEW'!CF31*'Per Unit Emission'!AX74)*3412969.28327645/'Life time change'!$C29</f>
        <v>128311443.59183015</v>
      </c>
      <c r="IX118">
        <f>('RCP19-NEW'!CG31*'Per Unit Emission'!AY74)*3412969.28327645/'Life time change'!$C29</f>
        <v>133773431.44022609</v>
      </c>
      <c r="IY118">
        <f>('RCP19-NEW'!CH31*'Per Unit Emission'!AZ74)*3412969.28327645/'Life time change'!$C29</f>
        <v>589927725.18975341</v>
      </c>
    </row>
    <row r="119" spans="1:259" x14ac:dyDescent="0.25">
      <c r="A119">
        <v>2038</v>
      </c>
      <c r="B119">
        <f>('Base-New'!C32*'Per Unit Emission'!C75)*3412969.28327645/'Life time change'!$C30</f>
        <v>0</v>
      </c>
      <c r="C119">
        <f>('Base-New'!D32*'Per Unit Emission'!D75)*3412969.28327645/'Life time change'!$C30</f>
        <v>0</v>
      </c>
      <c r="D119">
        <f>('Base-New'!E32*'Per Unit Emission'!E75)*3412969.28327645/'Life time change'!$C30</f>
        <v>0</v>
      </c>
      <c r="E119">
        <f>('Base-New'!F32*'Per Unit Emission'!F75)*3412969.28327645/'Life time change'!$C30</f>
        <v>0</v>
      </c>
      <c r="F119">
        <f>('Base-New'!G32*'Per Unit Emission'!G75)*3412969.28327645/'Life time change'!$C30</f>
        <v>0</v>
      </c>
      <c r="G119">
        <f>('Base-New'!H32*'Per Unit Emission'!H75)*3412969.28327645/'Life time change'!$C30</f>
        <v>0</v>
      </c>
      <c r="H119">
        <f>('Base-New'!I32*'Per Unit Emission'!I75)*3412969.28327645/'Life time change'!$C30</f>
        <v>0</v>
      </c>
      <c r="I119">
        <f>('Base-New'!J32*'Per Unit Emission'!J75)*3412969.28327645/'Life time change'!$C30</f>
        <v>0</v>
      </c>
      <c r="J119">
        <f>('Base-New'!K32*'Per Unit Emission'!K75)*3412969.28327645/'Life time change'!$C30</f>
        <v>0</v>
      </c>
      <c r="K119">
        <f>('Base-New'!L32*'Per Unit Emission'!L75)*3412969.28327645/'Life time change'!$C30</f>
        <v>0</v>
      </c>
      <c r="L119">
        <f>('Base-New'!M32*'Per Unit Emission'!M75)*3412969.28327645/'Life time change'!$C30</f>
        <v>0</v>
      </c>
      <c r="M119">
        <f>('Base-New'!N32*'Per Unit Emission'!N75)*3412969.28327645/'Life time change'!$C30</f>
        <v>0</v>
      </c>
      <c r="N119">
        <f>('Base-New'!O32*'Per Unit Emission'!O75)*3412969.28327645/'Life time change'!$C30</f>
        <v>0</v>
      </c>
      <c r="O119">
        <f>('Base-New'!P32*'Per Unit Emission'!P75)*3412969.28327645/'Life time change'!$C30</f>
        <v>0</v>
      </c>
      <c r="P119">
        <f>('Base-New'!Q32*'Per Unit Emission'!Q75)*3412969.28327645/'Life time change'!$C30</f>
        <v>0</v>
      </c>
      <c r="Q119">
        <f>('Base-New'!R32*'Per Unit Emission'!R75)*3412969.28327645/'Life time change'!$C30</f>
        <v>0</v>
      </c>
      <c r="R119">
        <v>28</v>
      </c>
      <c r="S119">
        <f>('Base-New'!T32*'Per Unit Emission'!C75)*3412969.28327645/'Life time change'!$C30</f>
        <v>185656991.59062809</v>
      </c>
      <c r="T119">
        <f>('Base-New'!U32*'Per Unit Emission'!D75)*3412969.28327645/'Life time change'!$C30</f>
        <v>158385833.84104946</v>
      </c>
      <c r="U119">
        <f>('Base-New'!V32*'Per Unit Emission'!E75)*3412969.28327645/'Life time change'!$C30</f>
        <v>26497952.175829113</v>
      </c>
      <c r="V119">
        <f>('Base-New'!W32*'Per Unit Emission'!F75)*3412969.28327645/'Life time change'!$C30</f>
        <v>23704795.411920078</v>
      </c>
      <c r="W119">
        <f>('Base-New'!X32*'Per Unit Emission'!G75)*3412969.28327645/'Life time change'!$C30</f>
        <v>294637081.02215701</v>
      </c>
      <c r="X119">
        <f>('Base-New'!Y32*'Per Unit Emission'!H75)*3412969.28327645/'Life time change'!$C30</f>
        <v>10850250.378259424</v>
      </c>
      <c r="Y119">
        <f>('Base-New'!Z32*'Per Unit Emission'!I75)*3412969.28327645/'Life time change'!$C30</f>
        <v>6134921.2471709242</v>
      </c>
      <c r="Z119">
        <f>('Base-New'!AA32*'Per Unit Emission'!J75)*3412969.28327645/'Life time change'!$C30</f>
        <v>63161163.880405046</v>
      </c>
      <c r="AA119">
        <f>('Base-New'!AB32*'Per Unit Emission'!K75)*3412969.28327645/'Life time change'!$C30</f>
        <v>380643637.44759786</v>
      </c>
      <c r="AB119">
        <f>('Base-New'!AC32*'Per Unit Emission'!L75)*3412969.28327645/'Life time change'!$C30</f>
        <v>48553064.220958851</v>
      </c>
      <c r="AC119">
        <f>('Base-New'!AD32*'Per Unit Emission'!M75)*3412969.28327645/'Life time change'!$C30</f>
        <v>61274252.780019507</v>
      </c>
      <c r="AD119">
        <f>('Base-New'!AE32*'Per Unit Emission'!N75)*3412969.28327645/'Life time change'!$C30</f>
        <v>8830377.2858432606</v>
      </c>
      <c r="AE119">
        <f>('Base-New'!AF32*'Per Unit Emission'!O75)*3412969.28327645/'Life time change'!$C30</f>
        <v>29418616.567460906</v>
      </c>
      <c r="AF119">
        <f>('Base-New'!AG32*'Per Unit Emission'!P75)*3412969.28327645/'Life time change'!$C30</f>
        <v>32821139.413527746</v>
      </c>
      <c r="AG119">
        <f>('Base-New'!AH32*'Per Unit Emission'!Q75)*3412969.28327645/'Life time change'!$C30</f>
        <v>19259585.119681824</v>
      </c>
      <c r="AH119">
        <f>('Base-New'!AI32*'Per Unit Emission'!R75)*3412969.28327645/'Life time change'!$C30</f>
        <v>124791545.09910759</v>
      </c>
      <c r="AI119">
        <v>28</v>
      </c>
      <c r="AJ119">
        <f>('Base-New'!AK32*'Per Unit Emission'!C75)*3412969.28327645/'Life time change'!$C30</f>
        <v>186677725.16669077</v>
      </c>
      <c r="AK119">
        <f>('Base-New'!AL32*'Per Unit Emission'!D75)*3412969.28327645/'Life time change'!$C30</f>
        <v>316771568.77527064</v>
      </c>
      <c r="AL119">
        <f>('Base-New'!AM32*'Per Unit Emission'!E75)*3412969.28327645/'Life time change'!$C30</f>
        <v>26930404.030248947</v>
      </c>
      <c r="AM119">
        <f>('Base-New'!AN32*'Per Unit Emission'!F75)*3412969.28327645/'Life time change'!$C30</f>
        <v>47409590.823840156</v>
      </c>
      <c r="AN119">
        <f>('Base-New'!AO32*'Per Unit Emission'!G75)*3412969.28327645/'Life time change'!$C30</f>
        <v>589274162.04431581</v>
      </c>
      <c r="AO119">
        <f>('Base-New'!AP32*'Per Unit Emission'!H75)*3412969.28327645/'Life time change'!$C30</f>
        <v>21700500.756518766</v>
      </c>
      <c r="AP119">
        <f>('Base-New'!AQ32*'Per Unit Emission'!I75)*3412969.28327645/'Life time change'!$C30</f>
        <v>6179097.0258506555</v>
      </c>
      <c r="AQ119">
        <f>('Base-New'!AR32*'Per Unit Emission'!J75)*3412969.28327645/'Life time change'!$C30</f>
        <v>126322327.76081009</v>
      </c>
      <c r="AR119">
        <f>('Base-New'!AS32*'Per Unit Emission'!K75)*3412969.28327645/'Life time change'!$C30</f>
        <v>761287274.89519572</v>
      </c>
      <c r="AS119">
        <f>('Base-New'!AT32*'Per Unit Emission'!L75)*3412969.28327645/'Life time change'!$C30</f>
        <v>97106128.441917852</v>
      </c>
      <c r="AT119">
        <f>('Base-New'!AU32*'Per Unit Emission'!M75)*3412969.28327645/'Life time change'!$C30</f>
        <v>122548505.56003919</v>
      </c>
      <c r="AU119">
        <f>('Base-New'!AV32*'Per Unit Emission'!N75)*3412969.28327645/'Life time change'!$C30</f>
        <v>17660754.571686521</v>
      </c>
      <c r="AV119">
        <f>('Base-New'!AW32*'Per Unit Emission'!O75)*3412969.28327645/'Life time change'!$C30</f>
        <v>58837233.134921938</v>
      </c>
      <c r="AW119">
        <f>('Base-New'!AX32*'Per Unit Emission'!P75)*3412969.28327645/'Life time change'!$C30</f>
        <v>65642278.827055663</v>
      </c>
      <c r="AX119">
        <f>('Base-New'!AY32*'Per Unit Emission'!Q75)*3412969.28327645/'Life time change'!$C30</f>
        <v>38519170.23936379</v>
      </c>
      <c r="AY119">
        <f>('Base-New'!AZ32*'Per Unit Emission'!R75)*3412969.28327645/'Life time change'!$C30</f>
        <v>249583090.19821489</v>
      </c>
      <c r="AZ119">
        <v>28</v>
      </c>
      <c r="BA119">
        <f>('Base-New'!BB32*'Per Unit Emission'!C75)*3412969.28327645/'Life time change'!$C30</f>
        <v>187687122.40322918</v>
      </c>
      <c r="BB119">
        <f>('Base-New'!BC32*'Per Unit Emission'!D75)*3412969.28327645/'Life time change'!$C30</f>
        <v>343956835.34711045</v>
      </c>
      <c r="BC119">
        <f>('Base-New'!BD32*'Per Unit Emission'!E75)*3412969.28327645/'Life time change'!$C30</f>
        <v>27355170.9718563</v>
      </c>
      <c r="BD119">
        <f>('Base-New'!BE32*'Per Unit Emission'!F75)*3412969.28327645/'Life time change'!$C30</f>
        <v>51323341.367456913</v>
      </c>
      <c r="BE119">
        <f>('Base-New'!BF32*'Per Unit Emission'!G75)*3412969.28327645/'Life time change'!$C30</f>
        <v>817992659.93663168</v>
      </c>
      <c r="BF119">
        <f>('Base-New'!BG32*'Per Unit Emission'!H75)*3412969.28327645/'Life time change'!$C30</f>
        <v>32550751.134778287</v>
      </c>
      <c r="BG119">
        <f>('Base-New'!BH32*'Per Unit Emission'!I75)*3412969.28327645/'Life time change'!$C30</f>
        <v>6222058.733744951</v>
      </c>
      <c r="BH119">
        <f>('Base-New'!BI32*'Per Unit Emission'!J75)*3412969.28327645/'Life time change'!$C30</f>
        <v>189483491.64121419</v>
      </c>
      <c r="BI119">
        <f>('Base-New'!BJ32*'Per Unit Emission'!K75)*3412969.28327645/'Life time change'!$C30</f>
        <v>1141930912.3427935</v>
      </c>
      <c r="BJ119">
        <f>('Base-New'!BK32*'Per Unit Emission'!L75)*3412969.28327645/'Life time change'!$C30</f>
        <v>145659192.66287687</v>
      </c>
      <c r="BK119">
        <f>('Base-New'!BL32*'Per Unit Emission'!M75)*3412969.28327645/'Life time change'!$C30</f>
        <v>183822758.34005812</v>
      </c>
      <c r="BL119">
        <f>('Base-New'!BM32*'Per Unit Emission'!N75)*3412969.28327645/'Life time change'!$C30</f>
        <v>25012704.415032547</v>
      </c>
      <c r="BM119">
        <f>('Base-New'!BN32*'Per Unit Emission'!O75)*3412969.28327645/'Life time change'!$C30</f>
        <v>88255849.702382982</v>
      </c>
      <c r="BN119">
        <f>('Base-New'!BO32*'Per Unit Emission'!P75)*3412969.28327645/'Life time change'!$C30</f>
        <v>98463418.240583405</v>
      </c>
      <c r="BO119">
        <f>('Base-New'!BP32*'Per Unit Emission'!Q75)*3412969.28327645/'Life time change'!$C30</f>
        <v>57778755.359045759</v>
      </c>
      <c r="BP119">
        <f>('Base-New'!BQ32*'Per Unit Emission'!R75)*3412969.28327645/'Life time change'!$C30</f>
        <v>374374635.29732311</v>
      </c>
      <c r="BQ119">
        <v>28</v>
      </c>
      <c r="BR119">
        <f>('Base-New'!BS32*'Per Unit Emission'!C75)*3412969.28327645/'Life time change'!$C30</f>
        <v>188679003.64282456</v>
      </c>
      <c r="BS119">
        <f>('Base-New'!BT32*'Per Unit Emission'!D75)*3412969.28327645/'Life time change'!$C30</f>
        <v>344305094.92282087</v>
      </c>
      <c r="BT119">
        <f>('Base-New'!BU32*'Per Unit Emission'!E75)*3412969.28327645/'Life time change'!$C30</f>
        <v>27763216.425602779</v>
      </c>
      <c r="BU119">
        <f>('Base-New'!BV32*'Per Unit Emission'!F75)*3412969.28327645/'Life time change'!$C30</f>
        <v>51375802.896453775</v>
      </c>
      <c r="BV119">
        <f>('Base-New'!BW32*'Per Unit Emission'!G75)*3412969.28327645/'Life time change'!$C30</f>
        <v>818564336.69851327</v>
      </c>
      <c r="BW119">
        <f>('Base-New'!BX32*'Per Unit Emission'!H75)*3412969.28327645/'Life time change'!$C30</f>
        <v>43401001.513037674</v>
      </c>
      <c r="BX119">
        <f>('Base-New'!BY32*'Per Unit Emission'!I75)*3412969.28327645/'Life time change'!$C30</f>
        <v>6264278.1135423565</v>
      </c>
      <c r="BY119">
        <f>('Base-New'!BZ32*'Per Unit Emission'!J75)*3412969.28327645/'Life time change'!$C30</f>
        <v>197109856.40222788</v>
      </c>
      <c r="BZ119">
        <f>('Base-New'!CA32*'Per Unit Emission'!K75)*3412969.28327645/'Life time change'!$C30</f>
        <v>1281911822.7739959</v>
      </c>
      <c r="CA119">
        <f>('Base-New'!CB32*'Per Unit Emission'!L75)*3412969.28327645/'Life time change'!$C30</f>
        <v>185998518.14519289</v>
      </c>
      <c r="CB119">
        <f>('Base-New'!CC32*'Per Unit Emission'!M75)*3412969.28327645/'Life time change'!$C30</f>
        <v>245097011.12007746</v>
      </c>
      <c r="CC119">
        <f>('Base-New'!CD32*'Per Unit Emission'!N75)*3412969.28327645/'Life time change'!$C30</f>
        <v>25028721.181370698</v>
      </c>
      <c r="CD119">
        <f>('Base-New'!CE32*'Per Unit Emission'!O75)*3412969.28327645/'Life time change'!$C30</f>
        <v>117674466.26984404</v>
      </c>
      <c r="CE119">
        <f>('Base-New'!CF32*'Per Unit Emission'!P75)*3412969.28327645/'Life time change'!$C30</f>
        <v>131284557.65411133</v>
      </c>
      <c r="CF119">
        <f>('Base-New'!CG32*'Per Unit Emission'!Q75)*3412969.28327645/'Life time change'!$C30</f>
        <v>77038340.478727728</v>
      </c>
      <c r="CG119">
        <f>('Base-New'!CH32*'Per Unit Emission'!R75)*3412969.28327645/'Life time change'!$C30</f>
        <v>499166180.39642978</v>
      </c>
      <c r="CJ119">
        <v>2038</v>
      </c>
      <c r="CK119">
        <f>('RCP26-NEW'!C32*'Per Unit Emission'!T75)*3412969.28327645/'Life time change'!$C30</f>
        <v>0</v>
      </c>
      <c r="CL119">
        <f>('RCP26-NEW'!D32*'Per Unit Emission'!U75)*3412969.28327645/'Life time change'!$C30</f>
        <v>0</v>
      </c>
      <c r="CM119">
        <f>('RCP26-NEW'!E32*'Per Unit Emission'!V75)*3412969.28327645/'Life time change'!$C30</f>
        <v>0</v>
      </c>
      <c r="CN119">
        <f>('RCP26-NEW'!F32*'Per Unit Emission'!W75)*3412969.28327645/'Life time change'!$C30</f>
        <v>0</v>
      </c>
      <c r="CO119">
        <f>('RCP26-NEW'!G32*'Per Unit Emission'!X75)*3412969.28327645/'Life time change'!$C30</f>
        <v>0</v>
      </c>
      <c r="CP119">
        <f>('RCP26-NEW'!H32*'Per Unit Emission'!Y75)*3412969.28327645/'Life time change'!$C30</f>
        <v>0</v>
      </c>
      <c r="CQ119">
        <f>('RCP26-NEW'!I32*'Per Unit Emission'!Z75)*3412969.28327645/'Life time change'!$C30</f>
        <v>0</v>
      </c>
      <c r="CR119">
        <f>('RCP26-NEW'!J32*'Per Unit Emission'!AA75)*3412969.28327645/'Life time change'!$C30</f>
        <v>0</v>
      </c>
      <c r="CS119">
        <f>('RCP26-NEW'!K32*'Per Unit Emission'!AB75)*3412969.28327645/'Life time change'!$C30</f>
        <v>0</v>
      </c>
      <c r="CT119">
        <f>('RCP26-NEW'!L32*'Per Unit Emission'!AC75)*3412969.28327645/'Life time change'!$C30</f>
        <v>0</v>
      </c>
      <c r="CU119">
        <f>('RCP26-NEW'!M32*'Per Unit Emission'!AD75)*3412969.28327645/'Life time change'!$C30</f>
        <v>0</v>
      </c>
      <c r="CV119">
        <f>('RCP26-NEW'!N32*'Per Unit Emission'!AE75)*3412969.28327645/'Life time change'!$C30</f>
        <v>0</v>
      </c>
      <c r="CW119">
        <f>('RCP26-NEW'!O32*'Per Unit Emission'!AF75)*3412969.28327645/'Life time change'!$C30</f>
        <v>0</v>
      </c>
      <c r="CX119">
        <f>('RCP26-NEW'!P32*'Per Unit Emission'!AG75)*3412969.28327645/'Life time change'!$C30</f>
        <v>0</v>
      </c>
      <c r="CY119">
        <f>('RCP26-NEW'!Q32*'Per Unit Emission'!AH75)*3412969.28327645/'Life time change'!$C30</f>
        <v>0</v>
      </c>
      <c r="CZ119">
        <f>('RCP26-NEW'!R32*'Per Unit Emission'!AI75)*3412969.28327645/'Life time change'!$C30</f>
        <v>0</v>
      </c>
      <c r="DA119">
        <f>('RCP26-NEW'!S32*'Per Unit Emission'!AJ75)*3412969.28327645</f>
        <v>0</v>
      </c>
      <c r="DB119">
        <f>('RCP26-NEW'!T32*'Per Unit Emission'!T75)*3412969.28327645/'Life time change'!$C30</f>
        <v>679461566.95535135</v>
      </c>
      <c r="DC119">
        <f>('RCP26-NEW'!U32*'Per Unit Emission'!U75)*3412969.28327645/'Life time change'!$C30</f>
        <v>205931293.91578442</v>
      </c>
      <c r="DD119">
        <f>('RCP26-NEW'!V32*'Per Unit Emission'!V75)*3412969.28327645/'Life time change'!$C30</f>
        <v>113200599.57471612</v>
      </c>
      <c r="DE119">
        <f>('RCP26-NEW'!W32*'Per Unit Emission'!W75)*3412969.28327645/'Life time change'!$C30</f>
        <v>12001403.457093259</v>
      </c>
      <c r="DF119">
        <f>('RCP26-NEW'!X32*'Per Unit Emission'!X75)*3412969.28327645/'Life time change'!$C30</f>
        <v>287656649.56225049</v>
      </c>
      <c r="DG119">
        <f>('RCP26-NEW'!Y32*'Per Unit Emission'!Y75)*3412969.28327645/'Life time change'!$C30</f>
        <v>17783188.010325465</v>
      </c>
      <c r="DH119">
        <f>('RCP26-NEW'!Z32*'Per Unit Emission'!Z75)*3412969.28327645/'Life time change'!$C30</f>
        <v>25309254.858244486</v>
      </c>
      <c r="DI119">
        <f>('RCP26-NEW'!AA32*'Per Unit Emission'!AA75)*3412969.28327645/'Life time change'!$C30</f>
        <v>106630547.33372298</v>
      </c>
      <c r="DJ119">
        <f>('RCP26-NEW'!AB32*'Per Unit Emission'!AB75)*3412969.28327645/'Life time change'!$C30</f>
        <v>526435035.66291237</v>
      </c>
      <c r="DK119">
        <f>('RCP26-NEW'!AC32*'Per Unit Emission'!AC75)*3412969.28327645/'Life time change'!$C30</f>
        <v>68852537.35660015</v>
      </c>
      <c r="DL119">
        <f>('RCP26-NEW'!AD32*'Per Unit Emission'!AD75)*3412969.28327645/'Life time change'!$C30</f>
        <v>160920488.30002329</v>
      </c>
      <c r="DM119">
        <f>('RCP26-NEW'!AE32*'Per Unit Emission'!AE75)*3412969.28327645/'Life time change'!$C30</f>
        <v>14199878.526059892</v>
      </c>
      <c r="DN119">
        <f>('RCP26-NEW'!AF32*'Per Unit Emission'!AF75)*3412969.28327645/'Life time change'!$C30</f>
        <v>46509076.93380487</v>
      </c>
      <c r="DO119">
        <f>('RCP26-NEW'!AG32*'Per Unit Emission'!AG75)*3412969.28327645/'Life time change'!$C30</f>
        <v>65335952.958032325</v>
      </c>
      <c r="DP119">
        <f>('RCP26-NEW'!AH32*'Per Unit Emission'!AH75)*3412969.28327645/'Life time change'!$C30</f>
        <v>38292488.490108185</v>
      </c>
      <c r="DQ119">
        <f>('RCP26-NEW'!AI32*'Per Unit Emission'!AI75)*3412969.28327645/'Life time change'!$C30</f>
        <v>216556323.08914137</v>
      </c>
      <c r="DR119">
        <f>('RCP26-NEW'!AJ32*'Per Unit Emission'!AJ75)*3412969.28327645</f>
        <v>0</v>
      </c>
      <c r="DS119">
        <f>('RCP26-NEW'!AK32*'Per Unit Emission'!T75)*3412969.28327645/'Life time change'!$C30</f>
        <v>1267873076.6962678</v>
      </c>
      <c r="DT119">
        <f>('RCP26-NEW'!AL32*'Per Unit Emission'!U75)*3412969.28327645/'Life time change'!$C30</f>
        <v>232406777.71060821</v>
      </c>
      <c r="DU119">
        <f>('RCP26-NEW'!AM32*'Per Unit Emission'!V75)*3412969.28327645/'Life time change'!$C30</f>
        <v>113686798.90307422</v>
      </c>
      <c r="DV119">
        <f>('RCP26-NEW'!AN32*'Per Unit Emission'!W75)*3412969.28327645/'Life time change'!$C30</f>
        <v>12056141.564518515</v>
      </c>
      <c r="DW119">
        <f>('RCP26-NEW'!AO32*'Per Unit Emission'!X75)*3412969.28327645/'Life time change'!$C30</f>
        <v>409687573.58202416</v>
      </c>
      <c r="DX119">
        <f>('RCP26-NEW'!AP32*'Per Unit Emission'!Y75)*3412969.28327645/'Life time change'!$C30</f>
        <v>35566376.020650931</v>
      </c>
      <c r="DY119">
        <f>('RCP26-NEW'!AQ32*'Per Unit Emission'!Z75)*3412969.28327645/'Life time change'!$C30</f>
        <v>38317947.317043506</v>
      </c>
      <c r="DZ119">
        <f>('RCP26-NEW'!AR32*'Per Unit Emission'!AA75)*3412969.28327645/'Life time change'!$C30</f>
        <v>213261094.66744596</v>
      </c>
      <c r="EA119">
        <f>('RCP26-NEW'!AS32*'Per Unit Emission'!AB75)*3412969.28327645/'Life time change'!$C30</f>
        <v>1052870071.3258173</v>
      </c>
      <c r="EB119">
        <f>('RCP26-NEW'!AT32*'Per Unit Emission'!AC75)*3412969.28327645/'Life time change'!$C30</f>
        <v>137705074.71319982</v>
      </c>
      <c r="EC119">
        <f>('RCP26-NEW'!AU32*'Per Unit Emission'!AD75)*3412969.28327645/'Life time change'!$C30</f>
        <v>321840976.60004783</v>
      </c>
      <c r="ED119">
        <f>('RCP26-NEW'!AV32*'Per Unit Emission'!AE75)*3412969.28327645/'Life time change'!$C30</f>
        <v>28399757.052119914</v>
      </c>
      <c r="EE119">
        <f>('RCP26-NEW'!AW32*'Per Unit Emission'!AF75)*3412969.28327645/'Life time change'!$C30</f>
        <v>93017752.029218778</v>
      </c>
      <c r="EF119">
        <f>('RCP26-NEW'!AX32*'Per Unit Emission'!AG75)*3412969.28327645/'Life time change'!$C30</f>
        <v>130671905.91606426</v>
      </c>
      <c r="EG119">
        <f>('RCP26-NEW'!AY32*'Per Unit Emission'!AH75)*3412969.28327645/'Life time change'!$C30</f>
        <v>76584976.980216369</v>
      </c>
      <c r="EH119">
        <f>('RCP26-NEW'!AZ32*'Per Unit Emission'!AI75)*3412969.28327645/'Life time change'!$C30</f>
        <v>433112646.17828399</v>
      </c>
      <c r="EI119">
        <f>('RCP26-NEW'!BA32*'Per Unit Emission'!AJ75)*3412969.28327645</f>
        <v>0</v>
      </c>
      <c r="EJ119">
        <f>('RCP26-NEW'!BB32*'Per Unit Emission'!T75)*3412969.28327645/'Life time change'!$C30</f>
        <v>1269070886.267087</v>
      </c>
      <c r="EK119">
        <f>('RCP26-NEW'!BC32*'Per Unit Emission'!U75)*3412969.28327645/'Life time change'!$C30</f>
        <v>232697755.2939592</v>
      </c>
      <c r="EL119">
        <f>('RCP26-NEW'!BD32*'Per Unit Emission'!V75)*3412969.28327645/'Life time change'!$C30</f>
        <v>114172998.23143144</v>
      </c>
      <c r="EM119">
        <f>('RCP26-NEW'!BE32*'Per Unit Emission'!W75)*3412969.28327645/'Life time change'!$C30</f>
        <v>12109835.396604562</v>
      </c>
      <c r="EN119">
        <f>('RCP26-NEW'!BF32*'Per Unit Emission'!X75)*3412969.28327645/'Life time change'!$C30</f>
        <v>410157695.90485042</v>
      </c>
      <c r="EO119">
        <f>('RCP26-NEW'!BG32*'Per Unit Emission'!Y75)*3412969.28327645/'Life time change'!$C30</f>
        <v>41748845.11911761</v>
      </c>
      <c r="EP119">
        <f>('RCP26-NEW'!BH32*'Per Unit Emission'!Z75)*3412969.28327645/'Life time change'!$C30</f>
        <v>38366440.954032518</v>
      </c>
      <c r="EQ119">
        <f>('RCP26-NEW'!BI32*'Per Unit Emission'!AA75)*3412969.28327645/'Life time change'!$C30</f>
        <v>249264563.59434447</v>
      </c>
      <c r="ER119">
        <f>('RCP26-NEW'!BJ32*'Per Unit Emission'!AB75)*3412969.28327645/'Life time change'!$C30</f>
        <v>1254027512.6392424</v>
      </c>
      <c r="ES119">
        <f>('RCP26-NEW'!BK32*'Per Unit Emission'!AC75)*3412969.28327645/'Life time change'!$C30</f>
        <v>171965057.63250974</v>
      </c>
      <c r="ET119">
        <f>('RCP26-NEW'!BL32*'Per Unit Emission'!AD75)*3412969.28327645/'Life time change'!$C30</f>
        <v>461265289.23745573</v>
      </c>
      <c r="EU119">
        <f>('RCP26-NEW'!BM32*'Per Unit Emission'!AE75)*3412969.28327645/'Life time change'!$C30</f>
        <v>29395110.371769</v>
      </c>
      <c r="EV119">
        <f>('RCP26-NEW'!BN32*'Per Unit Emission'!AF75)*3412969.28327645/'Life time change'!$C30</f>
        <v>123928507.83682738</v>
      </c>
      <c r="EW119">
        <f>('RCP26-NEW'!BO32*'Per Unit Emission'!AG75)*3412969.28327645/'Life time change'!$C30</f>
        <v>138237616.35721904</v>
      </c>
      <c r="EX119">
        <f>('RCP26-NEW'!BP32*'Per Unit Emission'!AH75)*3412969.28327645/'Life time change'!$C30</f>
        <v>88711107.031315669</v>
      </c>
      <c r="EY119">
        <f>('RCP26-NEW'!BQ32*'Per Unit Emission'!AI75)*3412969.28327645/'Life time change'!$C30</f>
        <v>649668969.26742792</v>
      </c>
      <c r="EZ119">
        <f>('RCP26-NEW'!BR32*'Per Unit Emission'!AJ75)*3412969.28327645</f>
        <v>0</v>
      </c>
      <c r="FA119">
        <f>('RCP26-NEW'!BS32*'Per Unit Emission'!T75)*3412969.28327645/'Life time change'!$C30</f>
        <v>1270180408.1577048</v>
      </c>
      <c r="FB119">
        <f>('RCP26-NEW'!BT32*'Per Unit Emission'!U75)*3412969.28327645/'Life time change'!$C30</f>
        <v>232984298.28852558</v>
      </c>
      <c r="FC119">
        <f>('RCP26-NEW'!BU32*'Per Unit Emission'!V75)*3412969.28327645/'Life time change'!$C30</f>
        <v>114633701.39578265</v>
      </c>
      <c r="FD119">
        <f>('RCP26-NEW'!BV32*'Per Unit Emission'!W75)*3412969.28327645/'Life time change'!$C30</f>
        <v>12161914.442835581</v>
      </c>
      <c r="FE119">
        <f>('RCP26-NEW'!BW32*'Per Unit Emission'!X75)*3412969.28327645/'Life time change'!$C30</f>
        <v>410620523.5157398</v>
      </c>
      <c r="FF119">
        <f>('RCP26-NEW'!BX32*'Per Unit Emission'!Y75)*3412969.28327645/'Life time change'!$C30</f>
        <v>41768378.368596859</v>
      </c>
      <c r="FG119">
        <f>('RCP26-NEW'!BY32*'Per Unit Emission'!Z75)*3412969.28327645/'Life time change'!$C30</f>
        <v>38411585.666845702</v>
      </c>
      <c r="FH119">
        <f>('RCP26-NEW'!BZ32*'Per Unit Emission'!AA75)*3412969.28327645/'Life time change'!$C30</f>
        <v>249414965.19066581</v>
      </c>
      <c r="FI119">
        <f>('RCP26-NEW'!CA32*'Per Unit Emission'!AB75)*3412969.28327645/'Life time change'!$C30</f>
        <v>1254562732.2547495</v>
      </c>
      <c r="FJ119">
        <f>('RCP26-NEW'!CB32*'Per Unit Emission'!AC75)*3412969.28327645/'Life time change'!$C30</f>
        <v>172055280.11440739</v>
      </c>
      <c r="FK119">
        <f>('RCP26-NEW'!CC32*'Per Unit Emission'!AD75)*3412969.28327645/'Life time change'!$C30</f>
        <v>461428281.54366142</v>
      </c>
      <c r="FL119">
        <f>('RCP26-NEW'!CD32*'Per Unit Emission'!AE75)*3412969.28327645/'Life time change'!$C30</f>
        <v>29416061.372954238</v>
      </c>
      <c r="FM119">
        <f>('RCP26-NEW'!CE32*'Per Unit Emission'!AF75)*3412969.28327645/'Life time change'!$C30</f>
        <v>123990724.40977304</v>
      </c>
      <c r="FN119">
        <f>('RCP26-NEW'!CF32*'Per Unit Emission'!AG75)*3412969.28327645/'Life time change'!$C30</f>
        <v>138312467.99709204</v>
      </c>
      <c r="FO119">
        <f>('RCP26-NEW'!CG32*'Per Unit Emission'!AH75)*3412969.28327645/'Life time change'!$C30</f>
        <v>88754155.420021668</v>
      </c>
      <c r="FP119">
        <f>('RCP26-NEW'!CH32*'Per Unit Emission'!AI75)*3412969.28327645/'Life time change'!$C30</f>
        <v>699018826.91577661</v>
      </c>
      <c r="FS119">
        <v>2038</v>
      </c>
      <c r="FT119">
        <f>('RCP19-NEW'!C32*'Per Unit Emission'!AK75)*3412969.28327645/'Life time change'!$C30</f>
        <v>0</v>
      </c>
      <c r="FU119">
        <f>('RCP19-NEW'!D32*'Per Unit Emission'!AL75)*3412969.28327645/'Life time change'!$C30</f>
        <v>0</v>
      </c>
      <c r="FV119">
        <f>('RCP19-NEW'!E32*'Per Unit Emission'!AM75)*3412969.28327645/'Life time change'!$C30</f>
        <v>0</v>
      </c>
      <c r="FW119">
        <f>('RCP19-NEW'!F32*'Per Unit Emission'!AN75)*3412969.28327645/'Life time change'!$C30</f>
        <v>0</v>
      </c>
      <c r="FX119">
        <f>('RCP19-NEW'!G32*'Per Unit Emission'!AO75)*3412969.28327645/'Life time change'!$C30</f>
        <v>0</v>
      </c>
      <c r="FY119">
        <f>('RCP19-NEW'!H32*'Per Unit Emission'!AP75)*3412969.28327645/'Life time change'!$C30</f>
        <v>0</v>
      </c>
      <c r="FZ119">
        <f>('RCP19-NEW'!I32*'Per Unit Emission'!AQ75)*3412969.28327645/'Life time change'!$C30</f>
        <v>0</v>
      </c>
      <c r="GA119">
        <f>('RCP19-NEW'!J32*'Per Unit Emission'!AR75)*3412969.28327645/'Life time change'!$C30</f>
        <v>0</v>
      </c>
      <c r="GB119">
        <f>('RCP19-NEW'!K32*'Per Unit Emission'!AS75)*3412969.28327645/'Life time change'!$C30</f>
        <v>0</v>
      </c>
      <c r="GC119">
        <f>('RCP19-NEW'!L32*'Per Unit Emission'!AT75)*3412969.28327645/'Life time change'!$C30</f>
        <v>0</v>
      </c>
      <c r="GD119">
        <f>('RCP19-NEW'!M32*'Per Unit Emission'!AU75)*3412969.28327645/'Life time change'!$C30</f>
        <v>0</v>
      </c>
      <c r="GE119">
        <f>('RCP19-NEW'!N32*'Per Unit Emission'!AV75)*3412969.28327645/'Life time change'!$C30</f>
        <v>0</v>
      </c>
      <c r="GF119">
        <f>('RCP19-NEW'!O32*'Per Unit Emission'!AW75)*3412969.28327645/'Life time change'!$C30</f>
        <v>0</v>
      </c>
      <c r="GG119">
        <f>('RCP19-NEW'!P32*'Per Unit Emission'!AX75)*3412969.28327645/'Life time change'!$C30</f>
        <v>0</v>
      </c>
      <c r="GH119">
        <f>('RCP19-NEW'!Q32*'Per Unit Emission'!AY75)*3412969.28327645/'Life time change'!$C30</f>
        <v>0</v>
      </c>
      <c r="GI119">
        <f>('RCP19-NEW'!R32*'Per Unit Emission'!AZ75)*3412969.28327645/'Life time change'!$C30</f>
        <v>0</v>
      </c>
      <c r="GJ119">
        <f>('RCP19-NEW'!S32*'Per Unit Emission'!BA75)*3412969.28327645</f>
        <v>0</v>
      </c>
      <c r="GK119">
        <f>('RCP19-NEW'!T32*'Per Unit Emission'!AK75)*3412969.28327645/'Life time change'!$C30</f>
        <v>381242437.43889487</v>
      </c>
      <c r="GL119">
        <f>('RCP19-NEW'!U32*'Per Unit Emission'!AL75)*3412969.28327645/'Life time change'!$C30</f>
        <v>255246296.57338563</v>
      </c>
      <c r="GM119">
        <f>('RCP19-NEW'!V32*'Per Unit Emission'!AM75)*3412969.28327645/'Life time change'!$C30</f>
        <v>108607621.88410021</v>
      </c>
      <c r="GN119">
        <f>('RCP19-NEW'!W32*'Per Unit Emission'!AN75)*3412969.28327645/'Life time change'!$C30</f>
        <v>30019313.909603704</v>
      </c>
      <c r="GO119">
        <f>('RCP19-NEW'!X32*'Per Unit Emission'!AO75)*3412969.28327645/'Life time change'!$C30</f>
        <v>277973809.32986152</v>
      </c>
      <c r="GP119">
        <f>('RCP19-NEW'!Y32*'Per Unit Emission'!AP75)*3412969.28327645/'Life time change'!$C30</f>
        <v>7853543.9548108298</v>
      </c>
      <c r="GQ119">
        <f>('RCP19-NEW'!Z32*'Per Unit Emission'!AQ75)*3412969.28327645/'Life time change'!$C30</f>
        <v>31406767.431079708</v>
      </c>
      <c r="GR119">
        <f>('RCP19-NEW'!AA32*'Per Unit Emission'!AR75)*3412969.28327645/'Life time change'!$C30</f>
        <v>227112808.13758898</v>
      </c>
      <c r="GS119">
        <f>('RCP19-NEW'!AB32*'Per Unit Emission'!AS75)*3412969.28327645/'Life time change'!$C30</f>
        <v>758935171.62138259</v>
      </c>
      <c r="GT119">
        <f>('RCP19-NEW'!AC32*'Per Unit Emission'!AT75)*3412969.28327645/'Life time change'!$C30</f>
        <v>98559908.058909342</v>
      </c>
      <c r="GU119">
        <f>('RCP19-NEW'!AD32*'Per Unit Emission'!AU75)*3412969.28327645/'Life time change'!$C30</f>
        <v>116416707.34341319</v>
      </c>
      <c r="GV119">
        <f>('RCP19-NEW'!AE32*'Per Unit Emission'!AV75)*3412969.28327645/'Life time change'!$C30</f>
        <v>19204096.744786728</v>
      </c>
      <c r="GW119">
        <f>('RCP19-NEW'!AF32*'Per Unit Emission'!AW75)*3412969.28327645/'Life time change'!$C30</f>
        <v>46133767.972200319</v>
      </c>
      <c r="GX119">
        <f>('RCP19-NEW'!AG32*'Per Unit Emission'!AX75)*3412969.28327645/'Life time change'!$C30</f>
        <v>69474629.249794543</v>
      </c>
      <c r="GY119">
        <f>('RCP19-NEW'!AH32*'Per Unit Emission'!AY75)*3412969.28327645/'Life time change'!$C30</f>
        <v>53562191.76839707</v>
      </c>
      <c r="GZ119">
        <f>('RCP19-NEW'!AI32*'Per Unit Emission'!AZ75)*3412969.28327645/'Life time change'!$C30</f>
        <v>255657628.13374242</v>
      </c>
      <c r="HA119">
        <f>('RCP19-NEW'!AJ32*'Per Unit Emission'!BA75)*3412969.28327645</f>
        <v>0</v>
      </c>
      <c r="HB119">
        <f>('RCP19-NEW'!AK32*'Per Unit Emission'!AK75)*3412969.28327645/'Life time change'!$C30</f>
        <v>382226267.18687844</v>
      </c>
      <c r="HC119">
        <f>('RCP19-NEW'!AL32*'Per Unit Emission'!AL75)*3412969.28327645/'Life time change'!$C30</f>
        <v>405923917.77162272</v>
      </c>
      <c r="HD119">
        <f>('RCP19-NEW'!AM32*'Per Unit Emission'!AM75)*3412969.28327645/'Life time change'!$C30</f>
        <v>192463721.67287165</v>
      </c>
      <c r="HE119">
        <f>('RCP19-NEW'!AN32*'Per Unit Emission'!AN75)*3412969.28327645/'Life time change'!$C30</f>
        <v>30086186.999523152</v>
      </c>
      <c r="HF119">
        <f>('RCP19-NEW'!AO32*'Per Unit Emission'!AO75)*3412969.28327645/'Life time change'!$C30</f>
        <v>502484810.26972079</v>
      </c>
      <c r="HG119">
        <f>('RCP19-NEW'!AP32*'Per Unit Emission'!AP75)*3412969.28327645/'Life time change'!$C30</f>
        <v>10151585.47276604</v>
      </c>
      <c r="HH119">
        <f>('RCP19-NEW'!AQ32*'Per Unit Emission'!AQ75)*3412969.28327645/'Life time change'!$C30</f>
        <v>62813534.862159416</v>
      </c>
      <c r="HI119">
        <f>('RCP19-NEW'!AR32*'Per Unit Emission'!AR75)*3412969.28327645/'Life time change'!$C30</f>
        <v>454225306.54338574</v>
      </c>
      <c r="HJ119">
        <f>('RCP19-NEW'!AS32*'Per Unit Emission'!AS75)*3412969.28327645/'Life time change'!$C30</f>
        <v>1517870343.2427726</v>
      </c>
      <c r="HK119">
        <f>('RCP19-NEW'!AT32*'Per Unit Emission'!AT75)*3412969.28327645/'Life time change'!$C30</f>
        <v>197119816.11781868</v>
      </c>
      <c r="HL119">
        <f>('RCP19-NEW'!AU32*'Per Unit Emission'!AU75)*3412969.28327645/'Life time change'!$C30</f>
        <v>129900398.96656615</v>
      </c>
      <c r="HM119">
        <f>('RCP19-NEW'!AV32*'Per Unit Emission'!AV75)*3412969.28327645/'Life time change'!$C30</f>
        <v>37522475.709864572</v>
      </c>
      <c r="HN119">
        <f>('RCP19-NEW'!AW32*'Per Unit Emission'!AW75)*3412969.28327645/'Life time change'!$C30</f>
        <v>92267535.944400638</v>
      </c>
      <c r="HO119">
        <f>('RCP19-NEW'!AX32*'Per Unit Emission'!AX75)*3412969.28327645/'Life time change'!$C30</f>
        <v>127795340.67455727</v>
      </c>
      <c r="HP119">
        <f>('RCP19-NEW'!AY32*'Per Unit Emission'!AY75)*3412969.28327645/'Life time change'!$C30</f>
        <v>107124383.5367936</v>
      </c>
      <c r="HQ119">
        <f>('RCP19-NEW'!AZ32*'Per Unit Emission'!AZ75)*3412969.28327645/'Life time change'!$C30</f>
        <v>511315256.2674855</v>
      </c>
      <c r="HR119">
        <f>('RCP19-NEW'!BA32*'Per Unit Emission'!BA75)*3412969.28327645</f>
        <v>0</v>
      </c>
      <c r="HS119">
        <f>('RCP19-NEW'!BB32*'Per Unit Emission'!AK75)*3412969.28327645/'Life time change'!$C30</f>
        <v>383179837.81016809</v>
      </c>
      <c r="HT119">
        <f>('RCP19-NEW'!BC32*'Per Unit Emission'!AL75)*3412969.28327645/'Life time change'!$C30</f>
        <v>416967143.21979886</v>
      </c>
      <c r="HU119">
        <f>('RCP19-NEW'!BD32*'Per Unit Emission'!AM75)*3412969.28327645/'Life time change'!$C30</f>
        <v>192611556.40364832</v>
      </c>
      <c r="HV119">
        <f>('RCP19-NEW'!BE32*'Per Unit Emission'!AN75)*3412969.28327645/'Life time change'!$C30</f>
        <v>30149972.723044202</v>
      </c>
      <c r="HW119">
        <f>('RCP19-NEW'!BF32*'Per Unit Emission'!AO75)*3412969.28327645/'Life time change'!$C30</f>
        <v>502855734.8360365</v>
      </c>
      <c r="HX119">
        <f>('RCP19-NEW'!BG32*'Per Unit Emission'!AP75)*3412969.28327645/'Life time change'!$C30</f>
        <v>10164156.860571232</v>
      </c>
      <c r="HY119">
        <f>('RCP19-NEW'!BH32*'Per Unit Emission'!AQ75)*3412969.28327645/'Life time change'!$C30</f>
        <v>69879663.88235943</v>
      </c>
      <c r="HZ119">
        <f>('RCP19-NEW'!BI32*'Per Unit Emission'!AR75)*3412969.28327645/'Life time change'!$C30</f>
        <v>474478864.06620252</v>
      </c>
      <c r="IA119">
        <f>('RCP19-NEW'!BJ32*'Per Unit Emission'!AS75)*3412969.28327645/'Life time change'!$C30</f>
        <v>1617704410.159626</v>
      </c>
      <c r="IB119">
        <f>('RCP19-NEW'!BK32*'Per Unit Emission'!AT75)*3412969.28327645/'Life time change'!$C30</f>
        <v>226863903.63215116</v>
      </c>
      <c r="IC119">
        <f>('RCP19-NEW'!BL32*'Per Unit Emission'!AU75)*3412969.28327645/'Life time change'!$C30</f>
        <v>130096261.78868191</v>
      </c>
      <c r="ID119">
        <f>('RCP19-NEW'!BM32*'Per Unit Emission'!AV75)*3412969.28327645/'Life time change'!$C30</f>
        <v>37544990.499611013</v>
      </c>
      <c r="IE119">
        <f>('RCP19-NEW'!BN32*'Per Unit Emission'!AW75)*3412969.28327645/'Life time change'!$C30</f>
        <v>124277489.64437944</v>
      </c>
      <c r="IF119">
        <f>('RCP19-NEW'!BO32*'Per Unit Emission'!AX75)*3412969.28327645/'Life time change'!$C30</f>
        <v>127879663.98176712</v>
      </c>
      <c r="IG119">
        <f>('RCP19-NEW'!BP32*'Per Unit Emission'!AY75)*3412969.28327645/'Life time change'!$C30</f>
        <v>135677736.25492051</v>
      </c>
      <c r="IH119">
        <f>('RCP19-NEW'!BQ32*'Per Unit Emission'!AZ75)*3412969.28327645/'Life time change'!$C30</f>
        <v>586132854.46545494</v>
      </c>
      <c r="II119">
        <f>('RCP19-NEW'!BR32*'Per Unit Emission'!BA75)*3412969.28327645</f>
        <v>0</v>
      </c>
      <c r="IJ119">
        <f>('RCP19-NEW'!BS32*'Per Unit Emission'!AK75)*3412969.28327645/'Life time change'!$C30</f>
        <v>384089209.98310959</v>
      </c>
      <c r="IK119">
        <f>('RCP19-NEW'!BT32*'Per Unit Emission'!AL75)*3412969.28327645/'Life time change'!$C30</f>
        <v>417283787.69902605</v>
      </c>
      <c r="IL119">
        <f>('RCP19-NEW'!BU32*'Per Unit Emission'!AM75)*3412969.28327645/'Life time change'!$C30</f>
        <v>192756811.4943966</v>
      </c>
      <c r="IM119">
        <f>('RCP19-NEW'!BV32*'Per Unit Emission'!AN75)*3412969.28327645/'Life time change'!$C30</f>
        <v>30207323.173582472</v>
      </c>
      <c r="IN119">
        <f>('RCP19-NEW'!BW32*'Per Unit Emission'!AO75)*3412969.28327645/'Life time change'!$C30</f>
        <v>503210984.8721953</v>
      </c>
      <c r="IO119">
        <f>('RCP19-NEW'!BX32*'Per Unit Emission'!AP75)*3412969.28327645/'Life time change'!$C30</f>
        <v>10176395.13166683</v>
      </c>
      <c r="IP119">
        <f>('RCP19-NEW'!BY32*'Per Unit Emission'!AQ75)*3412969.28327645/'Life time change'!$C30</f>
        <v>69915231.172040373</v>
      </c>
      <c r="IQ119">
        <f>('RCP19-NEW'!BZ32*'Per Unit Emission'!AR75)*3412969.28327645/'Life time change'!$C30</f>
        <v>474754553.70275295</v>
      </c>
      <c r="IR119">
        <f>('RCP19-NEW'!CA32*'Per Unit Emission'!AS75)*3412969.28327645/'Life time change'!$C30</f>
        <v>1618565969.0146966</v>
      </c>
      <c r="IS119">
        <f>('RCP19-NEW'!CB32*'Per Unit Emission'!AT75)*3412969.28327645/'Life time change'!$C30</f>
        <v>226968152.9518477</v>
      </c>
      <c r="IT119">
        <f>('RCP19-NEW'!CC32*'Per Unit Emission'!AU75)*3412969.28327645/'Life time change'!$C30</f>
        <v>130271377.55048873</v>
      </c>
      <c r="IU119">
        <f>('RCP19-NEW'!CD32*'Per Unit Emission'!AV75)*3412969.28327645/'Life time change'!$C30</f>
        <v>37566876.477170601</v>
      </c>
      <c r="IV119">
        <f>('RCP19-NEW'!CE32*'Per Unit Emission'!AW75)*3412969.28327645/'Life time change'!$C30</f>
        <v>124318315.95473094</v>
      </c>
      <c r="IW119">
        <f>('RCP19-NEW'!CF32*'Per Unit Emission'!AX75)*3412969.28327645/'Life time change'!$C30</f>
        <v>127963024.76693894</v>
      </c>
      <c r="IX119">
        <f>('RCP19-NEW'!CG32*'Per Unit Emission'!AY75)*3412969.28327645/'Life time change'!$C30</f>
        <v>135726343.20697597</v>
      </c>
      <c r="IY119">
        <f>('RCP19-NEW'!CH32*'Per Unit Emission'!AZ75)*3412969.28327645/'Life time change'!$C30</f>
        <v>586401504.94769657</v>
      </c>
    </row>
    <row r="120" spans="1:259" x14ac:dyDescent="0.25">
      <c r="A120">
        <v>2039</v>
      </c>
      <c r="B120">
        <f>('Base-New'!C33*'Per Unit Emission'!C76)*3412969.28327645/'Life time change'!$C31</f>
        <v>0</v>
      </c>
      <c r="C120">
        <f>('Base-New'!D33*'Per Unit Emission'!D76)*3412969.28327645/'Life time change'!$C31</f>
        <v>0</v>
      </c>
      <c r="D120">
        <f>('Base-New'!E33*'Per Unit Emission'!E76)*3412969.28327645/'Life time change'!$C31</f>
        <v>0</v>
      </c>
      <c r="E120">
        <f>('Base-New'!F33*'Per Unit Emission'!F76)*3412969.28327645/'Life time change'!$C31</f>
        <v>0</v>
      </c>
      <c r="F120">
        <f>('Base-New'!G33*'Per Unit Emission'!G76)*3412969.28327645/'Life time change'!$C31</f>
        <v>0</v>
      </c>
      <c r="G120">
        <f>('Base-New'!H33*'Per Unit Emission'!H76)*3412969.28327645/'Life time change'!$C31</f>
        <v>0</v>
      </c>
      <c r="H120">
        <f>('Base-New'!I33*'Per Unit Emission'!I76)*3412969.28327645/'Life time change'!$C31</f>
        <v>0</v>
      </c>
      <c r="I120">
        <f>('Base-New'!J33*'Per Unit Emission'!J76)*3412969.28327645/'Life time change'!$C31</f>
        <v>0</v>
      </c>
      <c r="J120">
        <f>('Base-New'!K33*'Per Unit Emission'!K76)*3412969.28327645/'Life time change'!$C31</f>
        <v>0</v>
      </c>
      <c r="K120">
        <f>('Base-New'!L33*'Per Unit Emission'!L76)*3412969.28327645/'Life time change'!$C31</f>
        <v>0</v>
      </c>
      <c r="L120">
        <f>('Base-New'!M33*'Per Unit Emission'!M76)*3412969.28327645/'Life time change'!$C31</f>
        <v>0</v>
      </c>
      <c r="M120">
        <f>('Base-New'!N33*'Per Unit Emission'!N76)*3412969.28327645/'Life time change'!$C31</f>
        <v>0</v>
      </c>
      <c r="N120">
        <f>('Base-New'!O33*'Per Unit Emission'!O76)*3412969.28327645/'Life time change'!$C31</f>
        <v>0</v>
      </c>
      <c r="O120">
        <f>('Base-New'!P33*'Per Unit Emission'!P76)*3412969.28327645/'Life time change'!$C31</f>
        <v>0</v>
      </c>
      <c r="P120">
        <f>('Base-New'!Q33*'Per Unit Emission'!Q76)*3412969.28327645/'Life time change'!$C31</f>
        <v>0</v>
      </c>
      <c r="Q120">
        <f>('Base-New'!R33*'Per Unit Emission'!R76)*3412969.28327645/'Life time change'!$C31</f>
        <v>0</v>
      </c>
      <c r="R120">
        <v>29</v>
      </c>
      <c r="S120">
        <f>('Base-New'!T33*'Per Unit Emission'!C76)*3412969.28327645/'Life time change'!$C31</f>
        <v>33688189.735159777</v>
      </c>
      <c r="T120">
        <f>('Base-New'!U33*'Per Unit Emission'!D76)*3412969.28327645/'Life time change'!$C31</f>
        <v>128600115.14868869</v>
      </c>
      <c r="U120">
        <f>('Base-New'!V33*'Per Unit Emission'!E76)*3412969.28327645/'Life time change'!$C31</f>
        <v>176250079.70650265</v>
      </c>
      <c r="V120">
        <f>('Base-New'!W33*'Per Unit Emission'!F76)*3412969.28327645/'Life time change'!$C31</f>
        <v>27261284.146068756</v>
      </c>
      <c r="W120">
        <f>('Base-New'!X33*'Per Unit Emission'!G76)*3412969.28327645/'Life time change'!$C31</f>
        <v>344208192.50431377</v>
      </c>
      <c r="X120">
        <f>('Base-New'!Y33*'Per Unit Emission'!H76)*3412969.28327645/'Life time change'!$C31</f>
        <v>12956988.182363266</v>
      </c>
      <c r="Y120">
        <f>('Base-New'!Z33*'Per Unit Emission'!I76)*3412969.28327645/'Life time change'!$C31</f>
        <v>0</v>
      </c>
      <c r="Z120">
        <f>('Base-New'!AA33*'Per Unit Emission'!J76)*3412969.28327645/'Life time change'!$C31</f>
        <v>73553591.5045802</v>
      </c>
      <c r="AA120">
        <f>('Base-New'!AB33*'Per Unit Emission'!K76)*3412969.28327645/'Life time change'!$C31</f>
        <v>462219762.44483548</v>
      </c>
      <c r="AB120">
        <f>('Base-New'!AC33*'Per Unit Emission'!L76)*3412969.28327645/'Life time change'!$C31</f>
        <v>59216863.131841227</v>
      </c>
      <c r="AC120">
        <f>('Base-New'!AD33*'Per Unit Emission'!M76)*3412969.28327645/'Life time change'!$C31</f>
        <v>74609688.50252673</v>
      </c>
      <c r="AD120">
        <f>('Base-New'!AE33*'Per Unit Emission'!N76)*3412969.28327645/'Life time change'!$C31</f>
        <v>10037724.340882935</v>
      </c>
      <c r="AE120">
        <f>('Base-New'!AF33*'Per Unit Emission'!O76)*3412969.28327645/'Life time change'!$C31</f>
        <v>35090273.177629627</v>
      </c>
      <c r="AF120">
        <f>('Base-New'!AG33*'Per Unit Emission'!P76)*3412969.28327645/'Life time change'!$C31</f>
        <v>42398270.620342389</v>
      </c>
      <c r="AG120">
        <f>('Base-New'!AH33*'Per Unit Emission'!Q76)*3412969.28327645/'Life time change'!$C31</f>
        <v>24069596.131946325</v>
      </c>
      <c r="AH120">
        <f>('Base-New'!AI33*'Per Unit Emission'!R76)*3412969.28327645/'Life time change'!$C31</f>
        <v>155707572.36629003</v>
      </c>
      <c r="AI120">
        <v>29</v>
      </c>
      <c r="AJ120">
        <f>('Base-New'!AK33*'Per Unit Emission'!C76)*3412969.28327645/'Life time change'!$C31</f>
        <v>34756721.448267974</v>
      </c>
      <c r="AK120">
        <f>('Base-New'!AL33*'Per Unit Emission'!D76)*3412969.28327645/'Life time change'!$C31</f>
        <v>151326714.33599216</v>
      </c>
      <c r="AL120">
        <f>('Base-New'!AM33*'Per Unit Emission'!E76)*3412969.28327645/'Life time change'!$C31</f>
        <v>229554493.61284384</v>
      </c>
      <c r="AM120">
        <f>('Base-New'!AN33*'Per Unit Emission'!F76)*3412969.28327645/'Life time change'!$C31</f>
        <v>51712929.457520954</v>
      </c>
      <c r="AN120">
        <f>('Base-New'!AO33*'Per Unit Emission'!G76)*3412969.28327645/'Life time change'!$C31</f>
        <v>688416385.00862753</v>
      </c>
      <c r="AO120">
        <f>('Base-New'!AP33*'Per Unit Emission'!H76)*3412969.28327645/'Life time change'!$C31</f>
        <v>25913976.364726424</v>
      </c>
      <c r="AP120">
        <f>('Base-New'!AQ33*'Per Unit Emission'!I76)*3412969.28327645/'Life time change'!$C31</f>
        <v>0</v>
      </c>
      <c r="AQ120">
        <f>('Base-New'!AR33*'Per Unit Emission'!J76)*3412969.28327645/'Life time change'!$C31</f>
        <v>147107183.0091604</v>
      </c>
      <c r="AR120">
        <f>('Base-New'!AS33*'Per Unit Emission'!K76)*3412969.28327645/'Life time change'!$C31</f>
        <v>924439524.88967097</v>
      </c>
      <c r="AS120">
        <f>('Base-New'!AT33*'Per Unit Emission'!L76)*3412969.28327645/'Life time change'!$C31</f>
        <v>118433726.26368262</v>
      </c>
      <c r="AT120">
        <f>('Base-New'!AU33*'Per Unit Emission'!M76)*3412969.28327645/'Life time change'!$C31</f>
        <v>149219377.00505361</v>
      </c>
      <c r="AU120">
        <f>('Base-New'!AV33*'Per Unit Emission'!N76)*3412969.28327645/'Life time change'!$C31</f>
        <v>20075448.681765743</v>
      </c>
      <c r="AV120">
        <f>('Base-New'!AW33*'Per Unit Emission'!O76)*3412969.28327645/'Life time change'!$C31</f>
        <v>70180546.355259255</v>
      </c>
      <c r="AW120">
        <f>('Base-New'!AX33*'Per Unit Emission'!P76)*3412969.28327645/'Life time change'!$C31</f>
        <v>84796541.240684777</v>
      </c>
      <c r="AX120">
        <f>('Base-New'!AY33*'Per Unit Emission'!Q76)*3412969.28327645/'Life time change'!$C31</f>
        <v>48139192.263892792</v>
      </c>
      <c r="AY120">
        <f>('Base-New'!AZ33*'Per Unit Emission'!R76)*3412969.28327645/'Life time change'!$C31</f>
        <v>311415144.73257881</v>
      </c>
      <c r="AZ120">
        <v>29</v>
      </c>
      <c r="BA120">
        <f>('Base-New'!BB33*'Per Unit Emission'!C76)*3412969.28327645/'Life time change'!$C31</f>
        <v>35803412.358145811</v>
      </c>
      <c r="BB120">
        <f>('Base-New'!BC33*'Per Unit Emission'!D76)*3412969.28327645/'Life time change'!$C31</f>
        <v>165191385.90368745</v>
      </c>
      <c r="BC120">
        <f>('Base-New'!BD33*'Per Unit Emission'!E76)*3412969.28327645/'Life time change'!$C31</f>
        <v>229703840.8444013</v>
      </c>
      <c r="BD120">
        <f>('Base-New'!BE33*'Per Unit Emission'!F76)*3412969.28327645/'Life time change'!$C31</f>
        <v>51769016.416191682</v>
      </c>
      <c r="BE120">
        <f>('Base-New'!BF33*'Per Unit Emission'!G76)*3412969.28327645/'Life time change'!$C31</f>
        <v>818745590.98624837</v>
      </c>
      <c r="BF120">
        <f>('Base-New'!BG33*'Per Unit Emission'!H76)*3412969.28327645/'Life time change'!$C31</f>
        <v>38870964.547089703</v>
      </c>
      <c r="BG120">
        <f>('Base-New'!BH33*'Per Unit Emission'!I76)*3412969.28327645/'Life time change'!$C31</f>
        <v>0</v>
      </c>
      <c r="BH120">
        <f>('Base-New'!BI33*'Per Unit Emission'!J76)*3412969.28327645/'Life time change'!$C31</f>
        <v>186573230.89022955</v>
      </c>
      <c r="BI120">
        <f>('Base-New'!BJ33*'Per Unit Emission'!K76)*3412969.28327645/'Life time change'!$C31</f>
        <v>1370521597.0484641</v>
      </c>
      <c r="BJ120">
        <f>('Base-New'!BK33*'Per Unit Emission'!L76)*3412969.28327645/'Life time change'!$C31</f>
        <v>177650589.39552337</v>
      </c>
      <c r="BK120">
        <f>('Base-New'!BL33*'Per Unit Emission'!M76)*3412969.28327645/'Life time change'!$C31</f>
        <v>223829065.50758019</v>
      </c>
      <c r="BL120">
        <f>('Base-New'!BM33*'Per Unit Emission'!N76)*3412969.28327645/'Life time change'!$C31</f>
        <v>21455529.590163998</v>
      </c>
      <c r="BM120">
        <f>('Base-New'!BN33*'Per Unit Emission'!O76)*3412969.28327645/'Life time change'!$C31</f>
        <v>105270819.53288904</v>
      </c>
      <c r="BN120">
        <f>('Base-New'!BO33*'Per Unit Emission'!P76)*3412969.28327645/'Life time change'!$C31</f>
        <v>127194811.86102715</v>
      </c>
      <c r="BO120">
        <f>('Base-New'!BP33*'Per Unit Emission'!Q76)*3412969.28327645/'Life time change'!$C31</f>
        <v>72208788.395839125</v>
      </c>
      <c r="BP120">
        <f>('Base-New'!BQ33*'Per Unit Emission'!R76)*3412969.28327645/'Life time change'!$C31</f>
        <v>467122717.09886968</v>
      </c>
      <c r="BQ120">
        <v>29</v>
      </c>
      <c r="BR120">
        <f>('Base-New'!BS33*'Per Unit Emission'!C76)*3412969.28327645/'Life time change'!$C31</f>
        <v>36825565.77638641</v>
      </c>
      <c r="BS120">
        <f>('Base-New'!BT33*'Per Unit Emission'!D76)*3412969.28327645/'Life time change'!$C31</f>
        <v>165556106.8764455</v>
      </c>
      <c r="BT120">
        <f>('Base-New'!BU33*'Per Unit Emission'!E76)*3412969.28327645/'Life time change'!$C31</f>
        <v>229846124.26760668</v>
      </c>
      <c r="BU120">
        <f>('Base-New'!BV33*'Per Unit Emission'!F76)*3412969.28327645/'Life time change'!$C31</f>
        <v>51823073.636888951</v>
      </c>
      <c r="BV120">
        <f>('Base-New'!BW33*'Per Unit Emission'!G76)*3412969.28327645/'Life time change'!$C31</f>
        <v>819349076.64080656</v>
      </c>
      <c r="BW120">
        <f>('Base-New'!BX33*'Per Unit Emission'!H76)*3412969.28327645/'Life time change'!$C31</f>
        <v>42873941.024087235</v>
      </c>
      <c r="BX120">
        <f>('Base-New'!BY33*'Per Unit Emission'!I76)*3412969.28327645/'Life time change'!$C31</f>
        <v>0</v>
      </c>
      <c r="BY120">
        <f>('Base-New'!BZ33*'Per Unit Emission'!J76)*3412969.28327645/'Life time change'!$C31</f>
        <v>186701833.87002644</v>
      </c>
      <c r="BZ120">
        <f>('Base-New'!CA33*'Per Unit Emission'!K76)*3412969.28327645/'Life time change'!$C31</f>
        <v>1371222869.1999414</v>
      </c>
      <c r="CA120">
        <f>('Base-New'!CB33*'Per Unit Emission'!L76)*3412969.28327645/'Life time change'!$C31</f>
        <v>193299582.5542196</v>
      </c>
      <c r="CB120">
        <f>('Base-New'!CC33*'Per Unit Emission'!M76)*3412969.28327645/'Life time change'!$C31</f>
        <v>257459209.03574687</v>
      </c>
      <c r="CC120">
        <f>('Base-New'!CD33*'Per Unit Emission'!N76)*3412969.28327645/'Life time change'!$C31</f>
        <v>21472742.326782417</v>
      </c>
      <c r="CD120">
        <f>('Base-New'!CE33*'Per Unit Emission'!O76)*3412969.28327645/'Life time change'!$C31</f>
        <v>115456429.48110853</v>
      </c>
      <c r="CE120">
        <f>('Base-New'!CF33*'Per Unit Emission'!P76)*3412969.28327645/'Life time change'!$C31</f>
        <v>169593082.4813689</v>
      </c>
      <c r="CF120">
        <f>('Base-New'!CG33*'Per Unit Emission'!Q76)*3412969.28327645/'Life time change'!$C31</f>
        <v>89215755.313686475</v>
      </c>
      <c r="CG120">
        <f>('Base-New'!CH33*'Per Unit Emission'!R76)*3412969.28327645/'Life time change'!$C31</f>
        <v>572925504.06834614</v>
      </c>
      <c r="CJ120">
        <v>2039</v>
      </c>
      <c r="CK120">
        <f>('RCP26-NEW'!C33*'Per Unit Emission'!T76)*3412969.28327645/'Life time change'!$C31</f>
        <v>0</v>
      </c>
      <c r="CL120">
        <f>('RCP26-NEW'!D33*'Per Unit Emission'!U76)*3412969.28327645/'Life time change'!$C31</f>
        <v>0</v>
      </c>
      <c r="CM120">
        <f>('RCP26-NEW'!E33*'Per Unit Emission'!V76)*3412969.28327645/'Life time change'!$C31</f>
        <v>0</v>
      </c>
      <c r="CN120">
        <f>('RCP26-NEW'!F33*'Per Unit Emission'!W76)*3412969.28327645/'Life time change'!$C31</f>
        <v>0</v>
      </c>
      <c r="CO120">
        <f>('RCP26-NEW'!G33*'Per Unit Emission'!X76)*3412969.28327645/'Life time change'!$C31</f>
        <v>0</v>
      </c>
      <c r="CP120">
        <f>('RCP26-NEW'!H33*'Per Unit Emission'!Y76)*3412969.28327645/'Life time change'!$C31</f>
        <v>0</v>
      </c>
      <c r="CQ120">
        <f>('RCP26-NEW'!I33*'Per Unit Emission'!Z76)*3412969.28327645/'Life time change'!$C31</f>
        <v>0</v>
      </c>
      <c r="CR120">
        <f>('RCP26-NEW'!J33*'Per Unit Emission'!AA76)*3412969.28327645/'Life time change'!$C31</f>
        <v>0</v>
      </c>
      <c r="CS120">
        <f>('RCP26-NEW'!K33*'Per Unit Emission'!AB76)*3412969.28327645/'Life time change'!$C31</f>
        <v>0</v>
      </c>
      <c r="CT120">
        <f>('RCP26-NEW'!L33*'Per Unit Emission'!AC76)*3412969.28327645/'Life time change'!$C31</f>
        <v>0</v>
      </c>
      <c r="CU120">
        <f>('RCP26-NEW'!M33*'Per Unit Emission'!AD76)*3412969.28327645/'Life time change'!$C31</f>
        <v>0</v>
      </c>
      <c r="CV120">
        <f>('RCP26-NEW'!N33*'Per Unit Emission'!AE76)*3412969.28327645/'Life time change'!$C31</f>
        <v>0</v>
      </c>
      <c r="CW120">
        <f>('RCP26-NEW'!O33*'Per Unit Emission'!AF76)*3412969.28327645/'Life time change'!$C31</f>
        <v>0</v>
      </c>
      <c r="CX120">
        <f>('RCP26-NEW'!P33*'Per Unit Emission'!AG76)*3412969.28327645/'Life time change'!$C31</f>
        <v>0</v>
      </c>
      <c r="CY120">
        <f>('RCP26-NEW'!Q33*'Per Unit Emission'!AH76)*3412969.28327645/'Life time change'!$C31</f>
        <v>0</v>
      </c>
      <c r="CZ120">
        <f>('RCP26-NEW'!R33*'Per Unit Emission'!AI76)*3412969.28327645/'Life time change'!$C31</f>
        <v>0</v>
      </c>
      <c r="DA120">
        <f>('RCP26-NEW'!S33*'Per Unit Emission'!AJ76)*3412969.28327645</f>
        <v>0</v>
      </c>
      <c r="DB120">
        <f>('RCP26-NEW'!T33*'Per Unit Emission'!T76)*3412969.28327645/'Life time change'!$C31</f>
        <v>723914703.53810298</v>
      </c>
      <c r="DC120">
        <f>('RCP26-NEW'!U33*'Per Unit Emission'!U76)*3412969.28327645/'Life time change'!$C31</f>
        <v>32174337.172518846</v>
      </c>
      <c r="DD120">
        <f>('RCP26-NEW'!V33*'Per Unit Emission'!V76)*3412969.28327645/'Life time change'!$C31</f>
        <v>177001134.51218033</v>
      </c>
      <c r="DE120">
        <f>('RCP26-NEW'!W33*'Per Unit Emission'!W76)*3412969.28327645/'Life time change'!$C31</f>
        <v>20413432.397160683</v>
      </c>
      <c r="DF120">
        <f>('RCP26-NEW'!X33*'Per Unit Emission'!X76)*3412969.28327645/'Life time change'!$C31</f>
        <v>275394258.8855871</v>
      </c>
      <c r="DG120">
        <f>('RCP26-NEW'!Y33*'Per Unit Emission'!Y76)*3412969.28327645/'Life time change'!$C31</f>
        <v>17613584.059941284</v>
      </c>
      <c r="DH120">
        <f>('RCP26-NEW'!Z33*'Per Unit Emission'!Z76)*3412969.28327645/'Life time change'!$C31</f>
        <v>25735903.264670067</v>
      </c>
      <c r="DI120">
        <f>('RCP26-NEW'!AA33*'Per Unit Emission'!AA76)*3412969.28327645/'Life time change'!$C31</f>
        <v>114882937.70447986</v>
      </c>
      <c r="DJ120">
        <f>('RCP26-NEW'!AB33*'Per Unit Emission'!AB76)*3412969.28327645/'Life time change'!$C31</f>
        <v>577075653.11392725</v>
      </c>
      <c r="DK120">
        <f>('RCP26-NEW'!AC33*'Per Unit Emission'!AC76)*3412969.28327645/'Life time change'!$C31</f>
        <v>80640721.714940369</v>
      </c>
      <c r="DL120">
        <f>('RCP26-NEW'!AD33*'Per Unit Emission'!AD76)*3412969.28327645/'Life time change'!$C31</f>
        <v>169967075.71200618</v>
      </c>
      <c r="DM120">
        <f>('RCP26-NEW'!AE33*'Per Unit Emission'!AE76)*3412969.28327645/'Life time change'!$C31</f>
        <v>16162845.388603847</v>
      </c>
      <c r="DN120">
        <f>('RCP26-NEW'!AF33*'Per Unit Emission'!AF76)*3412969.28327645/'Life time change'!$C31</f>
        <v>47559338.36467699</v>
      </c>
      <c r="DO120">
        <f>('RCP26-NEW'!AG33*'Per Unit Emission'!AG76)*3412969.28327645/'Life time change'!$C31</f>
        <v>63806244.466546364</v>
      </c>
      <c r="DP120">
        <f>('RCP26-NEW'!AH33*'Per Unit Emission'!AH76)*3412969.28327645/'Life time change'!$C31</f>
        <v>40318677.927623488</v>
      </c>
      <c r="DQ120">
        <f>('RCP26-NEW'!AI33*'Per Unit Emission'!AI76)*3412969.28327645/'Life time change'!$C31</f>
        <v>227031711.89922068</v>
      </c>
      <c r="DR120">
        <f>('RCP26-NEW'!AJ33*'Per Unit Emission'!AJ76)*3412969.28327645</f>
        <v>0</v>
      </c>
      <c r="DS120">
        <f>('RCP26-NEW'!AK33*'Per Unit Emission'!T76)*3412969.28327645/'Life time change'!$C31</f>
        <v>1236493933.7716548</v>
      </c>
      <c r="DT120">
        <f>('RCP26-NEW'!AL33*'Per Unit Emission'!U76)*3412969.28327645/'Life time change'!$C31</f>
        <v>72398076.226833284</v>
      </c>
      <c r="DU120">
        <f>('RCP26-NEW'!AM33*'Per Unit Emission'!V76)*3412969.28327645/'Life time change'!$C31</f>
        <v>201457177.58547932</v>
      </c>
      <c r="DV120">
        <f>('RCP26-NEW'!AN33*'Per Unit Emission'!W76)*3412969.28327645/'Life time change'!$C31</f>
        <v>20469733.80949945</v>
      </c>
      <c r="DW120">
        <f>('RCP26-NEW'!AO33*'Per Unit Emission'!X76)*3412969.28327645/'Life time change'!$C31</f>
        <v>324701885.91375709</v>
      </c>
      <c r="DX120">
        <f>('RCP26-NEW'!AP33*'Per Unit Emission'!Y76)*3412969.28327645/'Life time change'!$C31</f>
        <v>28402194.935960006</v>
      </c>
      <c r="DY120">
        <f>('RCP26-NEW'!AQ33*'Per Unit Emission'!Z76)*3412969.28327645/'Life time change'!$C31</f>
        <v>34474351.247616813</v>
      </c>
      <c r="DZ120">
        <f>('RCP26-NEW'!AR33*'Per Unit Emission'!AA76)*3412969.28327645/'Life time change'!$C31</f>
        <v>229765875.40895927</v>
      </c>
      <c r="EA120">
        <f>('RCP26-NEW'!AS33*'Per Unit Emission'!AB76)*3412969.28327645/'Life time change'!$C31</f>
        <v>1154151306.2278471</v>
      </c>
      <c r="EB120">
        <f>('RCP26-NEW'!AT33*'Per Unit Emission'!AC76)*3412969.28327645/'Life time change'!$C31</f>
        <v>161281443.42988002</v>
      </c>
      <c r="EC120">
        <f>('RCP26-NEW'!AU33*'Per Unit Emission'!AD76)*3412969.28327645/'Life time change'!$C31</f>
        <v>339934151.42401236</v>
      </c>
      <c r="ED120">
        <f>('RCP26-NEW'!AV33*'Per Unit Emission'!AE76)*3412969.28327645/'Life time change'!$C31</f>
        <v>32325690.777207695</v>
      </c>
      <c r="EE120">
        <f>('RCP26-NEW'!AW33*'Per Unit Emission'!AF76)*3412969.28327645/'Life time change'!$C31</f>
        <v>93178458.957212374</v>
      </c>
      <c r="EF120">
        <f>('RCP26-NEW'!AX33*'Per Unit Emission'!AG76)*3412969.28327645/'Life time change'!$C31</f>
        <v>100352079.70249437</v>
      </c>
      <c r="EG120">
        <f>('RCP26-NEW'!AY33*'Per Unit Emission'!AH76)*3412969.28327645/'Life time change'!$C31</f>
        <v>77018655.337467492</v>
      </c>
      <c r="EH120">
        <f>('RCP26-NEW'!AZ33*'Per Unit Emission'!AI76)*3412969.28327645/'Life time change'!$C31</f>
        <v>454063423.79844266</v>
      </c>
      <c r="EI120">
        <f>('RCP26-NEW'!BA33*'Per Unit Emission'!AJ76)*3412969.28327645</f>
        <v>0</v>
      </c>
      <c r="EJ120">
        <f>('RCP26-NEW'!BB33*'Per Unit Emission'!T76)*3412969.28327645/'Life time change'!$C31</f>
        <v>1237700777.4919457</v>
      </c>
      <c r="EK120">
        <f>('RCP26-NEW'!BC33*'Per Unit Emission'!U76)*3412969.28327645/'Life time change'!$C31</f>
        <v>72443589.918951511</v>
      </c>
      <c r="EL120">
        <f>('RCP26-NEW'!BD33*'Per Unit Emission'!V76)*3412969.28327645/'Life time change'!$C31</f>
        <v>201624294.66272298</v>
      </c>
      <c r="EM120">
        <f>('RCP26-NEW'!BE33*'Per Unit Emission'!W76)*3412969.28327645/'Life time change'!$C31</f>
        <v>20524357.193529058</v>
      </c>
      <c r="EN120">
        <f>('RCP26-NEW'!BF33*'Per Unit Emission'!X76)*3412969.28327645/'Life time change'!$C31</f>
        <v>325166502.23777276</v>
      </c>
      <c r="EO120">
        <f>('RCP26-NEW'!BG33*'Per Unit Emission'!Y76)*3412969.28327645/'Life time change'!$C31</f>
        <v>28423585.236120053</v>
      </c>
      <c r="EP120">
        <f>('RCP26-NEW'!BH33*'Per Unit Emission'!Z76)*3412969.28327645/'Life time change'!$C31</f>
        <v>34522373.560523666</v>
      </c>
      <c r="EQ120">
        <f>('RCP26-NEW'!BI33*'Per Unit Emission'!AA76)*3412969.28327645/'Life time change'!$C31</f>
        <v>236067706.26980162</v>
      </c>
      <c r="ER120">
        <f>('RCP26-NEW'!BJ33*'Per Unit Emission'!AB76)*3412969.28327645/'Life time change'!$C31</f>
        <v>1260070439.7434795</v>
      </c>
      <c r="ES120">
        <f>('RCP26-NEW'!BK33*'Per Unit Emission'!AC76)*3412969.28327645/'Life time change'!$C31</f>
        <v>201278056.28205281</v>
      </c>
      <c r="ET120">
        <f>('RCP26-NEW'!BL33*'Per Unit Emission'!AD76)*3412969.28327645/'Life time change'!$C31</f>
        <v>384969129.05129182</v>
      </c>
      <c r="EU120">
        <f>('RCP26-NEW'!BM33*'Per Unit Emission'!AE76)*3412969.28327645/'Life time change'!$C31</f>
        <v>34978167.29008951</v>
      </c>
      <c r="EV120">
        <f>('RCP26-NEW'!BN33*'Per Unit Emission'!AF76)*3412969.28327645/'Life time change'!$C31</f>
        <v>93246713.582276329</v>
      </c>
      <c r="EW120">
        <f>('RCP26-NEW'!BO33*'Per Unit Emission'!AG76)*3412969.28327645/'Life time change'!$C31</f>
        <v>100431374.13117214</v>
      </c>
      <c r="EX120">
        <f>('RCP26-NEW'!BP33*'Per Unit Emission'!AH76)*3412969.28327645/'Life time change'!$C31</f>
        <v>77065615.106514364</v>
      </c>
      <c r="EY120">
        <f>('RCP26-NEW'!BQ33*'Per Unit Emission'!AI76)*3412969.28327645/'Life time change'!$C31</f>
        <v>560425020.28308308</v>
      </c>
      <c r="EZ120">
        <f>('RCP26-NEW'!BR33*'Per Unit Emission'!AJ76)*3412969.28327645</f>
        <v>0</v>
      </c>
      <c r="FA120">
        <f>('RCP26-NEW'!BS33*'Per Unit Emission'!T76)*3412969.28327645/'Life time change'!$C31</f>
        <v>1238810710.7389328</v>
      </c>
      <c r="FB120">
        <f>('RCP26-NEW'!BT33*'Per Unit Emission'!U76)*3412969.28327645/'Life time change'!$C31</f>
        <v>72484533.052738637</v>
      </c>
      <c r="FC120">
        <f>('RCP26-NEW'!BU33*'Per Unit Emission'!V76)*3412969.28327645/'Life time change'!$C31</f>
        <v>201780984.11803845</v>
      </c>
      <c r="FD120">
        <f>('RCP26-NEW'!BV33*'Per Unit Emission'!W76)*3412969.28327645/'Life time change'!$C31</f>
        <v>20576852.804059252</v>
      </c>
      <c r="FE120">
        <f>('RCP26-NEW'!BW33*'Per Unit Emission'!X76)*3412969.28327645/'Life time change'!$C31</f>
        <v>325615648.90390968</v>
      </c>
      <c r="FF120">
        <f>('RCP26-NEW'!BX33*'Per Unit Emission'!Y76)*3412969.28327645/'Life time change'!$C31</f>
        <v>28444724.64202233</v>
      </c>
      <c r="FG120">
        <f>('RCP26-NEW'!BY33*'Per Unit Emission'!Z76)*3412969.28327645/'Life time change'!$C31</f>
        <v>34566800.743928298</v>
      </c>
      <c r="FH120">
        <f>('RCP26-NEW'!BZ33*'Per Unit Emission'!AA76)*3412969.28327645/'Life time change'!$C31</f>
        <v>236219645.38040876</v>
      </c>
      <c r="FI120">
        <f>('RCP26-NEW'!CA33*'Per Unit Emission'!AB76)*3412969.28327645/'Life time change'!$C31</f>
        <v>1260638547.8889351</v>
      </c>
      <c r="FJ120">
        <f>('RCP26-NEW'!CB33*'Per Unit Emission'!AC76)*3412969.28327645/'Life time change'!$C31</f>
        <v>201370308.60377407</v>
      </c>
      <c r="FK120">
        <f>('RCP26-NEW'!CC33*'Per Unit Emission'!AD76)*3412969.28327645/'Life time change'!$C31</f>
        <v>385142168.45052183</v>
      </c>
      <c r="FL120">
        <f>('RCP26-NEW'!CD33*'Per Unit Emission'!AE76)*3412969.28327645/'Life time change'!$C31</f>
        <v>34999332.198394045</v>
      </c>
      <c r="FM120">
        <f>('RCP26-NEW'!CE33*'Per Unit Emission'!AF76)*3412969.28327645/'Life time change'!$C31</f>
        <v>93309587.352155954</v>
      </c>
      <c r="FN120">
        <f>('RCP26-NEW'!CF33*'Per Unit Emission'!AG76)*3412969.28327645/'Life time change'!$C31</f>
        <v>100507590.33060542</v>
      </c>
      <c r="FO120">
        <f>('RCP26-NEW'!CG33*'Per Unit Emission'!AH76)*3412969.28327645/'Life time change'!$C31</f>
        <v>77111575.314367384</v>
      </c>
      <c r="FP120">
        <f>('RCP26-NEW'!CH33*'Per Unit Emission'!AI76)*3412969.28327645/'Life time change'!$C31</f>
        <v>560664999.48434722</v>
      </c>
      <c r="FS120">
        <v>2039</v>
      </c>
      <c r="FT120">
        <f>('RCP19-NEW'!C33*'Per Unit Emission'!AK76)*3412969.28327645/'Life time change'!$C31</f>
        <v>0</v>
      </c>
      <c r="FU120">
        <f>('RCP19-NEW'!D33*'Per Unit Emission'!AL76)*3412969.28327645/'Life time change'!$C31</f>
        <v>0</v>
      </c>
      <c r="FV120">
        <f>('RCP19-NEW'!E33*'Per Unit Emission'!AM76)*3412969.28327645/'Life time change'!$C31</f>
        <v>0</v>
      </c>
      <c r="FW120">
        <f>('RCP19-NEW'!F33*'Per Unit Emission'!AN76)*3412969.28327645/'Life time change'!$C31</f>
        <v>0</v>
      </c>
      <c r="FX120">
        <f>('RCP19-NEW'!G33*'Per Unit Emission'!AO76)*3412969.28327645/'Life time change'!$C31</f>
        <v>0</v>
      </c>
      <c r="FY120">
        <f>('RCP19-NEW'!H33*'Per Unit Emission'!AP76)*3412969.28327645/'Life time change'!$C31</f>
        <v>0</v>
      </c>
      <c r="FZ120">
        <f>('RCP19-NEW'!I33*'Per Unit Emission'!AQ76)*3412969.28327645/'Life time change'!$C31</f>
        <v>0</v>
      </c>
      <c r="GA120">
        <f>('RCP19-NEW'!J33*'Per Unit Emission'!AR76)*3412969.28327645/'Life time change'!$C31</f>
        <v>0</v>
      </c>
      <c r="GB120">
        <f>('RCP19-NEW'!K33*'Per Unit Emission'!AS76)*3412969.28327645/'Life time change'!$C31</f>
        <v>0</v>
      </c>
      <c r="GC120">
        <f>('RCP19-NEW'!L33*'Per Unit Emission'!AT76)*3412969.28327645/'Life time change'!$C31</f>
        <v>0</v>
      </c>
      <c r="GD120">
        <f>('RCP19-NEW'!M33*'Per Unit Emission'!AU76)*3412969.28327645/'Life time change'!$C31</f>
        <v>0</v>
      </c>
      <c r="GE120">
        <f>('RCP19-NEW'!N33*'Per Unit Emission'!AV76)*3412969.28327645/'Life time change'!$C31</f>
        <v>0</v>
      </c>
      <c r="GF120">
        <f>('RCP19-NEW'!O33*'Per Unit Emission'!AW76)*3412969.28327645/'Life time change'!$C31</f>
        <v>0</v>
      </c>
      <c r="GG120">
        <f>('RCP19-NEW'!P33*'Per Unit Emission'!AX76)*3412969.28327645/'Life time change'!$C31</f>
        <v>0</v>
      </c>
      <c r="GH120">
        <f>('RCP19-NEW'!Q33*'Per Unit Emission'!AY76)*3412969.28327645/'Life time change'!$C31</f>
        <v>0</v>
      </c>
      <c r="GI120">
        <f>('RCP19-NEW'!R33*'Per Unit Emission'!AZ76)*3412969.28327645/'Life time change'!$C31</f>
        <v>0</v>
      </c>
      <c r="GJ120">
        <f>('RCP19-NEW'!S33*'Per Unit Emission'!BA76)*3412969.28327645</f>
        <v>0</v>
      </c>
      <c r="GK120">
        <f>('RCP19-NEW'!T33*'Per Unit Emission'!AK76)*3412969.28327645/'Life time change'!$C31</f>
        <v>336243459.17425698</v>
      </c>
      <c r="GL120">
        <f>('RCP19-NEW'!U33*'Per Unit Emission'!AL76)*3412969.28327645/'Life time change'!$C31</f>
        <v>243988090.91534278</v>
      </c>
      <c r="GM120">
        <f>('RCP19-NEW'!V33*'Per Unit Emission'!AM76)*3412969.28327645/'Life time change'!$C31</f>
        <v>82820858.866948202</v>
      </c>
      <c r="GN120">
        <f>('RCP19-NEW'!W33*'Per Unit Emission'!AN76)*3412969.28327645/'Life time change'!$C31</f>
        <v>23567641.48885978</v>
      </c>
      <c r="GO120">
        <f>('RCP19-NEW'!X33*'Per Unit Emission'!AO76)*3412969.28327645/'Life time change'!$C31</f>
        <v>277866424.81901276</v>
      </c>
      <c r="GP120">
        <f>('RCP19-NEW'!Y33*'Per Unit Emission'!AP76)*3412969.28327645/'Life time change'!$C31</f>
        <v>9854713.2329222467</v>
      </c>
      <c r="GQ120">
        <f>('RCP19-NEW'!Z33*'Per Unit Emission'!AQ76)*3412969.28327645/'Life time change'!$C31</f>
        <v>34151428.87896917</v>
      </c>
      <c r="GR120">
        <f>('RCP19-NEW'!AA33*'Per Unit Emission'!AR76)*3412969.28327645/'Life time change'!$C31</f>
        <v>227117099.07029018</v>
      </c>
      <c r="GS120">
        <f>('RCP19-NEW'!AB33*'Per Unit Emission'!AS76)*3412969.28327645/'Life time change'!$C31</f>
        <v>783806464.23317409</v>
      </c>
      <c r="GT120">
        <f>('RCP19-NEW'!AC33*'Per Unit Emission'!AT76)*3412969.28327645/'Life time change'!$C31</f>
        <v>97977272.028897971</v>
      </c>
      <c r="GU120">
        <f>('RCP19-NEW'!AD33*'Per Unit Emission'!AU76)*3412969.28327645/'Life time change'!$C31</f>
        <v>104755706.54083759</v>
      </c>
      <c r="GV120">
        <f>('RCP19-NEW'!AE33*'Per Unit Emission'!AV76)*3412969.28327645/'Life time change'!$C31</f>
        <v>27340534.544382986</v>
      </c>
      <c r="GW120">
        <f>('RCP19-NEW'!AF33*'Per Unit Emission'!AW76)*3412969.28327645/'Life time change'!$C31</f>
        <v>48292181.782386906</v>
      </c>
      <c r="GX120">
        <f>('RCP19-NEW'!AG33*'Per Unit Emission'!AX76)*3412969.28327645/'Life time change'!$C31</f>
        <v>70277589.723632813</v>
      </c>
      <c r="GY120">
        <f>('RCP19-NEW'!AH33*'Per Unit Emission'!AY76)*3412969.28327645/'Life time change'!$C31</f>
        <v>56271490.214388058</v>
      </c>
      <c r="GZ120">
        <f>('RCP19-NEW'!AI33*'Per Unit Emission'!AZ76)*3412969.28327645/'Life time change'!$C31</f>
        <v>271528142.19600672</v>
      </c>
      <c r="HA120">
        <f>('RCP19-NEW'!AJ33*'Per Unit Emission'!BA76)*3412969.28327645</f>
        <v>0</v>
      </c>
      <c r="HB120">
        <f>('RCP19-NEW'!AK33*'Per Unit Emission'!AK76)*3412969.28327645/'Life time change'!$C31</f>
        <v>337302597.30273956</v>
      </c>
      <c r="HC120">
        <f>('RCP19-NEW'!AL33*'Per Unit Emission'!AL76)*3412969.28327645/'Life time change'!$C31</f>
        <v>383452959.38041806</v>
      </c>
      <c r="HD120">
        <f>('RCP19-NEW'!AM33*'Per Unit Emission'!AM76)*3412969.28327645/'Life time change'!$C31</f>
        <v>82995983.627474383</v>
      </c>
      <c r="HE120">
        <f>('RCP19-NEW'!AN33*'Per Unit Emission'!AN76)*3412969.28327645/'Life time change'!$C31</f>
        <v>23637986.426590215</v>
      </c>
      <c r="HF120">
        <f>('RCP19-NEW'!AO33*'Per Unit Emission'!AO76)*3412969.28327645/'Life time change'!$C31</f>
        <v>523331131.76544452</v>
      </c>
      <c r="HG120">
        <f>('RCP19-NEW'!AP33*'Per Unit Emission'!AP76)*3412969.28327645/'Life time change'!$C31</f>
        <v>22905795.560136698</v>
      </c>
      <c r="HH120">
        <f>('RCP19-NEW'!AQ33*'Per Unit Emission'!AQ76)*3412969.28327645/'Life time change'!$C31</f>
        <v>68302857.757937938</v>
      </c>
      <c r="HI120">
        <f>('RCP19-NEW'!AR33*'Per Unit Emission'!AR76)*3412969.28327645/'Life time change'!$C31</f>
        <v>454233887.49492419</v>
      </c>
      <c r="HJ120">
        <f>('RCP19-NEW'!AS33*'Per Unit Emission'!AS76)*3412969.28327645/'Life time change'!$C31</f>
        <v>1567612928.4663482</v>
      </c>
      <c r="HK120">
        <f>('RCP19-NEW'!AT33*'Per Unit Emission'!AT76)*3412969.28327645/'Life time change'!$C31</f>
        <v>195954544.05779663</v>
      </c>
      <c r="HL120">
        <f>('RCP19-NEW'!AU33*'Per Unit Emission'!AU76)*3412969.28327645/'Life time change'!$C31</f>
        <v>112450591.4822533</v>
      </c>
      <c r="HM120">
        <f>('RCP19-NEW'!AV33*'Per Unit Emission'!AV76)*3412969.28327645/'Life time change'!$C31</f>
        <v>55695697.981486224</v>
      </c>
      <c r="HN120">
        <f>('RCP19-NEW'!AW33*'Per Unit Emission'!AW76)*3412969.28327645/'Life time change'!$C31</f>
        <v>96584363.564773649</v>
      </c>
      <c r="HO120">
        <f>('RCP19-NEW'!AX33*'Per Unit Emission'!AX76)*3412969.28327645/'Life time change'!$C31</f>
        <v>138436155.87544352</v>
      </c>
      <c r="HP120">
        <f>('RCP19-NEW'!AY33*'Per Unit Emission'!AY76)*3412969.28327645/'Life time change'!$C31</f>
        <v>112542980.42877583</v>
      </c>
      <c r="HQ120">
        <f>('RCP19-NEW'!AZ33*'Per Unit Emission'!AZ76)*3412969.28327645/'Life time change'!$C31</f>
        <v>543056284.39201427</v>
      </c>
      <c r="HR120">
        <f>('RCP19-NEW'!BA33*'Per Unit Emission'!BA76)*3412969.28327645</f>
        <v>0</v>
      </c>
      <c r="HS120">
        <f>('RCP19-NEW'!BB33*'Per Unit Emission'!AK76)*3412969.28327645/'Life time change'!$C31</f>
        <v>338305822.14070785</v>
      </c>
      <c r="HT120">
        <f>('RCP19-NEW'!BC33*'Per Unit Emission'!AL76)*3412969.28327645/'Life time change'!$C31</f>
        <v>394829641.43999845</v>
      </c>
      <c r="HU120">
        <f>('RCP19-NEW'!BD33*'Per Unit Emission'!AM76)*3412969.28327645/'Life time change'!$C31</f>
        <v>83146406.159552157</v>
      </c>
      <c r="HV120">
        <f>('RCP19-NEW'!BE33*'Per Unit Emission'!AN76)*3412969.28327645/'Life time change'!$C31</f>
        <v>23703919.069313765</v>
      </c>
      <c r="HW120">
        <f>('RCP19-NEW'!BF33*'Per Unit Emission'!AO76)*3412969.28327645/'Life time change'!$C31</f>
        <v>523724283.02789694</v>
      </c>
      <c r="HX120">
        <f>('RCP19-NEW'!BG33*'Per Unit Emission'!AP76)*3412969.28327645/'Life time change'!$C31</f>
        <v>22918929.998656675</v>
      </c>
      <c r="HY120">
        <f>('RCP19-NEW'!BH33*'Per Unit Emission'!AQ76)*3412969.28327645/'Life time change'!$C31</f>
        <v>81735206.757756799</v>
      </c>
      <c r="HZ120">
        <f>('RCP19-NEW'!BI33*'Per Unit Emission'!AR76)*3412969.28327645/'Life time change'!$C31</f>
        <v>469222720.52588528</v>
      </c>
      <c r="IA120">
        <f>('RCP19-NEW'!BJ33*'Per Unit Emission'!AS76)*3412969.28327645/'Life time change'!$C31</f>
        <v>1718269107.334249</v>
      </c>
      <c r="IB120">
        <f>('RCP19-NEW'!BK33*'Per Unit Emission'!AT76)*3412969.28327645/'Life time change'!$C31</f>
        <v>210543477.21727335</v>
      </c>
      <c r="IC120">
        <f>('RCP19-NEW'!BL33*'Per Unit Emission'!AU76)*3412969.28327645/'Life time change'!$C31</f>
        <v>112652742.30319406</v>
      </c>
      <c r="ID120">
        <f>('RCP19-NEW'!BM33*'Per Unit Emission'!AV76)*3412969.28327645/'Life time change'!$C31</f>
        <v>81206628.98909381</v>
      </c>
      <c r="IE120">
        <f>('RCP19-NEW'!BN33*'Per Unit Emission'!AW76)*3412969.28327645/'Life time change'!$C31</f>
        <v>122422894.60222505</v>
      </c>
      <c r="IF120">
        <f>('RCP19-NEW'!BO33*'Per Unit Emission'!AX76)*3412969.28327645/'Life time change'!$C31</f>
        <v>138525433.01783103</v>
      </c>
      <c r="IG120">
        <f>('RCP19-NEW'!BP33*'Per Unit Emission'!AY76)*3412969.28327645/'Life time change'!$C31</f>
        <v>137892032.48039758</v>
      </c>
      <c r="IH120">
        <f>('RCP19-NEW'!BQ33*'Per Unit Emission'!AZ76)*3412969.28327645/'Life time change'!$C31</f>
        <v>640211826.59941602</v>
      </c>
      <c r="II120">
        <f>('RCP19-NEW'!BR33*'Per Unit Emission'!BA76)*3412969.28327645</f>
        <v>0</v>
      </c>
      <c r="IJ120">
        <f>('RCP19-NEW'!BS33*'Per Unit Emission'!AK76)*3412969.28327645/'Life time change'!$C31</f>
        <v>339249294.43235397</v>
      </c>
      <c r="IK120">
        <f>('RCP19-NEW'!BT33*'Per Unit Emission'!AL76)*3412969.28327645/'Life time change'!$C31</f>
        <v>395157767.82970494</v>
      </c>
      <c r="IL120">
        <f>('RCP19-NEW'!BU33*'Per Unit Emission'!AM76)*3412969.28327645/'Life time change'!$C31</f>
        <v>83294136.99447386</v>
      </c>
      <c r="IM120">
        <f>('RCP19-NEW'!BV33*'Per Unit Emission'!AN76)*3412969.28327645/'Life time change'!$C31</f>
        <v>23762665.679146819</v>
      </c>
      <c r="IN120">
        <f>('RCP19-NEW'!BW33*'Per Unit Emission'!AO76)*3412969.28327645/'Life time change'!$C31</f>
        <v>524094839.03144425</v>
      </c>
      <c r="IO120">
        <f>('RCP19-NEW'!BX33*'Per Unit Emission'!AP76)*3412969.28327645/'Life time change'!$C31</f>
        <v>22931614.384992752</v>
      </c>
      <c r="IP120">
        <f>('RCP19-NEW'!BY33*'Per Unit Emission'!AQ76)*3412969.28327645/'Life time change'!$C31</f>
        <v>81771533.790464893</v>
      </c>
      <c r="IQ120">
        <f>('RCP19-NEW'!BZ33*'Per Unit Emission'!AR76)*3412969.28327645/'Life time change'!$C31</f>
        <v>469505664.24332941</v>
      </c>
      <c r="IR120">
        <f>('RCP19-NEW'!CA33*'Per Unit Emission'!AS76)*3412969.28327645/'Life time change'!$C31</f>
        <v>1719162657.3412621</v>
      </c>
      <c r="IS120">
        <f>('RCP19-NEW'!CB33*'Per Unit Emission'!AT76)*3412969.28327645/'Life time change'!$C31</f>
        <v>210654112.95188057</v>
      </c>
      <c r="IT120">
        <f>('RCP19-NEW'!CC33*'Per Unit Emission'!AU76)*3412969.28327645/'Life time change'!$C31</f>
        <v>112831652.71869086</v>
      </c>
      <c r="IU120">
        <f>('RCP19-NEW'!CD33*'Per Unit Emission'!AV76)*3412969.28327645/'Life time change'!$C31</f>
        <v>81229624.253699586</v>
      </c>
      <c r="IV120">
        <f>('RCP19-NEW'!CE33*'Per Unit Emission'!AW76)*3412969.28327645/'Life time change'!$C31</f>
        <v>122466076.53041618</v>
      </c>
      <c r="IW120">
        <f>('RCP19-NEW'!CF33*'Per Unit Emission'!AX76)*3412969.28327645/'Life time change'!$C31</f>
        <v>138612866.53839347</v>
      </c>
      <c r="IX120">
        <f>('RCP19-NEW'!CG33*'Per Unit Emission'!AY76)*3412969.28327645/'Life time change'!$C31</f>
        <v>137944377.44355923</v>
      </c>
      <c r="IY120">
        <f>('RCP19-NEW'!CH33*'Per Unit Emission'!AZ76)*3412969.28327645/'Life time change'!$C31</f>
        <v>640493741.58997309</v>
      </c>
    </row>
    <row r="121" spans="1:259" x14ac:dyDescent="0.25">
      <c r="A121">
        <v>2040</v>
      </c>
      <c r="B121">
        <f>('Base-New'!C34*'Per Unit Emission'!C77)*3412969.28327645/'Life time change'!$C32</f>
        <v>0</v>
      </c>
      <c r="C121">
        <f>('Base-New'!D34*'Per Unit Emission'!D77)*3412969.28327645/'Life time change'!$C32</f>
        <v>0</v>
      </c>
      <c r="D121">
        <f>('Base-New'!E34*'Per Unit Emission'!E77)*3412969.28327645/'Life time change'!$C32</f>
        <v>0</v>
      </c>
      <c r="E121">
        <f>('Base-New'!F34*'Per Unit Emission'!F77)*3412969.28327645/'Life time change'!$C32</f>
        <v>0</v>
      </c>
      <c r="F121">
        <f>('Base-New'!G34*'Per Unit Emission'!G77)*3412969.28327645/'Life time change'!$C32</f>
        <v>0</v>
      </c>
      <c r="G121">
        <f>('Base-New'!H34*'Per Unit Emission'!H77)*3412969.28327645/'Life time change'!$C32</f>
        <v>0</v>
      </c>
      <c r="H121">
        <f>('Base-New'!I34*'Per Unit Emission'!I77)*3412969.28327645/'Life time change'!$C32</f>
        <v>0</v>
      </c>
      <c r="I121">
        <f>('Base-New'!J34*'Per Unit Emission'!J77)*3412969.28327645/'Life time change'!$C32</f>
        <v>0</v>
      </c>
      <c r="J121">
        <f>('Base-New'!K34*'Per Unit Emission'!K77)*3412969.28327645/'Life time change'!$C32</f>
        <v>0</v>
      </c>
      <c r="K121">
        <f>('Base-New'!L34*'Per Unit Emission'!L77)*3412969.28327645/'Life time change'!$C32</f>
        <v>0</v>
      </c>
      <c r="L121">
        <f>('Base-New'!M34*'Per Unit Emission'!M77)*3412969.28327645/'Life time change'!$C32</f>
        <v>0</v>
      </c>
      <c r="M121">
        <f>('Base-New'!N34*'Per Unit Emission'!N77)*3412969.28327645/'Life time change'!$C32</f>
        <v>0</v>
      </c>
      <c r="N121">
        <f>('Base-New'!O34*'Per Unit Emission'!O77)*3412969.28327645/'Life time change'!$C32</f>
        <v>0</v>
      </c>
      <c r="O121">
        <f>('Base-New'!P34*'Per Unit Emission'!P77)*3412969.28327645/'Life time change'!$C32</f>
        <v>0</v>
      </c>
      <c r="P121">
        <f>('Base-New'!Q34*'Per Unit Emission'!Q77)*3412969.28327645/'Life time change'!$C32</f>
        <v>0</v>
      </c>
      <c r="Q121">
        <f>('Base-New'!R34*'Per Unit Emission'!R77)*3412969.28327645/'Life time change'!$C32</f>
        <v>0</v>
      </c>
      <c r="R121">
        <v>30</v>
      </c>
      <c r="S121">
        <f>('Base-New'!T34*'Per Unit Emission'!C77)*3412969.28327645/'Life time change'!$C32</f>
        <v>0</v>
      </c>
      <c r="T121">
        <f>('Base-New'!U34*'Per Unit Emission'!D77)*3412969.28327645/'Life time change'!$C32</f>
        <v>219420288.82309112</v>
      </c>
      <c r="U121">
        <f>('Base-New'!V34*'Per Unit Emission'!E77)*3412969.28327645/'Life time change'!$C32</f>
        <v>127547174.88414781</v>
      </c>
      <c r="V121">
        <f>('Base-New'!W34*'Per Unit Emission'!F77)*3412969.28327645/'Life time change'!$C32</f>
        <v>26995461.954793114</v>
      </c>
      <c r="W121">
        <f>('Base-New'!X34*'Per Unit Emission'!G77)*3412969.28327645/'Life time change'!$C32</f>
        <v>349916968.18938369</v>
      </c>
      <c r="X121">
        <f>('Base-New'!Y34*'Per Unit Emission'!H77)*3412969.28327645/'Life time change'!$C32</f>
        <v>14523562.147947459</v>
      </c>
      <c r="Y121">
        <f>('Base-New'!Z34*'Per Unit Emission'!I77)*3412969.28327645/'Life time change'!$C32</f>
        <v>32056488.091346186</v>
      </c>
      <c r="Z121">
        <f>('Base-New'!AA34*'Per Unit Emission'!J77)*3412969.28327645/'Life time change'!$C32</f>
        <v>71487659.788142055</v>
      </c>
      <c r="AA121">
        <f>('Base-New'!AB34*'Per Unit Emission'!K77)*3412969.28327645/'Life time change'!$C32</f>
        <v>529971597.96764004</v>
      </c>
      <c r="AB121">
        <f>('Base-New'!AC34*'Per Unit Emission'!L77)*3412969.28327645/'Life time change'!$C32</f>
        <v>66092814.659227632</v>
      </c>
      <c r="AC121">
        <f>('Base-New'!AD34*'Per Unit Emission'!M77)*3412969.28327645/'Life time change'!$C32</f>
        <v>80949824.792125806</v>
      </c>
      <c r="AD121">
        <f>('Base-New'!AE34*'Per Unit Emission'!N77)*3412969.28327645/'Life time change'!$C32</f>
        <v>10684332.666686434</v>
      </c>
      <c r="AE121">
        <f>('Base-New'!AF34*'Per Unit Emission'!O77)*3412969.28327645/'Life time change'!$C32</f>
        <v>37614463.891225494</v>
      </c>
      <c r="AF121">
        <f>('Base-New'!AG34*'Per Unit Emission'!P77)*3412969.28327645/'Life time change'!$C32</f>
        <v>49122043.100221775</v>
      </c>
      <c r="AG121">
        <f>('Base-New'!AH34*'Per Unit Emission'!Q77)*3412969.28327645/'Life time change'!$C32</f>
        <v>27559261.541936763</v>
      </c>
      <c r="AH121">
        <f>('Base-New'!AI34*'Per Unit Emission'!R77)*3412969.28327645/'Life time change'!$C32</f>
        <v>180615133.12152284</v>
      </c>
      <c r="AI121">
        <v>30</v>
      </c>
      <c r="AJ121">
        <f>('Base-New'!AK34*'Per Unit Emission'!C77)*3412969.28327645/'Life time change'!$C32</f>
        <v>0</v>
      </c>
      <c r="AK121">
        <f>('Base-New'!AL34*'Per Unit Emission'!D77)*3412969.28327645/'Life time change'!$C32</f>
        <v>492775373.02417725</v>
      </c>
      <c r="AL121">
        <f>('Base-New'!AM34*'Per Unit Emission'!E77)*3412969.28327645/'Life time change'!$C32</f>
        <v>419910846.92560267</v>
      </c>
      <c r="AM121">
        <f>('Base-New'!AN34*'Per Unit Emission'!F77)*3412969.28327645/'Life time change'!$C32</f>
        <v>30837948.12216102</v>
      </c>
      <c r="AN121">
        <f>('Base-New'!AO34*'Per Unit Emission'!G77)*3412969.28327645/'Life time change'!$C32</f>
        <v>526671240.80172771</v>
      </c>
      <c r="AO121">
        <f>('Base-New'!AP34*'Per Unit Emission'!H77)*3412969.28327645/'Life time change'!$C32</f>
        <v>29047124.295895055</v>
      </c>
      <c r="AP121">
        <f>('Base-New'!AQ34*'Per Unit Emission'!I77)*3412969.28327645/'Life time change'!$C32</f>
        <v>32149274.282525908</v>
      </c>
      <c r="AQ121">
        <f>('Base-New'!AR34*'Per Unit Emission'!J77)*3412969.28327645/'Life time change'!$C32</f>
        <v>92915027.40439643</v>
      </c>
      <c r="AR121">
        <f>('Base-New'!AS34*'Per Unit Emission'!K77)*3412969.28327645/'Life time change'!$C32</f>
        <v>1059943195.9352801</v>
      </c>
      <c r="AS121">
        <f>('Base-New'!AT34*'Per Unit Emission'!L77)*3412969.28327645/'Life time change'!$C32</f>
        <v>132185629.31845526</v>
      </c>
      <c r="AT121">
        <f>('Base-New'!AU34*'Per Unit Emission'!M77)*3412969.28327645/'Life time change'!$C32</f>
        <v>161899649.58425131</v>
      </c>
      <c r="AU121">
        <f>('Base-New'!AV34*'Per Unit Emission'!N77)*3412969.28327645/'Life time change'!$C32</f>
        <v>16933623.425516907</v>
      </c>
      <c r="AV121">
        <f>('Base-New'!AW34*'Per Unit Emission'!O77)*3412969.28327645/'Life time change'!$C32</f>
        <v>75228927.782451123</v>
      </c>
      <c r="AW121">
        <f>('Base-New'!AX34*'Per Unit Emission'!P77)*3412969.28327645/'Life time change'!$C32</f>
        <v>98244086.20044373</v>
      </c>
      <c r="AX121">
        <f>('Base-New'!AY34*'Per Unit Emission'!Q77)*3412969.28327645/'Life time change'!$C32</f>
        <v>55118523.083873667</v>
      </c>
      <c r="AY121">
        <f>('Base-New'!AZ34*'Per Unit Emission'!R77)*3412969.28327645/'Life time change'!$C32</f>
        <v>361230266.24304569</v>
      </c>
      <c r="AZ121">
        <v>30</v>
      </c>
      <c r="BA121">
        <f>('Base-New'!BB34*'Per Unit Emission'!C77)*3412969.28327645/'Life time change'!$C32</f>
        <v>0</v>
      </c>
      <c r="BB121">
        <f>('Base-New'!BC34*'Per Unit Emission'!D77)*3412969.28327645/'Life time change'!$C32</f>
        <v>493207815.77190274</v>
      </c>
      <c r="BC121">
        <f>('Base-New'!BD34*'Per Unit Emission'!E77)*3412969.28327645/'Life time change'!$C32</f>
        <v>636034282.6617111</v>
      </c>
      <c r="BD121">
        <f>('Base-New'!BE34*'Per Unit Emission'!F77)*3412969.28327645/'Life time change'!$C32</f>
        <v>30896819.875954404</v>
      </c>
      <c r="BE121">
        <f>('Base-New'!BF34*'Per Unit Emission'!G77)*3412969.28327645/'Life time change'!$C32</f>
        <v>527331574.45651835</v>
      </c>
      <c r="BF121">
        <f>('Base-New'!BG34*'Per Unit Emission'!H77)*3412969.28327645/'Life time change'!$C32</f>
        <v>42046859.851528741</v>
      </c>
      <c r="BG121">
        <f>('Base-New'!BH34*'Per Unit Emission'!I77)*3412969.28327645/'Life time change'!$C32</f>
        <v>32238103.215680968</v>
      </c>
      <c r="BH121">
        <f>('Base-New'!BI34*'Per Unit Emission'!J77)*3412969.28327645/'Life time change'!$C32</f>
        <v>93056335.03337042</v>
      </c>
      <c r="BI121">
        <f>('Base-New'!BJ34*'Per Unit Emission'!K77)*3412969.28327645/'Life time change'!$C32</f>
        <v>1416987044.2682967</v>
      </c>
      <c r="BJ121">
        <f>('Base-New'!BK34*'Per Unit Emission'!L77)*3412969.28327645/'Life time change'!$C32</f>
        <v>176160917.46364534</v>
      </c>
      <c r="BK121">
        <f>('Base-New'!BL34*'Per Unit Emission'!M77)*3412969.28327645/'Life time change'!$C32</f>
        <v>213885497.18965009</v>
      </c>
      <c r="BL121">
        <f>('Base-New'!BM34*'Per Unit Emission'!N77)*3412969.28327645/'Life time change'!$C32</f>
        <v>16952623.984717585</v>
      </c>
      <c r="BM121">
        <f>('Base-New'!BN34*'Per Unit Emission'!O77)*3412969.28327645/'Life time change'!$C32</f>
        <v>90842131.239217326</v>
      </c>
      <c r="BN121">
        <f>('Base-New'!BO34*'Per Unit Emission'!P77)*3412969.28327645/'Life time change'!$C32</f>
        <v>147366129.3006655</v>
      </c>
      <c r="BO121">
        <f>('Base-New'!BP34*'Per Unit Emission'!Q77)*3412969.28327645/'Life time change'!$C32</f>
        <v>82677784.625810578</v>
      </c>
      <c r="BP121">
        <f>('Base-New'!BQ34*'Per Unit Emission'!R77)*3412969.28327645/'Life time change'!$C32</f>
        <v>541845399.36457002</v>
      </c>
      <c r="BQ121">
        <v>30</v>
      </c>
      <c r="BR121">
        <f>('Base-New'!BS34*'Per Unit Emission'!C77)*3412969.28327645/'Life time change'!$C32</f>
        <v>0</v>
      </c>
      <c r="BS121">
        <f>('Base-New'!BT34*'Per Unit Emission'!D77)*3412969.28327645/'Life time change'!$C32</f>
        <v>493589199.3742637</v>
      </c>
      <c r="BT121">
        <f>('Base-New'!BU34*'Per Unit Emission'!E77)*3412969.28327645/'Life time change'!$C32</f>
        <v>636178924.61309838</v>
      </c>
      <c r="BU121">
        <f>('Base-New'!BV34*'Per Unit Emission'!F77)*3412969.28327645/'Life time change'!$C32</f>
        <v>30952450.349769406</v>
      </c>
      <c r="BV121">
        <f>('Base-New'!BW34*'Per Unit Emission'!G77)*3412969.28327645/'Life time change'!$C32</f>
        <v>527966515.22694713</v>
      </c>
      <c r="BW121">
        <f>('Base-New'!BX34*'Per Unit Emission'!H77)*3412969.28327645/'Life time change'!$C32</f>
        <v>42063792.158767939</v>
      </c>
      <c r="BX121">
        <f>('Base-New'!BY34*'Per Unit Emission'!I77)*3412969.28327645/'Life time change'!$C32</f>
        <v>32325199.625809837</v>
      </c>
      <c r="BY121">
        <f>('Base-New'!BZ34*'Per Unit Emission'!J77)*3412969.28327645/'Life time change'!$C32</f>
        <v>93192484.028633818</v>
      </c>
      <c r="BZ121">
        <f>('Base-New'!CA34*'Per Unit Emission'!K77)*3412969.28327645/'Life time change'!$C32</f>
        <v>1417744754.2367358</v>
      </c>
      <c r="CA121">
        <f>('Base-New'!CB34*'Per Unit Emission'!L77)*3412969.28327645/'Life time change'!$C32</f>
        <v>176246970.75440928</v>
      </c>
      <c r="CB121">
        <f>('Base-New'!CC34*'Per Unit Emission'!M77)*3412969.28327645/'Life time change'!$C32</f>
        <v>213982400.0613037</v>
      </c>
      <c r="CC121">
        <f>('Base-New'!CD34*'Per Unit Emission'!N77)*3412969.28327645/'Life time change'!$C32</f>
        <v>16971041.317773212</v>
      </c>
      <c r="CD121">
        <f>('Base-New'!CE34*'Per Unit Emission'!O77)*3412969.28327645/'Life time change'!$C32</f>
        <v>90897624.905015096</v>
      </c>
      <c r="CE121">
        <f>('Base-New'!CF34*'Per Unit Emission'!P77)*3412969.28327645/'Life time change'!$C32</f>
        <v>179686533.92582819</v>
      </c>
      <c r="CF121">
        <f>('Base-New'!CG34*'Per Unit Emission'!Q77)*3412969.28327645/'Life time change'!$C32</f>
        <v>85125399.238233224</v>
      </c>
      <c r="CG121">
        <f>('Base-New'!CH34*'Per Unit Emission'!R77)*3412969.28327645/'Life time change'!$C32</f>
        <v>562811108.55038762</v>
      </c>
      <c r="CJ121">
        <v>2040</v>
      </c>
      <c r="CK121">
        <f>('RCP26-NEW'!C34*'Per Unit Emission'!T77)*3412969.28327645/'Life time change'!$C32</f>
        <v>0</v>
      </c>
      <c r="CL121">
        <f>('RCP26-NEW'!D34*'Per Unit Emission'!U77)*3412969.28327645/'Life time change'!$C32</f>
        <v>0</v>
      </c>
      <c r="CM121">
        <f>('RCP26-NEW'!E34*'Per Unit Emission'!V77)*3412969.28327645/'Life time change'!$C32</f>
        <v>0</v>
      </c>
      <c r="CN121">
        <f>('RCP26-NEW'!F34*'Per Unit Emission'!W77)*3412969.28327645/'Life time change'!$C32</f>
        <v>0</v>
      </c>
      <c r="CO121">
        <f>('RCP26-NEW'!G34*'Per Unit Emission'!X77)*3412969.28327645/'Life time change'!$C32</f>
        <v>0</v>
      </c>
      <c r="CP121">
        <f>('RCP26-NEW'!H34*'Per Unit Emission'!Y77)*3412969.28327645/'Life time change'!$C32</f>
        <v>0</v>
      </c>
      <c r="CQ121">
        <f>('RCP26-NEW'!I34*'Per Unit Emission'!Z77)*3412969.28327645/'Life time change'!$C32</f>
        <v>0</v>
      </c>
      <c r="CR121">
        <f>('RCP26-NEW'!J34*'Per Unit Emission'!AA77)*3412969.28327645/'Life time change'!$C32</f>
        <v>0</v>
      </c>
      <c r="CS121">
        <f>('RCP26-NEW'!K34*'Per Unit Emission'!AB77)*3412969.28327645/'Life time change'!$C32</f>
        <v>0</v>
      </c>
      <c r="CT121">
        <f>('RCP26-NEW'!L34*'Per Unit Emission'!AC77)*3412969.28327645/'Life time change'!$C32</f>
        <v>0</v>
      </c>
      <c r="CU121">
        <f>('RCP26-NEW'!M34*'Per Unit Emission'!AD77)*3412969.28327645/'Life time change'!$C32</f>
        <v>0</v>
      </c>
      <c r="CV121">
        <f>('RCP26-NEW'!N34*'Per Unit Emission'!AE77)*3412969.28327645/'Life time change'!$C32</f>
        <v>0</v>
      </c>
      <c r="CW121">
        <f>('RCP26-NEW'!O34*'Per Unit Emission'!AF77)*3412969.28327645/'Life time change'!$C32</f>
        <v>0</v>
      </c>
      <c r="CX121">
        <f>('RCP26-NEW'!P34*'Per Unit Emission'!AG77)*3412969.28327645/'Life time change'!$C32</f>
        <v>0</v>
      </c>
      <c r="CY121">
        <f>('RCP26-NEW'!Q34*'Per Unit Emission'!AH77)*3412969.28327645/'Life time change'!$C32</f>
        <v>0</v>
      </c>
      <c r="CZ121">
        <f>('RCP26-NEW'!R34*'Per Unit Emission'!AI77)*3412969.28327645/'Life time change'!$C32</f>
        <v>0</v>
      </c>
      <c r="DA121">
        <f>('RCP26-NEW'!S34*'Per Unit Emission'!AJ77)*3412969.28327645</f>
        <v>0</v>
      </c>
      <c r="DB121">
        <f>('RCP26-NEW'!T34*'Per Unit Emission'!T77)*3412969.28327645/'Life time change'!$C32</f>
        <v>700673316.40457392</v>
      </c>
      <c r="DC121">
        <f>('RCP26-NEW'!U34*'Per Unit Emission'!U77)*3412969.28327645/'Life time change'!$C32</f>
        <v>242857417.2394231</v>
      </c>
      <c r="DD121">
        <f>('RCP26-NEW'!V34*'Per Unit Emission'!V77)*3412969.28327645/'Life time change'!$C32</f>
        <v>85079525.446173355</v>
      </c>
      <c r="DE121">
        <f>('RCP26-NEW'!W34*'Per Unit Emission'!W77)*3412969.28327645/'Life time change'!$C32</f>
        <v>12619620.420548772</v>
      </c>
      <c r="DF121">
        <f>('RCP26-NEW'!X34*'Per Unit Emission'!X77)*3412969.28327645/'Life time change'!$C32</f>
        <v>254389665.16561016</v>
      </c>
      <c r="DG121">
        <f>('RCP26-NEW'!Y34*'Per Unit Emission'!Y77)*3412969.28327645/'Life time change'!$C32</f>
        <v>21194011.042584594</v>
      </c>
      <c r="DH121">
        <f>('RCP26-NEW'!Z34*'Per Unit Emission'!Z77)*3412969.28327645/'Life time change'!$C32</f>
        <v>25298681.407797672</v>
      </c>
      <c r="DI121">
        <f>('RCP26-NEW'!AA34*'Per Unit Emission'!AA77)*3412969.28327645/'Life time change'!$C32</f>
        <v>119695801.88603415</v>
      </c>
      <c r="DJ121">
        <f>('RCP26-NEW'!AB34*'Per Unit Emission'!AB77)*3412969.28327645/'Life time change'!$C32</f>
        <v>595160011.8426342</v>
      </c>
      <c r="DK121">
        <f>('RCP26-NEW'!AC34*'Per Unit Emission'!AC77)*3412969.28327645/'Life time change'!$C32</f>
        <v>87619357.318814784</v>
      </c>
      <c r="DL121">
        <f>('RCP26-NEW'!AD34*'Per Unit Emission'!AD77)*3412969.28327645/'Life time change'!$C32</f>
        <v>162487925.06324956</v>
      </c>
      <c r="DM121">
        <f>('RCP26-NEW'!AE34*'Per Unit Emission'!AE77)*3412969.28327645/'Life time change'!$C32</f>
        <v>15645894.714233883</v>
      </c>
      <c r="DN121">
        <f>('RCP26-NEW'!AF34*'Per Unit Emission'!AF77)*3412969.28327645/'Life time change'!$C32</f>
        <v>46380608.310691066</v>
      </c>
      <c r="DO121">
        <f>('RCP26-NEW'!AG34*'Per Unit Emission'!AG77)*3412969.28327645/'Life time change'!$C32</f>
        <v>54932035.204623416</v>
      </c>
      <c r="DP121">
        <f>('RCP26-NEW'!AH34*'Per Unit Emission'!AH77)*3412969.28327645/'Life time change'!$C32</f>
        <v>37577830.836894974</v>
      </c>
      <c r="DQ121">
        <f>('RCP26-NEW'!AI34*'Per Unit Emission'!AI77)*3412969.28327645/'Life time change'!$C32</f>
        <v>207334947.71240577</v>
      </c>
      <c r="DR121">
        <f>('RCP26-NEW'!AJ34*'Per Unit Emission'!AJ77)*3412969.28327645</f>
        <v>0</v>
      </c>
      <c r="DS121">
        <f>('RCP26-NEW'!AK34*'Per Unit Emission'!T77)*3412969.28327645/'Life time change'!$C32</f>
        <v>1105899496.4114423</v>
      </c>
      <c r="DT121">
        <f>('RCP26-NEW'!AL34*'Per Unit Emission'!U77)*3412969.28327645/'Life time change'!$C32</f>
        <v>272117509.50454718</v>
      </c>
      <c r="DU121">
        <f>('RCP26-NEW'!AM34*'Per Unit Emission'!V77)*3412969.28327645/'Life time change'!$C32</f>
        <v>155989366.28622282</v>
      </c>
      <c r="DV121">
        <f>('RCP26-NEW'!AN34*'Per Unit Emission'!W77)*3412969.28327645/'Life time change'!$C32</f>
        <v>12677346.576930221</v>
      </c>
      <c r="DW121">
        <f>('RCP26-NEW'!AO34*'Per Unit Emission'!X77)*3412969.28327645/'Life time change'!$C32</f>
        <v>331673402.79715425</v>
      </c>
      <c r="DX121">
        <f>('RCP26-NEW'!AP34*'Per Unit Emission'!Y77)*3412969.28327645/'Life time change'!$C32</f>
        <v>49033102.024507158</v>
      </c>
      <c r="DY121">
        <f>('RCP26-NEW'!AQ34*'Per Unit Emission'!Z77)*3412969.28327645/'Life time change'!$C32</f>
        <v>43264203.087926693</v>
      </c>
      <c r="DZ121">
        <f>('RCP26-NEW'!AR34*'Per Unit Emission'!AA77)*3412969.28327645/'Life time change'!$C32</f>
        <v>239391603.77206942</v>
      </c>
      <c r="EA121">
        <f>('RCP26-NEW'!AS34*'Per Unit Emission'!AB77)*3412969.28327645/'Life time change'!$C32</f>
        <v>1190320023.6852612</v>
      </c>
      <c r="EB121">
        <f>('RCP26-NEW'!AT34*'Per Unit Emission'!AC77)*3412969.28327645/'Life time change'!$C32</f>
        <v>175238714.63762909</v>
      </c>
      <c r="EC121">
        <f>('RCP26-NEW'!AU34*'Per Unit Emission'!AD77)*3412969.28327645/'Life time change'!$C32</f>
        <v>306976954.13569129</v>
      </c>
      <c r="ED121">
        <f>('RCP26-NEW'!AV34*'Per Unit Emission'!AE77)*3412969.28327645/'Life time change'!$C32</f>
        <v>29451564.046666458</v>
      </c>
      <c r="EE121">
        <f>('RCP26-NEW'!AW34*'Per Unit Emission'!AF77)*3412969.28327645/'Life time change'!$C32</f>
        <v>80552025.809660807</v>
      </c>
      <c r="EF121">
        <f>('RCP26-NEW'!AX34*'Per Unit Emission'!AG77)*3412969.28327645/'Life time change'!$C32</f>
        <v>60627513.499522544</v>
      </c>
      <c r="EG121">
        <f>('RCP26-NEW'!AY34*'Per Unit Emission'!AH77)*3412969.28327645/'Life time change'!$C32</f>
        <v>57883385.905289106</v>
      </c>
      <c r="EH121">
        <f>('RCP26-NEW'!AZ34*'Per Unit Emission'!AI77)*3412969.28327645/'Life time change'!$C32</f>
        <v>388029211.77796626</v>
      </c>
      <c r="EI121">
        <f>('RCP26-NEW'!BA34*'Per Unit Emission'!AJ77)*3412969.28327645</f>
        <v>0</v>
      </c>
      <c r="EJ121">
        <f>('RCP26-NEW'!BB34*'Per Unit Emission'!T77)*3412969.28327645/'Life time change'!$C32</f>
        <v>1107113712.2414236</v>
      </c>
      <c r="EK121">
        <f>('RCP26-NEW'!BC34*'Per Unit Emission'!U77)*3412969.28327645/'Life time change'!$C32</f>
        <v>272644557.06550056</v>
      </c>
      <c r="EL121">
        <f>('RCP26-NEW'!BD34*'Per Unit Emission'!V77)*3412969.28327645/'Life time change'!$C32</f>
        <v>156154992.71119124</v>
      </c>
      <c r="EM121">
        <f>('RCP26-NEW'!BE34*'Per Unit Emission'!W77)*3412969.28327645/'Life time change'!$C32</f>
        <v>12732793.206971735</v>
      </c>
      <c r="EN121">
        <f>('RCP26-NEW'!BF34*'Per Unit Emission'!X77)*3412969.28327645/'Life time change'!$C32</f>
        <v>332127281.53973234</v>
      </c>
      <c r="EO121">
        <f>('RCP26-NEW'!BG34*'Per Unit Emission'!Y77)*3412969.28327645/'Life time change'!$C32</f>
        <v>52082301.647261053</v>
      </c>
      <c r="EP121">
        <f>('RCP26-NEW'!BH34*'Per Unit Emission'!Z77)*3412969.28327645/'Life time change'!$C32</f>
        <v>43311640.314713575</v>
      </c>
      <c r="EQ121">
        <f>('RCP26-NEW'!BI34*'Per Unit Emission'!AA77)*3412969.28327645/'Life time change'!$C32</f>
        <v>251298418.0874182</v>
      </c>
      <c r="ER121">
        <f>('RCP26-NEW'!BJ34*'Per Unit Emission'!AB77)*3412969.28327645/'Life time change'!$C32</f>
        <v>1306666168.0791783</v>
      </c>
      <c r="ES121">
        <f>('RCP26-NEW'!BK34*'Per Unit Emission'!AC77)*3412969.28327645/'Life time change'!$C32</f>
        <v>219322863.32308596</v>
      </c>
      <c r="ET121">
        <f>('RCP26-NEW'!BL34*'Per Unit Emission'!AD77)*3412969.28327645/'Life time change'!$C32</f>
        <v>307174103.86790735</v>
      </c>
      <c r="EU121">
        <f>('RCP26-NEW'!BM34*'Per Unit Emission'!AE77)*3412969.28327645/'Life time change'!$C32</f>
        <v>29474800.411470428</v>
      </c>
      <c r="EV121">
        <f>('RCP26-NEW'!BN34*'Per Unit Emission'!AF77)*3412969.28327645/'Life time change'!$C32</f>
        <v>80624616.533830836</v>
      </c>
      <c r="EW121">
        <f>('RCP26-NEW'!BO34*'Per Unit Emission'!AG77)*3412969.28327645/'Life time change'!$C32</f>
        <v>60710067.351965159</v>
      </c>
      <c r="EX121">
        <f>('RCP26-NEW'!BP34*'Per Unit Emission'!AH77)*3412969.28327645/'Life time change'!$C32</f>
        <v>57934455.001156695</v>
      </c>
      <c r="EY121">
        <f>('RCP26-NEW'!BQ34*'Per Unit Emission'!AI77)*3412969.28327645/'Life time change'!$C32</f>
        <v>388295954.78163201</v>
      </c>
      <c r="EZ121">
        <f>('RCP26-NEW'!BR34*'Per Unit Emission'!AJ77)*3412969.28327645</f>
        <v>0</v>
      </c>
      <c r="FA121">
        <f>('RCP26-NEW'!BS34*'Per Unit Emission'!T77)*3412969.28327645/'Life time change'!$C32</f>
        <v>1108222890.7275081</v>
      </c>
      <c r="FB121">
        <f>('RCP26-NEW'!BT34*'Per Unit Emission'!U77)*3412969.28327645/'Life time change'!$C32</f>
        <v>273166906.16930455</v>
      </c>
      <c r="FC121">
        <f>('RCP26-NEW'!BU34*'Per Unit Emission'!V77)*3412969.28327645/'Life time change'!$C32</f>
        <v>156309529.48064011</v>
      </c>
      <c r="FD121">
        <f>('RCP26-NEW'!BV34*'Per Unit Emission'!W77)*3412969.28327645/'Life time change'!$C32</f>
        <v>12785626.054762639</v>
      </c>
      <c r="FE121">
        <f>('RCP26-NEW'!BW34*'Per Unit Emission'!X77)*3412969.28327645/'Life time change'!$C32</f>
        <v>332558991.47865236</v>
      </c>
      <c r="FF121">
        <f>('RCP26-NEW'!BX34*'Per Unit Emission'!Y77)*3412969.28327645/'Life time change'!$C32</f>
        <v>52104969.333156943</v>
      </c>
      <c r="FG121">
        <f>('RCP26-NEW'!BY34*'Per Unit Emission'!Z77)*3412969.28327645/'Life time change'!$C32</f>
        <v>43355266.730782367</v>
      </c>
      <c r="FH121">
        <f>('RCP26-NEW'!BZ34*'Per Unit Emission'!AA77)*3412969.28327645/'Life time change'!$C32</f>
        <v>251451612.52502921</v>
      </c>
      <c r="FI121">
        <f>('RCP26-NEW'!CA34*'Per Unit Emission'!AB77)*3412969.28327645/'Life time change'!$C32</f>
        <v>1307264062.1448302</v>
      </c>
      <c r="FJ121">
        <f>('RCP26-NEW'!CB34*'Per Unit Emission'!AC77)*3412969.28327645/'Life time change'!$C32</f>
        <v>219416982.40605503</v>
      </c>
      <c r="FK121">
        <f>('RCP26-NEW'!CC34*'Per Unit Emission'!AD77)*3412969.28327645/'Life time change'!$C32</f>
        <v>307356519.41416544</v>
      </c>
      <c r="FL121">
        <f>('RCP26-NEW'!CD34*'Per Unit Emission'!AE77)*3412969.28327645/'Life time change'!$C32</f>
        <v>29496136.885123476</v>
      </c>
      <c r="FM121">
        <f>('RCP26-NEW'!CE34*'Per Unit Emission'!AF77)*3412969.28327645/'Life time change'!$C32</f>
        <v>80688090.089069352</v>
      </c>
      <c r="FN121">
        <f>('RCP26-NEW'!CF34*'Per Unit Emission'!AG77)*3412969.28327645/'Life time change'!$C32</f>
        <v>60787055.530453578</v>
      </c>
      <c r="FO121">
        <f>('RCP26-NEW'!CG34*'Per Unit Emission'!AH77)*3412969.28327645/'Life time change'!$C32</f>
        <v>57983159.086719312</v>
      </c>
      <c r="FP121">
        <f>('RCP26-NEW'!CH34*'Per Unit Emission'!AI77)*3412969.28327645/'Life time change'!$C32</f>
        <v>388551162.52773708</v>
      </c>
      <c r="FS121">
        <v>2040</v>
      </c>
      <c r="FT121">
        <f>('RCP19-NEW'!C34*'Per Unit Emission'!AK77)*3412969.28327645/'Life time change'!$C32</f>
        <v>0</v>
      </c>
      <c r="FU121">
        <f>('RCP19-NEW'!D34*'Per Unit Emission'!AL77)*3412969.28327645/'Life time change'!$C32</f>
        <v>0</v>
      </c>
      <c r="FV121">
        <f>('RCP19-NEW'!E34*'Per Unit Emission'!AM77)*3412969.28327645/'Life time change'!$C32</f>
        <v>0</v>
      </c>
      <c r="FW121">
        <f>('RCP19-NEW'!F34*'Per Unit Emission'!AN77)*3412969.28327645/'Life time change'!$C32</f>
        <v>0</v>
      </c>
      <c r="FX121">
        <f>('RCP19-NEW'!G34*'Per Unit Emission'!AO77)*3412969.28327645/'Life time change'!$C32</f>
        <v>0</v>
      </c>
      <c r="FY121">
        <f>('RCP19-NEW'!H34*'Per Unit Emission'!AP77)*3412969.28327645/'Life time change'!$C32</f>
        <v>0</v>
      </c>
      <c r="FZ121">
        <f>('RCP19-NEW'!I34*'Per Unit Emission'!AQ77)*3412969.28327645/'Life time change'!$C32</f>
        <v>0</v>
      </c>
      <c r="GA121">
        <f>('RCP19-NEW'!J34*'Per Unit Emission'!AR77)*3412969.28327645/'Life time change'!$C32</f>
        <v>0</v>
      </c>
      <c r="GB121">
        <f>('RCP19-NEW'!K34*'Per Unit Emission'!AS77)*3412969.28327645/'Life time change'!$C32</f>
        <v>0</v>
      </c>
      <c r="GC121">
        <f>('RCP19-NEW'!L34*'Per Unit Emission'!AT77)*3412969.28327645/'Life time change'!$C32</f>
        <v>0</v>
      </c>
      <c r="GD121">
        <f>('RCP19-NEW'!M34*'Per Unit Emission'!AU77)*3412969.28327645/'Life time change'!$C32</f>
        <v>0</v>
      </c>
      <c r="GE121">
        <f>('RCP19-NEW'!N34*'Per Unit Emission'!AV77)*3412969.28327645/'Life time change'!$C32</f>
        <v>0</v>
      </c>
      <c r="GF121">
        <f>('RCP19-NEW'!O34*'Per Unit Emission'!AW77)*3412969.28327645/'Life time change'!$C32</f>
        <v>0</v>
      </c>
      <c r="GG121">
        <f>('RCP19-NEW'!P34*'Per Unit Emission'!AX77)*3412969.28327645/'Life time change'!$C32</f>
        <v>0</v>
      </c>
      <c r="GH121">
        <f>('RCP19-NEW'!Q34*'Per Unit Emission'!AY77)*3412969.28327645/'Life time change'!$C32</f>
        <v>0</v>
      </c>
      <c r="GI121">
        <f>('RCP19-NEW'!R34*'Per Unit Emission'!AZ77)*3412969.28327645/'Life time change'!$C32</f>
        <v>0</v>
      </c>
      <c r="GJ121">
        <f>('RCP19-NEW'!S34*'Per Unit Emission'!BA77)*3412969.28327645</f>
        <v>0</v>
      </c>
      <c r="GK121">
        <f>('RCP19-NEW'!T34*'Per Unit Emission'!AK77)*3412969.28327645/'Life time change'!$C32</f>
        <v>181190857.5638237</v>
      </c>
      <c r="GL121">
        <f>('RCP19-NEW'!U34*'Per Unit Emission'!AL77)*3412969.28327645/'Life time change'!$C32</f>
        <v>229039653.45948318</v>
      </c>
      <c r="GM121">
        <f>('RCP19-NEW'!V34*'Per Unit Emission'!AM77)*3412969.28327645/'Life time change'!$C32</f>
        <v>77769063.544183999</v>
      </c>
      <c r="GN121">
        <f>('RCP19-NEW'!W34*'Per Unit Emission'!AN77)*3412969.28327645/'Life time change'!$C32</f>
        <v>17046557.599182583</v>
      </c>
      <c r="GO121">
        <f>('RCP19-NEW'!X34*'Per Unit Emission'!AO77)*3412969.28327645/'Life time change'!$C32</f>
        <v>245072208.55631447</v>
      </c>
      <c r="GP121">
        <f>('RCP19-NEW'!Y34*'Per Unit Emission'!AP77)*3412969.28327645/'Life time change'!$C32</f>
        <v>15695135.228001334</v>
      </c>
      <c r="GQ121">
        <f>('RCP19-NEW'!Z34*'Per Unit Emission'!AQ77)*3412969.28327645/'Life time change'!$C32</f>
        <v>35225818.772119574</v>
      </c>
      <c r="GR121">
        <f>('RCP19-NEW'!AA34*'Per Unit Emission'!AR77)*3412969.28327645/'Life time change'!$C32</f>
        <v>211636476.38472244</v>
      </c>
      <c r="GS121">
        <f>('RCP19-NEW'!AB34*'Per Unit Emission'!AS77)*3412969.28327645/'Life time change'!$C32</f>
        <v>763644364.80929804</v>
      </c>
      <c r="GT121">
        <f>('RCP19-NEW'!AC34*'Per Unit Emission'!AT77)*3412969.28327645/'Life time change'!$C32</f>
        <v>97928012.42255497</v>
      </c>
      <c r="GU121">
        <f>('RCP19-NEW'!AD34*'Per Unit Emission'!AU77)*3412969.28327645/'Life time change'!$C32</f>
        <v>89420078.297263786</v>
      </c>
      <c r="GV121">
        <f>('RCP19-NEW'!AE34*'Per Unit Emission'!AV77)*3412969.28327645/'Life time change'!$C32</f>
        <v>31436085.972993497</v>
      </c>
      <c r="GW121">
        <f>('RCP19-NEW'!AF34*'Per Unit Emission'!AW77)*3412969.28327645/'Life time change'!$C32</f>
        <v>44690298.515179209</v>
      </c>
      <c r="GX121">
        <f>('RCP19-NEW'!AG34*'Per Unit Emission'!AX77)*3412969.28327645/'Life time change'!$C32</f>
        <v>66204101.734514877</v>
      </c>
      <c r="GY121">
        <f>('RCP19-NEW'!AH34*'Per Unit Emission'!AY77)*3412969.28327645/'Life time change'!$C32</f>
        <v>50970459.143519558</v>
      </c>
      <c r="GZ121">
        <f>('RCP19-NEW'!AI34*'Per Unit Emission'!AZ77)*3412969.28327645/'Life time change'!$C32</f>
        <v>266576903.21886343</v>
      </c>
      <c r="HA121">
        <f>('RCP19-NEW'!AJ34*'Per Unit Emission'!BA77)*3412969.28327645</f>
        <v>0</v>
      </c>
      <c r="HB121">
        <f>('RCP19-NEW'!AK34*'Per Unit Emission'!AK77)*3412969.28327645/'Life time change'!$C32</f>
        <v>182325558.91302094</v>
      </c>
      <c r="HC121">
        <f>('RCP19-NEW'!AL34*'Per Unit Emission'!AL77)*3412969.28327645/'Life time change'!$C32</f>
        <v>588958215.32761943</v>
      </c>
      <c r="HD121">
        <f>('RCP19-NEW'!AM34*'Per Unit Emission'!AM77)*3412969.28327645/'Life time change'!$C32</f>
        <v>123233451.14751339</v>
      </c>
      <c r="HE121">
        <f>('RCP19-NEW'!AN34*'Per Unit Emission'!AN77)*3412969.28327645/'Life time change'!$C32</f>
        <v>17120374.203209445</v>
      </c>
      <c r="HF121">
        <f>('RCP19-NEW'!AO34*'Per Unit Emission'!AO77)*3412969.28327645/'Life time change'!$C32</f>
        <v>470628944.27499104</v>
      </c>
      <c r="HG121">
        <f>('RCP19-NEW'!AP34*'Per Unit Emission'!AP77)*3412969.28327645/'Life time change'!$C32</f>
        <v>39558214.166846253</v>
      </c>
      <c r="HH121">
        <f>('RCP19-NEW'!AQ34*'Per Unit Emission'!AQ77)*3412969.28327645/'Life time change'!$C32</f>
        <v>70451637.544238627</v>
      </c>
      <c r="HI121">
        <f>('RCP19-NEW'!AR34*'Per Unit Emission'!AR77)*3412969.28327645/'Life time change'!$C32</f>
        <v>423272641.21151316</v>
      </c>
      <c r="HJ121">
        <f>('RCP19-NEW'!AS34*'Per Unit Emission'!AS77)*3412969.28327645/'Life time change'!$C32</f>
        <v>1527288729.6186032</v>
      </c>
      <c r="HK121">
        <f>('RCP19-NEW'!AT34*'Per Unit Emission'!AT77)*3412969.28327645/'Life time change'!$C32</f>
        <v>195856024.84510994</v>
      </c>
      <c r="HL121">
        <f>('RCP19-NEW'!AU34*'Per Unit Emission'!AU77)*3412969.28327645/'Life time change'!$C32</f>
        <v>114343618.05383536</v>
      </c>
      <c r="HM121">
        <f>('RCP19-NEW'!AV34*'Per Unit Emission'!AV77)*3412969.28327645/'Life time change'!$C32</f>
        <v>62872120.492383227</v>
      </c>
      <c r="HN121">
        <f>('RCP19-NEW'!AW34*'Per Unit Emission'!AW77)*3412969.28327645/'Life time change'!$C32</f>
        <v>89380597.030358031</v>
      </c>
      <c r="HO121">
        <f>('RCP19-NEW'!AX34*'Per Unit Emission'!AX77)*3412969.28327645/'Life time change'!$C32</f>
        <v>144184809.63445097</v>
      </c>
      <c r="HP121">
        <f>('RCP19-NEW'!AY34*'Per Unit Emission'!AY77)*3412969.28327645/'Life time change'!$C32</f>
        <v>101940918.28703912</v>
      </c>
      <c r="HQ121">
        <f>('RCP19-NEW'!AZ34*'Per Unit Emission'!AZ77)*3412969.28327645/'Life time change'!$C32</f>
        <v>533153806.43772751</v>
      </c>
      <c r="HR121">
        <f>('RCP19-NEW'!BA34*'Per Unit Emission'!BA77)*3412969.28327645</f>
        <v>0</v>
      </c>
      <c r="HS121">
        <f>('RCP19-NEW'!BB34*'Per Unit Emission'!AK77)*3412969.28327645/'Life time change'!$C32</f>
        <v>183378618.34679186</v>
      </c>
      <c r="HT121">
        <f>('RCP19-NEW'!BC34*'Per Unit Emission'!AL77)*3412969.28327645/'Life time change'!$C32</f>
        <v>596008430.72882664</v>
      </c>
      <c r="HU121">
        <f>('RCP19-NEW'!BD34*'Per Unit Emission'!AM77)*3412969.28327645/'Life time change'!$C32</f>
        <v>123386422.46720934</v>
      </c>
      <c r="HV121">
        <f>('RCP19-NEW'!BE34*'Per Unit Emission'!AN77)*3412969.28327645/'Life time change'!$C32</f>
        <v>17188454.640382711</v>
      </c>
      <c r="HW121">
        <f>('RCP19-NEW'!BF34*'Per Unit Emission'!AO77)*3412969.28327645/'Life time change'!$C32</f>
        <v>471044374.04940575</v>
      </c>
      <c r="HX121">
        <f>('RCP19-NEW'!BG34*'Per Unit Emission'!AP77)*3412969.28327645/'Life time change'!$C32</f>
        <v>54035040.764177606</v>
      </c>
      <c r="HY121">
        <f>('RCP19-NEW'!BH34*'Per Unit Emission'!AQ77)*3412969.28327645/'Life time change'!$C32</f>
        <v>96859799.048705295</v>
      </c>
      <c r="HZ121">
        <f>('RCP19-NEW'!BI34*'Per Unit Emission'!AR77)*3412969.28327645/'Life time change'!$C32</f>
        <v>465724990.73338151</v>
      </c>
      <c r="IA121">
        <f>('RCP19-NEW'!BJ34*'Per Unit Emission'!AS77)*3412969.28327645/'Life time change'!$C32</f>
        <v>1843140979.9393506</v>
      </c>
      <c r="IB121">
        <f>('RCP19-NEW'!BK34*'Per Unit Emission'!AT77)*3412969.28327645/'Life time change'!$C32</f>
        <v>236151718.90419385</v>
      </c>
      <c r="IC121">
        <f>('RCP19-NEW'!BL34*'Per Unit Emission'!AU77)*3412969.28327645/'Life time change'!$C32</f>
        <v>114552017.85975346</v>
      </c>
      <c r="ID121">
        <f>('RCP19-NEW'!BM34*'Per Unit Emission'!AV77)*3412969.28327645/'Life time change'!$C32</f>
        <v>99163507.295089632</v>
      </c>
      <c r="IE121">
        <f>('RCP19-NEW'!BN34*'Per Unit Emission'!AW77)*3412969.28327645/'Life time change'!$C32</f>
        <v>110341087.42751525</v>
      </c>
      <c r="IF121">
        <f>('RCP19-NEW'!BO34*'Per Unit Emission'!AX77)*3412969.28327645/'Life time change'!$C32</f>
        <v>144278957.35987204</v>
      </c>
      <c r="IG121">
        <f>('RCP19-NEW'!BP34*'Per Unit Emission'!AY77)*3412969.28327645/'Life time change'!$C32</f>
        <v>120468606.51812001</v>
      </c>
      <c r="IH121">
        <f>('RCP19-NEW'!BQ34*'Per Unit Emission'!AZ77)*3412969.28327645/'Life time change'!$C32</f>
        <v>666921003.476704</v>
      </c>
      <c r="II121">
        <f>('RCP19-NEW'!BR34*'Per Unit Emission'!BA77)*3412969.28327645</f>
        <v>0</v>
      </c>
      <c r="IJ121">
        <f>('RCP19-NEW'!BS34*'Per Unit Emission'!AK77)*3412969.28327645/'Life time change'!$C32</f>
        <v>184356324.94629294</v>
      </c>
      <c r="IK121">
        <f>('RCP19-NEW'!BT34*'Per Unit Emission'!AL77)*3412969.28327645/'Life time change'!$C32</f>
        <v>596348095.75997984</v>
      </c>
      <c r="IL121">
        <f>('RCP19-NEW'!BU34*'Per Unit Emission'!AM77)*3412969.28327645/'Life time change'!$C32</f>
        <v>123536591.57486041</v>
      </c>
      <c r="IM121">
        <f>('RCP19-NEW'!BV34*'Per Unit Emission'!AN77)*3412969.28327645/'Life time change'!$C32</f>
        <v>17248598.677291896</v>
      </c>
      <c r="IN121">
        <f>('RCP19-NEW'!BW34*'Per Unit Emission'!AO77)*3412969.28327645/'Life time change'!$C32</f>
        <v>471430276.01894021</v>
      </c>
      <c r="IO121">
        <f>('RCP19-NEW'!BX34*'Per Unit Emission'!AP77)*3412969.28327645/'Life time change'!$C32</f>
        <v>54048172.960379176</v>
      </c>
      <c r="IP121">
        <f>('RCP19-NEW'!BY34*'Per Unit Emission'!AQ77)*3412969.28327645/'Life time change'!$C32</f>
        <v>96896882.200767219</v>
      </c>
      <c r="IQ121">
        <f>('RCP19-NEW'!BZ34*'Per Unit Emission'!AR77)*3412969.28327645/'Life time change'!$C32</f>
        <v>466015139.36792064</v>
      </c>
      <c r="IR121">
        <f>('RCP19-NEW'!CA34*'Per Unit Emission'!AS77)*3412969.28327645/'Life time change'!$C32</f>
        <v>1844066270.4973326</v>
      </c>
      <c r="IS121">
        <f>('RCP19-NEW'!CB34*'Per Unit Emission'!AT77)*3412969.28327645/'Life time change'!$C32</f>
        <v>236268793.24989429</v>
      </c>
      <c r="IT121">
        <f>('RCP19-NEW'!CC34*'Per Unit Emission'!AU77)*3412969.28327645/'Life time change'!$C32</f>
        <v>114734700.56676529</v>
      </c>
      <c r="IU121">
        <f>('RCP19-NEW'!CD34*'Per Unit Emission'!AV77)*3412969.28327645/'Life time change'!$C32</f>
        <v>99187589.775827467</v>
      </c>
      <c r="IV121">
        <f>('RCP19-NEW'!CE34*'Per Unit Emission'!AW77)*3412969.28327645/'Life time change'!$C32</f>
        <v>110386631.55174063</v>
      </c>
      <c r="IW121">
        <f>('RCP19-NEW'!CF34*'Per Unit Emission'!AX77)*3412969.28327645/'Life time change'!$C32</f>
        <v>144370394.10854208</v>
      </c>
      <c r="IX121">
        <f>('RCP19-NEW'!CG34*'Per Unit Emission'!AY77)*3412969.28327645/'Life time change'!$C32</f>
        <v>120524709.33969213</v>
      </c>
      <c r="IY121">
        <f>('RCP19-NEW'!CH34*'Per Unit Emission'!AZ77)*3412969.28327645/'Life time change'!$C32</f>
        <v>667216159.22941339</v>
      </c>
    </row>
    <row r="122" spans="1:259" x14ac:dyDescent="0.25">
      <c r="A122">
        <v>2041</v>
      </c>
      <c r="B122">
        <f>('Base-New'!C35*'Per Unit Emission'!C78)*3412969.28327645/'Life time change'!$C33</f>
        <v>0</v>
      </c>
      <c r="C122">
        <f>('Base-New'!D35*'Per Unit Emission'!D78)*3412969.28327645/'Life time change'!$C33</f>
        <v>0</v>
      </c>
      <c r="D122">
        <f>('Base-New'!E35*'Per Unit Emission'!E78)*3412969.28327645/'Life time change'!$C33</f>
        <v>0</v>
      </c>
      <c r="E122">
        <f>('Base-New'!F35*'Per Unit Emission'!F78)*3412969.28327645/'Life time change'!$C33</f>
        <v>0</v>
      </c>
      <c r="F122">
        <f>('Base-New'!G35*'Per Unit Emission'!G78)*3412969.28327645/'Life time change'!$C33</f>
        <v>0</v>
      </c>
      <c r="G122">
        <f>('Base-New'!H35*'Per Unit Emission'!H78)*3412969.28327645/'Life time change'!$C33</f>
        <v>0</v>
      </c>
      <c r="H122">
        <f>('Base-New'!I35*'Per Unit Emission'!I78)*3412969.28327645/'Life time change'!$C33</f>
        <v>0</v>
      </c>
      <c r="I122">
        <f>('Base-New'!J35*'Per Unit Emission'!J78)*3412969.28327645/'Life time change'!$C33</f>
        <v>0</v>
      </c>
      <c r="J122">
        <f>('Base-New'!K35*'Per Unit Emission'!K78)*3412969.28327645/'Life time change'!$C33</f>
        <v>0</v>
      </c>
      <c r="K122">
        <f>('Base-New'!L35*'Per Unit Emission'!L78)*3412969.28327645/'Life time change'!$C33</f>
        <v>0</v>
      </c>
      <c r="L122">
        <f>('Base-New'!M35*'Per Unit Emission'!M78)*3412969.28327645/'Life time change'!$C33</f>
        <v>0</v>
      </c>
      <c r="M122">
        <f>('Base-New'!N35*'Per Unit Emission'!N78)*3412969.28327645/'Life time change'!$C33</f>
        <v>0</v>
      </c>
      <c r="N122">
        <f>('Base-New'!O35*'Per Unit Emission'!O78)*3412969.28327645/'Life time change'!$C33</f>
        <v>0</v>
      </c>
      <c r="O122">
        <f>('Base-New'!P35*'Per Unit Emission'!P78)*3412969.28327645/'Life time change'!$C33</f>
        <v>0</v>
      </c>
      <c r="P122">
        <f>('Base-New'!Q35*'Per Unit Emission'!Q78)*3412969.28327645/'Life time change'!$C33</f>
        <v>0</v>
      </c>
      <c r="Q122">
        <f>('Base-New'!R35*'Per Unit Emission'!R78)*3412969.28327645/'Life time change'!$C33</f>
        <v>0</v>
      </c>
      <c r="R122">
        <v>31</v>
      </c>
      <c r="S122">
        <f>('Base-New'!T35*'Per Unit Emission'!C78)*3412969.28327645/'Life time change'!$C33</f>
        <v>0</v>
      </c>
      <c r="T122">
        <f>('Base-New'!U35*'Per Unit Emission'!D78)*3412969.28327645/'Life time change'!$C33</f>
        <v>193803298.93773326</v>
      </c>
      <c r="U122">
        <f>('Base-New'!V35*'Per Unit Emission'!E78)*3412969.28327645/'Life time change'!$C33</f>
        <v>0</v>
      </c>
      <c r="V122">
        <f>('Base-New'!W35*'Per Unit Emission'!F78)*3412969.28327645/'Life time change'!$C33</f>
        <v>30654366.110238321</v>
      </c>
      <c r="W122">
        <f>('Base-New'!X35*'Per Unit Emission'!G78)*3412969.28327645/'Life time change'!$C33</f>
        <v>379288978.23547298</v>
      </c>
      <c r="X122">
        <f>('Base-New'!Y35*'Per Unit Emission'!H78)*3412969.28327645/'Life time change'!$C33</f>
        <v>18379671.98451465</v>
      </c>
      <c r="Y122">
        <f>('Base-New'!Z35*'Per Unit Emission'!I78)*3412969.28327645/'Life time change'!$C33</f>
        <v>41614677.123754464</v>
      </c>
      <c r="Z122">
        <f>('Base-New'!AA35*'Per Unit Emission'!J78)*3412969.28327645/'Life time change'!$C33</f>
        <v>85863337.191830263</v>
      </c>
      <c r="AA122">
        <f>('Base-New'!AB35*'Per Unit Emission'!K78)*3412969.28327645/'Life time change'!$C33</f>
        <v>649325393.61283648</v>
      </c>
      <c r="AB122">
        <f>('Base-New'!AC35*'Per Unit Emission'!L78)*3412969.28327645/'Life time change'!$C33</f>
        <v>80495035.553249165</v>
      </c>
      <c r="AC122">
        <f>('Base-New'!AD35*'Per Unit Emission'!M78)*3412969.28327645/'Life time change'!$C33</f>
        <v>94520043.984214067</v>
      </c>
      <c r="AD122">
        <f>('Base-New'!AE35*'Per Unit Emission'!N78)*3412969.28327645/'Life time change'!$C33</f>
        <v>12406934.287771838</v>
      </c>
      <c r="AE122">
        <f>('Base-New'!AF35*'Per Unit Emission'!O78)*3412969.28327645/'Life time change'!$C33</f>
        <v>45331034.436087415</v>
      </c>
      <c r="AF122">
        <f>('Base-New'!AG35*'Per Unit Emission'!P78)*3412969.28327645/'Life time change'!$C33</f>
        <v>60247971.782370605</v>
      </c>
      <c r="AG122">
        <f>('Base-New'!AH35*'Per Unit Emission'!Q78)*3412969.28327645/'Life time change'!$C33</f>
        <v>33747496.109947719</v>
      </c>
      <c r="AH122">
        <f>('Base-New'!AI35*'Per Unit Emission'!R78)*3412969.28327645/'Life time change'!$C33</f>
        <v>199976625.08309633</v>
      </c>
      <c r="AI122">
        <v>31</v>
      </c>
      <c r="AJ122">
        <f>('Base-New'!AK35*'Per Unit Emission'!C78)*3412969.28327645/'Life time change'!$C33</f>
        <v>0</v>
      </c>
      <c r="AK122">
        <f>('Base-New'!AL35*'Per Unit Emission'!D78)*3412969.28327645/'Life time change'!$C33</f>
        <v>339283473.86489642</v>
      </c>
      <c r="AL122">
        <f>('Base-New'!AM35*'Per Unit Emission'!E78)*3412969.28327645/'Life time change'!$C33</f>
        <v>0</v>
      </c>
      <c r="AM122">
        <f>('Base-New'!AN35*'Per Unit Emission'!F78)*3412969.28327645/'Life time change'!$C33</f>
        <v>53086155.109012708</v>
      </c>
      <c r="AN122">
        <f>('Base-New'!AO35*'Per Unit Emission'!G78)*3412969.28327645/'Life time change'!$C33</f>
        <v>616317733.32075</v>
      </c>
      <c r="AO122">
        <f>('Base-New'!AP35*'Per Unit Emission'!H78)*3412969.28327645/'Life time change'!$C33</f>
        <v>36759343.9690293</v>
      </c>
      <c r="AP122">
        <f>('Base-New'!AQ35*'Per Unit Emission'!I78)*3412969.28327645/'Life time change'!$C33</f>
        <v>84094750.7146274</v>
      </c>
      <c r="AQ122">
        <f>('Base-New'!AR35*'Per Unit Emission'!J78)*3412969.28327645/'Life time change'!$C33</f>
        <v>171930880.22120515</v>
      </c>
      <c r="AR122">
        <f>('Base-New'!AS35*'Per Unit Emission'!K78)*3412969.28327645/'Life time change'!$C33</f>
        <v>1298650787.225673</v>
      </c>
      <c r="AS122">
        <f>('Base-New'!AT35*'Per Unit Emission'!L78)*3412969.28327645/'Life time change'!$C33</f>
        <v>160990071.10649714</v>
      </c>
      <c r="AT122">
        <f>('Base-New'!AU35*'Per Unit Emission'!M78)*3412969.28327645/'Life time change'!$C33</f>
        <v>189040087.96842757</v>
      </c>
      <c r="AU122">
        <f>('Base-New'!AV35*'Per Unit Emission'!N78)*3412969.28327645/'Life time change'!$C33</f>
        <v>24703260.816762846</v>
      </c>
      <c r="AV122">
        <f>('Base-New'!AW35*'Per Unit Emission'!O78)*3412969.28327645/'Life time change'!$C33</f>
        <v>90662068.872174963</v>
      </c>
      <c r="AW122">
        <f>('Base-New'!AX35*'Per Unit Emission'!P78)*3412969.28327645/'Life time change'!$C33</f>
        <v>120495943.56474121</v>
      </c>
      <c r="AX122">
        <f>('Base-New'!AY35*'Per Unit Emission'!Q78)*3412969.28327645/'Life time change'!$C33</f>
        <v>67494992.219895437</v>
      </c>
      <c r="AY122">
        <f>('Base-New'!AZ35*'Per Unit Emission'!R78)*3412969.28327645/'Life time change'!$C33</f>
        <v>399953250.16619265</v>
      </c>
      <c r="AZ122">
        <v>31</v>
      </c>
      <c r="BA122">
        <f>('Base-New'!BB35*'Per Unit Emission'!C78)*3412969.28327645/'Life time change'!$C33</f>
        <v>0</v>
      </c>
      <c r="BB122">
        <f>('Base-New'!BC35*'Per Unit Emission'!D78)*3412969.28327645/'Life time change'!$C33</f>
        <v>342471365.77067661</v>
      </c>
      <c r="BC122">
        <f>('Base-New'!BD35*'Per Unit Emission'!E78)*3412969.28327645/'Life time change'!$C33</f>
        <v>0</v>
      </c>
      <c r="BD122">
        <f>('Base-New'!BE35*'Per Unit Emission'!F78)*3412969.28327645/'Life time change'!$C33</f>
        <v>53147974.664173968</v>
      </c>
      <c r="BE122">
        <f>('Base-New'!BF35*'Per Unit Emission'!G78)*3412969.28327645/'Life time change'!$C33</f>
        <v>617032820.97748482</v>
      </c>
      <c r="BF122">
        <f>('Base-New'!BG35*'Per Unit Emission'!H78)*3412969.28327645/'Life time change'!$C33</f>
        <v>56650053.958126903</v>
      </c>
      <c r="BG122">
        <f>('Base-New'!BH35*'Per Unit Emission'!I78)*3412969.28327645/'Life time change'!$C33</f>
        <v>84141185.575229689</v>
      </c>
      <c r="BH122">
        <f>('Base-New'!BI35*'Per Unit Emission'!J78)*3412969.28327645/'Life time change'!$C33</f>
        <v>172085268.6026217</v>
      </c>
      <c r="BI122">
        <f>('Base-New'!BJ35*'Per Unit Emission'!K78)*3412969.28327645/'Life time change'!$C33</f>
        <v>1863444809.286797</v>
      </c>
      <c r="BJ122">
        <f>('Base-New'!BK35*'Per Unit Emission'!L78)*3412969.28327645/'Life time change'!$C33</f>
        <v>231191957.41611612</v>
      </c>
      <c r="BK122">
        <f>('Base-New'!BL35*'Per Unit Emission'!M78)*3412969.28327645/'Life time change'!$C33</f>
        <v>254573358.59466636</v>
      </c>
      <c r="BL122">
        <f>('Base-New'!BM35*'Per Unit Emission'!N78)*3412969.28327645/'Life time change'!$C33</f>
        <v>24723961.154199552</v>
      </c>
      <c r="BM122">
        <f>('Base-New'!BN35*'Per Unit Emission'!O78)*3412969.28327645/'Life time change'!$C33</f>
        <v>121269118.66000603</v>
      </c>
      <c r="BN122">
        <f>('Base-New'!BO35*'Per Unit Emission'!P78)*3412969.28327645/'Life time change'!$C33</f>
        <v>180743915.34711018</v>
      </c>
      <c r="BO122">
        <f>('Base-New'!BP35*'Per Unit Emission'!Q78)*3412969.28327645/'Life time change'!$C33</f>
        <v>101242488.32984331</v>
      </c>
      <c r="BP122">
        <f>('Base-New'!BQ35*'Per Unit Emission'!R78)*3412969.28327645/'Life time change'!$C33</f>
        <v>547004618.43599188</v>
      </c>
      <c r="BQ122">
        <v>31</v>
      </c>
      <c r="BR122">
        <f>('Base-New'!BS35*'Per Unit Emission'!C78)*3412969.28327645/'Life time change'!$C33</f>
        <v>0</v>
      </c>
      <c r="BS122">
        <f>('Base-New'!BT35*'Per Unit Emission'!D78)*3412969.28327645/'Life time change'!$C33</f>
        <v>342872306.7753197</v>
      </c>
      <c r="BT122">
        <f>('Base-New'!BU35*'Per Unit Emission'!E78)*3412969.28327645/'Life time change'!$C33</f>
        <v>0</v>
      </c>
      <c r="BU122">
        <f>('Base-New'!BV35*'Per Unit Emission'!F78)*3412969.28327645/'Life time change'!$C33</f>
        <v>53205342.626224674</v>
      </c>
      <c r="BV122">
        <f>('Base-New'!BW35*'Per Unit Emission'!G78)*3412969.28327645/'Life time change'!$C33</f>
        <v>617700086.15289128</v>
      </c>
      <c r="BW122">
        <f>('Base-New'!BX35*'Per Unit Emission'!H78)*3412969.28327645/'Life time change'!$C33</f>
        <v>57837244.060767293</v>
      </c>
      <c r="BX122">
        <f>('Base-New'!BY35*'Per Unit Emission'!I78)*3412969.28327645/'Life time change'!$C33</f>
        <v>84186619.625694841</v>
      </c>
      <c r="BY122">
        <f>('Base-New'!BZ35*'Per Unit Emission'!J78)*3412969.28327645/'Life time change'!$C33</f>
        <v>172229153.49682727</v>
      </c>
      <c r="BZ122">
        <f>('Base-New'!CA35*'Per Unit Emission'!K78)*3412969.28327645/'Life time change'!$C33</f>
        <v>1864258566.4496253</v>
      </c>
      <c r="CA122">
        <f>('Base-New'!CB35*'Per Unit Emission'!L78)*3412969.28327645/'Life time change'!$C33</f>
        <v>231286180.9761695</v>
      </c>
      <c r="CB122">
        <f>('Base-New'!CC35*'Per Unit Emission'!M78)*3412969.28327645/'Life time change'!$C33</f>
        <v>254681346.54876274</v>
      </c>
      <c r="CC122">
        <f>('Base-New'!CD35*'Per Unit Emission'!N78)*3412969.28327645/'Life time change'!$C33</f>
        <v>24743577.3297977</v>
      </c>
      <c r="CD122">
        <f>('Base-New'!CE35*'Per Unit Emission'!O78)*3412969.28327645/'Life time change'!$C33</f>
        <v>121330030.58833311</v>
      </c>
      <c r="CE122">
        <f>('Base-New'!CF35*'Per Unit Emission'!P78)*3412969.28327645/'Life time change'!$C33</f>
        <v>209957326.43012115</v>
      </c>
      <c r="CF122">
        <f>('Base-New'!CG35*'Per Unit Emission'!Q78)*3412969.28327645/'Life time change'!$C33</f>
        <v>105894660.28812775</v>
      </c>
      <c r="CG122">
        <f>('Base-New'!CH35*'Per Unit Emission'!R78)*3412969.28327645/'Life time change'!$C33</f>
        <v>547237374.71088195</v>
      </c>
      <c r="CJ122">
        <v>2041</v>
      </c>
      <c r="CK122">
        <f>('RCP26-NEW'!C35*'Per Unit Emission'!T78)*3412969.28327645/'Life time change'!$C33</f>
        <v>0</v>
      </c>
      <c r="CL122">
        <f>('RCP26-NEW'!D35*'Per Unit Emission'!U78)*3412969.28327645/'Life time change'!$C33</f>
        <v>0</v>
      </c>
      <c r="CM122">
        <f>('RCP26-NEW'!E35*'Per Unit Emission'!V78)*3412969.28327645/'Life time change'!$C33</f>
        <v>0</v>
      </c>
      <c r="CN122">
        <f>('RCP26-NEW'!F35*'Per Unit Emission'!W78)*3412969.28327645/'Life time change'!$C33</f>
        <v>0</v>
      </c>
      <c r="CO122">
        <f>('RCP26-NEW'!G35*'Per Unit Emission'!X78)*3412969.28327645/'Life time change'!$C33</f>
        <v>0</v>
      </c>
      <c r="CP122">
        <f>('RCP26-NEW'!H35*'Per Unit Emission'!Y78)*3412969.28327645/'Life time change'!$C33</f>
        <v>0</v>
      </c>
      <c r="CQ122">
        <f>('RCP26-NEW'!I35*'Per Unit Emission'!Z78)*3412969.28327645/'Life time change'!$C33</f>
        <v>0</v>
      </c>
      <c r="CR122">
        <f>('RCP26-NEW'!J35*'Per Unit Emission'!AA78)*3412969.28327645/'Life time change'!$C33</f>
        <v>0</v>
      </c>
      <c r="CS122">
        <f>('RCP26-NEW'!K35*'Per Unit Emission'!AB78)*3412969.28327645/'Life time change'!$C33</f>
        <v>0</v>
      </c>
      <c r="CT122">
        <f>('RCP26-NEW'!L35*'Per Unit Emission'!AC78)*3412969.28327645/'Life time change'!$C33</f>
        <v>0</v>
      </c>
      <c r="CU122">
        <f>('RCP26-NEW'!M35*'Per Unit Emission'!AD78)*3412969.28327645/'Life time change'!$C33</f>
        <v>0</v>
      </c>
      <c r="CV122">
        <f>('RCP26-NEW'!N35*'Per Unit Emission'!AE78)*3412969.28327645/'Life time change'!$C33</f>
        <v>0</v>
      </c>
      <c r="CW122">
        <f>('RCP26-NEW'!O35*'Per Unit Emission'!AF78)*3412969.28327645/'Life time change'!$C33</f>
        <v>0</v>
      </c>
      <c r="CX122">
        <f>('RCP26-NEW'!P35*'Per Unit Emission'!AG78)*3412969.28327645/'Life time change'!$C33</f>
        <v>0</v>
      </c>
      <c r="CY122">
        <f>('RCP26-NEW'!Q35*'Per Unit Emission'!AH78)*3412969.28327645/'Life time change'!$C33</f>
        <v>0</v>
      </c>
      <c r="CZ122">
        <f>('RCP26-NEW'!R35*'Per Unit Emission'!AI78)*3412969.28327645/'Life time change'!$C33</f>
        <v>0</v>
      </c>
      <c r="DA122">
        <f>('RCP26-NEW'!S35*'Per Unit Emission'!AJ78)*3412969.28327645</f>
        <v>0</v>
      </c>
      <c r="DB122">
        <f>('RCP26-NEW'!T35*'Per Unit Emission'!T78)*3412969.28327645/'Life time change'!$C33</f>
        <v>709860483.96207547</v>
      </c>
      <c r="DC122">
        <f>('RCP26-NEW'!U35*'Per Unit Emission'!U78)*3412969.28327645/'Life time change'!$C33</f>
        <v>243931499.14914909</v>
      </c>
      <c r="DD122">
        <f>('RCP26-NEW'!V35*'Per Unit Emission'!V78)*3412969.28327645/'Life time change'!$C33</f>
        <v>0</v>
      </c>
      <c r="DE122">
        <f>('RCP26-NEW'!W35*'Per Unit Emission'!W78)*3412969.28327645/'Life time change'!$C33</f>
        <v>58526355.455328561</v>
      </c>
      <c r="DF122">
        <f>('RCP26-NEW'!X35*'Per Unit Emission'!X78)*3412969.28327645/'Life time change'!$C33</f>
        <v>280451643.05206382</v>
      </c>
      <c r="DG122">
        <f>('RCP26-NEW'!Y35*'Per Unit Emission'!Y78)*3412969.28327645/'Life time change'!$C33</f>
        <v>25133110.349685412</v>
      </c>
      <c r="DH122">
        <f>('RCP26-NEW'!Z35*'Per Unit Emission'!Z78)*3412969.28327645/'Life time change'!$C33</f>
        <v>30869066.144567382</v>
      </c>
      <c r="DI122">
        <f>('RCP26-NEW'!AA35*'Per Unit Emission'!AA78)*3412969.28327645/'Life time change'!$C33</f>
        <v>141494872.85722074</v>
      </c>
      <c r="DJ122">
        <f>('RCP26-NEW'!AB35*'Per Unit Emission'!AB78)*3412969.28327645/'Life time change'!$C33</f>
        <v>639203912.03578603</v>
      </c>
      <c r="DK122">
        <f>('RCP26-NEW'!AC35*'Per Unit Emission'!AC78)*3412969.28327645/'Life time change'!$C33</f>
        <v>98156950.943294242</v>
      </c>
      <c r="DL122">
        <f>('RCP26-NEW'!AD35*'Per Unit Emission'!AD78)*3412969.28327645/'Life time change'!$C33</f>
        <v>162034490.59872311</v>
      </c>
      <c r="DM122">
        <f>('RCP26-NEW'!AE35*'Per Unit Emission'!AE78)*3412969.28327645/'Life time change'!$C33</f>
        <v>17156537.072146989</v>
      </c>
      <c r="DN122">
        <f>('RCP26-NEW'!AF35*'Per Unit Emission'!AF78)*3412969.28327645/'Life time change'!$C33</f>
        <v>49538860.603582896</v>
      </c>
      <c r="DO122">
        <f>('RCP26-NEW'!AG35*'Per Unit Emission'!AG78)*3412969.28327645/'Life time change'!$C33</f>
        <v>54446762.073869519</v>
      </c>
      <c r="DP122">
        <f>('RCP26-NEW'!AH35*'Per Unit Emission'!AH78)*3412969.28327645/'Life time change'!$C33</f>
        <v>41169332.531013943</v>
      </c>
      <c r="DQ122">
        <f>('RCP26-NEW'!AI35*'Per Unit Emission'!AI78)*3412969.28327645/'Life time change'!$C33</f>
        <v>178126453.88127977</v>
      </c>
      <c r="DR122">
        <f>('RCP26-NEW'!AJ35*'Per Unit Emission'!AJ78)*3412969.28327645</f>
        <v>0</v>
      </c>
      <c r="DS122">
        <f>('RCP26-NEW'!AK35*'Per Unit Emission'!T78)*3412969.28327645/'Life time change'!$C33</f>
        <v>1469470201.0903099</v>
      </c>
      <c r="DT122">
        <f>('RCP26-NEW'!AL35*'Per Unit Emission'!U78)*3412969.28327645/'Life time change'!$C33</f>
        <v>296980400.96033925</v>
      </c>
      <c r="DU122">
        <f>('RCP26-NEW'!AM35*'Per Unit Emission'!V78)*3412969.28327645/'Life time change'!$C33</f>
        <v>0</v>
      </c>
      <c r="DV122">
        <f>('RCP26-NEW'!AN35*'Per Unit Emission'!W78)*3412969.28327645/'Life time change'!$C33</f>
        <v>58584100.831208594</v>
      </c>
      <c r="DW122">
        <f>('RCP26-NEW'!AO35*'Per Unit Emission'!X78)*3412969.28327645/'Life time change'!$C33</f>
        <v>592174321.45906067</v>
      </c>
      <c r="DX122">
        <f>('RCP26-NEW'!AP35*'Per Unit Emission'!Y78)*3412969.28327645/'Life time change'!$C33</f>
        <v>50265937.247499317</v>
      </c>
      <c r="DY122">
        <f>('RCP26-NEW'!AQ35*'Per Unit Emission'!Z78)*3412969.28327645/'Life time change'!$C33</f>
        <v>76676077.870925918</v>
      </c>
      <c r="DZ122">
        <f>('RCP26-NEW'!AR35*'Per Unit Emission'!AA78)*3412969.28327645/'Life time change'!$C33</f>
        <v>282989745.71444255</v>
      </c>
      <c r="EA122">
        <f>('RCP26-NEW'!AS35*'Per Unit Emission'!AB78)*3412969.28327645/'Life time change'!$C33</f>
        <v>1278407824.0715671</v>
      </c>
      <c r="EB122">
        <f>('RCP26-NEW'!AT35*'Per Unit Emission'!AC78)*3412969.28327645/'Life time change'!$C33</f>
        <v>196313901.88658804</v>
      </c>
      <c r="EC122">
        <f>('RCP26-NEW'!AU35*'Per Unit Emission'!AD78)*3412969.28327645/'Life time change'!$C33</f>
        <v>341096286.45399833</v>
      </c>
      <c r="ED122">
        <f>('RCP26-NEW'!AV35*'Per Unit Emission'!AE78)*3412969.28327645/'Life time change'!$C33</f>
        <v>36060378.094534054</v>
      </c>
      <c r="EE122">
        <f>('RCP26-NEW'!AW35*'Per Unit Emission'!AF78)*3412969.28327645/'Life time change'!$C33</f>
        <v>112202015.39821571</v>
      </c>
      <c r="EF122">
        <f>('RCP26-NEW'!AX35*'Per Unit Emission'!AG78)*3412969.28327645/'Life time change'!$C33</f>
        <v>84769659.978182063</v>
      </c>
      <c r="EG122">
        <f>('RCP26-NEW'!AY35*'Per Unit Emission'!AH78)*3412969.28327645/'Life time change'!$C33</f>
        <v>92008450.080606744</v>
      </c>
      <c r="EH122">
        <f>('RCP26-NEW'!AZ35*'Per Unit Emission'!AI78)*3412969.28327645/'Life time change'!$C33</f>
        <v>296103835.87527144</v>
      </c>
      <c r="EI122">
        <f>('RCP26-NEW'!BA35*'Per Unit Emission'!AJ78)*3412969.28327645</f>
        <v>0</v>
      </c>
      <c r="EJ122">
        <f>('RCP26-NEW'!BB35*'Per Unit Emission'!T78)*3412969.28327645/'Life time change'!$C33</f>
        <v>1470646112.4032693</v>
      </c>
      <c r="EK122">
        <f>('RCP26-NEW'!BC35*'Per Unit Emission'!U78)*3412969.28327645/'Life time change'!$C33</f>
        <v>297262208.10449314</v>
      </c>
      <c r="EL122">
        <f>('RCP26-NEW'!BD35*'Per Unit Emission'!V78)*3412969.28327645/'Life time change'!$C33</f>
        <v>0</v>
      </c>
      <c r="EM122">
        <f>('RCP26-NEW'!BE35*'Per Unit Emission'!W78)*3412969.28327645/'Life time change'!$C33</f>
        <v>58639058.572842412</v>
      </c>
      <c r="EN122">
        <f>('RCP26-NEW'!BF35*'Per Unit Emission'!X78)*3412969.28327645/'Life time change'!$C33</f>
        <v>592637195.4284246</v>
      </c>
      <c r="EO122">
        <f>('RCP26-NEW'!BG35*'Per Unit Emission'!Y78)*3412969.28327645/'Life time change'!$C33</f>
        <v>73886884.291258559</v>
      </c>
      <c r="EP122">
        <f>('RCP26-NEW'!BH35*'Per Unit Emission'!Z78)*3412969.28327645/'Life time change'!$C33</f>
        <v>76722968.215136006</v>
      </c>
      <c r="EQ122">
        <f>('RCP26-NEW'!BI35*'Per Unit Emission'!AA78)*3412969.28327645/'Life time change'!$C33</f>
        <v>386862744.26368928</v>
      </c>
      <c r="ER122">
        <f>('RCP26-NEW'!BJ35*'Per Unit Emission'!AB78)*3412969.28327645/'Life time change'!$C33</f>
        <v>1576043019.7131798</v>
      </c>
      <c r="ES122">
        <f>('RCP26-NEW'!BK35*'Per Unit Emission'!AC78)*3412969.28327645/'Life time change'!$C33</f>
        <v>277356794.36889231</v>
      </c>
      <c r="ET122">
        <f>('RCP26-NEW'!BL35*'Per Unit Emission'!AD78)*3412969.28327645/'Life time change'!$C33</f>
        <v>351135067.95478505</v>
      </c>
      <c r="EU122">
        <f>('RCP26-NEW'!BM35*'Per Unit Emission'!AE78)*3412969.28327645/'Life time change'!$C33</f>
        <v>41650020.549679659</v>
      </c>
      <c r="EV122">
        <f>('RCP26-NEW'!BN35*'Per Unit Emission'!AF78)*3412969.28327645/'Life time change'!$C33</f>
        <v>112276742.99398203</v>
      </c>
      <c r="EW122">
        <f>('RCP26-NEW'!BO35*'Per Unit Emission'!AG78)*3412969.28327645/'Life time change'!$C33</f>
        <v>84857881.777385056</v>
      </c>
      <c r="EX122">
        <f>('RCP26-NEW'!BP35*'Per Unit Emission'!AH78)*3412969.28327645/'Life time change'!$C33</f>
        <v>92062016.041286901</v>
      </c>
      <c r="EY122">
        <f>('RCP26-NEW'!BQ35*'Per Unit Emission'!AI78)*3412969.28327645/'Life time change'!$C33</f>
        <v>296391484.8330211</v>
      </c>
      <c r="EZ122">
        <f>('RCP26-NEW'!BR35*'Per Unit Emission'!AJ78)*3412969.28327645</f>
        <v>0</v>
      </c>
      <c r="FA122">
        <f>('RCP26-NEW'!BS35*'Per Unit Emission'!T78)*3412969.28327645/'Life time change'!$C33</f>
        <v>1471713420.1033931</v>
      </c>
      <c r="FB122">
        <f>('RCP26-NEW'!BT35*'Per Unit Emission'!U78)*3412969.28327645/'Life time change'!$C33</f>
        <v>297539292.20434445</v>
      </c>
      <c r="FC122">
        <f>('RCP26-NEW'!BU35*'Per Unit Emission'!V78)*3412969.28327645/'Life time change'!$C33</f>
        <v>0</v>
      </c>
      <c r="FD122">
        <f>('RCP26-NEW'!BV35*'Per Unit Emission'!W78)*3412969.28327645/'Life time change'!$C33</f>
        <v>58691009.45361913</v>
      </c>
      <c r="FE122">
        <f>('RCP26-NEW'!BW35*'Per Unit Emission'!X78)*3412969.28327645/'Life time change'!$C33</f>
        <v>593071115.1720314</v>
      </c>
      <c r="FF122">
        <f>('RCP26-NEW'!BX35*'Per Unit Emission'!Y78)*3412969.28327645/'Life time change'!$C33</f>
        <v>73910328.545384794</v>
      </c>
      <c r="FG122">
        <f>('RCP26-NEW'!BY35*'Per Unit Emission'!Z78)*3412969.28327645/'Life time change'!$C33</f>
        <v>76765849.584468022</v>
      </c>
      <c r="FH122">
        <f>('RCP26-NEW'!BZ35*'Per Unit Emission'!AA78)*3412969.28327645/'Life time change'!$C33</f>
        <v>387014647.31340748</v>
      </c>
      <c r="FI122">
        <f>('RCP26-NEW'!CA35*'Per Unit Emission'!AB78)*3412969.28327645/'Life time change'!$C33</f>
        <v>1576674971.240365</v>
      </c>
      <c r="FJ122">
        <f>('RCP26-NEW'!CB35*'Per Unit Emission'!AC78)*3412969.28327645/'Life time change'!$C33</f>
        <v>277450261.07551473</v>
      </c>
      <c r="FK122">
        <f>('RCP26-NEW'!CC35*'Per Unit Emission'!AD78)*3412969.28327645/'Life time change'!$C33</f>
        <v>351321744.55491561</v>
      </c>
      <c r="FL122">
        <f>('RCP26-NEW'!CD35*'Per Unit Emission'!AE78)*3412969.28327645/'Life time change'!$C33</f>
        <v>41671141.648996368</v>
      </c>
      <c r="FM122">
        <f>('RCP26-NEW'!CE35*'Per Unit Emission'!AF78)*3412969.28327645/'Life time change'!$C33</f>
        <v>112339085.26897745</v>
      </c>
      <c r="FN122">
        <f>('RCP26-NEW'!CF35*'Per Unit Emission'!AG78)*3412969.28327645/'Life time change'!$C33</f>
        <v>84938063.020556867</v>
      </c>
      <c r="FO122">
        <f>('RCP26-NEW'!CG35*'Per Unit Emission'!AH78)*3412969.28327645/'Life time change'!$C33</f>
        <v>92112006.436113074</v>
      </c>
      <c r="FP122">
        <f>('RCP26-NEW'!CH35*'Per Unit Emission'!AI78)*3412969.28327645/'Life time change'!$C33</f>
        <v>296655455.38179415</v>
      </c>
      <c r="FS122">
        <v>2041</v>
      </c>
      <c r="FT122">
        <f>('RCP19-NEW'!C35*'Per Unit Emission'!AK78)*3412969.28327645/'Life time change'!$C33</f>
        <v>0</v>
      </c>
      <c r="FU122">
        <f>('RCP19-NEW'!D35*'Per Unit Emission'!AL78)*3412969.28327645/'Life time change'!$C33</f>
        <v>0</v>
      </c>
      <c r="FV122">
        <f>('RCP19-NEW'!E35*'Per Unit Emission'!AM78)*3412969.28327645/'Life time change'!$C33</f>
        <v>0</v>
      </c>
      <c r="FW122">
        <f>('RCP19-NEW'!F35*'Per Unit Emission'!AN78)*3412969.28327645/'Life time change'!$C33</f>
        <v>0</v>
      </c>
      <c r="FX122">
        <f>('RCP19-NEW'!G35*'Per Unit Emission'!AO78)*3412969.28327645/'Life time change'!$C33</f>
        <v>0</v>
      </c>
      <c r="FY122">
        <f>('RCP19-NEW'!H35*'Per Unit Emission'!AP78)*3412969.28327645/'Life time change'!$C33</f>
        <v>0</v>
      </c>
      <c r="FZ122">
        <f>('RCP19-NEW'!I35*'Per Unit Emission'!AQ78)*3412969.28327645/'Life time change'!$C33</f>
        <v>0</v>
      </c>
      <c r="GA122">
        <f>('RCP19-NEW'!J35*'Per Unit Emission'!AR78)*3412969.28327645/'Life time change'!$C33</f>
        <v>0</v>
      </c>
      <c r="GB122">
        <f>('RCP19-NEW'!K35*'Per Unit Emission'!AS78)*3412969.28327645/'Life time change'!$C33</f>
        <v>0</v>
      </c>
      <c r="GC122">
        <f>('RCP19-NEW'!L35*'Per Unit Emission'!AT78)*3412969.28327645/'Life time change'!$C33</f>
        <v>0</v>
      </c>
      <c r="GD122">
        <f>('RCP19-NEW'!M35*'Per Unit Emission'!AU78)*3412969.28327645/'Life time change'!$C33</f>
        <v>0</v>
      </c>
      <c r="GE122">
        <f>('RCP19-NEW'!N35*'Per Unit Emission'!AV78)*3412969.28327645/'Life time change'!$C33</f>
        <v>0</v>
      </c>
      <c r="GF122">
        <f>('RCP19-NEW'!O35*'Per Unit Emission'!AW78)*3412969.28327645/'Life time change'!$C33</f>
        <v>0</v>
      </c>
      <c r="GG122">
        <f>('RCP19-NEW'!P35*'Per Unit Emission'!AX78)*3412969.28327645/'Life time change'!$C33</f>
        <v>0</v>
      </c>
      <c r="GH122">
        <f>('RCP19-NEW'!Q35*'Per Unit Emission'!AY78)*3412969.28327645/'Life time change'!$C33</f>
        <v>0</v>
      </c>
      <c r="GI122">
        <f>('RCP19-NEW'!R35*'Per Unit Emission'!AZ78)*3412969.28327645/'Life time change'!$C33</f>
        <v>0</v>
      </c>
      <c r="GJ122">
        <f>('RCP19-NEW'!S35*'Per Unit Emission'!BA78)*3412969.28327645</f>
        <v>0</v>
      </c>
      <c r="GK122">
        <f>('RCP19-NEW'!T35*'Per Unit Emission'!AK78)*3412969.28327645/'Life time change'!$C33</f>
        <v>27603164.584431149</v>
      </c>
      <c r="GL122">
        <f>('RCP19-NEW'!U35*'Per Unit Emission'!AL78)*3412969.28327645/'Life time change'!$C33</f>
        <v>139016951.58935997</v>
      </c>
      <c r="GM122">
        <f>('RCP19-NEW'!V35*'Per Unit Emission'!AM78)*3412969.28327645/'Life time change'!$C33</f>
        <v>0</v>
      </c>
      <c r="GN122">
        <f>('RCP19-NEW'!W35*'Per Unit Emission'!AN78)*3412969.28327645/'Life time change'!$C33</f>
        <v>2145313.3136019716</v>
      </c>
      <c r="GO122">
        <f>('RCP19-NEW'!X35*'Per Unit Emission'!AO78)*3412969.28327645/'Life time change'!$C33</f>
        <v>167023261.21376228</v>
      </c>
      <c r="GP122">
        <f>('RCP19-NEW'!Y35*'Per Unit Emission'!AP78)*3412969.28327645/'Life time change'!$C33</f>
        <v>19633191.563099578</v>
      </c>
      <c r="GQ122">
        <f>('RCP19-NEW'!Z35*'Per Unit Emission'!AQ78)*3412969.28327645/'Life time change'!$C33</f>
        <v>33378974.100895908</v>
      </c>
      <c r="GR122">
        <f>('RCP19-NEW'!AA35*'Per Unit Emission'!AR78)*3412969.28327645/'Life time change'!$C33</f>
        <v>156785088.1941202</v>
      </c>
      <c r="GS122">
        <f>('RCP19-NEW'!AB35*'Per Unit Emission'!AS78)*3412969.28327645/'Life time change'!$C33</f>
        <v>550007086.81458437</v>
      </c>
      <c r="GT122">
        <f>('RCP19-NEW'!AC35*'Per Unit Emission'!AT78)*3412969.28327645/'Life time change'!$C33</f>
        <v>80318599.623551622</v>
      </c>
      <c r="GU122">
        <f>('RCP19-NEW'!AD35*'Per Unit Emission'!AU78)*3412969.28327645/'Life time change'!$C33</f>
        <v>18629696.036956511</v>
      </c>
      <c r="GV122">
        <f>('RCP19-NEW'!AE35*'Per Unit Emission'!AV78)*3412969.28327645/'Life time change'!$C33</f>
        <v>33321336.373994414</v>
      </c>
      <c r="GW122">
        <f>('RCP19-NEW'!AF35*'Per Unit Emission'!AW78)*3412969.28327645/'Life time change'!$C33</f>
        <v>34053389.801726736</v>
      </c>
      <c r="GX122">
        <f>('RCP19-NEW'!AG35*'Per Unit Emission'!AX78)*3412969.28327645/'Life time change'!$C33</f>
        <v>51288406.541979618</v>
      </c>
      <c r="GY122">
        <f>('RCP19-NEW'!AH35*'Per Unit Emission'!AY78)*3412969.28327645/'Life time change'!$C33</f>
        <v>37105460.413241416</v>
      </c>
      <c r="GZ122">
        <f>('RCP19-NEW'!AI35*'Per Unit Emission'!AZ78)*3412969.28327645/'Life time change'!$C33</f>
        <v>234456985.21295273</v>
      </c>
      <c r="HA122">
        <f>('RCP19-NEW'!AJ35*'Per Unit Emission'!BA78)*3412969.28327645</f>
        <v>0</v>
      </c>
      <c r="HB122">
        <f>('RCP19-NEW'!AK35*'Per Unit Emission'!AK78)*3412969.28327645/'Life time change'!$C33</f>
        <v>28809915.762268651</v>
      </c>
      <c r="HC122">
        <f>('RCP19-NEW'!AL35*'Per Unit Emission'!AL78)*3412969.28327645/'Life time change'!$C33</f>
        <v>222375166.3141627</v>
      </c>
      <c r="HD122">
        <f>('RCP19-NEW'!AM35*'Per Unit Emission'!AM78)*3412969.28327645/'Life time change'!$C33</f>
        <v>0</v>
      </c>
      <c r="HE122">
        <f>('RCP19-NEW'!AN35*'Per Unit Emission'!AN78)*3412969.28327645/'Life time change'!$C33</f>
        <v>2222455.029832311</v>
      </c>
      <c r="HF122">
        <f>('RCP19-NEW'!AO35*'Per Unit Emission'!AO78)*3412969.28327645/'Life time change'!$C33</f>
        <v>259667586.16732183</v>
      </c>
      <c r="HG122">
        <f>('RCP19-NEW'!AP35*'Per Unit Emission'!AP78)*3412969.28327645/'Life time change'!$C33</f>
        <v>39265166.340232126</v>
      </c>
      <c r="HH122">
        <f>('RCP19-NEW'!AQ35*'Per Unit Emission'!AQ78)*3412969.28327645/'Life time change'!$C33</f>
        <v>66757948.201791674</v>
      </c>
      <c r="HI122">
        <f>('RCP19-NEW'!AR35*'Per Unit Emission'!AR78)*3412969.28327645/'Life time change'!$C33</f>
        <v>313569864.77274978</v>
      </c>
      <c r="HJ122">
        <f>('RCP19-NEW'!AS35*'Per Unit Emission'!AS78)*3412969.28327645/'Life time change'!$C33</f>
        <v>1100014173.629163</v>
      </c>
      <c r="HK122">
        <f>('RCP19-NEW'!AT35*'Per Unit Emission'!AT78)*3412969.28327645/'Life time change'!$C33</f>
        <v>160637199.24710324</v>
      </c>
      <c r="HL122">
        <f>('RCP19-NEW'!AU35*'Per Unit Emission'!AU78)*3412969.28327645/'Life time change'!$C33</f>
        <v>18875162.621117007</v>
      </c>
      <c r="HM122">
        <f>('RCP19-NEW'!AV35*'Per Unit Emission'!AV78)*3412969.28327645/'Life time change'!$C33</f>
        <v>66642621.109690182</v>
      </c>
      <c r="HN122">
        <f>('RCP19-NEW'!AW35*'Per Unit Emission'!AW78)*3412969.28327645/'Life time change'!$C33</f>
        <v>68106779.603453472</v>
      </c>
      <c r="HO122">
        <f>('RCP19-NEW'!AX35*'Per Unit Emission'!AX78)*3412969.28327645/'Life time change'!$C33</f>
        <v>104006722.70513342</v>
      </c>
      <c r="HP122">
        <f>('RCP19-NEW'!AY35*'Per Unit Emission'!AY78)*3412969.28327645/'Life time change'!$C33</f>
        <v>74210920.826482296</v>
      </c>
      <c r="HQ122">
        <f>('RCP19-NEW'!AZ35*'Per Unit Emission'!AZ78)*3412969.28327645/'Life time change'!$C33</f>
        <v>468913970.42590618</v>
      </c>
      <c r="HR122">
        <f>('RCP19-NEW'!BA35*'Per Unit Emission'!BA78)*3412969.28327645</f>
        <v>0</v>
      </c>
      <c r="HS122">
        <f>('RCP19-NEW'!BB35*'Per Unit Emission'!AK78)*3412969.28327645/'Life time change'!$C33</f>
        <v>29909555.570441522</v>
      </c>
      <c r="HT122">
        <f>('RCP19-NEW'!BC35*'Per Unit Emission'!AL78)*3412969.28327645/'Life time change'!$C33</f>
        <v>231943739.67359746</v>
      </c>
      <c r="HU122">
        <f>('RCP19-NEW'!BD35*'Per Unit Emission'!AM78)*3412969.28327645/'Life time change'!$C33</f>
        <v>0</v>
      </c>
      <c r="HV122">
        <f>('RCP19-NEW'!BE35*'Per Unit Emission'!AN78)*3412969.28327645/'Life time change'!$C33</f>
        <v>2292551.0880193282</v>
      </c>
      <c r="HW122">
        <f>('RCP19-NEW'!BF35*'Per Unit Emission'!AO78)*3412969.28327645/'Life time change'!$C33</f>
        <v>260105017.02021646</v>
      </c>
      <c r="HX122">
        <f>('RCP19-NEW'!BG35*'Per Unit Emission'!AP78)*3412969.28327645/'Life time change'!$C33</f>
        <v>70517025.144357055</v>
      </c>
      <c r="HY122">
        <f>('RCP19-NEW'!BH35*'Per Unit Emission'!AQ78)*3412969.28327645/'Life time change'!$C33</f>
        <v>93667768.27435571</v>
      </c>
      <c r="HZ122">
        <f>('RCP19-NEW'!BI35*'Per Unit Emission'!AR78)*3412969.28327645/'Life time change'!$C33</f>
        <v>316128725.07637709</v>
      </c>
      <c r="IA122">
        <f>('RCP19-NEW'!BJ35*'Per Unit Emission'!AS78)*3412969.28327645/'Life time change'!$C33</f>
        <v>1156408905.1314623</v>
      </c>
      <c r="IB122">
        <f>('RCP19-NEW'!BK35*'Per Unit Emission'!AT78)*3412969.28327645/'Life time change'!$C33</f>
        <v>190808998.41660208</v>
      </c>
      <c r="IC122">
        <f>('RCP19-NEW'!BL35*'Per Unit Emission'!AU78)*3412969.28327645/'Life time change'!$C33</f>
        <v>19090095.042193782</v>
      </c>
      <c r="ID122">
        <f>('RCP19-NEW'!BM35*'Per Unit Emission'!AV78)*3412969.28327645/'Life time change'!$C33</f>
        <v>109203059.52457823</v>
      </c>
      <c r="IE122">
        <f>('RCP19-NEW'!BN35*'Per Unit Emission'!AW78)*3412969.28327645/'Life time change'!$C33</f>
        <v>77724559.197138563</v>
      </c>
      <c r="IF122">
        <f>('RCP19-NEW'!BO35*'Per Unit Emission'!AX78)*3412969.28327645/'Life time change'!$C33</f>
        <v>108197878.04431047</v>
      </c>
      <c r="IG122">
        <f>('RCP19-NEW'!BP35*'Per Unit Emission'!AY78)*3412969.28327645/'Life time change'!$C33</f>
        <v>77659388.37538673</v>
      </c>
      <c r="IH122">
        <f>('RCP19-NEW'!BQ35*'Per Unit Emission'!AZ78)*3412969.28327645/'Life time change'!$C33</f>
        <v>608185427.15146649</v>
      </c>
      <c r="II122">
        <f>('RCP19-NEW'!BR35*'Per Unit Emission'!BA78)*3412969.28327645</f>
        <v>0</v>
      </c>
      <c r="IJ122">
        <f>('RCP19-NEW'!BS35*'Per Unit Emission'!AK78)*3412969.28327645/'Life time change'!$C33</f>
        <v>30918478.900522992</v>
      </c>
      <c r="IK122">
        <f>('RCP19-NEW'!BT35*'Per Unit Emission'!AL78)*3412969.28327645/'Life time change'!$C33</f>
        <v>232293657.24850228</v>
      </c>
      <c r="IL122">
        <f>('RCP19-NEW'!BU35*'Per Unit Emission'!AM78)*3412969.28327645/'Life time change'!$C33</f>
        <v>0</v>
      </c>
      <c r="IM122">
        <f>('RCP19-NEW'!BV35*'Per Unit Emission'!AN78)*3412969.28327645/'Life time change'!$C33</f>
        <v>2353977.2058247766</v>
      </c>
      <c r="IN122">
        <f>('RCP19-NEW'!BW35*'Per Unit Emission'!AO78)*3412969.28327645/'Life time change'!$C33</f>
        <v>260506002.91203299</v>
      </c>
      <c r="IO122">
        <f>('RCP19-NEW'!BX35*'Per Unit Emission'!AP78)*3412969.28327645/'Life time change'!$C33</f>
        <v>70530542.660058007</v>
      </c>
      <c r="IP122">
        <f>('RCP19-NEW'!BY35*'Per Unit Emission'!AQ78)*3412969.28327645/'Life time change'!$C33</f>
        <v>93705697.009044558</v>
      </c>
      <c r="IQ122">
        <f>('RCP19-NEW'!BZ35*'Per Unit Emission'!AR78)*3412969.28327645/'Life time change'!$C33</f>
        <v>316425218.02742362</v>
      </c>
      <c r="IR122">
        <f>('RCP19-NEW'!CA35*'Per Unit Emission'!AS78)*3412969.28327645/'Life time change'!$C33</f>
        <v>1157364210.5267899</v>
      </c>
      <c r="IS122">
        <f>('RCP19-NEW'!CB35*'Per Unit Emission'!AT78)*3412969.28327645/'Life time change'!$C33</f>
        <v>190932597.13887179</v>
      </c>
      <c r="IT122">
        <f>('RCP19-NEW'!CC35*'Per Unit Emission'!AU78)*3412969.28327645/'Life time change'!$C33</f>
        <v>19276807.885879755</v>
      </c>
      <c r="IU122">
        <f>('RCP19-NEW'!CD35*'Per Unit Emission'!AV78)*3412969.28327645/'Life time change'!$C33</f>
        <v>109228356.09109078</v>
      </c>
      <c r="IV122">
        <f>('RCP19-NEW'!CE35*'Per Unit Emission'!AW78)*3412969.28327645/'Life time change'!$C33</f>
        <v>77772353.133946255</v>
      </c>
      <c r="IW122">
        <f>('RCP19-NEW'!CF35*'Per Unit Emission'!AX78)*3412969.28327645/'Life time change'!$C33</f>
        <v>108293216.64285794</v>
      </c>
      <c r="IX122">
        <f>('RCP19-NEW'!CG35*'Per Unit Emission'!AY78)*3412969.28327645/'Life time change'!$C33</f>
        <v>77719037.843623236</v>
      </c>
      <c r="IY122">
        <f>('RCP19-NEW'!CH35*'Per Unit Emission'!AZ78)*3412969.28327645/'Life time change'!$C33</f>
        <v>608493440.3411721</v>
      </c>
    </row>
    <row r="123" spans="1:259" x14ac:dyDescent="0.25">
      <c r="A123">
        <v>2042</v>
      </c>
      <c r="B123">
        <f>('Base-New'!C36*'Per Unit Emission'!C79)*3412969.28327645/'Life time change'!$C34</f>
        <v>0</v>
      </c>
      <c r="C123">
        <f>('Base-New'!D36*'Per Unit Emission'!D79)*3412969.28327645/'Life time change'!$C34</f>
        <v>0</v>
      </c>
      <c r="D123">
        <f>('Base-New'!E36*'Per Unit Emission'!E79)*3412969.28327645/'Life time change'!$C34</f>
        <v>0</v>
      </c>
      <c r="E123">
        <f>('Base-New'!F36*'Per Unit Emission'!F79)*3412969.28327645/'Life time change'!$C34</f>
        <v>0</v>
      </c>
      <c r="F123">
        <f>('Base-New'!G36*'Per Unit Emission'!G79)*3412969.28327645/'Life time change'!$C34</f>
        <v>0</v>
      </c>
      <c r="G123">
        <f>('Base-New'!H36*'Per Unit Emission'!H79)*3412969.28327645/'Life time change'!$C34</f>
        <v>0</v>
      </c>
      <c r="H123">
        <f>('Base-New'!I36*'Per Unit Emission'!I79)*3412969.28327645/'Life time change'!$C34</f>
        <v>0</v>
      </c>
      <c r="I123">
        <f>('Base-New'!J36*'Per Unit Emission'!J79)*3412969.28327645/'Life time change'!$C34</f>
        <v>0</v>
      </c>
      <c r="J123">
        <f>('Base-New'!K36*'Per Unit Emission'!K79)*3412969.28327645/'Life time change'!$C34</f>
        <v>0</v>
      </c>
      <c r="K123">
        <f>('Base-New'!L36*'Per Unit Emission'!L79)*3412969.28327645/'Life time change'!$C34</f>
        <v>0</v>
      </c>
      <c r="L123">
        <f>('Base-New'!M36*'Per Unit Emission'!M79)*3412969.28327645/'Life time change'!$C34</f>
        <v>0</v>
      </c>
      <c r="M123">
        <f>('Base-New'!N36*'Per Unit Emission'!N79)*3412969.28327645/'Life time change'!$C34</f>
        <v>0</v>
      </c>
      <c r="N123">
        <f>('Base-New'!O36*'Per Unit Emission'!O79)*3412969.28327645/'Life time change'!$C34</f>
        <v>0</v>
      </c>
      <c r="O123">
        <f>('Base-New'!P36*'Per Unit Emission'!P79)*3412969.28327645/'Life time change'!$C34</f>
        <v>0</v>
      </c>
      <c r="P123">
        <f>('Base-New'!Q36*'Per Unit Emission'!Q79)*3412969.28327645/'Life time change'!$C34</f>
        <v>0</v>
      </c>
      <c r="Q123">
        <f>('Base-New'!R36*'Per Unit Emission'!R79)*3412969.28327645/'Life time change'!$C34</f>
        <v>0</v>
      </c>
      <c r="R123">
        <v>32</v>
      </c>
      <c r="S123">
        <f>('Base-New'!T36*'Per Unit Emission'!C79)*3412969.28327645/'Life time change'!$C34</f>
        <v>0</v>
      </c>
      <c r="T123">
        <f>('Base-New'!U36*'Per Unit Emission'!D79)*3412969.28327645/'Life time change'!$C34</f>
        <v>195810483.67652246</v>
      </c>
      <c r="U123">
        <f>('Base-New'!V36*'Per Unit Emission'!E79)*3412969.28327645/'Life time change'!$C34</f>
        <v>118408596.16682236</v>
      </c>
      <c r="V123">
        <f>('Base-New'!W36*'Per Unit Emission'!F79)*3412969.28327645/'Life time change'!$C34</f>
        <v>22981683.490030859</v>
      </c>
      <c r="W123">
        <f>('Base-New'!X36*'Per Unit Emission'!G79)*3412969.28327645/'Life time change'!$C34</f>
        <v>243894872.18975493</v>
      </c>
      <c r="X123">
        <f>('Base-New'!Y36*'Per Unit Emission'!H79)*3412969.28327645/'Life time change'!$C34</f>
        <v>22183460.336489175</v>
      </c>
      <c r="Y123">
        <f>('Base-New'!Z36*'Per Unit Emission'!I79)*3412969.28327645/'Life time change'!$C34</f>
        <v>35310857.985147841</v>
      </c>
      <c r="Z123">
        <f>('Base-New'!AA36*'Per Unit Emission'!J79)*3412969.28327645/'Life time change'!$C34</f>
        <v>92201844.885977119</v>
      </c>
      <c r="AA123">
        <f>('Base-New'!AB36*'Per Unit Emission'!K79)*3412969.28327645/'Life time change'!$C34</f>
        <v>700461496.30583501</v>
      </c>
      <c r="AB123">
        <f>('Base-New'!AC36*'Per Unit Emission'!L79)*3412969.28327645/'Life time change'!$C34</f>
        <v>86097637.500790432</v>
      </c>
      <c r="AC123">
        <f>('Base-New'!AD36*'Per Unit Emission'!M79)*3412969.28327645/'Life time change'!$C34</f>
        <v>95993802.549359351</v>
      </c>
      <c r="AD123">
        <f>('Base-New'!AE36*'Per Unit Emission'!N79)*3412969.28327645/'Life time change'!$C34</f>
        <v>11762151.728462016</v>
      </c>
      <c r="AE123">
        <f>('Base-New'!AF36*'Per Unit Emission'!O79)*3412969.28327645/'Life time change'!$C34</f>
        <v>50067515.059667088</v>
      </c>
      <c r="AF123">
        <f>('Base-New'!AG36*'Per Unit Emission'!P79)*3412969.28327645/'Life time change'!$C34</f>
        <v>62865786.610670805</v>
      </c>
      <c r="AG123">
        <f>('Base-New'!AH36*'Per Unit Emission'!Q79)*3412969.28327645/'Life time change'!$C34</f>
        <v>36893361.428711779</v>
      </c>
      <c r="AH123">
        <f>('Base-New'!AI36*'Per Unit Emission'!R79)*3412969.28327645/'Life time change'!$C34</f>
        <v>209716686.42784068</v>
      </c>
      <c r="AI123">
        <v>32</v>
      </c>
      <c r="AJ123">
        <f>('Base-New'!AK36*'Per Unit Emission'!C79)*3412969.28327645/'Life time change'!$C34</f>
        <v>0</v>
      </c>
      <c r="AK123">
        <f>('Base-New'!AL36*'Per Unit Emission'!D79)*3412969.28327645/'Life time change'!$C34</f>
        <v>376969114.17300773</v>
      </c>
      <c r="AL123">
        <f>('Base-New'!AM36*'Per Unit Emission'!E79)*3412969.28327645/'Life time change'!$C34</f>
        <v>118754738.4903152</v>
      </c>
      <c r="AM123">
        <f>('Base-New'!AN36*'Per Unit Emission'!F79)*3412969.28327645/'Life time change'!$C34</f>
        <v>23054196.541586731</v>
      </c>
      <c r="AN123">
        <f>('Base-New'!AO36*'Per Unit Emission'!G79)*3412969.28327645/'Life time change'!$C34</f>
        <v>244701802.04375273</v>
      </c>
      <c r="AO123">
        <f>('Base-New'!AP36*'Per Unit Emission'!H79)*3412969.28327645/'Life time change'!$C34</f>
        <v>44366920.672978349</v>
      </c>
      <c r="AP123">
        <f>('Base-New'!AQ36*'Per Unit Emission'!I79)*3412969.28327645/'Life time change'!$C34</f>
        <v>115254289.22577626</v>
      </c>
      <c r="AQ123">
        <f>('Base-New'!AR36*'Per Unit Emission'!J79)*3412969.28327645/'Life time change'!$C34</f>
        <v>195218957.68911502</v>
      </c>
      <c r="AR123">
        <f>('Base-New'!AS36*'Per Unit Emission'!K79)*3412969.28327645/'Life time change'!$C34</f>
        <v>1400922992.6116643</v>
      </c>
      <c r="AS123">
        <f>('Base-New'!AT36*'Per Unit Emission'!L79)*3412969.28327645/'Life time change'!$C34</f>
        <v>172195275.00158024</v>
      </c>
      <c r="AT123">
        <f>('Base-New'!AU36*'Per Unit Emission'!M79)*3412969.28327645/'Life time change'!$C34</f>
        <v>191987605.09871751</v>
      </c>
      <c r="AU123">
        <f>('Base-New'!AV36*'Per Unit Emission'!N79)*3412969.28327645/'Life time change'!$C34</f>
        <v>17703416.701148018</v>
      </c>
      <c r="AV123">
        <f>('Base-New'!AW36*'Per Unit Emission'!O79)*3412969.28327645/'Life time change'!$C34</f>
        <v>100135030.11933418</v>
      </c>
      <c r="AW123">
        <f>('Base-New'!AX36*'Per Unit Emission'!P79)*3412969.28327645/'Life time change'!$C34</f>
        <v>125731573.22134161</v>
      </c>
      <c r="AX123">
        <f>('Base-New'!AY36*'Per Unit Emission'!Q79)*3412969.28327645/'Life time change'!$C34</f>
        <v>73786722.857423559</v>
      </c>
      <c r="AY123">
        <f>('Base-New'!AZ36*'Per Unit Emission'!R79)*3412969.28327645/'Life time change'!$C34</f>
        <v>419433372.85568136</v>
      </c>
      <c r="AZ123">
        <v>32</v>
      </c>
      <c r="BA123">
        <f>('Base-New'!BB36*'Per Unit Emission'!C79)*3412969.28327645/'Life time change'!$C34</f>
        <v>0</v>
      </c>
      <c r="BB123">
        <f>('Base-New'!BC36*'Per Unit Emission'!D79)*3412969.28327645/'Life time change'!$C34</f>
        <v>377465457.36688673</v>
      </c>
      <c r="BC123">
        <f>('Base-New'!BD36*'Per Unit Emission'!E79)*3412969.28327645/'Life time change'!$C34</f>
        <v>119081417.89356858</v>
      </c>
      <c r="BD123">
        <f>('Base-New'!BE36*'Per Unit Emission'!F79)*3412969.28327645/'Life time change'!$C34</f>
        <v>23118946.305016041</v>
      </c>
      <c r="BE123">
        <f>('Base-New'!BF36*'Per Unit Emission'!G79)*3412969.28327645/'Life time change'!$C34</f>
        <v>245471255.90744013</v>
      </c>
      <c r="BF123">
        <f>('Base-New'!BG36*'Per Unit Emission'!H79)*3412969.28327645/'Life time change'!$C34</f>
        <v>66550313.451203592</v>
      </c>
      <c r="BG123">
        <f>('Base-New'!BH36*'Per Unit Emission'!I79)*3412969.28327645/'Life time change'!$C34</f>
        <v>115302010.20749983</v>
      </c>
      <c r="BH123">
        <f>('Base-New'!BI36*'Per Unit Emission'!J79)*3412969.28327645/'Life time change'!$C34</f>
        <v>195386412.78627607</v>
      </c>
      <c r="BI123">
        <f>('Base-New'!BJ36*'Per Unit Emission'!K79)*3412969.28327645/'Life time change'!$C34</f>
        <v>1894438752.9788558</v>
      </c>
      <c r="BJ123">
        <f>('Base-New'!BK36*'Per Unit Emission'!L79)*3412969.28327645/'Life time change'!$C34</f>
        <v>229063928.0613732</v>
      </c>
      <c r="BK123">
        <f>('Base-New'!BL36*'Per Unit Emission'!M79)*3412969.28327645/'Life time change'!$C34</f>
        <v>225173577.72921303</v>
      </c>
      <c r="BL123">
        <f>('Base-New'!BM36*'Per Unit Emission'!N79)*3412969.28327645/'Life time change'!$C34</f>
        <v>17725826.601621311</v>
      </c>
      <c r="BM123">
        <f>('Base-New'!BN36*'Per Unit Emission'!O79)*3412969.28327645/'Life time change'!$C34</f>
        <v>131528888.50219552</v>
      </c>
      <c r="BN123">
        <f>('Base-New'!BO36*'Per Unit Emission'!P79)*3412969.28327645/'Life time change'!$C34</f>
        <v>187648883.54612237</v>
      </c>
      <c r="BO123">
        <f>('Base-New'!BP36*'Per Unit Emission'!Q79)*3412969.28327645/'Life time change'!$C34</f>
        <v>107029245.35960452</v>
      </c>
      <c r="BP123">
        <f>('Base-New'!BQ36*'Per Unit Emission'!R79)*3412969.28327645/'Life time change'!$C34</f>
        <v>523533568.45859092</v>
      </c>
      <c r="BQ123">
        <v>32</v>
      </c>
      <c r="BR123">
        <f>('Base-New'!BS36*'Per Unit Emission'!C79)*3412969.28327645/'Life time change'!$C34</f>
        <v>0</v>
      </c>
      <c r="BS123">
        <f>('Base-New'!BT36*'Per Unit Emission'!D79)*3412969.28327645/'Life time change'!$C34</f>
        <v>377886353.65031838</v>
      </c>
      <c r="BT123">
        <f>('Base-New'!BU36*'Per Unit Emission'!E79)*3412969.28327645/'Life time change'!$C34</f>
        <v>119379304.39792781</v>
      </c>
      <c r="BU123">
        <f>('Base-New'!BV36*'Per Unit Emission'!F79)*3412969.28327645/'Life time change'!$C34</f>
        <v>23178041.877768479</v>
      </c>
      <c r="BV123">
        <f>('Base-New'!BW36*'Per Unit Emission'!G79)*3412969.28327645/'Life time change'!$C34</f>
        <v>246170620.86905673</v>
      </c>
      <c r="BW123">
        <f>('Base-New'!BX36*'Per Unit Emission'!H79)*3412969.28327645/'Life time change'!$C34</f>
        <v>72168515.982769474</v>
      </c>
      <c r="BX123">
        <f>('Base-New'!BY36*'Per Unit Emission'!I79)*3412969.28327645/'Life time change'!$C34</f>
        <v>115348641.50215378</v>
      </c>
      <c r="BY123">
        <f>('Base-New'!BZ36*'Per Unit Emission'!J79)*3412969.28327645/'Life time change'!$C34</f>
        <v>195538027.55021736</v>
      </c>
      <c r="BZ123">
        <f>('Base-New'!CA36*'Per Unit Emission'!K79)*3412969.28327645/'Life time change'!$C34</f>
        <v>1895308492.0047581</v>
      </c>
      <c r="CA123">
        <f>('Base-New'!CB36*'Per Unit Emission'!L79)*3412969.28327645/'Life time change'!$C34</f>
        <v>229166258.93807471</v>
      </c>
      <c r="CB123">
        <f>('Base-New'!CC36*'Per Unit Emission'!M79)*3412969.28327645/'Life time change'!$C34</f>
        <v>225292586.59602755</v>
      </c>
      <c r="CC123">
        <f>('Base-New'!CD36*'Per Unit Emission'!N79)*3412969.28327645/'Life time change'!$C34</f>
        <v>17746648.671317969</v>
      </c>
      <c r="CD123">
        <f>('Base-New'!CE36*'Per Unit Emission'!O79)*3412969.28327645/'Life time change'!$C34</f>
        <v>131595236.38928388</v>
      </c>
      <c r="CE123">
        <f>('Base-New'!CF36*'Per Unit Emission'!P79)*3412969.28327645/'Life time change'!$C34</f>
        <v>187695301.53672597</v>
      </c>
      <c r="CF123">
        <f>('Base-New'!CG36*'Per Unit Emission'!Q79)*3412969.28327645/'Life time change'!$C34</f>
        <v>107067579.70173855</v>
      </c>
      <c r="CG123">
        <f>('Base-New'!CH36*'Per Unit Emission'!R79)*3412969.28327645/'Life time change'!$C34</f>
        <v>523792200.48421204</v>
      </c>
      <c r="CJ123">
        <v>2042</v>
      </c>
      <c r="CK123">
        <f>('RCP26-NEW'!C36*'Per Unit Emission'!T79)*3412969.28327645/'Life time change'!$C34</f>
        <v>0</v>
      </c>
      <c r="CL123">
        <f>('RCP26-NEW'!D36*'Per Unit Emission'!U79)*3412969.28327645/'Life time change'!$C34</f>
        <v>0</v>
      </c>
      <c r="CM123">
        <f>('RCP26-NEW'!E36*'Per Unit Emission'!V79)*3412969.28327645/'Life time change'!$C34</f>
        <v>0</v>
      </c>
      <c r="CN123">
        <f>('RCP26-NEW'!F36*'Per Unit Emission'!W79)*3412969.28327645/'Life time change'!$C34</f>
        <v>0</v>
      </c>
      <c r="CO123">
        <f>('RCP26-NEW'!G36*'Per Unit Emission'!X79)*3412969.28327645/'Life time change'!$C34</f>
        <v>0</v>
      </c>
      <c r="CP123">
        <f>('RCP26-NEW'!H36*'Per Unit Emission'!Y79)*3412969.28327645/'Life time change'!$C34</f>
        <v>0</v>
      </c>
      <c r="CQ123">
        <f>('RCP26-NEW'!I36*'Per Unit Emission'!Z79)*3412969.28327645/'Life time change'!$C34</f>
        <v>0</v>
      </c>
      <c r="CR123">
        <f>('RCP26-NEW'!J36*'Per Unit Emission'!AA79)*3412969.28327645/'Life time change'!$C34</f>
        <v>0</v>
      </c>
      <c r="CS123">
        <f>('RCP26-NEW'!K36*'Per Unit Emission'!AB79)*3412969.28327645/'Life time change'!$C34</f>
        <v>0</v>
      </c>
      <c r="CT123">
        <f>('RCP26-NEW'!L36*'Per Unit Emission'!AC79)*3412969.28327645/'Life time change'!$C34</f>
        <v>0</v>
      </c>
      <c r="CU123">
        <f>('RCP26-NEW'!M36*'Per Unit Emission'!AD79)*3412969.28327645/'Life time change'!$C34</f>
        <v>0</v>
      </c>
      <c r="CV123">
        <f>('RCP26-NEW'!N36*'Per Unit Emission'!AE79)*3412969.28327645/'Life time change'!$C34</f>
        <v>0</v>
      </c>
      <c r="CW123">
        <f>('RCP26-NEW'!O36*'Per Unit Emission'!AF79)*3412969.28327645/'Life time change'!$C34</f>
        <v>0</v>
      </c>
      <c r="CX123">
        <f>('RCP26-NEW'!P36*'Per Unit Emission'!AG79)*3412969.28327645/'Life time change'!$C34</f>
        <v>0</v>
      </c>
      <c r="CY123">
        <f>('RCP26-NEW'!Q36*'Per Unit Emission'!AH79)*3412969.28327645/'Life time change'!$C34</f>
        <v>0</v>
      </c>
      <c r="CZ123">
        <f>('RCP26-NEW'!R36*'Per Unit Emission'!AI79)*3412969.28327645/'Life time change'!$C34</f>
        <v>0</v>
      </c>
      <c r="DA123">
        <f>('RCP26-NEW'!S36*'Per Unit Emission'!AJ79)*3412969.28327645</f>
        <v>0</v>
      </c>
      <c r="DB123">
        <f>('RCP26-NEW'!T36*'Per Unit Emission'!T79)*3412969.28327645/'Life time change'!$C34</f>
        <v>558083024.45220268</v>
      </c>
      <c r="DC123">
        <f>('RCP26-NEW'!U36*'Per Unit Emission'!U79)*3412969.28327645/'Life time change'!$C34</f>
        <v>161240139.72459167</v>
      </c>
      <c r="DD123">
        <f>('RCP26-NEW'!V36*'Per Unit Emission'!V79)*3412969.28327645/'Life time change'!$C34</f>
        <v>0</v>
      </c>
      <c r="DE123">
        <f>('RCP26-NEW'!W36*'Per Unit Emission'!W79)*3412969.28327645/'Life time change'!$C34</f>
        <v>26157183.446339712</v>
      </c>
      <c r="DF123">
        <f>('RCP26-NEW'!X36*'Per Unit Emission'!X79)*3412969.28327645/'Life time change'!$C34</f>
        <v>229382488.25658074</v>
      </c>
      <c r="DG123">
        <f>('RCP26-NEW'!Y36*'Per Unit Emission'!Y79)*3412969.28327645/'Life time change'!$C34</f>
        <v>29141585.729865056</v>
      </c>
      <c r="DH123">
        <f>('RCP26-NEW'!Z36*'Per Unit Emission'!Z79)*3412969.28327645/'Life time change'!$C34</f>
        <v>29057077.059361264</v>
      </c>
      <c r="DI123">
        <f>('RCP26-NEW'!AA36*'Per Unit Emission'!AA79)*3412969.28327645/'Life time change'!$C34</f>
        <v>104053211.79890054</v>
      </c>
      <c r="DJ123">
        <f>('RCP26-NEW'!AB36*'Per Unit Emission'!AB79)*3412969.28327645/'Life time change'!$C34</f>
        <v>595430332.73858523</v>
      </c>
      <c r="DK123">
        <f>('RCP26-NEW'!AC36*'Per Unit Emission'!AC79)*3412969.28327645/'Life time change'!$C34</f>
        <v>88295647.079601035</v>
      </c>
      <c r="DL123">
        <f>('RCP26-NEW'!AD36*'Per Unit Emission'!AD79)*3412969.28327645/'Life time change'!$C34</f>
        <v>113330421.20639303</v>
      </c>
      <c r="DM123">
        <f>('RCP26-NEW'!AE36*'Per Unit Emission'!AE79)*3412969.28327645/'Life time change'!$C34</f>
        <v>16540047.195575548</v>
      </c>
      <c r="DN123">
        <f>('RCP26-NEW'!AF36*'Per Unit Emission'!AF79)*3412969.28327645/'Life time change'!$C34</f>
        <v>43316840.346241966</v>
      </c>
      <c r="DO123">
        <f>('RCP26-NEW'!AG36*'Per Unit Emission'!AG79)*3412969.28327645/'Life time change'!$C34</f>
        <v>26338580.538077857</v>
      </c>
      <c r="DP123">
        <f>('RCP26-NEW'!AH36*'Per Unit Emission'!AH79)*3412969.28327645/'Life time change'!$C34</f>
        <v>36282915.33977364</v>
      </c>
      <c r="DQ123">
        <f>('RCP26-NEW'!AI36*'Per Unit Emission'!AI79)*3412969.28327645/'Life time change'!$C34</f>
        <v>151790637.56331405</v>
      </c>
      <c r="DR123">
        <f>('RCP26-NEW'!AJ36*'Per Unit Emission'!AJ79)*3412969.28327645</f>
        <v>0</v>
      </c>
      <c r="DS123">
        <f>('RCP26-NEW'!AK36*'Per Unit Emission'!T79)*3412969.28327645/'Life time change'!$C34</f>
        <v>1057233031.2314557</v>
      </c>
      <c r="DT123">
        <f>('RCP26-NEW'!AL36*'Per Unit Emission'!U79)*3412969.28327645/'Life time change'!$C34</f>
        <v>166210364.92131269</v>
      </c>
      <c r="DU123">
        <f>('RCP26-NEW'!AM36*'Per Unit Emission'!V79)*3412969.28327645/'Life time change'!$C34</f>
        <v>0</v>
      </c>
      <c r="DV123">
        <f>('RCP26-NEW'!AN36*'Per Unit Emission'!W79)*3412969.28327645/'Life time change'!$C34</f>
        <v>51900700.109548546</v>
      </c>
      <c r="DW123">
        <f>('RCP26-NEW'!AO36*'Per Unit Emission'!X79)*3412969.28327645/'Life time change'!$C34</f>
        <v>450006393.01618165</v>
      </c>
      <c r="DX123">
        <f>('RCP26-NEW'!AP36*'Per Unit Emission'!Y79)*3412969.28327645/'Life time change'!$C34</f>
        <v>58282900.377252184</v>
      </c>
      <c r="DY123">
        <f>('RCP26-NEW'!AQ36*'Per Unit Emission'!Z79)*3412969.28327645/'Life time change'!$C34</f>
        <v>74600374.996504605</v>
      </c>
      <c r="DZ123">
        <f>('RCP26-NEW'!AR36*'Per Unit Emission'!AA79)*3412969.28327645/'Life time change'!$C34</f>
        <v>208106423.59780023</v>
      </c>
      <c r="EA123">
        <f>('RCP26-NEW'!AS36*'Per Unit Emission'!AB79)*3412969.28327645/'Life time change'!$C34</f>
        <v>1190860665.4771638</v>
      </c>
      <c r="EB123">
        <f>('RCP26-NEW'!AT36*'Per Unit Emission'!AC79)*3412969.28327645/'Life time change'!$C34</f>
        <v>176591294.15920183</v>
      </c>
      <c r="EC123">
        <f>('RCP26-NEW'!AU36*'Per Unit Emission'!AD79)*3412969.28327645/'Life time change'!$C34</f>
        <v>175113378.81830844</v>
      </c>
      <c r="ED123">
        <f>('RCP26-NEW'!AV36*'Per Unit Emission'!AE79)*3412969.28327645/'Life time change'!$C34</f>
        <v>33080019.745536219</v>
      </c>
      <c r="EE123">
        <f>('RCP26-NEW'!AW36*'Per Unit Emission'!AF79)*3412969.28327645/'Life time change'!$C34</f>
        <v>86893432.072808355</v>
      </c>
      <c r="EF123">
        <f>('RCP26-NEW'!AX36*'Per Unit Emission'!AG79)*3412969.28327645/'Life time change'!$C34</f>
        <v>26443201.735541284</v>
      </c>
      <c r="EG123">
        <f>('RCP26-NEW'!AY36*'Per Unit Emission'!AH79)*3412969.28327645/'Life time change'!$C34</f>
        <v>82010831.87267445</v>
      </c>
      <c r="EH123">
        <f>('RCP26-NEW'!AZ36*'Per Unit Emission'!AI79)*3412969.28327645/'Life time change'!$C34</f>
        <v>269685747.88376975</v>
      </c>
      <c r="EI123">
        <f>('RCP26-NEW'!BA36*'Per Unit Emission'!AJ79)*3412969.28327645</f>
        <v>0</v>
      </c>
      <c r="EJ123">
        <f>('RCP26-NEW'!BB36*'Per Unit Emission'!T79)*3412969.28327645/'Life time change'!$C34</f>
        <v>1058366450.524608</v>
      </c>
      <c r="EK123">
        <f>('RCP26-NEW'!BC36*'Per Unit Emission'!U79)*3412969.28327645/'Life time change'!$C34</f>
        <v>166484852.36654648</v>
      </c>
      <c r="EL123">
        <f>('RCP26-NEW'!BD36*'Per Unit Emission'!V79)*3412969.28327645/'Life time change'!$C34</f>
        <v>0</v>
      </c>
      <c r="EM123">
        <f>('RCP26-NEW'!BE36*'Per Unit Emission'!W79)*3412969.28327645/'Life time change'!$C34</f>
        <v>51954971.771154806</v>
      </c>
      <c r="EN123">
        <f>('RCP26-NEW'!BF36*'Per Unit Emission'!X79)*3412969.28327645/'Life time change'!$C34</f>
        <v>450475975.42118901</v>
      </c>
      <c r="EO123">
        <f>('RCP26-NEW'!BG36*'Per Unit Emission'!Y79)*3412969.28327645/'Life time change'!$C34</f>
        <v>95268478.728011921</v>
      </c>
      <c r="EP123">
        <f>('RCP26-NEW'!BH36*'Per Unit Emission'!Z79)*3412969.28327645/'Life time change'!$C34</f>
        <v>74646612.848387823</v>
      </c>
      <c r="EQ123">
        <f>('RCP26-NEW'!BI36*'Per Unit Emission'!AA79)*3412969.28327645/'Life time change'!$C34</f>
        <v>227348434.91329432</v>
      </c>
      <c r="ER123">
        <f>('RCP26-NEW'!BJ36*'Per Unit Emission'!AB79)*3412969.28327645/'Life time change'!$C34</f>
        <v>1492261296.7558374</v>
      </c>
      <c r="ES123">
        <f>('RCP26-NEW'!BK36*'Per Unit Emission'!AC79)*3412969.28327645/'Life time change'!$C34</f>
        <v>240093996.36639082</v>
      </c>
      <c r="ET123">
        <f>('RCP26-NEW'!BL36*'Per Unit Emission'!AD79)*3412969.28327645/'Life time change'!$C34</f>
        <v>175337778.27295044</v>
      </c>
      <c r="EU123">
        <f>('RCP26-NEW'!BM36*'Per Unit Emission'!AE79)*3412969.28327645/'Life time change'!$C34</f>
        <v>42944443.322335452</v>
      </c>
      <c r="EV123">
        <f>('RCP26-NEW'!BN36*'Per Unit Emission'!AF79)*3412969.28327645/'Life time change'!$C34</f>
        <v>97607499.894791186</v>
      </c>
      <c r="EW123">
        <f>('RCP26-NEW'!BO36*'Per Unit Emission'!AG79)*3412969.28327645/'Life time change'!$C34</f>
        <v>26536749.282835249</v>
      </c>
      <c r="EX123">
        <f>('RCP26-NEW'!BP36*'Per Unit Emission'!AH79)*3412969.28327645/'Life time change'!$C34</f>
        <v>82189012.645329997</v>
      </c>
      <c r="EY123">
        <f>('RCP26-NEW'!BQ36*'Per Unit Emission'!AI79)*3412969.28327645/'Life time change'!$C34</f>
        <v>269990848.0182274</v>
      </c>
      <c r="EZ123">
        <f>('RCP26-NEW'!BR36*'Per Unit Emission'!AJ79)*3412969.28327645</f>
        <v>0</v>
      </c>
      <c r="FA123">
        <f>('RCP26-NEW'!BS36*'Per Unit Emission'!T79)*3412969.28327645/'Life time change'!$C34</f>
        <v>1059388928.6384188</v>
      </c>
      <c r="FB123">
        <f>('RCP26-NEW'!BT36*'Per Unit Emission'!U79)*3412969.28327645/'Life time change'!$C34</f>
        <v>166754608.58240589</v>
      </c>
      <c r="FC123">
        <f>('RCP26-NEW'!BU36*'Per Unit Emission'!V79)*3412969.28327645/'Life time change'!$C34</f>
        <v>0</v>
      </c>
      <c r="FD123">
        <f>('RCP26-NEW'!BV36*'Per Unit Emission'!W79)*3412969.28327645/'Life time change'!$C34</f>
        <v>52005892.974369839</v>
      </c>
      <c r="FE123">
        <f>('RCP26-NEW'!BW36*'Per Unit Emission'!X79)*3412969.28327645/'Life time change'!$C34</f>
        <v>450910464.77122974</v>
      </c>
      <c r="FF123">
        <f>('RCP26-NEW'!BX36*'Per Unit Emission'!Y79)*3412969.28327645/'Life time change'!$C34</f>
        <v>95292515.013708413</v>
      </c>
      <c r="FG123">
        <f>('RCP26-NEW'!BY36*'Per Unit Emission'!Z79)*3412969.28327645/'Life time change'!$C34</f>
        <v>74688671.834157854</v>
      </c>
      <c r="FH123">
        <f>('RCP26-NEW'!BZ36*'Per Unit Emission'!AA79)*3412969.28327645/'Life time change'!$C34</f>
        <v>227498612.18571562</v>
      </c>
      <c r="FI123">
        <f>('RCP26-NEW'!CA36*'Per Unit Emission'!AB79)*3412969.28327645/'Life time change'!$C34</f>
        <v>1492925295.1542583</v>
      </c>
      <c r="FJ123">
        <f>('RCP26-NEW'!CB36*'Per Unit Emission'!AC79)*3412969.28327645/'Life time change'!$C34</f>
        <v>240186462.60445753</v>
      </c>
      <c r="FK123">
        <f>('RCP26-NEW'!CC36*'Per Unit Emission'!AD79)*3412969.28327645/'Life time change'!$C34</f>
        <v>175527428.12503341</v>
      </c>
      <c r="FL123">
        <f>('RCP26-NEW'!CD36*'Per Unit Emission'!AE79)*3412969.28327645/'Life time change'!$C34</f>
        <v>42965282.900423378</v>
      </c>
      <c r="FM123">
        <f>('RCP26-NEW'!CE36*'Per Unit Emission'!AF79)*3412969.28327645/'Life time change'!$C34</f>
        <v>97668565.947517738</v>
      </c>
      <c r="FN123">
        <f>('RCP26-NEW'!CF36*'Per Unit Emission'!AG79)*3412969.28327645/'Life time change'!$C34</f>
        <v>26619900.638610531</v>
      </c>
      <c r="FO123">
        <f>('RCP26-NEW'!CG36*'Per Unit Emission'!AH79)*3412969.28327645/'Life time change'!$C34</f>
        <v>82239936.446279526</v>
      </c>
      <c r="FP123">
        <f>('RCP26-NEW'!CH36*'Per Unit Emission'!AI79)*3412969.28327645/'Life time change'!$C34</f>
        <v>270261425.48723185</v>
      </c>
      <c r="FS123">
        <v>2042</v>
      </c>
      <c r="FT123">
        <f>('RCP19-NEW'!C36*'Per Unit Emission'!AK79)*3412969.28327645/'Life time change'!$C34</f>
        <v>0</v>
      </c>
      <c r="FU123">
        <f>('RCP19-NEW'!D36*'Per Unit Emission'!AL79)*3412969.28327645/'Life time change'!$C34</f>
        <v>0</v>
      </c>
      <c r="FV123">
        <f>('RCP19-NEW'!E36*'Per Unit Emission'!AM79)*3412969.28327645/'Life time change'!$C34</f>
        <v>0</v>
      </c>
      <c r="FW123">
        <f>('RCP19-NEW'!F36*'Per Unit Emission'!AN79)*3412969.28327645/'Life time change'!$C34</f>
        <v>0</v>
      </c>
      <c r="FX123">
        <f>('RCP19-NEW'!G36*'Per Unit Emission'!AO79)*3412969.28327645/'Life time change'!$C34</f>
        <v>0</v>
      </c>
      <c r="FY123">
        <f>('RCP19-NEW'!H36*'Per Unit Emission'!AP79)*3412969.28327645/'Life time change'!$C34</f>
        <v>0</v>
      </c>
      <c r="FZ123">
        <f>('RCP19-NEW'!I36*'Per Unit Emission'!AQ79)*3412969.28327645/'Life time change'!$C34</f>
        <v>0</v>
      </c>
      <c r="GA123">
        <f>('RCP19-NEW'!J36*'Per Unit Emission'!AR79)*3412969.28327645/'Life time change'!$C34</f>
        <v>0</v>
      </c>
      <c r="GB123">
        <f>('RCP19-NEW'!K36*'Per Unit Emission'!AS79)*3412969.28327645/'Life time change'!$C34</f>
        <v>0</v>
      </c>
      <c r="GC123">
        <f>('RCP19-NEW'!L36*'Per Unit Emission'!AT79)*3412969.28327645/'Life time change'!$C34</f>
        <v>0</v>
      </c>
      <c r="GD123">
        <f>('RCP19-NEW'!M36*'Per Unit Emission'!AU79)*3412969.28327645/'Life time change'!$C34</f>
        <v>0</v>
      </c>
      <c r="GE123">
        <f>('RCP19-NEW'!N36*'Per Unit Emission'!AV79)*3412969.28327645/'Life time change'!$C34</f>
        <v>0</v>
      </c>
      <c r="GF123">
        <f>('RCP19-NEW'!O36*'Per Unit Emission'!AW79)*3412969.28327645/'Life time change'!$C34</f>
        <v>0</v>
      </c>
      <c r="GG123">
        <f>('RCP19-NEW'!P36*'Per Unit Emission'!AX79)*3412969.28327645/'Life time change'!$C34</f>
        <v>0</v>
      </c>
      <c r="GH123">
        <f>('RCP19-NEW'!Q36*'Per Unit Emission'!AY79)*3412969.28327645/'Life time change'!$C34</f>
        <v>0</v>
      </c>
      <c r="GI123">
        <f>('RCP19-NEW'!R36*'Per Unit Emission'!AZ79)*3412969.28327645/'Life time change'!$C34</f>
        <v>0</v>
      </c>
      <c r="GJ123">
        <f>('RCP19-NEW'!S36*'Per Unit Emission'!BA79)*3412969.28327645</f>
        <v>0</v>
      </c>
      <c r="GK123">
        <f>('RCP19-NEW'!T36*'Per Unit Emission'!AK79)*3412969.28327645/'Life time change'!$C34</f>
        <v>285502471.19962049</v>
      </c>
      <c r="GL123">
        <f>('RCP19-NEW'!U36*'Per Unit Emission'!AL79)*3412969.28327645/'Life time change'!$C34</f>
        <v>104708365.1581755</v>
      </c>
      <c r="GM123">
        <f>('RCP19-NEW'!V36*'Per Unit Emission'!AM79)*3412969.28327645/'Life time change'!$C34</f>
        <v>0</v>
      </c>
      <c r="GN123">
        <f>('RCP19-NEW'!W36*'Per Unit Emission'!AN79)*3412969.28327645/'Life time change'!$C34</f>
        <v>18572728.227811851</v>
      </c>
      <c r="GO123">
        <f>('RCP19-NEW'!X36*'Per Unit Emission'!AO79)*3412969.28327645/'Life time change'!$C34</f>
        <v>134007763.80351497</v>
      </c>
      <c r="GP123">
        <f>('RCP19-NEW'!Y36*'Per Unit Emission'!AP79)*3412969.28327645/'Life time change'!$C34</f>
        <v>29721566.487272486</v>
      </c>
      <c r="GQ123">
        <f>('RCP19-NEW'!Z36*'Per Unit Emission'!AQ79)*3412969.28327645/'Life time change'!$C34</f>
        <v>35030746.907640055</v>
      </c>
      <c r="GR123">
        <f>('RCP19-NEW'!AA36*'Per Unit Emission'!AR79)*3412969.28327645/'Life time change'!$C34</f>
        <v>92734139.321628168</v>
      </c>
      <c r="GS123">
        <f>('RCP19-NEW'!AB36*'Per Unit Emission'!AS79)*3412969.28327645/'Life time change'!$C34</f>
        <v>419747404.9799391</v>
      </c>
      <c r="GT123">
        <f>('RCP19-NEW'!AC36*'Per Unit Emission'!AT79)*3412969.28327645/'Life time change'!$C34</f>
        <v>76043048.102182761</v>
      </c>
      <c r="GU123">
        <f>('RCP19-NEW'!AD36*'Per Unit Emission'!AU79)*3412969.28327645/'Life time change'!$C34</f>
        <v>8686257.8945093993</v>
      </c>
      <c r="GV123">
        <f>('RCP19-NEW'!AE36*'Per Unit Emission'!AV79)*3412969.28327645/'Life time change'!$C34</f>
        <v>39673362.01274588</v>
      </c>
      <c r="GW123">
        <f>('RCP19-NEW'!AF36*'Per Unit Emission'!AW79)*3412969.28327645/'Life time change'!$C34</f>
        <v>27928207.152092941</v>
      </c>
      <c r="GX123">
        <f>('RCP19-NEW'!AG36*'Per Unit Emission'!AX79)*3412969.28327645/'Life time change'!$C34</f>
        <v>42415895.512955822</v>
      </c>
      <c r="GY123">
        <f>('RCP19-NEW'!AH36*'Per Unit Emission'!AY79)*3412969.28327645/'Life time change'!$C34</f>
        <v>23967451.249679141</v>
      </c>
      <c r="GZ123">
        <f>('RCP19-NEW'!AI36*'Per Unit Emission'!AZ79)*3412969.28327645/'Life time change'!$C34</f>
        <v>231014779.40627062</v>
      </c>
      <c r="HA123">
        <f>('RCP19-NEW'!AJ36*'Per Unit Emission'!BA79)*3412969.28327645</f>
        <v>0</v>
      </c>
      <c r="HB123">
        <f>('RCP19-NEW'!AK36*'Per Unit Emission'!AK79)*3412969.28327645/'Life time change'!$C34</f>
        <v>286781071.29963177</v>
      </c>
      <c r="HC123">
        <f>('RCP19-NEW'!AL36*'Per Unit Emission'!AL79)*3412969.28327645/'Life time change'!$C34</f>
        <v>230884349.06549329</v>
      </c>
      <c r="HD123">
        <f>('RCP19-NEW'!AM36*'Per Unit Emission'!AM79)*3412969.28327645/'Life time change'!$C34</f>
        <v>0</v>
      </c>
      <c r="HE123">
        <f>('RCP19-NEW'!AN36*'Per Unit Emission'!AN79)*3412969.28327645/'Life time change'!$C34</f>
        <v>18653181.875547804</v>
      </c>
      <c r="HF123">
        <f>('RCP19-NEW'!AO36*'Per Unit Emission'!AO79)*3412969.28327645/'Life time change'!$C34</f>
        <v>256408215.6179139</v>
      </c>
      <c r="HG123">
        <f>('RCP19-NEW'!AP36*'Per Unit Emission'!AP79)*3412969.28327645/'Life time change'!$C34</f>
        <v>59441912.25195656</v>
      </c>
      <c r="HH123">
        <f>('RCP19-NEW'!AQ36*'Per Unit Emission'!AQ79)*3412969.28327645/'Life time change'!$C34</f>
        <v>70061493.81528011</v>
      </c>
      <c r="HI123">
        <f>('RCP19-NEW'!AR36*'Per Unit Emission'!AR79)*3412969.28327645/'Life time change'!$C34</f>
        <v>143436031.07569811</v>
      </c>
      <c r="HJ123">
        <f>('RCP19-NEW'!AS36*'Per Unit Emission'!AS79)*3412969.28327645/'Life time change'!$C34</f>
        <v>839494809.95987535</v>
      </c>
      <c r="HK123">
        <f>('RCP19-NEW'!AT36*'Per Unit Emission'!AT79)*3412969.28327645/'Life time change'!$C34</f>
        <v>152086096.20436552</v>
      </c>
      <c r="HL123">
        <f>('RCP19-NEW'!AU36*'Per Unit Emission'!AU79)*3412969.28327645/'Life time change'!$C34</f>
        <v>8945806.045699615</v>
      </c>
      <c r="HM123">
        <f>('RCP19-NEW'!AV36*'Per Unit Emission'!AV79)*3412969.28327645/'Life time change'!$C34</f>
        <v>79346672.202322721</v>
      </c>
      <c r="HN123">
        <f>('RCP19-NEW'!AW36*'Per Unit Emission'!AW79)*3412969.28327645/'Life time change'!$C34</f>
        <v>55856414.304185957</v>
      </c>
      <c r="HO123">
        <f>('RCP19-NEW'!AX36*'Per Unit Emission'!AX79)*3412969.28327645/'Life time change'!$C34</f>
        <v>84830626.071027443</v>
      </c>
      <c r="HP123">
        <f>('RCP19-NEW'!AY36*'Per Unit Emission'!AY79)*3412969.28327645/'Life time change'!$C34</f>
        <v>43688859.456411019</v>
      </c>
      <c r="HQ123">
        <f>('RCP19-NEW'!AZ36*'Per Unit Emission'!AZ79)*3412969.28327645/'Life time change'!$C34</f>
        <v>462029558.81254125</v>
      </c>
      <c r="HR123">
        <f>('RCP19-NEW'!BA36*'Per Unit Emission'!BA79)*3412969.28327645</f>
        <v>0</v>
      </c>
      <c r="HS123">
        <f>('RCP19-NEW'!BB36*'Per Unit Emission'!AK79)*3412969.28327645/'Life time change'!$C34</f>
        <v>287927173.9129135</v>
      </c>
      <c r="HT123">
        <f>('RCP19-NEW'!BC36*'Per Unit Emission'!AL79)*3412969.28327645/'Life time change'!$C34</f>
        <v>233631013.24856099</v>
      </c>
      <c r="HU123">
        <f>('RCP19-NEW'!BD36*'Per Unit Emission'!AM79)*3412969.28327645/'Life time change'!$C34</f>
        <v>0</v>
      </c>
      <c r="HV123">
        <f>('RCP19-NEW'!BE36*'Per Unit Emission'!AN79)*3412969.28327645/'Life time change'!$C34</f>
        <v>18725286.340106096</v>
      </c>
      <c r="HW123">
        <f>('RCP19-NEW'!BF36*'Per Unit Emission'!AO79)*3412969.28327645/'Life time change'!$C34</f>
        <v>256867668.18184859</v>
      </c>
      <c r="HX123">
        <f>('RCP19-NEW'!BG36*'Per Unit Emission'!AP79)*3412969.28327645/'Life time change'!$C34</f>
        <v>111806582.64295559</v>
      </c>
      <c r="HY123">
        <f>('RCP19-NEW'!BH36*'Per Unit Emission'!AQ79)*3412969.28327645/'Life time change'!$C34</f>
        <v>110952544.25793833</v>
      </c>
      <c r="HZ123">
        <f>('RCP19-NEW'!BI36*'Per Unit Emission'!AR79)*3412969.28327645/'Life time change'!$C34</f>
        <v>143787994.20380059</v>
      </c>
      <c r="IA123">
        <f>('RCP19-NEW'!BJ36*'Per Unit Emission'!AS79)*3412969.28327645/'Life time change'!$C34</f>
        <v>939363338.9905597</v>
      </c>
      <c r="IB123">
        <f>('RCP19-NEW'!BK36*'Per Unit Emission'!AT79)*3412969.28327645/'Life time change'!$C34</f>
        <v>210636545.78610706</v>
      </c>
      <c r="IC123">
        <f>('RCP19-NEW'!BL36*'Per Unit Emission'!AU79)*3412969.28327645/'Life time change'!$C34</f>
        <v>9167253.3412743527</v>
      </c>
      <c r="ID123">
        <f>('RCP19-NEW'!BM36*'Per Unit Emission'!AV79)*3412969.28327645/'Life time change'!$C34</f>
        <v>140268010.8718774</v>
      </c>
      <c r="IE123">
        <f>('RCP19-NEW'!BN36*'Per Unit Emission'!AW79)*3412969.28327645/'Life time change'!$C34</f>
        <v>69286090.362338066</v>
      </c>
      <c r="IF123">
        <f>('RCP19-NEW'!BO36*'Per Unit Emission'!AX79)*3412969.28327645/'Life time change'!$C34</f>
        <v>101112612.4136851</v>
      </c>
      <c r="IG123">
        <f>('RCP19-NEW'!BP36*'Per Unit Emission'!AY79)*3412969.28327645/'Life time change'!$C34</f>
        <v>43770117.957910918</v>
      </c>
      <c r="IH123">
        <f>('RCP19-NEW'!BQ36*'Per Unit Emission'!AZ79)*3412969.28327645/'Life time change'!$C34</f>
        <v>687619398.5180378</v>
      </c>
      <c r="II123">
        <f>('RCP19-NEW'!BR36*'Per Unit Emission'!BA79)*3412969.28327645</f>
        <v>0</v>
      </c>
      <c r="IJ123">
        <f>('RCP19-NEW'!BS36*'Per Unit Emission'!AK79)*3412969.28327645/'Life time change'!$C34</f>
        <v>288967245.66833979</v>
      </c>
      <c r="IK123">
        <f>('RCP19-NEW'!BT36*'Per Unit Emission'!AL79)*3412969.28327645/'Life time change'!$C34</f>
        <v>233991157.50605503</v>
      </c>
      <c r="IL123">
        <f>('RCP19-NEW'!BU36*'Per Unit Emission'!AM79)*3412969.28327645/'Life time change'!$C34</f>
        <v>0</v>
      </c>
      <c r="IM123">
        <f>('RCP19-NEW'!BV36*'Per Unit Emission'!AN79)*3412969.28327645/'Life time change'!$C34</f>
        <v>18787990.509260178</v>
      </c>
      <c r="IN123">
        <f>('RCP19-NEW'!BW36*'Per Unit Emission'!AO79)*3412969.28327645/'Life time change'!$C34</f>
        <v>257283756.63642597</v>
      </c>
      <c r="IO123">
        <f>('RCP19-NEW'!BX36*'Per Unit Emission'!AP79)*3412969.28327645/'Life time change'!$C34</f>
        <v>113841391.98385248</v>
      </c>
      <c r="IP123">
        <f>('RCP19-NEW'!BY36*'Per Unit Emission'!AQ79)*3412969.28327645/'Life time change'!$C34</f>
        <v>110991319.25840658</v>
      </c>
      <c r="IQ123">
        <f>('RCP19-NEW'!BZ36*'Per Unit Emission'!AR79)*3412969.28327645/'Life time change'!$C34</f>
        <v>144090737.72025397</v>
      </c>
      <c r="IR123">
        <f>('RCP19-NEW'!CA36*'Per Unit Emission'!AS79)*3412969.28327645/'Life time change'!$C34</f>
        <v>940348301.82869005</v>
      </c>
      <c r="IS123">
        <f>('RCP19-NEW'!CB36*'Per Unit Emission'!AT79)*3412969.28327645/'Life time change'!$C34</f>
        <v>210766724.97844616</v>
      </c>
      <c r="IT123">
        <f>('RCP19-NEW'!CC36*'Per Unit Emission'!AU79)*3412969.28327645/'Life time change'!$C34</f>
        <v>9357987.3654085211</v>
      </c>
      <c r="IU123">
        <f>('RCP19-NEW'!CD36*'Per Unit Emission'!AV79)*3412969.28327645/'Life time change'!$C34</f>
        <v>140294514.68724355</v>
      </c>
      <c r="IV123">
        <f>('RCP19-NEW'!CE36*'Per Unit Emission'!AW79)*3412969.28327645/'Life time change'!$C34</f>
        <v>69336129.35595037</v>
      </c>
      <c r="IW123">
        <f>('RCP19-NEW'!CF36*'Per Unit Emission'!AX79)*3412969.28327645/'Life time change'!$C34</f>
        <v>101211780.46766338</v>
      </c>
      <c r="IX123">
        <f>('RCP19-NEW'!CG36*'Per Unit Emission'!AY79)*3412969.28327645/'Life time change'!$C34</f>
        <v>43833306.1349857</v>
      </c>
      <c r="IY123">
        <f>('RCP19-NEW'!CH36*'Per Unit Emission'!AZ79)*3412969.28327645/'Life time change'!$C34</f>
        <v>687940214.70128703</v>
      </c>
    </row>
    <row r="124" spans="1:259" x14ac:dyDescent="0.25">
      <c r="A124">
        <v>2043</v>
      </c>
      <c r="B124">
        <f>('Base-New'!C37*'Per Unit Emission'!C80)*3412969.28327645/'Life time change'!$C35</f>
        <v>0</v>
      </c>
      <c r="C124">
        <f>('Base-New'!D37*'Per Unit Emission'!D80)*3412969.28327645/'Life time change'!$C35</f>
        <v>0</v>
      </c>
      <c r="D124">
        <f>('Base-New'!E37*'Per Unit Emission'!E80)*3412969.28327645/'Life time change'!$C35</f>
        <v>0</v>
      </c>
      <c r="E124">
        <f>('Base-New'!F37*'Per Unit Emission'!F80)*3412969.28327645/'Life time change'!$C35</f>
        <v>0</v>
      </c>
      <c r="F124">
        <f>('Base-New'!G37*'Per Unit Emission'!G80)*3412969.28327645/'Life time change'!$C35</f>
        <v>0</v>
      </c>
      <c r="G124">
        <f>('Base-New'!H37*'Per Unit Emission'!H80)*3412969.28327645/'Life time change'!$C35</f>
        <v>0</v>
      </c>
      <c r="H124">
        <f>('Base-New'!I37*'Per Unit Emission'!I80)*3412969.28327645/'Life time change'!$C35</f>
        <v>0</v>
      </c>
      <c r="I124">
        <f>('Base-New'!J37*'Per Unit Emission'!J80)*3412969.28327645/'Life time change'!$C35</f>
        <v>0</v>
      </c>
      <c r="J124">
        <f>('Base-New'!K37*'Per Unit Emission'!K80)*3412969.28327645/'Life time change'!$C35</f>
        <v>0</v>
      </c>
      <c r="K124">
        <f>('Base-New'!L37*'Per Unit Emission'!L80)*3412969.28327645/'Life time change'!$C35</f>
        <v>0</v>
      </c>
      <c r="L124">
        <f>('Base-New'!M37*'Per Unit Emission'!M80)*3412969.28327645/'Life time change'!$C35</f>
        <v>0</v>
      </c>
      <c r="M124">
        <f>('Base-New'!N37*'Per Unit Emission'!N80)*3412969.28327645/'Life time change'!$C35</f>
        <v>0</v>
      </c>
      <c r="N124">
        <f>('Base-New'!O37*'Per Unit Emission'!O80)*3412969.28327645/'Life time change'!$C35</f>
        <v>0</v>
      </c>
      <c r="O124">
        <f>('Base-New'!P37*'Per Unit Emission'!P80)*3412969.28327645/'Life time change'!$C35</f>
        <v>0</v>
      </c>
      <c r="P124">
        <f>('Base-New'!Q37*'Per Unit Emission'!Q80)*3412969.28327645/'Life time change'!$C35</f>
        <v>0</v>
      </c>
      <c r="Q124">
        <f>('Base-New'!R37*'Per Unit Emission'!R80)*3412969.28327645/'Life time change'!$C35</f>
        <v>0</v>
      </c>
      <c r="R124">
        <v>33</v>
      </c>
      <c r="S124">
        <f>('Base-New'!T37*'Per Unit Emission'!C80)*3412969.28327645/'Life time change'!$C35</f>
        <v>0</v>
      </c>
      <c r="T124">
        <f>('Base-New'!U37*'Per Unit Emission'!D80)*3412969.28327645/'Life time change'!$C35</f>
        <v>226861724.3623808</v>
      </c>
      <c r="U124">
        <f>('Base-New'!V37*'Per Unit Emission'!E80)*3412969.28327645/'Life time change'!$C35</f>
        <v>100711594.58209309</v>
      </c>
      <c r="V124">
        <f>('Base-New'!W37*'Per Unit Emission'!F80)*3412969.28327645/'Life time change'!$C35</f>
        <v>29029281.047129996</v>
      </c>
      <c r="W124">
        <f>('Base-New'!X37*'Per Unit Emission'!G80)*3412969.28327645/'Life time change'!$C35</f>
        <v>40057423.705882385</v>
      </c>
      <c r="X124">
        <f>('Base-New'!Y37*'Per Unit Emission'!H80)*3412969.28327645/'Life time change'!$C35</f>
        <v>26570176.830501877</v>
      </c>
      <c r="Y124">
        <f>('Base-New'!Z37*'Per Unit Emission'!I80)*3412969.28327645/'Life time change'!$C35</f>
        <v>42050070.829965286</v>
      </c>
      <c r="Z124">
        <f>('Base-New'!AA37*'Per Unit Emission'!J80)*3412969.28327645/'Life time change'!$C35</f>
        <v>92501106.518371537</v>
      </c>
      <c r="AA124">
        <f>('Base-New'!AB37*'Per Unit Emission'!K80)*3412969.28327645/'Life time change'!$C35</f>
        <v>711559848.24901211</v>
      </c>
      <c r="AB124">
        <f>('Base-New'!AC37*'Per Unit Emission'!L80)*3412969.28327645/'Life time change'!$C35</f>
        <v>98783311.815394625</v>
      </c>
      <c r="AC124">
        <f>('Base-New'!AD37*'Per Unit Emission'!M80)*3412969.28327645/'Life time change'!$C35</f>
        <v>95712147.517452881</v>
      </c>
      <c r="AD124">
        <f>('Base-New'!AE37*'Per Unit Emission'!N80)*3412969.28327645/'Life time change'!$C35</f>
        <v>14167009.538040189</v>
      </c>
      <c r="AE124">
        <f>('Base-New'!AF37*'Per Unit Emission'!O80)*3412969.28327645/'Life time change'!$C35</f>
        <v>48929511.88750466</v>
      </c>
      <c r="AF124">
        <f>('Base-New'!AG37*'Per Unit Emission'!P80)*3412969.28327645/'Life time change'!$C35</f>
        <v>64470011.538055651</v>
      </c>
      <c r="AG124">
        <f>('Base-New'!AH37*'Per Unit Emission'!Q80)*3412969.28327645/'Life time change'!$C35</f>
        <v>42034806.546462573</v>
      </c>
      <c r="AH124">
        <f>('Base-New'!AI37*'Per Unit Emission'!R80)*3412969.28327645/'Life time change'!$C35</f>
        <v>214814987.36706161</v>
      </c>
      <c r="AI124">
        <v>33</v>
      </c>
      <c r="AJ124">
        <f>('Base-New'!AK37*'Per Unit Emission'!C80)*3412969.28327645/'Life time change'!$C35</f>
        <v>0</v>
      </c>
      <c r="AK124">
        <f>('Base-New'!AL37*'Per Unit Emission'!D80)*3412969.28327645/'Life time change'!$C35</f>
        <v>558212727.37800789</v>
      </c>
      <c r="AL124">
        <f>('Base-New'!AM37*'Per Unit Emission'!E80)*3412969.28327645/'Life time change'!$C35</f>
        <v>123442219.77262524</v>
      </c>
      <c r="AM124">
        <f>('Base-New'!AN37*'Per Unit Emission'!F80)*3412969.28327645/'Life time change'!$C35</f>
        <v>31358610.956556153</v>
      </c>
      <c r="AN124">
        <f>('Base-New'!AO37*'Per Unit Emission'!G80)*3412969.28327645/'Life time change'!$C35</f>
        <v>40948596.879380487</v>
      </c>
      <c r="AO124">
        <f>('Base-New'!AP37*'Per Unit Emission'!H80)*3412969.28327645/'Life time change'!$C35</f>
        <v>53140353.661003754</v>
      </c>
      <c r="AP124">
        <f>('Base-New'!AQ37*'Per Unit Emission'!I80)*3412969.28327645/'Life time change'!$C35</f>
        <v>91919729.274624854</v>
      </c>
      <c r="AQ124">
        <f>('Base-New'!AR37*'Per Unit Emission'!J80)*3412969.28327645/'Life time change'!$C35</f>
        <v>195369236.00837883</v>
      </c>
      <c r="AR124">
        <f>('Base-New'!AS37*'Per Unit Emission'!K80)*3412969.28327645/'Life time change'!$C35</f>
        <v>1423119696.4980159</v>
      </c>
      <c r="AS124">
        <f>('Base-New'!AT37*'Per Unit Emission'!L80)*3412969.28327645/'Life time change'!$C35</f>
        <v>197566623.63078895</v>
      </c>
      <c r="AT124">
        <f>('Base-New'!AU37*'Per Unit Emission'!M80)*3412969.28327645/'Life time change'!$C35</f>
        <v>191424295.03490576</v>
      </c>
      <c r="AU124">
        <f>('Base-New'!AV37*'Per Unit Emission'!N80)*3412969.28327645/'Life time change'!$C35</f>
        <v>32504570.698041815</v>
      </c>
      <c r="AV124">
        <f>('Base-New'!AW37*'Per Unit Emission'!O80)*3412969.28327645/'Life time change'!$C35</f>
        <v>97859023.775009319</v>
      </c>
      <c r="AW124">
        <f>('Base-New'!AX37*'Per Unit Emission'!P80)*3412969.28327645/'Life time change'!$C35</f>
        <v>128940023.07611148</v>
      </c>
      <c r="AX124">
        <f>('Base-New'!AY37*'Per Unit Emission'!Q80)*3412969.28327645/'Life time change'!$C35</f>
        <v>84069613.092925146</v>
      </c>
      <c r="AY124">
        <f>('Base-New'!AZ37*'Per Unit Emission'!R80)*3412969.28327645/'Life time change'!$C35</f>
        <v>429629974.73412323</v>
      </c>
      <c r="AZ124">
        <v>33</v>
      </c>
      <c r="BA124">
        <f>('Base-New'!BB37*'Per Unit Emission'!C80)*3412969.28327645/'Life time change'!$C35</f>
        <v>0</v>
      </c>
      <c r="BB124">
        <f>('Base-New'!BC37*'Per Unit Emission'!D80)*3412969.28327645/'Life time change'!$C35</f>
        <v>568637291.39212096</v>
      </c>
      <c r="BC124">
        <f>('Base-New'!BD37*'Per Unit Emission'!E80)*3412969.28327645/'Life time change'!$C35</f>
        <v>123626325.20163789</v>
      </c>
      <c r="BD124">
        <f>('Base-New'!BE37*'Per Unit Emission'!F80)*3412969.28327645/'Life time change'!$C35</f>
        <v>31426273.44843366</v>
      </c>
      <c r="BE124">
        <f>('Base-New'!BF37*'Per Unit Emission'!G80)*3412969.28327645/'Life time change'!$C35</f>
        <v>41772031.355686024</v>
      </c>
      <c r="BF124">
        <f>('Base-New'!BG37*'Per Unit Emission'!H80)*3412969.28327645/'Life time change'!$C35</f>
        <v>79710462.600964978</v>
      </c>
      <c r="BG124">
        <f>('Base-New'!BH37*'Per Unit Emission'!I80)*3412969.28327645/'Life time change'!$C35</f>
        <v>143190638.04921421</v>
      </c>
      <c r="BH124">
        <f>('Base-New'!BI37*'Per Unit Emission'!J80)*3412969.28327645/'Life time change'!$C35</f>
        <v>195549744.35556501</v>
      </c>
      <c r="BI124">
        <f>('Base-New'!BJ37*'Per Unit Emission'!K80)*3412969.28327645/'Life time change'!$C35</f>
        <v>1830227654.875669</v>
      </c>
      <c r="BJ124">
        <f>('Base-New'!BK37*'Per Unit Emission'!L80)*3412969.28327645/'Life time change'!$C35</f>
        <v>283946352.32254285</v>
      </c>
      <c r="BK124">
        <f>('Base-New'!BL37*'Per Unit Emission'!M80)*3412969.28327645/'Life time change'!$C35</f>
        <v>213986760.63629276</v>
      </c>
      <c r="BL124">
        <f>('Base-New'!BM37*'Per Unit Emission'!N80)*3412969.28327645/'Life time change'!$C35</f>
        <v>32528700.026970871</v>
      </c>
      <c r="BM124">
        <f>('Base-New'!BN37*'Per Unit Emission'!O80)*3412969.28327645/'Life time change'!$C35</f>
        <v>115079483.35298729</v>
      </c>
      <c r="BN124">
        <f>('Base-New'!BO37*'Per Unit Emission'!P80)*3412969.28327645/'Life time change'!$C35</f>
        <v>178503392.42845032</v>
      </c>
      <c r="BO124">
        <f>('Base-New'!BP37*'Per Unit Emission'!Q80)*3412969.28327645/'Life time change'!$C35</f>
        <v>126085642.75682086</v>
      </c>
      <c r="BP124">
        <f>('Base-New'!BQ37*'Per Unit Emission'!R80)*3412969.28327645/'Life time change'!$C35</f>
        <v>521465215.70063287</v>
      </c>
      <c r="BQ124">
        <v>33</v>
      </c>
      <c r="BR124">
        <f>('Base-New'!BS37*'Per Unit Emission'!C80)*3412969.28327645/'Life time change'!$C35</f>
        <v>0</v>
      </c>
      <c r="BS124">
        <f>('Base-New'!BT37*'Per Unit Emission'!D80)*3412969.28327645/'Life time change'!$C35</f>
        <v>569078542.17080736</v>
      </c>
      <c r="BT124">
        <f>('Base-New'!BU37*'Per Unit Emission'!E80)*3412969.28327645/'Life time change'!$C35</f>
        <v>123780430.90918462</v>
      </c>
      <c r="BU124">
        <f>('Base-New'!BV37*'Per Unit Emission'!F80)*3412969.28327645/'Life time change'!$C35</f>
        <v>31487086.81512966</v>
      </c>
      <c r="BV124">
        <f>('Base-New'!BW37*'Per Unit Emission'!G80)*3412969.28327645/'Life time change'!$C35</f>
        <v>42503272.704383858</v>
      </c>
      <c r="BW124">
        <f>('Base-New'!BX37*'Per Unit Emission'!H80)*3412969.28327645/'Life time change'!$C35</f>
        <v>92361301.802045062</v>
      </c>
      <c r="BX124">
        <f>('Base-New'!BY37*'Per Unit Emission'!I80)*3412969.28327645/'Life time change'!$C35</f>
        <v>143238472.72116888</v>
      </c>
      <c r="BY124">
        <f>('Base-New'!BZ37*'Per Unit Emission'!J80)*3412969.28327645/'Life time change'!$C35</f>
        <v>195709083.294117</v>
      </c>
      <c r="BZ124">
        <f>('Base-New'!CA37*'Per Unit Emission'!K80)*3412969.28327645/'Life time change'!$C35</f>
        <v>1831153312.8619347</v>
      </c>
      <c r="CA124">
        <f>('Base-New'!CB37*'Per Unit Emission'!L80)*3412969.28327645/'Life time change'!$C35</f>
        <v>284056727.89334714</v>
      </c>
      <c r="CB124">
        <f>('Base-New'!CC37*'Per Unit Emission'!M80)*3412969.28327645/'Life time change'!$C35</f>
        <v>214116726.70977896</v>
      </c>
      <c r="CC124">
        <f>('Base-New'!CD37*'Per Unit Emission'!N80)*3412969.28327645/'Life time change'!$C35</f>
        <v>32550735.100389864</v>
      </c>
      <c r="CD124">
        <f>('Base-New'!CE37*'Per Unit Emission'!O80)*3412969.28327645/'Life time change'!$C35</f>
        <v>115151285.14379808</v>
      </c>
      <c r="CE124">
        <f>('Base-New'!CF37*'Per Unit Emission'!P80)*3412969.28327645/'Life time change'!$C35</f>
        <v>178558827.99916646</v>
      </c>
      <c r="CF124">
        <f>('Base-New'!CG37*'Per Unit Emission'!Q80)*3412969.28327645/'Life time change'!$C35</f>
        <v>126128123.45745911</v>
      </c>
      <c r="CG124">
        <f>('Base-New'!CH37*'Per Unit Emission'!R80)*3412969.28327645/'Life time change'!$C35</f>
        <v>521749746.45332277</v>
      </c>
      <c r="CJ124">
        <v>2043</v>
      </c>
      <c r="CK124">
        <f>('RCP26-NEW'!C37*'Per Unit Emission'!T80)*3412969.28327645/'Life time change'!$C35</f>
        <v>0</v>
      </c>
      <c r="CL124">
        <f>('RCP26-NEW'!D37*'Per Unit Emission'!U80)*3412969.28327645/'Life time change'!$C35</f>
        <v>0</v>
      </c>
      <c r="CM124">
        <f>('RCP26-NEW'!E37*'Per Unit Emission'!V80)*3412969.28327645/'Life time change'!$C35</f>
        <v>0</v>
      </c>
      <c r="CN124">
        <f>('RCP26-NEW'!F37*'Per Unit Emission'!W80)*3412969.28327645/'Life time change'!$C35</f>
        <v>0</v>
      </c>
      <c r="CO124">
        <f>('RCP26-NEW'!G37*'Per Unit Emission'!X80)*3412969.28327645/'Life time change'!$C35</f>
        <v>0</v>
      </c>
      <c r="CP124">
        <f>('RCP26-NEW'!H37*'Per Unit Emission'!Y80)*3412969.28327645/'Life time change'!$C35</f>
        <v>0</v>
      </c>
      <c r="CQ124">
        <f>('RCP26-NEW'!I37*'Per Unit Emission'!Z80)*3412969.28327645/'Life time change'!$C35</f>
        <v>0</v>
      </c>
      <c r="CR124">
        <f>('RCP26-NEW'!J37*'Per Unit Emission'!AA80)*3412969.28327645/'Life time change'!$C35</f>
        <v>0</v>
      </c>
      <c r="CS124">
        <f>('RCP26-NEW'!K37*'Per Unit Emission'!AB80)*3412969.28327645/'Life time change'!$C35</f>
        <v>0</v>
      </c>
      <c r="CT124">
        <f>('RCP26-NEW'!L37*'Per Unit Emission'!AC80)*3412969.28327645/'Life time change'!$C35</f>
        <v>0</v>
      </c>
      <c r="CU124">
        <f>('RCP26-NEW'!M37*'Per Unit Emission'!AD80)*3412969.28327645/'Life time change'!$C35</f>
        <v>0</v>
      </c>
      <c r="CV124">
        <f>('RCP26-NEW'!N37*'Per Unit Emission'!AE80)*3412969.28327645/'Life time change'!$C35</f>
        <v>0</v>
      </c>
      <c r="CW124">
        <f>('RCP26-NEW'!O37*'Per Unit Emission'!AF80)*3412969.28327645/'Life time change'!$C35</f>
        <v>0</v>
      </c>
      <c r="CX124">
        <f>('RCP26-NEW'!P37*'Per Unit Emission'!AG80)*3412969.28327645/'Life time change'!$C35</f>
        <v>0</v>
      </c>
      <c r="CY124">
        <f>('RCP26-NEW'!Q37*'Per Unit Emission'!AH80)*3412969.28327645/'Life time change'!$C35</f>
        <v>0</v>
      </c>
      <c r="CZ124">
        <f>('RCP26-NEW'!R37*'Per Unit Emission'!AI80)*3412969.28327645/'Life time change'!$C35</f>
        <v>0</v>
      </c>
      <c r="DA124">
        <f>('RCP26-NEW'!S37*'Per Unit Emission'!AJ80)*3412969.28327645</f>
        <v>0</v>
      </c>
      <c r="DB124">
        <f>('RCP26-NEW'!T37*'Per Unit Emission'!T80)*3412969.28327645/'Life time change'!$C35</f>
        <v>465076907.7121371</v>
      </c>
      <c r="DC124">
        <f>('RCP26-NEW'!U37*'Per Unit Emission'!U80)*3412969.28327645/'Life time change'!$C35</f>
        <v>155434018.58206764</v>
      </c>
      <c r="DD124">
        <f>('RCP26-NEW'!V37*'Per Unit Emission'!V80)*3412969.28327645/'Life time change'!$C35</f>
        <v>1108439.2359261927</v>
      </c>
      <c r="DE124">
        <f>('RCP26-NEW'!W37*'Per Unit Emission'!W80)*3412969.28327645/'Life time change'!$C35</f>
        <v>24846194.836790595</v>
      </c>
      <c r="DF124">
        <f>('RCP26-NEW'!X37*'Per Unit Emission'!X80)*3412969.28327645/'Life time change'!$C35</f>
        <v>227699369.83502832</v>
      </c>
      <c r="DG124">
        <f>('RCP26-NEW'!Y37*'Per Unit Emission'!Y80)*3412969.28327645/'Life time change'!$C35</f>
        <v>41497107.82181479</v>
      </c>
      <c r="DH124">
        <f>('RCP26-NEW'!Z37*'Per Unit Emission'!Z80)*3412969.28327645/'Life time change'!$C35</f>
        <v>30122361.68179927</v>
      </c>
      <c r="DI124">
        <f>('RCP26-NEW'!AA37*'Per Unit Emission'!AA80)*3412969.28327645/'Life time change'!$C35</f>
        <v>86451371.046069458</v>
      </c>
      <c r="DJ124">
        <f>('RCP26-NEW'!AB37*'Per Unit Emission'!AB80)*3412969.28327645/'Life time change'!$C35</f>
        <v>504754488.24128163</v>
      </c>
      <c r="DK124">
        <f>('RCP26-NEW'!AC37*'Per Unit Emission'!AC80)*3412969.28327645/'Life time change'!$C35</f>
        <v>84071937.541162059</v>
      </c>
      <c r="DL124">
        <f>('RCP26-NEW'!AD37*'Per Unit Emission'!AD80)*3412969.28327645/'Life time change'!$C35</f>
        <v>73865115.425632402</v>
      </c>
      <c r="DM124">
        <f>('RCP26-NEW'!AE37*'Per Unit Emission'!AE80)*3412969.28327645/'Life time change'!$C35</f>
        <v>21525363.212360933</v>
      </c>
      <c r="DN124">
        <f>('RCP26-NEW'!AF37*'Per Unit Emission'!AF80)*3412969.28327645/'Life time change'!$C35</f>
        <v>37640040.960716367</v>
      </c>
      <c r="DO124">
        <f>('RCP26-NEW'!AG37*'Per Unit Emission'!AG80)*3412969.28327645/'Life time change'!$C35</f>
        <v>5727357.3027291708</v>
      </c>
      <c r="DP124">
        <f>('RCP26-NEW'!AH37*'Per Unit Emission'!AH80)*3412969.28327645/'Life time change'!$C35</f>
        <v>39126384.141355164</v>
      </c>
      <c r="DQ124">
        <f>('RCP26-NEW'!AI37*'Per Unit Emission'!AI80)*3412969.28327645/'Life time change'!$C35</f>
        <v>87343918.281896874</v>
      </c>
      <c r="DR124">
        <f>('RCP26-NEW'!AJ37*'Per Unit Emission'!AJ80)*3412969.28327645</f>
        <v>0</v>
      </c>
      <c r="DS124">
        <f>('RCP26-NEW'!AK37*'Per Unit Emission'!T80)*3412969.28327645/'Life time change'!$C35</f>
        <v>1015100796.5804058</v>
      </c>
      <c r="DT124">
        <f>('RCP26-NEW'!AL37*'Per Unit Emission'!U80)*3412969.28327645/'Life time change'!$C35</f>
        <v>296809194.72449368</v>
      </c>
      <c r="DU124">
        <f>('RCP26-NEW'!AM37*'Per Unit Emission'!V80)*3412969.28327645/'Life time change'!$C35</f>
        <v>1596057.0339075762</v>
      </c>
      <c r="DV124">
        <f>('RCP26-NEW'!AN37*'Per Unit Emission'!W80)*3412969.28327645/'Life time change'!$C35</f>
        <v>67970687.66932933</v>
      </c>
      <c r="DW124">
        <f>('RCP26-NEW'!AO37*'Per Unit Emission'!X80)*3412969.28327645/'Life time change'!$C35</f>
        <v>566385665.81645417</v>
      </c>
      <c r="DX124">
        <f>('RCP26-NEW'!AP37*'Per Unit Emission'!Y80)*3412969.28327645/'Life time change'!$C35</f>
        <v>82993957.108163327</v>
      </c>
      <c r="DY124">
        <f>('RCP26-NEW'!AQ37*'Per Unit Emission'!Z80)*3412969.28327645/'Life time change'!$C35</f>
        <v>89703607.721563771</v>
      </c>
      <c r="DZ124">
        <f>('RCP26-NEW'!AR37*'Per Unit Emission'!AA80)*3412969.28327645/'Life time change'!$C35</f>
        <v>172902742.09213868</v>
      </c>
      <c r="EA124">
        <f>('RCP26-NEW'!AS37*'Per Unit Emission'!AB80)*3412969.28327645/'Life time change'!$C35</f>
        <v>1009508976.4825599</v>
      </c>
      <c r="EB124">
        <f>('RCP26-NEW'!AT37*'Per Unit Emission'!AC80)*3412969.28327645/'Life time change'!$C35</f>
        <v>168143875.08232349</v>
      </c>
      <c r="EC124">
        <f>('RCP26-NEW'!AU37*'Per Unit Emission'!AD80)*3412969.28327645/'Life time change'!$C35</f>
        <v>76843962.477033809</v>
      </c>
      <c r="ED124">
        <f>('RCP26-NEW'!AV37*'Per Unit Emission'!AE80)*3412969.28327645/'Life time change'!$C35</f>
        <v>43050654.917306624</v>
      </c>
      <c r="EE124">
        <f>('RCP26-NEW'!AW37*'Per Unit Emission'!AF80)*3412969.28327645/'Life time change'!$C35</f>
        <v>75279097.842908338</v>
      </c>
      <c r="EF124">
        <f>('RCP26-NEW'!AX37*'Per Unit Emission'!AG80)*3412969.28327645/'Life time change'!$C35</f>
        <v>5842012.0827991059</v>
      </c>
      <c r="EG124">
        <f>('RCP26-NEW'!AY37*'Per Unit Emission'!AH80)*3412969.28327645/'Life time change'!$C35</f>
        <v>78251431.069641247</v>
      </c>
      <c r="EH124">
        <f>('RCP26-NEW'!AZ37*'Per Unit Emission'!AI80)*3412969.28327645/'Life time change'!$C35</f>
        <v>87696332.128225192</v>
      </c>
      <c r="EI124">
        <f>('RCP26-NEW'!BA37*'Per Unit Emission'!AJ80)*3412969.28327645</f>
        <v>0</v>
      </c>
      <c r="EJ124">
        <f>('RCP26-NEW'!BB37*'Per Unit Emission'!T80)*3412969.28327645/'Life time change'!$C35</f>
        <v>1016187528.0411807</v>
      </c>
      <c r="EK124">
        <f>('RCP26-NEW'!BC37*'Per Unit Emission'!U80)*3412969.28327645/'Life time change'!$C35</f>
        <v>297076037.34728378</v>
      </c>
      <c r="EL124">
        <f>('RCP26-NEW'!BD37*'Per Unit Emission'!V80)*3412969.28327645/'Life time change'!$C35</f>
        <v>2068685.3085618077</v>
      </c>
      <c r="EM124">
        <f>('RCP26-NEW'!BE37*'Per Unit Emission'!W80)*3412969.28327645/'Life time change'!$C35</f>
        <v>68024075.800553605</v>
      </c>
      <c r="EN124">
        <f>('RCP26-NEW'!BF37*'Per Unit Emission'!X80)*3412969.28327645/'Life time change'!$C35</f>
        <v>566859668.51955497</v>
      </c>
      <c r="EO124">
        <f>('RCP26-NEW'!BG37*'Per Unit Emission'!Y80)*3412969.28327645/'Life time change'!$C35</f>
        <v>155471126.43489599</v>
      </c>
      <c r="EP124">
        <f>('RCP26-NEW'!BH37*'Per Unit Emission'!Z80)*3412969.28327645/'Life time change'!$C35</f>
        <v>90114384.555760637</v>
      </c>
      <c r="EQ124">
        <f>('RCP26-NEW'!BI37*'Per Unit Emission'!AA80)*3412969.28327645/'Life time change'!$C35</f>
        <v>196589482.41007894</v>
      </c>
      <c r="ER124">
        <f>('RCP26-NEW'!BJ37*'Per Unit Emission'!AB80)*3412969.28327645/'Life time change'!$C35</f>
        <v>1268801572.2583277</v>
      </c>
      <c r="ES124">
        <f>('RCP26-NEW'!BK37*'Per Unit Emission'!AC80)*3412969.28327645/'Life time change'!$C35</f>
        <v>243836012.70524874</v>
      </c>
      <c r="ET124">
        <f>('RCP26-NEW'!BL37*'Per Unit Emission'!AD80)*3412969.28327645/'Life time change'!$C35</f>
        <v>77078742.976168379</v>
      </c>
      <c r="EU124">
        <f>('RCP26-NEW'!BM37*'Per Unit Emission'!AE80)*3412969.28327645/'Life time change'!$C35</f>
        <v>70509053.467484891</v>
      </c>
      <c r="EV124">
        <f>('RCP26-NEW'!BN37*'Per Unit Emission'!AF80)*3412969.28327645/'Life time change'!$C35</f>
        <v>90481479.259081766</v>
      </c>
      <c r="EW124">
        <f>('RCP26-NEW'!BO37*'Per Unit Emission'!AG80)*3412969.28327645/'Life time change'!$C35</f>
        <v>5940543.2495349832</v>
      </c>
      <c r="EX124">
        <f>('RCP26-NEW'!BP37*'Per Unit Emission'!AH80)*3412969.28327645/'Life time change'!$C35</f>
        <v>110878108.26506589</v>
      </c>
      <c r="EY124">
        <f>('RCP26-NEW'!BQ37*'Per Unit Emission'!AI80)*3412969.28327645/'Life time change'!$C35</f>
        <v>88015428.266101286</v>
      </c>
      <c r="EZ124">
        <f>('RCP26-NEW'!BR37*'Per Unit Emission'!AJ80)*3412969.28327645</f>
        <v>0</v>
      </c>
      <c r="FA124">
        <f>('RCP26-NEW'!BS37*'Per Unit Emission'!T80)*3412969.28327645/'Life time change'!$C35</f>
        <v>1017162209.9142997</v>
      </c>
      <c r="FB124">
        <f>('RCP26-NEW'!BT37*'Per Unit Emission'!U80)*3412969.28327645/'Life time change'!$C35</f>
        <v>297338156.97359884</v>
      </c>
      <c r="FC124">
        <f>('RCP26-NEW'!BU37*'Per Unit Emission'!V80)*3412969.28327645/'Life time change'!$C35</f>
        <v>2505704.0236108247</v>
      </c>
      <c r="FD124">
        <f>('RCP26-NEW'!BV37*'Per Unit Emission'!W80)*3412969.28327645/'Life time change'!$C35</f>
        <v>68073819.352606356</v>
      </c>
      <c r="FE124">
        <f>('RCP26-NEW'!BW37*'Per Unit Emission'!X80)*3412969.28327645/'Life time change'!$C35</f>
        <v>567293085.74141049</v>
      </c>
      <c r="FF124">
        <f>('RCP26-NEW'!BX37*'Per Unit Emission'!Y80)*3412969.28327645/'Life time change'!$C35</f>
        <v>155495570.14491335</v>
      </c>
      <c r="FG124">
        <f>('RCP26-NEW'!BY37*'Per Unit Emission'!Z80)*3412969.28327645/'Life time change'!$C35</f>
        <v>90155543.631757557</v>
      </c>
      <c r="FH124">
        <f>('RCP26-NEW'!BZ37*'Per Unit Emission'!AA80)*3412969.28327645/'Life time change'!$C35</f>
        <v>196737498.87010545</v>
      </c>
      <c r="FI124">
        <f>('RCP26-NEW'!CA37*'Per Unit Emission'!AB80)*3412969.28327645/'Life time change'!$C35</f>
        <v>1269495607.2191567</v>
      </c>
      <c r="FJ124">
        <f>('RCP26-NEW'!CB37*'Per Unit Emission'!AC80)*3412969.28327645/'Life time change'!$C35</f>
        <v>243927129.9524318</v>
      </c>
      <c r="FK124">
        <f>('RCP26-NEW'!CC37*'Per Unit Emission'!AD80)*3412969.28327645/'Life time change'!$C35</f>
        <v>77270077.631052256</v>
      </c>
      <c r="FL124">
        <f>('RCP26-NEW'!CD37*'Per Unit Emission'!AE80)*3412969.28327645/'Life time change'!$C35</f>
        <v>70529545.280846223</v>
      </c>
      <c r="FM124">
        <f>('RCP26-NEW'!CE37*'Per Unit Emission'!AF80)*3412969.28327645/'Life time change'!$C35</f>
        <v>90541123.844803035</v>
      </c>
      <c r="FN124">
        <f>('RCP26-NEW'!CF37*'Per Unit Emission'!AG80)*3412969.28327645/'Life time change'!$C35</f>
        <v>6026441.7428326774</v>
      </c>
      <c r="FO124">
        <f>('RCP26-NEW'!CG37*'Per Unit Emission'!AH80)*3412969.28327645/'Life time change'!$C35</f>
        <v>110929612.4043164</v>
      </c>
      <c r="FP124">
        <f>('RCP26-NEW'!CH37*'Per Unit Emission'!AI80)*3412969.28327645/'Life time change'!$C35</f>
        <v>88290455.951208994</v>
      </c>
      <c r="FS124">
        <v>2043</v>
      </c>
      <c r="FT124">
        <f>('RCP19-NEW'!C37*'Per Unit Emission'!AK80)*3412969.28327645/'Life time change'!$C35</f>
        <v>0</v>
      </c>
      <c r="FU124">
        <f>('RCP19-NEW'!D37*'Per Unit Emission'!AL80)*3412969.28327645/'Life time change'!$C35</f>
        <v>0</v>
      </c>
      <c r="FV124">
        <f>('RCP19-NEW'!E37*'Per Unit Emission'!AM80)*3412969.28327645/'Life time change'!$C35</f>
        <v>0</v>
      </c>
      <c r="FW124">
        <f>('RCP19-NEW'!F37*'Per Unit Emission'!AN80)*3412969.28327645/'Life time change'!$C35</f>
        <v>0</v>
      </c>
      <c r="FX124">
        <f>('RCP19-NEW'!G37*'Per Unit Emission'!AO80)*3412969.28327645/'Life time change'!$C35</f>
        <v>0</v>
      </c>
      <c r="FY124">
        <f>('RCP19-NEW'!H37*'Per Unit Emission'!AP80)*3412969.28327645/'Life time change'!$C35</f>
        <v>0</v>
      </c>
      <c r="FZ124">
        <f>('RCP19-NEW'!I37*'Per Unit Emission'!AQ80)*3412969.28327645/'Life time change'!$C35</f>
        <v>0</v>
      </c>
      <c r="GA124">
        <f>('RCP19-NEW'!J37*'Per Unit Emission'!AR80)*3412969.28327645/'Life time change'!$C35</f>
        <v>0</v>
      </c>
      <c r="GB124">
        <f>('RCP19-NEW'!K37*'Per Unit Emission'!AS80)*3412969.28327645/'Life time change'!$C35</f>
        <v>0</v>
      </c>
      <c r="GC124">
        <f>('RCP19-NEW'!L37*'Per Unit Emission'!AT80)*3412969.28327645/'Life time change'!$C35</f>
        <v>0</v>
      </c>
      <c r="GD124">
        <f>('RCP19-NEW'!M37*'Per Unit Emission'!AU80)*3412969.28327645/'Life time change'!$C35</f>
        <v>0</v>
      </c>
      <c r="GE124">
        <f>('RCP19-NEW'!N37*'Per Unit Emission'!AV80)*3412969.28327645/'Life time change'!$C35</f>
        <v>0</v>
      </c>
      <c r="GF124">
        <f>('RCP19-NEW'!O37*'Per Unit Emission'!AW80)*3412969.28327645/'Life time change'!$C35</f>
        <v>0</v>
      </c>
      <c r="GG124">
        <f>('RCP19-NEW'!P37*'Per Unit Emission'!AX80)*3412969.28327645/'Life time change'!$C35</f>
        <v>0</v>
      </c>
      <c r="GH124">
        <f>('RCP19-NEW'!Q37*'Per Unit Emission'!AY80)*3412969.28327645/'Life time change'!$C35</f>
        <v>0</v>
      </c>
      <c r="GI124">
        <f>('RCP19-NEW'!R37*'Per Unit Emission'!AZ80)*3412969.28327645/'Life time change'!$C35</f>
        <v>0</v>
      </c>
      <c r="GJ124">
        <f>('RCP19-NEW'!S37*'Per Unit Emission'!BA80)*3412969.28327645</f>
        <v>0</v>
      </c>
      <c r="GK124">
        <f>('RCP19-NEW'!T37*'Per Unit Emission'!AK80)*3412969.28327645/'Life time change'!$C35</f>
        <v>338650645.43919355</v>
      </c>
      <c r="GL124">
        <f>('RCP19-NEW'!U37*'Per Unit Emission'!AL80)*3412969.28327645/'Life time change'!$C35</f>
        <v>105438909.14128378</v>
      </c>
      <c r="GM124">
        <f>('RCP19-NEW'!V37*'Per Unit Emission'!AM80)*3412969.28327645/'Life time change'!$C35</f>
        <v>0</v>
      </c>
      <c r="GN124">
        <f>('RCP19-NEW'!W37*'Per Unit Emission'!AN80)*3412969.28327645/'Life time change'!$C35</f>
        <v>42689198.230223037</v>
      </c>
      <c r="GO124">
        <f>('RCP19-NEW'!X37*'Per Unit Emission'!AO80)*3412969.28327645/'Life time change'!$C35</f>
        <v>132403107.21624246</v>
      </c>
      <c r="GP124">
        <f>('RCP19-NEW'!Y37*'Per Unit Emission'!AP80)*3412969.28327645/'Life time change'!$C35</f>
        <v>40103790.125978857</v>
      </c>
      <c r="GQ124">
        <f>('RCP19-NEW'!Z37*'Per Unit Emission'!AQ80)*3412969.28327645/'Life time change'!$C35</f>
        <v>35104237.435732193</v>
      </c>
      <c r="GR124">
        <f>('RCP19-NEW'!AA37*'Per Unit Emission'!AR80)*3412969.28327645/'Life time change'!$C35</f>
        <v>64223014.167374216</v>
      </c>
      <c r="GS124">
        <f>('RCP19-NEW'!AB37*'Per Unit Emission'!AS80)*3412969.28327645/'Life time change'!$C35</f>
        <v>262620443.77883452</v>
      </c>
      <c r="GT124">
        <f>('RCP19-NEW'!AC37*'Per Unit Emission'!AT80)*3412969.28327645/'Life time change'!$C35</f>
        <v>75067758.565117523</v>
      </c>
      <c r="GU124">
        <f>('RCP19-NEW'!AD37*'Per Unit Emission'!AU80)*3412969.28327645/'Life time change'!$C35</f>
        <v>0</v>
      </c>
      <c r="GV124">
        <f>('RCP19-NEW'!AE37*'Per Unit Emission'!AV80)*3412969.28327645/'Life time change'!$C35</f>
        <v>36876219.879944913</v>
      </c>
      <c r="GW124">
        <f>('RCP19-NEW'!AF37*'Per Unit Emission'!AW80)*3412969.28327645/'Life time change'!$C35</f>
        <v>27692987.510129418</v>
      </c>
      <c r="GX124">
        <f>('RCP19-NEW'!AG37*'Per Unit Emission'!AX80)*3412969.28327645/'Life time change'!$C35</f>
        <v>34265985.283356361</v>
      </c>
      <c r="GY124">
        <f>('RCP19-NEW'!AH37*'Per Unit Emission'!AY80)*3412969.28327645/'Life time change'!$C35</f>
        <v>23550638.459409066</v>
      </c>
      <c r="GZ124">
        <f>('RCP19-NEW'!AI37*'Per Unit Emission'!AZ80)*3412969.28327645/'Life time change'!$C35</f>
        <v>244150378.06066045</v>
      </c>
      <c r="HA124">
        <f>('RCP19-NEW'!AJ37*'Per Unit Emission'!BA80)*3412969.28327645</f>
        <v>0</v>
      </c>
      <c r="HB124">
        <f>('RCP19-NEW'!AK37*'Per Unit Emission'!AK80)*3412969.28327645/'Life time change'!$C35</f>
        <v>340000896.57524717</v>
      </c>
      <c r="HC124">
        <f>('RCP19-NEW'!AL37*'Per Unit Emission'!AL80)*3412969.28327645/'Life time change'!$C35</f>
        <v>305455126.76536471</v>
      </c>
      <c r="HD124">
        <f>('RCP19-NEW'!AM37*'Per Unit Emission'!AM80)*3412969.28327645/'Life time change'!$C35</f>
        <v>0</v>
      </c>
      <c r="HE124">
        <f>('RCP19-NEW'!AN37*'Per Unit Emission'!AN80)*3412969.28327645/'Life time change'!$C35</f>
        <v>52318579.353403047</v>
      </c>
      <c r="HF124">
        <f>('RCP19-NEW'!AO37*'Per Unit Emission'!AO80)*3412969.28327645/'Life time change'!$C35</f>
        <v>350177147.85558075</v>
      </c>
      <c r="HG124">
        <f>('RCP19-NEW'!AP37*'Per Unit Emission'!AP80)*3412969.28327645/'Life time change'!$C35</f>
        <v>80206355.594366565</v>
      </c>
      <c r="HH124">
        <f>('RCP19-NEW'!AQ37*'Per Unit Emission'!AQ80)*3412969.28327645/'Life time change'!$C35</f>
        <v>70208474.871464387</v>
      </c>
      <c r="HI124">
        <f>('RCP19-NEW'!AR37*'Per Unit Emission'!AR80)*3412969.28327645/'Life time change'!$C35</f>
        <v>109148287.73571655</v>
      </c>
      <c r="HJ124">
        <f>('RCP19-NEW'!AS37*'Per Unit Emission'!AS80)*3412969.28327645/'Life time change'!$C35</f>
        <v>525240887.55766904</v>
      </c>
      <c r="HK124">
        <f>('RCP19-NEW'!AT37*'Per Unit Emission'!AT80)*3412969.28327645/'Life time change'!$C35</f>
        <v>150135517.13023573</v>
      </c>
      <c r="HL124">
        <f>('RCP19-NEW'!AU37*'Per Unit Emission'!AU80)*3412969.28327645/'Life time change'!$C35</f>
        <v>0</v>
      </c>
      <c r="HM124">
        <f>('RCP19-NEW'!AV37*'Per Unit Emission'!AV80)*3412969.28327645/'Life time change'!$C35</f>
        <v>73752387.751682192</v>
      </c>
      <c r="HN124">
        <f>('RCP19-NEW'!AW37*'Per Unit Emission'!AW80)*3412969.28327645/'Life time change'!$C35</f>
        <v>55385975.020258904</v>
      </c>
      <c r="HO124">
        <f>('RCP19-NEW'!AX37*'Per Unit Emission'!AX80)*3412969.28327645/'Life time change'!$C35</f>
        <v>68530807.562079385</v>
      </c>
      <c r="HP124">
        <f>('RCP19-NEW'!AY37*'Per Unit Emission'!AY80)*3412969.28327645/'Life time change'!$C35</f>
        <v>51312921.847257175</v>
      </c>
      <c r="HQ124">
        <f>('RCP19-NEW'!AZ37*'Per Unit Emission'!AZ80)*3412969.28327645/'Life time change'!$C35</f>
        <v>488300756.12132162</v>
      </c>
      <c r="HR124">
        <f>('RCP19-NEW'!BA37*'Per Unit Emission'!BA80)*3412969.28327645</f>
        <v>0</v>
      </c>
      <c r="HS124">
        <f>('RCP19-NEW'!BB37*'Per Unit Emission'!AK80)*3412969.28327645/'Life time change'!$C35</f>
        <v>341193346.32876074</v>
      </c>
      <c r="HT124">
        <f>('RCP19-NEW'!BC37*'Per Unit Emission'!AL80)*3412969.28327645/'Life time change'!$C35</f>
        <v>323121706.72786146</v>
      </c>
      <c r="HU124">
        <f>('RCP19-NEW'!BD37*'Per Unit Emission'!AM80)*3412969.28327645/'Life time change'!$C35</f>
        <v>0</v>
      </c>
      <c r="HV124">
        <f>('RCP19-NEW'!BE37*'Per Unit Emission'!AN80)*3412969.28327645/'Life time change'!$C35</f>
        <v>52392685.084612422</v>
      </c>
      <c r="HW124">
        <f>('RCP19-NEW'!BF37*'Per Unit Emission'!AO80)*3412969.28327645/'Life time change'!$C35</f>
        <v>350658643.74335384</v>
      </c>
      <c r="HX124">
        <f>('RCP19-NEW'!BG37*'Per Unit Emission'!AP80)*3412969.28327645/'Life time change'!$C35</f>
        <v>120303649.51288491</v>
      </c>
      <c r="HY124">
        <f>('RCP19-NEW'!BH37*'Per Unit Emission'!AQ80)*3412969.28327645/'Life time change'!$C35</f>
        <v>120801187.73459381</v>
      </c>
      <c r="HZ124">
        <f>('RCP19-NEW'!BI37*'Per Unit Emission'!AR80)*3412969.28327645/'Life time change'!$C35</f>
        <v>109514923.35720856</v>
      </c>
      <c r="IA124">
        <f>('RCP19-NEW'!BJ37*'Per Unit Emission'!AS80)*3412969.28327645/'Life time change'!$C35</f>
        <v>555618471.85883915</v>
      </c>
      <c r="IB124">
        <f>('RCP19-NEW'!BK37*'Per Unit Emission'!AT80)*3412969.28327645/'Life time change'!$C35</f>
        <v>235905926.41079509</v>
      </c>
      <c r="IC124">
        <f>('RCP19-NEW'!BL37*'Per Unit Emission'!AU80)*3412969.28327645/'Life time change'!$C35</f>
        <v>0</v>
      </c>
      <c r="ID124">
        <f>('RCP19-NEW'!BM37*'Per Unit Emission'!AV80)*3412969.28327645/'Life time change'!$C35</f>
        <v>111607434.7227042</v>
      </c>
      <c r="IE124">
        <f>('RCP19-NEW'!BN37*'Per Unit Emission'!AW80)*3412969.28327645/'Life time change'!$C35</f>
        <v>82524591.507882431</v>
      </c>
      <c r="IF124">
        <f>('RCP19-NEW'!BO37*'Per Unit Emission'!AX80)*3412969.28327645/'Life time change'!$C35</f>
        <v>90757777.240832493</v>
      </c>
      <c r="IG124">
        <f>('RCP19-NEW'!BP37*'Per Unit Emission'!AY80)*3412969.28327645/'Life time change'!$C35</f>
        <v>60639259.971773662</v>
      </c>
      <c r="IH124">
        <f>('RCP19-NEW'!BQ37*'Per Unit Emission'!AZ80)*3412969.28327645/'Life time change'!$C35</f>
        <v>815104477.94017541</v>
      </c>
      <c r="II124">
        <f>('RCP19-NEW'!BR37*'Per Unit Emission'!BA80)*3412969.28327645</f>
        <v>0</v>
      </c>
      <c r="IJ124">
        <f>('RCP19-NEW'!BS37*'Per Unit Emission'!AK80)*3412969.28327645/'Life time change'!$C35</f>
        <v>342264499.43949199</v>
      </c>
      <c r="IK124">
        <f>('RCP19-NEW'!BT37*'Per Unit Emission'!AL80)*3412969.28327645/'Life time change'!$C35</f>
        <v>323492052.20401561</v>
      </c>
      <c r="IL124">
        <f>('RCP19-NEW'!BU37*'Per Unit Emission'!AM80)*3412969.28327645/'Life time change'!$C35</f>
        <v>0</v>
      </c>
      <c r="IM124">
        <f>('RCP19-NEW'!BV37*'Per Unit Emission'!AN80)*3412969.28327645/'Life time change'!$C35</f>
        <v>52456663.31970223</v>
      </c>
      <c r="IN124">
        <f>('RCP19-NEW'!BW37*'Per Unit Emission'!AO80)*3412969.28327645/'Life time change'!$C35</f>
        <v>351089854.07365495</v>
      </c>
      <c r="IO124">
        <f>('RCP19-NEW'!BX37*'Per Unit Emission'!AP80)*3412969.28327645/'Life time change'!$C35</f>
        <v>157852554.78680211</v>
      </c>
      <c r="IP124">
        <f>('RCP19-NEW'!BY37*'Per Unit Emission'!AQ80)*3412969.28327645/'Life time change'!$C35</f>
        <v>120840809.7197113</v>
      </c>
      <c r="IQ124">
        <f>('RCP19-NEW'!BZ37*'Per Unit Emission'!AR80)*3412969.28327645/'Life time change'!$C35</f>
        <v>109823823.79861327</v>
      </c>
      <c r="IR124">
        <f>('RCP19-NEW'!CA37*'Per Unit Emission'!AS80)*3412969.28327645/'Life time change'!$C35</f>
        <v>556632735.59772658</v>
      </c>
      <c r="IS124">
        <f>('RCP19-NEW'!CB37*'Per Unit Emission'!AT80)*3412969.28327645/'Life time change'!$C35</f>
        <v>236042742.50341979</v>
      </c>
      <c r="IT124">
        <f>('RCP19-NEW'!CC37*'Per Unit Emission'!AU80)*3412969.28327645/'Life time change'!$C35</f>
        <v>0</v>
      </c>
      <c r="IU124">
        <f>('RCP19-NEW'!CD37*'Per Unit Emission'!AV80)*3412969.28327645/'Life time change'!$C35</f>
        <v>131946907.56658445</v>
      </c>
      <c r="IV124">
        <f>('RCP19-NEW'!CE37*'Per Unit Emission'!AW80)*3412969.28327645/'Life time change'!$C35</f>
        <v>82576870.896316081</v>
      </c>
      <c r="IW124">
        <f>('RCP19-NEW'!CF37*'Per Unit Emission'!AX80)*3412969.28327645/'Life time change'!$C35</f>
        <v>90860702.459227905</v>
      </c>
      <c r="IX124">
        <f>('RCP19-NEW'!CG37*'Per Unit Emission'!AY80)*3412969.28327645/'Life time change'!$C35</f>
        <v>60705979.069891326</v>
      </c>
      <c r="IY124">
        <f>('RCP19-NEW'!CH37*'Per Unit Emission'!AZ80)*3412969.28327645/'Life time change'!$C35</f>
        <v>815438043.17687821</v>
      </c>
    </row>
    <row r="125" spans="1:259" x14ac:dyDescent="0.25">
      <c r="A125">
        <v>2044</v>
      </c>
      <c r="B125">
        <f>('Base-New'!C38*'Per Unit Emission'!C81)*3412969.28327645/'Life time change'!$C36</f>
        <v>0</v>
      </c>
      <c r="C125">
        <f>('Base-New'!D38*'Per Unit Emission'!D81)*3412969.28327645/'Life time change'!$C36</f>
        <v>0</v>
      </c>
      <c r="D125">
        <f>('Base-New'!E38*'Per Unit Emission'!E81)*3412969.28327645/'Life time change'!$C36</f>
        <v>0</v>
      </c>
      <c r="E125">
        <f>('Base-New'!F38*'Per Unit Emission'!F81)*3412969.28327645/'Life time change'!$C36</f>
        <v>0</v>
      </c>
      <c r="F125">
        <f>('Base-New'!G38*'Per Unit Emission'!G81)*3412969.28327645/'Life time change'!$C36</f>
        <v>0</v>
      </c>
      <c r="G125">
        <f>('Base-New'!H38*'Per Unit Emission'!H81)*3412969.28327645/'Life time change'!$C36</f>
        <v>0</v>
      </c>
      <c r="H125">
        <f>('Base-New'!I38*'Per Unit Emission'!I81)*3412969.28327645/'Life time change'!$C36</f>
        <v>0</v>
      </c>
      <c r="I125">
        <f>('Base-New'!J38*'Per Unit Emission'!J81)*3412969.28327645/'Life time change'!$C36</f>
        <v>0</v>
      </c>
      <c r="J125">
        <f>('Base-New'!K38*'Per Unit Emission'!K81)*3412969.28327645/'Life time change'!$C36</f>
        <v>0</v>
      </c>
      <c r="K125">
        <f>('Base-New'!L38*'Per Unit Emission'!L81)*3412969.28327645/'Life time change'!$C36</f>
        <v>0</v>
      </c>
      <c r="L125">
        <f>('Base-New'!M38*'Per Unit Emission'!M81)*3412969.28327645/'Life time change'!$C36</f>
        <v>0</v>
      </c>
      <c r="M125">
        <f>('Base-New'!N38*'Per Unit Emission'!N81)*3412969.28327645/'Life time change'!$C36</f>
        <v>0</v>
      </c>
      <c r="N125">
        <f>('Base-New'!O38*'Per Unit Emission'!O81)*3412969.28327645/'Life time change'!$C36</f>
        <v>0</v>
      </c>
      <c r="O125">
        <f>('Base-New'!P38*'Per Unit Emission'!P81)*3412969.28327645/'Life time change'!$C36</f>
        <v>0</v>
      </c>
      <c r="P125">
        <f>('Base-New'!Q38*'Per Unit Emission'!Q81)*3412969.28327645/'Life time change'!$C36</f>
        <v>0</v>
      </c>
      <c r="Q125">
        <f>('Base-New'!R38*'Per Unit Emission'!R81)*3412969.28327645/'Life time change'!$C36</f>
        <v>0</v>
      </c>
      <c r="R125">
        <v>34</v>
      </c>
      <c r="S125">
        <f>('Base-New'!T38*'Per Unit Emission'!C81)*3412969.28327645/'Life time change'!$C36</f>
        <v>0</v>
      </c>
      <c r="T125">
        <f>('Base-New'!U38*'Per Unit Emission'!D81)*3412969.28327645/'Life time change'!$C36</f>
        <v>334266850.15222746</v>
      </c>
      <c r="U125">
        <f>('Base-New'!V38*'Per Unit Emission'!E81)*3412969.28327645/'Life time change'!$C36</f>
        <v>57310655.228396371</v>
      </c>
      <c r="V125">
        <f>('Base-New'!W38*'Per Unit Emission'!F81)*3412969.28327645/'Life time change'!$C36</f>
        <v>43363486.567274198</v>
      </c>
      <c r="W125">
        <f>('Base-New'!X38*'Per Unit Emission'!G81)*3412969.28327645/'Life time change'!$C36</f>
        <v>0</v>
      </c>
      <c r="X125">
        <f>('Base-New'!Y38*'Per Unit Emission'!H81)*3412969.28327645/'Life time change'!$C36</f>
        <v>28218025.00576444</v>
      </c>
      <c r="Y125">
        <f>('Base-New'!Z38*'Per Unit Emission'!I81)*3412969.28327645/'Life time change'!$C36</f>
        <v>40999222.548318833</v>
      </c>
      <c r="Z125">
        <f>('Base-New'!AA38*'Per Unit Emission'!J81)*3412969.28327645/'Life time change'!$C36</f>
        <v>122482840.2016131</v>
      </c>
      <c r="AA125">
        <f>('Base-New'!AB38*'Per Unit Emission'!K81)*3412969.28327645/'Life time change'!$C36</f>
        <v>572835849.22047842</v>
      </c>
      <c r="AB125">
        <f>('Base-New'!AC38*'Per Unit Emission'!L81)*3412969.28327645/'Life time change'!$C36</f>
        <v>109604015.41886289</v>
      </c>
      <c r="AC125">
        <f>('Base-New'!AD38*'Per Unit Emission'!M81)*3412969.28327645/'Life time change'!$C36</f>
        <v>92883566.830868647</v>
      </c>
      <c r="AD125">
        <f>('Base-New'!AE38*'Per Unit Emission'!N81)*3412969.28327645/'Life time change'!$C36</f>
        <v>19569641.559305776</v>
      </c>
      <c r="AE125">
        <f>('Base-New'!AF38*'Per Unit Emission'!O81)*3412969.28327645/'Life time change'!$C36</f>
        <v>54402954.590652026</v>
      </c>
      <c r="AF125">
        <f>('Base-New'!AG38*'Per Unit Emission'!P81)*3412969.28327645/'Life time change'!$C36</f>
        <v>62328258.658359885</v>
      </c>
      <c r="AG125">
        <f>('Base-New'!AH38*'Per Unit Emission'!Q81)*3412969.28327645/'Life time change'!$C36</f>
        <v>51852895.758708999</v>
      </c>
      <c r="AH125">
        <f>('Base-New'!AI38*'Per Unit Emission'!R81)*3412969.28327645/'Life time change'!$C36</f>
        <v>185071529.50652349</v>
      </c>
      <c r="AI125">
        <v>34</v>
      </c>
      <c r="AJ125">
        <f>('Base-New'!AK38*'Per Unit Emission'!C81)*3412969.28327645/'Life time change'!$C36</f>
        <v>0</v>
      </c>
      <c r="AK125">
        <f>('Base-New'!AL38*'Per Unit Emission'!D81)*3412969.28327645/'Life time change'!$C36</f>
        <v>680672070.78414857</v>
      </c>
      <c r="AL125">
        <f>('Base-New'!AM38*'Per Unit Emission'!E81)*3412969.28327645/'Life time change'!$C36</f>
        <v>125812551.08854312</v>
      </c>
      <c r="AM125">
        <f>('Base-New'!AN38*'Per Unit Emission'!F81)*3412969.28327645/'Life time change'!$C36</f>
        <v>136384923.96907893</v>
      </c>
      <c r="AN125">
        <f>('Base-New'!AO38*'Per Unit Emission'!G81)*3412969.28327645/'Life time change'!$C36</f>
        <v>0</v>
      </c>
      <c r="AO125">
        <f>('Base-New'!AP38*'Per Unit Emission'!H81)*3412969.28327645/'Life time change'!$C36</f>
        <v>56436050.011529036</v>
      </c>
      <c r="AP125">
        <f>('Base-New'!AQ38*'Per Unit Emission'!I81)*3412969.28327645/'Life time change'!$C36</f>
        <v>81990071.4065983</v>
      </c>
      <c r="AQ125">
        <f>('Base-New'!AR38*'Per Unit Emission'!J81)*3412969.28327645/'Life time change'!$C36</f>
        <v>272396010.30456609</v>
      </c>
      <c r="AR125">
        <f>('Base-New'!AS38*'Per Unit Emission'!K81)*3412969.28327645/'Life time change'!$C36</f>
        <v>1136869404.6775939</v>
      </c>
      <c r="AS125">
        <f>('Base-New'!AT38*'Per Unit Emission'!L81)*3412969.28327645/'Life time change'!$C36</f>
        <v>219208030.83772552</v>
      </c>
      <c r="AT125">
        <f>('Base-New'!AU38*'Per Unit Emission'!M81)*3412969.28327645/'Life time change'!$C36</f>
        <v>185767133.66173729</v>
      </c>
      <c r="AU125">
        <f>('Base-New'!AV38*'Per Unit Emission'!N81)*3412969.28327645/'Life time change'!$C36</f>
        <v>45232549.563581973</v>
      </c>
      <c r="AV125">
        <f>('Base-New'!AW38*'Per Unit Emission'!O81)*3412969.28327645/'Life time change'!$C36</f>
        <v>108805909.1813042</v>
      </c>
      <c r="AW125">
        <f>('Base-New'!AX38*'Per Unit Emission'!P81)*3412969.28327645/'Life time change'!$C36</f>
        <v>124656517.31671996</v>
      </c>
      <c r="AX125">
        <f>('Base-New'!AY38*'Per Unit Emission'!Q81)*3412969.28327645/'Life time change'!$C36</f>
        <v>103705791.517418</v>
      </c>
      <c r="AY125">
        <f>('Base-New'!AZ38*'Per Unit Emission'!R81)*3412969.28327645/'Life time change'!$C36</f>
        <v>370143059.01304698</v>
      </c>
      <c r="AZ125">
        <v>34</v>
      </c>
      <c r="BA125">
        <f>('Base-New'!BB38*'Per Unit Emission'!C81)*3412969.28327645/'Life time change'!$C36</f>
        <v>0</v>
      </c>
      <c r="BB125">
        <f>('Base-New'!BC38*'Per Unit Emission'!D81)*3412969.28327645/'Life time change'!$C36</f>
        <v>1219415419.1686661</v>
      </c>
      <c r="BC125">
        <f>('Base-New'!BD38*'Per Unit Emission'!E81)*3412969.28327645/'Life time change'!$C36</f>
        <v>126010251.03521053</v>
      </c>
      <c r="BD125">
        <f>('Base-New'!BE38*'Per Unit Emission'!F81)*3412969.28327645/'Life time change'!$C36</f>
        <v>136455481.82118452</v>
      </c>
      <c r="BE125">
        <f>('Base-New'!BF38*'Per Unit Emission'!G81)*3412969.28327645/'Life time change'!$C36</f>
        <v>0</v>
      </c>
      <c r="BF125">
        <f>('Base-New'!BG38*'Per Unit Emission'!H81)*3412969.28327645/'Life time change'!$C36</f>
        <v>84654006.793048561</v>
      </c>
      <c r="BG125">
        <f>('Base-New'!BH38*'Per Unit Emission'!I81)*3412969.28327645/'Life time change'!$C36</f>
        <v>133938169.32552394</v>
      </c>
      <c r="BH125">
        <f>('Base-New'!BI38*'Per Unit Emission'!J81)*3412969.28327645/'Life time change'!$C36</f>
        <v>361682700.02123207</v>
      </c>
      <c r="BI125">
        <f>('Base-New'!BJ38*'Per Unit Emission'!K81)*3412969.28327645/'Life time change'!$C36</f>
        <v>1138110690.2432587</v>
      </c>
      <c r="BJ125">
        <f>('Base-New'!BK38*'Per Unit Emission'!L81)*3412969.28327645/'Life time change'!$C36</f>
        <v>337484787.37796253</v>
      </c>
      <c r="BK125">
        <f>('Base-New'!BL38*'Per Unit Emission'!M81)*3412969.28327645/'Life time change'!$C36</f>
        <v>209333233.41587639</v>
      </c>
      <c r="BL125">
        <f>('Base-New'!BM38*'Per Unit Emission'!N81)*3412969.28327645/'Life time change'!$C36</f>
        <v>61326229.177827284</v>
      </c>
      <c r="BM125">
        <f>('Base-New'!BN38*'Per Unit Emission'!O81)*3412969.28327645/'Life time change'!$C36</f>
        <v>144992191.51006836</v>
      </c>
      <c r="BN125">
        <f>('Base-New'!BO38*'Per Unit Emission'!P81)*3412969.28327645/'Life time change'!$C36</f>
        <v>162433196.07935756</v>
      </c>
      <c r="BO125">
        <f>('Base-New'!BP38*'Per Unit Emission'!Q81)*3412969.28327645/'Life time change'!$C36</f>
        <v>159179151.72603327</v>
      </c>
      <c r="BP125">
        <f>('Base-New'!BQ38*'Per Unit Emission'!R81)*3412969.28327645/'Life time change'!$C36</f>
        <v>372130654.93478024</v>
      </c>
      <c r="BQ125">
        <v>34</v>
      </c>
      <c r="BR125">
        <f>('Base-New'!BS38*'Per Unit Emission'!C81)*3412969.28327645/'Life time change'!$C36</f>
        <v>0</v>
      </c>
      <c r="BS125">
        <f>('Base-New'!BT38*'Per Unit Emission'!D81)*3412969.28327645/'Life time change'!$C36</f>
        <v>1219877425.0336676</v>
      </c>
      <c r="BT125">
        <f>('Base-New'!BU38*'Per Unit Emission'!E81)*3412969.28327645/'Life time change'!$C36</f>
        <v>126167538.47209969</v>
      </c>
      <c r="BU125">
        <f>('Base-New'!BV38*'Per Unit Emission'!F81)*3412969.28327645/'Life time change'!$C36</f>
        <v>136518003.22485301</v>
      </c>
      <c r="BV125">
        <f>('Base-New'!BW38*'Per Unit Emission'!G81)*3412969.28327645/'Life time change'!$C36</f>
        <v>0</v>
      </c>
      <c r="BW125">
        <f>('Base-New'!BX38*'Per Unit Emission'!H81)*3412969.28327645/'Life time change'!$C36</f>
        <v>96700117.318531826</v>
      </c>
      <c r="BX125">
        <f>('Base-New'!BY38*'Per Unit Emission'!I81)*3412969.28327645/'Life time change'!$C36</f>
        <v>133987213.56879519</v>
      </c>
      <c r="BY125">
        <f>('Base-New'!BZ38*'Per Unit Emission'!J81)*3412969.28327645/'Life time change'!$C36</f>
        <v>361849757.77253562</v>
      </c>
      <c r="BZ125">
        <f>('Base-New'!CA38*'Per Unit Emission'!K81)*3412969.28327645/'Life time change'!$C36</f>
        <v>1139092206.7084224</v>
      </c>
      <c r="CA125">
        <f>('Base-New'!CB38*'Per Unit Emission'!L81)*3412969.28327645/'Life time change'!$C36</f>
        <v>337603145.34464616</v>
      </c>
      <c r="CB125">
        <f>('Base-New'!CC38*'Per Unit Emission'!M81)*3412969.28327645/'Life time change'!$C36</f>
        <v>209474093.44776997</v>
      </c>
      <c r="CC125">
        <f>('Base-New'!CD38*'Per Unit Emission'!N81)*3412969.28327645/'Life time change'!$C36</f>
        <v>61349484.423252031</v>
      </c>
      <c r="CD125">
        <f>('Base-New'!CE38*'Per Unit Emission'!O81)*3412969.28327645/'Life time change'!$C36</f>
        <v>145069465.39975685</v>
      </c>
      <c r="CE125">
        <f>('Base-New'!CF38*'Per Unit Emission'!P81)*3412969.28327645/'Life time change'!$C36</f>
        <v>162497605.73649195</v>
      </c>
      <c r="CF125">
        <f>('Base-New'!CG38*'Per Unit Emission'!Q81)*3412969.28327645/'Life time change'!$C36</f>
        <v>171639508.63369811</v>
      </c>
      <c r="CG125">
        <f>('Base-New'!CH38*'Per Unit Emission'!R81)*3412969.28327645/'Life time change'!$C36</f>
        <v>372441108.54716462</v>
      </c>
      <c r="CJ125">
        <v>2044</v>
      </c>
      <c r="CK125">
        <f>('RCP26-NEW'!C38*'Per Unit Emission'!T81)*3412969.28327645/'Life time change'!$C36</f>
        <v>0</v>
      </c>
      <c r="CL125">
        <f>('RCP26-NEW'!D38*'Per Unit Emission'!U81)*3412969.28327645/'Life time change'!$C36</f>
        <v>0</v>
      </c>
      <c r="CM125">
        <f>('RCP26-NEW'!E38*'Per Unit Emission'!V81)*3412969.28327645/'Life time change'!$C36</f>
        <v>0</v>
      </c>
      <c r="CN125">
        <f>('RCP26-NEW'!F38*'Per Unit Emission'!W81)*3412969.28327645/'Life time change'!$C36</f>
        <v>0</v>
      </c>
      <c r="CO125">
        <f>('RCP26-NEW'!G38*'Per Unit Emission'!X81)*3412969.28327645/'Life time change'!$C36</f>
        <v>0</v>
      </c>
      <c r="CP125">
        <f>('RCP26-NEW'!H38*'Per Unit Emission'!Y81)*3412969.28327645/'Life time change'!$C36</f>
        <v>0</v>
      </c>
      <c r="CQ125">
        <f>('RCP26-NEW'!I38*'Per Unit Emission'!Z81)*3412969.28327645/'Life time change'!$C36</f>
        <v>0</v>
      </c>
      <c r="CR125">
        <f>('RCP26-NEW'!J38*'Per Unit Emission'!AA81)*3412969.28327645/'Life time change'!$C36</f>
        <v>0</v>
      </c>
      <c r="CS125">
        <f>('RCP26-NEW'!K38*'Per Unit Emission'!AB81)*3412969.28327645/'Life time change'!$C36</f>
        <v>0</v>
      </c>
      <c r="CT125">
        <f>('RCP26-NEW'!L38*'Per Unit Emission'!AC81)*3412969.28327645/'Life time change'!$C36</f>
        <v>0</v>
      </c>
      <c r="CU125">
        <f>('RCP26-NEW'!M38*'Per Unit Emission'!AD81)*3412969.28327645/'Life time change'!$C36</f>
        <v>0</v>
      </c>
      <c r="CV125">
        <f>('RCP26-NEW'!N38*'Per Unit Emission'!AE81)*3412969.28327645/'Life time change'!$C36</f>
        <v>0</v>
      </c>
      <c r="CW125">
        <f>('RCP26-NEW'!O38*'Per Unit Emission'!AF81)*3412969.28327645/'Life time change'!$C36</f>
        <v>0</v>
      </c>
      <c r="CX125">
        <f>('RCP26-NEW'!P38*'Per Unit Emission'!AG81)*3412969.28327645/'Life time change'!$C36</f>
        <v>0</v>
      </c>
      <c r="CY125">
        <f>('RCP26-NEW'!Q38*'Per Unit Emission'!AH81)*3412969.28327645/'Life time change'!$C36</f>
        <v>0</v>
      </c>
      <c r="CZ125">
        <f>('RCP26-NEW'!R38*'Per Unit Emission'!AI81)*3412969.28327645/'Life time change'!$C36</f>
        <v>0</v>
      </c>
      <c r="DA125">
        <f>('RCP26-NEW'!S38*'Per Unit Emission'!AJ81)*3412969.28327645</f>
        <v>0</v>
      </c>
      <c r="DB125">
        <f>('RCP26-NEW'!T38*'Per Unit Emission'!T81)*3412969.28327645/'Life time change'!$C36</f>
        <v>393046721.52356446</v>
      </c>
      <c r="DC125">
        <f>('RCP26-NEW'!U38*'Per Unit Emission'!U81)*3412969.28327645/'Life time change'!$C36</f>
        <v>194541102.99135303</v>
      </c>
      <c r="DD125">
        <f>('RCP26-NEW'!V38*'Per Unit Emission'!V81)*3412969.28327645/'Life time change'!$C36</f>
        <v>0</v>
      </c>
      <c r="DE125">
        <f>('RCP26-NEW'!W38*'Per Unit Emission'!W81)*3412969.28327645/'Life time change'!$C36</f>
        <v>31076905.751058884</v>
      </c>
      <c r="DF125">
        <f>('RCP26-NEW'!X38*'Per Unit Emission'!X81)*3412969.28327645/'Life time change'!$C36</f>
        <v>205969443.63245666</v>
      </c>
      <c r="DG125">
        <f>('RCP26-NEW'!Y38*'Per Unit Emission'!Y81)*3412969.28327645/'Life time change'!$C36</f>
        <v>36537723.981548496</v>
      </c>
      <c r="DH125">
        <f>('RCP26-NEW'!Z38*'Per Unit Emission'!Z81)*3412969.28327645/'Life time change'!$C36</f>
        <v>27286740.028703757</v>
      </c>
      <c r="DI125">
        <f>('RCP26-NEW'!AA38*'Per Unit Emission'!AA81)*3412969.28327645/'Life time change'!$C36</f>
        <v>91432505.626517981</v>
      </c>
      <c r="DJ125">
        <f>('RCP26-NEW'!AB38*'Per Unit Emission'!AB81)*3412969.28327645/'Life time change'!$C36</f>
        <v>324438525.47426099</v>
      </c>
      <c r="DK125">
        <f>('RCP26-NEW'!AC38*'Per Unit Emission'!AC81)*3412969.28327645/'Life time change'!$C36</f>
        <v>79273892.243099079</v>
      </c>
      <c r="DL125">
        <f>('RCP26-NEW'!AD38*'Per Unit Emission'!AD81)*3412969.28327645/'Life time change'!$C36</f>
        <v>55113301.967019513</v>
      </c>
      <c r="DM125">
        <f>('RCP26-NEW'!AE38*'Per Unit Emission'!AE81)*3412969.28327645/'Life time change'!$C36</f>
        <v>26938593.243883479</v>
      </c>
      <c r="DN125">
        <f>('RCP26-NEW'!AF38*'Per Unit Emission'!AF81)*3412969.28327645/'Life time change'!$C36</f>
        <v>41780932.401372313</v>
      </c>
      <c r="DO125">
        <f>('RCP26-NEW'!AG38*'Per Unit Emission'!AG81)*3412969.28327645/'Life time change'!$C36</f>
        <v>9879281.3319889084</v>
      </c>
      <c r="DP125">
        <f>('RCP26-NEW'!AH38*'Per Unit Emission'!AH81)*3412969.28327645/'Life time change'!$C36</f>
        <v>35432917.880686782</v>
      </c>
      <c r="DQ125">
        <f>('RCP26-NEW'!AI38*'Per Unit Emission'!AI81)*3412969.28327645/'Life time change'!$C36</f>
        <v>86455118.588227034</v>
      </c>
      <c r="DR125">
        <f>('RCP26-NEW'!AJ38*'Per Unit Emission'!AJ81)*3412969.28327645</f>
        <v>0</v>
      </c>
      <c r="DS125">
        <f>('RCP26-NEW'!AK38*'Per Unit Emission'!T81)*3412969.28327645/'Life time change'!$C36</f>
        <v>1028740859.8089992</v>
      </c>
      <c r="DT125">
        <f>('RCP26-NEW'!AL38*'Per Unit Emission'!U81)*3412969.28327645/'Life time change'!$C36</f>
        <v>717240397.45865786</v>
      </c>
      <c r="DU125">
        <f>('RCP26-NEW'!AM38*'Per Unit Emission'!V81)*3412969.28327645/'Life time change'!$C36</f>
        <v>0</v>
      </c>
      <c r="DV125">
        <f>('RCP26-NEW'!AN38*'Per Unit Emission'!W81)*3412969.28327645/'Life time change'!$C36</f>
        <v>105982238.51049705</v>
      </c>
      <c r="DW125">
        <f>('RCP26-NEW'!AO38*'Per Unit Emission'!X81)*3412969.28327645/'Life time change'!$C36</f>
        <v>570100198.48611081</v>
      </c>
      <c r="DX125">
        <f>('RCP26-NEW'!AP38*'Per Unit Emission'!Y81)*3412969.28327645/'Life time change'!$C36</f>
        <v>73075202.154079869</v>
      </c>
      <c r="DY125">
        <f>('RCP26-NEW'!AQ38*'Per Unit Emission'!Z81)*3412969.28327645/'Life time change'!$C36</f>
        <v>54561373.110922173</v>
      </c>
      <c r="DZ125">
        <f>('RCP26-NEW'!AR38*'Per Unit Emission'!AA81)*3412969.28327645/'Life time change'!$C36</f>
        <v>182865011.25303558</v>
      </c>
      <c r="EA125">
        <f>('RCP26-NEW'!AS38*'Per Unit Emission'!AB81)*3412969.28327645/'Life time change'!$C36</f>
        <v>648877050.94852281</v>
      </c>
      <c r="EB125">
        <f>('RCP26-NEW'!AT38*'Per Unit Emission'!AC81)*3412969.28327645/'Life time change'!$C36</f>
        <v>158547784.48619777</v>
      </c>
      <c r="EC125">
        <f>('RCP26-NEW'!AU38*'Per Unit Emission'!AD81)*3412969.28327645/'Life time change'!$C36</f>
        <v>69230056.201396018</v>
      </c>
      <c r="ED125">
        <f>('RCP26-NEW'!AV38*'Per Unit Emission'!AE81)*3412969.28327645/'Life time change'!$C36</f>
        <v>53877118.163736053</v>
      </c>
      <c r="EE125">
        <f>('RCP26-NEW'!AW38*'Per Unit Emission'!AF81)*3412969.28327645/'Life time change'!$C36</f>
        <v>83560923.62010929</v>
      </c>
      <c r="EF125">
        <f>('RCP26-NEW'!AX38*'Per Unit Emission'!AG81)*3412969.28327645/'Life time change'!$C36</f>
        <v>10003372.268107709</v>
      </c>
      <c r="EG125">
        <f>('RCP26-NEW'!AY38*'Per Unit Emission'!AH81)*3412969.28327645/'Life time change'!$C36</f>
        <v>70864563.600575268</v>
      </c>
      <c r="EH125">
        <f>('RCP26-NEW'!AZ38*'Per Unit Emission'!AI81)*3412969.28327645/'Life time change'!$C36</f>
        <v>151127029.0287278</v>
      </c>
      <c r="EI125">
        <f>('RCP26-NEW'!BA38*'Per Unit Emission'!AJ81)*3412969.28327645</f>
        <v>0</v>
      </c>
      <c r="EJ125">
        <f>('RCP26-NEW'!BB38*'Per Unit Emission'!T81)*3412969.28327645/'Life time change'!$C36</f>
        <v>1029776698.9401859</v>
      </c>
      <c r="EK125">
        <f>('RCP26-NEW'!BC38*'Per Unit Emission'!U81)*3412969.28327645/'Life time change'!$C36</f>
        <v>717499268.7852397</v>
      </c>
      <c r="EL125">
        <f>('RCP26-NEW'!BD38*'Per Unit Emission'!V81)*3412969.28327645/'Life time change'!$C36</f>
        <v>0</v>
      </c>
      <c r="EM125">
        <f>('RCP26-NEW'!BE38*'Per Unit Emission'!W81)*3412969.28327645/'Life time change'!$C36</f>
        <v>106034545.38460279</v>
      </c>
      <c r="EN125">
        <f>('RCP26-NEW'!BF38*'Per Unit Emission'!X81)*3412969.28327645/'Life time change'!$C36</f>
        <v>570576331.79907405</v>
      </c>
      <c r="EO125">
        <f>('RCP26-NEW'!BG38*'Per Unit Emission'!Y81)*3412969.28327645/'Life time change'!$C36</f>
        <v>111341944.92572547</v>
      </c>
      <c r="EP125">
        <f>('RCP26-NEW'!BH38*'Per Unit Emission'!Z81)*3412969.28327645/'Life time change'!$C36</f>
        <v>88549493.951486155</v>
      </c>
      <c r="EQ125">
        <f>('RCP26-NEW'!BI38*'Per Unit Emission'!AA81)*3412969.28327645/'Life time change'!$C36</f>
        <v>261821016.83662608</v>
      </c>
      <c r="ER125">
        <f>('RCP26-NEW'!BJ38*'Per Unit Emission'!AB81)*3412969.28327645/'Life time change'!$C36</f>
        <v>699013329.17439449</v>
      </c>
      <c r="ES125">
        <f>('RCP26-NEW'!BK38*'Per Unit Emission'!AC81)*3412969.28327645/'Life time change'!$C36</f>
        <v>250283569.98723423</v>
      </c>
      <c r="ET125">
        <f>('RCP26-NEW'!BL38*'Per Unit Emission'!AD81)*3412969.28327645/'Life time change'!$C36</f>
        <v>69472760.179028824</v>
      </c>
      <c r="EU125">
        <f>('RCP26-NEW'!BM38*'Per Unit Emission'!AE81)*3412969.28327645/'Life time change'!$C36</f>
        <v>96826652.775843635</v>
      </c>
      <c r="EV125">
        <f>('RCP26-NEW'!BN38*'Per Unit Emission'!AF81)*3412969.28327645/'Life time change'!$C36</f>
        <v>125472973.08200979</v>
      </c>
      <c r="EW125">
        <f>('RCP26-NEW'!BO38*'Per Unit Emission'!AG81)*3412969.28327645/'Life time change'!$C36</f>
        <v>10106544.965058969</v>
      </c>
      <c r="EX125">
        <f>('RCP26-NEW'!BP38*'Per Unit Emission'!AH81)*3412969.28327645/'Life time change'!$C36</f>
        <v>106810284.33749986</v>
      </c>
      <c r="EY125">
        <f>('RCP26-NEW'!BQ38*'Per Unit Emission'!AI81)*3412969.28327645/'Life time change'!$C36</f>
        <v>151456665.29303744</v>
      </c>
      <c r="EZ125">
        <f>('RCP26-NEW'!BR38*'Per Unit Emission'!AJ81)*3412969.28327645</f>
        <v>0</v>
      </c>
      <c r="FA125">
        <f>('RCP26-NEW'!BS38*'Per Unit Emission'!T81)*3412969.28327645/'Life time change'!$C36</f>
        <v>1030700609.7988737</v>
      </c>
      <c r="FB125">
        <f>('RCP26-NEW'!BT38*'Per Unit Emission'!U81)*3412969.28327645/'Life time change'!$C36</f>
        <v>717753441.78356433</v>
      </c>
      <c r="FC125">
        <f>('RCP26-NEW'!BU38*'Per Unit Emission'!V81)*3412969.28327645/'Life time change'!$C36</f>
        <v>0</v>
      </c>
      <c r="FD125">
        <f>('RCP26-NEW'!BV38*'Per Unit Emission'!W81)*3412969.28327645/'Life time change'!$C36</f>
        <v>106082963.03559574</v>
      </c>
      <c r="FE125">
        <f>('RCP26-NEW'!BW38*'Per Unit Emission'!X81)*3412969.28327645/'Life time change'!$C36</f>
        <v>571007033.47501206</v>
      </c>
      <c r="FF125">
        <f>('RCP26-NEW'!BX38*'Per Unit Emission'!Y81)*3412969.28327645/'Life time change'!$C36</f>
        <v>134174954.02794361</v>
      </c>
      <c r="FG125">
        <f>('RCP26-NEW'!BY38*'Per Unit Emission'!Z81)*3412969.28327645/'Life time change'!$C36</f>
        <v>88589675.395148858</v>
      </c>
      <c r="FH125">
        <f>('RCP26-NEW'!BZ38*'Per Unit Emission'!AA81)*3412969.28327645/'Life time change'!$C36</f>
        <v>261966436.76452854</v>
      </c>
      <c r="FI125">
        <f>('RCP26-NEW'!CA38*'Per Unit Emission'!AB81)*3412969.28327645/'Life time change'!$C36</f>
        <v>699735390.49023616</v>
      </c>
      <c r="FJ125">
        <f>('RCP26-NEW'!CB38*'Per Unit Emission'!AC81)*3412969.28327645/'Life time change'!$C36</f>
        <v>250372989.25993985</v>
      </c>
      <c r="FK125">
        <f>('RCP26-NEW'!CC38*'Per Unit Emission'!AD81)*3412969.28327645/'Life time change'!$C36</f>
        <v>69664490.425429538</v>
      </c>
      <c r="FL125">
        <f>('RCP26-NEW'!CD38*'Per Unit Emission'!AE81)*3412969.28327645/'Life time change'!$C36</f>
        <v>96846730.478449255</v>
      </c>
      <c r="FM125">
        <f>('RCP26-NEW'!CE38*'Per Unit Emission'!AF81)*3412969.28327645/'Life time change'!$C36</f>
        <v>125531050.64025876</v>
      </c>
      <c r="FN125">
        <f>('RCP26-NEW'!CF38*'Per Unit Emission'!AG81)*3412969.28327645/'Life time change'!$C36</f>
        <v>10194967.577817131</v>
      </c>
      <c r="FO125">
        <f>('RCP26-NEW'!CG38*'Per Unit Emission'!AH81)*3412969.28327645/'Life time change'!$C36</f>
        <v>106862015.55106364</v>
      </c>
      <c r="FP125">
        <f>('RCP26-NEW'!CH38*'Per Unit Emission'!AI81)*3412969.28327645/'Life time change'!$C36</f>
        <v>151733985.47618431</v>
      </c>
      <c r="FS125">
        <v>2044</v>
      </c>
      <c r="FT125">
        <f>('RCP19-NEW'!C38*'Per Unit Emission'!AK81)*3412969.28327645/'Life time change'!$C36</f>
        <v>0</v>
      </c>
      <c r="FU125">
        <f>('RCP19-NEW'!D38*'Per Unit Emission'!AL81)*3412969.28327645/'Life time change'!$C36</f>
        <v>0</v>
      </c>
      <c r="FV125">
        <f>('RCP19-NEW'!E38*'Per Unit Emission'!AM81)*3412969.28327645/'Life time change'!$C36</f>
        <v>0</v>
      </c>
      <c r="FW125">
        <f>('RCP19-NEW'!F38*'Per Unit Emission'!AN81)*3412969.28327645/'Life time change'!$C36</f>
        <v>0</v>
      </c>
      <c r="FX125">
        <f>('RCP19-NEW'!G38*'Per Unit Emission'!AO81)*3412969.28327645/'Life time change'!$C36</f>
        <v>0</v>
      </c>
      <c r="FY125">
        <f>('RCP19-NEW'!H38*'Per Unit Emission'!AP81)*3412969.28327645/'Life time change'!$C36</f>
        <v>0</v>
      </c>
      <c r="FZ125">
        <f>('RCP19-NEW'!I38*'Per Unit Emission'!AQ81)*3412969.28327645/'Life time change'!$C36</f>
        <v>0</v>
      </c>
      <c r="GA125">
        <f>('RCP19-NEW'!J38*'Per Unit Emission'!AR81)*3412969.28327645/'Life time change'!$C36</f>
        <v>0</v>
      </c>
      <c r="GB125">
        <f>('RCP19-NEW'!K38*'Per Unit Emission'!AS81)*3412969.28327645/'Life time change'!$C36</f>
        <v>0</v>
      </c>
      <c r="GC125">
        <f>('RCP19-NEW'!L38*'Per Unit Emission'!AT81)*3412969.28327645/'Life time change'!$C36</f>
        <v>0</v>
      </c>
      <c r="GD125">
        <f>('RCP19-NEW'!M38*'Per Unit Emission'!AU81)*3412969.28327645/'Life time change'!$C36</f>
        <v>0</v>
      </c>
      <c r="GE125">
        <f>('RCP19-NEW'!N38*'Per Unit Emission'!AV81)*3412969.28327645/'Life time change'!$C36</f>
        <v>0</v>
      </c>
      <c r="GF125">
        <f>('RCP19-NEW'!O38*'Per Unit Emission'!AW81)*3412969.28327645/'Life time change'!$C36</f>
        <v>0</v>
      </c>
      <c r="GG125">
        <f>('RCP19-NEW'!P38*'Per Unit Emission'!AX81)*3412969.28327645/'Life time change'!$C36</f>
        <v>0</v>
      </c>
      <c r="GH125">
        <f>('RCP19-NEW'!Q38*'Per Unit Emission'!AY81)*3412969.28327645/'Life time change'!$C36</f>
        <v>0</v>
      </c>
      <c r="GI125">
        <f>('RCP19-NEW'!R38*'Per Unit Emission'!AZ81)*3412969.28327645/'Life time change'!$C36</f>
        <v>0</v>
      </c>
      <c r="GJ125">
        <f>('RCP19-NEW'!S38*'Per Unit Emission'!BA81)*3412969.28327645</f>
        <v>0</v>
      </c>
      <c r="GK125">
        <f>('RCP19-NEW'!T38*'Per Unit Emission'!AK81)*3412969.28327645/'Life time change'!$C36</f>
        <v>276033773.50006187</v>
      </c>
      <c r="GL125">
        <f>('RCP19-NEW'!U38*'Per Unit Emission'!AL81)*3412969.28327645/'Life time change'!$C36</f>
        <v>148240031.24587405</v>
      </c>
      <c r="GM125">
        <f>('RCP19-NEW'!V38*'Per Unit Emission'!AM81)*3412969.28327645/'Life time change'!$C36</f>
        <v>19391410.737378445</v>
      </c>
      <c r="GN125">
        <f>('RCP19-NEW'!W38*'Per Unit Emission'!AN81)*3412969.28327645/'Life time change'!$C36</f>
        <v>25430197.242335711</v>
      </c>
      <c r="GO125">
        <f>('RCP19-NEW'!X38*'Per Unit Emission'!AO81)*3412969.28327645/'Life time change'!$C36</f>
        <v>139754260.66274256</v>
      </c>
      <c r="GP125">
        <f>('RCP19-NEW'!Y38*'Per Unit Emission'!AP81)*3412969.28327645/'Life time change'!$C36</f>
        <v>38473421.899006322</v>
      </c>
      <c r="GQ125">
        <f>('RCP19-NEW'!Z38*'Per Unit Emission'!AQ81)*3412969.28327645/'Life time change'!$C36</f>
        <v>33683172.677299514</v>
      </c>
      <c r="GR125">
        <f>('RCP19-NEW'!AA38*'Per Unit Emission'!AR81)*3412969.28327645/'Life time change'!$C36</f>
        <v>66305245.46918679</v>
      </c>
      <c r="GS125">
        <f>('RCP19-NEW'!AB38*'Per Unit Emission'!AS81)*3412969.28327645/'Life time change'!$C36</f>
        <v>175268765.37029818</v>
      </c>
      <c r="GT125">
        <f>('RCP19-NEW'!AC38*'Per Unit Emission'!AT81)*3412969.28327645/'Life time change'!$C36</f>
        <v>74530523.526253566</v>
      </c>
      <c r="GU125">
        <f>('RCP19-NEW'!AD38*'Per Unit Emission'!AU81)*3412969.28327645/'Life time change'!$C36</f>
        <v>36673591.642772488</v>
      </c>
      <c r="GV125">
        <f>('RCP19-NEW'!AE38*'Per Unit Emission'!AV81)*3412969.28327645/'Life time change'!$C36</f>
        <v>24631110.658433311</v>
      </c>
      <c r="GW125">
        <f>('RCP19-NEW'!AF38*'Per Unit Emission'!AW81)*3412969.28327645/'Life time change'!$C36</f>
        <v>26189447.91926581</v>
      </c>
      <c r="GX125">
        <f>('RCP19-NEW'!AG38*'Per Unit Emission'!AX81)*3412969.28327645/'Life time change'!$C36</f>
        <v>29794812.300494339</v>
      </c>
      <c r="GY125">
        <f>('RCP19-NEW'!AH38*'Per Unit Emission'!AY81)*3412969.28327645/'Life time change'!$C36</f>
        <v>12598628.561729716</v>
      </c>
      <c r="GZ125">
        <f>('RCP19-NEW'!AI38*'Per Unit Emission'!AZ81)*3412969.28327645/'Life time change'!$C36</f>
        <v>183806038.75801733</v>
      </c>
      <c r="HA125">
        <f>('RCP19-NEW'!AJ38*'Per Unit Emission'!BA81)*3412969.28327645</f>
        <v>0</v>
      </c>
      <c r="HB125">
        <f>('RCP19-NEW'!AK38*'Per Unit Emission'!AK81)*3412969.28327645/'Life time change'!$C36</f>
        <v>277455480.78625411</v>
      </c>
      <c r="HC125">
        <f>('RCP19-NEW'!AL38*'Per Unit Emission'!AL81)*3412969.28327645/'Life time change'!$C36</f>
        <v>312947571.96489656</v>
      </c>
      <c r="HD125">
        <f>('RCP19-NEW'!AM38*'Per Unit Emission'!AM81)*3412969.28327645/'Life time change'!$C36</f>
        <v>20330651.700439703</v>
      </c>
      <c r="HE125">
        <f>('RCP19-NEW'!AN38*'Per Unit Emission'!AN81)*3412969.28327645/'Life time change'!$C36</f>
        <v>92300762.783430621</v>
      </c>
      <c r="HF125">
        <f>('RCP19-NEW'!AO38*'Per Unit Emission'!AO81)*3412969.28327645/'Life time change'!$C36</f>
        <v>424119117.96758586</v>
      </c>
      <c r="HG125">
        <f>('RCP19-NEW'!AP38*'Per Unit Emission'!AP81)*3412969.28327645/'Life time change'!$C36</f>
        <v>76945615.207234666</v>
      </c>
      <c r="HH125">
        <f>('RCP19-NEW'!AQ38*'Per Unit Emission'!AQ81)*3412969.28327645/'Life time change'!$C36</f>
        <v>67366345.354598776</v>
      </c>
      <c r="HI125">
        <f>('RCP19-NEW'!AR38*'Per Unit Emission'!AR81)*3412969.28327645/'Life time change'!$C36</f>
        <v>174133676.17385155</v>
      </c>
      <c r="HJ125">
        <f>('RCP19-NEW'!AS38*'Per Unit Emission'!AS81)*3412969.28327645/'Life time change'!$C36</f>
        <v>350537530.74059701</v>
      </c>
      <c r="HK125">
        <f>('RCP19-NEW'!AT38*'Per Unit Emission'!AT81)*3412969.28327645/'Life time change'!$C36</f>
        <v>149061047.05250713</v>
      </c>
      <c r="HL125">
        <f>('RCP19-NEW'!AU38*'Per Unit Emission'!AU81)*3412969.28327645/'Life time change'!$C36</f>
        <v>37232394.249358863</v>
      </c>
      <c r="HM125">
        <f>('RCP19-NEW'!AV38*'Per Unit Emission'!AV81)*3412969.28327645/'Life time change'!$C36</f>
        <v>49262169.12345808</v>
      </c>
      <c r="HN125">
        <f>('RCP19-NEW'!AW38*'Per Unit Emission'!AW81)*3412969.28327645/'Life time change'!$C36</f>
        <v>52378895.838531695</v>
      </c>
      <c r="HO125">
        <f>('RCP19-NEW'!AX38*'Per Unit Emission'!AX81)*3412969.28327645/'Life time change'!$C36</f>
        <v>59588463.624449164</v>
      </c>
      <c r="HP125">
        <f>('RCP19-NEW'!AY38*'Per Unit Emission'!AY81)*3412969.28327645/'Life time change'!$C36</f>
        <v>25197068.766024537</v>
      </c>
      <c r="HQ125">
        <f>('RCP19-NEW'!AZ38*'Per Unit Emission'!AZ81)*3412969.28327645/'Life time change'!$C36</f>
        <v>367612077.51603532</v>
      </c>
      <c r="HR125">
        <f>('RCP19-NEW'!BA38*'Per Unit Emission'!BA81)*3412969.28327645</f>
        <v>0</v>
      </c>
      <c r="HS125">
        <f>('RCP19-NEW'!BB38*'Per Unit Emission'!AK81)*3412969.28327645/'Life time change'!$C36</f>
        <v>278694163.90698487</v>
      </c>
      <c r="HT125">
        <f>('RCP19-NEW'!BC38*'Per Unit Emission'!AL81)*3412969.28327645/'Life time change'!$C36</f>
        <v>590505927.6552434</v>
      </c>
      <c r="HU125">
        <f>('RCP19-NEW'!BD38*'Per Unit Emission'!AM81)*3412969.28327645/'Life time change'!$C36</f>
        <v>20968421.695700571</v>
      </c>
      <c r="HV125">
        <f>('RCP19-NEW'!BE38*'Per Unit Emission'!AN81)*3412969.28327645/'Life time change'!$C36</f>
        <v>92376862.715716973</v>
      </c>
      <c r="HW125">
        <f>('RCP19-NEW'!BF38*'Per Unit Emission'!AO81)*3412969.28327645/'Life time change'!$C36</f>
        <v>447988086.82601815</v>
      </c>
      <c r="HX125">
        <f>('RCP19-NEW'!BG38*'Per Unit Emission'!AP81)*3412969.28327645/'Life time change'!$C36</f>
        <v>115412520.0351548</v>
      </c>
      <c r="HY125">
        <f>('RCP19-NEW'!BH38*'Per Unit Emission'!AQ81)*3412969.28327645/'Life time change'!$C36</f>
        <v>124071518.51543875</v>
      </c>
      <c r="HZ125">
        <f>('RCP19-NEW'!BI38*'Per Unit Emission'!AR81)*3412969.28327645/'Life time change'!$C36</f>
        <v>174514776.83722767</v>
      </c>
      <c r="IA125">
        <f>('RCP19-NEW'!BJ38*'Per Unit Emission'!AS81)*3412969.28327645/'Life time change'!$C36</f>
        <v>407795819.61257851</v>
      </c>
      <c r="IB125">
        <f>('RCP19-NEW'!BK38*'Per Unit Emission'!AT81)*3412969.28327645/'Life time change'!$C36</f>
        <v>258068374.57382429</v>
      </c>
      <c r="IC125">
        <f>('RCP19-NEW'!BL38*'Per Unit Emission'!AU81)*3412969.28327645/'Life time change'!$C36</f>
        <v>37692801.119021982</v>
      </c>
      <c r="ID125">
        <f>('RCP19-NEW'!BM38*'Per Unit Emission'!AV81)*3412969.28327645/'Life time change'!$C36</f>
        <v>73886780.217002377</v>
      </c>
      <c r="IE125">
        <f>('RCP19-NEW'!BN38*'Per Unit Emission'!AW81)*3412969.28327645/'Life time change'!$C36</f>
        <v>86024359.623600185</v>
      </c>
      <c r="IF125">
        <f>('RCP19-NEW'!BO38*'Per Unit Emission'!AX81)*3412969.28327645/'Life time change'!$C36</f>
        <v>89129736.011624262</v>
      </c>
      <c r="IG125">
        <f>('RCP19-NEW'!BP38*'Per Unit Emission'!AY81)*3412969.28327645/'Life time change'!$C36</f>
        <v>28123787.156312618</v>
      </c>
      <c r="IH125">
        <f>('RCP19-NEW'!BQ38*'Per Unit Emission'!AZ81)*3412969.28327645/'Life time change'!$C36</f>
        <v>619115373.40550745</v>
      </c>
      <c r="II125">
        <f>('RCP19-NEW'!BR38*'Per Unit Emission'!BA81)*3412969.28327645</f>
        <v>0</v>
      </c>
      <c r="IJ125">
        <f>('RCP19-NEW'!BS38*'Per Unit Emission'!AK81)*3412969.28327645/'Life time change'!$C36</f>
        <v>279796332.53017211</v>
      </c>
      <c r="IK125">
        <f>('RCP19-NEW'!BT38*'Per Unit Emission'!AL81)*3412969.28327645/'Life time change'!$C36</f>
        <v>590886449.2803998</v>
      </c>
      <c r="IL125">
        <f>('RCP19-NEW'!BU38*'Per Unit Emission'!AM81)*3412969.28327645/'Life time change'!$C36</f>
        <v>21593881.790378299</v>
      </c>
      <c r="IM125">
        <f>('RCP19-NEW'!BV38*'Per Unit Emission'!AN81)*3412969.28327645/'Life time change'!$C36</f>
        <v>92442111.074985906</v>
      </c>
      <c r="IN125">
        <f>('RCP19-NEW'!BW38*'Per Unit Emission'!AO81)*3412969.28327645/'Life time change'!$C36</f>
        <v>448434439.01839048</v>
      </c>
      <c r="IO125">
        <f>('RCP19-NEW'!BX38*'Per Unit Emission'!AP81)*3412969.28327645/'Life time change'!$C36</f>
        <v>151496547.52224377</v>
      </c>
      <c r="IP125">
        <f>('RCP19-NEW'!BY38*'Per Unit Emission'!AQ81)*3412969.28327645/'Life time change'!$C36</f>
        <v>124111988.23978178</v>
      </c>
      <c r="IQ125">
        <f>('RCP19-NEW'!BZ38*'Per Unit Emission'!AR81)*3412969.28327645/'Life time change'!$C36</f>
        <v>174829740.66486704</v>
      </c>
      <c r="IR125">
        <f>('RCP19-NEW'!CA38*'Per Unit Emission'!AS81)*3412969.28327645/'Life time change'!$C36</f>
        <v>408839028.52904719</v>
      </c>
      <c r="IS125">
        <f>('RCP19-NEW'!CB38*'Per Unit Emission'!AT81)*3412969.28327645/'Life time change'!$C36</f>
        <v>258211884.33843595</v>
      </c>
      <c r="IT125">
        <f>('RCP19-NEW'!CC38*'Per Unit Emission'!AU81)*3412969.28327645/'Life time change'!$C36</f>
        <v>38084620.81393443</v>
      </c>
      <c r="IU125">
        <f>('RCP19-NEW'!CD38*'Per Unit Emission'!AV81)*3412969.28327645/'Life time change'!$C36</f>
        <v>85812629.574680254</v>
      </c>
      <c r="IV125">
        <f>('RCP19-NEW'!CE38*'Per Unit Emission'!AW81)*3412969.28327645/'Life time change'!$C36</f>
        <v>86078874.838147268</v>
      </c>
      <c r="IW125">
        <f>('RCP19-NEW'!CF38*'Per Unit Emission'!AX81)*3412969.28327645/'Life time change'!$C36</f>
        <v>89236346.200234383</v>
      </c>
      <c r="IX125">
        <f>('RCP19-NEW'!CG38*'Per Unit Emission'!AY81)*3412969.28327645/'Life time change'!$C36</f>
        <v>28194029.536892168</v>
      </c>
      <c r="IY125">
        <f>('RCP19-NEW'!CH38*'Per Unit Emission'!AZ81)*3412969.28327645/'Life time change'!$C36</f>
        <v>619461634.25348711</v>
      </c>
    </row>
    <row r="126" spans="1:259" x14ac:dyDescent="0.25">
      <c r="A126">
        <v>2045</v>
      </c>
      <c r="B126">
        <f>('Base-New'!C39*'Per Unit Emission'!C82)*3412969.28327645/'Life time change'!$C37</f>
        <v>0</v>
      </c>
      <c r="C126">
        <f>('Base-New'!D39*'Per Unit Emission'!D82)*3412969.28327645/'Life time change'!$C37</f>
        <v>0</v>
      </c>
      <c r="D126">
        <f>('Base-New'!E39*'Per Unit Emission'!E82)*3412969.28327645/'Life time change'!$C37</f>
        <v>0</v>
      </c>
      <c r="E126">
        <f>('Base-New'!F39*'Per Unit Emission'!F82)*3412969.28327645/'Life time change'!$C37</f>
        <v>0</v>
      </c>
      <c r="F126">
        <f>('Base-New'!G39*'Per Unit Emission'!G82)*3412969.28327645/'Life time change'!$C37</f>
        <v>0</v>
      </c>
      <c r="G126">
        <f>('Base-New'!H39*'Per Unit Emission'!H82)*3412969.28327645/'Life time change'!$C37</f>
        <v>0</v>
      </c>
      <c r="H126">
        <f>('Base-New'!I39*'Per Unit Emission'!I82)*3412969.28327645/'Life time change'!$C37</f>
        <v>0</v>
      </c>
      <c r="I126">
        <f>('Base-New'!J39*'Per Unit Emission'!J82)*3412969.28327645/'Life time change'!$C37</f>
        <v>0</v>
      </c>
      <c r="J126">
        <f>('Base-New'!K39*'Per Unit Emission'!K82)*3412969.28327645/'Life time change'!$C37</f>
        <v>0</v>
      </c>
      <c r="K126">
        <f>('Base-New'!L39*'Per Unit Emission'!L82)*3412969.28327645/'Life time change'!$C37</f>
        <v>0</v>
      </c>
      <c r="L126">
        <f>('Base-New'!M39*'Per Unit Emission'!M82)*3412969.28327645/'Life time change'!$C37</f>
        <v>0</v>
      </c>
      <c r="M126">
        <f>('Base-New'!N39*'Per Unit Emission'!N82)*3412969.28327645/'Life time change'!$C37</f>
        <v>0</v>
      </c>
      <c r="N126">
        <f>('Base-New'!O39*'Per Unit Emission'!O82)*3412969.28327645/'Life time change'!$C37</f>
        <v>0</v>
      </c>
      <c r="O126">
        <f>('Base-New'!P39*'Per Unit Emission'!P82)*3412969.28327645/'Life time change'!$C37</f>
        <v>0</v>
      </c>
      <c r="P126">
        <f>('Base-New'!Q39*'Per Unit Emission'!Q82)*3412969.28327645/'Life time change'!$C37</f>
        <v>0</v>
      </c>
      <c r="Q126">
        <f>('Base-New'!R39*'Per Unit Emission'!R82)*3412969.28327645/'Life time change'!$C37</f>
        <v>0</v>
      </c>
      <c r="R126">
        <v>35</v>
      </c>
      <c r="S126">
        <f>('Base-New'!T39*'Per Unit Emission'!C82)*3412969.28327645/'Life time change'!$C37</f>
        <v>0</v>
      </c>
      <c r="T126">
        <f>('Base-New'!U39*'Per Unit Emission'!D82)*3412969.28327645/'Life time change'!$C37</f>
        <v>315792273.71208268</v>
      </c>
      <c r="U126">
        <f>('Base-New'!V39*'Per Unit Emission'!E82)*3412969.28327645/'Life time change'!$C37</f>
        <v>56648060.03967116</v>
      </c>
      <c r="V126">
        <f>('Base-New'!W39*'Per Unit Emission'!F82)*3412969.28327645/'Life time change'!$C37</f>
        <v>43792923.545665734</v>
      </c>
      <c r="W126">
        <f>('Base-New'!X39*'Per Unit Emission'!G82)*3412969.28327645/'Life time change'!$C37</f>
        <v>0</v>
      </c>
      <c r="X126">
        <f>('Base-New'!Y39*'Per Unit Emission'!H82)*3412969.28327645/'Life time change'!$C37</f>
        <v>27205818.23153042</v>
      </c>
      <c r="Y126">
        <f>('Base-New'!Z39*'Per Unit Emission'!I82)*3412969.28327645/'Life time change'!$C37</f>
        <v>40336476.576215155</v>
      </c>
      <c r="Z126">
        <f>('Base-New'!AA39*'Per Unit Emission'!J82)*3412969.28327645/'Life time change'!$C37</f>
        <v>177225566.85957819</v>
      </c>
      <c r="AA126">
        <f>('Base-New'!AB39*'Per Unit Emission'!K82)*3412969.28327645/'Life time change'!$C37</f>
        <v>482087847.2739349</v>
      </c>
      <c r="AB126">
        <f>('Base-New'!AC39*'Per Unit Emission'!L82)*3412969.28327645/'Life time change'!$C37</f>
        <v>119005379.9741784</v>
      </c>
      <c r="AC126">
        <f>('Base-New'!AD39*'Per Unit Emission'!M82)*3412969.28327645/'Life time change'!$C37</f>
        <v>89434621.461143956</v>
      </c>
      <c r="AD126">
        <f>('Base-New'!AE39*'Per Unit Emission'!N82)*3412969.28327645/'Life time change'!$C37</f>
        <v>21745435.281926528</v>
      </c>
      <c r="AE126">
        <f>('Base-New'!AF39*'Per Unit Emission'!O82)*3412969.28327645/'Life time change'!$C37</f>
        <v>50380261.277406216</v>
      </c>
      <c r="AF126">
        <f>('Base-New'!AG39*'Per Unit Emission'!P82)*3412969.28327645/'Life time change'!$C37</f>
        <v>55419026.131736748</v>
      </c>
      <c r="AG126">
        <f>('Base-New'!AH39*'Per Unit Emission'!Q82)*3412969.28327645/'Life time change'!$C37</f>
        <v>54281192.150932044</v>
      </c>
      <c r="AH126">
        <f>('Base-New'!AI39*'Per Unit Emission'!R82)*3412969.28327645/'Life time change'!$C37</f>
        <v>167827578.3043299</v>
      </c>
      <c r="AI126">
        <v>35</v>
      </c>
      <c r="AJ126">
        <f>('Base-New'!AK39*'Per Unit Emission'!C82)*3412969.28327645/'Life time change'!$C37</f>
        <v>0</v>
      </c>
      <c r="AK126">
        <f>('Base-New'!AL39*'Per Unit Emission'!D82)*3412969.28327645/'Life time change'!$C37</f>
        <v>631566014.38491464</v>
      </c>
      <c r="AL126">
        <f>('Base-New'!AM39*'Per Unit Emission'!E82)*3412969.28327645/'Life time change'!$C37</f>
        <v>191832613.10224992</v>
      </c>
      <c r="AM126">
        <f>('Base-New'!AN39*'Per Unit Emission'!F82)*3412969.28327645/'Life time change'!$C37</f>
        <v>119384231.51694036</v>
      </c>
      <c r="AN126">
        <f>('Base-New'!AO39*'Per Unit Emission'!G82)*3412969.28327645/'Life time change'!$C37</f>
        <v>0</v>
      </c>
      <c r="AO126">
        <f>('Base-New'!AP39*'Per Unit Emission'!H82)*3412969.28327645/'Life time change'!$C37</f>
        <v>54411636.463060841</v>
      </c>
      <c r="AP126">
        <f>('Base-New'!AQ39*'Per Unit Emission'!I82)*3412969.28327645/'Life time change'!$C37</f>
        <v>80664508.140179411</v>
      </c>
      <c r="AQ126">
        <f>('Base-New'!AR39*'Per Unit Emission'!J82)*3412969.28327645/'Life time change'!$C37</f>
        <v>354443707.31708229</v>
      </c>
      <c r="AR126">
        <f>('Base-New'!AS39*'Per Unit Emission'!K82)*3412969.28327645/'Life time change'!$C37</f>
        <v>845431412.12576842</v>
      </c>
      <c r="AS126">
        <f>('Base-New'!AT39*'Per Unit Emission'!L82)*3412969.28327645/'Life time change'!$C37</f>
        <v>238010759.94835681</v>
      </c>
      <c r="AT126">
        <f>('Base-New'!AU39*'Per Unit Emission'!M82)*3412969.28327645/'Life time change'!$C37</f>
        <v>178869242.92228705</v>
      </c>
      <c r="AU126">
        <f>('Base-New'!AV39*'Per Unit Emission'!N82)*3412969.28327645/'Life time change'!$C37</f>
        <v>43489720.097081542</v>
      </c>
      <c r="AV126">
        <f>('Base-New'!AW39*'Per Unit Emission'!O82)*3412969.28327645/'Life time change'!$C37</f>
        <v>100760522.55481243</v>
      </c>
      <c r="AW126">
        <f>('Base-New'!AX39*'Per Unit Emission'!P82)*3412969.28327645/'Life time change'!$C37</f>
        <v>110838052.26347366</v>
      </c>
      <c r="AX126">
        <f>('Base-New'!AY39*'Per Unit Emission'!Q82)*3412969.28327645/'Life time change'!$C37</f>
        <v>108562384.30186409</v>
      </c>
      <c r="AY126">
        <f>('Base-New'!AZ39*'Per Unit Emission'!R82)*3412969.28327645/'Life time change'!$C37</f>
        <v>329743273.42669094</v>
      </c>
      <c r="AZ126">
        <v>35</v>
      </c>
      <c r="BA126">
        <f>('Base-New'!BB39*'Per Unit Emission'!C82)*3412969.28327645/'Life time change'!$C37</f>
        <v>0</v>
      </c>
      <c r="BB126">
        <f>('Base-New'!BC39*'Per Unit Emission'!D82)*3412969.28327645/'Life time change'!$C37</f>
        <v>1143888758.0754287</v>
      </c>
      <c r="BC126">
        <f>('Base-New'!BD39*'Per Unit Emission'!E82)*3412969.28327645/'Life time change'!$C37</f>
        <v>197380343.99528024</v>
      </c>
      <c r="BD126">
        <f>('Base-New'!BE39*'Per Unit Emission'!F82)*3412969.28327645/'Life time change'!$C37</f>
        <v>139450439.85352871</v>
      </c>
      <c r="BE126">
        <f>('Base-New'!BF39*'Per Unit Emission'!G82)*3412969.28327645/'Life time change'!$C37</f>
        <v>0</v>
      </c>
      <c r="BF126">
        <f>('Base-New'!BG39*'Per Unit Emission'!H82)*3412969.28327645/'Life time change'!$C37</f>
        <v>81617386.13521114</v>
      </c>
      <c r="BG126">
        <f>('Base-New'!BH39*'Per Unit Emission'!I82)*3412969.28327645/'Life time change'!$C37</f>
        <v>132970825.52350645</v>
      </c>
      <c r="BH126">
        <f>('Base-New'!BI39*'Per Unit Emission'!J82)*3412969.28327645/'Life time change'!$C37</f>
        <v>630235437.32462442</v>
      </c>
      <c r="BI126">
        <f>('Base-New'!BJ39*'Per Unit Emission'!K82)*3412969.28327645/'Life time change'!$C37</f>
        <v>866519107.54484761</v>
      </c>
      <c r="BJ126">
        <f>('Base-New'!BK39*'Per Unit Emission'!L82)*3412969.28327645/'Life time change'!$C37</f>
        <v>379479215.1663655</v>
      </c>
      <c r="BK126">
        <f>('Base-New'!BL39*'Per Unit Emission'!M82)*3412969.28327645/'Life time change'!$C37</f>
        <v>205650966.47555</v>
      </c>
      <c r="BL126">
        <f>('Base-New'!BM39*'Per Unit Emission'!N82)*3412969.28327645/'Life time change'!$C37</f>
        <v>71206749.965569064</v>
      </c>
      <c r="BM126">
        <f>('Base-New'!BN39*'Per Unit Emission'!O82)*3412969.28327645/'Life time change'!$C37</f>
        <v>125959132.58719386</v>
      </c>
      <c r="BN126">
        <f>('Base-New'!BO39*'Per Unit Emission'!P82)*3412969.28327645/'Life time change'!$C37</f>
        <v>132849219.29769398</v>
      </c>
      <c r="BO126">
        <f>('Base-New'!BP39*'Per Unit Emission'!Q82)*3412969.28327645/'Life time change'!$C37</f>
        <v>162843250.81759644</v>
      </c>
      <c r="BP126">
        <f>('Base-New'!BQ39*'Per Unit Emission'!R82)*3412969.28327645/'Life time change'!$C37</f>
        <v>335305788.55382472</v>
      </c>
      <c r="BQ126">
        <v>35</v>
      </c>
      <c r="BR126">
        <f>('Base-New'!BS39*'Per Unit Emission'!C82)*3412969.28327645/'Life time change'!$C37</f>
        <v>0</v>
      </c>
      <c r="BS126">
        <f>('Base-New'!BT39*'Per Unit Emission'!D82)*3412969.28327645/'Life time change'!$C37</f>
        <v>1159184631.0395644</v>
      </c>
      <c r="BT126">
        <f>('Base-New'!BU39*'Per Unit Emission'!E82)*3412969.28327645/'Life time change'!$C37</f>
        <v>202877228.0853588</v>
      </c>
      <c r="BU126">
        <f>('Base-New'!BV39*'Per Unit Emission'!F82)*3412969.28327645/'Life time change'!$C37</f>
        <v>141089646.65900889</v>
      </c>
      <c r="BV126">
        <f>('Base-New'!BW39*'Per Unit Emission'!G82)*3412969.28327645/'Life time change'!$C37</f>
        <v>0</v>
      </c>
      <c r="BW126">
        <f>('Base-New'!BX39*'Per Unit Emission'!H82)*3412969.28327645/'Life time change'!$C37</f>
        <v>92976714.189568684</v>
      </c>
      <c r="BX126">
        <f>('Base-New'!BY39*'Per Unit Emission'!I82)*3412969.28327645/'Life time change'!$C37</f>
        <v>134552817.48601633</v>
      </c>
      <c r="BY126">
        <f>('Base-New'!BZ39*'Per Unit Emission'!J82)*3412969.28327645/'Life time change'!$C37</f>
        <v>634157933.15968215</v>
      </c>
      <c r="BZ126">
        <f>('Base-New'!CA39*'Per Unit Emission'!K82)*3412969.28327645/'Life time change'!$C37</f>
        <v>887236261.73651314</v>
      </c>
      <c r="CA126">
        <f>('Base-New'!CB39*'Per Unit Emission'!L82)*3412969.28327645/'Life time change'!$C37</f>
        <v>381530811.1461584</v>
      </c>
      <c r="CB126">
        <f>('Base-New'!CC39*'Per Unit Emission'!M82)*3412969.28327645/'Life time change'!$C37</f>
        <v>207819417.70548135</v>
      </c>
      <c r="CC126">
        <f>('Base-New'!CD39*'Per Unit Emission'!N82)*3412969.28327645/'Life time change'!$C37</f>
        <v>71717330.790761977</v>
      </c>
      <c r="CD126">
        <f>('Base-New'!CE39*'Per Unit Emission'!O82)*3412969.28327645/'Life time change'!$C37</f>
        <v>127476819.77877615</v>
      </c>
      <c r="CE126">
        <f>('Base-New'!CF39*'Per Unit Emission'!P82)*3412969.28327645/'Life time change'!$C37</f>
        <v>133367349.6609498</v>
      </c>
      <c r="CF126">
        <f>('Base-New'!CG39*'Per Unit Emission'!Q82)*3412969.28327645/'Life time change'!$C37</f>
        <v>176504336.33768499</v>
      </c>
      <c r="CG126">
        <f>('Base-New'!CH39*'Per Unit Emission'!R82)*3412969.28327645/'Life time change'!$C37</f>
        <v>340794015.1530692</v>
      </c>
      <c r="CJ126">
        <v>2045</v>
      </c>
      <c r="CK126">
        <f>('RCP26-NEW'!C39*'Per Unit Emission'!T82)*3412969.28327645/'Life time change'!$C37</f>
        <v>0</v>
      </c>
      <c r="CL126">
        <f>('RCP26-NEW'!D39*'Per Unit Emission'!U82)*3412969.28327645/'Life time change'!$C37</f>
        <v>0</v>
      </c>
      <c r="CM126">
        <f>('RCP26-NEW'!E39*'Per Unit Emission'!V82)*3412969.28327645/'Life time change'!$C37</f>
        <v>0</v>
      </c>
      <c r="CN126">
        <f>('RCP26-NEW'!F39*'Per Unit Emission'!W82)*3412969.28327645/'Life time change'!$C37</f>
        <v>0</v>
      </c>
      <c r="CO126">
        <f>('RCP26-NEW'!G39*'Per Unit Emission'!X82)*3412969.28327645/'Life time change'!$C37</f>
        <v>0</v>
      </c>
      <c r="CP126">
        <f>('RCP26-NEW'!H39*'Per Unit Emission'!Y82)*3412969.28327645/'Life time change'!$C37</f>
        <v>0</v>
      </c>
      <c r="CQ126">
        <f>('RCP26-NEW'!I39*'Per Unit Emission'!Z82)*3412969.28327645/'Life time change'!$C37</f>
        <v>0</v>
      </c>
      <c r="CR126">
        <f>('RCP26-NEW'!J39*'Per Unit Emission'!AA82)*3412969.28327645/'Life time change'!$C37</f>
        <v>0</v>
      </c>
      <c r="CS126">
        <f>('RCP26-NEW'!K39*'Per Unit Emission'!AB82)*3412969.28327645/'Life time change'!$C37</f>
        <v>0</v>
      </c>
      <c r="CT126">
        <f>('RCP26-NEW'!L39*'Per Unit Emission'!AC82)*3412969.28327645/'Life time change'!$C37</f>
        <v>0</v>
      </c>
      <c r="CU126">
        <f>('RCP26-NEW'!M39*'Per Unit Emission'!AD82)*3412969.28327645/'Life time change'!$C37</f>
        <v>0</v>
      </c>
      <c r="CV126">
        <f>('RCP26-NEW'!N39*'Per Unit Emission'!AE82)*3412969.28327645/'Life time change'!$C37</f>
        <v>0</v>
      </c>
      <c r="CW126">
        <f>('RCP26-NEW'!O39*'Per Unit Emission'!AF82)*3412969.28327645/'Life time change'!$C37</f>
        <v>0</v>
      </c>
      <c r="CX126">
        <f>('RCP26-NEW'!P39*'Per Unit Emission'!AG82)*3412969.28327645/'Life time change'!$C37</f>
        <v>0</v>
      </c>
      <c r="CY126">
        <f>('RCP26-NEW'!Q39*'Per Unit Emission'!AH82)*3412969.28327645/'Life time change'!$C37</f>
        <v>0</v>
      </c>
      <c r="CZ126">
        <f>('RCP26-NEW'!R39*'Per Unit Emission'!AI82)*3412969.28327645/'Life time change'!$C37</f>
        <v>0</v>
      </c>
      <c r="DA126">
        <f>('RCP26-NEW'!S39*'Per Unit Emission'!AJ82)*3412969.28327645</f>
        <v>0</v>
      </c>
      <c r="DB126">
        <f>('RCP26-NEW'!T39*'Per Unit Emission'!T82)*3412969.28327645/'Life time change'!$C37</f>
        <v>348204242.28318298</v>
      </c>
      <c r="DC126">
        <f>('RCP26-NEW'!U39*'Per Unit Emission'!U82)*3412969.28327645/'Life time change'!$C37</f>
        <v>157304116.10250187</v>
      </c>
      <c r="DD126">
        <f>('RCP26-NEW'!V39*'Per Unit Emission'!V82)*3412969.28327645/'Life time change'!$C37</f>
        <v>16522345.949215317</v>
      </c>
      <c r="DE126">
        <f>('RCP26-NEW'!W39*'Per Unit Emission'!W82)*3412969.28327645/'Life time change'!$C37</f>
        <v>32934398.139428306</v>
      </c>
      <c r="DF126">
        <f>('RCP26-NEW'!X39*'Per Unit Emission'!X82)*3412969.28327645/'Life time change'!$C37</f>
        <v>196842786.10542005</v>
      </c>
      <c r="DG126">
        <f>('RCP26-NEW'!Y39*'Per Unit Emission'!Y82)*3412969.28327645/'Life time change'!$C37</f>
        <v>31242594.547815673</v>
      </c>
      <c r="DH126">
        <f>('RCP26-NEW'!Z39*'Per Unit Emission'!Z82)*3412969.28327645/'Life time change'!$C37</f>
        <v>23101419.733453501</v>
      </c>
      <c r="DI126">
        <f>('RCP26-NEW'!AA39*'Per Unit Emission'!AA82)*3412969.28327645/'Life time change'!$C37</f>
        <v>109080604.65620348</v>
      </c>
      <c r="DJ126">
        <f>('RCP26-NEW'!AB39*'Per Unit Emission'!AB82)*3412969.28327645/'Life time change'!$C37</f>
        <v>316915342.88214684</v>
      </c>
      <c r="DK126">
        <f>('RCP26-NEW'!AC39*'Per Unit Emission'!AC82)*3412969.28327645/'Life time change'!$C37</f>
        <v>69458062.379746661</v>
      </c>
      <c r="DL126">
        <f>('RCP26-NEW'!AD39*'Per Unit Emission'!AD82)*3412969.28327645/'Life time change'!$C37</f>
        <v>39422930.440267682</v>
      </c>
      <c r="DM126">
        <f>('RCP26-NEW'!AE39*'Per Unit Emission'!AE82)*3412969.28327645/'Life time change'!$C37</f>
        <v>25435935.42854112</v>
      </c>
      <c r="DN126">
        <f>('RCP26-NEW'!AF39*'Per Unit Emission'!AF82)*3412969.28327645/'Life time change'!$C37</f>
        <v>40161095.357483305</v>
      </c>
      <c r="DO126">
        <f>('RCP26-NEW'!AG39*'Per Unit Emission'!AG82)*3412969.28327645/'Life time change'!$C37</f>
        <v>17566642.1143394</v>
      </c>
      <c r="DP126">
        <f>('RCP26-NEW'!AH39*'Per Unit Emission'!AH82)*3412969.28327645/'Life time change'!$C37</f>
        <v>27370932.091393087</v>
      </c>
      <c r="DQ126">
        <f>('RCP26-NEW'!AI39*'Per Unit Emission'!AI82)*3412969.28327645/'Life time change'!$C37</f>
        <v>55302098.312667333</v>
      </c>
      <c r="DR126">
        <f>('RCP26-NEW'!AJ39*'Per Unit Emission'!AJ82)*3412969.28327645</f>
        <v>0</v>
      </c>
      <c r="DS126">
        <f>('RCP26-NEW'!AK39*'Per Unit Emission'!T82)*3412969.28327645/'Life time change'!$C37</f>
        <v>1036891928.050855</v>
      </c>
      <c r="DT126">
        <f>('RCP26-NEW'!AL39*'Per Unit Emission'!U82)*3412969.28327645/'Life time change'!$C37</f>
        <v>590293296.59527218</v>
      </c>
      <c r="DU126">
        <f>('RCP26-NEW'!AM39*'Per Unit Emission'!V82)*3412969.28327645/'Life time change'!$C37</f>
        <v>20973889.309777018</v>
      </c>
      <c r="DV126">
        <f>('RCP26-NEW'!AN39*'Per Unit Emission'!W82)*3412969.28327645/'Life time change'!$C37</f>
        <v>109575694.04534043</v>
      </c>
      <c r="DW126">
        <f>('RCP26-NEW'!AO39*'Per Unit Emission'!X82)*3412969.28327645/'Life time change'!$C37</f>
        <v>528347858.80459404</v>
      </c>
      <c r="DX126">
        <f>('RCP26-NEW'!AP39*'Per Unit Emission'!Y82)*3412969.28327645/'Life time change'!$C37</f>
        <v>62484956.19433625</v>
      </c>
      <c r="DY126">
        <f>('RCP26-NEW'!AQ39*'Per Unit Emission'!Z82)*3412969.28327645/'Life time change'!$C37</f>
        <v>46191219.507320195</v>
      </c>
      <c r="DZ126">
        <f>('RCP26-NEW'!AR39*'Per Unit Emission'!AA82)*3412969.28327645/'Life time change'!$C37</f>
        <v>218161209.31240788</v>
      </c>
      <c r="EA126">
        <f>('RCP26-NEW'!AS39*'Per Unit Emission'!AB82)*3412969.28327645/'Life time change'!$C37</f>
        <v>633830685.76429367</v>
      </c>
      <c r="EB126">
        <f>('RCP26-NEW'!AT39*'Per Unit Emission'!AC82)*3412969.28327645/'Life time change'!$C37</f>
        <v>138916124.75949278</v>
      </c>
      <c r="EC126">
        <f>('RCP26-NEW'!AU39*'Per Unit Emission'!AD82)*3412969.28327645/'Life time change'!$C37</f>
        <v>50396336.492655866</v>
      </c>
      <c r="ED126">
        <f>('RCP26-NEW'!AV39*'Per Unit Emission'!AE82)*3412969.28327645/'Life time change'!$C37</f>
        <v>50871805.76208324</v>
      </c>
      <c r="EE126">
        <f>('RCP26-NEW'!AW39*'Per Unit Emission'!AF82)*3412969.28327645/'Life time change'!$C37</f>
        <v>80321293.044231936</v>
      </c>
      <c r="EF126">
        <f>('RCP26-NEW'!AX39*'Per Unit Emission'!AG82)*3412969.28327645/'Life time change'!$C37</f>
        <v>18647889.834493659</v>
      </c>
      <c r="EG126">
        <f>('RCP26-NEW'!AY39*'Per Unit Emission'!AH82)*3412969.28327645/'Life time change'!$C37</f>
        <v>54740658.001547202</v>
      </c>
      <c r="EH126">
        <f>('RCP26-NEW'!AZ39*'Per Unit Emission'!AI82)*3412969.28327645/'Life time change'!$C37</f>
        <v>91300703.035269514</v>
      </c>
      <c r="EI126">
        <f>('RCP26-NEW'!BA39*'Per Unit Emission'!AJ82)*3412969.28327645</f>
        <v>0</v>
      </c>
      <c r="EJ126">
        <f>('RCP26-NEW'!BB39*'Per Unit Emission'!T82)*3412969.28327645/'Life time change'!$C37</f>
        <v>1062621333.2792434</v>
      </c>
      <c r="EK126">
        <f>('RCP26-NEW'!BC39*'Per Unit Emission'!U82)*3412969.28327645/'Life time change'!$C37</f>
        <v>627516068.74584699</v>
      </c>
      <c r="EL126">
        <f>('RCP26-NEW'!BD39*'Per Unit Emission'!V82)*3412969.28327645/'Life time change'!$C37</f>
        <v>25398567.269666653</v>
      </c>
      <c r="EM126">
        <f>('RCP26-NEW'!BE39*'Per Unit Emission'!W82)*3412969.28327645/'Life time change'!$C37</f>
        <v>120943847.55893074</v>
      </c>
      <c r="EN126">
        <f>('RCP26-NEW'!BF39*'Per Unit Emission'!X82)*3412969.28327645/'Life time change'!$C37</f>
        <v>597109988.5789777</v>
      </c>
      <c r="EO126">
        <f>('RCP26-NEW'!BG39*'Per Unit Emission'!Y82)*3412969.28327645/'Life time change'!$C37</f>
        <v>93721550.893079326</v>
      </c>
      <c r="EP126">
        <f>('RCP26-NEW'!BH39*'Per Unit Emission'!Z82)*3412969.28327645/'Life time change'!$C37</f>
        <v>79711961.62221469</v>
      </c>
      <c r="EQ126">
        <f>('RCP26-NEW'!BI39*'Per Unit Emission'!AA82)*3412969.28327645/'Life time change'!$C37</f>
        <v>368981777.59068787</v>
      </c>
      <c r="ER126">
        <f>('RCP26-NEW'!BJ39*'Per Unit Emission'!AB82)*3412969.28327645/'Life time change'!$C37</f>
        <v>875094998.92522418</v>
      </c>
      <c r="ES126">
        <f>('RCP26-NEW'!BK39*'Per Unit Emission'!AC82)*3412969.28327645/'Life time change'!$C37</f>
        <v>227778235.02039039</v>
      </c>
      <c r="ET126">
        <f>('RCP26-NEW'!BL39*'Per Unit Emission'!AD82)*3412969.28327645/'Life time change'!$C37</f>
        <v>52831719.399916582</v>
      </c>
      <c r="EU126">
        <f>('RCP26-NEW'!BM39*'Per Unit Emission'!AE82)*3412969.28327645/'Life time change'!$C37</f>
        <v>92473266.409677014</v>
      </c>
      <c r="EV126">
        <f>('RCP26-NEW'!BN39*'Per Unit Emission'!AF82)*3412969.28327645/'Life time change'!$C37</f>
        <v>128620131.01089598</v>
      </c>
      <c r="EW126">
        <f>('RCP26-NEW'!BO39*'Per Unit Emission'!AG82)*3412969.28327645/'Life time change'!$C37</f>
        <v>19703679.838240229</v>
      </c>
      <c r="EX126">
        <f>('RCP26-NEW'!BP39*'Per Unit Emission'!AH82)*3412969.28327645/'Life time change'!$C37</f>
        <v>81645368.567431673</v>
      </c>
      <c r="EY126">
        <f>('RCP26-NEW'!BQ39*'Per Unit Emission'!AI82)*3412969.28327645/'Life time change'!$C37</f>
        <v>95900765.007536381</v>
      </c>
      <c r="EZ126">
        <f>('RCP26-NEW'!BR39*'Per Unit Emission'!AJ82)*3412969.28327645</f>
        <v>0</v>
      </c>
      <c r="FA126">
        <f>('RCP26-NEW'!BS39*'Per Unit Emission'!T82)*3412969.28327645/'Life time change'!$C37</f>
        <v>1088240161.94856</v>
      </c>
      <c r="FB126">
        <f>('RCP26-NEW'!BT39*'Per Unit Emission'!U82)*3412969.28327645/'Life time change'!$C37</f>
        <v>639919833.72912848</v>
      </c>
      <c r="FC126">
        <f>('RCP26-NEW'!BU39*'Per Unit Emission'!V82)*3412969.28327645/'Life time change'!$C37</f>
        <v>29796672.085174844</v>
      </c>
      <c r="FD126">
        <f>('RCP26-NEW'!BV39*'Per Unit Emission'!W82)*3412969.28327645/'Life time change'!$C37</f>
        <v>122054725.71258804</v>
      </c>
      <c r="FE126">
        <f>('RCP26-NEW'!BW39*'Per Unit Emission'!X82)*3412969.28327645/'Life time change'!$C37</f>
        <v>606073463.84271061</v>
      </c>
      <c r="FF126">
        <f>('RCP26-NEW'!BX39*'Per Unit Emission'!Y82)*3412969.28327645/'Life time change'!$C37</f>
        <v>116699149.73261729</v>
      </c>
      <c r="FG126">
        <f>('RCP26-NEW'!BY39*'Per Unit Emission'!Z82)*3412969.28327645/'Life time change'!$C37</f>
        <v>80873550.081977144</v>
      </c>
      <c r="FH126">
        <f>('RCP26-NEW'!BZ39*'Per Unit Emission'!AA82)*3412969.28327645/'Life time change'!$C37</f>
        <v>372268520.88477486</v>
      </c>
      <c r="FI126">
        <f>('RCP26-NEW'!CA39*'Per Unit Emission'!AB82)*3412969.28327645/'Life time change'!$C37</f>
        <v>884749122.19732738</v>
      </c>
      <c r="FJ126">
        <f>('RCP26-NEW'!CB39*'Per Unit Emission'!AC82)*3412969.28327645/'Life time change'!$C37</f>
        <v>229524606.84098515</v>
      </c>
      <c r="FK126">
        <f>('RCP26-NEW'!CC39*'Per Unit Emission'!AD82)*3412969.28327645/'Life time change'!$C37</f>
        <v>55209768.877531715</v>
      </c>
      <c r="FL126">
        <f>('RCP26-NEW'!CD39*'Per Unit Emission'!AE82)*3412969.28327645/'Life time change'!$C37</f>
        <v>92917664.405038446</v>
      </c>
      <c r="FM126">
        <f>('RCP26-NEW'!CE39*'Per Unit Emission'!AF82)*3412969.28327645/'Life time change'!$C37</f>
        <v>130113255.69681916</v>
      </c>
      <c r="FN126">
        <f>('RCP26-NEW'!CF39*'Per Unit Emission'!AG82)*3412969.28327645/'Life time change'!$C37</f>
        <v>20742721.346409865</v>
      </c>
      <c r="FO126">
        <f>('RCP26-NEW'!CG39*'Per Unit Emission'!AH82)*3412969.28327645/'Life time change'!$C37</f>
        <v>82364403.073844016</v>
      </c>
      <c r="FP126">
        <f>('RCP26-NEW'!CH39*'Per Unit Emission'!AI82)*3412969.28327645/'Life time change'!$C37</f>
        <v>100441561.23444755</v>
      </c>
      <c r="FS126">
        <v>2045</v>
      </c>
      <c r="FT126">
        <f>('RCP19-NEW'!C39*'Per Unit Emission'!AK82)*3412969.28327645/'Life time change'!$C37</f>
        <v>0</v>
      </c>
      <c r="FU126">
        <f>('RCP19-NEW'!D39*'Per Unit Emission'!AL82)*3412969.28327645/'Life time change'!$C37</f>
        <v>0</v>
      </c>
      <c r="FV126">
        <f>('RCP19-NEW'!E39*'Per Unit Emission'!AM82)*3412969.28327645/'Life time change'!$C37</f>
        <v>0</v>
      </c>
      <c r="FW126">
        <f>('RCP19-NEW'!F39*'Per Unit Emission'!AN82)*3412969.28327645/'Life time change'!$C37</f>
        <v>0</v>
      </c>
      <c r="FX126">
        <f>('RCP19-NEW'!G39*'Per Unit Emission'!AO82)*3412969.28327645/'Life time change'!$C37</f>
        <v>0</v>
      </c>
      <c r="FY126">
        <f>('RCP19-NEW'!H39*'Per Unit Emission'!AP82)*3412969.28327645/'Life time change'!$C37</f>
        <v>0</v>
      </c>
      <c r="FZ126">
        <f>('RCP19-NEW'!I39*'Per Unit Emission'!AQ82)*3412969.28327645/'Life time change'!$C37</f>
        <v>0</v>
      </c>
      <c r="GA126">
        <f>('RCP19-NEW'!J39*'Per Unit Emission'!AR82)*3412969.28327645/'Life time change'!$C37</f>
        <v>0</v>
      </c>
      <c r="GB126">
        <f>('RCP19-NEW'!K39*'Per Unit Emission'!AS82)*3412969.28327645/'Life time change'!$C37</f>
        <v>0</v>
      </c>
      <c r="GC126">
        <f>('RCP19-NEW'!L39*'Per Unit Emission'!AT82)*3412969.28327645/'Life time change'!$C37</f>
        <v>0</v>
      </c>
      <c r="GD126">
        <f>('RCP19-NEW'!M39*'Per Unit Emission'!AU82)*3412969.28327645/'Life time change'!$C37</f>
        <v>0</v>
      </c>
      <c r="GE126">
        <f>('RCP19-NEW'!N39*'Per Unit Emission'!AV82)*3412969.28327645/'Life time change'!$C37</f>
        <v>0</v>
      </c>
      <c r="GF126">
        <f>('RCP19-NEW'!O39*'Per Unit Emission'!AW82)*3412969.28327645/'Life time change'!$C37</f>
        <v>0</v>
      </c>
      <c r="GG126">
        <f>('RCP19-NEW'!P39*'Per Unit Emission'!AX82)*3412969.28327645/'Life time change'!$C37</f>
        <v>0</v>
      </c>
      <c r="GH126">
        <f>('RCP19-NEW'!Q39*'Per Unit Emission'!AY82)*3412969.28327645/'Life time change'!$C37</f>
        <v>0</v>
      </c>
      <c r="GI126">
        <f>('RCP19-NEW'!R39*'Per Unit Emission'!AZ82)*3412969.28327645/'Life time change'!$C37</f>
        <v>0</v>
      </c>
      <c r="GJ126">
        <f>('RCP19-NEW'!S39*'Per Unit Emission'!BA82)*3412969.28327645</f>
        <v>0</v>
      </c>
      <c r="GK126">
        <f>('RCP19-NEW'!T39*'Per Unit Emission'!AK82)*3412969.28327645/'Life time change'!$C37</f>
        <v>188353721.20514363</v>
      </c>
      <c r="GL126">
        <f>('RCP19-NEW'!U39*'Per Unit Emission'!AL82)*3412969.28327645/'Life time change'!$C37</f>
        <v>97609277.192198694</v>
      </c>
      <c r="GM126">
        <f>('RCP19-NEW'!V39*'Per Unit Emission'!AM82)*3412969.28327645/'Life time change'!$C37</f>
        <v>60378927.768302694</v>
      </c>
      <c r="GN126">
        <f>('RCP19-NEW'!W39*'Per Unit Emission'!AN82)*3412969.28327645/'Life time change'!$C37</f>
        <v>32271537.607935335</v>
      </c>
      <c r="GO126">
        <f>('RCP19-NEW'!X39*'Per Unit Emission'!AO82)*3412969.28327645/'Life time change'!$C37</f>
        <v>148464770.73895341</v>
      </c>
      <c r="GP126">
        <f>('RCP19-NEW'!Y39*'Per Unit Emission'!AP82)*3412969.28327645/'Life time change'!$C37</f>
        <v>34898398.408840574</v>
      </c>
      <c r="GQ126">
        <f>('RCP19-NEW'!Z39*'Per Unit Emission'!AQ82)*3412969.28327645/'Life time change'!$C37</f>
        <v>23301174.190258119</v>
      </c>
      <c r="GR126">
        <f>('RCP19-NEW'!AA39*'Per Unit Emission'!AR82)*3412969.28327645/'Life time change'!$C37</f>
        <v>112978483.69330555</v>
      </c>
      <c r="GS126">
        <f>('RCP19-NEW'!AB39*'Per Unit Emission'!AS82)*3412969.28327645/'Life time change'!$C37</f>
        <v>226289589.18002599</v>
      </c>
      <c r="GT126">
        <f>('RCP19-NEW'!AC39*'Per Unit Emission'!AT82)*3412969.28327645/'Life time change'!$C37</f>
        <v>73546009.833890304</v>
      </c>
      <c r="GU126">
        <f>('RCP19-NEW'!AD39*'Per Unit Emission'!AU82)*3412969.28327645/'Life time change'!$C37</f>
        <v>47437168.321660057</v>
      </c>
      <c r="GV126">
        <f>('RCP19-NEW'!AE39*'Per Unit Emission'!AV82)*3412969.28327645/'Life time change'!$C37</f>
        <v>21040382.105479039</v>
      </c>
      <c r="GW126">
        <f>('RCP19-NEW'!AF39*'Per Unit Emission'!AW82)*3412969.28327645/'Life time change'!$C37</f>
        <v>27440008.771234673</v>
      </c>
      <c r="GX126">
        <f>('RCP19-NEW'!AG39*'Per Unit Emission'!AX82)*3412969.28327645/'Life time change'!$C37</f>
        <v>26845139.040502045</v>
      </c>
      <c r="GY126">
        <f>('RCP19-NEW'!AH39*'Per Unit Emission'!AY82)*3412969.28327645/'Life time change'!$C37</f>
        <v>10061277.689951813</v>
      </c>
      <c r="GZ126">
        <f>('RCP19-NEW'!AI39*'Per Unit Emission'!AZ82)*3412969.28327645/'Life time change'!$C37</f>
        <v>155583667.82358995</v>
      </c>
      <c r="HA126">
        <f>('RCP19-NEW'!AJ39*'Per Unit Emission'!BA82)*3412969.28327645</f>
        <v>0</v>
      </c>
      <c r="HB126">
        <f>('RCP19-NEW'!AK39*'Per Unit Emission'!AK82)*3412969.28327645/'Life time change'!$C37</f>
        <v>211351983.17942315</v>
      </c>
      <c r="HC126">
        <f>('RCP19-NEW'!AL39*'Per Unit Emission'!AL82)*3412969.28327645/'Life time change'!$C37</f>
        <v>195188297.60531417</v>
      </c>
      <c r="HD126">
        <f>('RCP19-NEW'!AM39*'Per Unit Emission'!AM82)*3412969.28327645/'Life time change'!$C37</f>
        <v>64959698.982552275</v>
      </c>
      <c r="HE126">
        <f>('RCP19-NEW'!AN39*'Per Unit Emission'!AN82)*3412969.28327645/'Life time change'!$C37</f>
        <v>123112921.33288738</v>
      </c>
      <c r="HF126">
        <f>('RCP19-NEW'!AO39*'Per Unit Emission'!AO82)*3412969.28327645/'Life time change'!$C37</f>
        <v>296883247.61845946</v>
      </c>
      <c r="HG126">
        <f>('RCP19-NEW'!AP39*'Per Unit Emission'!AP82)*3412969.28327645/'Life time change'!$C37</f>
        <v>69795564.295730963</v>
      </c>
      <c r="HH126">
        <f>('RCP19-NEW'!AQ39*'Per Unit Emission'!AQ82)*3412969.28327645/'Life time change'!$C37</f>
        <v>46602348.380516239</v>
      </c>
      <c r="HI126">
        <f>('RCP19-NEW'!AR39*'Per Unit Emission'!AR82)*3412969.28327645/'Life time change'!$C37</f>
        <v>244157111.20606282</v>
      </c>
      <c r="HJ126">
        <f>('RCP19-NEW'!AS39*'Per Unit Emission'!AS82)*3412969.28327645/'Life time change'!$C37</f>
        <v>452579178.36005276</v>
      </c>
      <c r="HK126">
        <f>('RCP19-NEW'!AT39*'Per Unit Emission'!AT82)*3412969.28327645/'Life time change'!$C37</f>
        <v>147092019.66778135</v>
      </c>
      <c r="HL126">
        <f>('RCP19-NEW'!AU39*'Per Unit Emission'!AU82)*3412969.28327645/'Life time change'!$C37</f>
        <v>52085583.737470761</v>
      </c>
      <c r="HM126">
        <f>('RCP19-NEW'!AV39*'Per Unit Emission'!AV82)*3412969.28327645/'Life time change'!$C37</f>
        <v>42080711.832191519</v>
      </c>
      <c r="HN126">
        <f>('RCP19-NEW'!AW39*'Per Unit Emission'!AW82)*3412969.28327645/'Life time change'!$C37</f>
        <v>54880017.542469412</v>
      </c>
      <c r="HO126">
        <f>('RCP19-NEW'!AX39*'Per Unit Emission'!AX82)*3412969.28327645/'Life time change'!$C37</f>
        <v>53689119.211354382</v>
      </c>
      <c r="HP126">
        <f>('RCP19-NEW'!AY39*'Per Unit Emission'!AY82)*3412969.28327645/'Life time change'!$C37</f>
        <v>20122366.040115107</v>
      </c>
      <c r="HQ126">
        <f>('RCP19-NEW'!AZ39*'Per Unit Emission'!AZ82)*3412969.28327645/'Life time change'!$C37</f>
        <v>311167335.64718062</v>
      </c>
      <c r="HR126">
        <f>('RCP19-NEW'!BA39*'Per Unit Emission'!BA82)*3412969.28327645</f>
        <v>0</v>
      </c>
      <c r="HS126">
        <f>('RCP19-NEW'!BB39*'Per Unit Emission'!AK82)*3412969.28327645/'Life time change'!$C37</f>
        <v>234142078.21737295</v>
      </c>
      <c r="HT126">
        <f>('RCP19-NEW'!BC39*'Per Unit Emission'!AL82)*3412969.28327645/'Life time change'!$C37</f>
        <v>449414541.0364207</v>
      </c>
      <c r="HU126">
        <f>('RCP19-NEW'!BD39*'Per Unit Emission'!AM82)*3412969.28327645/'Life time change'!$C37</f>
        <v>69425023.111200973</v>
      </c>
      <c r="HV126">
        <f>('RCP19-NEW'!BE39*'Per Unit Emission'!AN82)*3412969.28327645/'Life time change'!$C37</f>
        <v>124817547.06754701</v>
      </c>
      <c r="HW126">
        <f>('RCP19-NEW'!BF39*'Per Unit Emission'!AO82)*3412969.28327645/'Life time change'!$C37</f>
        <v>515328972.46909809</v>
      </c>
      <c r="HX126">
        <f>('RCP19-NEW'!BG39*'Per Unit Emission'!AP82)*3412969.28327645/'Life time change'!$C37</f>
        <v>104687424.78054824</v>
      </c>
      <c r="HY126">
        <f>('RCP19-NEW'!BH39*'Per Unit Emission'!AQ82)*3412969.28327645/'Life time change'!$C37</f>
        <v>88722869.465861335</v>
      </c>
      <c r="HZ126">
        <f>('RCP19-NEW'!BI39*'Per Unit Emission'!AR82)*3412969.28327645/'Life time change'!$C37</f>
        <v>395418141.552477</v>
      </c>
      <c r="IA126">
        <f>('RCP19-NEW'!BJ39*'Per Unit Emission'!AS82)*3412969.28327645/'Life time change'!$C37</f>
        <v>745302181.38366377</v>
      </c>
      <c r="IB126">
        <f>('RCP19-NEW'!BK39*'Per Unit Emission'!AT82)*3412969.28327645/'Life time change'!$C37</f>
        <v>267775835.30602267</v>
      </c>
      <c r="IC126">
        <f>('RCP19-NEW'!BL39*'Per Unit Emission'!AU82)*3412969.28327645/'Life time change'!$C37</f>
        <v>56673369.055749848</v>
      </c>
      <c r="ID126">
        <f>('RCP19-NEW'!BM39*'Per Unit Emission'!AV82)*3412969.28327645/'Life time change'!$C37</f>
        <v>63114571.290405773</v>
      </c>
      <c r="IE126">
        <f>('RCP19-NEW'!BN39*'Per Unit Emission'!AW82)*3412969.28327645/'Life time change'!$C37</f>
        <v>96555158.913092449</v>
      </c>
      <c r="IF126">
        <f>('RCP19-NEW'!BO39*'Per Unit Emission'!AX82)*3412969.28327645/'Life time change'!$C37</f>
        <v>86663633.775884137</v>
      </c>
      <c r="IG126">
        <f>('RCP19-NEW'!BP39*'Per Unit Emission'!AY82)*3412969.28327645/'Life time change'!$C37</f>
        <v>25074938.165357776</v>
      </c>
      <c r="IH126">
        <f>('RCP19-NEW'!BQ39*'Per Unit Emission'!AZ82)*3412969.28327645/'Life time change'!$C37</f>
        <v>544083991.87935686</v>
      </c>
      <c r="II126">
        <f>('RCP19-NEW'!BR39*'Per Unit Emission'!BA82)*3412969.28327645</f>
        <v>0</v>
      </c>
      <c r="IJ126">
        <f>('RCP19-NEW'!BS39*'Per Unit Emission'!AK82)*3412969.28327645/'Life time change'!$C37</f>
        <v>256780488.17301387</v>
      </c>
      <c r="IK126">
        <f>('RCP19-NEW'!BT39*'Per Unit Emission'!AL82)*3412969.28327645/'Life time change'!$C37</f>
        <v>450921720.36319739</v>
      </c>
      <c r="IL126">
        <f>('RCP19-NEW'!BU39*'Per Unit Emission'!AM82)*3412969.28327645/'Life time change'!$C37</f>
        <v>73886925.287581772</v>
      </c>
      <c r="IM126">
        <f>('RCP19-NEW'!BV39*'Per Unit Emission'!AN82)*3412969.28327645/'Life time change'!$C37</f>
        <v>126510600.24592145</v>
      </c>
      <c r="IN126">
        <f>('RCP19-NEW'!BW39*'Per Unit Emission'!AO82)*3412969.28327645/'Life time change'!$C37</f>
        <v>524075627.47151488</v>
      </c>
      <c r="IO126">
        <f>('RCP19-NEW'!BX39*'Per Unit Emission'!AP82)*3412969.28327645/'Life time change'!$C37</f>
        <v>139692557.52486143</v>
      </c>
      <c r="IP126">
        <f>('RCP19-NEW'!BY39*'Per Unit Emission'!AQ82)*3412969.28327645/'Life time change'!$C37</f>
        <v>89772413.752746835</v>
      </c>
      <c r="IQ126">
        <f>('RCP19-NEW'!BZ39*'Per Unit Emission'!AR82)*3412969.28327645/'Life time change'!$C37</f>
        <v>403084107.25501537</v>
      </c>
      <c r="IR126">
        <f>('RCP19-NEW'!CA39*'Per Unit Emission'!AS82)*3412969.28327645/'Life time change'!$C37</f>
        <v>764146816.01450753</v>
      </c>
      <c r="IS126">
        <f>('RCP19-NEW'!CB39*'Per Unit Emission'!AT82)*3412969.28327645/'Life time change'!$C37</f>
        <v>270024095.13856828</v>
      </c>
      <c r="IT126">
        <f>('RCP19-NEW'!CC39*'Per Unit Emission'!AU82)*3412969.28327645/'Life time change'!$C37</f>
        <v>61223013.138897747</v>
      </c>
      <c r="IU126">
        <f>('RCP19-NEW'!CD39*'Per Unit Emission'!AV82)*3412969.28327645/'Life time change'!$C37</f>
        <v>76149298.698648557</v>
      </c>
      <c r="IV126">
        <f>('RCP19-NEW'!CE39*'Per Unit Emission'!AW82)*3412969.28327645/'Life time change'!$C37</f>
        <v>97772785.697952569</v>
      </c>
      <c r="IW126">
        <f>('RCP19-NEW'!CF39*'Per Unit Emission'!AX82)*3412969.28327645/'Life time change'!$C37</f>
        <v>88222613.760317773</v>
      </c>
      <c r="IX126">
        <f>('RCP19-NEW'!CG39*'Per Unit Emission'!AY82)*3412969.28327645/'Life time change'!$C37</f>
        <v>26255972.308006536</v>
      </c>
      <c r="IY126">
        <f>('RCP19-NEW'!CH39*'Per Unit Emission'!AZ82)*3412969.28327645/'Life time change'!$C37</f>
        <v>550281717.24292326</v>
      </c>
    </row>
    <row r="127" spans="1:259" x14ac:dyDescent="0.25">
      <c r="A127">
        <v>2046</v>
      </c>
      <c r="B127">
        <f>('Base-New'!C40*'Per Unit Emission'!C83)*3412969.28327645/'Life time change'!$C38</f>
        <v>0</v>
      </c>
      <c r="C127">
        <f>('Base-New'!D40*'Per Unit Emission'!D83)*3412969.28327645/'Life time change'!$C38</f>
        <v>0</v>
      </c>
      <c r="D127">
        <f>('Base-New'!E40*'Per Unit Emission'!E83)*3412969.28327645/'Life time change'!$C38</f>
        <v>0</v>
      </c>
      <c r="E127">
        <f>('Base-New'!F40*'Per Unit Emission'!F83)*3412969.28327645/'Life time change'!$C38</f>
        <v>0</v>
      </c>
      <c r="F127">
        <f>('Base-New'!G40*'Per Unit Emission'!G83)*3412969.28327645/'Life time change'!$C38</f>
        <v>0</v>
      </c>
      <c r="G127">
        <f>('Base-New'!H40*'Per Unit Emission'!H83)*3412969.28327645/'Life time change'!$C38</f>
        <v>0</v>
      </c>
      <c r="H127">
        <f>('Base-New'!I40*'Per Unit Emission'!I83)*3412969.28327645/'Life time change'!$C38</f>
        <v>0</v>
      </c>
      <c r="I127">
        <f>('Base-New'!J40*'Per Unit Emission'!J83)*3412969.28327645/'Life time change'!$C38</f>
        <v>0</v>
      </c>
      <c r="J127">
        <f>('Base-New'!K40*'Per Unit Emission'!K83)*3412969.28327645/'Life time change'!$C38</f>
        <v>0</v>
      </c>
      <c r="K127">
        <f>('Base-New'!L40*'Per Unit Emission'!L83)*3412969.28327645/'Life time change'!$C38</f>
        <v>0</v>
      </c>
      <c r="L127">
        <f>('Base-New'!M40*'Per Unit Emission'!M83)*3412969.28327645/'Life time change'!$C38</f>
        <v>0</v>
      </c>
      <c r="M127">
        <f>('Base-New'!N40*'Per Unit Emission'!N83)*3412969.28327645/'Life time change'!$C38</f>
        <v>0</v>
      </c>
      <c r="N127">
        <f>('Base-New'!O40*'Per Unit Emission'!O83)*3412969.28327645/'Life time change'!$C38</f>
        <v>0</v>
      </c>
      <c r="O127">
        <f>('Base-New'!P40*'Per Unit Emission'!P83)*3412969.28327645/'Life time change'!$C38</f>
        <v>0</v>
      </c>
      <c r="P127">
        <f>('Base-New'!Q40*'Per Unit Emission'!Q83)*3412969.28327645/'Life time change'!$C38</f>
        <v>0</v>
      </c>
      <c r="Q127">
        <f>('Base-New'!R40*'Per Unit Emission'!R83)*3412969.28327645/'Life time change'!$C38</f>
        <v>0</v>
      </c>
      <c r="R127">
        <v>36</v>
      </c>
      <c r="S127">
        <f>('Base-New'!T40*'Per Unit Emission'!C83)*3412969.28327645/'Life time change'!$C38</f>
        <v>0</v>
      </c>
      <c r="T127">
        <f>('Base-New'!U40*'Per Unit Emission'!D83)*3412969.28327645/'Life time change'!$C38</f>
        <v>140878701.80398801</v>
      </c>
      <c r="U127">
        <f>('Base-New'!V40*'Per Unit Emission'!E83)*3412969.28327645/'Life time change'!$C38</f>
        <v>37877949.481124625</v>
      </c>
      <c r="V127">
        <f>('Base-New'!W40*'Per Unit Emission'!F83)*3412969.28327645/'Life time change'!$C38</f>
        <v>27521316.902696256</v>
      </c>
      <c r="W127">
        <f>('Base-New'!X40*'Per Unit Emission'!G83)*3412969.28327645/'Life time change'!$C38</f>
        <v>293387232.58366281</v>
      </c>
      <c r="X127">
        <f>('Base-New'!Y40*'Per Unit Emission'!H83)*3412969.28327645/'Life time change'!$C38</f>
        <v>31792024.090123225</v>
      </c>
      <c r="Y127">
        <f>('Base-New'!Z40*'Per Unit Emission'!I83)*3412969.28327645/'Life time change'!$C38</f>
        <v>49729062.630663596</v>
      </c>
      <c r="Z127">
        <f>('Base-New'!AA40*'Per Unit Emission'!J83)*3412969.28327645/'Life time change'!$C38</f>
        <v>103534616.55816272</v>
      </c>
      <c r="AA127">
        <f>('Base-New'!AB40*'Per Unit Emission'!K83)*3412969.28327645/'Life time change'!$C38</f>
        <v>393429144.42284364</v>
      </c>
      <c r="AB127">
        <f>('Base-New'!AC40*'Per Unit Emission'!L83)*3412969.28327645/'Life time change'!$C38</f>
        <v>124605959.7451711</v>
      </c>
      <c r="AC127">
        <f>('Base-New'!AD40*'Per Unit Emission'!M83)*3412969.28327645/'Life time change'!$C38</f>
        <v>102456278.67658541</v>
      </c>
      <c r="AD127">
        <f>('Base-New'!AE40*'Per Unit Emission'!N83)*3412969.28327645/'Life time change'!$C38</f>
        <v>18666350.622658085</v>
      </c>
      <c r="AE127">
        <f>('Base-New'!AF40*'Per Unit Emission'!O83)*3412969.28327645/'Life time change'!$C38</f>
        <v>37550510.761451729</v>
      </c>
      <c r="AF127">
        <f>('Base-New'!AG40*'Per Unit Emission'!P83)*3412969.28327645/'Life time change'!$C38</f>
        <v>50396313.637181811</v>
      </c>
      <c r="AG127">
        <f>('Base-New'!AH40*'Per Unit Emission'!Q83)*3412969.28327645/'Life time change'!$C38</f>
        <v>44216585.586546943</v>
      </c>
      <c r="AH127">
        <f>('Base-New'!AI40*'Per Unit Emission'!R83)*3412969.28327645/'Life time change'!$C38</f>
        <v>167495474.85913676</v>
      </c>
      <c r="AI127">
        <v>36</v>
      </c>
      <c r="AJ127">
        <f>('Base-New'!AK40*'Per Unit Emission'!C83)*3412969.28327645/'Life time change'!$C38</f>
        <v>0</v>
      </c>
      <c r="AK127">
        <f>('Base-New'!AL40*'Per Unit Emission'!D83)*3412969.28327645/'Life time change'!$C38</f>
        <v>281443339.99183255</v>
      </c>
      <c r="AL127">
        <f>('Base-New'!AM40*'Per Unit Emission'!E83)*3412969.28327645/'Life time change'!$C38</f>
        <v>156798656.72311133</v>
      </c>
      <c r="AM127">
        <f>('Base-New'!AN40*'Per Unit Emission'!F83)*3412969.28327645/'Life time change'!$C38</f>
        <v>55032323.119674325</v>
      </c>
      <c r="AN127">
        <f>('Base-New'!AO40*'Per Unit Emission'!G83)*3412969.28327645/'Life time change'!$C38</f>
        <v>312763768.09487325</v>
      </c>
      <c r="AO127">
        <f>('Base-New'!AP40*'Per Unit Emission'!H83)*3412969.28327645/'Life time change'!$C38</f>
        <v>63584048.180246592</v>
      </c>
      <c r="AP127">
        <f>('Base-New'!AQ40*'Per Unit Emission'!I83)*3412969.28327645/'Life time change'!$C38</f>
        <v>99449702.677477688</v>
      </c>
      <c r="AQ127">
        <f>('Base-New'!AR40*'Per Unit Emission'!J83)*3412969.28327645/'Life time change'!$C38</f>
        <v>207061852.09934524</v>
      </c>
      <c r="AR127">
        <f>('Base-New'!AS40*'Per Unit Emission'!K83)*3412969.28327645/'Life time change'!$C38</f>
        <v>760689385.29369295</v>
      </c>
      <c r="AS127">
        <f>('Base-New'!AT40*'Per Unit Emission'!L83)*3412969.28327645/'Life time change'!$C38</f>
        <v>249211919.49034104</v>
      </c>
      <c r="AT127">
        <f>('Base-New'!AU40*'Per Unit Emission'!M83)*3412969.28327645/'Life time change'!$C38</f>
        <v>204912557.35316965</v>
      </c>
      <c r="AU127">
        <f>('Base-New'!AV40*'Per Unit Emission'!N83)*3412969.28327645/'Life time change'!$C38</f>
        <v>37331556.235097781</v>
      </c>
      <c r="AV127">
        <f>('Base-New'!AW40*'Per Unit Emission'!O83)*3412969.28327645/'Life time change'!$C38</f>
        <v>75101021.522903457</v>
      </c>
      <c r="AW127">
        <f>('Base-New'!AX40*'Per Unit Emission'!P83)*3412969.28327645/'Life time change'!$C38</f>
        <v>100792627.27436379</v>
      </c>
      <c r="AX127">
        <f>('Base-New'!AY40*'Per Unit Emission'!Q83)*3412969.28327645/'Life time change'!$C38</f>
        <v>88433171.173094034</v>
      </c>
      <c r="AY127">
        <f>('Base-New'!AZ40*'Per Unit Emission'!R83)*3412969.28327645/'Life time change'!$C38</f>
        <v>340788179.41819519</v>
      </c>
      <c r="AZ127">
        <v>36</v>
      </c>
      <c r="BA127">
        <f>('Base-New'!BB40*'Per Unit Emission'!C83)*3412969.28327645/'Life time change'!$C38</f>
        <v>0</v>
      </c>
      <c r="BB127">
        <f>('Base-New'!BC40*'Per Unit Emission'!D83)*3412969.28327645/'Life time change'!$C38</f>
        <v>291191064.8455795</v>
      </c>
      <c r="BC127">
        <f>('Base-New'!BD40*'Per Unit Emission'!E83)*3412969.28327645/'Life time change'!$C38</f>
        <v>156967225.42063898</v>
      </c>
      <c r="BD127">
        <f>('Base-New'!BE40*'Per Unit Emission'!F83)*3412969.28327645/'Life time change'!$C38</f>
        <v>65819540.377007775</v>
      </c>
      <c r="BE127">
        <f>('Base-New'!BF40*'Per Unit Emission'!G83)*3412969.28327645/'Life time change'!$C38</f>
        <v>331765735.28796268</v>
      </c>
      <c r="BF127">
        <f>('Base-New'!BG40*'Per Unit Emission'!H83)*3412969.28327645/'Life time change'!$C38</f>
        <v>95376004.346761614</v>
      </c>
      <c r="BG127">
        <f>('Base-New'!BH40*'Per Unit Emission'!I83)*3412969.28327645/'Life time change'!$C38</f>
        <v>179448738.0664176</v>
      </c>
      <c r="BH127">
        <f>('Base-New'!BI40*'Per Unit Emission'!J83)*3412969.28327645/'Life time change'!$C38</f>
        <v>300963049.31346577</v>
      </c>
      <c r="BI127">
        <f>('Base-New'!BJ40*'Per Unit Emission'!K83)*3412969.28327645/'Life time change'!$C38</f>
        <v>762049588.07450628</v>
      </c>
      <c r="BJ127">
        <f>('Base-New'!BK40*'Per Unit Emission'!L83)*3412969.28327645/'Life time change'!$C38</f>
        <v>413069340.91692799</v>
      </c>
      <c r="BK127">
        <f>('Base-New'!BL40*'Per Unit Emission'!M83)*3412969.28327645/'Life time change'!$C38</f>
        <v>296516855.04349285</v>
      </c>
      <c r="BL127">
        <f>('Base-New'!BM40*'Per Unit Emission'!N83)*3412969.28327645/'Life time change'!$C38</f>
        <v>60811783.750025108</v>
      </c>
      <c r="BM127">
        <f>('Base-New'!BN40*'Per Unit Emission'!O83)*3412969.28327645/'Life time change'!$C38</f>
        <v>80235796.701936245</v>
      </c>
      <c r="BN127">
        <f>('Base-New'!BO40*'Per Unit Emission'!P83)*3412969.28327645/'Life time change'!$C38</f>
        <v>123495424.76864089</v>
      </c>
      <c r="BO127">
        <f>('Base-New'!BP40*'Per Unit Emission'!Q83)*3412969.28327645/'Life time change'!$C38</f>
        <v>132323461.10204212</v>
      </c>
      <c r="BP127">
        <f>('Base-New'!BQ40*'Per Unit Emission'!R83)*3412969.28327645/'Life time change'!$C38</f>
        <v>407798670.54183167</v>
      </c>
      <c r="BQ127">
        <v>36</v>
      </c>
      <c r="BR127">
        <f>('Base-New'!BS40*'Per Unit Emission'!C83)*3412969.28327645/'Life time change'!$C38</f>
        <v>0</v>
      </c>
      <c r="BS127">
        <f>('Base-New'!BT40*'Per Unit Emission'!D83)*3412969.28327645/'Life time change'!$C38</f>
        <v>291536621.05417162</v>
      </c>
      <c r="BT127">
        <f>('Base-New'!BU40*'Per Unit Emission'!E83)*3412969.28327645/'Life time change'!$C38</f>
        <v>157075257.32393739</v>
      </c>
      <c r="BU127">
        <f>('Base-New'!BV40*'Per Unit Emission'!F83)*3412969.28327645/'Life time change'!$C38</f>
        <v>65869076.774421453</v>
      </c>
      <c r="BV127">
        <f>('Base-New'!BW40*'Per Unit Emission'!G83)*3412969.28327645/'Life time change'!$C38</f>
        <v>350368845.06213373</v>
      </c>
      <c r="BW127">
        <f>('Base-New'!BX40*'Per Unit Emission'!H83)*3412969.28327645/'Life time change'!$C38</f>
        <v>108698267.18737151</v>
      </c>
      <c r="BX127">
        <f>('Base-New'!BY40*'Per Unit Emission'!I83)*3412969.28327645/'Life time change'!$C38</f>
        <v>179484226.29540524</v>
      </c>
      <c r="BY127">
        <f>('Base-New'!BZ40*'Per Unit Emission'!J83)*3412969.28327645/'Life time change'!$C38</f>
        <v>301105745.59758681</v>
      </c>
      <c r="BZ127">
        <f>('Base-New'!CA40*'Per Unit Emission'!K83)*3412969.28327645/'Life time change'!$C38</f>
        <v>762933612.40391111</v>
      </c>
      <c r="CA127">
        <f>('Base-New'!CB40*'Per Unit Emission'!L83)*3412969.28327645/'Life time change'!$C38</f>
        <v>420472531.95955855</v>
      </c>
      <c r="CB127">
        <f>('Base-New'!CC40*'Per Unit Emission'!M83)*3412969.28327645/'Life time change'!$C38</f>
        <v>296657504.91621947</v>
      </c>
      <c r="CC127">
        <f>('Base-New'!CD40*'Per Unit Emission'!N83)*3412969.28327645/'Life time change'!$C38</f>
        <v>60832257.03105399</v>
      </c>
      <c r="CD127">
        <f>('Base-New'!CE40*'Per Unit Emission'!O83)*3412969.28327645/'Life time change'!$C38</f>
        <v>80308494.507697791</v>
      </c>
      <c r="CE127">
        <f>('Base-New'!CF40*'Per Unit Emission'!P83)*3412969.28327645/'Life time change'!$C38</f>
        <v>123572354.68957268</v>
      </c>
      <c r="CF127">
        <f>('Base-New'!CG40*'Per Unit Emission'!Q83)*3412969.28327645/'Life time change'!$C38</f>
        <v>132371824.4896639</v>
      </c>
      <c r="CG127">
        <f>('Base-New'!CH40*'Per Unit Emission'!R83)*3412969.28327645/'Life time change'!$C38</f>
        <v>408104627.68045396</v>
      </c>
      <c r="CJ127">
        <v>2046</v>
      </c>
      <c r="CK127">
        <f>('RCP26-NEW'!C40*'Per Unit Emission'!T83)*3412969.28327645/'Life time change'!$C38</f>
        <v>0</v>
      </c>
      <c r="CL127">
        <f>('RCP26-NEW'!D40*'Per Unit Emission'!U83)*3412969.28327645/'Life time change'!$C38</f>
        <v>0</v>
      </c>
      <c r="CM127">
        <f>('RCP26-NEW'!E40*'Per Unit Emission'!V83)*3412969.28327645/'Life time change'!$C38</f>
        <v>0</v>
      </c>
      <c r="CN127">
        <f>('RCP26-NEW'!F40*'Per Unit Emission'!W83)*3412969.28327645/'Life time change'!$C38</f>
        <v>0</v>
      </c>
      <c r="CO127">
        <f>('RCP26-NEW'!G40*'Per Unit Emission'!X83)*3412969.28327645/'Life time change'!$C38</f>
        <v>0</v>
      </c>
      <c r="CP127">
        <f>('RCP26-NEW'!H40*'Per Unit Emission'!Y83)*3412969.28327645/'Life time change'!$C38</f>
        <v>0</v>
      </c>
      <c r="CQ127">
        <f>('RCP26-NEW'!I40*'Per Unit Emission'!Z83)*3412969.28327645/'Life time change'!$C38</f>
        <v>0</v>
      </c>
      <c r="CR127">
        <f>('RCP26-NEW'!J40*'Per Unit Emission'!AA83)*3412969.28327645/'Life time change'!$C38</f>
        <v>0</v>
      </c>
      <c r="CS127">
        <f>('RCP26-NEW'!K40*'Per Unit Emission'!AB83)*3412969.28327645/'Life time change'!$C38</f>
        <v>0</v>
      </c>
      <c r="CT127">
        <f>('RCP26-NEW'!L40*'Per Unit Emission'!AC83)*3412969.28327645/'Life time change'!$C38</f>
        <v>0</v>
      </c>
      <c r="CU127">
        <f>('RCP26-NEW'!M40*'Per Unit Emission'!AD83)*3412969.28327645/'Life time change'!$C38</f>
        <v>0</v>
      </c>
      <c r="CV127">
        <f>('RCP26-NEW'!N40*'Per Unit Emission'!AE83)*3412969.28327645/'Life time change'!$C38</f>
        <v>0</v>
      </c>
      <c r="CW127">
        <f>('RCP26-NEW'!O40*'Per Unit Emission'!AF83)*3412969.28327645/'Life time change'!$C38</f>
        <v>0</v>
      </c>
      <c r="CX127">
        <f>('RCP26-NEW'!P40*'Per Unit Emission'!AG83)*3412969.28327645/'Life time change'!$C38</f>
        <v>0</v>
      </c>
      <c r="CY127">
        <f>('RCP26-NEW'!Q40*'Per Unit Emission'!AH83)*3412969.28327645/'Life time change'!$C38</f>
        <v>0</v>
      </c>
      <c r="CZ127">
        <f>('RCP26-NEW'!R40*'Per Unit Emission'!AI83)*3412969.28327645/'Life time change'!$C38</f>
        <v>0</v>
      </c>
      <c r="DA127">
        <f>('RCP26-NEW'!S40*'Per Unit Emission'!AJ83)*3412969.28327645</f>
        <v>0</v>
      </c>
      <c r="DB127">
        <f>('RCP26-NEW'!T40*'Per Unit Emission'!T83)*3412969.28327645/'Life time change'!$C38</f>
        <v>311320076.48980838</v>
      </c>
      <c r="DC127">
        <f>('RCP26-NEW'!U40*'Per Unit Emission'!U83)*3412969.28327645/'Life time change'!$C38</f>
        <v>27640264.735327926</v>
      </c>
      <c r="DD127">
        <f>('RCP26-NEW'!V40*'Per Unit Emission'!V83)*3412969.28327645/'Life time change'!$C38</f>
        <v>52577196.336952917</v>
      </c>
      <c r="DE127">
        <f>('RCP26-NEW'!W40*'Per Unit Emission'!W83)*3412969.28327645/'Life time change'!$C38</f>
        <v>30311626.798605945</v>
      </c>
      <c r="DF127">
        <f>('RCP26-NEW'!X40*'Per Unit Emission'!X83)*3412969.28327645/'Life time change'!$C38</f>
        <v>257800501.00417641</v>
      </c>
      <c r="DG127">
        <f>('RCP26-NEW'!Y40*'Per Unit Emission'!Y83)*3412969.28327645/'Life time change'!$C38</f>
        <v>28711142.490272801</v>
      </c>
      <c r="DH127">
        <f>('RCP26-NEW'!Z40*'Per Unit Emission'!Z83)*3412969.28327645/'Life time change'!$C38</f>
        <v>25371122.574194387</v>
      </c>
      <c r="DI127">
        <f>('RCP26-NEW'!AA40*'Per Unit Emission'!AA83)*3412969.28327645/'Life time change'!$C38</f>
        <v>49736345.893028401</v>
      </c>
      <c r="DJ127">
        <f>('RCP26-NEW'!AB40*'Per Unit Emission'!AB83)*3412969.28327645/'Life time change'!$C38</f>
        <v>301932621.07532239</v>
      </c>
      <c r="DK127">
        <f>('RCP26-NEW'!AC40*'Per Unit Emission'!AC83)*3412969.28327645/'Life time change'!$C38</f>
        <v>69379257.630675226</v>
      </c>
      <c r="DL127">
        <f>('RCP26-NEW'!AD40*'Per Unit Emission'!AD83)*3412969.28327645/'Life time change'!$C38</f>
        <v>32477943.219999559</v>
      </c>
      <c r="DM127">
        <f>('RCP26-NEW'!AE40*'Per Unit Emission'!AE83)*3412969.28327645/'Life time change'!$C38</f>
        <v>17050685.378753688</v>
      </c>
      <c r="DN127">
        <f>('RCP26-NEW'!AF40*'Per Unit Emission'!AF83)*3412969.28327645/'Life time change'!$C38</f>
        <v>32536381.97994747</v>
      </c>
      <c r="DO127">
        <f>('RCP26-NEW'!AG40*'Per Unit Emission'!AG83)*3412969.28327645/'Life time change'!$C38</f>
        <v>12378437.646482319</v>
      </c>
      <c r="DP127">
        <f>('RCP26-NEW'!AH40*'Per Unit Emission'!AH83)*3412969.28327645/'Life time change'!$C38</f>
        <v>21654444.608659662</v>
      </c>
      <c r="DQ127">
        <f>('RCP26-NEW'!AI40*'Per Unit Emission'!AI83)*3412969.28327645/'Life time change'!$C38</f>
        <v>77059164.630835906</v>
      </c>
      <c r="DR127">
        <f>('RCP26-NEW'!AJ40*'Per Unit Emission'!AJ83)*3412969.28327645</f>
        <v>0</v>
      </c>
      <c r="DS127">
        <f>('RCP26-NEW'!AK40*'Per Unit Emission'!T83)*3412969.28327645/'Life time change'!$C38</f>
        <v>661675553.1732924</v>
      </c>
      <c r="DT127">
        <f>('RCP26-NEW'!AL40*'Per Unit Emission'!U83)*3412969.28327645/'Life time change'!$C38</f>
        <v>69190878.035274953</v>
      </c>
      <c r="DU127">
        <f>('RCP26-NEW'!AM40*'Per Unit Emission'!V83)*3412969.28327645/'Life time change'!$C38</f>
        <v>52716416.766266957</v>
      </c>
      <c r="DV127">
        <f>('RCP26-NEW'!AN40*'Per Unit Emission'!W83)*3412969.28327645/'Life time change'!$C38</f>
        <v>60601484.308178432</v>
      </c>
      <c r="DW127">
        <f>('RCP26-NEW'!AO40*'Per Unit Emission'!X83)*3412969.28327645/'Life time change'!$C38</f>
        <v>515512644.21929955</v>
      </c>
      <c r="DX127">
        <f>('RCP26-NEW'!AP40*'Per Unit Emission'!Y83)*3412969.28327645/'Life time change'!$C38</f>
        <v>57422061.137368195</v>
      </c>
      <c r="DY127">
        <f>('RCP26-NEW'!AQ40*'Per Unit Emission'!Z83)*3412969.28327645/'Life time change'!$C38</f>
        <v>50730715.425684415</v>
      </c>
      <c r="DZ127">
        <f>('RCP26-NEW'!AR40*'Per Unit Emission'!AA83)*3412969.28327645/'Life time change'!$C38</f>
        <v>99472691.78605628</v>
      </c>
      <c r="EA127">
        <f>('RCP26-NEW'!AS40*'Per Unit Emission'!AB83)*3412969.28327645/'Life time change'!$C38</f>
        <v>603865242.15064561</v>
      </c>
      <c r="EB127">
        <f>('RCP26-NEW'!AT40*'Per Unit Emission'!AC83)*3412969.28327645/'Life time change'!$C38</f>
        <v>138758515.26134995</v>
      </c>
      <c r="EC127">
        <f>('RCP26-NEW'!AU40*'Per Unit Emission'!AD83)*3412969.28327645/'Life time change'!$C38</f>
        <v>64099935.845027648</v>
      </c>
      <c r="ED127">
        <f>('RCP26-NEW'!AV40*'Per Unit Emission'!AE83)*3412969.28327645/'Life time change'!$C38</f>
        <v>34101308.049805775</v>
      </c>
      <c r="EE127">
        <f>('RCP26-NEW'!AW40*'Per Unit Emission'!AF83)*3412969.28327645/'Life time change'!$C38</f>
        <v>65071899.791457124</v>
      </c>
      <c r="EF127">
        <f>('RCP26-NEW'!AX40*'Per Unit Emission'!AG83)*3412969.28327645/'Life time change'!$C38</f>
        <v>12511663.567457676</v>
      </c>
      <c r="EG127">
        <f>('RCP26-NEW'!AY40*'Per Unit Emission'!AH83)*3412969.28327645/'Life time change'!$C38</f>
        <v>43307730.634699009</v>
      </c>
      <c r="EH127">
        <f>('RCP26-NEW'!AZ40*'Per Unit Emission'!AI83)*3412969.28327645/'Life time change'!$C38</f>
        <v>236896985.365924</v>
      </c>
      <c r="EI127">
        <f>('RCP26-NEW'!BA40*'Per Unit Emission'!AJ83)*3412969.28327645</f>
        <v>0</v>
      </c>
      <c r="EJ127">
        <f>('RCP26-NEW'!BB40*'Per Unit Emission'!T83)*3412969.28327645/'Life time change'!$C38</f>
        <v>1213891141.1700506</v>
      </c>
      <c r="EK127">
        <f>('RCP26-NEW'!BC40*'Per Unit Emission'!U83)*3412969.28327645/'Life time change'!$C38</f>
        <v>83034910.166320011</v>
      </c>
      <c r="EL127">
        <f>('RCP26-NEW'!BD40*'Per Unit Emission'!V83)*3412969.28327645/'Life time change'!$C38</f>
        <v>52837070.088664651</v>
      </c>
      <c r="EM127">
        <f>('RCP26-NEW'!BE40*'Per Unit Emission'!W83)*3412969.28327645/'Life time change'!$C38</f>
        <v>112593312.28415012</v>
      </c>
      <c r="EN127">
        <f>('RCP26-NEW'!BF40*'Per Unit Emission'!X83)*3412969.28327645/'Life time change'!$C38</f>
        <v>933140675.77604127</v>
      </c>
      <c r="EO127">
        <f>('RCP26-NEW'!BG40*'Per Unit Emission'!Y83)*3412969.28327645/'Life time change'!$C38</f>
        <v>86127437.127805978</v>
      </c>
      <c r="EP127">
        <f>('RCP26-NEW'!BH40*'Per Unit Emission'!Z83)*3412969.28327645/'Life time change'!$C38</f>
        <v>94097837.673527151</v>
      </c>
      <c r="EQ127">
        <f>('RCP26-NEW'!BI40*'Per Unit Emission'!AA83)*3412969.28327645/'Life time change'!$C38</f>
        <v>155437120.19431415</v>
      </c>
      <c r="ER127">
        <f>('RCP26-NEW'!BJ40*'Per Unit Emission'!AB83)*3412969.28327645/'Life time change'!$C38</f>
        <v>984272874.39579225</v>
      </c>
      <c r="ES127">
        <f>('RCP26-NEW'!BK40*'Per Unit Emission'!AC83)*3412969.28327645/'Life time change'!$C38</f>
        <v>248632842.57405841</v>
      </c>
      <c r="ET127">
        <f>('RCP26-NEW'!BL40*'Per Unit Emission'!AD83)*3412969.28327645/'Life time change'!$C38</f>
        <v>64334142.421741277</v>
      </c>
      <c r="EU127">
        <f>('RCP26-NEW'!BM40*'Per Unit Emission'!AE83)*3412969.28327645/'Life time change'!$C38</f>
        <v>61797729.839732058</v>
      </c>
      <c r="EV127">
        <f>('RCP26-NEW'!BN40*'Per Unit Emission'!AF83)*3412969.28327645/'Life time change'!$C38</f>
        <v>108023266.25884192</v>
      </c>
      <c r="EW127">
        <f>('RCP26-NEW'!BO40*'Per Unit Emission'!AG83)*3412969.28327645/'Life time change'!$C38</f>
        <v>12614820.306329228</v>
      </c>
      <c r="EX127">
        <f>('RCP26-NEW'!BP40*'Per Unit Emission'!AH83)*3412969.28327645/'Life time change'!$C38</f>
        <v>68466220.260024801</v>
      </c>
      <c r="EY127">
        <f>('RCP26-NEW'!BQ40*'Per Unit Emission'!AI83)*3412969.28327645/'Life time change'!$C38</f>
        <v>237202548.86887562</v>
      </c>
      <c r="EZ127">
        <f>('RCP26-NEW'!BR40*'Per Unit Emission'!AJ83)*3412969.28327645</f>
        <v>0</v>
      </c>
      <c r="FA127">
        <f>('RCP26-NEW'!BS40*'Per Unit Emission'!T83)*3412969.28327645/'Life time change'!$C38</f>
        <v>1214487269.4031348</v>
      </c>
      <c r="FB127">
        <f>('RCP26-NEW'!BT40*'Per Unit Emission'!U83)*3412969.28327645/'Life time change'!$C38</f>
        <v>83156223.715984091</v>
      </c>
      <c r="FC127">
        <f>('RCP26-NEW'!BU40*'Per Unit Emission'!V83)*3412969.28327645/'Life time change'!$C38</f>
        <v>52943209.736440293</v>
      </c>
      <c r="FD127">
        <f>('RCP26-NEW'!BV40*'Per Unit Emission'!W83)*3412969.28327645/'Life time change'!$C38</f>
        <v>112628989.49895248</v>
      </c>
      <c r="FE127">
        <f>('RCP26-NEW'!BW40*'Per Unit Emission'!X83)*3412969.28327645/'Life time change'!$C38</f>
        <v>933486423.24034727</v>
      </c>
      <c r="FF127">
        <f>('RCP26-NEW'!BX40*'Per Unit Emission'!Y83)*3412969.28327645/'Life time change'!$C38</f>
        <v>104837150.82041588</v>
      </c>
      <c r="FG127">
        <f>('RCP26-NEW'!BY40*'Per Unit Emission'!Z83)*3412969.28327645/'Life time change'!$C38</f>
        <v>94125963.945400625</v>
      </c>
      <c r="FH127">
        <f>('RCP26-NEW'!BZ40*'Per Unit Emission'!AA83)*3412969.28327645/'Life time change'!$C38</f>
        <v>155547368.8174029</v>
      </c>
      <c r="FI127">
        <f>('RCP26-NEW'!CA40*'Per Unit Emission'!AB83)*3412969.28327645/'Life time change'!$C38</f>
        <v>984964294.03972137</v>
      </c>
      <c r="FJ127">
        <f>('RCP26-NEW'!CB40*'Per Unit Emission'!AC83)*3412969.28327645/'Life time change'!$C38</f>
        <v>248703239.05148503</v>
      </c>
      <c r="FK127">
        <f>('RCP26-NEW'!CC40*'Per Unit Emission'!AD83)*3412969.28327645/'Life time change'!$C38</f>
        <v>64504772.991408601</v>
      </c>
      <c r="FL127">
        <f>('RCP26-NEW'!CD40*'Per Unit Emission'!AE83)*3412969.28327645/'Life time change'!$C38</f>
        <v>61812921.801753864</v>
      </c>
      <c r="FM127">
        <f>('RCP26-NEW'!CE40*'Per Unit Emission'!AF83)*3412969.28327645/'Life time change'!$C38</f>
        <v>108064486.07794859</v>
      </c>
      <c r="FN127">
        <f>('RCP26-NEW'!CF40*'Per Unit Emission'!AG83)*3412969.28327645/'Life time change'!$C38</f>
        <v>12699144.289829284</v>
      </c>
      <c r="FO127">
        <f>('RCP26-NEW'!CG40*'Per Unit Emission'!AH83)*3412969.28327645/'Life time change'!$C38</f>
        <v>68511739.104633555</v>
      </c>
      <c r="FP127">
        <f>('RCP26-NEW'!CH40*'Per Unit Emission'!AI83)*3412969.28327645/'Life time change'!$C38</f>
        <v>237441946.65372881</v>
      </c>
      <c r="FS127">
        <v>2046</v>
      </c>
      <c r="FT127">
        <f>('RCP19-NEW'!C40*'Per Unit Emission'!AK83)*3412969.28327645/'Life time change'!$C38</f>
        <v>0</v>
      </c>
      <c r="FU127">
        <f>('RCP19-NEW'!D40*'Per Unit Emission'!AL83)*3412969.28327645/'Life time change'!$C38</f>
        <v>0</v>
      </c>
      <c r="FV127">
        <f>('RCP19-NEW'!E40*'Per Unit Emission'!AM83)*3412969.28327645/'Life time change'!$C38</f>
        <v>0</v>
      </c>
      <c r="FW127">
        <f>('RCP19-NEW'!F40*'Per Unit Emission'!AN83)*3412969.28327645/'Life time change'!$C38</f>
        <v>0</v>
      </c>
      <c r="FX127">
        <f>('RCP19-NEW'!G40*'Per Unit Emission'!AO83)*3412969.28327645/'Life time change'!$C38</f>
        <v>0</v>
      </c>
      <c r="FY127">
        <f>('RCP19-NEW'!H40*'Per Unit Emission'!AP83)*3412969.28327645/'Life time change'!$C38</f>
        <v>0</v>
      </c>
      <c r="FZ127">
        <f>('RCP19-NEW'!I40*'Per Unit Emission'!AQ83)*3412969.28327645/'Life time change'!$C38</f>
        <v>0</v>
      </c>
      <c r="GA127">
        <f>('RCP19-NEW'!J40*'Per Unit Emission'!AR83)*3412969.28327645/'Life time change'!$C38</f>
        <v>0</v>
      </c>
      <c r="GB127">
        <f>('RCP19-NEW'!K40*'Per Unit Emission'!AS83)*3412969.28327645/'Life time change'!$C38</f>
        <v>0</v>
      </c>
      <c r="GC127">
        <f>('RCP19-NEW'!L40*'Per Unit Emission'!AT83)*3412969.28327645/'Life time change'!$C38</f>
        <v>0</v>
      </c>
      <c r="GD127">
        <f>('RCP19-NEW'!M40*'Per Unit Emission'!AU83)*3412969.28327645/'Life time change'!$C38</f>
        <v>0</v>
      </c>
      <c r="GE127">
        <f>('RCP19-NEW'!N40*'Per Unit Emission'!AV83)*3412969.28327645/'Life time change'!$C38</f>
        <v>0</v>
      </c>
      <c r="GF127">
        <f>('RCP19-NEW'!O40*'Per Unit Emission'!AW83)*3412969.28327645/'Life time change'!$C38</f>
        <v>0</v>
      </c>
      <c r="GG127">
        <f>('RCP19-NEW'!P40*'Per Unit Emission'!AX83)*3412969.28327645/'Life time change'!$C38</f>
        <v>0</v>
      </c>
      <c r="GH127">
        <f>('RCP19-NEW'!Q40*'Per Unit Emission'!AY83)*3412969.28327645/'Life time change'!$C38</f>
        <v>0</v>
      </c>
      <c r="GI127">
        <f>('RCP19-NEW'!R40*'Per Unit Emission'!AZ83)*3412969.28327645/'Life time change'!$C38</f>
        <v>0</v>
      </c>
      <c r="GJ127">
        <f>('RCP19-NEW'!S40*'Per Unit Emission'!BA83)*3412969.28327645</f>
        <v>0</v>
      </c>
      <c r="GK127">
        <f>('RCP19-NEW'!T40*'Per Unit Emission'!AK83)*3412969.28327645/'Life time change'!$C38</f>
        <v>198552291.27484548</v>
      </c>
      <c r="GL127">
        <f>('RCP19-NEW'!U40*'Per Unit Emission'!AL83)*3412969.28327645/'Life time change'!$C38</f>
        <v>13711960.808859073</v>
      </c>
      <c r="GM127">
        <f>('RCP19-NEW'!V40*'Per Unit Emission'!AM83)*3412969.28327645/'Life time change'!$C38</f>
        <v>12319098.474878956</v>
      </c>
      <c r="GN127">
        <f>('RCP19-NEW'!W40*'Per Unit Emission'!AN83)*3412969.28327645/'Life time change'!$C38</f>
        <v>20168463.542232864</v>
      </c>
      <c r="GO127">
        <f>('RCP19-NEW'!X40*'Per Unit Emission'!AO83)*3412969.28327645/'Life time change'!$C38</f>
        <v>269023682.60770607</v>
      </c>
      <c r="GP127">
        <f>('RCP19-NEW'!Y40*'Per Unit Emission'!AP83)*3412969.28327645/'Life time change'!$C38</f>
        <v>33431503.537098579</v>
      </c>
      <c r="GQ127">
        <f>('RCP19-NEW'!Z40*'Per Unit Emission'!AQ83)*3412969.28327645/'Life time change'!$C38</f>
        <v>11565434.2046782</v>
      </c>
      <c r="GR127">
        <f>('RCP19-NEW'!AA40*'Per Unit Emission'!AR83)*3412969.28327645/'Life time change'!$C38</f>
        <v>34104233.17648723</v>
      </c>
      <c r="GS127">
        <f>('RCP19-NEW'!AB40*'Per Unit Emission'!AS83)*3412969.28327645/'Life time change'!$C38</f>
        <v>207170990.51902771</v>
      </c>
      <c r="GT127">
        <f>('RCP19-NEW'!AC40*'Per Unit Emission'!AT83)*3412969.28327645/'Life time change'!$C38</f>
        <v>79607173.7140214</v>
      </c>
      <c r="GU127">
        <f>('RCP19-NEW'!AD40*'Per Unit Emission'!AU83)*3412969.28327645/'Life time change'!$C38</f>
        <v>60742289.347302057</v>
      </c>
      <c r="GV127">
        <f>('RCP19-NEW'!AE40*'Per Unit Emission'!AV83)*3412969.28327645/'Life time change'!$C38</f>
        <v>15494792.52081915</v>
      </c>
      <c r="GW127">
        <f>('RCP19-NEW'!AF40*'Per Unit Emission'!AW83)*3412969.28327645/'Life time change'!$C38</f>
        <v>19206159.481036749</v>
      </c>
      <c r="GX127">
        <f>('RCP19-NEW'!AG40*'Per Unit Emission'!AX83)*3412969.28327645/'Life time change'!$C38</f>
        <v>11246025.149911368</v>
      </c>
      <c r="GY127">
        <f>('RCP19-NEW'!AH40*'Per Unit Emission'!AY83)*3412969.28327645/'Life time change'!$C38</f>
        <v>4851346.4026691588</v>
      </c>
      <c r="GZ127">
        <f>('RCP19-NEW'!AI40*'Per Unit Emission'!AZ83)*3412969.28327645/'Life time change'!$C38</f>
        <v>159160419.55517089</v>
      </c>
      <c r="HA127">
        <f>('RCP19-NEW'!AJ40*'Per Unit Emission'!BA83)*3412969.28327645</f>
        <v>0</v>
      </c>
      <c r="HB127">
        <f>('RCP19-NEW'!AK40*'Per Unit Emission'!AK83)*3412969.28327645/'Life time change'!$C38</f>
        <v>277271196.70622385</v>
      </c>
      <c r="HC127">
        <f>('RCP19-NEW'!AL40*'Per Unit Emission'!AL83)*3412969.28327645/'Life time change'!$C38</f>
        <v>27423701.112058807</v>
      </c>
      <c r="HD127">
        <f>('RCP19-NEW'!AM40*'Per Unit Emission'!AM83)*3412969.28327645/'Life time change'!$C38</f>
        <v>101436344.90273562</v>
      </c>
      <c r="HE127">
        <f>('RCP19-NEW'!AN40*'Per Unit Emission'!AN83)*3412969.28327645/'Life time change'!$C38</f>
        <v>78154642.213796824</v>
      </c>
      <c r="HF127">
        <f>('RCP19-NEW'!AO40*'Per Unit Emission'!AO83)*3412969.28327645/'Life time change'!$C38</f>
        <v>538001109.96664929</v>
      </c>
      <c r="HG127">
        <f>('RCP19-NEW'!AP40*'Per Unit Emission'!AP83)*3412969.28327645/'Life time change'!$C38</f>
        <v>66861773.229773611</v>
      </c>
      <c r="HH127">
        <f>('RCP19-NEW'!AQ40*'Per Unit Emission'!AQ83)*3412969.28327645/'Life time change'!$C38</f>
        <v>23130868.409356464</v>
      </c>
      <c r="HI127">
        <f>('RCP19-NEW'!AR40*'Per Unit Emission'!AR83)*3412969.28327645/'Life time change'!$C38</f>
        <v>68202844.024985611</v>
      </c>
      <c r="HJ127">
        <f>('RCP19-NEW'!AS40*'Per Unit Emission'!AS83)*3412969.28327645/'Life time change'!$C38</f>
        <v>414341981.03805614</v>
      </c>
      <c r="HK127">
        <f>('RCP19-NEW'!AT40*'Per Unit Emission'!AT83)*3412969.28327645/'Life time change'!$C38</f>
        <v>159214347.4280428</v>
      </c>
      <c r="HL127">
        <f>('RCP19-NEW'!AU40*'Per Unit Emission'!AU83)*3412969.28327645/'Life time change'!$C38</f>
        <v>86039678.57110931</v>
      </c>
      <c r="HM127">
        <f>('RCP19-NEW'!AV40*'Per Unit Emission'!AV83)*3412969.28327645/'Life time change'!$C38</f>
        <v>30989532.57616926</v>
      </c>
      <c r="HN127">
        <f>('RCP19-NEW'!AW40*'Per Unit Emission'!AW83)*3412969.28327645/'Life time change'!$C38</f>
        <v>38412318.962073497</v>
      </c>
      <c r="HO127">
        <f>('RCP19-NEW'!AX40*'Per Unit Emission'!AX83)*3412969.28327645/'Life time change'!$C38</f>
        <v>22490891.621268418</v>
      </c>
      <c r="HP127">
        <f>('RCP19-NEW'!AY40*'Per Unit Emission'!AY83)*3412969.28327645/'Life time change'!$C38</f>
        <v>9702503.6516649425</v>
      </c>
      <c r="HQ127">
        <f>('RCP19-NEW'!AZ40*'Per Unit Emission'!AZ83)*3412969.28327645/'Life time change'!$C38</f>
        <v>318320839.11034179</v>
      </c>
      <c r="HR127">
        <f>('RCP19-NEW'!BA40*'Per Unit Emission'!BA83)*3412969.28327645</f>
        <v>0</v>
      </c>
      <c r="HS127">
        <f>('RCP19-NEW'!BB40*'Per Unit Emission'!AK83)*3412969.28327645/'Life time change'!$C38</f>
        <v>278376427.79984063</v>
      </c>
      <c r="HT127">
        <f>('RCP19-NEW'!BC40*'Per Unit Emission'!AL83)*3412969.28327645/'Life time change'!$C38</f>
        <v>53237144.76713074</v>
      </c>
      <c r="HU127">
        <f>('RCP19-NEW'!BD40*'Per Unit Emission'!AM83)*3412969.28327645/'Life time change'!$C38</f>
        <v>101565360.88313691</v>
      </c>
      <c r="HV127">
        <f>('RCP19-NEW'!BE40*'Per Unit Emission'!AN83)*3412969.28327645/'Life time change'!$C38</f>
        <v>78218034.709501714</v>
      </c>
      <c r="HW127">
        <f>('RCP19-NEW'!BF40*'Per Unit Emission'!AO83)*3412969.28327645/'Life time change'!$C38</f>
        <v>1053411990.9218847</v>
      </c>
      <c r="HX127">
        <f>('RCP19-NEW'!BG40*'Per Unit Emission'!AP83)*3412969.28327645/'Life time change'!$C38</f>
        <v>100286731.82777463</v>
      </c>
      <c r="HY127">
        <f>('RCP19-NEW'!BH40*'Per Unit Emission'!AQ83)*3412969.28327645/'Life time change'!$C38</f>
        <v>44814986.734753408</v>
      </c>
      <c r="HZ127">
        <f>('RCP19-NEW'!BI40*'Per Unit Emission'!AR83)*3412969.28327645/'Life time change'!$C38</f>
        <v>113005492.62980287</v>
      </c>
      <c r="IA127">
        <f>('RCP19-NEW'!BJ40*'Per Unit Emission'!AS83)*3412969.28327645/'Life time change'!$C38</f>
        <v>786374802.08575845</v>
      </c>
      <c r="IB127">
        <f>('RCP19-NEW'!BK40*'Per Unit Emission'!AT83)*3412969.28327645/'Life time change'!$C38</f>
        <v>307718231.22740382</v>
      </c>
      <c r="IC127">
        <f>('RCP19-NEW'!BL40*'Per Unit Emission'!AU83)*3412969.28327645/'Life time change'!$C38</f>
        <v>86241921.282741621</v>
      </c>
      <c r="ID127">
        <f>('RCP19-NEW'!BM40*'Per Unit Emission'!AV83)*3412969.28327645/'Life time change'!$C38</f>
        <v>46477791.652820192</v>
      </c>
      <c r="IE127">
        <f>('RCP19-NEW'!BN40*'Per Unit Emission'!AW83)*3412969.28327645/'Life time change'!$C38</f>
        <v>69370331.737420201</v>
      </c>
      <c r="IF127">
        <f>('RCP19-NEW'!BO40*'Per Unit Emission'!AX83)*3412969.28327645/'Life time change'!$C38</f>
        <v>32391853.150285229</v>
      </c>
      <c r="IG127">
        <f>('RCP19-NEW'!BP40*'Per Unit Emission'!AY83)*3412969.28327645/'Life time change'!$C38</f>
        <v>11856968.191178558</v>
      </c>
      <c r="IH127">
        <f>('RCP19-NEW'!BQ40*'Per Unit Emission'!AZ83)*3412969.28327645/'Life time change'!$C38</f>
        <v>594286210.76035917</v>
      </c>
      <c r="II127">
        <f>('RCP19-NEW'!BR40*'Per Unit Emission'!BA83)*3412969.28327645</f>
        <v>0</v>
      </c>
      <c r="IJ127">
        <f>('RCP19-NEW'!BS40*'Per Unit Emission'!AK83)*3412969.28327645/'Life time change'!$C38</f>
        <v>279315957.23570424</v>
      </c>
      <c r="IK127">
        <f>('RCP19-NEW'!BT40*'Per Unit Emission'!AL83)*3412969.28327645/'Life time change'!$C38</f>
        <v>53256733.682580419</v>
      </c>
      <c r="IL127">
        <f>('RCP19-NEW'!BU40*'Per Unit Emission'!AM83)*3412969.28327645/'Life time change'!$C38</f>
        <v>101690839.65023066</v>
      </c>
      <c r="IM127">
        <f>('RCP19-NEW'!BV40*'Per Unit Emission'!AN83)*3412969.28327645/'Life time change'!$C38</f>
        <v>78269172.029337272</v>
      </c>
      <c r="IN127">
        <f>('RCP19-NEW'!BW40*'Per Unit Emission'!AO83)*3412969.28327645/'Life time change'!$C38</f>
        <v>1053801533.9016629</v>
      </c>
      <c r="IO127">
        <f>('RCP19-NEW'!BX40*'Per Unit Emission'!AP83)*3412969.28327645/'Life time change'!$C38</f>
        <v>131344867.48517142</v>
      </c>
      <c r="IP127">
        <f>('RCP19-NEW'!BY40*'Per Unit Emission'!AQ83)*3412969.28327645/'Life time change'!$C38</f>
        <v>44846791.972441055</v>
      </c>
      <c r="IQ127">
        <f>('RCP19-NEW'!BZ40*'Per Unit Emission'!AR83)*3412969.28327645/'Life time change'!$C38</f>
        <v>113257560.51195331</v>
      </c>
      <c r="IR127">
        <f>('RCP19-NEW'!CA40*'Per Unit Emission'!AS83)*3412969.28327645/'Life time change'!$C38</f>
        <v>787294554.97054482</v>
      </c>
      <c r="IS127">
        <f>('RCP19-NEW'!CB40*'Per Unit Emission'!AT83)*3412969.28327645/'Life time change'!$C38</f>
        <v>307851934.40054631</v>
      </c>
      <c r="IT127">
        <f>('RCP19-NEW'!CC40*'Per Unit Emission'!AU83)*3412969.28327645/'Life time change'!$C38</f>
        <v>86403760.469207093</v>
      </c>
      <c r="IU127">
        <f>('RCP19-NEW'!CD40*'Per Unit Emission'!AV83)*3412969.28327645/'Life time change'!$C38</f>
        <v>58121608.192405738</v>
      </c>
      <c r="IV127">
        <f>('RCP19-NEW'!CE40*'Per Unit Emission'!AW83)*3412969.28327645/'Life time change'!$C38</f>
        <v>69417274.779259652</v>
      </c>
      <c r="IW127">
        <f>('RCP19-NEW'!CF40*'Per Unit Emission'!AX83)*3412969.28327645/'Life time change'!$C38</f>
        <v>32491188.611858975</v>
      </c>
      <c r="IX127">
        <f>('RCP19-NEW'!CG40*'Per Unit Emission'!AY83)*3412969.28327645/'Life time change'!$C38</f>
        <v>11922590.105659781</v>
      </c>
      <c r="IY127">
        <f>('RCP19-NEW'!CH40*'Per Unit Emission'!AZ83)*3412969.28327645/'Life time change'!$C38</f>
        <v>594597102.30873048</v>
      </c>
    </row>
    <row r="128" spans="1:259" x14ac:dyDescent="0.25">
      <c r="A128">
        <v>2047</v>
      </c>
      <c r="B128">
        <f>('Base-New'!C41*'Per Unit Emission'!C84)*3412969.28327645/'Life time change'!$C39</f>
        <v>0</v>
      </c>
      <c r="C128">
        <f>('Base-New'!D41*'Per Unit Emission'!D84)*3412969.28327645/'Life time change'!$C39</f>
        <v>0</v>
      </c>
      <c r="D128">
        <f>('Base-New'!E41*'Per Unit Emission'!E84)*3412969.28327645/'Life time change'!$C39</f>
        <v>0</v>
      </c>
      <c r="E128">
        <f>('Base-New'!F41*'Per Unit Emission'!F84)*3412969.28327645/'Life time change'!$C39</f>
        <v>0</v>
      </c>
      <c r="F128">
        <f>('Base-New'!G41*'Per Unit Emission'!G84)*3412969.28327645/'Life time change'!$C39</f>
        <v>0</v>
      </c>
      <c r="G128">
        <f>('Base-New'!H41*'Per Unit Emission'!H84)*3412969.28327645/'Life time change'!$C39</f>
        <v>0</v>
      </c>
      <c r="H128">
        <f>('Base-New'!I41*'Per Unit Emission'!I84)*3412969.28327645/'Life time change'!$C39</f>
        <v>0</v>
      </c>
      <c r="I128">
        <f>('Base-New'!J41*'Per Unit Emission'!J84)*3412969.28327645/'Life time change'!$C39</f>
        <v>0</v>
      </c>
      <c r="J128">
        <f>('Base-New'!K41*'Per Unit Emission'!K84)*3412969.28327645/'Life time change'!$C39</f>
        <v>0</v>
      </c>
      <c r="K128">
        <f>('Base-New'!L41*'Per Unit Emission'!L84)*3412969.28327645/'Life time change'!$C39</f>
        <v>0</v>
      </c>
      <c r="L128">
        <f>('Base-New'!M41*'Per Unit Emission'!M84)*3412969.28327645/'Life time change'!$C39</f>
        <v>0</v>
      </c>
      <c r="M128">
        <f>('Base-New'!N41*'Per Unit Emission'!N84)*3412969.28327645/'Life time change'!$C39</f>
        <v>0</v>
      </c>
      <c r="N128">
        <f>('Base-New'!O41*'Per Unit Emission'!O84)*3412969.28327645/'Life time change'!$C39</f>
        <v>0</v>
      </c>
      <c r="O128">
        <f>('Base-New'!P41*'Per Unit Emission'!P84)*3412969.28327645/'Life time change'!$C39</f>
        <v>0</v>
      </c>
      <c r="P128">
        <f>('Base-New'!Q41*'Per Unit Emission'!Q84)*3412969.28327645/'Life time change'!$C39</f>
        <v>0</v>
      </c>
      <c r="Q128">
        <f>('Base-New'!R41*'Per Unit Emission'!R84)*3412969.28327645/'Life time change'!$C39</f>
        <v>0</v>
      </c>
      <c r="R128">
        <v>37</v>
      </c>
      <c r="S128">
        <f>('Base-New'!T41*'Per Unit Emission'!C84)*3412969.28327645/'Life time change'!$C39</f>
        <v>292499912.62520182</v>
      </c>
      <c r="T128">
        <f>('Base-New'!U41*'Per Unit Emission'!D84)*3412969.28327645/'Life time change'!$C39</f>
        <v>104254167.92583367</v>
      </c>
      <c r="U128">
        <f>('Base-New'!V41*'Per Unit Emission'!E84)*3412969.28327645/'Life time change'!$C39</f>
        <v>28386307.42410215</v>
      </c>
      <c r="V128">
        <f>('Base-New'!W41*'Per Unit Emission'!F84)*3412969.28327645/'Life time change'!$C39</f>
        <v>21833899.768897723</v>
      </c>
      <c r="W128">
        <f>('Base-New'!X41*'Per Unit Emission'!G84)*3412969.28327645/'Life time change'!$C39</f>
        <v>645307621.1785394</v>
      </c>
      <c r="X128">
        <f>('Base-New'!Y41*'Per Unit Emission'!H84)*3412969.28327645/'Life time change'!$C39</f>
        <v>26604347.26144179</v>
      </c>
      <c r="Y128">
        <f>('Base-New'!Z41*'Per Unit Emission'!I84)*3412969.28327645/'Life time change'!$C39</f>
        <v>56282679.394684829</v>
      </c>
      <c r="Z128">
        <f>('Base-New'!AA41*'Per Unit Emission'!J84)*3412969.28327645/'Life time change'!$C39</f>
        <v>86027359.084534824</v>
      </c>
      <c r="AA128">
        <f>('Base-New'!AB41*'Per Unit Emission'!K84)*3412969.28327645/'Life time change'!$C39</f>
        <v>116226633.79650488</v>
      </c>
      <c r="AB128">
        <f>('Base-New'!AC41*'Per Unit Emission'!L84)*3412969.28327645/'Life time change'!$C39</f>
        <v>115283374.54946166</v>
      </c>
      <c r="AC128">
        <f>('Base-New'!AD41*'Per Unit Emission'!M84)*3412969.28327645/'Life time change'!$C39</f>
        <v>97779271.561594412</v>
      </c>
      <c r="AD128">
        <f>('Base-New'!AE41*'Per Unit Emission'!N84)*3412969.28327645/'Life time change'!$C39</f>
        <v>23985103.709379777</v>
      </c>
      <c r="AE128">
        <f>('Base-New'!AF41*'Per Unit Emission'!O84)*3412969.28327645/'Life time change'!$C39</f>
        <v>23622577.714897517</v>
      </c>
      <c r="AF128">
        <f>('Base-New'!AG41*'Per Unit Emission'!P84)*3412969.28327645/'Life time change'!$C39</f>
        <v>36712499.510679722</v>
      </c>
      <c r="AG128">
        <f>('Base-New'!AH41*'Per Unit Emission'!Q84)*3412969.28327645/'Life time change'!$C39</f>
        <v>32625328.364080694</v>
      </c>
      <c r="AH128">
        <f>('Base-New'!AI41*'Per Unit Emission'!R84)*3412969.28327645/'Life time change'!$C39</f>
        <v>112104117.28087854</v>
      </c>
      <c r="AI128">
        <v>37</v>
      </c>
      <c r="AJ128">
        <f>('Base-New'!AK41*'Per Unit Emission'!C84)*3412969.28327645/'Life time change'!$C39</f>
        <v>333388550.5487507</v>
      </c>
      <c r="AK128">
        <f>('Base-New'!AL41*'Per Unit Emission'!D84)*3412969.28327645/'Life time change'!$C39</f>
        <v>134935306.7942979</v>
      </c>
      <c r="AL128">
        <f>('Base-New'!AM41*'Per Unit Emission'!E84)*3412969.28327645/'Life time change'!$C39</f>
        <v>71428506.855965108</v>
      </c>
      <c r="AM128">
        <f>('Base-New'!AN41*'Per Unit Emission'!F84)*3412969.28327645/'Life time change'!$C39</f>
        <v>43657541.636804506</v>
      </c>
      <c r="AN128">
        <f>('Base-New'!AO41*'Per Unit Emission'!G84)*3412969.28327645/'Life time change'!$C39</f>
        <v>646332044.68334031</v>
      </c>
      <c r="AO128">
        <f>('Base-New'!AP41*'Per Unit Emission'!H84)*3412969.28327645/'Life time change'!$C39</f>
        <v>53208694.522883706</v>
      </c>
      <c r="AP128">
        <f>('Base-New'!AQ41*'Per Unit Emission'!I84)*3412969.28327645/'Life time change'!$C39</f>
        <v>112556959.30882621</v>
      </c>
      <c r="AQ128">
        <f>('Base-New'!AR41*'Per Unit Emission'!J84)*3412969.28327645/'Life time change'!$C39</f>
        <v>172047383.47301754</v>
      </c>
      <c r="AR128">
        <f>('Base-New'!AS41*'Per Unit Emission'!K84)*3412969.28327645/'Life time change'!$C39</f>
        <v>117948327.86796552</v>
      </c>
      <c r="AS128">
        <f>('Base-New'!AT41*'Per Unit Emission'!L84)*3412969.28327645/'Life time change'!$C39</f>
        <v>230566749.09892216</v>
      </c>
      <c r="AT128">
        <f>('Base-New'!AU41*'Per Unit Emission'!M84)*3412969.28327645/'Life time change'!$C39</f>
        <v>195558543.12318853</v>
      </c>
      <c r="AU128">
        <f>('Base-New'!AV41*'Per Unit Emission'!N84)*3412969.28327645/'Life time change'!$C39</f>
        <v>47969067.989067659</v>
      </c>
      <c r="AV128">
        <f>('Base-New'!AW41*'Per Unit Emission'!O84)*3412969.28327645/'Life time change'!$C39</f>
        <v>45228944.387540832</v>
      </c>
      <c r="AW128">
        <f>('Base-New'!AX41*'Per Unit Emission'!P84)*3412969.28327645/'Life time change'!$C39</f>
        <v>73424999.021359444</v>
      </c>
      <c r="AX128">
        <f>('Base-New'!AY41*'Per Unit Emission'!Q84)*3412969.28327645/'Life time change'!$C39</f>
        <v>65250656.728161387</v>
      </c>
      <c r="AY128">
        <f>('Base-New'!AZ41*'Per Unit Emission'!R84)*3412969.28327645/'Life time change'!$C39</f>
        <v>224207978.28653735</v>
      </c>
      <c r="AZ128">
        <v>37</v>
      </c>
      <c r="BA128">
        <f>('Base-New'!BB41*'Per Unit Emission'!C84)*3412969.28327645/'Life time change'!$C39</f>
        <v>373753446.42992252</v>
      </c>
      <c r="BB128">
        <f>('Base-New'!BC41*'Per Unit Emission'!D84)*3412969.28327645/'Life time change'!$C39</f>
        <v>136489850.91021246</v>
      </c>
      <c r="BC128">
        <f>('Base-New'!BD41*'Per Unit Emission'!E84)*3412969.28327645/'Life time change'!$C39</f>
        <v>71607898.333381712</v>
      </c>
      <c r="BD128">
        <f>('Base-New'!BE41*'Per Unit Emission'!F84)*3412969.28327645/'Life time change'!$C39</f>
        <v>48635441.502437755</v>
      </c>
      <c r="BE128">
        <f>('Base-New'!BF41*'Per Unit Emission'!G84)*3412969.28327645/'Life time change'!$C39</f>
        <v>647174515.54503882</v>
      </c>
      <c r="BF128">
        <f>('Base-New'!BG41*'Per Unit Emission'!H84)*3412969.28327645/'Life time change'!$C39</f>
        <v>79812974.508020312</v>
      </c>
      <c r="BG128">
        <f>('Base-New'!BH41*'Per Unit Emission'!I84)*3412969.28327645/'Life time change'!$C39</f>
        <v>211874083.872484</v>
      </c>
      <c r="BH128">
        <f>('Base-New'!BI41*'Per Unit Emission'!J84)*3412969.28327645/'Life time change'!$C39</f>
        <v>220708157.50321355</v>
      </c>
      <c r="BI128">
        <f>('Base-New'!BJ41*'Per Unit Emission'!K84)*3412969.28327645/'Life time change'!$C39</f>
        <v>119455908.35655849</v>
      </c>
      <c r="BJ128">
        <f>('Base-New'!BK41*'Per Unit Emission'!L84)*3412969.28327645/'Life time change'!$C39</f>
        <v>345837521.58303154</v>
      </c>
      <c r="BK128">
        <f>('Base-New'!BL41*'Per Unit Emission'!M84)*3412969.28327645/'Life time change'!$C39</f>
        <v>293330275.98491585</v>
      </c>
      <c r="BL128">
        <f>('Base-New'!BM41*'Per Unit Emission'!N84)*3412969.28327645/'Life time change'!$C39</f>
        <v>102729588.61842147</v>
      </c>
      <c r="BM128">
        <f>('Base-New'!BN41*'Per Unit Emission'!O84)*3412969.28327645/'Life time change'!$C39</f>
        <v>45336790.787818626</v>
      </c>
      <c r="BN128">
        <f>('Base-New'!BO41*'Per Unit Emission'!P84)*3412969.28327645/'Life time change'!$C39</f>
        <v>76453266.146049306</v>
      </c>
      <c r="BO128">
        <f>('Base-New'!BP41*'Per Unit Emission'!Q84)*3412969.28327645/'Life time change'!$C39</f>
        <v>87081266.679232508</v>
      </c>
      <c r="BP128">
        <f>('Base-New'!BQ41*'Per Unit Emission'!R84)*3412969.28327645/'Life time change'!$C39</f>
        <v>229326152.12550148</v>
      </c>
      <c r="BQ128">
        <v>37</v>
      </c>
      <c r="BR128">
        <f>('Base-New'!BS41*'Per Unit Emission'!C84)*3412969.28327645/'Life time change'!$C39</f>
        <v>413692783.94974154</v>
      </c>
      <c r="BS128">
        <f>('Base-New'!BT41*'Per Unit Emission'!D84)*3412969.28327645/'Life time change'!$C39</f>
        <v>136847171.55015475</v>
      </c>
      <c r="BT128">
        <f>('Base-New'!BU41*'Per Unit Emission'!E84)*3412969.28327645/'Life time change'!$C39</f>
        <v>71717300.813153237</v>
      </c>
      <c r="BU128">
        <f>('Base-New'!BV41*'Per Unit Emission'!F84)*3412969.28327645/'Life time change'!$C39</f>
        <v>48686156.605512425</v>
      </c>
      <c r="BV128">
        <f>('Base-New'!BW41*'Per Unit Emission'!G84)*3412969.28327645/'Life time change'!$C39</f>
        <v>647842425.95867646</v>
      </c>
      <c r="BW128">
        <f>('Base-New'!BX41*'Per Unit Emission'!H84)*3412969.28327645/'Life time change'!$C39</f>
        <v>86846090.60855183</v>
      </c>
      <c r="BX128">
        <f>('Base-New'!BY41*'Per Unit Emission'!I84)*3412969.28327645/'Life time change'!$C39</f>
        <v>211910247.65652311</v>
      </c>
      <c r="BY128">
        <f>('Base-New'!BZ41*'Per Unit Emission'!J84)*3412969.28327645/'Life time change'!$C39</f>
        <v>220856429.79845425</v>
      </c>
      <c r="BZ128">
        <f>('Base-New'!CA41*'Per Unit Emission'!K84)*3412969.28327645/'Life time change'!$C39</f>
        <v>120384134.65587042</v>
      </c>
      <c r="CA128">
        <f>('Base-New'!CB41*'Per Unit Emission'!L84)*3412969.28327645/'Life time change'!$C39</f>
        <v>393885045.36350739</v>
      </c>
      <c r="CB128">
        <f>('Base-New'!CC41*'Per Unit Emission'!M84)*3412969.28327645/'Life time change'!$C39</f>
        <v>293479969.47598284</v>
      </c>
      <c r="CC128">
        <f>('Base-New'!CD41*'Per Unit Emission'!N84)*3412969.28327645/'Life time change'!$C39</f>
        <v>102750935.49988699</v>
      </c>
      <c r="CD128">
        <f>('Base-New'!CE41*'Per Unit Emission'!O84)*3412969.28327645/'Life time change'!$C39</f>
        <v>45413787.752200171</v>
      </c>
      <c r="CE128">
        <f>('Base-New'!CF41*'Per Unit Emission'!P84)*3412969.28327645/'Life time change'!$C39</f>
        <v>76538049.902759701</v>
      </c>
      <c r="CF128">
        <f>('Base-New'!CG41*'Per Unit Emission'!Q84)*3412969.28327645/'Life time change'!$C39</f>
        <v>87134292.939488277</v>
      </c>
      <c r="CG128">
        <f>('Base-New'!CH41*'Per Unit Emission'!R84)*3412969.28327645/'Life time change'!$C39</f>
        <v>229653037.25522602</v>
      </c>
      <c r="CJ128">
        <v>2047</v>
      </c>
      <c r="CK128">
        <f>('RCP26-NEW'!C41*'Per Unit Emission'!T84)*3412969.28327645/'Life time change'!$C39</f>
        <v>0</v>
      </c>
      <c r="CL128">
        <f>('RCP26-NEW'!D41*'Per Unit Emission'!U84)*3412969.28327645/'Life time change'!$C39</f>
        <v>0</v>
      </c>
      <c r="CM128">
        <f>('RCP26-NEW'!E41*'Per Unit Emission'!V84)*3412969.28327645/'Life time change'!$C39</f>
        <v>0</v>
      </c>
      <c r="CN128">
        <f>('RCP26-NEW'!F41*'Per Unit Emission'!W84)*3412969.28327645/'Life time change'!$C39</f>
        <v>0</v>
      </c>
      <c r="CO128">
        <f>('RCP26-NEW'!G41*'Per Unit Emission'!X84)*3412969.28327645/'Life time change'!$C39</f>
        <v>0</v>
      </c>
      <c r="CP128">
        <f>('RCP26-NEW'!H41*'Per Unit Emission'!Y84)*3412969.28327645/'Life time change'!$C39</f>
        <v>0</v>
      </c>
      <c r="CQ128">
        <f>('RCP26-NEW'!I41*'Per Unit Emission'!Z84)*3412969.28327645/'Life time change'!$C39</f>
        <v>0</v>
      </c>
      <c r="CR128">
        <f>('RCP26-NEW'!J41*'Per Unit Emission'!AA84)*3412969.28327645/'Life time change'!$C39</f>
        <v>0</v>
      </c>
      <c r="CS128">
        <f>('RCP26-NEW'!K41*'Per Unit Emission'!AB84)*3412969.28327645/'Life time change'!$C39</f>
        <v>0</v>
      </c>
      <c r="CT128">
        <f>('RCP26-NEW'!L41*'Per Unit Emission'!AC84)*3412969.28327645/'Life time change'!$C39</f>
        <v>0</v>
      </c>
      <c r="CU128">
        <f>('RCP26-NEW'!M41*'Per Unit Emission'!AD84)*3412969.28327645/'Life time change'!$C39</f>
        <v>0</v>
      </c>
      <c r="CV128">
        <f>('RCP26-NEW'!N41*'Per Unit Emission'!AE84)*3412969.28327645/'Life time change'!$C39</f>
        <v>0</v>
      </c>
      <c r="CW128">
        <f>('RCP26-NEW'!O41*'Per Unit Emission'!AF84)*3412969.28327645/'Life time change'!$C39</f>
        <v>0</v>
      </c>
      <c r="CX128">
        <f>('RCP26-NEW'!P41*'Per Unit Emission'!AG84)*3412969.28327645/'Life time change'!$C39</f>
        <v>0</v>
      </c>
      <c r="CY128">
        <f>('RCP26-NEW'!Q41*'Per Unit Emission'!AH84)*3412969.28327645/'Life time change'!$C39</f>
        <v>0</v>
      </c>
      <c r="CZ128">
        <f>('RCP26-NEW'!R41*'Per Unit Emission'!AI84)*3412969.28327645/'Life time change'!$C39</f>
        <v>0</v>
      </c>
      <c r="DA128">
        <f>('RCP26-NEW'!S41*'Per Unit Emission'!AJ84)*3412969.28327645</f>
        <v>0</v>
      </c>
      <c r="DB128">
        <f>('RCP26-NEW'!T41*'Per Unit Emission'!T84)*3412969.28327645/'Life time change'!$C39</f>
        <v>286461889.56372416</v>
      </c>
      <c r="DC128">
        <f>('RCP26-NEW'!U41*'Per Unit Emission'!U84)*3412969.28327645/'Life time change'!$C39</f>
        <v>27298954.953936383</v>
      </c>
      <c r="DD128">
        <f>('RCP26-NEW'!V41*'Per Unit Emission'!V84)*3412969.28327645/'Life time change'!$C39</f>
        <v>38646554.915182017</v>
      </c>
      <c r="DE128">
        <f>('RCP26-NEW'!W41*'Per Unit Emission'!W84)*3412969.28327645/'Life time change'!$C39</f>
        <v>21551669.727039922</v>
      </c>
      <c r="DF128">
        <f>('RCP26-NEW'!X41*'Per Unit Emission'!X84)*3412969.28327645/'Life time change'!$C39</f>
        <v>279102799.22051328</v>
      </c>
      <c r="DG128">
        <f>('RCP26-NEW'!Y41*'Per Unit Emission'!Y84)*3412969.28327645/'Life time change'!$C39</f>
        <v>23525029.692488346</v>
      </c>
      <c r="DH128">
        <f>('RCP26-NEW'!Z41*'Per Unit Emission'!Z84)*3412969.28327645/'Life time change'!$C39</f>
        <v>24699006.86518373</v>
      </c>
      <c r="DI128">
        <f>('RCP26-NEW'!AA41*'Per Unit Emission'!AA84)*3412969.28327645/'Life time change'!$C39</f>
        <v>26238015.41162356</v>
      </c>
      <c r="DJ128">
        <f>('RCP26-NEW'!AB41*'Per Unit Emission'!AB84)*3412969.28327645/'Life time change'!$C39</f>
        <v>166534325.35784903</v>
      </c>
      <c r="DK128">
        <f>('RCP26-NEW'!AC41*'Per Unit Emission'!AC84)*3412969.28327645/'Life time change'!$C39</f>
        <v>62262145.329739206</v>
      </c>
      <c r="DL128">
        <f>('RCP26-NEW'!AD41*'Per Unit Emission'!AD84)*3412969.28327645/'Life time change'!$C39</f>
        <v>26432357.516820986</v>
      </c>
      <c r="DM128">
        <f>('RCP26-NEW'!AE41*'Per Unit Emission'!AE84)*3412969.28327645/'Life time change'!$C39</f>
        <v>24487639.882459637</v>
      </c>
      <c r="DN128">
        <f>('RCP26-NEW'!AF41*'Per Unit Emission'!AF84)*3412969.28327645/'Life time change'!$C39</f>
        <v>22190279.256173357</v>
      </c>
      <c r="DO128">
        <f>('RCP26-NEW'!AG41*'Per Unit Emission'!AG84)*3412969.28327645/'Life time change'!$C39</f>
        <v>19375904.246854473</v>
      </c>
      <c r="DP128">
        <f>('RCP26-NEW'!AH41*'Per Unit Emission'!AH84)*3412969.28327645/'Life time change'!$C39</f>
        <v>15516796.235022996</v>
      </c>
      <c r="DQ128">
        <f>('RCP26-NEW'!AI41*'Per Unit Emission'!AI84)*3412969.28327645/'Life time change'!$C39</f>
        <v>45360035.359255061</v>
      </c>
      <c r="DR128">
        <f>('RCP26-NEW'!AJ41*'Per Unit Emission'!AJ84)*3412969.28327645</f>
        <v>0</v>
      </c>
      <c r="DS128">
        <f>('RCP26-NEW'!AK41*'Per Unit Emission'!T84)*3412969.28327645/'Life time change'!$C39</f>
        <v>572751902.19235873</v>
      </c>
      <c r="DT128">
        <f>('RCP26-NEW'!AL41*'Per Unit Emission'!U84)*3412969.28327645/'Life time change'!$C39</f>
        <v>65671710.414751537</v>
      </c>
      <c r="DU128">
        <f>('RCP26-NEW'!AM41*'Per Unit Emission'!V84)*3412969.28327645/'Life time change'!$C39</f>
        <v>38791509.803914838</v>
      </c>
      <c r="DV128">
        <f>('RCP26-NEW'!AN41*'Per Unit Emission'!W84)*3412969.28327645/'Life time change'!$C39</f>
        <v>43082477.830609433</v>
      </c>
      <c r="DW128">
        <f>('RCP26-NEW'!AO41*'Per Unit Emission'!X84)*3412969.28327645/'Life time change'!$C39</f>
        <v>558119291.27550769</v>
      </c>
      <c r="DX128">
        <f>('RCP26-NEW'!AP41*'Per Unit Emission'!Y84)*3412969.28327645/'Life time change'!$C39</f>
        <v>47049844.731113963</v>
      </c>
      <c r="DY128">
        <f>('RCP26-NEW'!AQ41*'Per Unit Emission'!Z84)*3412969.28327645/'Life time change'!$C39</f>
        <v>49386575.965264417</v>
      </c>
      <c r="DZ128">
        <f>('RCP26-NEW'!AR41*'Per Unit Emission'!AA84)*3412969.28327645/'Life time change'!$C39</f>
        <v>52476030.823247202</v>
      </c>
      <c r="EA128">
        <f>('RCP26-NEW'!AS41*'Per Unit Emission'!AB84)*3412969.28327645/'Life time change'!$C39</f>
        <v>333068650.71569884</v>
      </c>
      <c r="EB128">
        <f>('RCP26-NEW'!AT41*'Per Unit Emission'!AC84)*3412969.28327645/'Life time change'!$C39</f>
        <v>124524290.65947774</v>
      </c>
      <c r="EC128">
        <f>('RCP26-NEW'!AU41*'Per Unit Emission'!AD84)*3412969.28327645/'Life time change'!$C39</f>
        <v>63531877.854904346</v>
      </c>
      <c r="ED128">
        <f>('RCP26-NEW'!AV41*'Per Unit Emission'!AE84)*3412969.28327645/'Life time change'!$C39</f>
        <v>48975219.47925742</v>
      </c>
      <c r="EE128">
        <f>('RCP26-NEW'!AW41*'Per Unit Emission'!AF84)*3412969.28327645/'Life time change'!$C39</f>
        <v>44379728.333063163</v>
      </c>
      <c r="EF128">
        <f>('RCP26-NEW'!AX41*'Per Unit Emission'!AG84)*3412969.28327645/'Life time change'!$C39</f>
        <v>19518660.510642007</v>
      </c>
      <c r="EG128">
        <f>('RCP26-NEW'!AY41*'Per Unit Emission'!AH84)*3412969.28327645/'Life time change'!$C39</f>
        <v>31032482.174671937</v>
      </c>
      <c r="EH128">
        <f>('RCP26-NEW'!AZ41*'Per Unit Emission'!AI84)*3412969.28327645/'Life time change'!$C39</f>
        <v>142140583.91619083</v>
      </c>
      <c r="EI128">
        <f>('RCP26-NEW'!BA41*'Per Unit Emission'!AJ84)*3412969.28327645</f>
        <v>0</v>
      </c>
      <c r="EJ128">
        <f>('RCP26-NEW'!BB41*'Per Unit Emission'!T84)*3412969.28327645/'Life time change'!$C39</f>
        <v>1291089201.438478</v>
      </c>
      <c r="EK128">
        <f>('RCP26-NEW'!BC41*'Per Unit Emission'!U84)*3412969.28327645/'Life time change'!$C39</f>
        <v>71533794.8651205</v>
      </c>
      <c r="EL128">
        <f>('RCP26-NEW'!BD41*'Per Unit Emission'!V84)*3412969.28327645/'Life time change'!$C39</f>
        <v>38914634.81027583</v>
      </c>
      <c r="EM128">
        <f>('RCP26-NEW'!BE41*'Per Unit Emission'!W84)*3412969.28327645/'Life time change'!$C39</f>
        <v>78920979.844470263</v>
      </c>
      <c r="EN128">
        <f>('RCP26-NEW'!BF41*'Per Unit Emission'!X84)*3412969.28327645/'Life time change'!$C39</f>
        <v>1072314752.0020388</v>
      </c>
      <c r="EO128">
        <f>('RCP26-NEW'!BG41*'Per Unit Emission'!Y84)*3412969.28327645/'Life time change'!$C39</f>
        <v>70569344.652811274</v>
      </c>
      <c r="EP128">
        <f>('RCP26-NEW'!BH41*'Per Unit Emission'!Z84)*3412969.28327645/'Life time change'!$C39</f>
        <v>96000028.498272866</v>
      </c>
      <c r="EQ128">
        <f>('RCP26-NEW'!BI41*'Per Unit Emission'!AA84)*3412969.28327645/'Life time change'!$C39</f>
        <v>64450310.559413821</v>
      </c>
      <c r="ER128">
        <f>('RCP26-NEW'!BJ41*'Per Unit Emission'!AB84)*3412969.28327645/'Life time change'!$C39</f>
        <v>490637503.67786789</v>
      </c>
      <c r="ES128">
        <f>('RCP26-NEW'!BK41*'Per Unit Emission'!AC84)*3412969.28327645/'Life time change'!$C39</f>
        <v>234628667.70949656</v>
      </c>
      <c r="ET128">
        <f>('RCP26-NEW'!BL41*'Per Unit Emission'!AD84)*3412969.28327645/'Life time change'!$C39</f>
        <v>63772380.162543021</v>
      </c>
      <c r="EU128">
        <f>('RCP26-NEW'!BM41*'Per Unit Emission'!AE84)*3412969.28327645/'Life time change'!$C39</f>
        <v>79163664.067655846</v>
      </c>
      <c r="EV128">
        <f>('RCP26-NEW'!BN41*'Per Unit Emission'!AF84)*3412969.28327645/'Life time change'!$C39</f>
        <v>80721375.483389065</v>
      </c>
      <c r="EW128">
        <f>('RCP26-NEW'!BO41*'Per Unit Emission'!AG84)*3412969.28327645/'Life time change'!$C39</f>
        <v>19626882.573325761</v>
      </c>
      <c r="EX128">
        <f>('RCP26-NEW'!BP41*'Per Unit Emission'!AH84)*3412969.28327645/'Life time change'!$C39</f>
        <v>49849906.770719662</v>
      </c>
      <c r="EY128">
        <f>('RCP26-NEW'!BQ41*'Per Unit Emission'!AI84)*3412969.28327645/'Life time change'!$C39</f>
        <v>142455572.93696395</v>
      </c>
      <c r="EZ128">
        <f>('RCP26-NEW'!BR41*'Per Unit Emission'!AJ84)*3412969.28327645</f>
        <v>0</v>
      </c>
      <c r="FA128">
        <f>('RCP26-NEW'!BS41*'Per Unit Emission'!T84)*3412969.28327645/'Life time change'!$C39</f>
        <v>1291659115.4812152</v>
      </c>
      <c r="FB128">
        <f>('RCP26-NEW'!BT41*'Per Unit Emission'!U84)*3412969.28327645/'Life time change'!$C39</f>
        <v>71653081.858804837</v>
      </c>
      <c r="FC128">
        <f>('RCP26-NEW'!BU41*'Per Unit Emission'!V84)*3412969.28327645/'Life time change'!$C39</f>
        <v>39022523.368357472</v>
      </c>
      <c r="FD128">
        <f>('RCP26-NEW'!BV41*'Per Unit Emission'!W84)*3412969.28327645/'Life time change'!$C39</f>
        <v>78956025.265422329</v>
      </c>
      <c r="FE128">
        <f>('RCP26-NEW'!BW41*'Per Unit Emission'!X84)*3412969.28327645/'Life time change'!$C39</f>
        <v>1072665199.5918567</v>
      </c>
      <c r="FF128">
        <f>('RCP26-NEW'!BX41*'Per Unit Emission'!Y84)*3412969.28327645/'Life time change'!$C39</f>
        <v>86758719.525202647</v>
      </c>
      <c r="FG128">
        <f>('RCP26-NEW'!BY41*'Per Unit Emission'!Z84)*3412969.28327645/'Life time change'!$C39</f>
        <v>96028467.816042289</v>
      </c>
      <c r="FH128">
        <f>('RCP26-NEW'!BZ41*'Per Unit Emission'!AA84)*3412969.28327645/'Life time change'!$C39</f>
        <v>64559863.304742284</v>
      </c>
      <c r="FI128">
        <f>('RCP26-NEW'!CA41*'Per Unit Emission'!AB84)*3412969.28327645/'Life time change'!$C39</f>
        <v>491361127.13783139</v>
      </c>
      <c r="FJ128">
        <f>('RCP26-NEW'!CB41*'Per Unit Emission'!AC84)*3412969.28327645/'Life time change'!$C39</f>
        <v>234698600.67441747</v>
      </c>
      <c r="FK128">
        <f>('RCP26-NEW'!CC41*'Per Unit Emission'!AD84)*3412969.28327645/'Life time change'!$C39</f>
        <v>63943936.940715589</v>
      </c>
      <c r="FL128">
        <f>('RCP26-NEW'!CD41*'Per Unit Emission'!AE84)*3412969.28327645/'Life time change'!$C39</f>
        <v>103947425.01322404</v>
      </c>
      <c r="FM128">
        <f>('RCP26-NEW'!CE41*'Per Unit Emission'!AF84)*3412969.28327645/'Life time change'!$C39</f>
        <v>80761849.384357348</v>
      </c>
      <c r="FN128">
        <f>('RCP26-NEW'!CF41*'Per Unit Emission'!AG84)*3412969.28327645/'Life time change'!$C39</f>
        <v>19714255.849411216</v>
      </c>
      <c r="FO128">
        <f>('RCP26-NEW'!CG41*'Per Unit Emission'!AH84)*3412969.28327645/'Life time change'!$C39</f>
        <v>49895819.887345046</v>
      </c>
      <c r="FP128">
        <f>('RCP26-NEW'!CH41*'Per Unit Emission'!AI84)*3412969.28327645/'Life time change'!$C39</f>
        <v>142698430.23160592</v>
      </c>
      <c r="FS128">
        <v>2047</v>
      </c>
      <c r="FT128">
        <f>('RCP19-NEW'!C41*'Per Unit Emission'!AK84)*3412969.28327645/'Life time change'!$C39</f>
        <v>0</v>
      </c>
      <c r="FU128">
        <f>('RCP19-NEW'!D41*'Per Unit Emission'!AL84)*3412969.28327645/'Life time change'!$C39</f>
        <v>0</v>
      </c>
      <c r="FV128">
        <f>('RCP19-NEW'!E41*'Per Unit Emission'!AM84)*3412969.28327645/'Life time change'!$C39</f>
        <v>0</v>
      </c>
      <c r="FW128">
        <f>('RCP19-NEW'!F41*'Per Unit Emission'!AN84)*3412969.28327645/'Life time change'!$C39</f>
        <v>0</v>
      </c>
      <c r="FX128">
        <f>('RCP19-NEW'!G41*'Per Unit Emission'!AO84)*3412969.28327645/'Life time change'!$C39</f>
        <v>0</v>
      </c>
      <c r="FY128">
        <f>('RCP19-NEW'!H41*'Per Unit Emission'!AP84)*3412969.28327645/'Life time change'!$C39</f>
        <v>0</v>
      </c>
      <c r="FZ128">
        <f>('RCP19-NEW'!I41*'Per Unit Emission'!AQ84)*3412969.28327645/'Life time change'!$C39</f>
        <v>0</v>
      </c>
      <c r="GA128">
        <f>('RCP19-NEW'!J41*'Per Unit Emission'!AR84)*3412969.28327645/'Life time change'!$C39</f>
        <v>0</v>
      </c>
      <c r="GB128">
        <f>('RCP19-NEW'!K41*'Per Unit Emission'!AS84)*3412969.28327645/'Life time change'!$C39</f>
        <v>0</v>
      </c>
      <c r="GC128">
        <f>('RCP19-NEW'!L41*'Per Unit Emission'!AT84)*3412969.28327645/'Life time change'!$C39</f>
        <v>0</v>
      </c>
      <c r="GD128">
        <f>('RCP19-NEW'!M41*'Per Unit Emission'!AU84)*3412969.28327645/'Life time change'!$C39</f>
        <v>0</v>
      </c>
      <c r="GE128">
        <f>('RCP19-NEW'!N41*'Per Unit Emission'!AV84)*3412969.28327645/'Life time change'!$C39</f>
        <v>0</v>
      </c>
      <c r="GF128">
        <f>('RCP19-NEW'!O41*'Per Unit Emission'!AW84)*3412969.28327645/'Life time change'!$C39</f>
        <v>0</v>
      </c>
      <c r="GG128">
        <f>('RCP19-NEW'!P41*'Per Unit Emission'!AX84)*3412969.28327645/'Life time change'!$C39</f>
        <v>0</v>
      </c>
      <c r="GH128">
        <f>('RCP19-NEW'!Q41*'Per Unit Emission'!AY84)*3412969.28327645/'Life time change'!$C39</f>
        <v>0</v>
      </c>
      <c r="GI128">
        <f>('RCP19-NEW'!R41*'Per Unit Emission'!AZ84)*3412969.28327645/'Life time change'!$C39</f>
        <v>0</v>
      </c>
      <c r="GJ128">
        <f>('RCP19-NEW'!S41*'Per Unit Emission'!BA84)*3412969.28327645</f>
        <v>0</v>
      </c>
      <c r="GK128">
        <f>('RCP19-NEW'!T41*'Per Unit Emission'!AK84)*3412969.28327645/'Life time change'!$C39</f>
        <v>98600916.736909613</v>
      </c>
      <c r="GL128">
        <f>('RCP19-NEW'!U41*'Per Unit Emission'!AL84)*3412969.28327645/'Life time change'!$C39</f>
        <v>11066859.443265732</v>
      </c>
      <c r="GM128">
        <f>('RCP19-NEW'!V41*'Per Unit Emission'!AM84)*3412969.28327645/'Life time change'!$C39</f>
        <v>4143767.701587128</v>
      </c>
      <c r="GN128">
        <f>('RCP19-NEW'!W41*'Per Unit Emission'!AN84)*3412969.28327645/'Life time change'!$C39</f>
        <v>15854377.219379729</v>
      </c>
      <c r="GO128">
        <f>('RCP19-NEW'!X41*'Per Unit Emission'!AO84)*3412969.28327645/'Life time change'!$C39</f>
        <v>332428024.77817839</v>
      </c>
      <c r="GP128">
        <f>('RCP19-NEW'!Y41*'Per Unit Emission'!AP84)*3412969.28327645/'Life time change'!$C39</f>
        <v>28879154.130362935</v>
      </c>
      <c r="GQ128">
        <f>('RCP19-NEW'!Z41*'Per Unit Emission'!AQ84)*3412969.28327645/'Life time change'!$C39</f>
        <v>8756576.2852730956</v>
      </c>
      <c r="GR128">
        <f>('RCP19-NEW'!AA41*'Per Unit Emission'!AR84)*3412969.28327645/'Life time change'!$C39</f>
        <v>33288477.438656855</v>
      </c>
      <c r="GS128">
        <f>('RCP19-NEW'!AB41*'Per Unit Emission'!AS84)*3412969.28327645/'Life time change'!$C39</f>
        <v>118183124.75212339</v>
      </c>
      <c r="GT128">
        <f>('RCP19-NEW'!AC41*'Per Unit Emission'!AT84)*3412969.28327645/'Life time change'!$C39</f>
        <v>69650502.129205212</v>
      </c>
      <c r="GU128">
        <f>('RCP19-NEW'!AD41*'Per Unit Emission'!AU84)*3412969.28327645/'Life time change'!$C39</f>
        <v>23129622.273105014</v>
      </c>
      <c r="GV128">
        <f>('RCP19-NEW'!AE41*'Per Unit Emission'!AV84)*3412969.28327645/'Life time change'!$C39</f>
        <v>13411931.27266838</v>
      </c>
      <c r="GW128">
        <f>('RCP19-NEW'!AF41*'Per Unit Emission'!AW84)*3412969.28327645/'Life time change'!$C39</f>
        <v>14758301.994767142</v>
      </c>
      <c r="GX128">
        <f>('RCP19-NEW'!AG41*'Per Unit Emission'!AX84)*3412969.28327645/'Life time change'!$C39</f>
        <v>2480963.7009256417</v>
      </c>
      <c r="GY128">
        <f>('RCP19-NEW'!AH41*'Per Unit Emission'!AY84)*3412969.28327645/'Life time change'!$C39</f>
        <v>0</v>
      </c>
      <c r="GZ128">
        <f>('RCP19-NEW'!AI41*'Per Unit Emission'!AZ84)*3412969.28327645/'Life time change'!$C39</f>
        <v>138437490.8550919</v>
      </c>
      <c r="HA128">
        <f>('RCP19-NEW'!AJ41*'Per Unit Emission'!BA84)*3412969.28327645</f>
        <v>0</v>
      </c>
      <c r="HB128">
        <f>('RCP19-NEW'!AK41*'Per Unit Emission'!AK84)*3412969.28327645/'Life time change'!$C39</f>
        <v>593146595.9207232</v>
      </c>
      <c r="HC128">
        <f>('RCP19-NEW'!AL41*'Per Unit Emission'!AL84)*3412969.28327645/'Life time change'!$C39</f>
        <v>22133498.253763609</v>
      </c>
      <c r="HD128">
        <f>('RCP19-NEW'!AM41*'Per Unit Emission'!AM84)*3412969.28327645/'Life time change'!$C39</f>
        <v>43007355.958045557</v>
      </c>
      <c r="HE128">
        <f>('RCP19-NEW'!AN41*'Per Unit Emission'!AN84)*3412969.28327645/'Life time change'!$C39</f>
        <v>62002823.324851729</v>
      </c>
      <c r="HF128">
        <f>('RCP19-NEW'!AO41*'Per Unit Emission'!AO84)*3412969.28327645/'Life time change'!$C39</f>
        <v>664809835.49291062</v>
      </c>
      <c r="HG128">
        <f>('RCP19-NEW'!AP41*'Per Unit Emission'!AP84)*3412969.28327645/'Life time change'!$C39</f>
        <v>57757073.131020345</v>
      </c>
      <c r="HH128">
        <f>('RCP19-NEW'!AQ41*'Per Unit Emission'!AQ84)*3412969.28327645/'Life time change'!$C39</f>
        <v>17513152.570546191</v>
      </c>
      <c r="HI128">
        <f>('RCP19-NEW'!AR41*'Per Unit Emission'!AR84)*3412969.28327645/'Life time change'!$C39</f>
        <v>66571346.243955605</v>
      </c>
      <c r="HJ128">
        <f>('RCP19-NEW'!AS41*'Per Unit Emission'!AS84)*3412969.28327645/'Life time change'!$C39</f>
        <v>236366249.50424746</v>
      </c>
      <c r="HK128">
        <f>('RCP19-NEW'!AT41*'Per Unit Emission'!AT84)*3412969.28327645/'Life time change'!$C39</f>
        <v>139301004.25841111</v>
      </c>
      <c r="HL128">
        <f>('RCP19-NEW'!AU41*'Per Unit Emission'!AU84)*3412969.28327645/'Life time change'!$C39</f>
        <v>83309138.348331988</v>
      </c>
      <c r="HM128">
        <f>('RCP19-NEW'!AV41*'Per Unit Emission'!AV84)*3412969.28327645/'Life time change'!$C39</f>
        <v>26823809.994338952</v>
      </c>
      <c r="HN128">
        <f>('RCP19-NEW'!AW41*'Per Unit Emission'!AW84)*3412969.28327645/'Life time change'!$C39</f>
        <v>29516603.989534352</v>
      </c>
      <c r="HO128">
        <f>('RCP19-NEW'!AX41*'Per Unit Emission'!AX84)*3412969.28327645/'Life time change'!$C39</f>
        <v>2716185.3306789258</v>
      </c>
      <c r="HP128">
        <f>('RCP19-NEW'!AY41*'Per Unit Emission'!AY84)*3412969.28327645/'Life time change'!$C39</f>
        <v>0</v>
      </c>
      <c r="HQ128">
        <f>('RCP19-NEW'!AZ41*'Per Unit Emission'!AZ84)*3412969.28327645/'Life time change'!$C39</f>
        <v>276874981.7101838</v>
      </c>
      <c r="HR128">
        <f>('RCP19-NEW'!BA41*'Per Unit Emission'!BA84)*3412969.28327645</f>
        <v>0</v>
      </c>
      <c r="HS128">
        <f>('RCP19-NEW'!BB41*'Per Unit Emission'!AK84)*3412969.28327645/'Life time change'!$C39</f>
        <v>594288643.53203607</v>
      </c>
      <c r="HT128">
        <f>('RCP19-NEW'!BC41*'Per Unit Emission'!AL84)*3412969.28327645/'Life time change'!$C39</f>
        <v>42414962.516076975</v>
      </c>
      <c r="HU128">
        <f>('RCP19-NEW'!BD41*'Per Unit Emission'!AM84)*3412969.28327645/'Life time change'!$C39</f>
        <v>43139143.266055532</v>
      </c>
      <c r="HV128">
        <f>('RCP19-NEW'!BE41*'Per Unit Emission'!AN84)*3412969.28327645/'Life time change'!$C39</f>
        <v>62067924.353869691</v>
      </c>
      <c r="HW128">
        <f>('RCP19-NEW'!BF41*'Per Unit Emission'!AO84)*3412969.28327645/'Life time change'!$C39</f>
        <v>1339590817.214462</v>
      </c>
      <c r="HX128">
        <f>('RCP19-NEW'!BG41*'Per Unit Emission'!AP84)*3412969.28327645/'Life time change'!$C39</f>
        <v>86629675.504495248</v>
      </c>
      <c r="HY128">
        <f>('RCP19-NEW'!BH41*'Per Unit Emission'!AQ84)*3412969.28327645/'Life time change'!$C39</f>
        <v>37213779.834231645</v>
      </c>
      <c r="HZ128">
        <f>('RCP19-NEW'!BI41*'Per Unit Emission'!AR84)*3412969.28327645/'Life time change'!$C39</f>
        <v>112423857.65492299</v>
      </c>
      <c r="IA128">
        <f>('RCP19-NEW'!BJ41*'Per Unit Emission'!AS84)*3412969.28327645/'Life time change'!$C39</f>
        <v>445846769.05312371</v>
      </c>
      <c r="IB128">
        <f>('RCP19-NEW'!BK41*'Per Unit Emission'!AT84)*3412969.28327645/'Life time change'!$C39</f>
        <v>277643918.2617842</v>
      </c>
      <c r="IC128">
        <f>('RCP19-NEW'!BL41*'Per Unit Emission'!AU84)*3412969.28327645/'Life time change'!$C39</f>
        <v>83516551.880358025</v>
      </c>
      <c r="ID128">
        <f>('RCP19-NEW'!BM41*'Per Unit Emission'!AV84)*3412969.28327645/'Life time change'!$C39</f>
        <v>40229197.172090568</v>
      </c>
      <c r="IE128">
        <f>('RCP19-NEW'!BN41*'Per Unit Emission'!AW84)*3412969.28327645/'Life time change'!$C39</f>
        <v>61163170.662937559</v>
      </c>
      <c r="IF128">
        <f>('RCP19-NEW'!BO41*'Per Unit Emission'!AX84)*3412969.28327645/'Life time change'!$C39</f>
        <v>2838417.06971564</v>
      </c>
      <c r="IG128">
        <f>('RCP19-NEW'!BP41*'Per Unit Emission'!AY84)*3412969.28327645/'Life time change'!$C39</f>
        <v>0</v>
      </c>
      <c r="IH128">
        <f>('RCP19-NEW'!BQ41*'Per Unit Emission'!AZ84)*3412969.28327645/'Life time change'!$C39</f>
        <v>536102928.0380286</v>
      </c>
      <c r="II128">
        <f>('RCP19-NEW'!BR41*'Per Unit Emission'!BA84)*3412969.28327645</f>
        <v>0</v>
      </c>
      <c r="IJ128">
        <f>('RCP19-NEW'!BS41*'Per Unit Emission'!AK84)*3412969.28327645/'Life time change'!$C39</f>
        <v>595251223.21637392</v>
      </c>
      <c r="IK128">
        <f>('RCP19-NEW'!BT41*'Per Unit Emission'!AL84)*3412969.28327645/'Life time change'!$C39</f>
        <v>42434890.516961619</v>
      </c>
      <c r="IL128">
        <f>('RCP19-NEW'!BU41*'Per Unit Emission'!AM84)*3412969.28327645/'Life time change'!$C39</f>
        <v>43267278.857036099</v>
      </c>
      <c r="IM128">
        <f>('RCP19-NEW'!BV41*'Per Unit Emission'!AN84)*3412969.28327645/'Life time change'!$C39</f>
        <v>62120094.906324774</v>
      </c>
      <c r="IN128">
        <f>('RCP19-NEW'!BW41*'Per Unit Emission'!AO84)*3412969.28327645/'Life time change'!$C39</f>
        <v>1339991836.8111136</v>
      </c>
      <c r="IO128">
        <f>('RCP19-NEW'!BX41*'Per Unit Emission'!AP84)*3412969.28327645/'Life time change'!$C39</f>
        <v>114241664.33961658</v>
      </c>
      <c r="IP128">
        <f>('RCP19-NEW'!BY41*'Per Unit Emission'!AQ84)*3412969.28327645/'Life time change'!$C39</f>
        <v>37246245.817731179</v>
      </c>
      <c r="IQ128">
        <f>('RCP19-NEW'!BZ41*'Per Unit Emission'!AR84)*3412969.28327645/'Life time change'!$C39</f>
        <v>112681092.52502497</v>
      </c>
      <c r="IR128">
        <f>('RCP19-NEW'!CA41*'Per Unit Emission'!AS84)*3412969.28327645/'Life time change'!$C39</f>
        <v>446793518.57049257</v>
      </c>
      <c r="IS128">
        <f>('RCP19-NEW'!CB41*'Per Unit Emission'!AT84)*3412969.28327645/'Life time change'!$C39</f>
        <v>277782127.58095509</v>
      </c>
      <c r="IT128">
        <f>('RCP19-NEW'!CC41*'Per Unit Emission'!AU84)*3412969.28327645/'Life time change'!$C39</f>
        <v>83681332.508335337</v>
      </c>
      <c r="IU128">
        <f>('RCP19-NEW'!CD41*'Per Unit Emission'!AV84)*3412969.28327645/'Life time change'!$C39</f>
        <v>58818120.235422105</v>
      </c>
      <c r="IV128">
        <f>('RCP19-NEW'!CE41*'Per Unit Emission'!AW84)*3412969.28327645/'Life time change'!$C39</f>
        <v>61212002.638360105</v>
      </c>
      <c r="IW128">
        <f>('RCP19-NEW'!CF41*'Per Unit Emission'!AX84)*3412969.28327645/'Life time change'!$C39</f>
        <v>2941436.2652971679</v>
      </c>
      <c r="IX128">
        <f>('RCP19-NEW'!CG41*'Per Unit Emission'!AY84)*3412969.28327645/'Life time change'!$C39</f>
        <v>0</v>
      </c>
      <c r="IY128">
        <f>('RCP19-NEW'!CH41*'Per Unit Emission'!AZ84)*3412969.28327645/'Life time change'!$C39</f>
        <v>536424587.47724646</v>
      </c>
    </row>
    <row r="129" spans="1:259" x14ac:dyDescent="0.25">
      <c r="A129">
        <v>2048</v>
      </c>
      <c r="B129">
        <f>('Base-New'!C42*'Per Unit Emission'!C85)*3412969.28327645/'Life time change'!$C40</f>
        <v>0</v>
      </c>
      <c r="C129">
        <f>('Base-New'!D42*'Per Unit Emission'!D85)*3412969.28327645/'Life time change'!$C40</f>
        <v>0</v>
      </c>
      <c r="D129">
        <f>('Base-New'!E42*'Per Unit Emission'!E85)*3412969.28327645/'Life time change'!$C40</f>
        <v>0</v>
      </c>
      <c r="E129">
        <f>('Base-New'!F42*'Per Unit Emission'!F85)*3412969.28327645/'Life time change'!$C40</f>
        <v>0</v>
      </c>
      <c r="F129">
        <f>('Base-New'!G42*'Per Unit Emission'!G85)*3412969.28327645/'Life time change'!$C40</f>
        <v>0</v>
      </c>
      <c r="G129">
        <f>('Base-New'!H42*'Per Unit Emission'!H85)*3412969.28327645/'Life time change'!$C40</f>
        <v>0</v>
      </c>
      <c r="H129">
        <f>('Base-New'!I42*'Per Unit Emission'!I85)*3412969.28327645/'Life time change'!$C40</f>
        <v>0</v>
      </c>
      <c r="I129">
        <f>('Base-New'!J42*'Per Unit Emission'!J85)*3412969.28327645/'Life time change'!$C40</f>
        <v>0</v>
      </c>
      <c r="J129">
        <f>('Base-New'!K42*'Per Unit Emission'!K85)*3412969.28327645/'Life time change'!$C40</f>
        <v>0</v>
      </c>
      <c r="K129">
        <f>('Base-New'!L42*'Per Unit Emission'!L85)*3412969.28327645/'Life time change'!$C40</f>
        <v>0</v>
      </c>
      <c r="L129">
        <f>('Base-New'!M42*'Per Unit Emission'!M85)*3412969.28327645/'Life time change'!$C40</f>
        <v>0</v>
      </c>
      <c r="M129">
        <f>('Base-New'!N42*'Per Unit Emission'!N85)*3412969.28327645/'Life time change'!$C40</f>
        <v>0</v>
      </c>
      <c r="N129">
        <f>('Base-New'!O42*'Per Unit Emission'!O85)*3412969.28327645/'Life time change'!$C40</f>
        <v>0</v>
      </c>
      <c r="O129">
        <f>('Base-New'!P42*'Per Unit Emission'!P85)*3412969.28327645/'Life time change'!$C40</f>
        <v>0</v>
      </c>
      <c r="P129">
        <f>('Base-New'!Q42*'Per Unit Emission'!Q85)*3412969.28327645/'Life time change'!$C40</f>
        <v>0</v>
      </c>
      <c r="Q129">
        <f>('Base-New'!R42*'Per Unit Emission'!R85)*3412969.28327645/'Life time change'!$C40</f>
        <v>0</v>
      </c>
      <c r="R129">
        <v>38</v>
      </c>
      <c r="S129">
        <f>('Base-New'!T42*'Per Unit Emission'!C85)*3412969.28327645/'Life time change'!$C40</f>
        <v>1659536492.2526834</v>
      </c>
      <c r="T129">
        <f>('Base-New'!U42*'Per Unit Emission'!D85)*3412969.28327645/'Life time change'!$C40</f>
        <v>127006936.65789339</v>
      </c>
      <c r="U129">
        <f>('Base-New'!V42*'Per Unit Emission'!E85)*3412969.28327645/'Life time change'!$C40</f>
        <v>16692553.308282392</v>
      </c>
      <c r="V129">
        <f>('Base-New'!W42*'Per Unit Emission'!F85)*3412969.28327645/'Life time change'!$C40</f>
        <v>14551573.532007949</v>
      </c>
      <c r="W129">
        <f>('Base-New'!X42*'Per Unit Emission'!G85)*3412969.28327645/'Life time change'!$C40</f>
        <v>434727319.2601701</v>
      </c>
      <c r="X129">
        <f>('Base-New'!Y42*'Per Unit Emission'!H85)*3412969.28327645/'Life time change'!$C40</f>
        <v>23617759.575451944</v>
      </c>
      <c r="Y129">
        <f>('Base-New'!Z42*'Per Unit Emission'!I85)*3412969.28327645/'Life time change'!$C40</f>
        <v>41984316.350191683</v>
      </c>
      <c r="Z129">
        <f>('Base-New'!AA42*'Per Unit Emission'!J85)*3412969.28327645/'Life time change'!$C40</f>
        <v>74230541.613288477</v>
      </c>
      <c r="AA129">
        <f>('Base-New'!AB42*'Per Unit Emission'!K85)*3412969.28327645/'Life time change'!$C40</f>
        <v>0</v>
      </c>
      <c r="AB129">
        <f>('Base-New'!AC42*'Per Unit Emission'!L85)*3412969.28327645/'Life time change'!$C40</f>
        <v>112185417.74021743</v>
      </c>
      <c r="AC129">
        <f>('Base-New'!AD42*'Per Unit Emission'!M85)*3412969.28327645/'Life time change'!$C40</f>
        <v>107560055.29852867</v>
      </c>
      <c r="AD129">
        <f>('Base-New'!AE42*'Per Unit Emission'!N85)*3412969.28327645/'Life time change'!$C40</f>
        <v>18215527.415362306</v>
      </c>
      <c r="AE129">
        <f>('Base-New'!AF42*'Per Unit Emission'!O85)*3412969.28327645/'Life time change'!$C40</f>
        <v>23759065.740456596</v>
      </c>
      <c r="AF129">
        <f>('Base-New'!AG42*'Per Unit Emission'!P85)*3412969.28327645/'Life time change'!$C40</f>
        <v>29086605.126350559</v>
      </c>
      <c r="AG129">
        <f>('Base-New'!AH42*'Per Unit Emission'!Q85)*3412969.28327645/'Life time change'!$C40</f>
        <v>23053200.09738237</v>
      </c>
      <c r="AH129">
        <f>('Base-New'!AI42*'Per Unit Emission'!R85)*3412969.28327645/'Life time change'!$C40</f>
        <v>100596533.24957794</v>
      </c>
      <c r="AI129">
        <v>38</v>
      </c>
      <c r="AJ129">
        <f>('Base-New'!AK42*'Per Unit Emission'!C85)*3412969.28327645/'Life time change'!$C40</f>
        <v>1660645763.5162349</v>
      </c>
      <c r="AK129">
        <f>('Base-New'!AL42*'Per Unit Emission'!D85)*3412969.28327645/'Life time change'!$C40</f>
        <v>326148181.93052793</v>
      </c>
      <c r="AL129">
        <f>('Base-New'!AM42*'Per Unit Emission'!E85)*3412969.28327645/'Life time change'!$C40</f>
        <v>38625352.572778009</v>
      </c>
      <c r="AM129">
        <f>('Base-New'!AN42*'Per Unit Emission'!F85)*3412969.28327645/'Life time change'!$C40</f>
        <v>29092943.110611401</v>
      </c>
      <c r="AN129">
        <f>('Base-New'!AO42*'Per Unit Emission'!G85)*3412969.28327645/'Life time change'!$C40</f>
        <v>732261296.80112529</v>
      </c>
      <c r="AO129">
        <f>('Base-New'!AP42*'Per Unit Emission'!H85)*3412969.28327645/'Life time change'!$C40</f>
        <v>47235519.150903888</v>
      </c>
      <c r="AP129">
        <f>('Base-New'!AQ42*'Per Unit Emission'!I85)*3412969.28327645/'Life time change'!$C40</f>
        <v>83960257.006055444</v>
      </c>
      <c r="AQ129">
        <f>('Base-New'!AR42*'Per Unit Emission'!J85)*3412969.28327645/'Life time change'!$C40</f>
        <v>148453795.79774722</v>
      </c>
      <c r="AR129">
        <f>('Base-New'!AS42*'Per Unit Emission'!K85)*3412969.28327645/'Life time change'!$C40</f>
        <v>0</v>
      </c>
      <c r="AS129">
        <f>('Base-New'!AT42*'Per Unit Emission'!L85)*3412969.28327645/'Life time change'!$C40</f>
        <v>224370835.48043373</v>
      </c>
      <c r="AT129">
        <f>('Base-New'!AU42*'Per Unit Emission'!M85)*3412969.28327645/'Life time change'!$C40</f>
        <v>215120110.59705734</v>
      </c>
      <c r="AU129">
        <f>('Base-New'!AV42*'Per Unit Emission'!N85)*3412969.28327645/'Life time change'!$C40</f>
        <v>36429921.106943347</v>
      </c>
      <c r="AV129">
        <f>('Base-New'!AW42*'Per Unit Emission'!O85)*3412969.28327645/'Life time change'!$C40</f>
        <v>49496720.932629243</v>
      </c>
      <c r="AW129">
        <f>('Base-New'!AX42*'Per Unit Emission'!P85)*3412969.28327645/'Life time change'!$C40</f>
        <v>58173210.252701268</v>
      </c>
      <c r="AX129">
        <f>('Base-New'!AY42*'Per Unit Emission'!Q85)*3412969.28327645/'Life time change'!$C40</f>
        <v>46106400.194764882</v>
      </c>
      <c r="AY129">
        <f>('Base-New'!AZ42*'Per Unit Emission'!R85)*3412969.28327645/'Life time change'!$C40</f>
        <v>201192811.90603247</v>
      </c>
      <c r="AZ129">
        <v>38</v>
      </c>
      <c r="BA129">
        <f>('Base-New'!BB42*'Per Unit Emission'!C85)*3412969.28327645/'Life time change'!$C40</f>
        <v>1661644424.7594056</v>
      </c>
      <c r="BB129">
        <f>('Base-New'!BC42*'Per Unit Emission'!D85)*3412969.28327645/'Life time change'!$C40</f>
        <v>335647678.40938663</v>
      </c>
      <c r="BC129">
        <f>('Base-New'!BD42*'Per Unit Emission'!E85)*3412969.28327645/'Life time change'!$C40</f>
        <v>115465456.99166186</v>
      </c>
      <c r="BD129">
        <f>('Base-New'!BE42*'Per Unit Emission'!F85)*3412969.28327645/'Life time change'!$C40</f>
        <v>30696035.621959634</v>
      </c>
      <c r="BE129">
        <f>('Base-New'!BF42*'Per Unit Emission'!G85)*3412969.28327645/'Life time change'!$C40</f>
        <v>733142617.27484059</v>
      </c>
      <c r="BF129">
        <f>('Base-New'!BG42*'Per Unit Emission'!H85)*3412969.28327645/'Life time change'!$C40</f>
        <v>70853212.109010488</v>
      </c>
      <c r="BG129">
        <f>('Base-New'!BH42*'Per Unit Emission'!I85)*3412969.28327645/'Life time change'!$C40</f>
        <v>149245504.67491558</v>
      </c>
      <c r="BH129">
        <f>('Base-New'!BI42*'Per Unit Emission'!J85)*3412969.28327645/'Life time change'!$C40</f>
        <v>197681635.53363422</v>
      </c>
      <c r="BI129">
        <f>('Base-New'!BJ42*'Per Unit Emission'!K85)*3412969.28327645/'Life time change'!$C40</f>
        <v>0</v>
      </c>
      <c r="BJ129">
        <f>('Base-New'!BK42*'Per Unit Emission'!L85)*3412969.28327645/'Life time change'!$C40</f>
        <v>336543795.86704051</v>
      </c>
      <c r="BK129">
        <f>('Base-New'!BL42*'Per Unit Emission'!M85)*3412969.28327645/'Life time change'!$C40</f>
        <v>359847846.56299126</v>
      </c>
      <c r="BL129">
        <f>('Base-New'!BM42*'Per Unit Emission'!N85)*3412969.28327645/'Life time change'!$C40</f>
        <v>68770021.764955252</v>
      </c>
      <c r="BM129">
        <f>('Base-New'!BN42*'Per Unit Emission'!O85)*3412969.28327645/'Life time change'!$C40</f>
        <v>59592881.0351796</v>
      </c>
      <c r="BN129">
        <f>('Base-New'!BO42*'Per Unit Emission'!P85)*3412969.28327645/'Life time change'!$C40</f>
        <v>58858694.337928891</v>
      </c>
      <c r="BO129">
        <f>('Base-New'!BP42*'Per Unit Emission'!Q85)*3412969.28327645/'Life time change'!$C40</f>
        <v>72940290.219551757</v>
      </c>
      <c r="BP129">
        <f>('Base-New'!BQ42*'Per Unit Emission'!R85)*3412969.28327645/'Life time change'!$C40</f>
        <v>241731398.13846943</v>
      </c>
      <c r="BQ129">
        <v>38</v>
      </c>
      <c r="BR129">
        <f>('Base-New'!BS42*'Per Unit Emission'!C85)*3412969.28327645/'Life time change'!$C40</f>
        <v>1662559554.4219003</v>
      </c>
      <c r="BS129">
        <f>('Base-New'!BT42*'Per Unit Emission'!D85)*3412969.28327645/'Life time change'!$C40</f>
        <v>336016581.0402683</v>
      </c>
      <c r="BT129">
        <f>('Base-New'!BU42*'Per Unit Emission'!E85)*3412969.28327645/'Life time change'!$C40</f>
        <v>115576172.54379103</v>
      </c>
      <c r="BU129">
        <f>('Base-New'!BV42*'Per Unit Emission'!F85)*3412969.28327645/'Life time change'!$C40</f>
        <v>30747889.90276923</v>
      </c>
      <c r="BV129">
        <f>('Base-New'!BW42*'Per Unit Emission'!G85)*3412969.28327645/'Life time change'!$C40</f>
        <v>733831104.24593019</v>
      </c>
      <c r="BW129">
        <f>('Base-New'!BX42*'Per Unit Emission'!H85)*3412969.28327645/'Life time change'!$C40</f>
        <v>75773840.219924018</v>
      </c>
      <c r="BX129">
        <f>('Base-New'!BY42*'Per Unit Emission'!I85)*3412969.28327645/'Life time change'!$C40</f>
        <v>149282326.54847983</v>
      </c>
      <c r="BY129">
        <f>('Base-New'!BZ42*'Per Unit Emission'!J85)*3412969.28327645/'Life time change'!$C40</f>
        <v>197835296.95181426</v>
      </c>
      <c r="BZ129">
        <f>('Base-New'!CA42*'Per Unit Emission'!K85)*3412969.28327645/'Life time change'!$C40</f>
        <v>0</v>
      </c>
      <c r="CA129">
        <f>('Base-New'!CB42*'Per Unit Emission'!L85)*3412969.28327645/'Life time change'!$C40</f>
        <v>402831684.8296116</v>
      </c>
      <c r="CB129">
        <f>('Base-New'!CC42*'Per Unit Emission'!M85)*3412969.28327645/'Life time change'!$C40</f>
        <v>360006306.99966031</v>
      </c>
      <c r="CC129">
        <f>('Base-New'!CD42*'Per Unit Emission'!N85)*3412969.28327645/'Life time change'!$C40</f>
        <v>68792217.425041914</v>
      </c>
      <c r="CD129">
        <f>('Base-New'!CE42*'Per Unit Emission'!O85)*3412969.28327645/'Life time change'!$C40</f>
        <v>59674055.619011514</v>
      </c>
      <c r="CE129">
        <f>('Base-New'!CF42*'Per Unit Emission'!P85)*3412969.28327645/'Life time change'!$C40</f>
        <v>58951106.012580372</v>
      </c>
      <c r="CF129">
        <f>('Base-New'!CG42*'Per Unit Emission'!Q85)*3412969.28327645/'Life time change'!$C40</f>
        <v>72997879.796128452</v>
      </c>
      <c r="CG129">
        <f>('Base-New'!CH42*'Per Unit Emission'!R85)*3412969.28327645/'Life time change'!$C40</f>
        <v>242078569.98010525</v>
      </c>
      <c r="CJ129">
        <v>2048</v>
      </c>
      <c r="CK129">
        <f>('RCP26-NEW'!C42*'Per Unit Emission'!T85)*3412969.28327645/'Life time change'!$C40</f>
        <v>0</v>
      </c>
      <c r="CL129">
        <f>('RCP26-NEW'!D42*'Per Unit Emission'!U85)*3412969.28327645/'Life time change'!$C40</f>
        <v>0</v>
      </c>
      <c r="CM129">
        <f>('RCP26-NEW'!E42*'Per Unit Emission'!V85)*3412969.28327645/'Life time change'!$C40</f>
        <v>0</v>
      </c>
      <c r="CN129">
        <f>('RCP26-NEW'!F42*'Per Unit Emission'!W85)*3412969.28327645/'Life time change'!$C40</f>
        <v>0</v>
      </c>
      <c r="CO129">
        <f>('RCP26-NEW'!G42*'Per Unit Emission'!X85)*3412969.28327645/'Life time change'!$C40</f>
        <v>0</v>
      </c>
      <c r="CP129">
        <f>('RCP26-NEW'!H42*'Per Unit Emission'!Y85)*3412969.28327645/'Life time change'!$C40</f>
        <v>0</v>
      </c>
      <c r="CQ129">
        <f>('RCP26-NEW'!I42*'Per Unit Emission'!Z85)*3412969.28327645/'Life time change'!$C40</f>
        <v>0</v>
      </c>
      <c r="CR129">
        <f>('RCP26-NEW'!J42*'Per Unit Emission'!AA85)*3412969.28327645/'Life time change'!$C40</f>
        <v>0</v>
      </c>
      <c r="CS129">
        <f>('RCP26-NEW'!K42*'Per Unit Emission'!AB85)*3412969.28327645/'Life time change'!$C40</f>
        <v>0</v>
      </c>
      <c r="CT129">
        <f>('RCP26-NEW'!L42*'Per Unit Emission'!AC85)*3412969.28327645/'Life time change'!$C40</f>
        <v>0</v>
      </c>
      <c r="CU129">
        <f>('RCP26-NEW'!M42*'Per Unit Emission'!AD85)*3412969.28327645/'Life time change'!$C40</f>
        <v>0</v>
      </c>
      <c r="CV129">
        <f>('RCP26-NEW'!N42*'Per Unit Emission'!AE85)*3412969.28327645/'Life time change'!$C40</f>
        <v>0</v>
      </c>
      <c r="CW129">
        <f>('RCP26-NEW'!O42*'Per Unit Emission'!AF85)*3412969.28327645/'Life time change'!$C40</f>
        <v>0</v>
      </c>
      <c r="CX129">
        <f>('RCP26-NEW'!P42*'Per Unit Emission'!AG85)*3412969.28327645/'Life time change'!$C40</f>
        <v>0</v>
      </c>
      <c r="CY129">
        <f>('RCP26-NEW'!Q42*'Per Unit Emission'!AH85)*3412969.28327645/'Life time change'!$C40</f>
        <v>0</v>
      </c>
      <c r="CZ129">
        <f>('RCP26-NEW'!R42*'Per Unit Emission'!AI85)*3412969.28327645/'Life time change'!$C40</f>
        <v>0</v>
      </c>
      <c r="DA129">
        <f>('RCP26-NEW'!S42*'Per Unit Emission'!AJ85)*3412969.28327645</f>
        <v>0</v>
      </c>
      <c r="DB129">
        <f>('RCP26-NEW'!T42*'Per Unit Emission'!T85)*3412969.28327645/'Life time change'!$C40</f>
        <v>203272802.53225717</v>
      </c>
      <c r="DC129">
        <f>('RCP26-NEW'!U42*'Per Unit Emission'!U85)*3412969.28327645/'Life time change'!$C40</f>
        <v>68486357.262271658</v>
      </c>
      <c r="DD129">
        <f>('RCP26-NEW'!V42*'Per Unit Emission'!V85)*3412969.28327645/'Life time change'!$C40</f>
        <v>20296531.588146612</v>
      </c>
      <c r="DE129">
        <f>('RCP26-NEW'!W42*'Per Unit Emission'!W85)*3412969.28327645/'Life time change'!$C40</f>
        <v>22702272.908228781</v>
      </c>
      <c r="DF129">
        <f>('RCP26-NEW'!X42*'Per Unit Emission'!X85)*3412969.28327645/'Life time change'!$C40</f>
        <v>191102839.64046797</v>
      </c>
      <c r="DG129">
        <f>('RCP26-NEW'!Y42*'Per Unit Emission'!Y85)*3412969.28327645/'Life time change'!$C40</f>
        <v>23144605.850101091</v>
      </c>
      <c r="DH129">
        <f>('RCP26-NEW'!Z42*'Per Unit Emission'!Z85)*3412969.28327645/'Life time change'!$C40</f>
        <v>16613001.207479365</v>
      </c>
      <c r="DI129">
        <f>('RCP26-NEW'!AA42*'Per Unit Emission'!AA85)*3412969.28327645/'Life time change'!$C40</f>
        <v>30266899.078068312</v>
      </c>
      <c r="DJ129">
        <f>('RCP26-NEW'!AB42*'Per Unit Emission'!AB85)*3412969.28327645/'Life time change'!$C40</f>
        <v>115038390.41262884</v>
      </c>
      <c r="DK129">
        <f>('RCP26-NEW'!AC42*'Per Unit Emission'!AC85)*3412969.28327645/'Life time change'!$C40</f>
        <v>62676593.523031354</v>
      </c>
      <c r="DL129">
        <f>('RCP26-NEW'!AD42*'Per Unit Emission'!AD85)*3412969.28327645/'Life time change'!$C40</f>
        <v>29928911.099872768</v>
      </c>
      <c r="DM129">
        <f>('RCP26-NEW'!AE42*'Per Unit Emission'!AE85)*3412969.28327645/'Life time change'!$C40</f>
        <v>21188022.282152854</v>
      </c>
      <c r="DN129">
        <f>('RCP26-NEW'!AF42*'Per Unit Emission'!AF85)*3412969.28327645/'Life time change'!$C40</f>
        <v>21819035.538427524</v>
      </c>
      <c r="DO129">
        <f>('RCP26-NEW'!AG42*'Per Unit Emission'!AG85)*3412969.28327645/'Life time change'!$C40</f>
        <v>36759662.711590201</v>
      </c>
      <c r="DP129">
        <f>('RCP26-NEW'!AH42*'Per Unit Emission'!AH85)*3412969.28327645/'Life time change'!$C40</f>
        <v>15061793.006645512</v>
      </c>
      <c r="DQ129">
        <f>('RCP26-NEW'!AI42*'Per Unit Emission'!AI85)*3412969.28327645/'Life time change'!$C40</f>
        <v>77611064.863694504</v>
      </c>
      <c r="DR129">
        <f>('RCP26-NEW'!AJ42*'Per Unit Emission'!AJ85)*3412969.28327645</f>
        <v>0</v>
      </c>
      <c r="DS129">
        <f>('RCP26-NEW'!AK42*'Per Unit Emission'!T85)*3412969.28327645/'Life time change'!$C40</f>
        <v>406385195.80378991</v>
      </c>
      <c r="DT129">
        <f>('RCP26-NEW'!AL42*'Per Unit Emission'!U85)*3412969.28327645/'Life time change'!$C40</f>
        <v>229054951.53257948</v>
      </c>
      <c r="DU129">
        <f>('RCP26-NEW'!AM42*'Per Unit Emission'!V85)*3412969.28327645/'Life time change'!$C40</f>
        <v>96748312.991048902</v>
      </c>
      <c r="DV129">
        <f>('RCP26-NEW'!AN42*'Per Unit Emission'!W85)*3412969.28327645/'Life time change'!$C40</f>
        <v>45384604.93530032</v>
      </c>
      <c r="DW129">
        <f>('RCP26-NEW'!AO42*'Per Unit Emission'!X85)*3412969.28327645/'Life time change'!$C40</f>
        <v>382121454.02520627</v>
      </c>
      <c r="DX129">
        <f>('RCP26-NEW'!AP42*'Per Unit Emission'!Y85)*3412969.28327645/'Life time change'!$C40</f>
        <v>46289006.368197873</v>
      </c>
      <c r="DY129">
        <f>('RCP26-NEW'!AQ42*'Per Unit Emission'!Z85)*3412969.28327645/'Life time change'!$C40</f>
        <v>33214658.347116537</v>
      </c>
      <c r="DZ129">
        <f>('RCP26-NEW'!AR42*'Per Unit Emission'!AA85)*3412969.28327645/'Life time change'!$C40</f>
        <v>60533798.156136714</v>
      </c>
      <c r="EA129">
        <f>('RCP26-NEW'!AS42*'Per Unit Emission'!AB85)*3412969.28327645/'Life time change'!$C40</f>
        <v>230076780.82525769</v>
      </c>
      <c r="EB129">
        <f>('RCP26-NEW'!AT42*'Per Unit Emission'!AC85)*3412969.28327645/'Life time change'!$C40</f>
        <v>125353187.04606208</v>
      </c>
      <c r="EC129">
        <f>('RCP26-NEW'!AU42*'Per Unit Emission'!AD85)*3412969.28327645/'Life time change'!$C40</f>
        <v>97112610.961778462</v>
      </c>
      <c r="ED129">
        <f>('RCP26-NEW'!AV42*'Per Unit Emission'!AE85)*3412969.28327645/'Life time change'!$C40</f>
        <v>42375986.735783726</v>
      </c>
      <c r="EE129">
        <f>('RCP26-NEW'!AW42*'Per Unit Emission'!AF85)*3412969.28327645/'Life time change'!$C40</f>
        <v>43637275.378586464</v>
      </c>
      <c r="EF129">
        <f>('RCP26-NEW'!AX42*'Per Unit Emission'!AG85)*3412969.28327645/'Life time change'!$C40</f>
        <v>47106031.882448524</v>
      </c>
      <c r="EG129">
        <f>('RCP26-NEW'!AY42*'Per Unit Emission'!AH85)*3412969.28327645/'Life time change'!$C40</f>
        <v>30122524.700858712</v>
      </c>
      <c r="EH129">
        <f>('RCP26-NEW'!AZ42*'Per Unit Emission'!AI85)*3412969.28327645/'Life time change'!$C40</f>
        <v>209809028.18528754</v>
      </c>
      <c r="EI129">
        <f>('RCP26-NEW'!BA42*'Per Unit Emission'!AJ85)*3412969.28327645</f>
        <v>0</v>
      </c>
      <c r="EJ129">
        <f>('RCP26-NEW'!BB42*'Per Unit Emission'!T85)*3412969.28327645/'Life time change'!$C40</f>
        <v>926708072.31646526</v>
      </c>
      <c r="EK129">
        <f>('RCP26-NEW'!BC42*'Per Unit Emission'!U85)*3412969.28327645/'Life time change'!$C40</f>
        <v>273400168.57453185</v>
      </c>
      <c r="EL129">
        <f>('RCP26-NEW'!BD42*'Per Unit Emission'!V85)*3412969.28327645/'Life time change'!$C40</f>
        <v>96873837.858869851</v>
      </c>
      <c r="EM129">
        <f>('RCP26-NEW'!BE42*'Per Unit Emission'!W85)*3412969.28327645/'Life time change'!$C40</f>
        <v>88737073.247437775</v>
      </c>
      <c r="EN129">
        <f>('RCP26-NEW'!BF42*'Per Unit Emission'!X85)*3412969.28327645/'Life time change'!$C40</f>
        <v>736879383.50532365</v>
      </c>
      <c r="EO129">
        <f>('RCP26-NEW'!BG42*'Per Unit Emission'!Y85)*3412969.28327645/'Life time change'!$C40</f>
        <v>69428322.591061652</v>
      </c>
      <c r="EP129">
        <f>('RCP26-NEW'!BH42*'Per Unit Emission'!Z85)*3412969.28327645/'Life time change'!$C40</f>
        <v>64985728.934218265</v>
      </c>
      <c r="EQ129">
        <f>('RCP26-NEW'!BI42*'Per Unit Emission'!AA85)*3412969.28327645/'Life time change'!$C40</f>
        <v>96824149.447112963</v>
      </c>
      <c r="ER129">
        <f>('RCP26-NEW'!BJ42*'Per Unit Emission'!AB85)*3412969.28327645/'Life time change'!$C40</f>
        <v>363603826.06050408</v>
      </c>
      <c r="ES129">
        <f>('RCP26-NEW'!BK42*'Per Unit Emission'!AC85)*3412969.28327645/'Life time change'!$C40</f>
        <v>206449607.18872696</v>
      </c>
      <c r="ET129">
        <f>('RCP26-NEW'!BL42*'Per Unit Emission'!AD85)*3412969.28327645/'Life time change'!$C40</f>
        <v>97357583.843705446</v>
      </c>
      <c r="EU129">
        <f>('RCP26-NEW'!BM42*'Per Unit Emission'!AE85)*3412969.28327645/'Life time change'!$C40</f>
        <v>63551601.551122837</v>
      </c>
      <c r="EV129">
        <f>('RCP26-NEW'!BN42*'Per Unit Emission'!AF85)*3412969.28327645/'Life time change'!$C40</f>
        <v>83617718.131754458</v>
      </c>
      <c r="EW129">
        <f>('RCP26-NEW'!BO42*'Per Unit Emission'!AG85)*3412969.28327645/'Life time change'!$C40</f>
        <v>47219125.572542831</v>
      </c>
      <c r="EX129">
        <f>('RCP26-NEW'!BP42*'Per Unit Emission'!AH85)*3412969.28327645/'Life time change'!$C40</f>
        <v>62943714.411185488</v>
      </c>
      <c r="EY129">
        <f>('RCP26-NEW'!BQ42*'Per Unit Emission'!AI85)*3412969.28327645/'Life time change'!$C40</f>
        <v>295055350.95140868</v>
      </c>
      <c r="EZ129">
        <f>('RCP26-NEW'!BR42*'Per Unit Emission'!AJ85)*3412969.28327645</f>
        <v>0</v>
      </c>
      <c r="FA129">
        <f>('RCP26-NEW'!BS42*'Per Unit Emission'!T85)*3412969.28327645/'Life time change'!$C40</f>
        <v>927249711.11168838</v>
      </c>
      <c r="FB129">
        <f>('RCP26-NEW'!BT42*'Per Unit Emission'!U85)*3412969.28327645/'Life time change'!$C40</f>
        <v>273517253.7986849</v>
      </c>
      <c r="FC129">
        <f>('RCP26-NEW'!BU42*'Per Unit Emission'!V85)*3412969.28327645/'Life time change'!$C40</f>
        <v>96983420.979249209</v>
      </c>
      <c r="FD129">
        <f>('RCP26-NEW'!BV42*'Per Unit Emission'!W85)*3412969.28327645/'Life time change'!$C40</f>
        <v>88771379.067273229</v>
      </c>
      <c r="FE129">
        <f>('RCP26-NEW'!BW42*'Per Unit Emission'!X85)*3412969.28327645/'Life time change'!$C40</f>
        <v>737233630.41404605</v>
      </c>
      <c r="FF129">
        <f>('RCP26-NEW'!BX42*'Per Unit Emission'!Y85)*3412969.28327645/'Life time change'!$C40</f>
        <v>87023147.068957657</v>
      </c>
      <c r="FG129">
        <f>('RCP26-NEW'!BY42*'Per Unit Emission'!Z85)*3412969.28327645/'Life time change'!$C40</f>
        <v>65014461.188878208</v>
      </c>
      <c r="FH129">
        <f>('RCP26-NEW'!BZ42*'Per Unit Emission'!AA85)*3412969.28327645/'Life time change'!$C40</f>
        <v>96932701.912373036</v>
      </c>
      <c r="FI129">
        <f>('RCP26-NEW'!CA42*'Per Unit Emission'!AB85)*3412969.28327645/'Life time change'!$C40</f>
        <v>364358597.2347371</v>
      </c>
      <c r="FJ129">
        <f>('RCP26-NEW'!CB42*'Per Unit Emission'!AC85)*3412969.28327645/'Life time change'!$C40</f>
        <v>249895822.82000497</v>
      </c>
      <c r="FK129">
        <f>('RCP26-NEW'!CC42*'Per Unit Emission'!AD85)*3412969.28327645/'Life time change'!$C40</f>
        <v>97529114.732842773</v>
      </c>
      <c r="FL129">
        <f>('RCP26-NEW'!CD42*'Per Unit Emission'!AE85)*3412969.28327645/'Life time change'!$C40</f>
        <v>86030126.238737673</v>
      </c>
      <c r="FM129">
        <f>('RCP26-NEW'!CE42*'Per Unit Emission'!AF85)*3412969.28327645/'Life time change'!$C40</f>
        <v>83657338.826279849</v>
      </c>
      <c r="FN129">
        <f>('RCP26-NEW'!CF42*'Per Unit Emission'!AG85)*3412969.28327645/'Life time change'!$C40</f>
        <v>47309422.60584224</v>
      </c>
      <c r="FO129">
        <f>('RCP26-NEW'!CG42*'Per Unit Emission'!AH85)*3412969.28327645/'Life time change'!$C40</f>
        <v>62989763.269597881</v>
      </c>
      <c r="FP129">
        <f>('RCP26-NEW'!CH42*'Per Unit Emission'!AI85)*3412969.28327645/'Life time change'!$C40</f>
        <v>295300138.32764167</v>
      </c>
      <c r="FS129">
        <v>2048</v>
      </c>
      <c r="FT129">
        <f>('RCP19-NEW'!C42*'Per Unit Emission'!AK85)*3412969.28327645/'Life time change'!$C40</f>
        <v>0</v>
      </c>
      <c r="FU129">
        <f>('RCP19-NEW'!D42*'Per Unit Emission'!AL85)*3412969.28327645/'Life time change'!$C40</f>
        <v>0</v>
      </c>
      <c r="FV129">
        <f>('RCP19-NEW'!E42*'Per Unit Emission'!AM85)*3412969.28327645/'Life time change'!$C40</f>
        <v>0</v>
      </c>
      <c r="FW129">
        <f>('RCP19-NEW'!F42*'Per Unit Emission'!AN85)*3412969.28327645/'Life time change'!$C40</f>
        <v>0</v>
      </c>
      <c r="FX129">
        <f>('RCP19-NEW'!G42*'Per Unit Emission'!AO85)*3412969.28327645/'Life time change'!$C40</f>
        <v>0</v>
      </c>
      <c r="FY129">
        <f>('RCP19-NEW'!H42*'Per Unit Emission'!AP85)*3412969.28327645/'Life time change'!$C40</f>
        <v>0</v>
      </c>
      <c r="FZ129">
        <f>('RCP19-NEW'!I42*'Per Unit Emission'!AQ85)*3412969.28327645/'Life time change'!$C40</f>
        <v>0</v>
      </c>
      <c r="GA129">
        <f>('RCP19-NEW'!J42*'Per Unit Emission'!AR85)*3412969.28327645/'Life time change'!$C40</f>
        <v>0</v>
      </c>
      <c r="GB129">
        <f>('RCP19-NEW'!K42*'Per Unit Emission'!AS85)*3412969.28327645/'Life time change'!$C40</f>
        <v>0</v>
      </c>
      <c r="GC129">
        <f>('RCP19-NEW'!L42*'Per Unit Emission'!AT85)*3412969.28327645/'Life time change'!$C40</f>
        <v>0</v>
      </c>
      <c r="GD129">
        <f>('RCP19-NEW'!M42*'Per Unit Emission'!AU85)*3412969.28327645/'Life time change'!$C40</f>
        <v>0</v>
      </c>
      <c r="GE129">
        <f>('RCP19-NEW'!N42*'Per Unit Emission'!AV85)*3412969.28327645/'Life time change'!$C40</f>
        <v>0</v>
      </c>
      <c r="GF129">
        <f>('RCP19-NEW'!O42*'Per Unit Emission'!AW85)*3412969.28327645/'Life time change'!$C40</f>
        <v>0</v>
      </c>
      <c r="GG129">
        <f>('RCP19-NEW'!P42*'Per Unit Emission'!AX85)*3412969.28327645/'Life time change'!$C40</f>
        <v>0</v>
      </c>
      <c r="GH129">
        <f>('RCP19-NEW'!Q42*'Per Unit Emission'!AY85)*3412969.28327645/'Life time change'!$C40</f>
        <v>0</v>
      </c>
      <c r="GI129">
        <f>('RCP19-NEW'!R42*'Per Unit Emission'!AZ85)*3412969.28327645/'Life time change'!$C40</f>
        <v>0</v>
      </c>
      <c r="GJ129">
        <f>('RCP19-NEW'!S42*'Per Unit Emission'!BA85)*3412969.28327645</f>
        <v>0</v>
      </c>
      <c r="GK129">
        <f>('RCP19-NEW'!T42*'Per Unit Emission'!AK85)*3412969.28327645/'Life time change'!$C40</f>
        <v>104466413.26871581</v>
      </c>
      <c r="GL129">
        <f>('RCP19-NEW'!U42*'Per Unit Emission'!AL85)*3412969.28327645/'Life time change'!$C40</f>
        <v>12516492.157083804</v>
      </c>
      <c r="GM129">
        <f>('RCP19-NEW'!V42*'Per Unit Emission'!AM85)*3412969.28327645/'Life time change'!$C40</f>
        <v>13945166.494885508</v>
      </c>
      <c r="GN129">
        <f>('RCP19-NEW'!W42*'Per Unit Emission'!AN85)*3412969.28327645/'Life time change'!$C40</f>
        <v>17442904.531548396</v>
      </c>
      <c r="GO129">
        <f>('RCP19-NEW'!X42*'Per Unit Emission'!AO85)*3412969.28327645/'Life time change'!$C40</f>
        <v>217744683.67809451</v>
      </c>
      <c r="GP129">
        <f>('RCP19-NEW'!Y42*'Per Unit Emission'!AP85)*3412969.28327645/'Life time change'!$C40</f>
        <v>29625721.986634087</v>
      </c>
      <c r="GQ129">
        <f>('RCP19-NEW'!Z42*'Per Unit Emission'!AQ85)*3412969.28327645/'Life time change'!$C40</f>
        <v>9974742.8114422336</v>
      </c>
      <c r="GR129">
        <f>('RCP19-NEW'!AA42*'Per Unit Emission'!AR85)*3412969.28327645/'Life time change'!$C40</f>
        <v>0</v>
      </c>
      <c r="GS129">
        <f>('RCP19-NEW'!AB42*'Per Unit Emission'!AS85)*3412969.28327645/'Life time change'!$C40</f>
        <v>170444547.10379112</v>
      </c>
      <c r="GT129">
        <f>('RCP19-NEW'!AC42*'Per Unit Emission'!AT85)*3412969.28327645/'Life time change'!$C40</f>
        <v>86996261.5155292</v>
      </c>
      <c r="GU129">
        <f>('RCP19-NEW'!AD42*'Per Unit Emission'!AU85)*3412969.28327645/'Life time change'!$C40</f>
        <v>38493823.421193413</v>
      </c>
      <c r="GV129">
        <f>('RCP19-NEW'!AE42*'Per Unit Emission'!AV85)*3412969.28327645/'Life time change'!$C40</f>
        <v>9878226.4912121464</v>
      </c>
      <c r="GW129">
        <f>('RCP19-NEW'!AF42*'Per Unit Emission'!AW85)*3412969.28327645/'Life time change'!$C40</f>
        <v>16947224.464500915</v>
      </c>
      <c r="GX129">
        <f>('RCP19-NEW'!AG42*'Per Unit Emission'!AX85)*3412969.28327645/'Life time change'!$C40</f>
        <v>3415808.7352308468</v>
      </c>
      <c r="GY129">
        <f>('RCP19-NEW'!AH42*'Per Unit Emission'!AY85)*3412969.28327645/'Life time change'!$C40</f>
        <v>0</v>
      </c>
      <c r="GZ129">
        <f>('RCP19-NEW'!AI42*'Per Unit Emission'!AZ85)*3412969.28327645/'Life time change'!$C40</f>
        <v>122585303.59444144</v>
      </c>
      <c r="HA129">
        <f>('RCP19-NEW'!AJ42*'Per Unit Emission'!BA85)*3412969.28327645</f>
        <v>0</v>
      </c>
      <c r="HB129">
        <f>('RCP19-NEW'!AK42*'Per Unit Emission'!AK85)*3412969.28327645/'Life time change'!$C40</f>
        <v>579742483.16872263</v>
      </c>
      <c r="HC129">
        <f>('RCP19-NEW'!AL42*'Per Unit Emission'!AL85)*3412969.28327645/'Life time change'!$C40</f>
        <v>25032763.562405486</v>
      </c>
      <c r="HD129">
        <f>('RCP19-NEW'!AM42*'Per Unit Emission'!AM85)*3412969.28327645/'Life time change'!$C40</f>
        <v>119844562.43659768</v>
      </c>
      <c r="HE129">
        <f>('RCP19-NEW'!AN42*'Per Unit Emission'!AN85)*3412969.28327645/'Life time change'!$C40</f>
        <v>36814951.346729279</v>
      </c>
      <c r="HF129">
        <f>('RCP19-NEW'!AO42*'Per Unit Emission'!AO85)*3412969.28327645/'Life time change'!$C40</f>
        <v>435443197.08531564</v>
      </c>
      <c r="HG129">
        <f>('RCP19-NEW'!AP42*'Per Unit Emission'!AP85)*3412969.28327645/'Life time change'!$C40</f>
        <v>59250207.596027397</v>
      </c>
      <c r="HH129">
        <f>('RCP19-NEW'!AQ42*'Per Unit Emission'!AQ85)*3412969.28327645/'Life time change'!$C40</f>
        <v>19949485.622884534</v>
      </c>
      <c r="HI129">
        <f>('RCP19-NEW'!AR42*'Per Unit Emission'!AR85)*3412969.28327645/'Life time change'!$C40</f>
        <v>0</v>
      </c>
      <c r="HJ129">
        <f>('RCP19-NEW'!AS42*'Per Unit Emission'!AS85)*3412969.28327645/'Life time change'!$C40</f>
        <v>340889094.20758224</v>
      </c>
      <c r="HK129">
        <f>('RCP19-NEW'!AT42*'Per Unit Emission'!AT85)*3412969.28327645/'Life time change'!$C40</f>
        <v>173992523.0310584</v>
      </c>
      <c r="HL129">
        <f>('RCP19-NEW'!AU42*'Per Unit Emission'!AU85)*3412969.28327645/'Life time change'!$C40</f>
        <v>152033588.93152773</v>
      </c>
      <c r="HM129">
        <f>('RCP19-NEW'!AV42*'Per Unit Emission'!AV85)*3412969.28327645/'Life time change'!$C40</f>
        <v>19756400.347091373</v>
      </c>
      <c r="HN129">
        <f>('RCP19-NEW'!AW42*'Per Unit Emission'!AW85)*3412969.28327645/'Life time change'!$C40</f>
        <v>33894448.929001831</v>
      </c>
      <c r="HO129">
        <f>('RCP19-NEW'!AX42*'Per Unit Emission'!AX85)*3412969.28327645/'Life time change'!$C40</f>
        <v>7774403.4729515007</v>
      </c>
      <c r="HP129">
        <f>('RCP19-NEW'!AY42*'Per Unit Emission'!AY85)*3412969.28327645/'Life time change'!$C40</f>
        <v>0</v>
      </c>
      <c r="HQ129">
        <f>('RCP19-NEW'!AZ42*'Per Unit Emission'!AZ85)*3412969.28327645/'Life time change'!$C40</f>
        <v>245170607.18888357</v>
      </c>
      <c r="HR129">
        <f>('RCP19-NEW'!BA42*'Per Unit Emission'!BA85)*3412969.28327645</f>
        <v>0</v>
      </c>
      <c r="HS129">
        <f>('RCP19-NEW'!BB42*'Per Unit Emission'!AK85)*3412969.28327645/'Life time change'!$C40</f>
        <v>580920613.75740099</v>
      </c>
      <c r="HT129">
        <f>('RCP19-NEW'!BC42*'Per Unit Emission'!AL85)*3412969.28327645/'Life time change'!$C40</f>
        <v>51600592.665543802</v>
      </c>
      <c r="HU129">
        <f>('RCP19-NEW'!BD42*'Per Unit Emission'!AM85)*3412969.28327645/'Life time change'!$C40</f>
        <v>119979103.64850572</v>
      </c>
      <c r="HV129">
        <f>('RCP19-NEW'!BE42*'Per Unit Emission'!AN85)*3412969.28327645/'Life time change'!$C40</f>
        <v>71605527.49367708</v>
      </c>
      <c r="HW129">
        <f>('RCP19-NEW'!BF42*'Per Unit Emission'!AO85)*3412969.28327645/'Life time change'!$C40</f>
        <v>888248995.98036397</v>
      </c>
      <c r="HX129">
        <f>('RCP19-NEW'!BG42*'Per Unit Emission'!AP85)*3412969.28327645/'Life time change'!$C40</f>
        <v>88869371.208210573</v>
      </c>
      <c r="HY129">
        <f>('RCP19-NEW'!BH42*'Per Unit Emission'!AQ85)*3412969.28327645/'Life time change'!$C40</f>
        <v>43057081.923790701</v>
      </c>
      <c r="HZ129">
        <f>('RCP19-NEW'!BI42*'Per Unit Emission'!AR85)*3412969.28327645/'Life time change'!$C40</f>
        <v>0</v>
      </c>
      <c r="IA129">
        <f>('RCP19-NEW'!BJ42*'Per Unit Emission'!AS85)*3412969.28327645/'Life time change'!$C40</f>
        <v>691580103.04575121</v>
      </c>
      <c r="IB129">
        <f>('RCP19-NEW'!BK42*'Per Unit Emission'!AT85)*3412969.28327645/'Life time change'!$C40</f>
        <v>356231698.59470958</v>
      </c>
      <c r="IC129">
        <f>('RCP19-NEW'!BL42*'Per Unit Emission'!AU85)*3412969.28327645/'Life time change'!$C40</f>
        <v>152246091.60874474</v>
      </c>
      <c r="ID129">
        <f>('RCP19-NEW'!BM42*'Per Unit Emission'!AV85)*3412969.28327645/'Life time change'!$C40</f>
        <v>29628072.241222493</v>
      </c>
      <c r="IE129">
        <f>('RCP19-NEW'!BN42*'Per Unit Emission'!AW85)*3412969.28327645/'Life time change'!$C40</f>
        <v>71156466.600508153</v>
      </c>
      <c r="IF129">
        <f>('RCP19-NEW'!BO42*'Per Unit Emission'!AX85)*3412969.28327645/'Life time change'!$C40</f>
        <v>7905837.1209803279</v>
      </c>
      <c r="IG129">
        <f>('RCP19-NEW'!BP42*'Per Unit Emission'!AY85)*3412969.28327645/'Life time change'!$C40</f>
        <v>2313767.9244089578</v>
      </c>
      <c r="IH129">
        <f>('RCP19-NEW'!BQ42*'Per Unit Emission'!AZ85)*3412969.28327645/'Life time change'!$C40</f>
        <v>486047089.96115232</v>
      </c>
      <c r="II129">
        <f>('RCP19-NEW'!BR42*'Per Unit Emission'!BA85)*3412969.28327645</f>
        <v>0</v>
      </c>
      <c r="IJ129">
        <f>('RCP19-NEW'!BS42*'Per Unit Emission'!AK85)*3412969.28327645/'Life time change'!$C40</f>
        <v>581905759.95801592</v>
      </c>
      <c r="IK129">
        <f>('RCP19-NEW'!BT42*'Per Unit Emission'!AL85)*3412969.28327645/'Life time change'!$C40</f>
        <v>51620855.039537996</v>
      </c>
      <c r="IL129">
        <f>('RCP19-NEW'!BU42*'Per Unit Emission'!AM85)*3412969.28327645/'Life time change'!$C40</f>
        <v>120109879.39298353</v>
      </c>
      <c r="IM129">
        <f>('RCP19-NEW'!BV42*'Per Unit Emission'!AN85)*3412969.28327645/'Life time change'!$C40</f>
        <v>71658719.736833647</v>
      </c>
      <c r="IN129">
        <f>('RCP19-NEW'!BW42*'Per Unit Emission'!AO85)*3412969.28327645/'Life time change'!$C40</f>
        <v>888661291.33636498</v>
      </c>
      <c r="IO129">
        <f>('RCP19-NEW'!BX42*'Per Unit Emission'!AP85)*3412969.28327645/'Life time change'!$C40</f>
        <v>117387508.15482095</v>
      </c>
      <c r="IP129">
        <f>('RCP19-NEW'!BY42*'Per Unit Emission'!AQ85)*3412969.28327645/'Life time change'!$C40</f>
        <v>43090203.054783292</v>
      </c>
      <c r="IQ129">
        <f>('RCP19-NEW'!BZ42*'Per Unit Emission'!AR85)*3412969.28327645/'Life time change'!$C40</f>
        <v>0</v>
      </c>
      <c r="IR129">
        <f>('RCP19-NEW'!CA42*'Per Unit Emission'!AS85)*3412969.28327645/'Life time change'!$C40</f>
        <v>692553452.45768487</v>
      </c>
      <c r="IS129">
        <f>('RCP19-NEW'!CB42*'Per Unit Emission'!AT85)*3412969.28327645/'Life time change'!$C40</f>
        <v>356374295.58617753</v>
      </c>
      <c r="IT129">
        <f>('RCP19-NEW'!CC42*'Per Unit Emission'!AU85)*3412969.28327645/'Life time change'!$C40</f>
        <v>152413764.83840355</v>
      </c>
      <c r="IU129">
        <f>('RCP19-NEW'!CD42*'Per Unit Emission'!AV85)*3412969.28327645/'Life time change'!$C40</f>
        <v>41731380.051235147</v>
      </c>
      <c r="IV129">
        <f>('RCP19-NEW'!CE42*'Per Unit Emission'!AW85)*3412969.28327645/'Life time change'!$C40</f>
        <v>71207159.398931921</v>
      </c>
      <c r="IW129">
        <f>('RCP19-NEW'!CF42*'Per Unit Emission'!AX85)*3412969.28327645/'Life time change'!$C40</f>
        <v>8012484.3628388513</v>
      </c>
      <c r="IX129">
        <f>('RCP19-NEW'!CG42*'Per Unit Emission'!AY85)*3412969.28327645/'Life time change'!$C40</f>
        <v>2452952.8816978754</v>
      </c>
      <c r="IY129">
        <f>('RCP19-NEW'!CH42*'Per Unit Emission'!AZ85)*3412969.28327645/'Life time change'!$C40</f>
        <v>486379346.79162061</v>
      </c>
    </row>
    <row r="130" spans="1:259" x14ac:dyDescent="0.25">
      <c r="A130">
        <v>2049</v>
      </c>
      <c r="B130">
        <f>('Base-New'!C43*'Per Unit Emission'!C86)*3412969.28327645/'Life time change'!$C41</f>
        <v>0</v>
      </c>
      <c r="C130">
        <f>('Base-New'!D43*'Per Unit Emission'!D86)*3412969.28327645/'Life time change'!$C41</f>
        <v>0</v>
      </c>
      <c r="D130">
        <f>('Base-New'!E43*'Per Unit Emission'!E86)*3412969.28327645/'Life time change'!$C41</f>
        <v>0</v>
      </c>
      <c r="E130">
        <f>('Base-New'!F43*'Per Unit Emission'!F86)*3412969.28327645/'Life time change'!$C41</f>
        <v>0</v>
      </c>
      <c r="F130">
        <f>('Base-New'!G43*'Per Unit Emission'!G86)*3412969.28327645/'Life time change'!$C41</f>
        <v>0</v>
      </c>
      <c r="G130">
        <f>('Base-New'!H43*'Per Unit Emission'!H86)*3412969.28327645/'Life time change'!$C41</f>
        <v>0</v>
      </c>
      <c r="H130">
        <f>('Base-New'!I43*'Per Unit Emission'!I86)*3412969.28327645/'Life time change'!$C41</f>
        <v>0</v>
      </c>
      <c r="I130">
        <f>('Base-New'!J43*'Per Unit Emission'!J86)*3412969.28327645/'Life time change'!$C41</f>
        <v>0</v>
      </c>
      <c r="J130">
        <f>('Base-New'!K43*'Per Unit Emission'!K86)*3412969.28327645/'Life time change'!$C41</f>
        <v>0</v>
      </c>
      <c r="K130">
        <f>('Base-New'!L43*'Per Unit Emission'!L86)*3412969.28327645/'Life time change'!$C41</f>
        <v>0</v>
      </c>
      <c r="L130">
        <f>('Base-New'!M43*'Per Unit Emission'!M86)*3412969.28327645/'Life time change'!$C41</f>
        <v>0</v>
      </c>
      <c r="M130">
        <f>('Base-New'!N43*'Per Unit Emission'!N86)*3412969.28327645/'Life time change'!$C41</f>
        <v>0</v>
      </c>
      <c r="N130">
        <f>('Base-New'!O43*'Per Unit Emission'!O86)*3412969.28327645/'Life time change'!$C41</f>
        <v>0</v>
      </c>
      <c r="O130">
        <f>('Base-New'!P43*'Per Unit Emission'!P86)*3412969.28327645/'Life time change'!$C41</f>
        <v>0</v>
      </c>
      <c r="P130">
        <f>('Base-New'!Q43*'Per Unit Emission'!Q86)*3412969.28327645/'Life time change'!$C41</f>
        <v>0</v>
      </c>
      <c r="Q130">
        <f>('Base-New'!R43*'Per Unit Emission'!R86)*3412969.28327645/'Life time change'!$C41</f>
        <v>0</v>
      </c>
      <c r="R130">
        <v>39</v>
      </c>
      <c r="S130">
        <f>('Base-New'!T43*'Per Unit Emission'!C86)*3412969.28327645/'Life time change'!$C41</f>
        <v>1057322519.4486533</v>
      </c>
      <c r="T130">
        <f>('Base-New'!U43*'Per Unit Emission'!D86)*3412969.28327645/'Life time change'!$C41</f>
        <v>137331129.69182646</v>
      </c>
      <c r="U130">
        <f>('Base-New'!V43*'Per Unit Emission'!E86)*3412969.28327645/'Life time change'!$C41</f>
        <v>18113006.16295673</v>
      </c>
      <c r="V130">
        <f>('Base-New'!W43*'Per Unit Emission'!F86)*3412969.28327645/'Life time change'!$C41</f>
        <v>13874375.715216054</v>
      </c>
      <c r="W130">
        <f>('Base-New'!X43*'Per Unit Emission'!G86)*3412969.28327645/'Life time change'!$C41</f>
        <v>141416305.40031409</v>
      </c>
      <c r="X130">
        <f>('Base-New'!Y43*'Per Unit Emission'!H86)*3412969.28327645/'Life time change'!$C41</f>
        <v>21511381.831468467</v>
      </c>
      <c r="Y130">
        <f>('Base-New'!Z43*'Per Unit Emission'!I86)*3412969.28327645/'Life time change'!$C41</f>
        <v>34729252.117087319</v>
      </c>
      <c r="Z130">
        <f>('Base-New'!AA43*'Per Unit Emission'!J86)*3412969.28327645/'Life time change'!$C41</f>
        <v>69746667.762576744</v>
      </c>
      <c r="AA130">
        <f>('Base-New'!AB43*'Per Unit Emission'!K86)*3412969.28327645/'Life time change'!$C41</f>
        <v>0</v>
      </c>
      <c r="AB130">
        <f>('Base-New'!AC43*'Per Unit Emission'!L86)*3412969.28327645/'Life time change'!$C41</f>
        <v>116051407.37071067</v>
      </c>
      <c r="AC130">
        <f>('Base-New'!AD43*'Per Unit Emission'!M86)*3412969.28327645/'Life time change'!$C41</f>
        <v>120732343.8695178</v>
      </c>
      <c r="AD130">
        <f>('Base-New'!AE43*'Per Unit Emission'!N86)*3412969.28327645/'Life time change'!$C41</f>
        <v>19133714.142816678</v>
      </c>
      <c r="AE130">
        <f>('Base-New'!AF43*'Per Unit Emission'!O86)*3412969.28327645/'Life time change'!$C41</f>
        <v>20065821.442531943</v>
      </c>
      <c r="AF130">
        <f>('Base-New'!AG43*'Per Unit Emission'!P86)*3412969.28327645/'Life time change'!$C41</f>
        <v>28565010.440456644</v>
      </c>
      <c r="AG130">
        <f>('Base-New'!AH43*'Per Unit Emission'!Q86)*3412969.28327645/'Life time change'!$C41</f>
        <v>25607344.540330861</v>
      </c>
      <c r="AH130">
        <f>('Base-New'!AI43*'Per Unit Emission'!R86)*3412969.28327645/'Life time change'!$C41</f>
        <v>93024018.001798585</v>
      </c>
      <c r="AI130">
        <v>39</v>
      </c>
      <c r="AJ130">
        <f>('Base-New'!AK43*'Per Unit Emission'!C86)*3412969.28327645/'Life time change'!$C41</f>
        <v>1303031889.9763505</v>
      </c>
      <c r="AK130">
        <f>('Base-New'!AL43*'Per Unit Emission'!D86)*3412969.28327645/'Life time change'!$C41</f>
        <v>275319799.9564535</v>
      </c>
      <c r="AL130">
        <f>('Base-New'!AM43*'Per Unit Emission'!E86)*3412969.28327645/'Life time change'!$C41</f>
        <v>36186168.92854654</v>
      </c>
      <c r="AM130">
        <f>('Base-New'!AN43*'Per Unit Emission'!F86)*3412969.28327645/'Life time change'!$C41</f>
        <v>27738602.60063773</v>
      </c>
      <c r="AN130">
        <f>('Base-New'!AO43*'Per Unit Emission'!G86)*3412969.28327645/'Life time change'!$C41</f>
        <v>391512241.04582715</v>
      </c>
      <c r="AO130">
        <f>('Base-New'!AP43*'Per Unit Emission'!H86)*3412969.28327645/'Life time change'!$C41</f>
        <v>43022763.66293706</v>
      </c>
      <c r="AP130">
        <f>('Base-New'!AQ43*'Per Unit Emission'!I86)*3412969.28327645/'Life time change'!$C41</f>
        <v>69450153.017053381</v>
      </c>
      <c r="AQ130">
        <f>('Base-New'!AR43*'Per Unit Emission'!J86)*3412969.28327645/'Life time change'!$C41</f>
        <v>139486096.32040212</v>
      </c>
      <c r="AR130">
        <f>('Base-New'!AS43*'Per Unit Emission'!K86)*3412969.28327645/'Life time change'!$C41</f>
        <v>0</v>
      </c>
      <c r="AS130">
        <f>('Base-New'!AT43*'Per Unit Emission'!L86)*3412969.28327645/'Life time change'!$C41</f>
        <v>232102814.74142134</v>
      </c>
      <c r="AT130">
        <f>('Base-New'!AU43*'Per Unit Emission'!M86)*3412969.28327645/'Life time change'!$C41</f>
        <v>241464687.73903561</v>
      </c>
      <c r="AU130">
        <f>('Base-New'!AV43*'Per Unit Emission'!N86)*3412969.28327645/'Life time change'!$C41</f>
        <v>38266300.394572034</v>
      </c>
      <c r="AV130">
        <f>('Base-New'!AW43*'Per Unit Emission'!O86)*3412969.28327645/'Life time change'!$C41</f>
        <v>40131555.351397157</v>
      </c>
      <c r="AW130">
        <f>('Base-New'!AX43*'Per Unit Emission'!P86)*3412969.28327645/'Life time change'!$C41</f>
        <v>57130020.880913287</v>
      </c>
      <c r="AX130">
        <f>('Base-New'!AY43*'Per Unit Emission'!Q86)*3412969.28327645/'Life time change'!$C41</f>
        <v>51214689.080661722</v>
      </c>
      <c r="AY130">
        <f>('Base-New'!AZ43*'Per Unit Emission'!R86)*3412969.28327645/'Life time change'!$C41</f>
        <v>186047783.1264095</v>
      </c>
      <c r="AZ130">
        <v>39</v>
      </c>
      <c r="BA130">
        <f>('Base-New'!BB43*'Per Unit Emission'!C86)*3412969.28327645/'Life time change'!$C41</f>
        <v>1304050437.8235385</v>
      </c>
      <c r="BB130">
        <f>('Base-New'!BC43*'Per Unit Emission'!D86)*3412969.28327645/'Life time change'!$C41</f>
        <v>656537796.87136543</v>
      </c>
      <c r="BC130">
        <f>('Base-New'!BD43*'Per Unit Emission'!E86)*3412969.28327645/'Life time change'!$C41</f>
        <v>101399068.18954465</v>
      </c>
      <c r="BD130">
        <f>('Base-New'!BE43*'Per Unit Emission'!F86)*3412969.28327645/'Life time change'!$C41</f>
        <v>70706010.637327015</v>
      </c>
      <c r="BE130">
        <f>('Base-New'!BF43*'Per Unit Emission'!G86)*3412969.28327645/'Life time change'!$C41</f>
        <v>392430675.28892267</v>
      </c>
      <c r="BF130">
        <f>('Base-New'!BG43*'Per Unit Emission'!H86)*3412969.28327645/'Life time change'!$C41</f>
        <v>64534079.547803797</v>
      </c>
      <c r="BG130">
        <f>('Base-New'!BH43*'Per Unit Emission'!I86)*3412969.28327645/'Life time change'!$C41</f>
        <v>110930450.50592239</v>
      </c>
      <c r="BH130">
        <f>('Base-New'!BI43*'Per Unit Emission'!J86)*3412969.28327645/'Life time change'!$C41</f>
        <v>295270756.48224366</v>
      </c>
      <c r="BI130">
        <f>('Base-New'!BJ43*'Per Unit Emission'!K86)*3412969.28327645/'Life time change'!$C41</f>
        <v>0</v>
      </c>
      <c r="BJ130">
        <f>('Base-New'!BK43*'Per Unit Emission'!L86)*3412969.28327645/'Life time change'!$C41</f>
        <v>348141911.96136838</v>
      </c>
      <c r="BK130">
        <f>('Base-New'!BL43*'Per Unit Emission'!M86)*3412969.28327645/'Life time change'!$C41</f>
        <v>445580583.0553121</v>
      </c>
      <c r="BL130">
        <f>('Base-New'!BM43*'Per Unit Emission'!N86)*3412969.28327645/'Life time change'!$C41</f>
        <v>60983717.35261064</v>
      </c>
      <c r="BM130">
        <f>('Base-New'!BN43*'Per Unit Emission'!O86)*3412969.28327645/'Life time change'!$C41</f>
        <v>69874863.869225129</v>
      </c>
      <c r="BN130">
        <f>('Base-New'!BO43*'Per Unit Emission'!P86)*3412969.28327645/'Life time change'!$C41</f>
        <v>70645637.118215784</v>
      </c>
      <c r="BO130">
        <f>('Base-New'!BP43*'Per Unit Emission'!Q86)*3412969.28327645/'Life time change'!$C41</f>
        <v>83853096.715227708</v>
      </c>
      <c r="BP130">
        <f>('Base-New'!BQ43*'Per Unit Emission'!R86)*3412969.28327645/'Life time change'!$C41</f>
        <v>307016457.95436555</v>
      </c>
      <c r="BQ130">
        <v>39</v>
      </c>
      <c r="BR130">
        <f>('Base-New'!BS43*'Per Unit Emission'!C86)*3412969.28327645/'Life time change'!$C41</f>
        <v>1304980101.7527452</v>
      </c>
      <c r="BS130">
        <f>('Base-New'!BT43*'Per Unit Emission'!D86)*3412969.28327645/'Life time change'!$C41</f>
        <v>656918099.3531903</v>
      </c>
      <c r="BT130">
        <f>('Base-New'!BU43*'Per Unit Emission'!E86)*3412969.28327645/'Life time change'!$C41</f>
        <v>101511039.25560448</v>
      </c>
      <c r="BU130">
        <f>('Base-New'!BV43*'Per Unit Emission'!F86)*3412969.28327645/'Life time change'!$C41</f>
        <v>70758964.566711023</v>
      </c>
      <c r="BV130">
        <f>('Base-New'!BW43*'Per Unit Emission'!G86)*3412969.28327645/'Life time change'!$C41</f>
        <v>393138705.99067211</v>
      </c>
      <c r="BW130">
        <f>('Base-New'!BX43*'Per Unit Emission'!H86)*3412969.28327645/'Life time change'!$C41</f>
        <v>73164941.17334041</v>
      </c>
      <c r="BX130">
        <f>('Base-New'!BY43*'Per Unit Emission'!I86)*3412969.28327645/'Life time change'!$C41</f>
        <v>153231797.96363145</v>
      </c>
      <c r="BY130">
        <f>('Base-New'!BZ43*'Per Unit Emission'!J86)*3412969.28327645/'Life time change'!$C41</f>
        <v>295429620.21040064</v>
      </c>
      <c r="BZ130">
        <f>('Base-New'!CA43*'Per Unit Emission'!K86)*3412969.28327645/'Life time change'!$C41</f>
        <v>0</v>
      </c>
      <c r="CA130">
        <f>('Base-New'!CB43*'Per Unit Emission'!L86)*3412969.28327645/'Life time change'!$C41</f>
        <v>419798704.93767601</v>
      </c>
      <c r="CB130">
        <f>('Base-New'!CC43*'Per Unit Emission'!M86)*3412969.28327645/'Life time change'!$C41</f>
        <v>445747533.99213636</v>
      </c>
      <c r="CC130">
        <f>('Base-New'!CD43*'Per Unit Emission'!N86)*3412969.28327645/'Life time change'!$C41</f>
        <v>72748892.004637808</v>
      </c>
      <c r="CD130">
        <f>('Base-New'!CE43*'Per Unit Emission'!O86)*3412969.28327645/'Life time change'!$C41</f>
        <v>69960094.641244054</v>
      </c>
      <c r="CE130">
        <f>('Base-New'!CF43*'Per Unit Emission'!P86)*3412969.28327645/'Life time change'!$C41</f>
        <v>70745451.043275744</v>
      </c>
      <c r="CF130">
        <f>('Base-New'!CG43*'Per Unit Emission'!Q86)*3412969.28327645/'Life time change'!$C41</f>
        <v>92776072.23947151</v>
      </c>
      <c r="CG130">
        <f>('Base-New'!CH43*'Per Unit Emission'!R86)*3412969.28327645/'Life time change'!$C41</f>
        <v>307383275.77391148</v>
      </c>
      <c r="CJ130">
        <v>2049</v>
      </c>
      <c r="CK130">
        <f>('RCP26-NEW'!C43*'Per Unit Emission'!T86)*3412969.28327645/'Life time change'!$C41</f>
        <v>0</v>
      </c>
      <c r="CL130">
        <f>('RCP26-NEW'!D43*'Per Unit Emission'!U86)*3412969.28327645/'Life time change'!$C41</f>
        <v>0</v>
      </c>
      <c r="CM130">
        <f>('RCP26-NEW'!E43*'Per Unit Emission'!V86)*3412969.28327645/'Life time change'!$C41</f>
        <v>0</v>
      </c>
      <c r="CN130">
        <f>('RCP26-NEW'!F43*'Per Unit Emission'!W86)*3412969.28327645/'Life time change'!$C41</f>
        <v>0</v>
      </c>
      <c r="CO130">
        <f>('RCP26-NEW'!G43*'Per Unit Emission'!X86)*3412969.28327645/'Life time change'!$C41</f>
        <v>0</v>
      </c>
      <c r="CP130">
        <f>('RCP26-NEW'!H43*'Per Unit Emission'!Y86)*3412969.28327645/'Life time change'!$C41</f>
        <v>0</v>
      </c>
      <c r="CQ130">
        <f>('RCP26-NEW'!I43*'Per Unit Emission'!Z86)*3412969.28327645/'Life time change'!$C41</f>
        <v>0</v>
      </c>
      <c r="CR130">
        <f>('RCP26-NEW'!J43*'Per Unit Emission'!AA86)*3412969.28327645/'Life time change'!$C41</f>
        <v>0</v>
      </c>
      <c r="CS130">
        <f>('RCP26-NEW'!K43*'Per Unit Emission'!AB86)*3412969.28327645/'Life time change'!$C41</f>
        <v>0</v>
      </c>
      <c r="CT130">
        <f>('RCP26-NEW'!L43*'Per Unit Emission'!AC86)*3412969.28327645/'Life time change'!$C41</f>
        <v>0</v>
      </c>
      <c r="CU130">
        <f>('RCP26-NEW'!M43*'Per Unit Emission'!AD86)*3412969.28327645/'Life time change'!$C41</f>
        <v>0</v>
      </c>
      <c r="CV130">
        <f>('RCP26-NEW'!N43*'Per Unit Emission'!AE86)*3412969.28327645/'Life time change'!$C41</f>
        <v>0</v>
      </c>
      <c r="CW130">
        <f>('RCP26-NEW'!O43*'Per Unit Emission'!AF86)*3412969.28327645/'Life time change'!$C41</f>
        <v>0</v>
      </c>
      <c r="CX130">
        <f>('RCP26-NEW'!P43*'Per Unit Emission'!AG86)*3412969.28327645/'Life time change'!$C41</f>
        <v>0</v>
      </c>
      <c r="CY130">
        <f>('RCP26-NEW'!Q43*'Per Unit Emission'!AH86)*3412969.28327645/'Life time change'!$C41</f>
        <v>0</v>
      </c>
      <c r="CZ130">
        <f>('RCP26-NEW'!R43*'Per Unit Emission'!AI86)*3412969.28327645/'Life time change'!$C41</f>
        <v>0</v>
      </c>
      <c r="DA130">
        <f>('RCP26-NEW'!S43*'Per Unit Emission'!AJ86)*3412969.28327645</f>
        <v>0</v>
      </c>
      <c r="DB130">
        <f>('RCP26-NEW'!T43*'Per Unit Emission'!T86)*3412969.28327645/'Life time change'!$C41</f>
        <v>148130928.94829208</v>
      </c>
      <c r="DC130">
        <f>('RCP26-NEW'!U43*'Per Unit Emission'!U86)*3412969.28327645/'Life time change'!$C41</f>
        <v>102013475.19876589</v>
      </c>
      <c r="DD130">
        <f>('RCP26-NEW'!V43*'Per Unit Emission'!V86)*3412969.28327645/'Life time change'!$C41</f>
        <v>24081040.388574168</v>
      </c>
      <c r="DE130">
        <f>('RCP26-NEW'!W43*'Per Unit Emission'!W86)*3412969.28327645/'Life time change'!$C41</f>
        <v>21819367.35742338</v>
      </c>
      <c r="DF130">
        <f>('RCP26-NEW'!X43*'Per Unit Emission'!X86)*3412969.28327645/'Life time change'!$C41</f>
        <v>169487169.82357112</v>
      </c>
      <c r="DG130">
        <f>('RCP26-NEW'!Y43*'Per Unit Emission'!Y86)*3412969.28327645/'Life time change'!$C41</f>
        <v>21389799.033032037</v>
      </c>
      <c r="DH130">
        <f>('RCP26-NEW'!Z43*'Per Unit Emission'!Z86)*3412969.28327645/'Life time change'!$C41</f>
        <v>14338590.023732312</v>
      </c>
      <c r="DI130">
        <f>('RCP26-NEW'!AA43*'Per Unit Emission'!AA86)*3412969.28327645/'Life time change'!$C41</f>
        <v>39297716.046530098</v>
      </c>
      <c r="DJ130">
        <f>('RCP26-NEW'!AB43*'Per Unit Emission'!AB86)*3412969.28327645/'Life time change'!$C41</f>
        <v>69397515.297260538</v>
      </c>
      <c r="DK130">
        <f>('RCP26-NEW'!AC43*'Per Unit Emission'!AC86)*3412969.28327645/'Life time change'!$C41</f>
        <v>77845530.133709446</v>
      </c>
      <c r="DL130">
        <f>('RCP26-NEW'!AD43*'Per Unit Emission'!AD86)*3412969.28327645/'Life time change'!$C41</f>
        <v>34345137.665584236</v>
      </c>
      <c r="DM130">
        <f>('RCP26-NEW'!AE43*'Per Unit Emission'!AE86)*3412969.28327645/'Life time change'!$C41</f>
        <v>22650027.258364327</v>
      </c>
      <c r="DN130">
        <f>('RCP26-NEW'!AF43*'Per Unit Emission'!AF86)*3412969.28327645/'Life time change'!$C41</f>
        <v>14489382.601123365</v>
      </c>
      <c r="DO130">
        <f>('RCP26-NEW'!AG43*'Per Unit Emission'!AG86)*3412969.28327645/'Life time change'!$C41</f>
        <v>18818568.72482378</v>
      </c>
      <c r="DP130">
        <f>('RCP26-NEW'!AH43*'Per Unit Emission'!AH86)*3412969.28327645/'Life time change'!$C41</f>
        <v>15756307.151877183</v>
      </c>
      <c r="DQ130">
        <f>('RCP26-NEW'!AI43*'Per Unit Emission'!AI86)*3412969.28327645/'Life time change'!$C41</f>
        <v>67005119.581305929</v>
      </c>
      <c r="DR130">
        <f>('RCP26-NEW'!AJ43*'Per Unit Emission'!AJ86)*3412969.28327645</f>
        <v>0</v>
      </c>
      <c r="DS130">
        <f>('RCP26-NEW'!AK43*'Per Unit Emission'!T86)*3412969.28327645/'Life time change'!$C41</f>
        <v>296113076.93561739</v>
      </c>
      <c r="DT130">
        <f>('RCP26-NEW'!AL43*'Per Unit Emission'!U86)*3412969.28327645/'Life time change'!$C41</f>
        <v>203816331.63921073</v>
      </c>
      <c r="DU130">
        <f>('RCP26-NEW'!AM43*'Per Unit Emission'!V86)*3412969.28327645/'Life time change'!$C41</f>
        <v>137411444.75037363</v>
      </c>
      <c r="DV130">
        <f>('RCP26-NEW'!AN43*'Per Unit Emission'!W86)*3412969.28327645/'Life time change'!$C41</f>
        <v>43619727.7868158</v>
      </c>
      <c r="DW130">
        <f>('RCP26-NEW'!AO43*'Per Unit Emission'!X86)*3412969.28327645/'Life time change'!$C41</f>
        <v>338892227.91358733</v>
      </c>
      <c r="DX130">
        <f>('RCP26-NEW'!AP43*'Per Unit Emission'!Y86)*3412969.28327645/'Life time change'!$C41</f>
        <v>42779402.189821981</v>
      </c>
      <c r="DY130">
        <f>('RCP26-NEW'!AQ43*'Per Unit Emission'!Z86)*3412969.28327645/'Life time change'!$C41</f>
        <v>28665931.435657706</v>
      </c>
      <c r="DZ130">
        <f>('RCP26-NEW'!AR43*'Per Unit Emission'!AA86)*3412969.28327645/'Life time change'!$C41</f>
        <v>78595432.09305957</v>
      </c>
      <c r="EA130">
        <f>('RCP26-NEW'!AS43*'Per Unit Emission'!AB86)*3412969.28327645/'Life time change'!$C41</f>
        <v>138795030.59452075</v>
      </c>
      <c r="EB130">
        <f>('RCP26-NEW'!AT43*'Per Unit Emission'!AC86)*3412969.28327645/'Life time change'!$C41</f>
        <v>155691060.26741889</v>
      </c>
      <c r="EC130">
        <f>('RCP26-NEW'!AU43*'Per Unit Emission'!AD86)*3412969.28327645/'Life time change'!$C41</f>
        <v>133260785.54190582</v>
      </c>
      <c r="ED130">
        <f>('RCP26-NEW'!AV43*'Per Unit Emission'!AE86)*3412969.28327645/'Life time change'!$C41</f>
        <v>45299999.180806518</v>
      </c>
      <c r="EE130">
        <f>('RCP26-NEW'!AW43*'Per Unit Emission'!AF86)*3412969.28327645/'Life time change'!$C41</f>
        <v>28978004.481903888</v>
      </c>
      <c r="EF130">
        <f>('RCP26-NEW'!AX43*'Per Unit Emission'!AG86)*3412969.28327645/'Life time change'!$C41</f>
        <v>66215136.918290816</v>
      </c>
      <c r="EG130">
        <f>('RCP26-NEW'!AY43*'Per Unit Emission'!AH86)*3412969.28327645/'Life time change'!$C41</f>
        <v>31511602.677092489</v>
      </c>
      <c r="EH130">
        <f>('RCP26-NEW'!AZ43*'Per Unit Emission'!AI86)*3412969.28327645/'Life time change'!$C41</f>
        <v>133975381.41425912</v>
      </c>
      <c r="EI130">
        <f>('RCP26-NEW'!BA43*'Per Unit Emission'!AJ86)*3412969.28327645</f>
        <v>0</v>
      </c>
      <c r="EJ130">
        <f>('RCP26-NEW'!BB43*'Per Unit Emission'!T86)*3412969.28327645/'Life time change'!$C41</f>
        <v>716748833.14478457</v>
      </c>
      <c r="EK130">
        <f>('RCP26-NEW'!BC43*'Per Unit Emission'!U86)*3412969.28327645/'Life time change'!$C41</f>
        <v>537544928.25745094</v>
      </c>
      <c r="EL130">
        <f>('RCP26-NEW'!BD43*'Per Unit Emission'!V86)*3412969.28327645/'Life time change'!$C41</f>
        <v>137539297.65298089</v>
      </c>
      <c r="EM130">
        <f>('RCP26-NEW'!BE43*'Per Unit Emission'!W86)*3412969.28327645/'Life time change'!$C41</f>
        <v>104311327.95590547</v>
      </c>
      <c r="EN130">
        <f>('RCP26-NEW'!BF43*'Per Unit Emission'!X86)*3412969.28327645/'Life time change'!$C41</f>
        <v>670901166.00324762</v>
      </c>
      <c r="EO130">
        <f>('RCP26-NEW'!BG43*'Per Unit Emission'!Y86)*3412969.28327645/'Life time change'!$C41</f>
        <v>64164155.18869929</v>
      </c>
      <c r="EP130">
        <f>('RCP26-NEW'!BH43*'Per Unit Emission'!Z86)*3412969.28327645/'Life time change'!$C41</f>
        <v>73103005.142405048</v>
      </c>
      <c r="EQ130">
        <f>('RCP26-NEW'!BI43*'Per Unit Emission'!AA86)*3412969.28327645/'Life time change'!$C41</f>
        <v>189671867.79269934</v>
      </c>
      <c r="ER130">
        <f>('RCP26-NEW'!BJ43*'Per Unit Emission'!AB86)*3412969.28327645/'Life time change'!$C41</f>
        <v>233896132.31334788</v>
      </c>
      <c r="ES130">
        <f>('RCP26-NEW'!BK43*'Per Unit Emission'!AC86)*3412969.28327645/'Life time change'!$C41</f>
        <v>233497389.66961771</v>
      </c>
      <c r="ET130">
        <f>('RCP26-NEW'!BL43*'Per Unit Emission'!AD86)*3412969.28327645/'Life time change'!$C41</f>
        <v>133508403.00904346</v>
      </c>
      <c r="EU130">
        <f>('RCP26-NEW'!BM43*'Per Unit Emission'!AE86)*3412969.28327645/'Life time change'!$C41</f>
        <v>67938153.775082245</v>
      </c>
      <c r="EV130">
        <f>('RCP26-NEW'!BN43*'Per Unit Emission'!AF86)*3412969.28327645/'Life time change'!$C41</f>
        <v>65659076.795415722</v>
      </c>
      <c r="EW130">
        <f>('RCP26-NEW'!BO43*'Per Unit Emission'!AG86)*3412969.28327645/'Life time change'!$C41</f>
        <v>66332908.619007953</v>
      </c>
      <c r="EX130">
        <f>('RCP26-NEW'!BP43*'Per Unit Emission'!AH86)*3412969.28327645/'Life time change'!$C41</f>
        <v>68149221.988312915</v>
      </c>
      <c r="EY130">
        <f>('RCP26-NEW'!BQ43*'Per Unit Emission'!AI86)*3412969.28327645/'Life time change'!$C41</f>
        <v>287958817.75900024</v>
      </c>
      <c r="EZ130">
        <f>('RCP26-NEW'!BR43*'Per Unit Emission'!AJ86)*3412969.28327645</f>
        <v>0</v>
      </c>
      <c r="FA130">
        <f>('RCP26-NEW'!BS43*'Per Unit Emission'!T86)*3412969.28327645/'Life time change'!$C41</f>
        <v>717260130.76423383</v>
      </c>
      <c r="FB130">
        <f>('RCP26-NEW'!BT43*'Per Unit Emission'!U86)*3412969.28327645/'Life time change'!$C41</f>
        <v>537659636.0070045</v>
      </c>
      <c r="FC130">
        <f>('RCP26-NEW'!BU43*'Per Unit Emission'!V86)*3412969.28327645/'Life time change'!$C41</f>
        <v>137650520.96549654</v>
      </c>
      <c r="FD130">
        <f>('RCP26-NEW'!BV43*'Per Unit Emission'!W86)*3412969.28327645/'Life time change'!$C41</f>
        <v>104344786.1814252</v>
      </c>
      <c r="FE130">
        <f>('RCP26-NEW'!BW43*'Per Unit Emission'!X86)*3412969.28327645/'Life time change'!$C41</f>
        <v>671258310.6754266</v>
      </c>
      <c r="FF130">
        <f>('RCP26-NEW'!BX43*'Per Unit Emission'!Y86)*3412969.28327645/'Life time change'!$C41</f>
        <v>83292932.143916517</v>
      </c>
      <c r="FG130">
        <f>('RCP26-NEW'!BY43*'Per Unit Emission'!Z86)*3412969.28327645/'Life time change'!$C41</f>
        <v>73132010.201428995</v>
      </c>
      <c r="FH130">
        <f>('RCP26-NEW'!BZ43*'Per Unit Emission'!AA86)*3412969.28327645/'Life time change'!$C41</f>
        <v>189779115.13751608</v>
      </c>
      <c r="FI130">
        <f>('RCP26-NEW'!CA43*'Per Unit Emission'!AB86)*3412969.28327645/'Life time change'!$C41</f>
        <v>234680995.67842048</v>
      </c>
      <c r="FJ130">
        <f>('RCP26-NEW'!CB43*'Per Unit Emission'!AC86)*3412969.28327645/'Life time change'!$C41</f>
        <v>309735446.28859264</v>
      </c>
      <c r="FK130">
        <f>('RCP26-NEW'!CC43*'Per Unit Emission'!AD86)*3412969.28327645/'Life time change'!$C41</f>
        <v>133678955.16103832</v>
      </c>
      <c r="FL130">
        <f>('RCP26-NEW'!CD43*'Per Unit Emission'!AE86)*3412969.28327645/'Life time change'!$C41</f>
        <v>91676007.933946267</v>
      </c>
      <c r="FM130">
        <f>('RCP26-NEW'!CE43*'Per Unit Emission'!AF86)*3412969.28327645/'Life time change'!$C41</f>
        <v>65697736.789121158</v>
      </c>
      <c r="FN130">
        <f>('RCP26-NEW'!CF43*'Per Unit Emission'!AG86)*3412969.28327645/'Life time change'!$C41</f>
        <v>66426003.8923219</v>
      </c>
      <c r="FO130">
        <f>('RCP26-NEW'!CG43*'Per Unit Emission'!AH86)*3412969.28327645/'Life time change'!$C41</f>
        <v>68195147.868518814</v>
      </c>
      <c r="FP130">
        <f>('RCP26-NEW'!CH43*'Per Unit Emission'!AI86)*3412969.28327645/'Life time change'!$C41</f>
        <v>288204004.83275694</v>
      </c>
      <c r="FS130">
        <v>2049</v>
      </c>
      <c r="FT130">
        <f>('RCP19-NEW'!C43*'Per Unit Emission'!AK86)*3412969.28327645/'Life time change'!$C41</f>
        <v>0</v>
      </c>
      <c r="FU130">
        <f>('RCP19-NEW'!D43*'Per Unit Emission'!AL86)*3412969.28327645/'Life time change'!$C41</f>
        <v>0</v>
      </c>
      <c r="FV130">
        <f>('RCP19-NEW'!E43*'Per Unit Emission'!AM86)*3412969.28327645/'Life time change'!$C41</f>
        <v>0</v>
      </c>
      <c r="FW130">
        <f>('RCP19-NEW'!F43*'Per Unit Emission'!AN86)*3412969.28327645/'Life time change'!$C41</f>
        <v>0</v>
      </c>
      <c r="FX130">
        <f>('RCP19-NEW'!G43*'Per Unit Emission'!AO86)*3412969.28327645/'Life time change'!$C41</f>
        <v>0</v>
      </c>
      <c r="FY130">
        <f>('RCP19-NEW'!H43*'Per Unit Emission'!AP86)*3412969.28327645/'Life time change'!$C41</f>
        <v>0</v>
      </c>
      <c r="FZ130">
        <f>('RCP19-NEW'!I43*'Per Unit Emission'!AQ86)*3412969.28327645/'Life time change'!$C41</f>
        <v>0</v>
      </c>
      <c r="GA130">
        <f>('RCP19-NEW'!J43*'Per Unit Emission'!AR86)*3412969.28327645/'Life time change'!$C41</f>
        <v>0</v>
      </c>
      <c r="GB130">
        <f>('RCP19-NEW'!K43*'Per Unit Emission'!AS86)*3412969.28327645/'Life time change'!$C41</f>
        <v>0</v>
      </c>
      <c r="GC130">
        <f>('RCP19-NEW'!L43*'Per Unit Emission'!AT86)*3412969.28327645/'Life time change'!$C41</f>
        <v>0</v>
      </c>
      <c r="GD130">
        <f>('RCP19-NEW'!M43*'Per Unit Emission'!AU86)*3412969.28327645/'Life time change'!$C41</f>
        <v>0</v>
      </c>
      <c r="GE130">
        <f>('RCP19-NEW'!N43*'Per Unit Emission'!AV86)*3412969.28327645/'Life time change'!$C41</f>
        <v>0</v>
      </c>
      <c r="GF130">
        <f>('RCP19-NEW'!O43*'Per Unit Emission'!AW86)*3412969.28327645/'Life time change'!$C41</f>
        <v>0</v>
      </c>
      <c r="GG130">
        <f>('RCP19-NEW'!P43*'Per Unit Emission'!AX86)*3412969.28327645/'Life time change'!$C41</f>
        <v>0</v>
      </c>
      <c r="GH130">
        <f>('RCP19-NEW'!Q43*'Per Unit Emission'!AY86)*3412969.28327645/'Life time change'!$C41</f>
        <v>0</v>
      </c>
      <c r="GI130">
        <f>('RCP19-NEW'!R43*'Per Unit Emission'!AZ86)*3412969.28327645/'Life time change'!$C41</f>
        <v>0</v>
      </c>
      <c r="GJ130">
        <f>('RCP19-NEW'!S43*'Per Unit Emission'!BA86)*3412969.28327645</f>
        <v>0</v>
      </c>
      <c r="GK130">
        <f>('RCP19-NEW'!T43*'Per Unit Emission'!AK86)*3412969.28327645/'Life time change'!$C41</f>
        <v>88641542.745976388</v>
      </c>
      <c r="GL130">
        <f>('RCP19-NEW'!U43*'Per Unit Emission'!AL86)*3412969.28327645/'Life time change'!$C41</f>
        <v>30317988.637828786</v>
      </c>
      <c r="GM130">
        <f>('RCP19-NEW'!V43*'Per Unit Emission'!AM86)*3412969.28327645/'Life time change'!$C41</f>
        <v>13120586.647768266</v>
      </c>
      <c r="GN130">
        <f>('RCP19-NEW'!W43*'Per Unit Emission'!AN86)*3412969.28327645/'Life time change'!$C41</f>
        <v>15582887.504057972</v>
      </c>
      <c r="GO130">
        <f>('RCP19-NEW'!X43*'Per Unit Emission'!AO86)*3412969.28327645/'Life time change'!$C41</f>
        <v>176466104.31932005</v>
      </c>
      <c r="GP130">
        <f>('RCP19-NEW'!Y43*'Per Unit Emission'!AP86)*3412969.28327645/'Life time change'!$C41</f>
        <v>25881364.311179593</v>
      </c>
      <c r="GQ130">
        <f>('RCP19-NEW'!Z43*'Per Unit Emission'!AQ86)*3412969.28327645/'Life time change'!$C41</f>
        <v>9153138.8217605352</v>
      </c>
      <c r="GR130">
        <f>('RCP19-NEW'!AA43*'Per Unit Emission'!AR86)*3412969.28327645/'Life time change'!$C41</f>
        <v>17841412.765726484</v>
      </c>
      <c r="GS130">
        <f>('RCP19-NEW'!AB43*'Per Unit Emission'!AS86)*3412969.28327645/'Life time change'!$C41</f>
        <v>148569605.67780963</v>
      </c>
      <c r="GT130">
        <f>('RCP19-NEW'!AC43*'Per Unit Emission'!AT86)*3412969.28327645/'Life time change'!$C41</f>
        <v>90336367.077873334</v>
      </c>
      <c r="GU130">
        <f>('RCP19-NEW'!AD43*'Per Unit Emission'!AU86)*3412969.28327645/'Life time change'!$C41</f>
        <v>38307366.691289671</v>
      </c>
      <c r="GV130">
        <f>('RCP19-NEW'!AE43*'Per Unit Emission'!AV86)*3412969.28327645/'Life time change'!$C41</f>
        <v>8547024.5358327013</v>
      </c>
      <c r="GW130">
        <f>('RCP19-NEW'!AF43*'Per Unit Emission'!AW86)*3412969.28327645/'Life time change'!$C41</f>
        <v>21502324.907241456</v>
      </c>
      <c r="GX130">
        <f>('RCP19-NEW'!AG43*'Per Unit Emission'!AX86)*3412969.28327645/'Life time change'!$C41</f>
        <v>4755035.5407530963</v>
      </c>
      <c r="GY130">
        <f>('RCP19-NEW'!AH43*'Per Unit Emission'!AY86)*3412969.28327645/'Life time change'!$C41</f>
        <v>870188.11989256297</v>
      </c>
      <c r="GZ130">
        <f>('RCP19-NEW'!AI43*'Per Unit Emission'!AZ86)*3412969.28327645/'Life time change'!$C41</f>
        <v>120839193.82630944</v>
      </c>
      <c r="HA130">
        <f>('RCP19-NEW'!AJ43*'Per Unit Emission'!BA86)*3412969.28327645</f>
        <v>0</v>
      </c>
      <c r="HB130">
        <f>('RCP19-NEW'!AK43*'Per Unit Emission'!AK86)*3412969.28327645/'Life time change'!$C41</f>
        <v>513395557.47975516</v>
      </c>
      <c r="HC130">
        <f>('RCP19-NEW'!AL43*'Per Unit Emission'!AL86)*3412969.28327645/'Life time change'!$C41</f>
        <v>60517720.245442525</v>
      </c>
      <c r="HD130">
        <f>('RCP19-NEW'!AM43*'Per Unit Emission'!AM86)*3412969.28327645/'Life time change'!$C41</f>
        <v>64252380.942265607</v>
      </c>
      <c r="HE130">
        <f>('RCP19-NEW'!AN43*'Per Unit Emission'!AN86)*3412969.28327645/'Life time change'!$C41</f>
        <v>31117202.666583966</v>
      </c>
      <c r="HF130">
        <f>('RCP19-NEW'!AO43*'Per Unit Emission'!AO86)*3412969.28327645/'Life time change'!$C41</f>
        <v>352886084.80054092</v>
      </c>
      <c r="HG130">
        <f>('RCP19-NEW'!AP43*'Per Unit Emission'!AP86)*3412969.28327645/'Life time change'!$C41</f>
        <v>51761491.035890393</v>
      </c>
      <c r="HH130">
        <f>('RCP19-NEW'!AQ43*'Per Unit Emission'!AQ86)*3412969.28327645/'Life time change'!$C41</f>
        <v>18306277.643521134</v>
      </c>
      <c r="HI130">
        <f>('RCP19-NEW'!AR43*'Per Unit Emission'!AR86)*3412969.28327645/'Life time change'!$C41</f>
        <v>35671739.593689114</v>
      </c>
      <c r="HJ130">
        <f>('RCP19-NEW'!AS43*'Per Unit Emission'!AS86)*3412969.28327645/'Life time change'!$C41</f>
        <v>297139211.35561925</v>
      </c>
      <c r="HK130">
        <f>('RCP19-NEW'!AT43*'Per Unit Emission'!AT86)*3412969.28327645/'Life time change'!$C41</f>
        <v>180672734.15574667</v>
      </c>
      <c r="HL130">
        <f>('RCP19-NEW'!AU43*'Per Unit Emission'!AU86)*3412969.28327645/'Life time change'!$C41</f>
        <v>161053381.69315764</v>
      </c>
      <c r="HM130">
        <f>('RCP19-NEW'!AV43*'Per Unit Emission'!AV86)*3412969.28327645/'Life time change'!$C41</f>
        <v>17093996.353209849</v>
      </c>
      <c r="HN130">
        <f>('RCP19-NEW'!AW43*'Per Unit Emission'!AW86)*3412969.28327645/'Life time change'!$C41</f>
        <v>43004649.814482912</v>
      </c>
      <c r="HO130">
        <f>('RCP19-NEW'!AX43*'Per Unit Emission'!AX86)*3412969.28327645/'Life time change'!$C41</f>
        <v>10761917.711021695</v>
      </c>
      <c r="HP130">
        <f>('RCP19-NEW'!AY43*'Per Unit Emission'!AY86)*3412969.28327645/'Life time change'!$C41</f>
        <v>1739818.1218890448</v>
      </c>
      <c r="HQ130">
        <f>('RCP19-NEW'!AZ43*'Per Unit Emission'!AZ86)*3412969.28327645/'Life time change'!$C41</f>
        <v>241678387.65261889</v>
      </c>
      <c r="HR130">
        <f>('RCP19-NEW'!BA43*'Per Unit Emission'!BA86)*3412969.28327645</f>
        <v>0</v>
      </c>
      <c r="HS130">
        <f>('RCP19-NEW'!BB43*'Per Unit Emission'!AK86)*3412969.28327645/'Life time change'!$C41</f>
        <v>514609038.27756006</v>
      </c>
      <c r="HT130">
        <f>('RCP19-NEW'!BC43*'Per Unit Emission'!AL86)*3412969.28327645/'Life time change'!$C41</f>
        <v>325218802.85113776</v>
      </c>
      <c r="HU130">
        <f>('RCP19-NEW'!BD43*'Per Unit Emission'!AM86)*3412969.28327645/'Life time change'!$C41</f>
        <v>96870717.699088246</v>
      </c>
      <c r="HV130">
        <f>('RCP19-NEW'!BE43*'Per Unit Emission'!AN86)*3412969.28327645/'Life time change'!$C41</f>
        <v>80736442.177512601</v>
      </c>
      <c r="HW130">
        <f>('RCP19-NEW'!BF43*'Per Unit Emission'!AO86)*3412969.28327645/'Life time change'!$C41</f>
        <v>730817955.0467205</v>
      </c>
      <c r="HX130">
        <f>('RCP19-NEW'!BG43*'Per Unit Emission'!AP86)*3412969.28327645/'Life time change'!$C41</f>
        <v>77636290.558259025</v>
      </c>
      <c r="HY130">
        <f>('RCP19-NEW'!BH43*'Per Unit Emission'!AQ86)*3412969.28327645/'Life time change'!$C41</f>
        <v>41480996.524606973</v>
      </c>
      <c r="HZ130">
        <f>('RCP19-NEW'!BI43*'Per Unit Emission'!AR86)*3412969.28327645/'Life time change'!$C41</f>
        <v>95560712.758260727</v>
      </c>
      <c r="IA130">
        <f>('RCP19-NEW'!BJ43*'Per Unit Emission'!AS86)*3412969.28327645/'Life time change'!$C41</f>
        <v>623035156.05117476</v>
      </c>
      <c r="IB130">
        <f>('RCP19-NEW'!BK43*'Per Unit Emission'!AT86)*3412969.28327645/'Life time change'!$C41</f>
        <v>312046395.12659949</v>
      </c>
      <c r="IC130">
        <f>('RCP19-NEW'!BL43*'Per Unit Emission'!AU86)*3412969.28327645/'Life time change'!$C41</f>
        <v>161270891.94249788</v>
      </c>
      <c r="ID130">
        <f>('RCP19-NEW'!BM43*'Per Unit Emission'!AV86)*3412969.28327645/'Life time change'!$C41</f>
        <v>25634455.940838687</v>
      </c>
      <c r="IE130">
        <f>('RCP19-NEW'!BN43*'Per Unit Emission'!AW86)*3412969.28327645/'Life time change'!$C41</f>
        <v>87916681.876739576</v>
      </c>
      <c r="IF130">
        <f>('RCP19-NEW'!BO43*'Per Unit Emission'!AX86)*3412969.28327645/'Life time change'!$C41</f>
        <v>16046187.603320884</v>
      </c>
      <c r="IG130">
        <f>('RCP19-NEW'!BP43*'Per Unit Emission'!AY86)*3412969.28327645/'Life time change'!$C41</f>
        <v>12170204.806918804</v>
      </c>
      <c r="IH130">
        <f>('RCP19-NEW'!BQ43*'Per Unit Emission'!AZ86)*3412969.28327645/'Life time change'!$C41</f>
        <v>426667525.27076817</v>
      </c>
      <c r="II130">
        <f>('RCP19-NEW'!BR43*'Per Unit Emission'!BA86)*3412969.28327645</f>
        <v>0</v>
      </c>
      <c r="IJ130">
        <f>('RCP19-NEW'!BS43*'Per Unit Emission'!AK86)*3412969.28327645/'Life time change'!$C41</f>
        <v>515616267.55880648</v>
      </c>
      <c r="IK130">
        <f>('RCP19-NEW'!BT43*'Per Unit Emission'!AL86)*3412969.28327645/'Life time change'!$C41</f>
        <v>326731774.36038417</v>
      </c>
      <c r="IL130">
        <f>('RCP19-NEW'!BU43*'Per Unit Emission'!AM86)*3412969.28327645/'Life time change'!$C41</f>
        <v>97004117.003935009</v>
      </c>
      <c r="IM130">
        <f>('RCP19-NEW'!BV43*'Per Unit Emission'!AN86)*3412969.28327645/'Life time change'!$C41</f>
        <v>80790644.590763375</v>
      </c>
      <c r="IN130">
        <f>('RCP19-NEW'!BW43*'Per Unit Emission'!AO86)*3412969.28327645/'Life time change'!$C41</f>
        <v>731241325.54398906</v>
      </c>
      <c r="IO130">
        <f>('RCP19-NEW'!BX43*'Per Unit Emission'!AP86)*3412969.28327645/'Life time change'!$C41</f>
        <v>104312432.10330114</v>
      </c>
      <c r="IP130">
        <f>('RCP19-NEW'!BY43*'Per Unit Emission'!AQ86)*3412969.28327645/'Life time change'!$C41</f>
        <v>54294287.830499031</v>
      </c>
      <c r="IQ130">
        <f>('RCP19-NEW'!BZ43*'Per Unit Emission'!AR86)*3412969.28327645/'Life time change'!$C41</f>
        <v>96086034.404051483</v>
      </c>
      <c r="IR130">
        <f>('RCP19-NEW'!CA43*'Per Unit Emission'!AS86)*3412969.28327645/'Life time change'!$C41</f>
        <v>624034709.26100016</v>
      </c>
      <c r="IS130">
        <f>('RCP19-NEW'!CB43*'Per Unit Emission'!AT86)*3412969.28327645/'Life time change'!$C41</f>
        <v>366232091.69706494</v>
      </c>
      <c r="IT130">
        <f>('RCP19-NEW'!CC43*'Per Unit Emission'!AU86)*3412969.28327645/'Life time change'!$C41</f>
        <v>161441408.96335515</v>
      </c>
      <c r="IU130">
        <f>('RCP19-NEW'!CD43*'Per Unit Emission'!AV86)*3412969.28327645/'Life time change'!$C41</f>
        <v>36224572.224083155</v>
      </c>
      <c r="IV130">
        <f>('RCP19-NEW'!CE43*'Per Unit Emission'!AW86)*3412969.28327645/'Life time change'!$C41</f>
        <v>98042088.23223716</v>
      </c>
      <c r="IW130">
        <f>('RCP19-NEW'!CF43*'Per Unit Emission'!AX86)*3412969.28327645/'Life time change'!$C41</f>
        <v>16156407.304184802</v>
      </c>
      <c r="IX130">
        <f>('RCP19-NEW'!CG43*'Per Unit Emission'!AY86)*3412969.28327645/'Life time change'!$C41</f>
        <v>12244646.584860964</v>
      </c>
      <c r="IY130">
        <f>('RCP19-NEW'!CH43*'Per Unit Emission'!AZ86)*3412969.28327645/'Life time change'!$C41</f>
        <v>509175461.07736564</v>
      </c>
    </row>
    <row r="131" spans="1:259" x14ac:dyDescent="0.25">
      <c r="A131">
        <v>2050</v>
      </c>
      <c r="B131">
        <f>('Base-New'!C44*'Per Unit Emission'!C87)*3412969.28327645/'Life time change'!$C42</f>
        <v>0</v>
      </c>
      <c r="C131">
        <f>('Base-New'!D44*'Per Unit Emission'!D87)*3412969.28327645/'Life time change'!$C42</f>
        <v>0</v>
      </c>
      <c r="D131">
        <f>('Base-New'!E44*'Per Unit Emission'!E87)*3412969.28327645/'Life time change'!$C42</f>
        <v>0</v>
      </c>
      <c r="E131">
        <f>('Base-New'!F44*'Per Unit Emission'!F87)*3412969.28327645/'Life time change'!$C42</f>
        <v>0</v>
      </c>
      <c r="F131">
        <f>('Base-New'!G44*'Per Unit Emission'!G87)*3412969.28327645/'Life time change'!$C42</f>
        <v>0</v>
      </c>
      <c r="G131">
        <f>('Base-New'!H44*'Per Unit Emission'!H87)*3412969.28327645/'Life time change'!$C42</f>
        <v>0</v>
      </c>
      <c r="H131">
        <f>('Base-New'!I44*'Per Unit Emission'!I87)*3412969.28327645/'Life time change'!$C42</f>
        <v>0</v>
      </c>
      <c r="I131">
        <f>('Base-New'!J44*'Per Unit Emission'!J87)*3412969.28327645/'Life time change'!$C42</f>
        <v>0</v>
      </c>
      <c r="J131">
        <f>('Base-New'!K44*'Per Unit Emission'!K87)*3412969.28327645/'Life time change'!$C42</f>
        <v>0</v>
      </c>
      <c r="K131">
        <f>('Base-New'!L44*'Per Unit Emission'!L87)*3412969.28327645/'Life time change'!$C42</f>
        <v>0</v>
      </c>
      <c r="L131">
        <f>('Base-New'!M44*'Per Unit Emission'!M87)*3412969.28327645/'Life time change'!$C42</f>
        <v>0</v>
      </c>
      <c r="M131">
        <f>('Base-New'!N44*'Per Unit Emission'!N87)*3412969.28327645/'Life time change'!$C42</f>
        <v>0</v>
      </c>
      <c r="N131">
        <f>('Base-New'!O44*'Per Unit Emission'!O87)*3412969.28327645/'Life time change'!$C42</f>
        <v>0</v>
      </c>
      <c r="O131">
        <f>('Base-New'!P44*'Per Unit Emission'!P87)*3412969.28327645/'Life time change'!$C42</f>
        <v>0</v>
      </c>
      <c r="P131">
        <f>('Base-New'!Q44*'Per Unit Emission'!Q87)*3412969.28327645/'Life time change'!$C42</f>
        <v>0</v>
      </c>
      <c r="Q131">
        <f>('Base-New'!R44*'Per Unit Emission'!R87)*3412969.28327645/'Life time change'!$C42</f>
        <v>0</v>
      </c>
      <c r="R131">
        <v>40</v>
      </c>
      <c r="S131">
        <f>('Base-New'!T44*'Per Unit Emission'!C87)*3412969.28327645/'Life time change'!$C42</f>
        <v>229835055.30001295</v>
      </c>
      <c r="T131">
        <f>('Base-New'!U44*'Per Unit Emission'!D87)*3412969.28327645/'Life time change'!$C42</f>
        <v>130739928.75847109</v>
      </c>
      <c r="U131">
        <f>('Base-New'!V44*'Per Unit Emission'!E87)*3412969.28327645/'Life time change'!$C42</f>
        <v>13271949.827203365</v>
      </c>
      <c r="V131">
        <f>('Base-New'!W44*'Per Unit Emission'!F87)*3412969.28327645/'Life time change'!$C42</f>
        <v>14010194.475972688</v>
      </c>
      <c r="W131">
        <f>('Base-New'!X44*'Per Unit Emission'!G87)*3412969.28327645/'Life time change'!$C42</f>
        <v>116685552.47984654</v>
      </c>
      <c r="X131">
        <f>('Base-New'!Y44*'Per Unit Emission'!H87)*3412969.28327645/'Life time change'!$C42</f>
        <v>17517634.687161837</v>
      </c>
      <c r="Y131">
        <f>('Base-New'!Z44*'Per Unit Emission'!I87)*3412969.28327645/'Life time change'!$C42</f>
        <v>27090031.0375521</v>
      </c>
      <c r="Z131">
        <f>('Base-New'!AA44*'Per Unit Emission'!J87)*3412969.28327645/'Life time change'!$C42</f>
        <v>62556693.303746752</v>
      </c>
      <c r="AA131">
        <f>('Base-New'!AB44*'Per Unit Emission'!K87)*3412969.28327645/'Life time change'!$C42</f>
        <v>77148723.162139505</v>
      </c>
      <c r="AB131">
        <f>('Base-New'!AC44*'Per Unit Emission'!L87)*3412969.28327645/'Life time change'!$C42</f>
        <v>105406231.59104943</v>
      </c>
      <c r="AC131">
        <f>('Base-New'!AD44*'Per Unit Emission'!M87)*3412969.28327645/'Life time change'!$C42</f>
        <v>104761807.72735156</v>
      </c>
      <c r="AD131">
        <f>('Base-New'!AE44*'Per Unit Emission'!N87)*3412969.28327645/'Life time change'!$C42</f>
        <v>19562684.737673763</v>
      </c>
      <c r="AE131">
        <f>('Base-New'!AF44*'Per Unit Emission'!O87)*3412969.28327645/'Life time change'!$C42</f>
        <v>14690462.50310852</v>
      </c>
      <c r="AF131">
        <f>('Base-New'!AG44*'Per Unit Emission'!P87)*3412969.28327645/'Life time change'!$C42</f>
        <v>22120615.121245075</v>
      </c>
      <c r="AG131">
        <f>('Base-New'!AH44*'Per Unit Emission'!Q87)*3412969.28327645/'Life time change'!$C42</f>
        <v>17187108.504242398</v>
      </c>
      <c r="AH131">
        <f>('Base-New'!AI44*'Per Unit Emission'!R87)*3412969.28327645/'Life time change'!$C42</f>
        <v>78904839.238220558</v>
      </c>
      <c r="AI131">
        <v>40</v>
      </c>
      <c r="AJ131">
        <f>('Base-New'!AK44*'Per Unit Emission'!C87)*3412969.28327645/'Life time change'!$C42</f>
        <v>1325977446.0338323</v>
      </c>
      <c r="AK131">
        <f>('Base-New'!AL44*'Per Unit Emission'!D87)*3412969.28327645/'Life time change'!$C42</f>
        <v>261458076.31470188</v>
      </c>
      <c r="AL131">
        <f>('Base-New'!AM44*'Per Unit Emission'!E87)*3412969.28327645/'Life time change'!$C42</f>
        <v>26504275.906963885</v>
      </c>
      <c r="AM131">
        <f>('Base-New'!AN44*'Per Unit Emission'!F87)*3412969.28327645/'Life time change'!$C42</f>
        <v>28010296.435072567</v>
      </c>
      <c r="AN131">
        <f>('Base-New'!AO44*'Per Unit Emission'!G87)*3412969.28327645/'Life time change'!$C42</f>
        <v>305312531.0367521</v>
      </c>
      <c r="AO131">
        <f>('Base-New'!AP44*'Per Unit Emission'!H87)*3412969.28327645/'Life time change'!$C42</f>
        <v>35035269.3743238</v>
      </c>
      <c r="AP131">
        <f>('Base-New'!AQ44*'Per Unit Emission'!I87)*3412969.28327645/'Life time change'!$C42</f>
        <v>54171736.034341559</v>
      </c>
      <c r="AQ131">
        <f>('Base-New'!AR44*'Per Unit Emission'!J87)*3412969.28327645/'Life time change'!$C42</f>
        <v>125106196.59434037</v>
      </c>
      <c r="AR131">
        <f>('Base-New'!AS44*'Per Unit Emission'!K87)*3412969.28327645/'Life time change'!$C42</f>
        <v>83559028.930481449</v>
      </c>
      <c r="AS131">
        <f>('Base-New'!AT44*'Per Unit Emission'!L87)*3412969.28327645/'Life time change'!$C42</f>
        <v>210812463.18209806</v>
      </c>
      <c r="AT131">
        <f>('Base-New'!AU44*'Per Unit Emission'!M87)*3412969.28327645/'Life time change'!$C42</f>
        <v>209523615.45470199</v>
      </c>
      <c r="AU131">
        <f>('Base-New'!AV44*'Per Unit Emission'!N87)*3412969.28327645/'Life time change'!$C42</f>
        <v>39124247.545252748</v>
      </c>
      <c r="AV131">
        <f>('Base-New'!AW44*'Per Unit Emission'!O87)*3412969.28327645/'Life time change'!$C42</f>
        <v>29380837.978594013</v>
      </c>
      <c r="AW131">
        <f>('Base-New'!AX44*'Per Unit Emission'!P87)*3412969.28327645/'Life time change'!$C42</f>
        <v>44241230.242490299</v>
      </c>
      <c r="AX131">
        <f>('Base-New'!AY44*'Per Unit Emission'!Q87)*3412969.28327645/'Life time change'!$C42</f>
        <v>34374217.008484796</v>
      </c>
      <c r="AY131">
        <f>('Base-New'!AZ44*'Per Unit Emission'!R87)*3412969.28327645/'Life time change'!$C42</f>
        <v>157809427.34940815</v>
      </c>
      <c r="AZ131">
        <v>40</v>
      </c>
      <c r="BA131">
        <f>('Base-New'!BB44*'Per Unit Emission'!C87)*3412969.28327645/'Life time change'!$C42</f>
        <v>1327014853.1733885</v>
      </c>
      <c r="BB131">
        <f>('Base-New'!BC44*'Per Unit Emission'!D87)*3412969.28327645/'Life time change'!$C42</f>
        <v>623817807.46677756</v>
      </c>
      <c r="BC131">
        <f>('Base-New'!BD44*'Per Unit Emission'!E87)*3412969.28327645/'Life time change'!$C42</f>
        <v>54729470.442411929</v>
      </c>
      <c r="BD131">
        <f>('Base-New'!BE44*'Per Unit Emission'!F87)*3412969.28327645/'Life time change'!$C42</f>
        <v>71784210.357023314</v>
      </c>
      <c r="BE131">
        <f>('Base-New'!BF44*'Per Unit Emission'!G87)*3412969.28327645/'Life time change'!$C42</f>
        <v>306266343.60909045</v>
      </c>
      <c r="BF131">
        <f>('Base-New'!BG44*'Per Unit Emission'!H87)*3412969.28327645/'Life time change'!$C42</f>
        <v>52552838.797538988</v>
      </c>
      <c r="BG131">
        <f>('Base-New'!BH44*'Per Unit Emission'!I87)*3412969.28327645/'Life time change'!$C42</f>
        <v>81221316.472077832</v>
      </c>
      <c r="BH131">
        <f>('Base-New'!BI44*'Per Unit Emission'!J87)*3412969.28327645/'Life time change'!$C42</f>
        <v>396740640.76556683</v>
      </c>
      <c r="BI131">
        <f>('Base-New'!BJ44*'Per Unit Emission'!K87)*3412969.28327645/'Life time change'!$C42</f>
        <v>88837112.168175504</v>
      </c>
      <c r="BJ131">
        <f>('Base-New'!BK44*'Per Unit Emission'!L87)*3412969.28327645/'Life time change'!$C42</f>
        <v>316206534.34313011</v>
      </c>
      <c r="BK131">
        <f>('Base-New'!BL44*'Per Unit Emission'!M87)*3412969.28327645/'Life time change'!$C42</f>
        <v>370853785.30540591</v>
      </c>
      <c r="BL131">
        <f>('Base-New'!BM44*'Per Unit Emission'!N87)*3412969.28327645/'Life time change'!$C42</f>
        <v>58671337.309237048</v>
      </c>
      <c r="BM131">
        <f>('Base-New'!BN44*'Per Unit Emission'!O87)*3412969.28327645/'Life time change'!$C42</f>
        <v>69098419.42515336</v>
      </c>
      <c r="BN131">
        <f>('Base-New'!BO44*'Per Unit Emission'!P87)*3412969.28327645/'Life time change'!$C42</f>
        <v>54142980.787592307</v>
      </c>
      <c r="BO131">
        <f>('Base-New'!BP44*'Per Unit Emission'!Q87)*3412969.28327645/'Life time change'!$C42</f>
        <v>51560196.313236408</v>
      </c>
      <c r="BP131">
        <f>('Base-New'!BQ44*'Per Unit Emission'!R87)*3412969.28327645/'Life time change'!$C42</f>
        <v>247320603.42366636</v>
      </c>
      <c r="BQ131">
        <v>40</v>
      </c>
      <c r="BR131">
        <f>('Base-New'!BS44*'Per Unit Emission'!C87)*3412969.28327645/'Life time change'!$C42</f>
        <v>1327958222.963402</v>
      </c>
      <c r="BS131">
        <f>('Base-New'!BT44*'Per Unit Emission'!D87)*3412969.28327645/'Life time change'!$C42</f>
        <v>624209327.94304061</v>
      </c>
      <c r="BT131">
        <f>('Base-New'!BU44*'Per Unit Emission'!E87)*3412969.28327645/'Life time change'!$C42</f>
        <v>54842639.404332086</v>
      </c>
      <c r="BU131">
        <f>('Base-New'!BV44*'Per Unit Emission'!F87)*3412969.28327645/'Life time change'!$C42</f>
        <v>71838224.400972098</v>
      </c>
      <c r="BV131">
        <f>('Base-New'!BW44*'Per Unit Emission'!G87)*3412969.28327645/'Life time change'!$C42</f>
        <v>306992885.09617728</v>
      </c>
      <c r="BW131">
        <f>('Base-New'!BX44*'Per Unit Emission'!H87)*3412969.28327645/'Life time change'!$C42</f>
        <v>56855714.97189784</v>
      </c>
      <c r="BX131">
        <f>('Base-New'!BY44*'Per Unit Emission'!I87)*3412969.28327645/'Life time change'!$C42</f>
        <v>133069077.33925511</v>
      </c>
      <c r="BY131">
        <f>('Base-New'!BZ44*'Per Unit Emission'!J87)*3412969.28327645/'Life time change'!$C42</f>
        <v>396904520.04904938</v>
      </c>
      <c r="BZ131">
        <f>('Base-New'!CA44*'Per Unit Emission'!K87)*3412969.28327645/'Life time change'!$C42</f>
        <v>91821423.964987993</v>
      </c>
      <c r="CA131">
        <f>('Base-New'!CB44*'Per Unit Emission'!L87)*3412969.28327645/'Life time change'!$C42</f>
        <v>382296288.69698447</v>
      </c>
      <c r="CB131">
        <f>('Base-New'!CC44*'Per Unit Emission'!M87)*3412969.28327645/'Life time change'!$C42</f>
        <v>371028950.49934548</v>
      </c>
      <c r="CC131">
        <f>('Base-New'!CD44*'Per Unit Emission'!N87)*3412969.28327645/'Life time change'!$C42</f>
        <v>74276415.426294491</v>
      </c>
      <c r="CD131">
        <f>('Base-New'!CE44*'Per Unit Emission'!O87)*3412969.28327645/'Life time change'!$C42</f>
        <v>69187585.051045552</v>
      </c>
      <c r="CE131">
        <f>('Base-New'!CF44*'Per Unit Emission'!P87)*3412969.28327645/'Life time change'!$C42</f>
        <v>54249971.525584981</v>
      </c>
      <c r="CF131">
        <f>('Base-New'!CG44*'Per Unit Emission'!Q87)*3412969.28327645/'Life time change'!$C42</f>
        <v>55260115.469512276</v>
      </c>
      <c r="CG131">
        <f>('Base-New'!CH44*'Per Unit Emission'!R87)*3412969.28327645/'Life time change'!$C42</f>
        <v>247706426.97469339</v>
      </c>
      <c r="CJ131">
        <v>2050</v>
      </c>
      <c r="CK131">
        <f>('RCP26-NEW'!C44*'Per Unit Emission'!T87)*3412969.28327645/'Life time change'!$C42</f>
        <v>0</v>
      </c>
      <c r="CL131">
        <f>('RCP26-NEW'!D44*'Per Unit Emission'!U87)*3412969.28327645/'Life time change'!$C42</f>
        <v>0</v>
      </c>
      <c r="CM131">
        <f>('RCP26-NEW'!E44*'Per Unit Emission'!V87)*3412969.28327645/'Life time change'!$C42</f>
        <v>0</v>
      </c>
      <c r="CN131">
        <f>('RCP26-NEW'!F44*'Per Unit Emission'!W87)*3412969.28327645/'Life time change'!$C42</f>
        <v>0</v>
      </c>
      <c r="CO131">
        <f>('RCP26-NEW'!G44*'Per Unit Emission'!X87)*3412969.28327645/'Life time change'!$C42</f>
        <v>0</v>
      </c>
      <c r="CP131">
        <f>('RCP26-NEW'!H44*'Per Unit Emission'!Y87)*3412969.28327645/'Life time change'!$C42</f>
        <v>0</v>
      </c>
      <c r="CQ131">
        <f>('RCP26-NEW'!I44*'Per Unit Emission'!Z87)*3412969.28327645/'Life time change'!$C42</f>
        <v>0</v>
      </c>
      <c r="CR131">
        <f>('RCP26-NEW'!J44*'Per Unit Emission'!AA87)*3412969.28327645/'Life time change'!$C42</f>
        <v>0</v>
      </c>
      <c r="CS131">
        <f>('RCP26-NEW'!K44*'Per Unit Emission'!AB87)*3412969.28327645/'Life time change'!$C42</f>
        <v>0</v>
      </c>
      <c r="CT131">
        <f>('RCP26-NEW'!L44*'Per Unit Emission'!AC87)*3412969.28327645/'Life time change'!$C42</f>
        <v>0</v>
      </c>
      <c r="CU131">
        <f>('RCP26-NEW'!M44*'Per Unit Emission'!AD87)*3412969.28327645/'Life time change'!$C42</f>
        <v>0</v>
      </c>
      <c r="CV131">
        <f>('RCP26-NEW'!N44*'Per Unit Emission'!AE87)*3412969.28327645/'Life time change'!$C42</f>
        <v>0</v>
      </c>
      <c r="CW131">
        <f>('RCP26-NEW'!O44*'Per Unit Emission'!AF87)*3412969.28327645/'Life time change'!$C42</f>
        <v>0</v>
      </c>
      <c r="CX131">
        <f>('RCP26-NEW'!P44*'Per Unit Emission'!AG87)*3412969.28327645/'Life time change'!$C42</f>
        <v>0</v>
      </c>
      <c r="CY131">
        <f>('RCP26-NEW'!Q44*'Per Unit Emission'!AH87)*3412969.28327645/'Life time change'!$C42</f>
        <v>0</v>
      </c>
      <c r="CZ131">
        <f>('RCP26-NEW'!R44*'Per Unit Emission'!AI87)*3412969.28327645/'Life time change'!$C42</f>
        <v>0</v>
      </c>
      <c r="DA131">
        <f>('RCP26-NEW'!S44*'Per Unit Emission'!AJ87)*3412969.28327645</f>
        <v>0</v>
      </c>
      <c r="DB131">
        <f>('RCP26-NEW'!T44*'Per Unit Emission'!T87)*3412969.28327645/'Life time change'!$C42</f>
        <v>32284859.221914228</v>
      </c>
      <c r="DC131">
        <f>('RCP26-NEW'!U44*'Per Unit Emission'!U87)*3412969.28327645/'Life time change'!$C42</f>
        <v>100325962.48626164</v>
      </c>
      <c r="DD131">
        <f>('RCP26-NEW'!V44*'Per Unit Emission'!V87)*3412969.28327645/'Life time change'!$C42</f>
        <v>16157759.78776986</v>
      </c>
      <c r="DE131">
        <f>('RCP26-NEW'!W44*'Per Unit Emission'!W87)*3412969.28327645/'Life time change'!$C42</f>
        <v>22941713.943392392</v>
      </c>
      <c r="DF131">
        <f>('RCP26-NEW'!X44*'Per Unit Emission'!X87)*3412969.28327645/'Life time change'!$C42</f>
        <v>135979870.55643395</v>
      </c>
      <c r="DG131">
        <f>('RCP26-NEW'!Y44*'Per Unit Emission'!Y87)*3412969.28327645/'Life time change'!$C42</f>
        <v>16433524.479664244</v>
      </c>
      <c r="DH131">
        <f>('RCP26-NEW'!Z44*'Per Unit Emission'!Z87)*3412969.28327645/'Life time change'!$C42</f>
        <v>9044151.5956681948</v>
      </c>
      <c r="DI131">
        <f>('RCP26-NEW'!AA44*'Per Unit Emission'!AA87)*3412969.28327645/'Life time change'!$C42</f>
        <v>24638461.778663151</v>
      </c>
      <c r="DJ131">
        <f>('RCP26-NEW'!AB44*'Per Unit Emission'!AB87)*3412969.28327645/'Life time change'!$C42</f>
        <v>887961.02192862122</v>
      </c>
      <c r="DK131">
        <f>('RCP26-NEW'!AC44*'Per Unit Emission'!AC87)*3412969.28327645/'Life time change'!$C42</f>
        <v>69215744.507910803</v>
      </c>
      <c r="DL131">
        <f>('RCP26-NEW'!AD44*'Per Unit Emission'!AD87)*3412969.28327645/'Life time change'!$C42</f>
        <v>24269676.844831862</v>
      </c>
      <c r="DM131">
        <f>('RCP26-NEW'!AE44*'Per Unit Emission'!AE87)*3412969.28327645/'Life time change'!$C42</f>
        <v>19385796.598045312</v>
      </c>
      <c r="DN131">
        <f>('RCP26-NEW'!AF44*'Per Unit Emission'!AF87)*3412969.28327645/'Life time change'!$C42</f>
        <v>8844655.4955064878</v>
      </c>
      <c r="DO131">
        <f>('RCP26-NEW'!AG44*'Per Unit Emission'!AG87)*3412969.28327645/'Life time change'!$C42</f>
        <v>11184502.496267587</v>
      </c>
      <c r="DP131">
        <f>('RCP26-NEW'!AH44*'Per Unit Emission'!AH87)*3412969.28327645/'Life time change'!$C42</f>
        <v>8786271.1999909766</v>
      </c>
      <c r="DQ131">
        <f>('RCP26-NEW'!AI44*'Per Unit Emission'!AI87)*3412969.28327645/'Life time change'!$C42</f>
        <v>60379748.629096672</v>
      </c>
      <c r="DR131">
        <f>('RCP26-NEW'!AJ44*'Per Unit Emission'!AJ87)*3412969.28327645</f>
        <v>0</v>
      </c>
      <c r="DS131">
        <f>('RCP26-NEW'!AK44*'Per Unit Emission'!T87)*3412969.28327645/'Life time change'!$C42</f>
        <v>64432728.040569298</v>
      </c>
      <c r="DT131">
        <f>('RCP26-NEW'!AL44*'Per Unit Emission'!U87)*3412969.28327645/'Life time change'!$C42</f>
        <v>200448559.79757243</v>
      </c>
      <c r="DU131">
        <f>('RCP26-NEW'!AM44*'Per Unit Emission'!V87)*3412969.28327645/'Life time change'!$C42</f>
        <v>84729825.896690652</v>
      </c>
      <c r="DV131">
        <f>('RCP26-NEW'!AN44*'Per Unit Emission'!W87)*3412969.28327645/'Life time change'!$C42</f>
        <v>45865368.257963158</v>
      </c>
      <c r="DW131">
        <f>('RCP26-NEW'!AO44*'Per Unit Emission'!X87)*3412969.28327645/'Life time change'!$C42</f>
        <v>271879774.84296441</v>
      </c>
      <c r="DX131">
        <f>('RCP26-NEW'!AP44*'Per Unit Emission'!Y87)*3412969.28327645/'Life time change'!$C42</f>
        <v>32866862.674123134</v>
      </c>
      <c r="DY131">
        <f>('RCP26-NEW'!AQ44*'Per Unit Emission'!Z87)*3412969.28327645/'Life time change'!$C42</f>
        <v>18077151.813634135</v>
      </c>
      <c r="DZ131">
        <f>('RCP26-NEW'!AR44*'Per Unit Emission'!AA87)*3412969.28327645/'Life time change'!$C42</f>
        <v>49276923.557326369</v>
      </c>
      <c r="EA131">
        <f>('RCP26-NEW'!AS44*'Per Unit Emission'!AB87)*3412969.28327645/'Life time change'!$C42</f>
        <v>1775922.0438572424</v>
      </c>
      <c r="EB131">
        <f>('RCP26-NEW'!AT44*'Per Unit Emission'!AC87)*3412969.28327645/'Life time change'!$C42</f>
        <v>138431489.01582119</v>
      </c>
      <c r="EC131">
        <f>('RCP26-NEW'!AU44*'Per Unit Emission'!AD87)*3412969.28327645/'Life time change'!$C42</f>
        <v>74118165.774040982</v>
      </c>
      <c r="ED131">
        <f>('RCP26-NEW'!AV44*'Per Unit Emission'!AE87)*3412969.28327645/'Life time change'!$C42</f>
        <v>38771540.38859231</v>
      </c>
      <c r="EE131">
        <f>('RCP26-NEW'!AW44*'Per Unit Emission'!AF87)*3412969.28327645/'Life time change'!$C42</f>
        <v>17688585.750600934</v>
      </c>
      <c r="EF131">
        <f>('RCP26-NEW'!AX44*'Per Unit Emission'!AG87)*3412969.28327645/'Life time change'!$C42</f>
        <v>38186386.450944528</v>
      </c>
      <c r="EG131">
        <f>('RCP26-NEW'!AY44*'Per Unit Emission'!AH87)*3412969.28327645/'Life time change'!$C42</f>
        <v>17571581.169115204</v>
      </c>
      <c r="EH131">
        <f>('RCP26-NEW'!AZ44*'Per Unit Emission'!AI87)*3412969.28327645/'Life time change'!$C42</f>
        <v>120726400.96788937</v>
      </c>
      <c r="EI131">
        <f>('RCP26-NEW'!BA44*'Per Unit Emission'!AJ87)*3412969.28327645</f>
        <v>0</v>
      </c>
      <c r="EJ131">
        <f>('RCP26-NEW'!BB44*'Per Unit Emission'!T87)*3412969.28327645/'Life time change'!$C42</f>
        <v>357015780.11814731</v>
      </c>
      <c r="EK131">
        <f>('RCP26-NEW'!BC44*'Per Unit Emission'!U87)*3412969.28327645/'Life time change'!$C42</f>
        <v>509031042.89061105</v>
      </c>
      <c r="EL131">
        <f>('RCP26-NEW'!BD44*'Per Unit Emission'!V87)*3412969.28327645/'Life time change'!$C42</f>
        <v>84859934.996611893</v>
      </c>
      <c r="EM131">
        <f>('RCP26-NEW'!BE44*'Per Unit Emission'!W87)*3412969.28327645/'Life time change'!$C42</f>
        <v>106275126.57855749</v>
      </c>
      <c r="EN131">
        <f>('RCP26-NEW'!BF44*'Per Unit Emission'!X87)*3412969.28327645/'Life time change'!$C42</f>
        <v>529488041.78219718</v>
      </c>
      <c r="EO131">
        <f>('RCP26-NEW'!BG44*'Per Unit Emission'!Y87)*3412969.28327645/'Life time change'!$C42</f>
        <v>49295588.197576746</v>
      </c>
      <c r="EP131">
        <f>('RCP26-NEW'!BH44*'Per Unit Emission'!Z87)*3412969.28327645/'Life time change'!$C42</f>
        <v>56475971.325260594</v>
      </c>
      <c r="EQ131">
        <f>('RCP26-NEW'!BI44*'Per Unit Emission'!AA87)*3412969.28327645/'Life time change'!$C42</f>
        <v>189670025.6202043</v>
      </c>
      <c r="ER131">
        <f>('RCP26-NEW'!BJ44*'Per Unit Emission'!AB87)*3412969.28327645/'Life time change'!$C42</f>
        <v>42507897.496274501</v>
      </c>
      <c r="ES131">
        <f>('RCP26-NEW'!BK44*'Per Unit Emission'!AC87)*3412969.28327645/'Life time change'!$C42</f>
        <v>207609766.00087988</v>
      </c>
      <c r="ET131">
        <f>('RCP26-NEW'!BL44*'Per Unit Emission'!AD87)*3412969.28327645/'Life time change'!$C42</f>
        <v>89161544.248650894</v>
      </c>
      <c r="EU131">
        <f>('RCP26-NEW'!BM44*'Per Unit Emission'!AE87)*3412969.28327645/'Life time change'!$C42</f>
        <v>58146006.811536908</v>
      </c>
      <c r="EV131">
        <f>('RCP26-NEW'!BN44*'Per Unit Emission'!AF87)*3412969.28327645/'Life time change'!$C42</f>
        <v>51767045.117376395</v>
      </c>
      <c r="EW131">
        <f>('RCP26-NEW'!BO44*'Per Unit Emission'!AG87)*3412969.28327645/'Life time change'!$C42</f>
        <v>38308642.607673287</v>
      </c>
      <c r="EX131">
        <f>('RCP26-NEW'!BP44*'Per Unit Emission'!AH87)*3412969.28327645/'Life time change'!$C42</f>
        <v>36879388.905211464</v>
      </c>
      <c r="EY131">
        <f>('RCP26-NEW'!BQ44*'Per Unit Emission'!AI87)*3412969.28327645/'Life time change'!$C42</f>
        <v>249308519.04917097</v>
      </c>
      <c r="EZ131">
        <f>('RCP26-NEW'!BR44*'Per Unit Emission'!AJ87)*3412969.28327645</f>
        <v>0</v>
      </c>
      <c r="FA131">
        <f>('RCP26-NEW'!BS44*'Per Unit Emission'!T87)*3412969.28327645/'Life time change'!$C42</f>
        <v>357494665.57797819</v>
      </c>
      <c r="FB131">
        <f>('RCP26-NEW'!BT44*'Per Unit Emission'!U87)*3412969.28327645/'Life time change'!$C42</f>
        <v>509143196.95316654</v>
      </c>
      <c r="FC131">
        <f>('RCP26-NEW'!BU44*'Per Unit Emission'!V87)*3412969.28327645/'Life time change'!$C42</f>
        <v>84972744.103911743</v>
      </c>
      <c r="FD131">
        <f>('RCP26-NEW'!BV44*'Per Unit Emission'!W87)*3412969.28327645/'Life time change'!$C42</f>
        <v>106307629.02097017</v>
      </c>
      <c r="FE131">
        <f>('RCP26-NEW'!BW44*'Per Unit Emission'!X87)*3412969.28327645/'Life time change'!$C42</f>
        <v>529847181.83272469</v>
      </c>
      <c r="FF131">
        <f>('RCP26-NEW'!BX44*'Per Unit Emission'!Y87)*3412969.28327645/'Life time change'!$C42</f>
        <v>63006735.507649869</v>
      </c>
      <c r="FG131">
        <f>('RCP26-NEW'!BY44*'Per Unit Emission'!Z87)*3412969.28327645/'Life time change'!$C42</f>
        <v>56505229.030754872</v>
      </c>
      <c r="FH131">
        <f>('RCP26-NEW'!BZ44*'Per Unit Emission'!AA87)*3412969.28327645/'Life time change'!$C42</f>
        <v>189775662.53883591</v>
      </c>
      <c r="FI131">
        <f>('RCP26-NEW'!CA44*'Per Unit Emission'!AB87)*3412969.28327645/'Life time change'!$C42</f>
        <v>43321798.011799231</v>
      </c>
      <c r="FJ131">
        <f>('RCP26-NEW'!CB44*'Per Unit Emission'!AC87)*3412969.28327645/'Life time change'!$C42</f>
        <v>276014082.82748497</v>
      </c>
      <c r="FK131">
        <f>('RCP26-NEW'!CC44*'Per Unit Emission'!AD87)*3412969.28327645/'Life time change'!$C42</f>
        <v>89330163.979820937</v>
      </c>
      <c r="FL131">
        <f>('RCP26-NEW'!CD44*'Per Unit Emission'!AE87)*3412969.28327645/'Life time change'!$C42</f>
        <v>78032677.913793042</v>
      </c>
      <c r="FM131">
        <f>('RCP26-NEW'!CE44*'Per Unit Emission'!AF87)*3412969.28327645/'Life time change'!$C42</f>
        <v>51804636.700195484</v>
      </c>
      <c r="FN131">
        <f>('RCP26-NEW'!CF44*'Per Unit Emission'!AG87)*3412969.28327645/'Life time change'!$C42</f>
        <v>38404410.610648364</v>
      </c>
      <c r="FO131">
        <f>('RCP26-NEW'!CG44*'Per Unit Emission'!AH87)*3412969.28327645/'Life time change'!$C42</f>
        <v>36924932.874370664</v>
      </c>
      <c r="FP131">
        <f>('RCP26-NEW'!CH44*'Per Unit Emission'!AI87)*3412969.28327645/'Life time change'!$C42</f>
        <v>249552574.34401169</v>
      </c>
      <c r="FS131">
        <v>2050</v>
      </c>
      <c r="FT131">
        <f>('RCP19-NEW'!C44*'Per Unit Emission'!AK87)*3412969.28327645/'Life time change'!$C42</f>
        <v>0</v>
      </c>
      <c r="FU131">
        <f>('RCP19-NEW'!D44*'Per Unit Emission'!AL87)*3412969.28327645/'Life time change'!$C42</f>
        <v>0</v>
      </c>
      <c r="FV131">
        <f>('RCP19-NEW'!E44*'Per Unit Emission'!AM87)*3412969.28327645/'Life time change'!$C42</f>
        <v>0</v>
      </c>
      <c r="FW131">
        <f>('RCP19-NEW'!F44*'Per Unit Emission'!AN87)*3412969.28327645/'Life time change'!$C42</f>
        <v>0</v>
      </c>
      <c r="FX131">
        <f>('RCP19-NEW'!G44*'Per Unit Emission'!AO87)*3412969.28327645/'Life time change'!$C42</f>
        <v>0</v>
      </c>
      <c r="FY131">
        <f>('RCP19-NEW'!H44*'Per Unit Emission'!AP87)*3412969.28327645/'Life time change'!$C42</f>
        <v>0</v>
      </c>
      <c r="FZ131">
        <f>('RCP19-NEW'!I44*'Per Unit Emission'!AQ87)*3412969.28327645/'Life time change'!$C42</f>
        <v>0</v>
      </c>
      <c r="GA131">
        <f>('RCP19-NEW'!J44*'Per Unit Emission'!AR87)*3412969.28327645/'Life time change'!$C42</f>
        <v>0</v>
      </c>
      <c r="GB131">
        <f>('RCP19-NEW'!K44*'Per Unit Emission'!AS87)*3412969.28327645/'Life time change'!$C42</f>
        <v>0</v>
      </c>
      <c r="GC131">
        <f>('RCP19-NEW'!L44*'Per Unit Emission'!AT87)*3412969.28327645/'Life time change'!$C42</f>
        <v>0</v>
      </c>
      <c r="GD131">
        <f>('RCP19-NEW'!M44*'Per Unit Emission'!AU87)*3412969.28327645/'Life time change'!$C42</f>
        <v>0</v>
      </c>
      <c r="GE131">
        <f>('RCP19-NEW'!N44*'Per Unit Emission'!AV87)*3412969.28327645/'Life time change'!$C42</f>
        <v>0</v>
      </c>
      <c r="GF131">
        <f>('RCP19-NEW'!O44*'Per Unit Emission'!AW87)*3412969.28327645/'Life time change'!$C42</f>
        <v>0</v>
      </c>
      <c r="GG131">
        <f>('RCP19-NEW'!P44*'Per Unit Emission'!AX87)*3412969.28327645/'Life time change'!$C42</f>
        <v>0</v>
      </c>
      <c r="GH131">
        <f>('RCP19-NEW'!Q44*'Per Unit Emission'!AY87)*3412969.28327645/'Life time change'!$C42</f>
        <v>0</v>
      </c>
      <c r="GI131">
        <f>('RCP19-NEW'!R44*'Per Unit Emission'!AZ87)*3412969.28327645/'Life time change'!$C42</f>
        <v>0</v>
      </c>
      <c r="GJ131">
        <f>('RCP19-NEW'!S44*'Per Unit Emission'!BA87)*3412969.28327645</f>
        <v>0</v>
      </c>
      <c r="GK131">
        <f>('RCP19-NEW'!T44*'Per Unit Emission'!AK87)*3412969.28327645/'Life time change'!$C42</f>
        <v>25511631.048853524</v>
      </c>
      <c r="GL131">
        <f>('RCP19-NEW'!U44*'Per Unit Emission'!AL87)*3412969.28327645/'Life time change'!$C42</f>
        <v>91952517.108341739</v>
      </c>
      <c r="GM131">
        <f>('RCP19-NEW'!V44*'Per Unit Emission'!AM87)*3412969.28327645/'Life time change'!$C42</f>
        <v>12392582.676801473</v>
      </c>
      <c r="GN131">
        <f>('RCP19-NEW'!W44*'Per Unit Emission'!AN87)*3412969.28327645/'Life time change'!$C42</f>
        <v>19174376.49634321</v>
      </c>
      <c r="GO131">
        <f>('RCP19-NEW'!X44*'Per Unit Emission'!AO87)*3412969.28327645/'Life time change'!$C42</f>
        <v>163023089.28434891</v>
      </c>
      <c r="GP131">
        <f>('RCP19-NEW'!Y44*'Per Unit Emission'!AP87)*3412969.28327645/'Life time change'!$C42</f>
        <v>25386142.234953992</v>
      </c>
      <c r="GQ131">
        <f>('RCP19-NEW'!Z44*'Per Unit Emission'!AQ87)*3412969.28327645/'Life time change'!$C42</f>
        <v>7596767.4686639663</v>
      </c>
      <c r="GR131">
        <f>('RCP19-NEW'!AA44*'Per Unit Emission'!AR87)*3412969.28327645/'Life time change'!$C42</f>
        <v>5668059.961516222</v>
      </c>
      <c r="GS131">
        <f>('RCP19-NEW'!AB44*'Per Unit Emission'!AS87)*3412969.28327645/'Life time change'!$C42</f>
        <v>171044674.06976497</v>
      </c>
      <c r="GT131">
        <f>('RCP19-NEW'!AC44*'Per Unit Emission'!AT87)*3412969.28327645/'Life time change'!$C42</f>
        <v>95557393.844285861</v>
      </c>
      <c r="GU131">
        <f>('RCP19-NEW'!AD44*'Per Unit Emission'!AU87)*3412969.28327645/'Life time change'!$C42</f>
        <v>54173779.916086823</v>
      </c>
      <c r="GV131">
        <f>('RCP19-NEW'!AE44*'Per Unit Emission'!AV87)*3412969.28327645/'Life time change'!$C42</f>
        <v>8112792.4415291343</v>
      </c>
      <c r="GW131">
        <f>('RCP19-NEW'!AF44*'Per Unit Emission'!AW87)*3412969.28327645/'Life time change'!$C42</f>
        <v>22770671.939686585</v>
      </c>
      <c r="GX131">
        <f>('RCP19-NEW'!AG44*'Per Unit Emission'!AX87)*3412969.28327645/'Life time change'!$C42</f>
        <v>0</v>
      </c>
      <c r="GY131">
        <f>('RCP19-NEW'!AH44*'Per Unit Emission'!AY87)*3412969.28327645/'Life time change'!$C42</f>
        <v>4051246.3577381657</v>
      </c>
      <c r="GZ131">
        <f>('RCP19-NEW'!AI44*'Per Unit Emission'!AZ87)*3412969.28327645/'Life time change'!$C42</f>
        <v>131913223.58786623</v>
      </c>
      <c r="HA131">
        <f>('RCP19-NEW'!AJ44*'Per Unit Emission'!BA87)*3412969.28327645</f>
        <v>0</v>
      </c>
      <c r="HB131">
        <f>('RCP19-NEW'!AK44*'Per Unit Emission'!AK87)*3412969.28327645/'Life time change'!$C42</f>
        <v>353284478.88740057</v>
      </c>
      <c r="HC131">
        <f>('RCP19-NEW'!AL44*'Per Unit Emission'!AL87)*3412969.28327645/'Life time change'!$C42</f>
        <v>183874703.68975952</v>
      </c>
      <c r="HD131">
        <f>('RCP19-NEW'!AM44*'Per Unit Emission'!AM87)*3412969.28327645/'Life time change'!$C42</f>
        <v>24692879.418850556</v>
      </c>
      <c r="HE131">
        <f>('RCP19-NEW'!AN44*'Per Unit Emission'!AN87)*3412969.28327645/'Life time change'!$C42</f>
        <v>38300118.380716309</v>
      </c>
      <c r="HF131">
        <f>('RCP19-NEW'!AO44*'Per Unit Emission'!AO87)*3412969.28327645/'Life time change'!$C42</f>
        <v>326000103.83685988</v>
      </c>
      <c r="HG131">
        <f>('RCP19-NEW'!AP44*'Per Unit Emission'!AP87)*3412969.28327645/'Life time change'!$C42</f>
        <v>50771045.713085562</v>
      </c>
      <c r="HH131">
        <f>('RCP19-NEW'!AQ44*'Per Unit Emission'!AQ87)*3412969.28327645/'Life time change'!$C42</f>
        <v>15193534.937328</v>
      </c>
      <c r="HI131">
        <f>('RCP19-NEW'!AR44*'Per Unit Emission'!AR87)*3412969.28327645/'Life time change'!$C42</f>
        <v>11330555.235480601</v>
      </c>
      <c r="HJ131">
        <f>('RCP19-NEW'!AS44*'Per Unit Emission'!AS87)*3412969.28327645/'Life time change'!$C42</f>
        <v>342089348.13953054</v>
      </c>
      <c r="HK131">
        <f>('RCP19-NEW'!AT44*'Per Unit Emission'!AT87)*3412969.28327645/'Life time change'!$C42</f>
        <v>191114787.68857172</v>
      </c>
      <c r="HL131">
        <f>('RCP19-NEW'!AU44*'Per Unit Emission'!AU87)*3412969.28327645/'Life time change'!$C42</f>
        <v>217307953.3381277</v>
      </c>
      <c r="HM131">
        <f>('RCP19-NEW'!AV44*'Per Unit Emission'!AV87)*3412969.28327645/'Life time change'!$C42</f>
        <v>16225532.082712598</v>
      </c>
      <c r="HN131">
        <f>('RCP19-NEW'!AW44*'Per Unit Emission'!AW87)*3412969.28327645/'Life time change'!$C42</f>
        <v>45541343.87937317</v>
      </c>
      <c r="HO131">
        <f>('RCP19-NEW'!AX44*'Per Unit Emission'!AX87)*3412969.28327645/'Life time change'!$C42</f>
        <v>0</v>
      </c>
      <c r="HP131">
        <f>('RCP19-NEW'!AY44*'Per Unit Emission'!AY87)*3412969.28327645/'Life time change'!$C42</f>
        <v>8102304.4413956385</v>
      </c>
      <c r="HQ131">
        <f>('RCP19-NEW'!AZ44*'Per Unit Emission'!AZ87)*3412969.28327645/'Life time change'!$C42</f>
        <v>263826447.17573309</v>
      </c>
      <c r="HR131">
        <f>('RCP19-NEW'!BA44*'Per Unit Emission'!BA87)*3412969.28327645</f>
        <v>0</v>
      </c>
      <c r="HS131">
        <f>('RCP19-NEW'!BB44*'Per Unit Emission'!AK87)*3412969.28327645/'Life time change'!$C42</f>
        <v>354532577.8307566</v>
      </c>
      <c r="HT131">
        <f>('RCP19-NEW'!BC44*'Per Unit Emission'!AL87)*3412969.28327645/'Life time change'!$C42</f>
        <v>453560842.38748831</v>
      </c>
      <c r="HU131">
        <f>('RCP19-NEW'!BD44*'Per Unit Emission'!AM87)*3412969.28327645/'Life time change'!$C42</f>
        <v>73058223.882917374</v>
      </c>
      <c r="HV131">
        <f>('RCP19-NEW'!BE44*'Per Unit Emission'!AN87)*3412969.28327645/'Life time change'!$C42</f>
        <v>92766527.279392093</v>
      </c>
      <c r="HW131">
        <f>('RCP19-NEW'!BF44*'Per Unit Emission'!AO87)*3412969.28327645/'Life time change'!$C42</f>
        <v>662237000.00880861</v>
      </c>
      <c r="HX131">
        <f>('RCP19-NEW'!BG44*'Per Unit Emission'!AP87)*3412969.28327645/'Life time change'!$C42</f>
        <v>76150616.951075122</v>
      </c>
      <c r="HY131">
        <f>('RCP19-NEW'!BH44*'Per Unit Emission'!AQ87)*3412969.28327645/'Life time change'!$C42</f>
        <v>22747151.210023634</v>
      </c>
      <c r="HZ131">
        <f>('RCP19-NEW'!BI44*'Per Unit Emission'!AR87)*3412969.28327645/'Life time change'!$C42</f>
        <v>111979930.42810717</v>
      </c>
      <c r="IA131">
        <f>('RCP19-NEW'!BJ44*'Per Unit Emission'!AS87)*3412969.28327645/'Life time change'!$C42</f>
        <v>767386010.3586123</v>
      </c>
      <c r="IB131">
        <f>('RCP19-NEW'!BK44*'Per Unit Emission'!AT87)*3412969.28327645/'Life time change'!$C42</f>
        <v>286537739.76042515</v>
      </c>
      <c r="IC131">
        <f>('RCP19-NEW'!BL44*'Per Unit Emission'!AU87)*3412969.28327645/'Life time change'!$C42</f>
        <v>217530389.68098894</v>
      </c>
      <c r="ID131">
        <f>('RCP19-NEW'!BM44*'Per Unit Emission'!AV87)*3412969.28327645/'Life time change'!$C42</f>
        <v>24331749.378436789</v>
      </c>
      <c r="IE131">
        <f>('RCP19-NEW'!BN44*'Per Unit Emission'!AW87)*3412969.28327645/'Life time change'!$C42</f>
        <v>68281247.041439921</v>
      </c>
      <c r="IF131">
        <f>('RCP19-NEW'!BO44*'Per Unit Emission'!AX87)*3412969.28327645/'Life time change'!$C42</f>
        <v>0</v>
      </c>
      <c r="IG131">
        <f>('RCP19-NEW'!BP44*'Per Unit Emission'!AY87)*3412969.28327645/'Life time change'!$C42</f>
        <v>20532329.182052732</v>
      </c>
      <c r="IH131">
        <f>('RCP19-NEW'!BQ44*'Per Unit Emission'!AZ87)*3412969.28327645/'Life time change'!$C42</f>
        <v>395520943.29473007</v>
      </c>
      <c r="II131">
        <f>('RCP19-NEW'!BR44*'Per Unit Emission'!BA87)*3412969.28327645</f>
        <v>0</v>
      </c>
      <c r="IJ131">
        <f>('RCP19-NEW'!BS44*'Per Unit Emission'!AK87)*3412969.28327645/'Life time change'!$C42</f>
        <v>355561407.00866997</v>
      </c>
      <c r="IK131">
        <f>('RCP19-NEW'!BT44*'Per Unit Emission'!AL87)*3412969.28327645/'Life time change'!$C42</f>
        <v>484321147.29123265</v>
      </c>
      <c r="IL131">
        <f>('RCP19-NEW'!BU44*'Per Unit Emission'!AM87)*3412969.28327645/'Life time change'!$C42</f>
        <v>73194230.230538711</v>
      </c>
      <c r="IM131">
        <f>('RCP19-NEW'!BV44*'Per Unit Emission'!AN87)*3412969.28327645/'Life time change'!$C42</f>
        <v>92821728.362316757</v>
      </c>
      <c r="IN131">
        <f>('RCP19-NEW'!BW44*'Per Unit Emission'!AO87)*3412969.28327645/'Life time change'!$C42</f>
        <v>662671245.25002348</v>
      </c>
      <c r="IO131">
        <f>('RCP19-NEW'!BX44*'Per Unit Emission'!AP87)*3412969.28327645/'Life time change'!$C42</f>
        <v>101189251.16656604</v>
      </c>
      <c r="IP131">
        <f>('RCP19-NEW'!BY44*'Per Unit Emission'!AQ87)*3412969.28327645/'Life time change'!$C42</f>
        <v>51575655.469157979</v>
      </c>
      <c r="IQ131">
        <f>('RCP19-NEW'!BZ44*'Per Unit Emission'!AR87)*3412969.28327645/'Life time change'!$C42</f>
        <v>112251905.34167527</v>
      </c>
      <c r="IR131">
        <f>('RCP19-NEW'!CA44*'Per Unit Emission'!AS87)*3412969.28327645/'Life time change'!$C42</f>
        <v>768411371.87388432</v>
      </c>
      <c r="IS131">
        <f>('RCP19-NEW'!CB44*'Per Unit Emission'!AT87)*3412969.28327645/'Life time change'!$C42</f>
        <v>386698647.46508765</v>
      </c>
      <c r="IT131">
        <f>('RCP19-NEW'!CC44*'Per Unit Emission'!AU87)*3412969.28327645/'Life time change'!$C42</f>
        <v>217703701.7072441</v>
      </c>
      <c r="IU131">
        <f>('RCP19-NEW'!CD44*'Per Unit Emission'!AV87)*3412969.28327645/'Life time change'!$C42</f>
        <v>34006479.089260548</v>
      </c>
      <c r="IV131">
        <f>('RCP19-NEW'!CE44*'Per Unit Emission'!AW87)*3412969.28327645/'Life time change'!$C42</f>
        <v>110264446.31177481</v>
      </c>
      <c r="IW131">
        <f>('RCP19-NEW'!CF44*'Per Unit Emission'!AX87)*3412969.28327645/'Life time change'!$C42</f>
        <v>0</v>
      </c>
      <c r="IX131">
        <f>('RCP19-NEW'!CG44*'Per Unit Emission'!AY87)*3412969.28327645/'Life time change'!$C42</f>
        <v>20609610.002355523</v>
      </c>
      <c r="IY131">
        <f>('RCP19-NEW'!CH44*'Per Unit Emission'!AZ87)*3412969.28327645/'Life time change'!$C42</f>
        <v>541523616.81162798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0BAAF-3C33-4E68-AEA3-A7B02823147F}">
  <dimension ref="B1:O42"/>
  <sheetViews>
    <sheetView topLeftCell="A41" workbookViewId="0">
      <selection activeCell="K23" sqref="K23"/>
    </sheetView>
  </sheetViews>
  <sheetFormatPr defaultRowHeight="13.8" x14ac:dyDescent="0.25"/>
  <sheetData>
    <row r="1" spans="2:7" x14ac:dyDescent="0.25">
      <c r="C1" t="s">
        <v>76</v>
      </c>
      <c r="D1" t="s">
        <v>77</v>
      </c>
    </row>
    <row r="2" spans="2:7" x14ac:dyDescent="0.25">
      <c r="B2">
        <v>2010</v>
      </c>
      <c r="C2">
        <v>0</v>
      </c>
      <c r="D2">
        <v>0</v>
      </c>
      <c r="F2">
        <v>2010</v>
      </c>
      <c r="G2">
        <v>0</v>
      </c>
    </row>
    <row r="3" spans="2:7" x14ac:dyDescent="0.25">
      <c r="B3">
        <v>2011</v>
      </c>
      <c r="C3">
        <v>0</v>
      </c>
      <c r="D3">
        <v>0</v>
      </c>
      <c r="F3">
        <v>2011</v>
      </c>
      <c r="G3">
        <v>0</v>
      </c>
    </row>
    <row r="4" spans="2:7" x14ac:dyDescent="0.25">
      <c r="B4">
        <v>2012</v>
      </c>
      <c r="C4">
        <v>0</v>
      </c>
      <c r="D4">
        <v>0</v>
      </c>
      <c r="F4">
        <v>2012</v>
      </c>
      <c r="G4">
        <v>0</v>
      </c>
    </row>
    <row r="5" spans="2:7" x14ac:dyDescent="0.25">
      <c r="B5">
        <v>2013</v>
      </c>
      <c r="C5">
        <v>0</v>
      </c>
      <c r="D5">
        <v>0</v>
      </c>
      <c r="F5">
        <v>2013</v>
      </c>
      <c r="G5">
        <v>0</v>
      </c>
    </row>
    <row r="6" spans="2:7" x14ac:dyDescent="0.25">
      <c r="B6">
        <v>2014</v>
      </c>
      <c r="C6">
        <v>0</v>
      </c>
      <c r="D6">
        <v>0</v>
      </c>
      <c r="F6">
        <v>2014</v>
      </c>
      <c r="G6">
        <v>0</v>
      </c>
    </row>
    <row r="7" spans="2:7" x14ac:dyDescent="0.25">
      <c r="B7">
        <v>2015</v>
      </c>
      <c r="C7">
        <v>0</v>
      </c>
      <c r="D7">
        <v>0</v>
      </c>
      <c r="F7">
        <v>2015</v>
      </c>
      <c r="G7">
        <v>0</v>
      </c>
    </row>
    <row r="8" spans="2:7" x14ac:dyDescent="0.25">
      <c r="B8">
        <v>2016</v>
      </c>
      <c r="C8">
        <v>0</v>
      </c>
      <c r="D8">
        <v>0</v>
      </c>
      <c r="F8">
        <v>2016</v>
      </c>
      <c r="G8">
        <v>0</v>
      </c>
    </row>
    <row r="9" spans="2:7" x14ac:dyDescent="0.25">
      <c r="B9">
        <v>2017</v>
      </c>
      <c r="C9">
        <v>0</v>
      </c>
      <c r="D9">
        <v>0</v>
      </c>
      <c r="F9">
        <v>2017</v>
      </c>
      <c r="G9">
        <v>0</v>
      </c>
    </row>
    <row r="10" spans="2:7" x14ac:dyDescent="0.25">
      <c r="B10">
        <v>2018</v>
      </c>
      <c r="C10">
        <v>0</v>
      </c>
      <c r="D10">
        <v>0</v>
      </c>
      <c r="F10">
        <v>2018</v>
      </c>
      <c r="G10">
        <v>0</v>
      </c>
    </row>
    <row r="11" spans="2:7" x14ac:dyDescent="0.25">
      <c r="B11">
        <v>2019</v>
      </c>
      <c r="C11">
        <v>0</v>
      </c>
      <c r="D11">
        <v>0</v>
      </c>
      <c r="F11">
        <v>2019</v>
      </c>
      <c r="G11">
        <v>0</v>
      </c>
    </row>
    <row r="12" spans="2:7" x14ac:dyDescent="0.25">
      <c r="B12">
        <v>2020</v>
      </c>
      <c r="C12">
        <v>1</v>
      </c>
      <c r="D12">
        <v>0</v>
      </c>
      <c r="F12">
        <v>2020</v>
      </c>
      <c r="G12">
        <v>0</v>
      </c>
    </row>
    <row r="13" spans="2:7" x14ac:dyDescent="0.25">
      <c r="B13">
        <v>2021</v>
      </c>
      <c r="C13">
        <v>1</v>
      </c>
      <c r="D13">
        <v>0</v>
      </c>
      <c r="F13">
        <v>2021</v>
      </c>
      <c r="G13">
        <v>0</v>
      </c>
    </row>
    <row r="14" spans="2:7" x14ac:dyDescent="0.25">
      <c r="B14">
        <v>2022</v>
      </c>
      <c r="C14">
        <v>1</v>
      </c>
      <c r="D14">
        <v>0</v>
      </c>
      <c r="F14">
        <v>2022</v>
      </c>
      <c r="G14">
        <v>0</v>
      </c>
    </row>
    <row r="15" spans="2:7" x14ac:dyDescent="0.25">
      <c r="B15">
        <v>2023</v>
      </c>
      <c r="C15">
        <v>1</v>
      </c>
      <c r="D15">
        <v>0</v>
      </c>
      <c r="F15">
        <v>2023</v>
      </c>
      <c r="G15">
        <v>0</v>
      </c>
    </row>
    <row r="16" spans="2:7" x14ac:dyDescent="0.25">
      <c r="B16">
        <v>2024</v>
      </c>
      <c r="C16">
        <v>1</v>
      </c>
      <c r="D16">
        <v>0</v>
      </c>
      <c r="F16">
        <v>2024</v>
      </c>
      <c r="G16">
        <v>0</v>
      </c>
    </row>
    <row r="17" spans="2:15" x14ac:dyDescent="0.25">
      <c r="B17">
        <v>2025</v>
      </c>
      <c r="C17">
        <v>1</v>
      </c>
      <c r="D17">
        <v>0</v>
      </c>
      <c r="F17">
        <v>2025</v>
      </c>
      <c r="G17">
        <v>0</v>
      </c>
    </row>
    <row r="18" spans="2:15" x14ac:dyDescent="0.25">
      <c r="B18">
        <v>2026</v>
      </c>
      <c r="C18">
        <v>1</v>
      </c>
      <c r="D18">
        <v>0</v>
      </c>
      <c r="F18">
        <v>2026</v>
      </c>
      <c r="G18">
        <v>0</v>
      </c>
    </row>
    <row r="19" spans="2:15" x14ac:dyDescent="0.25">
      <c r="B19">
        <v>2027</v>
      </c>
      <c r="C19">
        <v>1</v>
      </c>
      <c r="D19">
        <v>0</v>
      </c>
      <c r="F19">
        <v>2027</v>
      </c>
      <c r="G19">
        <v>0</v>
      </c>
    </row>
    <row r="20" spans="2:15" x14ac:dyDescent="0.25">
      <c r="B20">
        <v>2028</v>
      </c>
      <c r="C20">
        <v>1</v>
      </c>
      <c r="D20">
        <v>0</v>
      </c>
      <c r="F20">
        <v>2028</v>
      </c>
      <c r="G20">
        <v>0</v>
      </c>
    </row>
    <row r="21" spans="2:15" x14ac:dyDescent="0.25">
      <c r="B21">
        <v>2029</v>
      </c>
      <c r="C21">
        <v>1</v>
      </c>
      <c r="D21">
        <v>0</v>
      </c>
      <c r="F21">
        <v>2029</v>
      </c>
      <c r="G21">
        <v>0</v>
      </c>
    </row>
    <row r="22" spans="2:15" x14ac:dyDescent="0.25">
      <c r="B22">
        <v>2030</v>
      </c>
      <c r="C22">
        <v>1</v>
      </c>
      <c r="D22">
        <v>0</v>
      </c>
      <c r="F22">
        <v>2030</v>
      </c>
      <c r="G22">
        <v>1.2286999999999999E-3</v>
      </c>
      <c r="M22">
        <v>2030</v>
      </c>
      <c r="N22">
        <v>1</v>
      </c>
      <c r="O22">
        <v>0</v>
      </c>
    </row>
    <row r="23" spans="2:15" x14ac:dyDescent="0.25">
      <c r="B23">
        <v>2030.9996000000001</v>
      </c>
      <c r="C23">
        <v>1</v>
      </c>
      <c r="D23">
        <v>0</v>
      </c>
      <c r="F23">
        <v>2030.9996000000001</v>
      </c>
      <c r="G23">
        <v>3.7353900000000002E-2</v>
      </c>
      <c r="M23">
        <v>2030.9996000000001</v>
      </c>
      <c r="N23">
        <v>1</v>
      </c>
      <c r="O23">
        <v>0</v>
      </c>
    </row>
    <row r="24" spans="2:15" x14ac:dyDescent="0.25">
      <c r="B24">
        <v>2031.9992</v>
      </c>
      <c r="C24">
        <v>1</v>
      </c>
      <c r="D24">
        <v>0</v>
      </c>
      <c r="F24">
        <v>2031.9992</v>
      </c>
      <c r="G24">
        <v>0.31293749999999998</v>
      </c>
      <c r="M24">
        <v>2031.9992</v>
      </c>
      <c r="N24">
        <v>1</v>
      </c>
      <c r="O24">
        <v>0</v>
      </c>
    </row>
    <row r="25" spans="2:15" x14ac:dyDescent="0.25">
      <c r="B25">
        <v>2032.9988000000001</v>
      </c>
      <c r="C25">
        <v>1</v>
      </c>
      <c r="D25">
        <v>0</v>
      </c>
      <c r="F25">
        <v>2032.9988000000001</v>
      </c>
      <c r="G25">
        <v>0.83542130000000003</v>
      </c>
      <c r="M25">
        <v>2032.9988000000001</v>
      </c>
      <c r="N25">
        <v>1</v>
      </c>
      <c r="O25">
        <v>0</v>
      </c>
    </row>
    <row r="26" spans="2:15" x14ac:dyDescent="0.25">
      <c r="B26">
        <v>2033.9983999999999</v>
      </c>
      <c r="C26">
        <v>1</v>
      </c>
      <c r="D26">
        <v>0</v>
      </c>
      <c r="F26">
        <v>2033.9983999999999</v>
      </c>
      <c r="G26">
        <v>0.98255309999999996</v>
      </c>
      <c r="M26">
        <v>2033.9983999999999</v>
      </c>
      <c r="N26">
        <v>1</v>
      </c>
      <c r="O26">
        <v>0</v>
      </c>
    </row>
    <row r="27" spans="2:15" x14ac:dyDescent="0.25">
      <c r="B27">
        <v>2034.998</v>
      </c>
      <c r="C27">
        <v>0.99877130000000003</v>
      </c>
      <c r="D27">
        <v>1.2286999999999999E-3</v>
      </c>
      <c r="F27">
        <v>2034.998</v>
      </c>
      <c r="G27">
        <v>0.99840140000000011</v>
      </c>
      <c r="M27">
        <v>2034.998</v>
      </c>
      <c r="N27">
        <v>0.99877130000000003</v>
      </c>
      <c r="O27">
        <v>1.2286999999999999E-3</v>
      </c>
    </row>
    <row r="28" spans="2:15" x14ac:dyDescent="0.25">
      <c r="B28">
        <v>2035.9996000000001</v>
      </c>
      <c r="C28">
        <v>0.96264609999999995</v>
      </c>
      <c r="D28">
        <v>3.7353900000000002E-2</v>
      </c>
      <c r="F28">
        <v>2035.9996000000001</v>
      </c>
      <c r="G28">
        <v>1</v>
      </c>
      <c r="M28">
        <v>2035.9996000000001</v>
      </c>
      <c r="N28">
        <v>0.96264609999999995</v>
      </c>
      <c r="O28">
        <v>3.7353900000000002E-2</v>
      </c>
    </row>
    <row r="29" spans="2:15" x14ac:dyDescent="0.25">
      <c r="B29">
        <v>2036.9992</v>
      </c>
      <c r="C29">
        <v>0.68706250000000002</v>
      </c>
      <c r="D29">
        <v>0.31293749999999998</v>
      </c>
      <c r="F29">
        <v>2036.9992</v>
      </c>
      <c r="G29">
        <v>1</v>
      </c>
      <c r="M29">
        <v>2036.9992</v>
      </c>
      <c r="N29">
        <v>0.68706250000000002</v>
      </c>
      <c r="O29">
        <v>0.31293749999999998</v>
      </c>
    </row>
    <row r="30" spans="2:15" x14ac:dyDescent="0.25">
      <c r="B30">
        <v>2037.9988000000001</v>
      </c>
      <c r="C30">
        <v>0.16457869999999997</v>
      </c>
      <c r="D30">
        <v>0.83542130000000003</v>
      </c>
      <c r="F30">
        <v>2037.9988000000001</v>
      </c>
      <c r="G30">
        <v>1</v>
      </c>
      <c r="M30">
        <v>2037.9988000000001</v>
      </c>
      <c r="N30">
        <v>0.16457869999999997</v>
      </c>
      <c r="O30">
        <v>0.83542130000000003</v>
      </c>
    </row>
    <row r="31" spans="2:15" x14ac:dyDescent="0.25">
      <c r="B31">
        <v>2038.9983999999999</v>
      </c>
      <c r="C31">
        <v>1.7446900000000043E-2</v>
      </c>
      <c r="D31">
        <v>0.98255309999999996</v>
      </c>
      <c r="F31">
        <v>2038.9983999999999</v>
      </c>
      <c r="G31">
        <v>1</v>
      </c>
      <c r="M31">
        <v>2038.9983999999999</v>
      </c>
      <c r="N31">
        <v>1.7446900000000043E-2</v>
      </c>
      <c r="O31">
        <v>0.98255309999999996</v>
      </c>
    </row>
    <row r="32" spans="2:15" x14ac:dyDescent="0.25">
      <c r="B32">
        <v>2039.998</v>
      </c>
      <c r="C32">
        <v>1.5985999999998945E-3</v>
      </c>
      <c r="D32">
        <v>0.99840140000000011</v>
      </c>
      <c r="F32">
        <v>2039.998</v>
      </c>
      <c r="G32">
        <v>1</v>
      </c>
      <c r="M32">
        <v>2039.998</v>
      </c>
      <c r="N32">
        <v>1.5985999999998945E-3</v>
      </c>
      <c r="O32">
        <v>0.99840140000000011</v>
      </c>
    </row>
    <row r="33" spans="2:15" x14ac:dyDescent="0.25">
      <c r="B33">
        <v>2041</v>
      </c>
      <c r="C33">
        <v>0</v>
      </c>
      <c r="D33">
        <v>1</v>
      </c>
      <c r="F33">
        <v>2041</v>
      </c>
      <c r="G33">
        <v>1</v>
      </c>
      <c r="M33">
        <v>2041</v>
      </c>
      <c r="N33">
        <v>0</v>
      </c>
      <c r="O33">
        <v>1</v>
      </c>
    </row>
    <row r="34" spans="2:15" x14ac:dyDescent="0.25">
      <c r="B34">
        <v>2042</v>
      </c>
      <c r="C34">
        <v>0</v>
      </c>
      <c r="D34">
        <v>1</v>
      </c>
      <c r="F34">
        <v>2042</v>
      </c>
      <c r="G34">
        <v>1</v>
      </c>
      <c r="M34">
        <v>2042</v>
      </c>
      <c r="N34">
        <v>0</v>
      </c>
      <c r="O34">
        <v>1</v>
      </c>
    </row>
    <row r="35" spans="2:15" x14ac:dyDescent="0.25">
      <c r="B35">
        <v>2043</v>
      </c>
      <c r="C35">
        <v>0</v>
      </c>
      <c r="D35">
        <v>1</v>
      </c>
      <c r="F35">
        <v>2043</v>
      </c>
      <c r="G35">
        <v>1</v>
      </c>
      <c r="M35">
        <v>2043</v>
      </c>
      <c r="N35">
        <v>0</v>
      </c>
      <c r="O35">
        <v>1</v>
      </c>
    </row>
    <row r="36" spans="2:15" x14ac:dyDescent="0.25">
      <c r="B36">
        <v>2044</v>
      </c>
      <c r="C36">
        <v>0</v>
      </c>
      <c r="D36">
        <v>1</v>
      </c>
      <c r="F36">
        <v>2044</v>
      </c>
      <c r="G36">
        <v>1</v>
      </c>
      <c r="M36">
        <v>2044</v>
      </c>
      <c r="N36">
        <v>0</v>
      </c>
      <c r="O36">
        <v>1</v>
      </c>
    </row>
    <row r="37" spans="2:15" x14ac:dyDescent="0.25">
      <c r="B37">
        <v>2045</v>
      </c>
      <c r="C37">
        <v>0</v>
      </c>
      <c r="D37">
        <v>1</v>
      </c>
      <c r="F37">
        <v>2045</v>
      </c>
      <c r="G37">
        <v>1</v>
      </c>
      <c r="M37">
        <v>2045</v>
      </c>
      <c r="N37">
        <v>0</v>
      </c>
      <c r="O37">
        <v>1</v>
      </c>
    </row>
    <row r="38" spans="2:15" x14ac:dyDescent="0.25">
      <c r="B38">
        <v>2046</v>
      </c>
      <c r="C38">
        <v>0</v>
      </c>
      <c r="D38">
        <v>1</v>
      </c>
      <c r="F38">
        <v>2046</v>
      </c>
      <c r="G38">
        <v>1</v>
      </c>
      <c r="M38">
        <v>2046</v>
      </c>
      <c r="N38">
        <v>0</v>
      </c>
      <c r="O38">
        <v>1</v>
      </c>
    </row>
    <row r="39" spans="2:15" x14ac:dyDescent="0.25">
      <c r="B39">
        <v>2047</v>
      </c>
      <c r="C39">
        <v>0</v>
      </c>
      <c r="D39">
        <v>1</v>
      </c>
      <c r="F39">
        <v>2047</v>
      </c>
      <c r="G39">
        <v>1</v>
      </c>
      <c r="M39">
        <v>2047</v>
      </c>
      <c r="N39">
        <v>0</v>
      </c>
      <c r="O39">
        <v>1</v>
      </c>
    </row>
    <row r="40" spans="2:15" x14ac:dyDescent="0.25">
      <c r="B40">
        <v>2048</v>
      </c>
      <c r="C40">
        <v>0</v>
      </c>
      <c r="D40">
        <v>1</v>
      </c>
      <c r="F40">
        <v>2048</v>
      </c>
      <c r="G40">
        <v>1</v>
      </c>
      <c r="M40">
        <v>2048</v>
      </c>
      <c r="N40">
        <v>0</v>
      </c>
      <c r="O40">
        <v>1</v>
      </c>
    </row>
    <row r="41" spans="2:15" x14ac:dyDescent="0.25">
      <c r="B41">
        <v>2049</v>
      </c>
      <c r="C41">
        <v>0</v>
      </c>
      <c r="D41">
        <v>1</v>
      </c>
      <c r="F41">
        <v>2049</v>
      </c>
      <c r="G41">
        <v>1</v>
      </c>
      <c r="M41">
        <v>2049</v>
      </c>
      <c r="N41">
        <v>0</v>
      </c>
      <c r="O41">
        <v>1</v>
      </c>
    </row>
    <row r="42" spans="2:15" x14ac:dyDescent="0.25">
      <c r="B42">
        <v>2050</v>
      </c>
      <c r="C42">
        <v>0</v>
      </c>
      <c r="D42">
        <v>1</v>
      </c>
      <c r="F42">
        <v>2050</v>
      </c>
      <c r="G42">
        <v>1</v>
      </c>
      <c r="M42">
        <v>2050</v>
      </c>
      <c r="N42">
        <v>0</v>
      </c>
      <c r="O42">
        <v>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38577-0012-4861-AD6A-27D2C5AAEE18}">
  <dimension ref="A1:AZ131"/>
  <sheetViews>
    <sheetView topLeftCell="A25" workbookViewId="0">
      <selection activeCell="E9" sqref="E9"/>
    </sheetView>
  </sheetViews>
  <sheetFormatPr defaultRowHeight="13.8" x14ac:dyDescent="0.25"/>
  <sheetData>
    <row r="1" spans="1:52" x14ac:dyDescent="0.25">
      <c r="A1" t="s">
        <v>2</v>
      </c>
      <c r="T1" t="s">
        <v>21</v>
      </c>
      <c r="AK1" t="s">
        <v>22</v>
      </c>
    </row>
    <row r="2" spans="1:52" x14ac:dyDescent="0.25">
      <c r="B2" t="s">
        <v>23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24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T2" t="s">
        <v>6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Z2" t="s">
        <v>12</v>
      </c>
      <c r="AA2" t="s">
        <v>24</v>
      </c>
      <c r="AB2" t="s">
        <v>13</v>
      </c>
      <c r="AC2" t="s">
        <v>14</v>
      </c>
      <c r="AD2" t="s">
        <v>15</v>
      </c>
      <c r="AE2" t="s">
        <v>16</v>
      </c>
      <c r="AF2" t="s">
        <v>17</v>
      </c>
      <c r="AG2" t="s">
        <v>18</v>
      </c>
      <c r="AH2" t="s">
        <v>19</v>
      </c>
      <c r="AI2" t="s">
        <v>20</v>
      </c>
      <c r="AK2" t="s">
        <v>6</v>
      </c>
      <c r="AL2" t="s">
        <v>7</v>
      </c>
      <c r="AM2" t="s">
        <v>8</v>
      </c>
      <c r="AN2" t="s">
        <v>9</v>
      </c>
      <c r="AO2" t="s">
        <v>10</v>
      </c>
      <c r="AP2" t="s">
        <v>11</v>
      </c>
      <c r="AQ2" t="s">
        <v>12</v>
      </c>
      <c r="AR2" t="s">
        <v>24</v>
      </c>
      <c r="AS2" t="s">
        <v>13</v>
      </c>
      <c r="AT2" t="s">
        <v>14</v>
      </c>
      <c r="AU2" t="s">
        <v>15</v>
      </c>
      <c r="AV2" t="s">
        <v>16</v>
      </c>
      <c r="AW2" t="s">
        <v>17</v>
      </c>
      <c r="AX2" t="s">
        <v>18</v>
      </c>
      <c r="AY2" t="s">
        <v>19</v>
      </c>
      <c r="AZ2" t="s">
        <v>20</v>
      </c>
    </row>
    <row r="3" spans="1:52" x14ac:dyDescent="0.25">
      <c r="B3">
        <v>2010</v>
      </c>
      <c r="C3">
        <v>69.186197325114321</v>
      </c>
      <c r="D3">
        <v>51.115623317370932</v>
      </c>
      <c r="E3">
        <v>59.148176160770547</v>
      </c>
      <c r="F3">
        <v>67.492262802612018</v>
      </c>
      <c r="G3">
        <v>79.396425219286101</v>
      </c>
      <c r="H3">
        <v>45.800747890574982</v>
      </c>
      <c r="I3">
        <v>59.959877256472467</v>
      </c>
      <c r="J3">
        <v>60.358769576905566</v>
      </c>
      <c r="K3">
        <v>54.384371205036274</v>
      </c>
      <c r="L3">
        <v>60.38138344380549</v>
      </c>
      <c r="M3">
        <v>62.221342527441273</v>
      </c>
      <c r="N3">
        <v>57.943087392682941</v>
      </c>
      <c r="O3">
        <v>46.488233267585187</v>
      </c>
      <c r="P3">
        <v>72.20608371569007</v>
      </c>
      <c r="Q3">
        <v>56.30890100726328</v>
      </c>
      <c r="R3">
        <v>59.852125686010453</v>
      </c>
      <c r="T3">
        <v>69.186197325114321</v>
      </c>
      <c r="U3">
        <v>51.115623317370932</v>
      </c>
      <c r="V3">
        <v>59.148176160770547</v>
      </c>
      <c r="W3">
        <v>67.492262802612018</v>
      </c>
      <c r="X3">
        <v>79.396425219286101</v>
      </c>
      <c r="Y3">
        <v>45.800747890574982</v>
      </c>
      <c r="Z3">
        <v>59.959877256472467</v>
      </c>
      <c r="AA3">
        <v>60.358769576905566</v>
      </c>
      <c r="AB3">
        <v>54.384371205036274</v>
      </c>
      <c r="AC3">
        <v>60.38138344380549</v>
      </c>
      <c r="AD3">
        <v>62.221342527441273</v>
      </c>
      <c r="AE3">
        <v>57.943087392682941</v>
      </c>
      <c r="AF3">
        <v>46.488233267585187</v>
      </c>
      <c r="AG3">
        <v>72.20608371569007</v>
      </c>
      <c r="AH3">
        <v>56.30890100726328</v>
      </c>
      <c r="AI3">
        <v>59.852125686010453</v>
      </c>
      <c r="AK3">
        <v>69.186197325114321</v>
      </c>
      <c r="AL3">
        <v>51.115623317370932</v>
      </c>
      <c r="AM3">
        <v>59.148176160770547</v>
      </c>
      <c r="AN3">
        <v>67.492262802612018</v>
      </c>
      <c r="AO3">
        <v>79.396425219286101</v>
      </c>
      <c r="AP3">
        <v>45.800747890574982</v>
      </c>
      <c r="AQ3">
        <v>59.959877256472467</v>
      </c>
      <c r="AR3">
        <v>60.358769576905566</v>
      </c>
      <c r="AS3">
        <v>54.384371205036274</v>
      </c>
      <c r="AT3">
        <v>60.38138344380549</v>
      </c>
      <c r="AU3">
        <v>62.221342527441273</v>
      </c>
      <c r="AV3">
        <v>57.943087392682941</v>
      </c>
      <c r="AW3">
        <v>46.488233267585187</v>
      </c>
      <c r="AX3">
        <v>72.20608371569007</v>
      </c>
      <c r="AY3">
        <v>56.30890100726328</v>
      </c>
      <c r="AZ3">
        <v>59.852125686010453</v>
      </c>
    </row>
    <row r="4" spans="1:52" x14ac:dyDescent="0.25">
      <c r="B4">
        <v>2011</v>
      </c>
      <c r="C4">
        <v>69.186197325114321</v>
      </c>
      <c r="D4">
        <v>51.115623317370932</v>
      </c>
      <c r="E4">
        <v>59.148176160770547</v>
      </c>
      <c r="F4">
        <v>67.492262802612018</v>
      </c>
      <c r="G4">
        <v>79.396425219286101</v>
      </c>
      <c r="H4">
        <v>45.800747890574982</v>
      </c>
      <c r="I4">
        <v>59.959877256472467</v>
      </c>
      <c r="J4">
        <v>60.358769576905566</v>
      </c>
      <c r="K4">
        <v>54.384371205036274</v>
      </c>
      <c r="L4">
        <v>60.38138344380549</v>
      </c>
      <c r="M4">
        <v>62.221342527441273</v>
      </c>
      <c r="N4">
        <v>57.943087392682941</v>
      </c>
      <c r="O4">
        <v>46.488233267585187</v>
      </c>
      <c r="P4">
        <v>72.20608371569007</v>
      </c>
      <c r="Q4">
        <v>56.30890100726328</v>
      </c>
      <c r="R4">
        <v>59.852125686010453</v>
      </c>
      <c r="T4">
        <v>69.186197325114321</v>
      </c>
      <c r="U4">
        <v>51.115623317370932</v>
      </c>
      <c r="V4">
        <v>59.148176160770547</v>
      </c>
      <c r="W4">
        <v>67.492262802612018</v>
      </c>
      <c r="X4">
        <v>79.396425219286101</v>
      </c>
      <c r="Y4">
        <v>45.800747890574982</v>
      </c>
      <c r="Z4">
        <v>59.959877256472467</v>
      </c>
      <c r="AA4">
        <v>60.358769576905566</v>
      </c>
      <c r="AB4">
        <v>54.384371205036274</v>
      </c>
      <c r="AC4">
        <v>60.38138344380549</v>
      </c>
      <c r="AD4">
        <v>62.221342527441273</v>
      </c>
      <c r="AE4">
        <v>57.943087392682941</v>
      </c>
      <c r="AF4">
        <v>46.488233267585187</v>
      </c>
      <c r="AG4">
        <v>72.20608371569007</v>
      </c>
      <c r="AH4">
        <v>56.30890100726328</v>
      </c>
      <c r="AI4">
        <v>59.852125686010453</v>
      </c>
      <c r="AK4">
        <v>69.186197325114321</v>
      </c>
      <c r="AL4">
        <v>51.115623317370932</v>
      </c>
      <c r="AM4">
        <v>59.148176160770547</v>
      </c>
      <c r="AN4">
        <v>67.492262802612018</v>
      </c>
      <c r="AO4">
        <v>79.396425219286101</v>
      </c>
      <c r="AP4">
        <v>45.800747890574982</v>
      </c>
      <c r="AQ4">
        <v>59.959877256472467</v>
      </c>
      <c r="AR4">
        <v>60.358769576905566</v>
      </c>
      <c r="AS4">
        <v>54.384371205036274</v>
      </c>
      <c r="AT4">
        <v>60.38138344380549</v>
      </c>
      <c r="AU4">
        <v>62.221342527441273</v>
      </c>
      <c r="AV4">
        <v>57.943087392682941</v>
      </c>
      <c r="AW4">
        <v>46.488233267585187</v>
      </c>
      <c r="AX4">
        <v>72.20608371569007</v>
      </c>
      <c r="AY4">
        <v>56.30890100726328</v>
      </c>
      <c r="AZ4">
        <v>59.852125686010453</v>
      </c>
    </row>
    <row r="5" spans="1:52" x14ac:dyDescent="0.25">
      <c r="B5">
        <v>2012</v>
      </c>
      <c r="C5">
        <v>69.186197325114321</v>
      </c>
      <c r="D5">
        <v>51.115623317370932</v>
      </c>
      <c r="E5">
        <v>59.148176160770547</v>
      </c>
      <c r="F5">
        <v>67.492262802612018</v>
      </c>
      <c r="G5">
        <v>79.396425219286101</v>
      </c>
      <c r="H5">
        <v>45.800747890574982</v>
      </c>
      <c r="I5">
        <v>59.959877256472467</v>
      </c>
      <c r="J5">
        <v>60.358769576905566</v>
      </c>
      <c r="K5">
        <v>54.384371205036274</v>
      </c>
      <c r="L5">
        <v>60.38138344380549</v>
      </c>
      <c r="M5">
        <v>62.221342527441273</v>
      </c>
      <c r="N5">
        <v>57.943087392682941</v>
      </c>
      <c r="O5">
        <v>46.488233267585187</v>
      </c>
      <c r="P5">
        <v>72.20608371569007</v>
      </c>
      <c r="Q5">
        <v>56.30890100726328</v>
      </c>
      <c r="R5">
        <v>59.852125686010453</v>
      </c>
      <c r="T5">
        <v>69.186197325114321</v>
      </c>
      <c r="U5">
        <v>51.115623317370932</v>
      </c>
      <c r="V5">
        <v>59.148176160770547</v>
      </c>
      <c r="W5">
        <v>67.492262802612018</v>
      </c>
      <c r="X5">
        <v>79.396425219286101</v>
      </c>
      <c r="Y5">
        <v>45.800747890574982</v>
      </c>
      <c r="Z5">
        <v>59.959877256472467</v>
      </c>
      <c r="AA5">
        <v>60.358769576905566</v>
      </c>
      <c r="AB5">
        <v>54.384371205036274</v>
      </c>
      <c r="AC5">
        <v>60.38138344380549</v>
      </c>
      <c r="AD5">
        <v>62.221342527441273</v>
      </c>
      <c r="AE5">
        <v>57.943087392682941</v>
      </c>
      <c r="AF5">
        <v>46.488233267585187</v>
      </c>
      <c r="AG5">
        <v>72.20608371569007</v>
      </c>
      <c r="AH5">
        <v>56.30890100726328</v>
      </c>
      <c r="AI5">
        <v>59.852125686010453</v>
      </c>
      <c r="AK5">
        <v>69.186197325114321</v>
      </c>
      <c r="AL5">
        <v>51.115623317370932</v>
      </c>
      <c r="AM5">
        <v>59.148176160770547</v>
      </c>
      <c r="AN5">
        <v>67.492262802612018</v>
      </c>
      <c r="AO5">
        <v>79.396425219286101</v>
      </c>
      <c r="AP5">
        <v>45.800747890574982</v>
      </c>
      <c r="AQ5">
        <v>59.959877256472467</v>
      </c>
      <c r="AR5">
        <v>60.358769576905566</v>
      </c>
      <c r="AS5">
        <v>54.384371205036274</v>
      </c>
      <c r="AT5">
        <v>60.38138344380549</v>
      </c>
      <c r="AU5">
        <v>62.221342527441273</v>
      </c>
      <c r="AV5">
        <v>57.943087392682941</v>
      </c>
      <c r="AW5">
        <v>46.488233267585187</v>
      </c>
      <c r="AX5">
        <v>72.20608371569007</v>
      </c>
      <c r="AY5">
        <v>56.30890100726328</v>
      </c>
      <c r="AZ5">
        <v>59.852125686010453</v>
      </c>
    </row>
    <row r="6" spans="1:52" x14ac:dyDescent="0.25">
      <c r="B6">
        <v>2013</v>
      </c>
      <c r="C6">
        <v>69.186197325114321</v>
      </c>
      <c r="D6">
        <v>51.115623317370932</v>
      </c>
      <c r="E6">
        <v>59.148176160770547</v>
      </c>
      <c r="F6">
        <v>67.492262802612018</v>
      </c>
      <c r="G6">
        <v>79.396425219286101</v>
      </c>
      <c r="H6">
        <v>45.800747890574982</v>
      </c>
      <c r="I6">
        <v>59.959877256472467</v>
      </c>
      <c r="J6">
        <v>60.358769576905566</v>
      </c>
      <c r="K6">
        <v>54.384371205036274</v>
      </c>
      <c r="L6">
        <v>60.38138344380549</v>
      </c>
      <c r="M6">
        <v>62.221342527441273</v>
      </c>
      <c r="N6">
        <v>57.943087392682941</v>
      </c>
      <c r="O6">
        <v>46.488233267585187</v>
      </c>
      <c r="P6">
        <v>72.20608371569007</v>
      </c>
      <c r="Q6">
        <v>56.30890100726328</v>
      </c>
      <c r="R6">
        <v>59.852125686010453</v>
      </c>
      <c r="T6">
        <v>69.186197325114321</v>
      </c>
      <c r="U6">
        <v>51.115623317370932</v>
      </c>
      <c r="V6">
        <v>59.148176160770547</v>
      </c>
      <c r="W6">
        <v>67.492262802612018</v>
      </c>
      <c r="X6">
        <v>79.396425219286101</v>
      </c>
      <c r="Y6">
        <v>45.800747890574982</v>
      </c>
      <c r="Z6">
        <v>59.959877256472467</v>
      </c>
      <c r="AA6">
        <v>60.358769576905566</v>
      </c>
      <c r="AB6">
        <v>54.384371205036274</v>
      </c>
      <c r="AC6">
        <v>60.38138344380549</v>
      </c>
      <c r="AD6">
        <v>62.221342527441273</v>
      </c>
      <c r="AE6">
        <v>57.943087392682941</v>
      </c>
      <c r="AF6">
        <v>46.488233267585187</v>
      </c>
      <c r="AG6">
        <v>72.20608371569007</v>
      </c>
      <c r="AH6">
        <v>56.30890100726328</v>
      </c>
      <c r="AI6">
        <v>59.852125686010453</v>
      </c>
      <c r="AK6">
        <v>69.186197325114321</v>
      </c>
      <c r="AL6">
        <v>51.115623317370932</v>
      </c>
      <c r="AM6">
        <v>59.148176160770547</v>
      </c>
      <c r="AN6">
        <v>67.492262802612018</v>
      </c>
      <c r="AO6">
        <v>79.396425219286101</v>
      </c>
      <c r="AP6">
        <v>45.800747890574982</v>
      </c>
      <c r="AQ6">
        <v>59.959877256472467</v>
      </c>
      <c r="AR6">
        <v>60.358769576905566</v>
      </c>
      <c r="AS6">
        <v>54.384371205036274</v>
      </c>
      <c r="AT6">
        <v>60.38138344380549</v>
      </c>
      <c r="AU6">
        <v>62.221342527441273</v>
      </c>
      <c r="AV6">
        <v>57.943087392682941</v>
      </c>
      <c r="AW6">
        <v>46.488233267585187</v>
      </c>
      <c r="AX6">
        <v>72.20608371569007</v>
      </c>
      <c r="AY6">
        <v>56.30890100726328</v>
      </c>
      <c r="AZ6">
        <v>59.852125686010453</v>
      </c>
    </row>
    <row r="7" spans="1:52" x14ac:dyDescent="0.25">
      <c r="B7">
        <v>2014</v>
      </c>
      <c r="C7">
        <v>69.186197325114321</v>
      </c>
      <c r="D7">
        <v>51.115623317370932</v>
      </c>
      <c r="E7">
        <v>59.148176160770547</v>
      </c>
      <c r="F7">
        <v>67.492262802612018</v>
      </c>
      <c r="G7">
        <v>79.396425219286101</v>
      </c>
      <c r="H7">
        <v>45.800747890574982</v>
      </c>
      <c r="I7">
        <v>59.959877256472467</v>
      </c>
      <c r="J7">
        <v>60.358769576905566</v>
      </c>
      <c r="K7">
        <v>54.384371205036274</v>
      </c>
      <c r="L7">
        <v>60.38138344380549</v>
      </c>
      <c r="M7">
        <v>62.221342527441273</v>
      </c>
      <c r="N7">
        <v>57.943087392682941</v>
      </c>
      <c r="O7">
        <v>46.488233267585187</v>
      </c>
      <c r="P7">
        <v>72.20608371569007</v>
      </c>
      <c r="Q7">
        <v>56.30890100726328</v>
      </c>
      <c r="R7">
        <v>59.852125686010453</v>
      </c>
      <c r="T7">
        <v>69.186197325114321</v>
      </c>
      <c r="U7">
        <v>51.115623317370932</v>
      </c>
      <c r="V7">
        <v>59.148176160770547</v>
      </c>
      <c r="W7">
        <v>67.492262802612018</v>
      </c>
      <c r="X7">
        <v>79.396425219286101</v>
      </c>
      <c r="Y7">
        <v>45.800747890574982</v>
      </c>
      <c r="Z7">
        <v>59.959877256472467</v>
      </c>
      <c r="AA7">
        <v>60.358769576905566</v>
      </c>
      <c r="AB7">
        <v>54.384371205036274</v>
      </c>
      <c r="AC7">
        <v>60.38138344380549</v>
      </c>
      <c r="AD7">
        <v>62.221342527441273</v>
      </c>
      <c r="AE7">
        <v>57.943087392682941</v>
      </c>
      <c r="AF7">
        <v>46.488233267585187</v>
      </c>
      <c r="AG7">
        <v>72.20608371569007</v>
      </c>
      <c r="AH7">
        <v>56.30890100726328</v>
      </c>
      <c r="AI7">
        <v>59.852125686010453</v>
      </c>
      <c r="AK7">
        <v>69.186197325114321</v>
      </c>
      <c r="AL7">
        <v>51.115623317370932</v>
      </c>
      <c r="AM7">
        <v>59.148176160770547</v>
      </c>
      <c r="AN7">
        <v>67.492262802612018</v>
      </c>
      <c r="AO7">
        <v>79.396425219286101</v>
      </c>
      <c r="AP7">
        <v>45.800747890574982</v>
      </c>
      <c r="AQ7">
        <v>59.959877256472467</v>
      </c>
      <c r="AR7">
        <v>60.358769576905566</v>
      </c>
      <c r="AS7">
        <v>54.384371205036274</v>
      </c>
      <c r="AT7">
        <v>60.38138344380549</v>
      </c>
      <c r="AU7">
        <v>62.221342527441273</v>
      </c>
      <c r="AV7">
        <v>57.943087392682941</v>
      </c>
      <c r="AW7">
        <v>46.488233267585187</v>
      </c>
      <c r="AX7">
        <v>72.20608371569007</v>
      </c>
      <c r="AY7">
        <v>56.30890100726328</v>
      </c>
      <c r="AZ7">
        <v>59.852125686010453</v>
      </c>
    </row>
    <row r="8" spans="1:52" x14ac:dyDescent="0.25">
      <c r="B8">
        <v>2015</v>
      </c>
      <c r="C8">
        <v>69.186197325114321</v>
      </c>
      <c r="D8">
        <v>51.115623317370932</v>
      </c>
      <c r="E8">
        <v>59.148176160770547</v>
      </c>
      <c r="F8">
        <v>67.492262802612018</v>
      </c>
      <c r="G8">
        <v>79.396425219286101</v>
      </c>
      <c r="H8">
        <v>45.800747890574982</v>
      </c>
      <c r="I8">
        <v>59.959877256472467</v>
      </c>
      <c r="J8">
        <v>60.358769576905566</v>
      </c>
      <c r="K8">
        <v>54.384371205036274</v>
      </c>
      <c r="L8">
        <v>60.38138344380549</v>
      </c>
      <c r="M8">
        <v>62.221342527441273</v>
      </c>
      <c r="N8">
        <v>57.943087392682941</v>
      </c>
      <c r="O8">
        <v>46.488233267585187</v>
      </c>
      <c r="P8">
        <v>72.20608371569007</v>
      </c>
      <c r="Q8">
        <v>56.30890100726328</v>
      </c>
      <c r="R8">
        <v>59.852125686010453</v>
      </c>
      <c r="T8">
        <v>69.186197325114321</v>
      </c>
      <c r="U8">
        <v>51.115623317370932</v>
      </c>
      <c r="V8">
        <v>59.148176160770547</v>
      </c>
      <c r="W8">
        <v>67.492262802612018</v>
      </c>
      <c r="X8">
        <v>79.396425219286101</v>
      </c>
      <c r="Y8">
        <v>45.800747890574982</v>
      </c>
      <c r="Z8">
        <v>59.959877256472467</v>
      </c>
      <c r="AA8">
        <v>60.358769576905566</v>
      </c>
      <c r="AB8">
        <v>54.384371205036274</v>
      </c>
      <c r="AC8">
        <v>60.38138344380549</v>
      </c>
      <c r="AD8">
        <v>62.221342527441273</v>
      </c>
      <c r="AE8">
        <v>57.943087392682941</v>
      </c>
      <c r="AF8">
        <v>46.488233267585187</v>
      </c>
      <c r="AG8">
        <v>72.20608371569007</v>
      </c>
      <c r="AH8">
        <v>56.30890100726328</v>
      </c>
      <c r="AI8">
        <v>59.852125686010453</v>
      </c>
      <c r="AK8">
        <v>69.186197325114321</v>
      </c>
      <c r="AL8">
        <v>51.115623317370932</v>
      </c>
      <c r="AM8">
        <v>59.148176160770547</v>
      </c>
      <c r="AN8">
        <v>67.492262802612018</v>
      </c>
      <c r="AO8">
        <v>79.396425219286101</v>
      </c>
      <c r="AP8">
        <v>45.800747890574982</v>
      </c>
      <c r="AQ8">
        <v>59.959877256472467</v>
      </c>
      <c r="AR8">
        <v>60.358769576905566</v>
      </c>
      <c r="AS8">
        <v>54.384371205036274</v>
      </c>
      <c r="AT8">
        <v>60.38138344380549</v>
      </c>
      <c r="AU8">
        <v>62.221342527441273</v>
      </c>
      <c r="AV8">
        <v>57.943087392682941</v>
      </c>
      <c r="AW8">
        <v>46.488233267585187</v>
      </c>
      <c r="AX8">
        <v>72.20608371569007</v>
      </c>
      <c r="AY8">
        <v>56.30890100726328</v>
      </c>
      <c r="AZ8">
        <v>59.852125686010453</v>
      </c>
    </row>
    <row r="9" spans="1:52" x14ac:dyDescent="0.25">
      <c r="B9">
        <v>2016</v>
      </c>
      <c r="C9">
        <v>69.186197325114321</v>
      </c>
      <c r="D9">
        <v>51.115623317370932</v>
      </c>
      <c r="E9">
        <v>59.148176160770547</v>
      </c>
      <c r="F9">
        <v>67.492262802612018</v>
      </c>
      <c r="G9">
        <v>79.396425219286101</v>
      </c>
      <c r="H9">
        <v>45.800747890574982</v>
      </c>
      <c r="I9">
        <v>59.959877256472467</v>
      </c>
      <c r="J9">
        <v>60.358769576905566</v>
      </c>
      <c r="K9">
        <v>54.384371205036274</v>
      </c>
      <c r="L9">
        <v>60.38138344380549</v>
      </c>
      <c r="M9">
        <v>62.221342527441273</v>
      </c>
      <c r="N9">
        <v>57.943087392682941</v>
      </c>
      <c r="O9">
        <v>46.488233267585187</v>
      </c>
      <c r="P9">
        <v>72.20608371569007</v>
      </c>
      <c r="Q9">
        <v>56.30890100726328</v>
      </c>
      <c r="R9">
        <v>59.852125686010453</v>
      </c>
      <c r="T9">
        <v>69.186197325114321</v>
      </c>
      <c r="U9">
        <v>51.115623317370932</v>
      </c>
      <c r="V9">
        <v>59.148176160770547</v>
      </c>
      <c r="W9">
        <v>67.492262802612018</v>
      </c>
      <c r="X9">
        <v>79.396425219286101</v>
      </c>
      <c r="Y9">
        <v>45.800747890574982</v>
      </c>
      <c r="Z9">
        <v>59.959877256472467</v>
      </c>
      <c r="AA9">
        <v>60.358769576905566</v>
      </c>
      <c r="AB9">
        <v>54.384371205036274</v>
      </c>
      <c r="AC9">
        <v>60.38138344380549</v>
      </c>
      <c r="AD9">
        <v>62.221342527441273</v>
      </c>
      <c r="AE9">
        <v>57.943087392682941</v>
      </c>
      <c r="AF9">
        <v>46.488233267585187</v>
      </c>
      <c r="AG9">
        <v>72.20608371569007</v>
      </c>
      <c r="AH9">
        <v>56.30890100726328</v>
      </c>
      <c r="AI9">
        <v>59.852125686010453</v>
      </c>
      <c r="AK9">
        <v>69.186197325114321</v>
      </c>
      <c r="AL9">
        <v>51.115623317370932</v>
      </c>
      <c r="AM9">
        <v>59.148176160770547</v>
      </c>
      <c r="AN9">
        <v>67.492262802612018</v>
      </c>
      <c r="AO9">
        <v>79.396425219286101</v>
      </c>
      <c r="AP9">
        <v>45.800747890574982</v>
      </c>
      <c r="AQ9">
        <v>59.959877256472467</v>
      </c>
      <c r="AR9">
        <v>60.358769576905566</v>
      </c>
      <c r="AS9">
        <v>54.384371205036274</v>
      </c>
      <c r="AT9">
        <v>60.38138344380549</v>
      </c>
      <c r="AU9">
        <v>62.221342527441273</v>
      </c>
      <c r="AV9">
        <v>57.943087392682941</v>
      </c>
      <c r="AW9">
        <v>46.488233267585187</v>
      </c>
      <c r="AX9">
        <v>72.20608371569007</v>
      </c>
      <c r="AY9">
        <v>56.30890100726328</v>
      </c>
      <c r="AZ9">
        <v>59.852125686010453</v>
      </c>
    </row>
    <row r="10" spans="1:52" x14ac:dyDescent="0.25">
      <c r="B10">
        <v>2017</v>
      </c>
      <c r="C10">
        <v>69.186197325114321</v>
      </c>
      <c r="D10">
        <v>51.115623317370932</v>
      </c>
      <c r="E10">
        <v>59.148176160770547</v>
      </c>
      <c r="F10">
        <v>67.492262802612018</v>
      </c>
      <c r="G10">
        <v>79.396425219286101</v>
      </c>
      <c r="H10">
        <v>45.800747890574982</v>
      </c>
      <c r="I10">
        <v>59.959877256472467</v>
      </c>
      <c r="J10">
        <v>60.358769576905566</v>
      </c>
      <c r="K10">
        <v>54.384371205036274</v>
      </c>
      <c r="L10">
        <v>60.38138344380549</v>
      </c>
      <c r="M10">
        <v>62.221342527441273</v>
      </c>
      <c r="N10">
        <v>57.943087392682941</v>
      </c>
      <c r="O10">
        <v>46.488233267585187</v>
      </c>
      <c r="P10">
        <v>72.20608371569007</v>
      </c>
      <c r="Q10">
        <v>56.30890100726328</v>
      </c>
      <c r="R10">
        <v>59.852125686010453</v>
      </c>
      <c r="T10">
        <v>69.186197325114321</v>
      </c>
      <c r="U10">
        <v>51.115623317370932</v>
      </c>
      <c r="V10">
        <v>59.148176160770547</v>
      </c>
      <c r="W10">
        <v>67.492262802612018</v>
      </c>
      <c r="X10">
        <v>79.396425219286101</v>
      </c>
      <c r="Y10">
        <v>45.800747890574982</v>
      </c>
      <c r="Z10">
        <v>59.959877256472467</v>
      </c>
      <c r="AA10">
        <v>60.358769576905566</v>
      </c>
      <c r="AB10">
        <v>54.384371205036274</v>
      </c>
      <c r="AC10">
        <v>60.38138344380549</v>
      </c>
      <c r="AD10">
        <v>62.221342527441273</v>
      </c>
      <c r="AE10">
        <v>57.943087392682941</v>
      </c>
      <c r="AF10">
        <v>46.488233267585187</v>
      </c>
      <c r="AG10">
        <v>72.20608371569007</v>
      </c>
      <c r="AH10">
        <v>56.30890100726328</v>
      </c>
      <c r="AI10">
        <v>59.852125686010453</v>
      </c>
      <c r="AK10">
        <v>69.186197325114321</v>
      </c>
      <c r="AL10">
        <v>51.115623317370932</v>
      </c>
      <c r="AM10">
        <v>59.148176160770547</v>
      </c>
      <c r="AN10">
        <v>67.492262802612018</v>
      </c>
      <c r="AO10">
        <v>79.396425219286101</v>
      </c>
      <c r="AP10">
        <v>45.800747890574982</v>
      </c>
      <c r="AQ10">
        <v>59.959877256472467</v>
      </c>
      <c r="AR10">
        <v>60.358769576905566</v>
      </c>
      <c r="AS10">
        <v>54.384371205036274</v>
      </c>
      <c r="AT10">
        <v>60.38138344380549</v>
      </c>
      <c r="AU10">
        <v>62.221342527441273</v>
      </c>
      <c r="AV10">
        <v>57.943087392682941</v>
      </c>
      <c r="AW10">
        <v>46.488233267585187</v>
      </c>
      <c r="AX10">
        <v>72.20608371569007</v>
      </c>
      <c r="AY10">
        <v>56.30890100726328</v>
      </c>
      <c r="AZ10">
        <v>59.852125686010453</v>
      </c>
    </row>
    <row r="11" spans="1:52" x14ac:dyDescent="0.25">
      <c r="B11">
        <v>2018</v>
      </c>
      <c r="C11">
        <v>69.186197325114321</v>
      </c>
      <c r="D11">
        <v>51.115623317370932</v>
      </c>
      <c r="E11">
        <v>59.148176160770547</v>
      </c>
      <c r="F11">
        <v>67.492262802612018</v>
      </c>
      <c r="G11">
        <v>79.396425219286101</v>
      </c>
      <c r="H11">
        <v>45.800747890574982</v>
      </c>
      <c r="I11">
        <v>59.959877256472467</v>
      </c>
      <c r="J11">
        <v>60.358769576905566</v>
      </c>
      <c r="K11">
        <v>54.384371205036274</v>
      </c>
      <c r="L11">
        <v>60.38138344380549</v>
      </c>
      <c r="M11">
        <v>62.221342527441273</v>
      </c>
      <c r="N11">
        <v>57.943087392682941</v>
      </c>
      <c r="O11">
        <v>46.488233267585187</v>
      </c>
      <c r="P11">
        <v>72.20608371569007</v>
      </c>
      <c r="Q11">
        <v>56.30890100726328</v>
      </c>
      <c r="R11">
        <v>59.852125686010453</v>
      </c>
      <c r="T11">
        <v>69.186197325114321</v>
      </c>
      <c r="U11">
        <v>51.115623317370932</v>
      </c>
      <c r="V11">
        <v>59.148176160770547</v>
      </c>
      <c r="W11">
        <v>67.492262802612018</v>
      </c>
      <c r="X11">
        <v>79.396425219286101</v>
      </c>
      <c r="Y11">
        <v>45.800747890574982</v>
      </c>
      <c r="Z11">
        <v>59.959877256472467</v>
      </c>
      <c r="AA11">
        <v>60.358769576905566</v>
      </c>
      <c r="AB11">
        <v>54.384371205036274</v>
      </c>
      <c r="AC11">
        <v>60.38138344380549</v>
      </c>
      <c r="AD11">
        <v>62.221342527441273</v>
      </c>
      <c r="AE11">
        <v>57.943087392682941</v>
      </c>
      <c r="AF11">
        <v>46.488233267585187</v>
      </c>
      <c r="AG11">
        <v>72.20608371569007</v>
      </c>
      <c r="AH11">
        <v>56.30890100726328</v>
      </c>
      <c r="AI11">
        <v>59.852125686010453</v>
      </c>
      <c r="AK11">
        <v>69.186197325114321</v>
      </c>
      <c r="AL11">
        <v>51.115623317370932</v>
      </c>
      <c r="AM11">
        <v>59.148176160770547</v>
      </c>
      <c r="AN11">
        <v>67.492262802612018</v>
      </c>
      <c r="AO11">
        <v>79.396425219286101</v>
      </c>
      <c r="AP11">
        <v>45.800747890574982</v>
      </c>
      <c r="AQ11">
        <v>59.959877256472467</v>
      </c>
      <c r="AR11">
        <v>60.358769576905566</v>
      </c>
      <c r="AS11">
        <v>54.384371205036274</v>
      </c>
      <c r="AT11">
        <v>60.38138344380549</v>
      </c>
      <c r="AU11">
        <v>62.221342527441273</v>
      </c>
      <c r="AV11">
        <v>57.943087392682941</v>
      </c>
      <c r="AW11">
        <v>46.488233267585187</v>
      </c>
      <c r="AX11">
        <v>72.20608371569007</v>
      </c>
      <c r="AY11">
        <v>56.30890100726328</v>
      </c>
      <c r="AZ11">
        <v>59.852125686010453</v>
      </c>
    </row>
    <row r="12" spans="1:52" x14ac:dyDescent="0.25">
      <c r="B12">
        <v>2019</v>
      </c>
      <c r="C12">
        <v>69.186197325114321</v>
      </c>
      <c r="D12">
        <v>51.115623317370932</v>
      </c>
      <c r="E12">
        <v>59.148176160770547</v>
      </c>
      <c r="F12">
        <v>67.492262802612018</v>
      </c>
      <c r="G12">
        <v>79.396425219286101</v>
      </c>
      <c r="H12">
        <v>45.800747890574982</v>
      </c>
      <c r="I12">
        <v>59.959877256472467</v>
      </c>
      <c r="J12">
        <v>60.358769576905566</v>
      </c>
      <c r="K12">
        <v>54.384371205036274</v>
      </c>
      <c r="L12">
        <v>60.38138344380549</v>
      </c>
      <c r="M12">
        <v>62.221342527441273</v>
      </c>
      <c r="N12">
        <v>57.943087392682941</v>
      </c>
      <c r="O12">
        <v>46.488233267585187</v>
      </c>
      <c r="P12">
        <v>72.20608371569007</v>
      </c>
      <c r="Q12">
        <v>56.30890100726328</v>
      </c>
      <c r="R12">
        <v>59.852125686010453</v>
      </c>
      <c r="T12">
        <v>69.186197325114321</v>
      </c>
      <c r="U12">
        <v>51.115623317370932</v>
      </c>
      <c r="V12">
        <v>59.148176160770547</v>
      </c>
      <c r="W12">
        <v>67.492262802612018</v>
      </c>
      <c r="X12">
        <v>79.396425219286101</v>
      </c>
      <c r="Y12">
        <v>45.800747890574982</v>
      </c>
      <c r="Z12">
        <v>59.959877256472467</v>
      </c>
      <c r="AA12">
        <v>60.358769576905566</v>
      </c>
      <c r="AB12">
        <v>54.384371205036274</v>
      </c>
      <c r="AC12">
        <v>60.38138344380549</v>
      </c>
      <c r="AD12">
        <v>62.221342527441273</v>
      </c>
      <c r="AE12">
        <v>57.943087392682941</v>
      </c>
      <c r="AF12">
        <v>46.488233267585187</v>
      </c>
      <c r="AG12">
        <v>72.20608371569007</v>
      </c>
      <c r="AH12">
        <v>56.30890100726328</v>
      </c>
      <c r="AI12">
        <v>59.852125686010453</v>
      </c>
      <c r="AK12">
        <v>69.186197325114321</v>
      </c>
      <c r="AL12">
        <v>51.115623317370932</v>
      </c>
      <c r="AM12">
        <v>59.148176160770547</v>
      </c>
      <c r="AN12">
        <v>67.492262802612018</v>
      </c>
      <c r="AO12">
        <v>79.396425219286101</v>
      </c>
      <c r="AP12">
        <v>45.800747890574982</v>
      </c>
      <c r="AQ12">
        <v>59.959877256472467</v>
      </c>
      <c r="AR12">
        <v>60.358769576905566</v>
      </c>
      <c r="AS12">
        <v>54.384371205036274</v>
      </c>
      <c r="AT12">
        <v>60.38138344380549</v>
      </c>
      <c r="AU12">
        <v>62.221342527441273</v>
      </c>
      <c r="AV12">
        <v>57.943087392682941</v>
      </c>
      <c r="AW12">
        <v>46.488233267585187</v>
      </c>
      <c r="AX12">
        <v>72.20608371569007</v>
      </c>
      <c r="AY12">
        <v>56.30890100726328</v>
      </c>
      <c r="AZ12">
        <v>59.852125686010453</v>
      </c>
    </row>
    <row r="13" spans="1:52" x14ac:dyDescent="0.25">
      <c r="B13">
        <v>2020</v>
      </c>
      <c r="C13">
        <v>69.186197325114321</v>
      </c>
      <c r="D13">
        <v>51.115623317370932</v>
      </c>
      <c r="E13">
        <v>59.148176160770547</v>
      </c>
      <c r="F13">
        <v>67.492262802612018</v>
      </c>
      <c r="G13">
        <v>79.396425219286101</v>
      </c>
      <c r="H13">
        <v>45.800747890574982</v>
      </c>
      <c r="I13">
        <v>59.959877256472467</v>
      </c>
      <c r="J13">
        <v>60.358769576905566</v>
      </c>
      <c r="K13">
        <v>54.384371205036274</v>
      </c>
      <c r="L13">
        <v>60.38138344380549</v>
      </c>
      <c r="M13">
        <v>62.221342527441273</v>
      </c>
      <c r="N13">
        <v>57.943087392682941</v>
      </c>
      <c r="O13">
        <v>46.488233267585187</v>
      </c>
      <c r="P13">
        <v>72.20608371569007</v>
      </c>
      <c r="Q13">
        <v>56.30890100726328</v>
      </c>
      <c r="R13">
        <v>59.852125686010453</v>
      </c>
      <c r="T13">
        <v>69.186197325114321</v>
      </c>
      <c r="U13">
        <v>51.115623317370932</v>
      </c>
      <c r="V13">
        <v>59.148176160770547</v>
      </c>
      <c r="W13">
        <v>67.492262802612018</v>
      </c>
      <c r="X13">
        <v>79.396425219286101</v>
      </c>
      <c r="Y13">
        <v>45.800747890574982</v>
      </c>
      <c r="Z13">
        <v>59.959877256472467</v>
      </c>
      <c r="AA13">
        <v>60.358769576905566</v>
      </c>
      <c r="AB13">
        <v>54.384371205036274</v>
      </c>
      <c r="AC13">
        <v>60.38138344380549</v>
      </c>
      <c r="AD13">
        <v>62.221342527441273</v>
      </c>
      <c r="AE13">
        <v>57.943087392682941</v>
      </c>
      <c r="AF13">
        <v>46.488233267585187</v>
      </c>
      <c r="AG13">
        <v>72.20608371569007</v>
      </c>
      <c r="AH13">
        <v>56.30890100726328</v>
      </c>
      <c r="AI13">
        <v>59.852125686010453</v>
      </c>
      <c r="AK13">
        <v>69.186197325114321</v>
      </c>
      <c r="AL13">
        <v>51.115623317370932</v>
      </c>
      <c r="AM13">
        <v>59.148176160770547</v>
      </c>
      <c r="AN13">
        <v>67.492262802612018</v>
      </c>
      <c r="AO13">
        <v>79.396425219286101</v>
      </c>
      <c r="AP13">
        <v>45.800747890574982</v>
      </c>
      <c r="AQ13">
        <v>59.959877256472467</v>
      </c>
      <c r="AR13">
        <v>60.358769576905566</v>
      </c>
      <c r="AS13">
        <v>54.384371205036274</v>
      </c>
      <c r="AT13">
        <v>60.38138344380549</v>
      </c>
      <c r="AU13">
        <v>62.221342527441273</v>
      </c>
      <c r="AV13">
        <v>57.943087392682941</v>
      </c>
      <c r="AW13">
        <v>46.488233267585187</v>
      </c>
      <c r="AX13">
        <v>72.20608371569007</v>
      </c>
      <c r="AY13">
        <v>56.30890100726328</v>
      </c>
      <c r="AZ13">
        <v>59.852125686010453</v>
      </c>
    </row>
    <row r="14" spans="1:52" x14ac:dyDescent="0.25">
      <c r="B14">
        <v>2021</v>
      </c>
      <c r="C14">
        <v>68.422666578407828</v>
      </c>
      <c r="D14">
        <v>50.530553413428919</v>
      </c>
      <c r="E14">
        <v>58.341961093186761</v>
      </c>
      <c r="F14">
        <v>65.556626586927607</v>
      </c>
      <c r="G14">
        <v>79.387454149735589</v>
      </c>
      <c r="H14">
        <v>46.10545661681688</v>
      </c>
      <c r="I14">
        <v>59.515621977961828</v>
      </c>
      <c r="J14">
        <v>60.848073691392486</v>
      </c>
      <c r="K14">
        <v>54.474290981207304</v>
      </c>
      <c r="L14">
        <v>58.863248112926598</v>
      </c>
      <c r="M14">
        <v>61.503478914197771</v>
      </c>
      <c r="N14">
        <v>57.843334471176398</v>
      </c>
      <c r="O14">
        <v>46.184077979397621</v>
      </c>
      <c r="P14">
        <v>72.054254270201696</v>
      </c>
      <c r="Q14">
        <v>55.729098413398681</v>
      </c>
      <c r="R14">
        <v>59.947798200655825</v>
      </c>
      <c r="T14">
        <v>68.16455145523129</v>
      </c>
      <c r="U14">
        <v>50.329171525320142</v>
      </c>
      <c r="V14">
        <v>57.978063533021214</v>
      </c>
      <c r="W14">
        <v>64.972748709229336</v>
      </c>
      <c r="X14">
        <v>79.227133257524287</v>
      </c>
      <c r="Y14">
        <v>45.702633886983591</v>
      </c>
      <c r="Z14">
        <v>58.9293581017604</v>
      </c>
      <c r="AA14">
        <v>60.416484704419325</v>
      </c>
      <c r="AB14">
        <v>54.133798413747563</v>
      </c>
      <c r="AC14">
        <v>58.453436569942028</v>
      </c>
      <c r="AD14">
        <v>61.070905453205128</v>
      </c>
      <c r="AE14">
        <v>57.383327819893069</v>
      </c>
      <c r="AF14">
        <v>45.971358249490677</v>
      </c>
      <c r="AG14">
        <v>71.702317497766302</v>
      </c>
      <c r="AH14">
        <v>55.353238437609349</v>
      </c>
      <c r="AI14">
        <v>59.626737384104956</v>
      </c>
      <c r="AK14">
        <v>67.297730771281806</v>
      </c>
      <c r="AL14">
        <v>49.979569083864455</v>
      </c>
      <c r="AM14">
        <v>57.425507295500694</v>
      </c>
      <c r="AN14">
        <v>64.327831456124855</v>
      </c>
      <c r="AO14">
        <v>78.460269514888296</v>
      </c>
      <c r="AP14">
        <v>45.25183939187675</v>
      </c>
      <c r="AQ14">
        <v>58.307072810537647</v>
      </c>
      <c r="AR14">
        <v>59.825135017879418</v>
      </c>
      <c r="AS14">
        <v>53.531364213709395</v>
      </c>
      <c r="AT14">
        <v>58.074240473428489</v>
      </c>
      <c r="AU14">
        <v>60.824143890074424</v>
      </c>
      <c r="AV14">
        <v>56.785465646506381</v>
      </c>
      <c r="AW14">
        <v>45.644375176088033</v>
      </c>
      <c r="AX14">
        <v>70.870708316491346</v>
      </c>
      <c r="AY14">
        <v>54.917632928613962</v>
      </c>
      <c r="AZ14">
        <v>58.941726699181501</v>
      </c>
    </row>
    <row r="15" spans="1:52" x14ac:dyDescent="0.25">
      <c r="B15">
        <v>2022</v>
      </c>
      <c r="C15">
        <v>67.659135831701334</v>
      </c>
      <c r="D15">
        <v>49.945483509486913</v>
      </c>
      <c r="E15">
        <v>57.535746025602975</v>
      </c>
      <c r="F15">
        <v>63.620990371243202</v>
      </c>
      <c r="G15">
        <v>79.378483080185092</v>
      </c>
      <c r="H15">
        <v>46.410165343058786</v>
      </c>
      <c r="I15">
        <v>59.07136669945119</v>
      </c>
      <c r="J15">
        <v>61.337377805879406</v>
      </c>
      <c r="K15">
        <v>54.564210757378341</v>
      </c>
      <c r="L15">
        <v>57.345112782047707</v>
      </c>
      <c r="M15">
        <v>60.785615300954269</v>
      </c>
      <c r="N15">
        <v>57.743581549669855</v>
      </c>
      <c r="O15">
        <v>45.879922691210055</v>
      </c>
      <c r="P15">
        <v>71.902424824713322</v>
      </c>
      <c r="Q15">
        <v>55.149295819534089</v>
      </c>
      <c r="R15">
        <v>60.043470715301197</v>
      </c>
      <c r="T15">
        <v>67.142905585348259</v>
      </c>
      <c r="U15">
        <v>49.542719733269358</v>
      </c>
      <c r="V15">
        <v>56.807950905271888</v>
      </c>
      <c r="W15">
        <v>62.453234615846654</v>
      </c>
      <c r="X15">
        <v>79.057841295762472</v>
      </c>
      <c r="Y15">
        <v>45.6045198833922</v>
      </c>
      <c r="Z15">
        <v>57.898838947048333</v>
      </c>
      <c r="AA15">
        <v>60.474199831933092</v>
      </c>
      <c r="AB15">
        <v>53.883225622458852</v>
      </c>
      <c r="AC15">
        <v>56.525489696078573</v>
      </c>
      <c r="AD15">
        <v>59.920468378968991</v>
      </c>
      <c r="AE15">
        <v>56.823568247103196</v>
      </c>
      <c r="AF15">
        <v>45.454483231396161</v>
      </c>
      <c r="AG15">
        <v>71.198551279842519</v>
      </c>
      <c r="AH15">
        <v>54.397575867955425</v>
      </c>
      <c r="AI15">
        <v>59.401349082199459</v>
      </c>
      <c r="AK15">
        <v>65.409264217449305</v>
      </c>
      <c r="AL15">
        <v>48.843514850357977</v>
      </c>
      <c r="AM15">
        <v>55.702838430230841</v>
      </c>
      <c r="AN15">
        <v>61.163400109637692</v>
      </c>
      <c r="AO15">
        <v>77.524113810490491</v>
      </c>
      <c r="AP15">
        <v>44.702930893178518</v>
      </c>
      <c r="AQ15">
        <v>56.654268364602842</v>
      </c>
      <c r="AR15">
        <v>59.291500458853257</v>
      </c>
      <c r="AS15">
        <v>52.678357222382509</v>
      </c>
      <c r="AT15">
        <v>55.767097503051488</v>
      </c>
      <c r="AU15">
        <v>59.426945252707576</v>
      </c>
      <c r="AV15">
        <v>55.627843900329822</v>
      </c>
      <c r="AW15">
        <v>44.800517084590879</v>
      </c>
      <c r="AX15">
        <v>69.535332917292635</v>
      </c>
      <c r="AY15">
        <v>53.526364849964651</v>
      </c>
      <c r="AZ15">
        <v>58.031327712352557</v>
      </c>
    </row>
    <row r="16" spans="1:52" x14ac:dyDescent="0.25">
      <c r="B16">
        <v>2023</v>
      </c>
      <c r="C16">
        <v>66.895605084994827</v>
      </c>
      <c r="D16">
        <v>49.360413605544906</v>
      </c>
      <c r="E16">
        <v>56.729530958019197</v>
      </c>
      <c r="F16">
        <v>61.685354155558798</v>
      </c>
      <c r="G16">
        <v>79.369512010634594</v>
      </c>
      <c r="H16">
        <v>46.714874069300684</v>
      </c>
      <c r="I16">
        <v>58.627111420940551</v>
      </c>
      <c r="J16">
        <v>61.826681920366326</v>
      </c>
      <c r="K16">
        <v>54.654130533549377</v>
      </c>
      <c r="L16">
        <v>55.826977451168815</v>
      </c>
      <c r="M16">
        <v>60.067751687710768</v>
      </c>
      <c r="N16">
        <v>57.643828628163313</v>
      </c>
      <c r="O16">
        <v>45.575767403022482</v>
      </c>
      <c r="P16">
        <v>71.750595379224947</v>
      </c>
      <c r="Q16">
        <v>54.56949322566949</v>
      </c>
      <c r="R16">
        <v>60.139143229946576</v>
      </c>
      <c r="T16">
        <v>66.121259715465229</v>
      </c>
      <c r="U16">
        <v>48.756267941218574</v>
      </c>
      <c r="V16">
        <v>55.637838277522562</v>
      </c>
      <c r="W16">
        <v>59.933720522463972</v>
      </c>
      <c r="X16">
        <v>78.888549334000658</v>
      </c>
      <c r="Y16">
        <v>45.506405879800809</v>
      </c>
      <c r="Z16">
        <v>56.868319792336273</v>
      </c>
      <c r="AA16">
        <v>60.531914959446851</v>
      </c>
      <c r="AB16">
        <v>53.632652831170148</v>
      </c>
      <c r="AC16">
        <v>54.597542822215111</v>
      </c>
      <c r="AD16">
        <v>58.770031304732846</v>
      </c>
      <c r="AE16">
        <v>56.263808674313324</v>
      </c>
      <c r="AF16">
        <v>44.937608213301644</v>
      </c>
      <c r="AG16">
        <v>70.694785061918751</v>
      </c>
      <c r="AH16">
        <v>53.441913298301493</v>
      </c>
      <c r="AI16">
        <v>59.175960780293963</v>
      </c>
      <c r="AK16">
        <v>63.520797663616797</v>
      </c>
      <c r="AL16">
        <v>47.707460616851506</v>
      </c>
      <c r="AM16">
        <v>53.980169564960988</v>
      </c>
      <c r="AN16">
        <v>57.998968763150529</v>
      </c>
      <c r="AO16">
        <v>76.587958106092685</v>
      </c>
      <c r="AP16">
        <v>44.154022394480279</v>
      </c>
      <c r="AQ16">
        <v>55.001463918668023</v>
      </c>
      <c r="AR16">
        <v>58.757865899827095</v>
      </c>
      <c r="AS16">
        <v>51.82535023105563</v>
      </c>
      <c r="AT16">
        <v>53.459954532674487</v>
      </c>
      <c r="AU16">
        <v>58.029746615340727</v>
      </c>
      <c r="AV16">
        <v>54.470222154153262</v>
      </c>
      <c r="AW16">
        <v>43.956658993093725</v>
      </c>
      <c r="AX16">
        <v>68.19995751809391</v>
      </c>
      <c r="AY16">
        <v>52.135096771315332</v>
      </c>
      <c r="AZ16">
        <v>57.120928725523612</v>
      </c>
    </row>
    <row r="17" spans="2:52" x14ac:dyDescent="0.25">
      <c r="B17">
        <v>2024</v>
      </c>
      <c r="C17">
        <v>66.132074338288334</v>
      </c>
      <c r="D17">
        <v>48.7753437016029</v>
      </c>
      <c r="E17">
        <v>55.923315890435411</v>
      </c>
      <c r="F17">
        <v>59.749717939874387</v>
      </c>
      <c r="G17">
        <v>79.360540941084082</v>
      </c>
      <c r="H17">
        <v>47.019582795542583</v>
      </c>
      <c r="I17">
        <v>58.182856142429905</v>
      </c>
      <c r="J17">
        <v>62.315986034853246</v>
      </c>
      <c r="K17">
        <v>54.744050309720407</v>
      </c>
      <c r="L17">
        <v>54.308842120289917</v>
      </c>
      <c r="M17">
        <v>59.349888074467259</v>
      </c>
      <c r="N17">
        <v>57.54407570665677</v>
      </c>
      <c r="O17">
        <v>45.271612114834916</v>
      </c>
      <c r="P17">
        <v>71.598765933736573</v>
      </c>
      <c r="Q17">
        <v>53.989690631804891</v>
      </c>
      <c r="R17">
        <v>60.234815744591955</v>
      </c>
      <c r="T17">
        <v>65.099613845582212</v>
      </c>
      <c r="U17">
        <v>47.969816149167791</v>
      </c>
      <c r="V17">
        <v>54.467725649773236</v>
      </c>
      <c r="W17">
        <v>57.414206429081283</v>
      </c>
      <c r="X17">
        <v>78.719257372238857</v>
      </c>
      <c r="Y17">
        <v>45.408291876209418</v>
      </c>
      <c r="Z17">
        <v>55.837800637624213</v>
      </c>
      <c r="AA17">
        <v>60.589630086960611</v>
      </c>
      <c r="AB17">
        <v>53.382080039881437</v>
      </c>
      <c r="AC17">
        <v>52.669595948351656</v>
      </c>
      <c r="AD17">
        <v>57.619594230496702</v>
      </c>
      <c r="AE17">
        <v>55.704049101523452</v>
      </c>
      <c r="AF17">
        <v>44.420733195207127</v>
      </c>
      <c r="AG17">
        <v>70.191018843994968</v>
      </c>
      <c r="AH17">
        <v>52.486250728647569</v>
      </c>
      <c r="AI17">
        <v>58.950572478388459</v>
      </c>
      <c r="AK17">
        <v>61.632331109784289</v>
      </c>
      <c r="AL17">
        <v>46.571406383345028</v>
      </c>
      <c r="AM17">
        <v>52.257500699691136</v>
      </c>
      <c r="AN17">
        <v>54.834537416663366</v>
      </c>
      <c r="AO17">
        <v>75.65180240169488</v>
      </c>
      <c r="AP17">
        <v>43.605113895782047</v>
      </c>
      <c r="AQ17">
        <v>53.348659472733203</v>
      </c>
      <c r="AR17">
        <v>58.224231340800941</v>
      </c>
      <c r="AS17">
        <v>50.972343239728751</v>
      </c>
      <c r="AT17">
        <v>51.152811562297479</v>
      </c>
      <c r="AU17">
        <v>56.632547977973886</v>
      </c>
      <c r="AV17">
        <v>53.312600407976703</v>
      </c>
      <c r="AW17">
        <v>43.112800901596572</v>
      </c>
      <c r="AX17">
        <v>66.864582118895186</v>
      </c>
      <c r="AY17">
        <v>50.743828692666014</v>
      </c>
      <c r="AZ17">
        <v>56.21052973869466</v>
      </c>
    </row>
    <row r="18" spans="2:52" x14ac:dyDescent="0.25">
      <c r="B18">
        <v>2025</v>
      </c>
      <c r="C18">
        <v>65.36854359158184</v>
      </c>
      <c r="D18">
        <v>48.190273797660872</v>
      </c>
      <c r="E18">
        <v>55.117100822851626</v>
      </c>
      <c r="F18">
        <v>57.814081724189968</v>
      </c>
      <c r="G18">
        <v>79.35156987153357</v>
      </c>
      <c r="H18">
        <v>47.324291521784467</v>
      </c>
      <c r="I18">
        <v>57.738600863919245</v>
      </c>
      <c r="J18">
        <v>62.805290149340152</v>
      </c>
      <c r="K18">
        <v>54.833970085891437</v>
      </c>
      <c r="L18">
        <v>52.790706789411018</v>
      </c>
      <c r="M18">
        <v>58.63202446122375</v>
      </c>
      <c r="N18">
        <v>57.44432278515022</v>
      </c>
      <c r="O18">
        <v>44.967456826647336</v>
      </c>
      <c r="P18">
        <v>71.446936488248198</v>
      </c>
      <c r="Q18">
        <v>53.409888037940291</v>
      </c>
      <c r="R18">
        <v>60.330488259237306</v>
      </c>
      <c r="T18">
        <v>64.077967975699181</v>
      </c>
      <c r="U18">
        <v>47.183364357117021</v>
      </c>
      <c r="V18">
        <v>53.297613022023924</v>
      </c>
      <c r="W18">
        <v>54.894692335698608</v>
      </c>
      <c r="X18">
        <v>78.549965410477057</v>
      </c>
      <c r="Y18">
        <v>45.310177872618034</v>
      </c>
      <c r="Z18">
        <v>54.80728148291216</v>
      </c>
      <c r="AA18">
        <v>60.647345214474385</v>
      </c>
      <c r="AB18">
        <v>53.13150724859274</v>
      </c>
      <c r="AC18">
        <v>50.741649074488215</v>
      </c>
      <c r="AD18">
        <v>56.469157156260579</v>
      </c>
      <c r="AE18">
        <v>55.144289528733594</v>
      </c>
      <c r="AF18">
        <v>43.903858177112632</v>
      </c>
      <c r="AG18">
        <v>69.687252626071214</v>
      </c>
      <c r="AH18">
        <v>51.530588158993652</v>
      </c>
      <c r="AI18">
        <v>58.725184176482976</v>
      </c>
      <c r="AK18">
        <v>59.743864555951788</v>
      </c>
      <c r="AL18">
        <v>45.435352149838572</v>
      </c>
      <c r="AM18">
        <v>50.534831834421297</v>
      </c>
      <c r="AN18">
        <v>51.670106070176217</v>
      </c>
      <c r="AO18">
        <v>74.715646697297075</v>
      </c>
      <c r="AP18">
        <v>43.056205397083822</v>
      </c>
      <c r="AQ18">
        <v>51.695855026798405</v>
      </c>
      <c r="AR18">
        <v>57.690596781774801</v>
      </c>
      <c r="AS18">
        <v>50.119336248401886</v>
      </c>
      <c r="AT18">
        <v>48.845668591920493</v>
      </c>
      <c r="AU18">
        <v>55.235349340607044</v>
      </c>
      <c r="AV18">
        <v>52.154978661800158</v>
      </c>
      <c r="AW18">
        <v>42.268942810099432</v>
      </c>
      <c r="AX18">
        <v>65.529206719696475</v>
      </c>
      <c r="AY18">
        <v>49.35256061401671</v>
      </c>
      <c r="AZ18">
        <v>55.300130751865737</v>
      </c>
    </row>
    <row r="19" spans="2:52" x14ac:dyDescent="0.25">
      <c r="B19">
        <v>2026</v>
      </c>
      <c r="C19">
        <v>65.17697579477867</v>
      </c>
      <c r="D19">
        <v>47.75295046829639</v>
      </c>
      <c r="E19">
        <v>54.673606488396231</v>
      </c>
      <c r="F19">
        <v>57.416537025851603</v>
      </c>
      <c r="G19">
        <v>78.685861336664459</v>
      </c>
      <c r="H19">
        <v>47.034403567105841</v>
      </c>
      <c r="I19">
        <v>57.831290768355721</v>
      </c>
      <c r="J19">
        <v>62.38439720929685</v>
      </c>
      <c r="K19">
        <v>54.451672731113504</v>
      </c>
      <c r="L19">
        <v>52.656787581116973</v>
      </c>
      <c r="M19">
        <v>58.23268639676548</v>
      </c>
      <c r="N19">
        <v>57.330796815173976</v>
      </c>
      <c r="O19">
        <v>44.788483227592174</v>
      </c>
      <c r="P19">
        <v>70.983490951389143</v>
      </c>
      <c r="Q19">
        <v>52.959101263130357</v>
      </c>
      <c r="R19">
        <v>60.1266982199826</v>
      </c>
      <c r="T19">
        <v>63.763252943993209</v>
      </c>
      <c r="U19">
        <v>46.638661192081457</v>
      </c>
      <c r="V19">
        <v>52.201795155242223</v>
      </c>
      <c r="W19">
        <v>53.738693549335558</v>
      </c>
      <c r="X19">
        <v>77.619180953272121</v>
      </c>
      <c r="Y19">
        <v>44.903643434164053</v>
      </c>
      <c r="Z19">
        <v>54.340845970383072</v>
      </c>
      <c r="AA19">
        <v>59.213613599453979</v>
      </c>
      <c r="AB19">
        <v>52.350037654443668</v>
      </c>
      <c r="AC19">
        <v>50.247532987743902</v>
      </c>
      <c r="AD19">
        <v>55.761610408260381</v>
      </c>
      <c r="AE19">
        <v>55.115632486910819</v>
      </c>
      <c r="AF19">
        <v>43.469266506471087</v>
      </c>
      <c r="AG19">
        <v>68.723900140900241</v>
      </c>
      <c r="AH19">
        <v>50.673660198427974</v>
      </c>
      <c r="AI19">
        <v>58.166059298065434</v>
      </c>
      <c r="AK19">
        <v>56.370205593926876</v>
      </c>
      <c r="AL19">
        <v>43.972713945410341</v>
      </c>
      <c r="AM19">
        <v>48.076042394423141</v>
      </c>
      <c r="AN19">
        <v>49.017765455234574</v>
      </c>
      <c r="AO19">
        <v>69.228088578088304</v>
      </c>
      <c r="AP19">
        <v>42.063746775163452</v>
      </c>
      <c r="AQ19">
        <v>49.409345507025151</v>
      </c>
      <c r="AR19">
        <v>54.653098658109315</v>
      </c>
      <c r="AS19">
        <v>48.139536569315275</v>
      </c>
      <c r="AT19">
        <v>47.271122815270203</v>
      </c>
      <c r="AU19">
        <v>52.30890410466273</v>
      </c>
      <c r="AV19">
        <v>50.49324161614981</v>
      </c>
      <c r="AW19">
        <v>41.313100101743181</v>
      </c>
      <c r="AX19">
        <v>61.910222258467627</v>
      </c>
      <c r="AY19">
        <v>47.25084493759951</v>
      </c>
      <c r="AZ19">
        <v>52.675327130297134</v>
      </c>
    </row>
    <row r="20" spans="2:52" x14ac:dyDescent="0.25">
      <c r="B20">
        <v>2027</v>
      </c>
      <c r="C20">
        <v>64.9854079979755</v>
      </c>
      <c r="D20">
        <v>47.315627138931916</v>
      </c>
      <c r="E20">
        <v>54.230112153940851</v>
      </c>
      <c r="F20">
        <v>57.018992327513239</v>
      </c>
      <c r="G20">
        <v>78.020152801795348</v>
      </c>
      <c r="H20">
        <v>46.744515612427222</v>
      </c>
      <c r="I20">
        <v>57.923980672792197</v>
      </c>
      <c r="J20">
        <v>61.963504269253541</v>
      </c>
      <c r="K20">
        <v>54.069375376335572</v>
      </c>
      <c r="L20">
        <v>52.522868372822934</v>
      </c>
      <c r="M20">
        <v>57.83334833230721</v>
      </c>
      <c r="N20">
        <v>57.217270845197739</v>
      </c>
      <c r="O20">
        <v>44.609509628537012</v>
      </c>
      <c r="P20">
        <v>70.520045414530102</v>
      </c>
      <c r="Q20">
        <v>52.50831448832043</v>
      </c>
      <c r="R20">
        <v>59.922908180727902</v>
      </c>
      <c r="T20">
        <v>63.448537912287236</v>
      </c>
      <c r="U20">
        <v>46.093958027045886</v>
      </c>
      <c r="V20">
        <v>51.105977288460515</v>
      </c>
      <c r="W20">
        <v>52.582694762972508</v>
      </c>
      <c r="X20">
        <v>76.688396496067185</v>
      </c>
      <c r="Y20">
        <v>44.497108995710072</v>
      </c>
      <c r="Z20">
        <v>53.87441045785399</v>
      </c>
      <c r="AA20">
        <v>57.779881984433558</v>
      </c>
      <c r="AB20">
        <v>51.568568060294588</v>
      </c>
      <c r="AC20">
        <v>49.753416900999589</v>
      </c>
      <c r="AD20">
        <v>55.054063660260169</v>
      </c>
      <c r="AE20">
        <v>55.086975445088036</v>
      </c>
      <c r="AF20">
        <v>43.034674835829534</v>
      </c>
      <c r="AG20">
        <v>67.760547655729283</v>
      </c>
      <c r="AH20">
        <v>49.816732237862297</v>
      </c>
      <c r="AI20">
        <v>57.606934419647885</v>
      </c>
      <c r="AK20">
        <v>52.996546631901964</v>
      </c>
      <c r="AL20">
        <v>42.51007574098211</v>
      </c>
      <c r="AM20">
        <v>45.617252954424984</v>
      </c>
      <c r="AN20">
        <v>46.365424840292931</v>
      </c>
      <c r="AO20">
        <v>63.740530458879512</v>
      </c>
      <c r="AP20">
        <v>41.071288153243088</v>
      </c>
      <c r="AQ20">
        <v>47.122835987251904</v>
      </c>
      <c r="AR20">
        <v>51.615600534443814</v>
      </c>
      <c r="AS20">
        <v>46.159736890228658</v>
      </c>
      <c r="AT20">
        <v>45.696577038619907</v>
      </c>
      <c r="AU20">
        <v>49.382458868718416</v>
      </c>
      <c r="AV20">
        <v>48.831504570499462</v>
      </c>
      <c r="AW20">
        <v>40.357257393386931</v>
      </c>
      <c r="AX20">
        <v>58.291237797238786</v>
      </c>
      <c r="AY20">
        <v>45.149129261182296</v>
      </c>
      <c r="AZ20">
        <v>50.050523508728546</v>
      </c>
    </row>
    <row r="21" spans="2:52" x14ac:dyDescent="0.25">
      <c r="B21">
        <v>2028</v>
      </c>
      <c r="C21">
        <v>64.79384020117233</v>
      </c>
      <c r="D21">
        <v>46.878303809567434</v>
      </c>
      <c r="E21">
        <v>53.786617819485464</v>
      </c>
      <c r="F21">
        <v>56.621447629174874</v>
      </c>
      <c r="G21">
        <v>77.354444266926251</v>
      </c>
      <c r="H21">
        <v>46.454627657748603</v>
      </c>
      <c r="I21">
        <v>58.01667057722868</v>
      </c>
      <c r="J21">
        <v>61.542611329210231</v>
      </c>
      <c r="K21">
        <v>53.687078021557639</v>
      </c>
      <c r="L21">
        <v>52.388949164528889</v>
      </c>
      <c r="M21">
        <v>57.434010267848933</v>
      </c>
      <c r="N21">
        <v>57.103744875221501</v>
      </c>
      <c r="O21">
        <v>44.43053602948185</v>
      </c>
      <c r="P21">
        <v>70.056599877671047</v>
      </c>
      <c r="Q21">
        <v>52.057527713510495</v>
      </c>
      <c r="R21">
        <v>59.719118141473203</v>
      </c>
      <c r="T21">
        <v>63.133822880581263</v>
      </c>
      <c r="U21">
        <v>45.549254862010315</v>
      </c>
      <c r="V21">
        <v>50.010159421678807</v>
      </c>
      <c r="W21">
        <v>51.426695976609466</v>
      </c>
      <c r="X21">
        <v>75.757612038862248</v>
      </c>
      <c r="Y21">
        <v>44.09057455725609</v>
      </c>
      <c r="Z21">
        <v>53.407974945324909</v>
      </c>
      <c r="AA21">
        <v>56.346150369413138</v>
      </c>
      <c r="AB21">
        <v>50.787098466145515</v>
      </c>
      <c r="AC21">
        <v>49.259300814255283</v>
      </c>
      <c r="AD21">
        <v>54.346516912259972</v>
      </c>
      <c r="AE21">
        <v>55.058318403265261</v>
      </c>
      <c r="AF21">
        <v>42.600083165187989</v>
      </c>
      <c r="AG21">
        <v>66.797195170558311</v>
      </c>
      <c r="AH21">
        <v>48.959804277296612</v>
      </c>
      <c r="AI21">
        <v>57.04780954123035</v>
      </c>
      <c r="AK21">
        <v>49.622887669877045</v>
      </c>
      <c r="AL21">
        <v>41.047437536553886</v>
      </c>
      <c r="AM21">
        <v>43.158463514426828</v>
      </c>
      <c r="AN21">
        <v>43.713084225351295</v>
      </c>
      <c r="AO21">
        <v>58.252972339670727</v>
      </c>
      <c r="AP21">
        <v>40.078829531322718</v>
      </c>
      <c r="AQ21">
        <v>44.836326467478649</v>
      </c>
      <c r="AR21">
        <v>48.578102410778321</v>
      </c>
      <c r="AS21">
        <v>44.179937211142047</v>
      </c>
      <c r="AT21">
        <v>44.122031261969617</v>
      </c>
      <c r="AU21">
        <v>46.456013632774109</v>
      </c>
      <c r="AV21">
        <v>47.169767524849114</v>
      </c>
      <c r="AW21">
        <v>39.401414685030673</v>
      </c>
      <c r="AX21">
        <v>54.672253336009945</v>
      </c>
      <c r="AY21">
        <v>43.047413584765089</v>
      </c>
      <c r="AZ21">
        <v>47.42571988715995</v>
      </c>
    </row>
    <row r="22" spans="2:52" x14ac:dyDescent="0.25">
      <c r="B22">
        <v>2029</v>
      </c>
      <c r="C22">
        <v>64.60227240436916</v>
      </c>
      <c r="D22">
        <v>46.440980480202953</v>
      </c>
      <c r="E22">
        <v>53.343123485030077</v>
      </c>
      <c r="F22">
        <v>56.223902930836509</v>
      </c>
      <c r="G22">
        <v>76.688735732057154</v>
      </c>
      <c r="H22">
        <v>46.164739703069984</v>
      </c>
      <c r="I22">
        <v>58.109360481665156</v>
      </c>
      <c r="J22">
        <v>61.121718389166929</v>
      </c>
      <c r="K22">
        <v>53.304780666779706</v>
      </c>
      <c r="L22">
        <v>52.25502995623485</v>
      </c>
      <c r="M22">
        <v>57.034672203390656</v>
      </c>
      <c r="N22">
        <v>56.990218905245264</v>
      </c>
      <c r="O22">
        <v>44.251562430426688</v>
      </c>
      <c r="P22">
        <v>69.593154340811992</v>
      </c>
      <c r="Q22">
        <v>51.606740938700568</v>
      </c>
      <c r="R22">
        <v>59.515328102218504</v>
      </c>
      <c r="T22">
        <v>62.819107848875291</v>
      </c>
      <c r="U22">
        <v>45.004551696974744</v>
      </c>
      <c r="V22">
        <v>48.914341554897106</v>
      </c>
      <c r="W22">
        <v>50.270697190246416</v>
      </c>
      <c r="X22">
        <v>74.826827581657327</v>
      </c>
      <c r="Y22">
        <v>43.684040118802109</v>
      </c>
      <c r="Z22">
        <v>52.941539432795821</v>
      </c>
      <c r="AA22">
        <v>54.912418754392718</v>
      </c>
      <c r="AB22">
        <v>50.005628871996436</v>
      </c>
      <c r="AC22">
        <v>48.76518472751097</v>
      </c>
      <c r="AD22">
        <v>53.638970164259767</v>
      </c>
      <c r="AE22">
        <v>55.029661361442479</v>
      </c>
      <c r="AF22">
        <v>42.165491494546444</v>
      </c>
      <c r="AG22">
        <v>65.833842685387339</v>
      </c>
      <c r="AH22">
        <v>48.102876316730935</v>
      </c>
      <c r="AI22">
        <v>56.488684662812801</v>
      </c>
      <c r="AK22">
        <v>46.249228707852126</v>
      </c>
      <c r="AL22">
        <v>39.584799332125655</v>
      </c>
      <c r="AM22">
        <v>40.699674074428671</v>
      </c>
      <c r="AN22">
        <v>41.060743610409652</v>
      </c>
      <c r="AO22">
        <v>52.765414220461942</v>
      </c>
      <c r="AP22">
        <v>39.086370909402348</v>
      </c>
      <c r="AQ22">
        <v>42.549816947705402</v>
      </c>
      <c r="AR22">
        <v>45.540604287112821</v>
      </c>
      <c r="AS22">
        <v>42.200137532055436</v>
      </c>
      <c r="AT22">
        <v>42.547485485319321</v>
      </c>
      <c r="AU22">
        <v>43.529568396829802</v>
      </c>
      <c r="AV22">
        <v>45.508030479198766</v>
      </c>
      <c r="AW22">
        <v>38.445571976674422</v>
      </c>
      <c r="AX22">
        <v>51.053268874781097</v>
      </c>
      <c r="AY22">
        <v>40.945697908347881</v>
      </c>
      <c r="AZ22">
        <v>44.800916265591354</v>
      </c>
    </row>
    <row r="23" spans="2:52" x14ac:dyDescent="0.25">
      <c r="B23">
        <v>2030</v>
      </c>
      <c r="C23">
        <v>64.410704607565975</v>
      </c>
      <c r="D23">
        <v>46.003657150838464</v>
      </c>
      <c r="E23">
        <v>52.899629150574675</v>
      </c>
      <c r="F23">
        <v>55.826358232498123</v>
      </c>
      <c r="G23">
        <v>76.023027197188043</v>
      </c>
      <c r="H23">
        <v>45.874851748391343</v>
      </c>
      <c r="I23">
        <v>58.202050386101618</v>
      </c>
      <c r="J23">
        <v>60.700825449123606</v>
      </c>
      <c r="K23">
        <v>52.922483312001759</v>
      </c>
      <c r="L23">
        <v>52.12111074794079</v>
      </c>
      <c r="M23">
        <v>56.635334138932372</v>
      </c>
      <c r="N23">
        <v>56.876692935269006</v>
      </c>
      <c r="O23">
        <v>44.072588831371519</v>
      </c>
      <c r="P23">
        <v>69.129708803952923</v>
      </c>
      <c r="Q23">
        <v>51.15595416389062</v>
      </c>
      <c r="R23">
        <v>59.311538062963791</v>
      </c>
      <c r="T23">
        <v>62.504392817169318</v>
      </c>
      <c r="U23">
        <v>44.45984853193918</v>
      </c>
      <c r="V23">
        <v>47.818523688115405</v>
      </c>
      <c r="W23">
        <v>49.114698403883374</v>
      </c>
      <c r="X23">
        <v>73.896043124452405</v>
      </c>
      <c r="Y23">
        <v>43.277505680348128</v>
      </c>
      <c r="Z23">
        <v>52.47510392026674</v>
      </c>
      <c r="AA23">
        <v>53.478687139372305</v>
      </c>
      <c r="AB23">
        <v>49.224159277847363</v>
      </c>
      <c r="AC23">
        <v>48.271068640766671</v>
      </c>
      <c r="AD23">
        <v>52.93142341625957</v>
      </c>
      <c r="AE23">
        <v>55.00100431961971</v>
      </c>
      <c r="AF23">
        <v>41.730899823904906</v>
      </c>
      <c r="AG23">
        <v>64.870490200216381</v>
      </c>
      <c r="AH23">
        <v>47.245948356165265</v>
      </c>
      <c r="AI23">
        <v>55.929559784395266</v>
      </c>
      <c r="AK23">
        <v>42.875569745827228</v>
      </c>
      <c r="AL23">
        <v>38.122161127697439</v>
      </c>
      <c r="AM23">
        <v>38.240884634430529</v>
      </c>
      <c r="AN23">
        <v>38.408402995468023</v>
      </c>
      <c r="AO23">
        <v>47.277856101253178</v>
      </c>
      <c r="AP23">
        <v>38.093912287481992</v>
      </c>
      <c r="AQ23">
        <v>40.263307427932162</v>
      </c>
      <c r="AR23">
        <v>42.503106163447342</v>
      </c>
      <c r="AS23">
        <v>40.220337852968839</v>
      </c>
      <c r="AT23">
        <v>40.972939708669045</v>
      </c>
      <c r="AU23">
        <v>40.603123160885502</v>
      </c>
      <c r="AV23">
        <v>43.846293433548425</v>
      </c>
      <c r="AW23">
        <v>37.489729268318186</v>
      </c>
      <c r="AX23">
        <v>47.434284413552263</v>
      </c>
      <c r="AY23">
        <v>38.843982231930681</v>
      </c>
      <c r="AZ23">
        <v>42.176112644022773</v>
      </c>
    </row>
    <row r="24" spans="2:52" x14ac:dyDescent="0.25">
      <c r="B24">
        <v>2031</v>
      </c>
      <c r="C24">
        <v>64.142595869764634</v>
      </c>
      <c r="D24">
        <v>45.909401852583088</v>
      </c>
      <c r="E24">
        <v>52.461117358972409</v>
      </c>
      <c r="F24">
        <v>55.508008142963085</v>
      </c>
      <c r="G24">
        <v>75.45457832492778</v>
      </c>
      <c r="H24">
        <v>45.772270099411408</v>
      </c>
      <c r="I24">
        <v>58.13765062764891</v>
      </c>
      <c r="J24">
        <v>60.405597435098258</v>
      </c>
      <c r="K24">
        <v>52.816403555073805</v>
      </c>
      <c r="L24">
        <v>52.39270883218601</v>
      </c>
      <c r="M24">
        <v>56.298855979115203</v>
      </c>
      <c r="N24">
        <v>56.960892160155488</v>
      </c>
      <c r="O24">
        <v>44.145020598200126</v>
      </c>
      <c r="P24">
        <v>68.651256673900292</v>
      </c>
      <c r="Q24">
        <v>50.743111088066385</v>
      </c>
      <c r="R24">
        <v>59.109495468620452</v>
      </c>
      <c r="T24">
        <v>61.87952214726235</v>
      </c>
      <c r="U24">
        <v>43.796518162250287</v>
      </c>
      <c r="V24">
        <v>46.683269298887389</v>
      </c>
      <c r="W24">
        <v>47.375763592180896</v>
      </c>
      <c r="X24">
        <v>70.151013526988706</v>
      </c>
      <c r="Y24">
        <v>42.530682690979567</v>
      </c>
      <c r="Z24">
        <v>51.720537570721092</v>
      </c>
      <c r="AA24">
        <v>51.708476923298441</v>
      </c>
      <c r="AB24">
        <v>48.164372811133582</v>
      </c>
      <c r="AC24">
        <v>47.09494517290144</v>
      </c>
      <c r="AD24">
        <v>51.347262004557521</v>
      </c>
      <c r="AE24">
        <v>54.302910104005107</v>
      </c>
      <c r="AF24">
        <v>41.283973975222146</v>
      </c>
      <c r="AG24">
        <v>63.198654626811653</v>
      </c>
      <c r="AH24">
        <v>46.089806182952358</v>
      </c>
      <c r="AI24">
        <v>54.749794378621942</v>
      </c>
      <c r="AK24">
        <v>41.13977303699005</v>
      </c>
      <c r="AL24">
        <v>37.330808206064702</v>
      </c>
      <c r="AM24">
        <v>37.520205921301731</v>
      </c>
      <c r="AN24">
        <v>37.525294675164112</v>
      </c>
      <c r="AO24">
        <v>44.635388471711167</v>
      </c>
      <c r="AP24">
        <v>37.283652206951366</v>
      </c>
      <c r="AQ24">
        <v>38.988455272297223</v>
      </c>
      <c r="AR24">
        <v>41.363963405303423</v>
      </c>
      <c r="AS24">
        <v>39.042845812683822</v>
      </c>
      <c r="AT24">
        <v>39.618794945017981</v>
      </c>
      <c r="AU24">
        <v>39.485627570647985</v>
      </c>
      <c r="AV24">
        <v>42.693926044674349</v>
      </c>
      <c r="AW24">
        <v>36.958202044087798</v>
      </c>
      <c r="AX24">
        <v>44.905583539303656</v>
      </c>
      <c r="AY24">
        <v>37.804663771075539</v>
      </c>
      <c r="AZ24">
        <v>40.725666815693522</v>
      </c>
    </row>
    <row r="25" spans="2:52" x14ac:dyDescent="0.25">
      <c r="B25">
        <v>2032</v>
      </c>
      <c r="C25">
        <v>63.874487131963292</v>
      </c>
      <c r="D25">
        <v>45.815146554327711</v>
      </c>
      <c r="E25">
        <v>52.022605567370135</v>
      </c>
      <c r="F25">
        <v>55.189658053428047</v>
      </c>
      <c r="G25">
        <v>74.886129452667518</v>
      </c>
      <c r="H25">
        <v>45.669688450431472</v>
      </c>
      <c r="I25">
        <v>58.073250869196187</v>
      </c>
      <c r="J25">
        <v>60.110369421072917</v>
      </c>
      <c r="K25">
        <v>52.710323798145843</v>
      </c>
      <c r="L25">
        <v>52.664306916431222</v>
      </c>
      <c r="M25">
        <v>55.962377819298034</v>
      </c>
      <c r="N25">
        <v>57.045091385041971</v>
      </c>
      <c r="O25">
        <v>44.217452365028734</v>
      </c>
      <c r="P25">
        <v>68.172804543847661</v>
      </c>
      <c r="Q25">
        <v>50.330268012242158</v>
      </c>
      <c r="R25">
        <v>58.907452874277098</v>
      </c>
      <c r="T25">
        <v>61.254651477355367</v>
      </c>
      <c r="U25">
        <v>43.133187792561394</v>
      </c>
      <c r="V25">
        <v>45.548014909659372</v>
      </c>
      <c r="W25">
        <v>45.636828780478417</v>
      </c>
      <c r="X25">
        <v>66.405983929524993</v>
      </c>
      <c r="Y25">
        <v>41.783859701611</v>
      </c>
      <c r="Z25">
        <v>50.965971221175451</v>
      </c>
      <c r="AA25">
        <v>49.938266707224578</v>
      </c>
      <c r="AB25">
        <v>47.104586344419801</v>
      </c>
      <c r="AC25">
        <v>45.918821705036208</v>
      </c>
      <c r="AD25">
        <v>49.763100592855466</v>
      </c>
      <c r="AE25">
        <v>53.604815888390505</v>
      </c>
      <c r="AF25">
        <v>40.837048126539386</v>
      </c>
      <c r="AG25">
        <v>61.526819053406918</v>
      </c>
      <c r="AH25">
        <v>44.933664009739459</v>
      </c>
      <c r="AI25">
        <v>53.570028972848618</v>
      </c>
      <c r="AK25">
        <v>39.403976328152879</v>
      </c>
      <c r="AL25">
        <v>36.539455284431966</v>
      </c>
      <c r="AM25">
        <v>36.79952720817294</v>
      </c>
      <c r="AN25">
        <v>36.642186354860193</v>
      </c>
      <c r="AO25">
        <v>41.992920842169148</v>
      </c>
      <c r="AP25">
        <v>36.473392126420741</v>
      </c>
      <c r="AQ25">
        <v>37.713603116662277</v>
      </c>
      <c r="AR25">
        <v>40.224820647159504</v>
      </c>
      <c r="AS25">
        <v>37.865353772398805</v>
      </c>
      <c r="AT25">
        <v>38.264650181366925</v>
      </c>
      <c r="AU25">
        <v>38.368131980410475</v>
      </c>
      <c r="AV25">
        <v>41.541558655800273</v>
      </c>
      <c r="AW25">
        <v>36.426674819857418</v>
      </c>
      <c r="AX25">
        <v>42.376882665055057</v>
      </c>
      <c r="AY25">
        <v>36.765345310220404</v>
      </c>
      <c r="AZ25">
        <v>39.275220987364271</v>
      </c>
    </row>
    <row r="26" spans="2:52" x14ac:dyDescent="0.25">
      <c r="B26">
        <v>2033</v>
      </c>
      <c r="C26">
        <v>63.60637839416195</v>
      </c>
      <c r="D26">
        <v>45.720891256072328</v>
      </c>
      <c r="E26">
        <v>51.584093775767869</v>
      </c>
      <c r="F26">
        <v>54.871307963893003</v>
      </c>
      <c r="G26">
        <v>74.317680580407256</v>
      </c>
      <c r="H26">
        <v>45.567106801451537</v>
      </c>
      <c r="I26">
        <v>58.008851110743478</v>
      </c>
      <c r="J26">
        <v>59.81514140704757</v>
      </c>
      <c r="K26">
        <v>52.604244041217889</v>
      </c>
      <c r="L26">
        <v>52.935905000676442</v>
      </c>
      <c r="M26">
        <v>55.625899659480865</v>
      </c>
      <c r="N26">
        <v>57.129290609928447</v>
      </c>
      <c r="O26">
        <v>44.289884131857349</v>
      </c>
      <c r="P26">
        <v>67.694352413795016</v>
      </c>
      <c r="Q26">
        <v>49.917424936417923</v>
      </c>
      <c r="R26">
        <v>58.705410279933758</v>
      </c>
      <c r="T26">
        <v>60.629780807448384</v>
      </c>
      <c r="U26">
        <v>42.469857422872501</v>
      </c>
      <c r="V26">
        <v>44.412760520431348</v>
      </c>
      <c r="W26">
        <v>43.897893968775939</v>
      </c>
      <c r="X26">
        <v>62.660954332061287</v>
      </c>
      <c r="Y26">
        <v>41.03703671224244</v>
      </c>
      <c r="Z26">
        <v>50.211404871629803</v>
      </c>
      <c r="AA26">
        <v>48.168056491150715</v>
      </c>
      <c r="AB26">
        <v>46.044799877706012</v>
      </c>
      <c r="AC26">
        <v>44.742698237170977</v>
      </c>
      <c r="AD26">
        <v>48.178939181153417</v>
      </c>
      <c r="AE26">
        <v>52.906721672775902</v>
      </c>
      <c r="AF26">
        <v>40.390122277856634</v>
      </c>
      <c r="AG26">
        <v>59.854983480002176</v>
      </c>
      <c r="AH26">
        <v>43.777521836526553</v>
      </c>
      <c r="AI26">
        <v>52.390263567075294</v>
      </c>
      <c r="AK26">
        <v>37.668179619315708</v>
      </c>
      <c r="AL26">
        <v>35.74810236279923</v>
      </c>
      <c r="AM26">
        <v>36.078848495044141</v>
      </c>
      <c r="AN26">
        <v>35.759078034556282</v>
      </c>
      <c r="AO26">
        <v>39.35045321262713</v>
      </c>
      <c r="AP26">
        <v>35.663132045890116</v>
      </c>
      <c r="AQ26">
        <v>36.438750961027338</v>
      </c>
      <c r="AR26">
        <v>39.085677889015585</v>
      </c>
      <c r="AS26">
        <v>36.687861732113788</v>
      </c>
      <c r="AT26">
        <v>36.910505417715868</v>
      </c>
      <c r="AU26">
        <v>37.250636390172964</v>
      </c>
      <c r="AV26">
        <v>40.389191266926197</v>
      </c>
      <c r="AW26">
        <v>35.89514759562703</v>
      </c>
      <c r="AX26">
        <v>39.848181790806457</v>
      </c>
      <c r="AY26">
        <v>35.726026849365262</v>
      </c>
      <c r="AZ26">
        <v>37.824775159035013</v>
      </c>
    </row>
    <row r="27" spans="2:52" x14ac:dyDescent="0.25">
      <c r="B27">
        <v>2034</v>
      </c>
      <c r="C27">
        <v>63.338269656360602</v>
      </c>
      <c r="D27">
        <v>45.626635957816951</v>
      </c>
      <c r="E27">
        <v>51.145581984165602</v>
      </c>
      <c r="F27">
        <v>54.552957874357958</v>
      </c>
      <c r="G27">
        <v>73.749231708146993</v>
      </c>
      <c r="H27">
        <v>45.464525152471602</v>
      </c>
      <c r="I27">
        <v>57.944451352290756</v>
      </c>
      <c r="J27">
        <v>59.519913393022222</v>
      </c>
      <c r="K27">
        <v>52.498164284289928</v>
      </c>
      <c r="L27">
        <v>53.207503084921655</v>
      </c>
      <c r="M27">
        <v>55.289421499663689</v>
      </c>
      <c r="N27">
        <v>57.213489834814922</v>
      </c>
      <c r="O27">
        <v>44.362315898685964</v>
      </c>
      <c r="P27">
        <v>67.215900283742386</v>
      </c>
      <c r="Q27">
        <v>49.504581860593689</v>
      </c>
      <c r="R27">
        <v>58.503367685590419</v>
      </c>
      <c r="T27">
        <v>60.004910137541415</v>
      </c>
      <c r="U27">
        <v>41.806527053183615</v>
      </c>
      <c r="V27">
        <v>43.277506131203332</v>
      </c>
      <c r="W27">
        <v>42.158959157073461</v>
      </c>
      <c r="X27">
        <v>58.915924734597581</v>
      </c>
      <c r="Y27">
        <v>40.290213722873872</v>
      </c>
      <c r="Z27">
        <v>49.456838522084155</v>
      </c>
      <c r="AA27">
        <v>46.397846275076851</v>
      </c>
      <c r="AB27">
        <v>44.985013410992224</v>
      </c>
      <c r="AC27">
        <v>43.566574769305753</v>
      </c>
      <c r="AD27">
        <v>46.594777769451369</v>
      </c>
      <c r="AE27">
        <v>52.208627457161292</v>
      </c>
      <c r="AF27">
        <v>39.943196429173874</v>
      </c>
      <c r="AG27">
        <v>58.183147906597441</v>
      </c>
      <c r="AH27">
        <v>42.621379663313647</v>
      </c>
      <c r="AI27">
        <v>51.21049816130197</v>
      </c>
      <c r="AK27">
        <v>35.932382910478537</v>
      </c>
      <c r="AL27">
        <v>34.956749441166494</v>
      </c>
      <c r="AM27">
        <v>35.35816978191535</v>
      </c>
      <c r="AN27">
        <v>34.875969714252363</v>
      </c>
      <c r="AO27">
        <v>36.707985583085119</v>
      </c>
      <c r="AP27">
        <v>34.852871965359491</v>
      </c>
      <c r="AQ27">
        <v>35.1638988053924</v>
      </c>
      <c r="AR27">
        <v>37.946535130871666</v>
      </c>
      <c r="AS27">
        <v>35.510369691828771</v>
      </c>
      <c r="AT27">
        <v>35.556360654064811</v>
      </c>
      <c r="AU27">
        <v>36.133140799935454</v>
      </c>
      <c r="AV27">
        <v>39.236823878052121</v>
      </c>
      <c r="AW27">
        <v>35.363620371396642</v>
      </c>
      <c r="AX27">
        <v>37.31948091655785</v>
      </c>
      <c r="AY27">
        <v>34.68670838851012</v>
      </c>
      <c r="AZ27">
        <v>36.374329330705763</v>
      </c>
    </row>
    <row r="28" spans="2:52" x14ac:dyDescent="0.25">
      <c r="B28">
        <v>2035</v>
      </c>
      <c r="C28">
        <v>63.070160918559267</v>
      </c>
      <c r="D28">
        <v>45.532380659561589</v>
      </c>
      <c r="E28">
        <v>50.70707019256335</v>
      </c>
      <c r="F28">
        <v>54.234607784822941</v>
      </c>
      <c r="G28">
        <v>73.18078283588676</v>
      </c>
      <c r="H28">
        <v>45.36194350349168</v>
      </c>
      <c r="I28">
        <v>57.880051593838047</v>
      </c>
      <c r="J28">
        <v>59.224685378996881</v>
      </c>
      <c r="K28">
        <v>52.392084527361988</v>
      </c>
      <c r="L28">
        <v>53.479101169166881</v>
      </c>
      <c r="M28">
        <v>54.952943339846534</v>
      </c>
      <c r="N28">
        <v>57.297689059701412</v>
      </c>
      <c r="O28">
        <v>44.434747665514585</v>
      </c>
      <c r="P28">
        <v>66.737448153689769</v>
      </c>
      <c r="Q28">
        <v>49.091738784769476</v>
      </c>
      <c r="R28">
        <v>58.301325091247094</v>
      </c>
      <c r="T28">
        <v>59.380039467634433</v>
      </c>
      <c r="U28">
        <v>41.143196683494722</v>
      </c>
      <c r="V28">
        <v>42.142251741975308</v>
      </c>
      <c r="W28">
        <v>40.420024345370983</v>
      </c>
      <c r="X28">
        <v>55.170895137133876</v>
      </c>
      <c r="Y28">
        <v>39.543390733505312</v>
      </c>
      <c r="Z28">
        <v>48.702272172538514</v>
      </c>
      <c r="AA28">
        <v>44.627636059002988</v>
      </c>
      <c r="AB28">
        <v>43.925226944278442</v>
      </c>
      <c r="AC28">
        <v>42.390451301440521</v>
      </c>
      <c r="AD28">
        <v>45.010616357749313</v>
      </c>
      <c r="AE28">
        <v>51.510533241546689</v>
      </c>
      <c r="AF28">
        <v>39.496270580491121</v>
      </c>
      <c r="AG28">
        <v>56.511312333192713</v>
      </c>
      <c r="AH28">
        <v>41.465237490100741</v>
      </c>
      <c r="AI28">
        <v>50.030732755528653</v>
      </c>
      <c r="AK28">
        <v>34.19658620164136</v>
      </c>
      <c r="AL28">
        <v>34.165396519533751</v>
      </c>
      <c r="AM28">
        <v>34.637491068786552</v>
      </c>
      <c r="AN28">
        <v>33.992861393948452</v>
      </c>
      <c r="AO28">
        <v>34.0655179535431</v>
      </c>
      <c r="AP28">
        <v>34.042611884828865</v>
      </c>
      <c r="AQ28">
        <v>33.889046649757454</v>
      </c>
      <c r="AR28">
        <v>36.807392372727747</v>
      </c>
      <c r="AS28">
        <v>34.332877651543754</v>
      </c>
      <c r="AT28">
        <v>34.202215890413754</v>
      </c>
      <c r="AU28">
        <v>35.015645209697936</v>
      </c>
      <c r="AV28">
        <v>38.084456489178045</v>
      </c>
      <c r="AW28">
        <v>34.832093147166255</v>
      </c>
      <c r="AX28">
        <v>34.790780042309251</v>
      </c>
      <c r="AY28">
        <v>33.647389927654977</v>
      </c>
      <c r="AZ28">
        <v>34.923883502376512</v>
      </c>
    </row>
    <row r="29" spans="2:52" x14ac:dyDescent="0.25">
      <c r="B29">
        <v>2036</v>
      </c>
      <c r="C29">
        <v>62.97393651474232</v>
      </c>
      <c r="D29">
        <v>45.963572719138618</v>
      </c>
      <c r="E29">
        <v>50.46314242757002</v>
      </c>
      <c r="F29">
        <v>53.784881742121712</v>
      </c>
      <c r="G29">
        <v>72.829876167924922</v>
      </c>
      <c r="H29">
        <v>45.422566420111949</v>
      </c>
      <c r="I29">
        <v>57.784526025512918</v>
      </c>
      <c r="J29">
        <v>59.107391559447308</v>
      </c>
      <c r="K29">
        <v>52.432361346704667</v>
      </c>
      <c r="L29">
        <v>53.49030271231068</v>
      </c>
      <c r="M29">
        <v>54.384825646489332</v>
      </c>
      <c r="N29">
        <v>57.685872847277871</v>
      </c>
      <c r="O29">
        <v>44.519599170476297</v>
      </c>
      <c r="P29">
        <v>66.390659260251965</v>
      </c>
      <c r="Q29">
        <v>48.669699999870325</v>
      </c>
      <c r="R29">
        <v>58.239379910294616</v>
      </c>
      <c r="T29">
        <v>58.553411687418603</v>
      </c>
      <c r="U29">
        <v>40.926523908662247</v>
      </c>
      <c r="V29">
        <v>41.564529936064694</v>
      </c>
      <c r="W29">
        <v>39.938893073909888</v>
      </c>
      <c r="X29">
        <v>52.291142438296319</v>
      </c>
      <c r="Y29">
        <v>39.355863965853388</v>
      </c>
      <c r="Z29">
        <v>47.762977024522883</v>
      </c>
      <c r="AA29">
        <v>43.970208615802221</v>
      </c>
      <c r="AB29">
        <v>43.23205004814205</v>
      </c>
      <c r="AC29">
        <v>42.05806827470402</v>
      </c>
      <c r="AD29">
        <v>44.437504121101412</v>
      </c>
      <c r="AE29">
        <v>50.567896847505594</v>
      </c>
      <c r="AF29">
        <v>39.452404759513243</v>
      </c>
      <c r="AG29">
        <v>54.404050976320704</v>
      </c>
      <c r="AH29">
        <v>41.104873617108161</v>
      </c>
      <c r="AI29">
        <v>49.126165019483651</v>
      </c>
      <c r="AK29">
        <v>34.424172743480753</v>
      </c>
      <c r="AL29">
        <v>34.433838007815389</v>
      </c>
      <c r="AM29">
        <v>34.6739742529005</v>
      </c>
      <c r="AN29">
        <v>34.150253071638886</v>
      </c>
      <c r="AO29">
        <v>34.278344733247742</v>
      </c>
      <c r="AP29">
        <v>34.266578076116943</v>
      </c>
      <c r="AQ29">
        <v>34.051252732382999</v>
      </c>
      <c r="AR29">
        <v>36.871468846493663</v>
      </c>
      <c r="AS29">
        <v>34.511120118789819</v>
      </c>
      <c r="AT29">
        <v>34.527121927644032</v>
      </c>
      <c r="AU29">
        <v>35.0609106579033</v>
      </c>
      <c r="AV29">
        <v>37.906606413273245</v>
      </c>
      <c r="AW29">
        <v>35.045314268583049</v>
      </c>
      <c r="AX29">
        <v>34.891898128739314</v>
      </c>
      <c r="AY29">
        <v>33.912053067524653</v>
      </c>
      <c r="AZ29">
        <v>35.072449481735021</v>
      </c>
    </row>
    <row r="30" spans="2:52" x14ac:dyDescent="0.25">
      <c r="B30">
        <v>2037</v>
      </c>
      <c r="C30">
        <v>62.877712110925373</v>
      </c>
      <c r="D30">
        <v>46.394764778715647</v>
      </c>
      <c r="E30">
        <v>50.21921466257669</v>
      </c>
      <c r="F30">
        <v>53.33515569942049</v>
      </c>
      <c r="G30">
        <v>72.478969499963085</v>
      </c>
      <c r="H30">
        <v>45.48318933673221</v>
      </c>
      <c r="I30">
        <v>57.689000457187774</v>
      </c>
      <c r="J30">
        <v>58.990097739897735</v>
      </c>
      <c r="K30">
        <v>52.472638166047339</v>
      </c>
      <c r="L30">
        <v>53.501504255454464</v>
      </c>
      <c r="M30">
        <v>53.816707953132131</v>
      </c>
      <c r="N30">
        <v>58.074056634854337</v>
      </c>
      <c r="O30">
        <v>44.604450675438017</v>
      </c>
      <c r="P30">
        <v>66.043870366814161</v>
      </c>
      <c r="Q30">
        <v>48.247661214971174</v>
      </c>
      <c r="R30">
        <v>58.177434729342139</v>
      </c>
      <c r="T30">
        <v>57.726783907202773</v>
      </c>
      <c r="U30">
        <v>40.70985113382978</v>
      </c>
      <c r="V30">
        <v>40.986808130154074</v>
      </c>
      <c r="W30">
        <v>39.457761802448793</v>
      </c>
      <c r="X30">
        <v>49.411389739458762</v>
      </c>
      <c r="Y30">
        <v>39.168337198201463</v>
      </c>
      <c r="Z30">
        <v>46.823681876507258</v>
      </c>
      <c r="AA30">
        <v>43.312781172601447</v>
      </c>
      <c r="AB30">
        <v>42.53887315200565</v>
      </c>
      <c r="AC30">
        <v>41.725685247967526</v>
      </c>
      <c r="AD30">
        <v>43.864391884453511</v>
      </c>
      <c r="AE30">
        <v>49.625260453464506</v>
      </c>
      <c r="AF30">
        <v>39.408538938535358</v>
      </c>
      <c r="AG30">
        <v>52.296789619448688</v>
      </c>
      <c r="AH30">
        <v>40.744509744115582</v>
      </c>
      <c r="AI30">
        <v>48.221597283438641</v>
      </c>
      <c r="AK30">
        <v>34.651759285320139</v>
      </c>
      <c r="AL30">
        <v>34.702279496097027</v>
      </c>
      <c r="AM30">
        <v>34.710457437014448</v>
      </c>
      <c r="AN30">
        <v>34.30764474932932</v>
      </c>
      <c r="AO30">
        <v>34.491171512952377</v>
      </c>
      <c r="AP30">
        <v>34.490544267405028</v>
      </c>
      <c r="AQ30">
        <v>34.213458815008543</v>
      </c>
      <c r="AR30">
        <v>36.935545320259571</v>
      </c>
      <c r="AS30">
        <v>34.689362586035891</v>
      </c>
      <c r="AT30">
        <v>34.85202796487431</v>
      </c>
      <c r="AU30">
        <v>35.106176106108663</v>
      </c>
      <c r="AV30">
        <v>37.728756337368445</v>
      </c>
      <c r="AW30">
        <v>35.258535389999835</v>
      </c>
      <c r="AX30">
        <v>34.993016215169376</v>
      </c>
      <c r="AY30">
        <v>34.176716207394328</v>
      </c>
      <c r="AZ30">
        <v>35.221015461093536</v>
      </c>
    </row>
    <row r="31" spans="2:52" x14ac:dyDescent="0.25">
      <c r="B31">
        <v>2038</v>
      </c>
      <c r="C31">
        <v>62.781487707108418</v>
      </c>
      <c r="D31">
        <v>46.825956838292683</v>
      </c>
      <c r="E31">
        <v>49.975286897583359</v>
      </c>
      <c r="F31">
        <v>52.885429656719268</v>
      </c>
      <c r="G31">
        <v>72.128062832001262</v>
      </c>
      <c r="H31">
        <v>45.543812253352478</v>
      </c>
      <c r="I31">
        <v>57.593474888862644</v>
      </c>
      <c r="J31">
        <v>58.872803920348154</v>
      </c>
      <c r="K31">
        <v>52.512914985390019</v>
      </c>
      <c r="L31">
        <v>53.512705798598262</v>
      </c>
      <c r="M31">
        <v>53.248590259774929</v>
      </c>
      <c r="N31">
        <v>58.462240422430803</v>
      </c>
      <c r="O31">
        <v>44.689302180399729</v>
      </c>
      <c r="P31">
        <v>65.697081473376358</v>
      </c>
      <c r="Q31">
        <v>47.825622430072031</v>
      </c>
      <c r="R31">
        <v>58.115489548389661</v>
      </c>
      <c r="T31">
        <v>56.900156126986943</v>
      </c>
      <c r="U31">
        <v>40.493178358997305</v>
      </c>
      <c r="V31">
        <v>40.409086324243461</v>
      </c>
      <c r="W31">
        <v>38.976630530987698</v>
      </c>
      <c r="X31">
        <v>46.531637040621206</v>
      </c>
      <c r="Y31">
        <v>38.980810430549546</v>
      </c>
      <c r="Z31">
        <v>45.884386728491634</v>
      </c>
      <c r="AA31">
        <v>42.65535372940068</v>
      </c>
      <c r="AB31">
        <v>41.845696255869257</v>
      </c>
      <c r="AC31">
        <v>41.393302221231032</v>
      </c>
      <c r="AD31">
        <v>43.291279647805609</v>
      </c>
      <c r="AE31">
        <v>48.682624059423411</v>
      </c>
      <c r="AF31">
        <v>39.36467311755748</v>
      </c>
      <c r="AG31">
        <v>50.189528262576673</v>
      </c>
      <c r="AH31">
        <v>40.384145871122996</v>
      </c>
      <c r="AI31">
        <v>47.317029547393638</v>
      </c>
      <c r="AK31">
        <v>34.879345827159533</v>
      </c>
      <c r="AL31">
        <v>34.970720984378659</v>
      </c>
      <c r="AM31">
        <v>34.746940621128388</v>
      </c>
      <c r="AN31">
        <v>34.465036427019754</v>
      </c>
      <c r="AO31">
        <v>34.703998292657019</v>
      </c>
      <c r="AP31">
        <v>34.714510458693105</v>
      </c>
      <c r="AQ31">
        <v>34.375664897634088</v>
      </c>
      <c r="AR31">
        <v>36.999621794025479</v>
      </c>
      <c r="AS31">
        <v>34.867605053281963</v>
      </c>
      <c r="AT31">
        <v>35.176934002104595</v>
      </c>
      <c r="AU31">
        <v>35.151441554314026</v>
      </c>
      <c r="AV31">
        <v>37.550906261463645</v>
      </c>
      <c r="AW31">
        <v>35.471756511416629</v>
      </c>
      <c r="AX31">
        <v>35.094134301599439</v>
      </c>
      <c r="AY31">
        <v>34.441379347264004</v>
      </c>
      <c r="AZ31">
        <v>35.369581440452045</v>
      </c>
    </row>
    <row r="32" spans="2:52" x14ac:dyDescent="0.25">
      <c r="B32">
        <v>2039</v>
      </c>
      <c r="C32">
        <v>62.685263303291464</v>
      </c>
      <c r="D32">
        <v>47.257148897869712</v>
      </c>
      <c r="E32">
        <v>49.731359132590029</v>
      </c>
      <c r="F32">
        <v>52.435703614018038</v>
      </c>
      <c r="G32">
        <v>71.77715616403944</v>
      </c>
      <c r="H32">
        <v>45.604435169972746</v>
      </c>
      <c r="I32">
        <v>57.497949320537501</v>
      </c>
      <c r="J32">
        <v>58.755510100798574</v>
      </c>
      <c r="K32">
        <v>52.553191804732698</v>
      </c>
      <c r="L32">
        <v>53.523907341742046</v>
      </c>
      <c r="M32">
        <v>52.68047256641772</v>
      </c>
      <c r="N32">
        <v>58.850424210007262</v>
      </c>
      <c r="O32">
        <v>44.774153685361441</v>
      </c>
      <c r="P32">
        <v>65.350292579938554</v>
      </c>
      <c r="Q32">
        <v>47.40358364517288</v>
      </c>
      <c r="R32">
        <v>58.05354436743719</v>
      </c>
      <c r="T32">
        <v>56.073528346771113</v>
      </c>
      <c r="U32">
        <v>40.276505584164838</v>
      </c>
      <c r="V32">
        <v>39.83136451833284</v>
      </c>
      <c r="W32">
        <v>38.495499259526603</v>
      </c>
      <c r="X32">
        <v>43.651884341783649</v>
      </c>
      <c r="Y32">
        <v>38.793283662897622</v>
      </c>
      <c r="Z32">
        <v>44.945091580476003</v>
      </c>
      <c r="AA32">
        <v>41.997926286199913</v>
      </c>
      <c r="AB32">
        <v>41.152519359732864</v>
      </c>
      <c r="AC32">
        <v>41.060919194494531</v>
      </c>
      <c r="AD32">
        <v>42.718167411157701</v>
      </c>
      <c r="AE32">
        <v>47.739987665382323</v>
      </c>
      <c r="AF32">
        <v>39.320807296579602</v>
      </c>
      <c r="AG32">
        <v>48.082266905704664</v>
      </c>
      <c r="AH32">
        <v>40.023781998130417</v>
      </c>
      <c r="AI32">
        <v>46.412461811348635</v>
      </c>
      <c r="AK32">
        <v>35.106932368998919</v>
      </c>
      <c r="AL32">
        <v>35.239162472660297</v>
      </c>
      <c r="AM32">
        <v>34.783423805242336</v>
      </c>
      <c r="AN32">
        <v>34.622428104710188</v>
      </c>
      <c r="AO32">
        <v>34.916825072361661</v>
      </c>
      <c r="AP32">
        <v>34.938476649981183</v>
      </c>
      <c r="AQ32">
        <v>34.537870980259626</v>
      </c>
      <c r="AR32">
        <v>37.063698267791388</v>
      </c>
      <c r="AS32">
        <v>35.045847520528028</v>
      </c>
      <c r="AT32">
        <v>35.501840039334873</v>
      </c>
      <c r="AU32">
        <v>35.196707002519389</v>
      </c>
      <c r="AV32">
        <v>37.373056185558852</v>
      </c>
      <c r="AW32">
        <v>35.684977632833416</v>
      </c>
      <c r="AX32">
        <v>35.195252388029495</v>
      </c>
      <c r="AY32">
        <v>34.706042487133679</v>
      </c>
      <c r="AZ32">
        <v>35.518147419810553</v>
      </c>
    </row>
    <row r="33" spans="1:52" x14ac:dyDescent="0.25">
      <c r="B33">
        <v>2040</v>
      </c>
      <c r="C33">
        <v>62.589038899474517</v>
      </c>
      <c r="D33">
        <v>47.688340957446734</v>
      </c>
      <c r="E33">
        <v>49.487431367596692</v>
      </c>
      <c r="F33">
        <v>51.985977571316809</v>
      </c>
      <c r="G33">
        <v>71.426249496077588</v>
      </c>
      <c r="H33">
        <v>45.665058086593</v>
      </c>
      <c r="I33">
        <v>57.402423752212364</v>
      </c>
      <c r="J33">
        <v>58.638216281249001</v>
      </c>
      <c r="K33">
        <v>52.593468624075371</v>
      </c>
      <c r="L33">
        <v>53.53510888488583</v>
      </c>
      <c r="M33">
        <v>52.112354873060511</v>
      </c>
      <c r="N33">
        <v>59.238607997583728</v>
      </c>
      <c r="O33">
        <v>44.859005190323145</v>
      </c>
      <c r="P33">
        <v>65.00350368650075</v>
      </c>
      <c r="Q33">
        <v>46.981544860273722</v>
      </c>
      <c r="R33">
        <v>57.991599186484706</v>
      </c>
      <c r="T33">
        <v>55.24690056655529</v>
      </c>
      <c r="U33">
        <v>40.059832809332363</v>
      </c>
      <c r="V33">
        <v>39.253642712422227</v>
      </c>
      <c r="W33">
        <v>38.014367988065501</v>
      </c>
      <c r="X33">
        <v>40.772131642946093</v>
      </c>
      <c r="Y33">
        <v>38.605756895245698</v>
      </c>
      <c r="Z33">
        <v>44.005796432460379</v>
      </c>
      <c r="AA33">
        <v>41.340498842999139</v>
      </c>
      <c r="AB33">
        <v>40.459342463596471</v>
      </c>
      <c r="AC33">
        <v>40.728536167758037</v>
      </c>
      <c r="AD33">
        <v>42.1450551745098</v>
      </c>
      <c r="AE33">
        <v>46.797351271341228</v>
      </c>
      <c r="AF33">
        <v>39.276941475601724</v>
      </c>
      <c r="AG33">
        <v>45.975005548832655</v>
      </c>
      <c r="AH33">
        <v>39.663418125137838</v>
      </c>
      <c r="AI33">
        <v>45.507894075303625</v>
      </c>
      <c r="AK33">
        <v>35.334518910838312</v>
      </c>
      <c r="AL33">
        <v>35.507603960941935</v>
      </c>
      <c r="AM33">
        <v>34.819906989356276</v>
      </c>
      <c r="AN33">
        <v>34.779819782400622</v>
      </c>
      <c r="AO33">
        <v>35.129651852066303</v>
      </c>
      <c r="AP33">
        <v>35.162442841269268</v>
      </c>
      <c r="AQ33">
        <v>34.700077062885171</v>
      </c>
      <c r="AR33">
        <v>37.127774741557296</v>
      </c>
      <c r="AS33">
        <v>35.2240899877741</v>
      </c>
      <c r="AT33">
        <v>35.826746076565158</v>
      </c>
      <c r="AU33">
        <v>35.241972450724752</v>
      </c>
      <c r="AV33">
        <v>37.195206109654052</v>
      </c>
      <c r="AW33">
        <v>35.89819875425021</v>
      </c>
      <c r="AX33">
        <v>35.296370474459557</v>
      </c>
      <c r="AY33">
        <v>34.970705627003355</v>
      </c>
      <c r="AZ33">
        <v>35.666713399169069</v>
      </c>
    </row>
    <row r="34" spans="1:52" x14ac:dyDescent="0.25">
      <c r="B34">
        <v>2041</v>
      </c>
      <c r="C34">
        <v>62.537574856634478</v>
      </c>
      <c r="D34">
        <v>48.510718774287703</v>
      </c>
      <c r="E34">
        <v>49.466358648632941</v>
      </c>
      <c r="F34">
        <v>51.790777200294833</v>
      </c>
      <c r="G34">
        <v>71.206773393028101</v>
      </c>
      <c r="H34">
        <v>45.601814846472877</v>
      </c>
      <c r="I34">
        <v>57.458880391665602</v>
      </c>
      <c r="J34">
        <v>58.62892243305523</v>
      </c>
      <c r="K34">
        <v>52.552568671304016</v>
      </c>
      <c r="L34">
        <v>53.276389203567057</v>
      </c>
      <c r="M34">
        <v>51.933897403526956</v>
      </c>
      <c r="N34">
        <v>59.549371219705627</v>
      </c>
      <c r="O34">
        <v>45.034044206670096</v>
      </c>
      <c r="P34">
        <v>64.788589715427349</v>
      </c>
      <c r="Q34">
        <v>47.046240569506558</v>
      </c>
      <c r="R34">
        <v>58.047681696172006</v>
      </c>
      <c r="T34">
        <v>52.742164262931418</v>
      </c>
      <c r="U34">
        <v>39.281270043335113</v>
      </c>
      <c r="V34">
        <v>38.376070632325728</v>
      </c>
      <c r="W34">
        <v>37.350265459882934</v>
      </c>
      <c r="X34">
        <v>39.787045613260972</v>
      </c>
      <c r="Y34">
        <v>37.818096873002418</v>
      </c>
      <c r="Z34">
        <v>42.583620337319473</v>
      </c>
      <c r="AA34">
        <v>40.552364154403094</v>
      </c>
      <c r="AB34">
        <v>39.665227967449916</v>
      </c>
      <c r="AC34">
        <v>39.953709368958073</v>
      </c>
      <c r="AD34">
        <v>41.18682780344497</v>
      </c>
      <c r="AE34">
        <v>45.866654055093221</v>
      </c>
      <c r="AF34">
        <v>38.722200321776185</v>
      </c>
      <c r="AG34">
        <v>44.52912530786061</v>
      </c>
      <c r="AH34">
        <v>38.852372874092588</v>
      </c>
      <c r="AI34">
        <v>44.120131805049795</v>
      </c>
      <c r="AK34">
        <v>34.996042566417891</v>
      </c>
      <c r="AL34">
        <v>35.185779822383196</v>
      </c>
      <c r="AM34">
        <v>34.475914514913534</v>
      </c>
      <c r="AN34">
        <v>34.418219612778387</v>
      </c>
      <c r="AO34">
        <v>34.832146080932183</v>
      </c>
      <c r="AP34">
        <v>34.760558395479819</v>
      </c>
      <c r="AQ34">
        <v>34.379239119332389</v>
      </c>
      <c r="AR34">
        <v>36.633110573746499</v>
      </c>
      <c r="AS34">
        <v>34.878058378985656</v>
      </c>
      <c r="AT34">
        <v>35.71306138407224</v>
      </c>
      <c r="AU34">
        <v>34.894464707751986</v>
      </c>
      <c r="AV34">
        <v>36.799825519156052</v>
      </c>
      <c r="AW34">
        <v>35.567712045234067</v>
      </c>
      <c r="AX34">
        <v>34.924452959622514</v>
      </c>
      <c r="AY34">
        <v>34.642514023162768</v>
      </c>
      <c r="AZ34">
        <v>35.304939216954381</v>
      </c>
    </row>
    <row r="35" spans="1:52" x14ac:dyDescent="0.25">
      <c r="B35">
        <v>2042</v>
      </c>
      <c r="C35">
        <v>62.48611081379444</v>
      </c>
      <c r="D35">
        <v>49.333096591128673</v>
      </c>
      <c r="E35">
        <v>49.44528592966919</v>
      </c>
      <c r="F35">
        <v>51.595576829272865</v>
      </c>
      <c r="G35">
        <v>70.987297289978642</v>
      </c>
      <c r="H35">
        <v>45.538571606352747</v>
      </c>
      <c r="I35">
        <v>57.51533703111884</v>
      </c>
      <c r="J35">
        <v>58.619628584861459</v>
      </c>
      <c r="K35">
        <v>52.511668718532661</v>
      </c>
      <c r="L35">
        <v>53.017669522248283</v>
      </c>
      <c r="M35">
        <v>51.755439933993401</v>
      </c>
      <c r="N35">
        <v>59.860134441827519</v>
      </c>
      <c r="O35">
        <v>45.209083223017046</v>
      </c>
      <c r="P35">
        <v>64.573675744353935</v>
      </c>
      <c r="Q35">
        <v>47.110936278739388</v>
      </c>
      <c r="R35">
        <v>58.103764205859306</v>
      </c>
      <c r="T35">
        <v>50.237427959307546</v>
      </c>
      <c r="U35">
        <v>38.502707277337869</v>
      </c>
      <c r="V35">
        <v>37.498498552229229</v>
      </c>
      <c r="W35">
        <v>36.686162931700366</v>
      </c>
      <c r="X35">
        <v>38.801959583575851</v>
      </c>
      <c r="Y35">
        <v>37.030436850759145</v>
      </c>
      <c r="Z35">
        <v>41.161444242178575</v>
      </c>
      <c r="AA35">
        <v>39.764229465807048</v>
      </c>
      <c r="AB35">
        <v>38.871113471303367</v>
      </c>
      <c r="AC35">
        <v>39.178882570158109</v>
      </c>
      <c r="AD35">
        <v>40.228600432380134</v>
      </c>
      <c r="AE35">
        <v>44.9359568388452</v>
      </c>
      <c r="AF35">
        <v>38.167459167950653</v>
      </c>
      <c r="AG35">
        <v>43.083245066888573</v>
      </c>
      <c r="AH35">
        <v>38.041327623047344</v>
      </c>
      <c r="AI35">
        <v>42.732369534795964</v>
      </c>
      <c r="AK35">
        <v>34.657566221997463</v>
      </c>
      <c r="AL35">
        <v>34.863955683824457</v>
      </c>
      <c r="AM35">
        <v>34.131922040470783</v>
      </c>
      <c r="AN35">
        <v>34.056619443156151</v>
      </c>
      <c r="AO35">
        <v>34.534640309798064</v>
      </c>
      <c r="AP35">
        <v>34.35867394969037</v>
      </c>
      <c r="AQ35">
        <v>34.058401175779601</v>
      </c>
      <c r="AR35">
        <v>36.138446405935696</v>
      </c>
      <c r="AS35">
        <v>34.53202677019722</v>
      </c>
      <c r="AT35">
        <v>35.59937669157933</v>
      </c>
      <c r="AU35">
        <v>34.546956964779213</v>
      </c>
      <c r="AV35">
        <v>36.404444928658059</v>
      </c>
      <c r="AW35">
        <v>35.237225336217932</v>
      </c>
      <c r="AX35">
        <v>34.552535444785477</v>
      </c>
      <c r="AY35">
        <v>34.314322419322188</v>
      </c>
      <c r="AZ35">
        <v>34.943165034739692</v>
      </c>
    </row>
    <row r="36" spans="1:52" x14ac:dyDescent="0.25">
      <c r="B36">
        <v>2043</v>
      </c>
      <c r="C36">
        <v>62.434646770954402</v>
      </c>
      <c r="D36">
        <v>50.155474407969649</v>
      </c>
      <c r="E36">
        <v>49.424213210705446</v>
      </c>
      <c r="F36">
        <v>51.400376458250889</v>
      </c>
      <c r="G36">
        <v>70.767821186929169</v>
      </c>
      <c r="H36">
        <v>45.475328366232624</v>
      </c>
      <c r="I36">
        <v>57.571793670572077</v>
      </c>
      <c r="J36">
        <v>58.610334736667689</v>
      </c>
      <c r="K36">
        <v>52.470768765761306</v>
      </c>
      <c r="L36">
        <v>52.758949840929503</v>
      </c>
      <c r="M36">
        <v>51.576982464459839</v>
      </c>
      <c r="N36">
        <v>60.170897663949418</v>
      </c>
      <c r="O36">
        <v>45.38412223936399</v>
      </c>
      <c r="P36">
        <v>64.358761773280534</v>
      </c>
      <c r="Q36">
        <v>47.175631987972224</v>
      </c>
      <c r="R36">
        <v>58.159846715546607</v>
      </c>
      <c r="T36">
        <v>47.732691655683674</v>
      </c>
      <c r="U36">
        <v>37.724144511340619</v>
      </c>
      <c r="V36">
        <v>36.620926472132723</v>
      </c>
      <c r="W36">
        <v>36.022060403517791</v>
      </c>
      <c r="X36">
        <v>37.816873553890723</v>
      </c>
      <c r="Y36">
        <v>36.242776828515865</v>
      </c>
      <c r="Z36">
        <v>39.739268147037677</v>
      </c>
      <c r="AA36">
        <v>38.976094777210996</v>
      </c>
      <c r="AB36">
        <v>38.076998975156819</v>
      </c>
      <c r="AC36">
        <v>38.404055771358145</v>
      </c>
      <c r="AD36">
        <v>39.270373061315297</v>
      </c>
      <c r="AE36">
        <v>44.005259622597187</v>
      </c>
      <c r="AF36">
        <v>37.612718014125122</v>
      </c>
      <c r="AG36">
        <v>41.637364825916528</v>
      </c>
      <c r="AH36">
        <v>37.230282372002094</v>
      </c>
      <c r="AI36">
        <v>41.344607264542134</v>
      </c>
      <c r="AK36">
        <v>34.319089877577035</v>
      </c>
      <c r="AL36">
        <v>34.542131545265718</v>
      </c>
      <c r="AM36">
        <v>33.787929566028041</v>
      </c>
      <c r="AN36">
        <v>33.695019273533909</v>
      </c>
      <c r="AO36">
        <v>34.237134538663945</v>
      </c>
      <c r="AP36">
        <v>33.956789503900922</v>
      </c>
      <c r="AQ36">
        <v>33.737563232226819</v>
      </c>
      <c r="AR36">
        <v>35.643782238124899</v>
      </c>
      <c r="AS36">
        <v>34.185995161408776</v>
      </c>
      <c r="AT36">
        <v>35.48569199908642</v>
      </c>
      <c r="AU36">
        <v>34.199449221806439</v>
      </c>
      <c r="AV36">
        <v>36.009064338160066</v>
      </c>
      <c r="AW36">
        <v>34.906738627201797</v>
      </c>
      <c r="AX36">
        <v>34.180617929948433</v>
      </c>
      <c r="AY36">
        <v>33.986130815481602</v>
      </c>
      <c r="AZ36">
        <v>34.581390852525004</v>
      </c>
    </row>
    <row r="37" spans="1:52" x14ac:dyDescent="0.25">
      <c r="B37">
        <v>2044</v>
      </c>
      <c r="C37">
        <v>62.383182728114363</v>
      </c>
      <c r="D37">
        <v>50.977852224810619</v>
      </c>
      <c r="E37">
        <v>49.403140491741695</v>
      </c>
      <c r="F37">
        <v>51.205176087228921</v>
      </c>
      <c r="G37">
        <v>70.548345083879695</v>
      </c>
      <c r="H37">
        <v>45.412085126112501</v>
      </c>
      <c r="I37">
        <v>57.628250310025308</v>
      </c>
      <c r="J37">
        <v>58.601040888473918</v>
      </c>
      <c r="K37">
        <v>52.429868812989952</v>
      </c>
      <c r="L37">
        <v>52.500230159610723</v>
      </c>
      <c r="M37">
        <v>51.398524994926284</v>
      </c>
      <c r="N37">
        <v>60.48166088607131</v>
      </c>
      <c r="O37">
        <v>45.55916125571094</v>
      </c>
      <c r="P37">
        <v>64.143847802207119</v>
      </c>
      <c r="Q37">
        <v>47.240327697205061</v>
      </c>
      <c r="R37">
        <v>58.215929225233907</v>
      </c>
      <c r="T37">
        <v>45.227955352059801</v>
      </c>
      <c r="U37">
        <v>36.945581745343375</v>
      </c>
      <c r="V37">
        <v>35.743354392036224</v>
      </c>
      <c r="W37">
        <v>35.357957875335224</v>
      </c>
      <c r="X37">
        <v>36.831787524205602</v>
      </c>
      <c r="Y37">
        <v>35.455116806272585</v>
      </c>
      <c r="Z37">
        <v>38.317092051896779</v>
      </c>
      <c r="AA37">
        <v>38.18796008861495</v>
      </c>
      <c r="AB37">
        <v>37.282884479010264</v>
      </c>
      <c r="AC37">
        <v>37.629228972558181</v>
      </c>
      <c r="AD37">
        <v>38.312145690250468</v>
      </c>
      <c r="AE37">
        <v>43.074562406349173</v>
      </c>
      <c r="AF37">
        <v>37.05797686029959</v>
      </c>
      <c r="AG37">
        <v>40.191484584944483</v>
      </c>
      <c r="AH37">
        <v>36.419237120956851</v>
      </c>
      <c r="AI37">
        <v>39.956844994288303</v>
      </c>
      <c r="AK37">
        <v>33.980613533156614</v>
      </c>
      <c r="AL37">
        <v>34.220307406706979</v>
      </c>
      <c r="AM37">
        <v>33.44393709158529</v>
      </c>
      <c r="AN37">
        <v>33.333419103911673</v>
      </c>
      <c r="AO37">
        <v>33.939628767529825</v>
      </c>
      <c r="AP37">
        <v>33.554905058111473</v>
      </c>
      <c r="AQ37">
        <v>33.41672528867403</v>
      </c>
      <c r="AR37">
        <v>35.149118070314103</v>
      </c>
      <c r="AS37">
        <v>33.839963552620333</v>
      </c>
      <c r="AT37">
        <v>35.37200730659351</v>
      </c>
      <c r="AU37">
        <v>33.851941478833673</v>
      </c>
      <c r="AV37">
        <v>35.613683747662066</v>
      </c>
      <c r="AW37">
        <v>34.576251918185655</v>
      </c>
      <c r="AX37">
        <v>33.808700415111389</v>
      </c>
      <c r="AY37">
        <v>33.657939211641015</v>
      </c>
      <c r="AZ37">
        <v>34.219616670310316</v>
      </c>
    </row>
    <row r="38" spans="1:52" x14ac:dyDescent="0.25">
      <c r="B38">
        <v>2045</v>
      </c>
      <c r="C38">
        <v>62.331718685274325</v>
      </c>
      <c r="D38">
        <v>51.800230041651574</v>
      </c>
      <c r="E38">
        <v>49.38206777277793</v>
      </c>
      <c r="F38">
        <v>51.009975716206931</v>
      </c>
      <c r="G38">
        <v>70.328868980830208</v>
      </c>
      <c r="H38">
        <v>45.348841885992357</v>
      </c>
      <c r="I38">
        <v>57.684706949478539</v>
      </c>
      <c r="J38">
        <v>58.591747040280126</v>
      </c>
      <c r="K38">
        <v>52.388968860218583</v>
      </c>
      <c r="L38">
        <v>52.241510478291936</v>
      </c>
      <c r="M38">
        <v>51.220067525392714</v>
      </c>
      <c r="N38">
        <v>60.792424108193188</v>
      </c>
      <c r="O38">
        <v>45.734200272057876</v>
      </c>
      <c r="P38">
        <v>63.928933831133705</v>
      </c>
      <c r="Q38">
        <v>47.305023406437883</v>
      </c>
      <c r="R38">
        <v>58.272011734921193</v>
      </c>
      <c r="T38">
        <v>42.723219048435929</v>
      </c>
      <c r="U38">
        <v>36.167018979346125</v>
      </c>
      <c r="V38">
        <v>34.865782311939725</v>
      </c>
      <c r="W38">
        <v>34.693855347152656</v>
      </c>
      <c r="X38">
        <v>35.846701494520481</v>
      </c>
      <c r="Y38">
        <v>34.667456784029305</v>
      </c>
      <c r="Z38">
        <v>36.894915956755881</v>
      </c>
      <c r="AA38">
        <v>37.399825400018898</v>
      </c>
      <c r="AB38">
        <v>36.488769982863715</v>
      </c>
      <c r="AC38">
        <v>36.854402173758217</v>
      </c>
      <c r="AD38">
        <v>37.353918319185631</v>
      </c>
      <c r="AE38">
        <v>42.143865190101153</v>
      </c>
      <c r="AF38">
        <v>36.503235706474058</v>
      </c>
      <c r="AG38">
        <v>38.745604343972438</v>
      </c>
      <c r="AH38">
        <v>35.608191869911607</v>
      </c>
      <c r="AI38">
        <v>38.569082724034473</v>
      </c>
      <c r="AK38">
        <v>33.642137188736186</v>
      </c>
      <c r="AL38">
        <v>33.898483268148247</v>
      </c>
      <c r="AM38">
        <v>33.099944617142548</v>
      </c>
      <c r="AN38">
        <v>32.971818934289431</v>
      </c>
      <c r="AO38">
        <v>33.642122996395706</v>
      </c>
      <c r="AP38">
        <v>33.153020612322031</v>
      </c>
      <c r="AQ38">
        <v>33.095887345121248</v>
      </c>
      <c r="AR38">
        <v>34.654453902503299</v>
      </c>
      <c r="AS38">
        <v>33.493931943831896</v>
      </c>
      <c r="AT38">
        <v>35.258322614100599</v>
      </c>
      <c r="AU38">
        <v>33.5044337358609</v>
      </c>
      <c r="AV38">
        <v>35.218303157164073</v>
      </c>
      <c r="AW38">
        <v>34.245765209169519</v>
      </c>
      <c r="AX38">
        <v>33.436782900274345</v>
      </c>
      <c r="AY38">
        <v>33.329747607800428</v>
      </c>
      <c r="AZ38">
        <v>33.857842488095628</v>
      </c>
    </row>
    <row r="39" spans="1:52" x14ac:dyDescent="0.25">
      <c r="B39">
        <v>2046</v>
      </c>
      <c r="C39">
        <v>61.765219167457154</v>
      </c>
      <c r="D39">
        <v>51.841046438246117</v>
      </c>
      <c r="E39">
        <v>48.963011082394644</v>
      </c>
      <c r="F39">
        <v>50.836679573838843</v>
      </c>
      <c r="G39">
        <v>69.544445873851998</v>
      </c>
      <c r="H39">
        <v>44.920195354844388</v>
      </c>
      <c r="I39">
        <v>57.353325472078453</v>
      </c>
      <c r="J39">
        <v>58.202048211267808</v>
      </c>
      <c r="K39">
        <v>52.077248671239694</v>
      </c>
      <c r="L39">
        <v>51.575850430306829</v>
      </c>
      <c r="M39">
        <v>50.953414498606755</v>
      </c>
      <c r="N39">
        <v>60.527179465488643</v>
      </c>
      <c r="O39">
        <v>45.60549819725712</v>
      </c>
      <c r="P39">
        <v>63.315777510843155</v>
      </c>
      <c r="Q39">
        <v>47.317948193820683</v>
      </c>
      <c r="R39">
        <v>57.870943030071643</v>
      </c>
      <c r="T39">
        <v>41.368508463211747</v>
      </c>
      <c r="U39">
        <v>36.152339051047349</v>
      </c>
      <c r="V39">
        <v>34.901536331346321</v>
      </c>
      <c r="W39">
        <v>34.701483306701832</v>
      </c>
      <c r="X39">
        <v>35.907391339383381</v>
      </c>
      <c r="Y39">
        <v>34.704106964534752</v>
      </c>
      <c r="Z39">
        <v>36.737184142261391</v>
      </c>
      <c r="AA39">
        <v>37.39268181116973</v>
      </c>
      <c r="AB39">
        <v>36.574773756078521</v>
      </c>
      <c r="AC39">
        <v>36.952941187313201</v>
      </c>
      <c r="AD39">
        <v>37.193340027564268</v>
      </c>
      <c r="AE39">
        <v>41.964052834441219</v>
      </c>
      <c r="AF39">
        <v>36.534342589459442</v>
      </c>
      <c r="AG39">
        <v>38.31752828123949</v>
      </c>
      <c r="AH39">
        <v>35.574651148261303</v>
      </c>
      <c r="AI39">
        <v>38.14731538808865</v>
      </c>
      <c r="AK39">
        <v>33.841250398486039</v>
      </c>
      <c r="AL39">
        <v>34.1686666834118</v>
      </c>
      <c r="AM39">
        <v>33.389849342312068</v>
      </c>
      <c r="AN39">
        <v>33.289830023635176</v>
      </c>
      <c r="AO39">
        <v>33.861835160987802</v>
      </c>
      <c r="AP39">
        <v>33.45832773844014</v>
      </c>
      <c r="AQ39">
        <v>33.357515199179915</v>
      </c>
      <c r="AR39">
        <v>34.825578864156789</v>
      </c>
      <c r="AS39">
        <v>33.766860705330558</v>
      </c>
      <c r="AT39">
        <v>35.367052372885944</v>
      </c>
      <c r="AU39">
        <v>33.76136070689892</v>
      </c>
      <c r="AV39">
        <v>35.534581353274383</v>
      </c>
      <c r="AW39">
        <v>34.500238729044526</v>
      </c>
      <c r="AX39">
        <v>33.726109398520791</v>
      </c>
      <c r="AY39">
        <v>33.558651977370836</v>
      </c>
      <c r="AZ39">
        <v>34.093406071382546</v>
      </c>
    </row>
    <row r="40" spans="1:52" x14ac:dyDescent="0.25">
      <c r="B40">
        <v>2047</v>
      </c>
      <c r="C40">
        <v>61.198719649639983</v>
      </c>
      <c r="D40">
        <v>51.881862834840661</v>
      </c>
      <c r="E40">
        <v>48.543954392011365</v>
      </c>
      <c r="F40">
        <v>50.663383431470756</v>
      </c>
      <c r="G40">
        <v>68.760022766873803</v>
      </c>
      <c r="H40">
        <v>44.491548823696419</v>
      </c>
      <c r="I40">
        <v>57.02194399467836</v>
      </c>
      <c r="J40">
        <v>57.812349382255476</v>
      </c>
      <c r="K40">
        <v>51.765528482260798</v>
      </c>
      <c r="L40">
        <v>50.91019038232173</v>
      </c>
      <c r="M40">
        <v>50.686761471820802</v>
      </c>
      <c r="N40">
        <v>60.261934822784092</v>
      </c>
      <c r="O40">
        <v>45.476796122456363</v>
      </c>
      <c r="P40">
        <v>62.702621190552613</v>
      </c>
      <c r="Q40">
        <v>47.330872981203484</v>
      </c>
      <c r="R40">
        <v>57.469874325222094</v>
      </c>
      <c r="T40">
        <v>40.013797877987564</v>
      </c>
      <c r="U40">
        <v>36.13765912274858</v>
      </c>
      <c r="V40">
        <v>34.937290350752917</v>
      </c>
      <c r="W40">
        <v>34.709111266251007</v>
      </c>
      <c r="X40">
        <v>35.968081184246287</v>
      </c>
      <c r="Y40">
        <v>34.740757145040206</v>
      </c>
      <c r="Z40">
        <v>36.579452327766901</v>
      </c>
      <c r="AA40">
        <v>37.385538222320555</v>
      </c>
      <c r="AB40">
        <v>36.660777529293334</v>
      </c>
      <c r="AC40">
        <v>37.051480200868184</v>
      </c>
      <c r="AD40">
        <v>37.032761735942906</v>
      </c>
      <c r="AE40">
        <v>41.784240478781285</v>
      </c>
      <c r="AF40">
        <v>36.565449472444826</v>
      </c>
      <c r="AG40">
        <v>37.889452218506548</v>
      </c>
      <c r="AH40">
        <v>35.541110426610999</v>
      </c>
      <c r="AI40">
        <v>37.725548052142827</v>
      </c>
      <c r="AK40">
        <v>34.040363608235893</v>
      </c>
      <c r="AL40">
        <v>34.43885009867536</v>
      </c>
      <c r="AM40">
        <v>33.679754067481589</v>
      </c>
      <c r="AN40">
        <v>33.607841112980921</v>
      </c>
      <c r="AO40">
        <v>34.081547325579898</v>
      </c>
      <c r="AP40">
        <v>33.763634864558256</v>
      </c>
      <c r="AQ40">
        <v>33.619143053238588</v>
      </c>
      <c r="AR40">
        <v>34.996703825810272</v>
      </c>
      <c r="AS40">
        <v>34.03978946682922</v>
      </c>
      <c r="AT40">
        <v>35.475782131671295</v>
      </c>
      <c r="AU40">
        <v>34.018287677936932</v>
      </c>
      <c r="AV40">
        <v>35.850859549384694</v>
      </c>
      <c r="AW40">
        <v>34.754712248919532</v>
      </c>
      <c r="AX40">
        <v>34.015435896767237</v>
      </c>
      <c r="AY40">
        <v>33.787556346941237</v>
      </c>
      <c r="AZ40">
        <v>34.328969654669464</v>
      </c>
    </row>
    <row r="41" spans="1:52" x14ac:dyDescent="0.25">
      <c r="B41">
        <v>2048</v>
      </c>
      <c r="C41">
        <v>60.63222013182282</v>
      </c>
      <c r="D41">
        <v>51.922679231435211</v>
      </c>
      <c r="E41">
        <v>48.124897701628079</v>
      </c>
      <c r="F41">
        <v>50.490087289102668</v>
      </c>
      <c r="G41">
        <v>67.975599659895593</v>
      </c>
      <c r="H41">
        <v>44.062902292548451</v>
      </c>
      <c r="I41">
        <v>56.690562517278273</v>
      </c>
      <c r="J41">
        <v>57.422650553243145</v>
      </c>
      <c r="K41">
        <v>51.453808293281902</v>
      </c>
      <c r="L41">
        <v>50.244530334336623</v>
      </c>
      <c r="M41">
        <v>50.420108445034842</v>
      </c>
      <c r="N41">
        <v>59.99669018007954</v>
      </c>
      <c r="O41">
        <v>45.348094047655607</v>
      </c>
      <c r="P41">
        <v>62.089464870262063</v>
      </c>
      <c r="Q41">
        <v>47.343797768586278</v>
      </c>
      <c r="R41">
        <v>57.068805620372544</v>
      </c>
      <c r="T41">
        <v>38.659087292763381</v>
      </c>
      <c r="U41">
        <v>36.122979194449805</v>
      </c>
      <c r="V41">
        <v>34.973044370159506</v>
      </c>
      <c r="W41">
        <v>34.71673922580019</v>
      </c>
      <c r="X41">
        <v>36.028771029109187</v>
      </c>
      <c r="Y41">
        <v>34.77740732554566</v>
      </c>
      <c r="Z41">
        <v>36.421720513272412</v>
      </c>
      <c r="AA41">
        <v>37.378394633471387</v>
      </c>
      <c r="AB41">
        <v>36.746781302508147</v>
      </c>
      <c r="AC41">
        <v>37.150019214423168</v>
      </c>
      <c r="AD41">
        <v>36.872183444321543</v>
      </c>
      <c r="AE41">
        <v>41.604428123121359</v>
      </c>
      <c r="AF41">
        <v>36.596556355430209</v>
      </c>
      <c r="AG41">
        <v>37.4613761557736</v>
      </c>
      <c r="AH41">
        <v>35.507569704960702</v>
      </c>
      <c r="AI41">
        <v>37.303780716197011</v>
      </c>
      <c r="AK41">
        <v>34.239476817985746</v>
      </c>
      <c r="AL41">
        <v>34.70903351393892</v>
      </c>
      <c r="AM41">
        <v>33.96965879265111</v>
      </c>
      <c r="AN41">
        <v>33.925852202326666</v>
      </c>
      <c r="AO41">
        <v>34.301259490171986</v>
      </c>
      <c r="AP41">
        <v>34.068941990676372</v>
      </c>
      <c r="AQ41">
        <v>33.880770907297261</v>
      </c>
      <c r="AR41">
        <v>35.167828787463762</v>
      </c>
      <c r="AS41">
        <v>34.312718228327881</v>
      </c>
      <c r="AT41">
        <v>35.584511890456646</v>
      </c>
      <c r="AU41">
        <v>34.275214648974945</v>
      </c>
      <c r="AV41">
        <v>36.167137745494998</v>
      </c>
      <c r="AW41">
        <v>35.009185768794545</v>
      </c>
      <c r="AX41">
        <v>34.304762395013682</v>
      </c>
      <c r="AY41">
        <v>34.016460716511645</v>
      </c>
      <c r="AZ41">
        <v>34.56453323795639</v>
      </c>
    </row>
    <row r="42" spans="1:52" x14ac:dyDescent="0.25">
      <c r="B42">
        <v>2049</v>
      </c>
      <c r="C42">
        <v>60.065720614005656</v>
      </c>
      <c r="D42">
        <v>51.963495628029754</v>
      </c>
      <c r="E42">
        <v>47.7058410112448</v>
      </c>
      <c r="F42">
        <v>50.316791146734573</v>
      </c>
      <c r="G42">
        <v>67.191176552917398</v>
      </c>
      <c r="H42">
        <v>43.634255761400482</v>
      </c>
      <c r="I42">
        <v>56.35918103987818</v>
      </c>
      <c r="J42">
        <v>57.03295172423082</v>
      </c>
      <c r="K42">
        <v>51.142088104303014</v>
      </c>
      <c r="L42">
        <v>49.578870286351517</v>
      </c>
      <c r="M42">
        <v>50.153455418248882</v>
      </c>
      <c r="N42">
        <v>59.731445537374995</v>
      </c>
      <c r="O42">
        <v>45.219391972854851</v>
      </c>
      <c r="P42">
        <v>61.47630854997152</v>
      </c>
      <c r="Q42">
        <v>47.356722555969078</v>
      </c>
      <c r="R42">
        <v>56.667736915522994</v>
      </c>
      <c r="T42">
        <v>37.304376707539198</v>
      </c>
      <c r="U42">
        <v>36.108299266151036</v>
      </c>
      <c r="V42">
        <v>35.008798389566103</v>
      </c>
      <c r="W42">
        <v>34.724367185349365</v>
      </c>
      <c r="X42">
        <v>36.089460873972094</v>
      </c>
      <c r="Y42">
        <v>34.814057506051107</v>
      </c>
      <c r="Z42">
        <v>36.263988698777929</v>
      </c>
      <c r="AA42">
        <v>37.371251044622213</v>
      </c>
      <c r="AB42">
        <v>36.832785075722953</v>
      </c>
      <c r="AC42">
        <v>37.248558227978151</v>
      </c>
      <c r="AD42">
        <v>36.71160515270018</v>
      </c>
      <c r="AE42">
        <v>41.424615767461425</v>
      </c>
      <c r="AF42">
        <v>36.6276632384156</v>
      </c>
      <c r="AG42">
        <v>37.033300093040651</v>
      </c>
      <c r="AH42">
        <v>35.474028983310397</v>
      </c>
      <c r="AI42">
        <v>36.882013380251188</v>
      </c>
      <c r="AK42">
        <v>34.438590027735593</v>
      </c>
      <c r="AL42">
        <v>34.979216929202472</v>
      </c>
      <c r="AM42">
        <v>34.259563517820638</v>
      </c>
      <c r="AN42">
        <v>34.243863291672419</v>
      </c>
      <c r="AO42">
        <v>34.520971654764082</v>
      </c>
      <c r="AP42">
        <v>34.374249116794488</v>
      </c>
      <c r="AQ42">
        <v>34.142398761355935</v>
      </c>
      <c r="AR42">
        <v>35.338953749117252</v>
      </c>
      <c r="AS42">
        <v>34.585646989826543</v>
      </c>
      <c r="AT42">
        <v>35.69324164924199</v>
      </c>
      <c r="AU42">
        <v>34.532141620012965</v>
      </c>
      <c r="AV42">
        <v>36.483415941605308</v>
      </c>
      <c r="AW42">
        <v>35.263659288669551</v>
      </c>
      <c r="AX42">
        <v>34.594088893260135</v>
      </c>
      <c r="AY42">
        <v>34.245365086082053</v>
      </c>
      <c r="AZ42">
        <v>34.800096821243308</v>
      </c>
    </row>
    <row r="43" spans="1:52" x14ac:dyDescent="0.25">
      <c r="B43">
        <v>2050</v>
      </c>
      <c r="C43">
        <v>59.499221096188485</v>
      </c>
      <c r="D43">
        <v>52.004312024624298</v>
      </c>
      <c r="E43">
        <v>47.286784320861514</v>
      </c>
      <c r="F43">
        <v>50.143495004366486</v>
      </c>
      <c r="G43">
        <v>66.406753445939188</v>
      </c>
      <c r="H43">
        <v>43.205609230252513</v>
      </c>
      <c r="I43">
        <v>56.027799562478094</v>
      </c>
      <c r="J43">
        <v>56.643252895218495</v>
      </c>
      <c r="K43">
        <v>50.830367915324118</v>
      </c>
      <c r="L43">
        <v>48.913210238366418</v>
      </c>
      <c r="M43">
        <v>49.886802391462929</v>
      </c>
      <c r="N43">
        <v>59.466200894670436</v>
      </c>
      <c r="O43">
        <v>45.090689898054102</v>
      </c>
      <c r="P43">
        <v>60.863152229680971</v>
      </c>
      <c r="Q43">
        <v>47.369647343351879</v>
      </c>
      <c r="R43">
        <v>56.266668210673444</v>
      </c>
      <c r="T43">
        <v>35.94966612231503</v>
      </c>
      <c r="U43">
        <v>36.093619337852274</v>
      </c>
      <c r="V43">
        <v>35.044552408972713</v>
      </c>
      <c r="W43">
        <v>34.731995144898555</v>
      </c>
      <c r="X43">
        <v>36.150150718835008</v>
      </c>
      <c r="Y43">
        <v>34.850707686556575</v>
      </c>
      <c r="Z43">
        <v>36.106256884283454</v>
      </c>
      <c r="AA43">
        <v>37.364107455773059</v>
      </c>
      <c r="AB43">
        <v>36.91878884893778</v>
      </c>
      <c r="AC43">
        <v>37.347097241533156</v>
      </c>
      <c r="AD43">
        <v>36.551026861078832</v>
      </c>
      <c r="AE43">
        <v>41.244803411801499</v>
      </c>
      <c r="AF43">
        <v>36.658770121400998</v>
      </c>
      <c r="AG43">
        <v>36.605224030307717</v>
      </c>
      <c r="AH43">
        <v>35.440488261660107</v>
      </c>
      <c r="AI43">
        <v>36.460246044305379</v>
      </c>
      <c r="AK43">
        <v>34.637703237485461</v>
      </c>
      <c r="AL43">
        <v>35.249400344466046</v>
      </c>
      <c r="AM43">
        <v>34.549468242990173</v>
      </c>
      <c r="AN43">
        <v>34.561874381018178</v>
      </c>
      <c r="AO43">
        <v>34.740683819356192</v>
      </c>
      <c r="AP43">
        <v>34.679556242912611</v>
      </c>
      <c r="AQ43">
        <v>34.404026615414622</v>
      </c>
      <c r="AR43">
        <v>35.510078710770756</v>
      </c>
      <c r="AS43">
        <v>34.858575751325219</v>
      </c>
      <c r="AT43">
        <v>35.801971408027356</v>
      </c>
      <c r="AU43">
        <v>34.789068591050992</v>
      </c>
      <c r="AV43">
        <v>36.799694137715633</v>
      </c>
      <c r="AW43">
        <v>35.518132808544571</v>
      </c>
      <c r="AX43">
        <v>34.883415391506595</v>
      </c>
      <c r="AY43">
        <v>34.474269455652468</v>
      </c>
      <c r="AZ43">
        <v>35.03566040453024</v>
      </c>
    </row>
    <row r="46" spans="1:52" x14ac:dyDescent="0.25">
      <c r="A46" t="s">
        <v>25</v>
      </c>
      <c r="B46" t="s">
        <v>23</v>
      </c>
      <c r="C46" t="s">
        <v>6</v>
      </c>
      <c r="D46" t="s">
        <v>7</v>
      </c>
      <c r="E46" t="s">
        <v>8</v>
      </c>
      <c r="F46" t="s">
        <v>9</v>
      </c>
      <c r="G46" t="s">
        <v>10</v>
      </c>
      <c r="H46" t="s">
        <v>11</v>
      </c>
      <c r="I46" t="s">
        <v>12</v>
      </c>
      <c r="J46" t="s">
        <v>24</v>
      </c>
      <c r="K46" t="s">
        <v>13</v>
      </c>
      <c r="L46" t="s">
        <v>14</v>
      </c>
      <c r="M46" t="s">
        <v>15</v>
      </c>
      <c r="N46" t="s">
        <v>16</v>
      </c>
      <c r="O46" t="s">
        <v>17</v>
      </c>
      <c r="P46" t="s">
        <v>18</v>
      </c>
      <c r="Q46" t="s">
        <v>19</v>
      </c>
      <c r="R46" t="s">
        <v>20</v>
      </c>
      <c r="T46" t="s">
        <v>6</v>
      </c>
      <c r="U46" t="s">
        <v>7</v>
      </c>
      <c r="V46" t="s">
        <v>8</v>
      </c>
      <c r="W46" t="s">
        <v>9</v>
      </c>
      <c r="X46" t="s">
        <v>10</v>
      </c>
      <c r="Y46" t="s">
        <v>11</v>
      </c>
      <c r="Z46" t="s">
        <v>12</v>
      </c>
      <c r="AA46" t="s">
        <v>24</v>
      </c>
      <c r="AB46" t="s">
        <v>13</v>
      </c>
      <c r="AC46" t="s">
        <v>14</v>
      </c>
      <c r="AD46" t="s">
        <v>15</v>
      </c>
      <c r="AE46" t="s">
        <v>16</v>
      </c>
      <c r="AF46" t="s">
        <v>17</v>
      </c>
      <c r="AG46" t="s">
        <v>18</v>
      </c>
      <c r="AH46" t="s">
        <v>19</v>
      </c>
      <c r="AI46" t="s">
        <v>20</v>
      </c>
      <c r="AK46" t="s">
        <v>6</v>
      </c>
      <c r="AL46" t="s">
        <v>7</v>
      </c>
      <c r="AM46" t="s">
        <v>8</v>
      </c>
      <c r="AN46" t="s">
        <v>9</v>
      </c>
      <c r="AO46" t="s">
        <v>10</v>
      </c>
      <c r="AP46" t="s">
        <v>11</v>
      </c>
      <c r="AQ46" t="s">
        <v>12</v>
      </c>
      <c r="AR46" t="s">
        <v>24</v>
      </c>
      <c r="AS46" t="s">
        <v>13</v>
      </c>
      <c r="AT46" t="s">
        <v>14</v>
      </c>
      <c r="AU46" t="s">
        <v>15</v>
      </c>
      <c r="AV46" t="s">
        <v>16</v>
      </c>
      <c r="AW46" t="s">
        <v>17</v>
      </c>
      <c r="AX46" t="s">
        <v>18</v>
      </c>
      <c r="AY46" t="s">
        <v>19</v>
      </c>
      <c r="AZ46" t="s">
        <v>20</v>
      </c>
    </row>
    <row r="47" spans="1:52" x14ac:dyDescent="0.25">
      <c r="B47">
        <v>2010</v>
      </c>
      <c r="C47">
        <v>171.40222632544342</v>
      </c>
      <c r="D47">
        <v>132.87305025449351</v>
      </c>
      <c r="E47">
        <v>133.53043691472283</v>
      </c>
      <c r="F47">
        <v>168.75748752137187</v>
      </c>
      <c r="G47">
        <v>197.61163123033401</v>
      </c>
      <c r="H47">
        <v>134.10903165488685</v>
      </c>
      <c r="I47">
        <v>134.82549819183936</v>
      </c>
      <c r="J47">
        <v>153.99490466990611</v>
      </c>
      <c r="K47">
        <v>129.73094207436671</v>
      </c>
      <c r="L47">
        <v>157.40153069653817</v>
      </c>
      <c r="M47">
        <v>160.323319490014</v>
      </c>
      <c r="N47">
        <v>153.50113441284697</v>
      </c>
      <c r="O47">
        <v>135.1981210079893</v>
      </c>
      <c r="P47">
        <v>155.38568130698258</v>
      </c>
      <c r="Q47">
        <v>150.96215965412429</v>
      </c>
      <c r="R47">
        <v>151.94736952755233</v>
      </c>
      <c r="S47">
        <v>0</v>
      </c>
      <c r="T47">
        <v>171.40222632544342</v>
      </c>
      <c r="U47">
        <v>132.75699065935751</v>
      </c>
      <c r="V47">
        <v>133.52519268781083</v>
      </c>
      <c r="W47">
        <v>168.68862596844386</v>
      </c>
      <c r="X47">
        <v>197.54675907801402</v>
      </c>
      <c r="Y47">
        <v>133.93987870151085</v>
      </c>
      <c r="Z47">
        <v>134.82549819183936</v>
      </c>
      <c r="AA47">
        <v>153.9749931808181</v>
      </c>
      <c r="AB47">
        <v>129.60371926031871</v>
      </c>
      <c r="AC47">
        <v>157.29734459935418</v>
      </c>
      <c r="AD47">
        <v>160.244869170046</v>
      </c>
      <c r="AE47">
        <v>153.39131343527896</v>
      </c>
      <c r="AF47">
        <v>135.04119669208529</v>
      </c>
      <c r="AG47">
        <v>155.38568130698258</v>
      </c>
      <c r="AH47">
        <v>150.77342667521231</v>
      </c>
      <c r="AI47">
        <v>151.84540897136031</v>
      </c>
      <c r="AJ47">
        <v>0</v>
      </c>
      <c r="AK47">
        <v>171.40222632544342</v>
      </c>
      <c r="AL47">
        <v>132.75699065935751</v>
      </c>
      <c r="AM47">
        <v>133.52519268781083</v>
      </c>
      <c r="AN47">
        <v>168.68862596844386</v>
      </c>
      <c r="AO47">
        <v>197.54675907801402</v>
      </c>
      <c r="AP47">
        <v>133.93987870151085</v>
      </c>
      <c r="AQ47">
        <v>134.82549819183936</v>
      </c>
      <c r="AR47">
        <v>153.9749931808181</v>
      </c>
      <c r="AS47">
        <v>129.60371926031871</v>
      </c>
      <c r="AT47">
        <v>157.29734459935418</v>
      </c>
      <c r="AU47">
        <v>160.244869170046</v>
      </c>
      <c r="AV47">
        <v>153.39131343527896</v>
      </c>
      <c r="AW47">
        <v>135.04119669208529</v>
      </c>
      <c r="AX47">
        <v>155.38568130698258</v>
      </c>
      <c r="AY47">
        <v>150.77342667521231</v>
      </c>
      <c r="AZ47">
        <v>151.84540897136031</v>
      </c>
    </row>
    <row r="48" spans="1:52" x14ac:dyDescent="0.25">
      <c r="B48">
        <v>2011</v>
      </c>
      <c r="C48">
        <v>171.40222632544342</v>
      </c>
      <c r="D48">
        <v>132.87305025449351</v>
      </c>
      <c r="E48">
        <v>133.53043691472283</v>
      </c>
      <c r="F48">
        <v>168.75748752137187</v>
      </c>
      <c r="G48">
        <v>197.61163123033401</v>
      </c>
      <c r="H48">
        <v>134.10903165488685</v>
      </c>
      <c r="I48">
        <v>134.82549819183936</v>
      </c>
      <c r="J48">
        <v>153.99490466990611</v>
      </c>
      <c r="K48">
        <v>129.73094207436671</v>
      </c>
      <c r="L48">
        <v>157.40153069653817</v>
      </c>
      <c r="M48">
        <v>160.323319490014</v>
      </c>
      <c r="N48">
        <v>153.50113441284697</v>
      </c>
      <c r="O48">
        <v>135.1981210079893</v>
      </c>
      <c r="P48">
        <v>155.38568130698258</v>
      </c>
      <c r="Q48">
        <v>150.96215965412429</v>
      </c>
      <c r="R48">
        <v>151.94736952755233</v>
      </c>
      <c r="S48">
        <v>0</v>
      </c>
      <c r="T48">
        <v>171.40222632544342</v>
      </c>
      <c r="U48">
        <v>132.75699065935751</v>
      </c>
      <c r="V48">
        <v>133.52519268781083</v>
      </c>
      <c r="W48">
        <v>168.68862596844386</v>
      </c>
      <c r="X48">
        <v>197.54675907801402</v>
      </c>
      <c r="Y48">
        <v>133.93987870151085</v>
      </c>
      <c r="Z48">
        <v>134.82549819183936</v>
      </c>
      <c r="AA48">
        <v>153.9749931808181</v>
      </c>
      <c r="AB48">
        <v>129.60371926031871</v>
      </c>
      <c r="AC48">
        <v>157.29734459935418</v>
      </c>
      <c r="AD48">
        <v>160.244869170046</v>
      </c>
      <c r="AE48">
        <v>153.39131343527896</v>
      </c>
      <c r="AF48">
        <v>135.04119669208529</v>
      </c>
      <c r="AG48">
        <v>155.38568130698258</v>
      </c>
      <c r="AH48">
        <v>150.77342667521231</v>
      </c>
      <c r="AI48">
        <v>151.84540897136031</v>
      </c>
      <c r="AJ48">
        <v>0</v>
      </c>
      <c r="AK48">
        <v>171.40222632544342</v>
      </c>
      <c r="AL48">
        <v>132.75699065935751</v>
      </c>
      <c r="AM48">
        <v>133.52519268781083</v>
      </c>
      <c r="AN48">
        <v>168.68862596844386</v>
      </c>
      <c r="AO48">
        <v>197.54675907801402</v>
      </c>
      <c r="AP48">
        <v>133.93987870151085</v>
      </c>
      <c r="AQ48">
        <v>134.82549819183936</v>
      </c>
      <c r="AR48">
        <v>153.9749931808181</v>
      </c>
      <c r="AS48">
        <v>129.60371926031871</v>
      </c>
      <c r="AT48">
        <v>157.29734459935418</v>
      </c>
      <c r="AU48">
        <v>160.244869170046</v>
      </c>
      <c r="AV48">
        <v>153.39131343527896</v>
      </c>
      <c r="AW48">
        <v>135.04119669208529</v>
      </c>
      <c r="AX48">
        <v>155.38568130698258</v>
      </c>
      <c r="AY48">
        <v>150.77342667521231</v>
      </c>
      <c r="AZ48">
        <v>151.84540897136031</v>
      </c>
    </row>
    <row r="49" spans="2:52" x14ac:dyDescent="0.25">
      <c r="B49">
        <v>2012</v>
      </c>
      <c r="C49">
        <v>171.40222632544342</v>
      </c>
      <c r="D49">
        <v>132.87305025449351</v>
      </c>
      <c r="E49">
        <v>133.53043691472283</v>
      </c>
      <c r="F49">
        <v>168.75748752137187</v>
      </c>
      <c r="G49">
        <v>197.61163123033401</v>
      </c>
      <c r="H49">
        <v>134.10903165488685</v>
      </c>
      <c r="I49">
        <v>134.82549819183936</v>
      </c>
      <c r="J49">
        <v>153.99490466990611</v>
      </c>
      <c r="K49">
        <v>129.73094207436671</v>
      </c>
      <c r="L49">
        <v>157.40153069653817</v>
      </c>
      <c r="M49">
        <v>160.323319490014</v>
      </c>
      <c r="N49">
        <v>153.50113441284697</v>
      </c>
      <c r="O49">
        <v>135.1981210079893</v>
      </c>
      <c r="P49">
        <v>155.38568130698258</v>
      </c>
      <c r="Q49">
        <v>150.96215965412429</v>
      </c>
      <c r="R49">
        <v>151.94736952755233</v>
      </c>
      <c r="S49">
        <v>0</v>
      </c>
      <c r="T49">
        <v>171.40222632544342</v>
      </c>
      <c r="U49">
        <v>132.75699065935751</v>
      </c>
      <c r="V49">
        <v>133.52519268781083</v>
      </c>
      <c r="W49">
        <v>168.68862596844386</v>
      </c>
      <c r="X49">
        <v>197.54675907801402</v>
      </c>
      <c r="Y49">
        <v>133.93987870151085</v>
      </c>
      <c r="Z49">
        <v>134.82549819183936</v>
      </c>
      <c r="AA49">
        <v>153.9749931808181</v>
      </c>
      <c r="AB49">
        <v>129.60371926031871</v>
      </c>
      <c r="AC49">
        <v>157.29734459935418</v>
      </c>
      <c r="AD49">
        <v>160.244869170046</v>
      </c>
      <c r="AE49">
        <v>153.39131343527896</v>
      </c>
      <c r="AF49">
        <v>135.04119669208529</v>
      </c>
      <c r="AG49">
        <v>155.38568130698258</v>
      </c>
      <c r="AH49">
        <v>150.77342667521231</v>
      </c>
      <c r="AI49">
        <v>151.84540897136031</v>
      </c>
      <c r="AJ49">
        <v>0</v>
      </c>
      <c r="AK49">
        <v>171.40222632544342</v>
      </c>
      <c r="AL49">
        <v>132.75699065935751</v>
      </c>
      <c r="AM49">
        <v>133.52519268781083</v>
      </c>
      <c r="AN49">
        <v>168.68862596844386</v>
      </c>
      <c r="AO49">
        <v>197.54675907801402</v>
      </c>
      <c r="AP49">
        <v>133.93987870151085</v>
      </c>
      <c r="AQ49">
        <v>134.82549819183936</v>
      </c>
      <c r="AR49">
        <v>153.9749931808181</v>
      </c>
      <c r="AS49">
        <v>129.60371926031871</v>
      </c>
      <c r="AT49">
        <v>157.29734459935418</v>
      </c>
      <c r="AU49">
        <v>160.244869170046</v>
      </c>
      <c r="AV49">
        <v>153.39131343527896</v>
      </c>
      <c r="AW49">
        <v>135.04119669208529</v>
      </c>
      <c r="AX49">
        <v>155.38568130698258</v>
      </c>
      <c r="AY49">
        <v>150.77342667521231</v>
      </c>
      <c r="AZ49">
        <v>151.84540897136031</v>
      </c>
    </row>
    <row r="50" spans="2:52" x14ac:dyDescent="0.25">
      <c r="B50">
        <v>2013</v>
      </c>
      <c r="C50">
        <v>171.402226325443</v>
      </c>
      <c r="D50">
        <v>132.87305025449399</v>
      </c>
      <c r="E50">
        <v>133.530436914723</v>
      </c>
      <c r="F50">
        <v>168.75748752137201</v>
      </c>
      <c r="G50">
        <v>197.61163123033401</v>
      </c>
      <c r="H50">
        <v>134.10903165488699</v>
      </c>
      <c r="I50">
        <v>134.82549819183899</v>
      </c>
      <c r="J50">
        <v>153.99490466990599</v>
      </c>
      <c r="K50">
        <v>129.73094207436699</v>
      </c>
      <c r="L50">
        <v>157.401530696538</v>
      </c>
      <c r="M50">
        <v>160.323319490014</v>
      </c>
      <c r="N50">
        <v>153.50113441284699</v>
      </c>
      <c r="O50">
        <v>135.19812100798899</v>
      </c>
      <c r="P50">
        <v>155.385681306983</v>
      </c>
      <c r="Q50">
        <v>150.96215965412401</v>
      </c>
      <c r="R50">
        <v>151.94736952755201</v>
      </c>
      <c r="S50">
        <v>0</v>
      </c>
      <c r="T50">
        <v>171.402226325443</v>
      </c>
      <c r="U50">
        <v>132.756990659358</v>
      </c>
      <c r="V50">
        <v>133.525192687811</v>
      </c>
      <c r="W50">
        <v>168.688625968444</v>
      </c>
      <c r="X50">
        <v>197.54675907801399</v>
      </c>
      <c r="Y50">
        <v>133.93987870151099</v>
      </c>
      <c r="Z50">
        <v>134.82549819183899</v>
      </c>
      <c r="AA50">
        <v>153.97499318081799</v>
      </c>
      <c r="AB50">
        <v>129.603719260319</v>
      </c>
      <c r="AC50">
        <v>157.29734459935401</v>
      </c>
      <c r="AD50">
        <v>160.244869170046</v>
      </c>
      <c r="AE50">
        <v>153.39131343527899</v>
      </c>
      <c r="AF50">
        <v>135.04119669208501</v>
      </c>
      <c r="AG50">
        <v>155.385681306983</v>
      </c>
      <c r="AH50">
        <v>150.77342667521199</v>
      </c>
      <c r="AI50">
        <v>151.84540897136</v>
      </c>
      <c r="AJ50">
        <v>0</v>
      </c>
      <c r="AK50">
        <v>171.402226325443</v>
      </c>
      <c r="AL50">
        <v>132.756990659358</v>
      </c>
      <c r="AM50">
        <v>133.525192687811</v>
      </c>
      <c r="AN50">
        <v>168.688625968444</v>
      </c>
      <c r="AO50">
        <v>197.54675907801399</v>
      </c>
      <c r="AP50">
        <v>133.93987870151099</v>
      </c>
      <c r="AQ50">
        <v>134.82549819183899</v>
      </c>
      <c r="AR50">
        <v>153.97499318081799</v>
      </c>
      <c r="AS50">
        <v>129.603719260319</v>
      </c>
      <c r="AT50">
        <v>157.29734459935401</v>
      </c>
      <c r="AU50">
        <v>160.244869170046</v>
      </c>
      <c r="AV50">
        <v>153.39131343527899</v>
      </c>
      <c r="AW50">
        <v>135.04119669208501</v>
      </c>
      <c r="AX50">
        <v>155.385681306983</v>
      </c>
      <c r="AY50">
        <v>150.77342667521199</v>
      </c>
      <c r="AZ50">
        <v>151.84540897136</v>
      </c>
    </row>
    <row r="51" spans="2:52" x14ac:dyDescent="0.25">
      <c r="B51">
        <v>2014</v>
      </c>
      <c r="C51">
        <v>171.402226325443</v>
      </c>
      <c r="D51">
        <v>132.87305025449399</v>
      </c>
      <c r="E51">
        <v>133.530436914723</v>
      </c>
      <c r="F51">
        <v>168.75748752137201</v>
      </c>
      <c r="G51">
        <v>197.61163123033401</v>
      </c>
      <c r="H51">
        <v>134.10903165488699</v>
      </c>
      <c r="I51">
        <v>134.82549819183899</v>
      </c>
      <c r="J51">
        <v>153.99490466990599</v>
      </c>
      <c r="K51">
        <v>129.73094207436699</v>
      </c>
      <c r="L51">
        <v>157.401530696538</v>
      </c>
      <c r="M51">
        <v>160.323319490014</v>
      </c>
      <c r="N51">
        <v>153.50113441284699</v>
      </c>
      <c r="O51">
        <v>135.19812100798899</v>
      </c>
      <c r="P51">
        <v>155.385681306983</v>
      </c>
      <c r="Q51">
        <v>150.96215965412401</v>
      </c>
      <c r="R51">
        <v>151.94736952755201</v>
      </c>
      <c r="S51">
        <v>0</v>
      </c>
      <c r="T51">
        <v>171.402226325443</v>
      </c>
      <c r="U51">
        <v>132.756990659358</v>
      </c>
      <c r="V51">
        <v>133.525192687811</v>
      </c>
      <c r="W51">
        <v>168.688625968444</v>
      </c>
      <c r="X51">
        <v>197.54675907801399</v>
      </c>
      <c r="Y51">
        <v>133.93987870151099</v>
      </c>
      <c r="Z51">
        <v>134.82549819183899</v>
      </c>
      <c r="AA51">
        <v>153.97499318081799</v>
      </c>
      <c r="AB51">
        <v>129.603719260319</v>
      </c>
      <c r="AC51">
        <v>157.29734459935401</v>
      </c>
      <c r="AD51">
        <v>160.244869170046</v>
      </c>
      <c r="AE51">
        <v>153.39131343527899</v>
      </c>
      <c r="AF51">
        <v>135.04119669208501</v>
      </c>
      <c r="AG51">
        <v>155.385681306983</v>
      </c>
      <c r="AH51">
        <v>150.77342667521199</v>
      </c>
      <c r="AI51">
        <v>151.84540897136</v>
      </c>
      <c r="AJ51">
        <v>0</v>
      </c>
      <c r="AK51">
        <v>171.402226325443</v>
      </c>
      <c r="AL51">
        <v>132.756990659358</v>
      </c>
      <c r="AM51">
        <v>133.525192687811</v>
      </c>
      <c r="AN51">
        <v>168.688625968444</v>
      </c>
      <c r="AO51">
        <v>197.54675907801399</v>
      </c>
      <c r="AP51">
        <v>133.93987870151099</v>
      </c>
      <c r="AQ51">
        <v>134.82549819183899</v>
      </c>
      <c r="AR51">
        <v>153.97499318081799</v>
      </c>
      <c r="AS51">
        <v>129.603719260319</v>
      </c>
      <c r="AT51">
        <v>157.29734459935401</v>
      </c>
      <c r="AU51">
        <v>160.244869170046</v>
      </c>
      <c r="AV51">
        <v>153.39131343527899</v>
      </c>
      <c r="AW51">
        <v>135.04119669208501</v>
      </c>
      <c r="AX51">
        <v>155.385681306983</v>
      </c>
      <c r="AY51">
        <v>150.77342667521199</v>
      </c>
      <c r="AZ51">
        <v>151.84540897136</v>
      </c>
    </row>
    <row r="52" spans="2:52" x14ac:dyDescent="0.25">
      <c r="B52">
        <v>2015</v>
      </c>
      <c r="C52">
        <v>171.402226325443</v>
      </c>
      <c r="D52">
        <v>132.87305025449399</v>
      </c>
      <c r="E52">
        <v>133.530436914723</v>
      </c>
      <c r="F52">
        <v>168.75748752137201</v>
      </c>
      <c r="G52">
        <v>197.61163123033401</v>
      </c>
      <c r="H52">
        <v>134.10903165488699</v>
      </c>
      <c r="I52">
        <v>134.82549819183899</v>
      </c>
      <c r="J52">
        <v>153.99490466990599</v>
      </c>
      <c r="K52">
        <v>129.73094207436699</v>
      </c>
      <c r="L52">
        <v>157.401530696538</v>
      </c>
      <c r="M52">
        <v>160.323319490014</v>
      </c>
      <c r="N52">
        <v>153.50113441284699</v>
      </c>
      <c r="O52">
        <v>135.19812100798899</v>
      </c>
      <c r="P52">
        <v>155.385681306983</v>
      </c>
      <c r="Q52">
        <v>150.96215965412401</v>
      </c>
      <c r="R52">
        <v>151.94736952755201</v>
      </c>
      <c r="S52">
        <v>0</v>
      </c>
      <c r="T52">
        <v>171.402226325443</v>
      </c>
      <c r="U52">
        <v>132.756990659358</v>
      </c>
      <c r="V52">
        <v>133.525192687811</v>
      </c>
      <c r="W52">
        <v>168.688625968444</v>
      </c>
      <c r="X52">
        <v>197.54675907801399</v>
      </c>
      <c r="Y52">
        <v>133.93987870151099</v>
      </c>
      <c r="Z52">
        <v>134.82549819183899</v>
      </c>
      <c r="AA52">
        <v>153.97499318081799</v>
      </c>
      <c r="AB52">
        <v>129.603719260319</v>
      </c>
      <c r="AC52">
        <v>157.29734459935401</v>
      </c>
      <c r="AD52">
        <v>160.244869170046</v>
      </c>
      <c r="AE52">
        <v>153.39131343527899</v>
      </c>
      <c r="AF52">
        <v>135.04119669208501</v>
      </c>
      <c r="AG52">
        <v>155.385681306983</v>
      </c>
      <c r="AH52">
        <v>150.77342667521199</v>
      </c>
      <c r="AI52">
        <v>151.84540897136</v>
      </c>
      <c r="AJ52">
        <v>0</v>
      </c>
      <c r="AK52">
        <v>171.402226325443</v>
      </c>
      <c r="AL52">
        <v>132.756990659358</v>
      </c>
      <c r="AM52">
        <v>133.525192687811</v>
      </c>
      <c r="AN52">
        <v>168.688625968444</v>
      </c>
      <c r="AO52">
        <v>197.54675907801399</v>
      </c>
      <c r="AP52">
        <v>133.93987870151099</v>
      </c>
      <c r="AQ52">
        <v>134.82549819183899</v>
      </c>
      <c r="AR52">
        <v>153.97499318081799</v>
      </c>
      <c r="AS52">
        <v>129.603719260319</v>
      </c>
      <c r="AT52">
        <v>157.29734459935401</v>
      </c>
      <c r="AU52">
        <v>160.244869170046</v>
      </c>
      <c r="AV52">
        <v>153.39131343527899</v>
      </c>
      <c r="AW52">
        <v>135.04119669208501</v>
      </c>
      <c r="AX52">
        <v>155.385681306983</v>
      </c>
      <c r="AY52">
        <v>150.77342667521199</v>
      </c>
      <c r="AZ52">
        <v>151.84540897136</v>
      </c>
    </row>
    <row r="53" spans="2:52" x14ac:dyDescent="0.25">
      <c r="B53">
        <v>2016</v>
      </c>
      <c r="C53">
        <v>171.402226325443</v>
      </c>
      <c r="D53">
        <v>132.87305025449399</v>
      </c>
      <c r="E53">
        <v>133.530436914723</v>
      </c>
      <c r="F53">
        <v>168.75748752137201</v>
      </c>
      <c r="G53">
        <v>197.61163123033401</v>
      </c>
      <c r="H53">
        <v>134.10903165488699</v>
      </c>
      <c r="I53">
        <v>134.82549819183899</v>
      </c>
      <c r="J53">
        <v>153.99490466990599</v>
      </c>
      <c r="K53">
        <v>129.73094207436699</v>
      </c>
      <c r="L53">
        <v>157.401530696538</v>
      </c>
      <c r="M53">
        <v>160.323319490014</v>
      </c>
      <c r="N53">
        <v>153.50113441284699</v>
      </c>
      <c r="O53">
        <v>135.19812100798899</v>
      </c>
      <c r="P53">
        <v>155.385681306983</v>
      </c>
      <c r="Q53">
        <v>150.96215965412401</v>
      </c>
      <c r="R53">
        <v>151.94736952755201</v>
      </c>
      <c r="S53">
        <v>0</v>
      </c>
      <c r="T53">
        <v>171.402226325443</v>
      </c>
      <c r="U53">
        <v>132.756990659358</v>
      </c>
      <c r="V53">
        <v>133.525192687811</v>
      </c>
      <c r="W53">
        <v>168.688625968444</v>
      </c>
      <c r="X53">
        <v>197.54675907801399</v>
      </c>
      <c r="Y53">
        <v>133.93987870151099</v>
      </c>
      <c r="Z53">
        <v>134.82549819183899</v>
      </c>
      <c r="AA53">
        <v>153.97499318081799</v>
      </c>
      <c r="AB53">
        <v>129.603719260319</v>
      </c>
      <c r="AC53">
        <v>157.29734459935401</v>
      </c>
      <c r="AD53">
        <v>160.244869170046</v>
      </c>
      <c r="AE53">
        <v>153.39131343527899</v>
      </c>
      <c r="AF53">
        <v>135.04119669208501</v>
      </c>
      <c r="AG53">
        <v>155.385681306983</v>
      </c>
      <c r="AH53">
        <v>150.77342667521199</v>
      </c>
      <c r="AI53">
        <v>151.84540897136</v>
      </c>
      <c r="AJ53">
        <v>0</v>
      </c>
      <c r="AK53">
        <v>171.402226325443</v>
      </c>
      <c r="AL53">
        <v>132.756990659358</v>
      </c>
      <c r="AM53">
        <v>133.525192687811</v>
      </c>
      <c r="AN53">
        <v>168.688625968444</v>
      </c>
      <c r="AO53">
        <v>197.54675907801399</v>
      </c>
      <c r="AP53">
        <v>133.93987870151099</v>
      </c>
      <c r="AQ53">
        <v>134.82549819183899</v>
      </c>
      <c r="AR53">
        <v>153.97499318081799</v>
      </c>
      <c r="AS53">
        <v>129.603719260319</v>
      </c>
      <c r="AT53">
        <v>157.29734459935401</v>
      </c>
      <c r="AU53">
        <v>160.244869170046</v>
      </c>
      <c r="AV53">
        <v>153.39131343527899</v>
      </c>
      <c r="AW53">
        <v>135.04119669208501</v>
      </c>
      <c r="AX53">
        <v>155.385681306983</v>
      </c>
      <c r="AY53">
        <v>150.77342667521199</v>
      </c>
      <c r="AZ53">
        <v>151.84540897136</v>
      </c>
    </row>
    <row r="54" spans="2:52" x14ac:dyDescent="0.25">
      <c r="B54">
        <v>2017</v>
      </c>
      <c r="C54">
        <v>171.402226325443</v>
      </c>
      <c r="D54">
        <v>132.87305025449399</v>
      </c>
      <c r="E54">
        <v>133.530436914723</v>
      </c>
      <c r="F54">
        <v>168.75748752137201</v>
      </c>
      <c r="G54">
        <v>197.61163123033401</v>
      </c>
      <c r="H54">
        <v>134.10903165488699</v>
      </c>
      <c r="I54">
        <v>134.82549819183899</v>
      </c>
      <c r="J54">
        <v>153.99490466990599</v>
      </c>
      <c r="K54">
        <v>129.73094207436699</v>
      </c>
      <c r="L54">
        <v>157.401530696538</v>
      </c>
      <c r="M54">
        <v>160.323319490014</v>
      </c>
      <c r="N54">
        <v>153.50113441284699</v>
      </c>
      <c r="O54">
        <v>135.19812100798899</v>
      </c>
      <c r="P54">
        <v>155.385681306983</v>
      </c>
      <c r="Q54">
        <v>150.96215965412401</v>
      </c>
      <c r="R54">
        <v>151.94736952755201</v>
      </c>
      <c r="S54">
        <v>0</v>
      </c>
      <c r="T54">
        <v>171.402226325443</v>
      </c>
      <c r="U54">
        <v>132.756990659358</v>
      </c>
      <c r="V54">
        <v>133.525192687811</v>
      </c>
      <c r="W54">
        <v>168.688625968444</v>
      </c>
      <c r="X54">
        <v>197.54675907801399</v>
      </c>
      <c r="Y54">
        <v>133.93987870151099</v>
      </c>
      <c r="Z54">
        <v>134.82549819183899</v>
      </c>
      <c r="AA54">
        <v>153.97499318081799</v>
      </c>
      <c r="AB54">
        <v>129.603719260319</v>
      </c>
      <c r="AC54">
        <v>157.29734459935401</v>
      </c>
      <c r="AD54">
        <v>160.244869170046</v>
      </c>
      <c r="AE54">
        <v>153.39131343527899</v>
      </c>
      <c r="AF54">
        <v>135.04119669208501</v>
      </c>
      <c r="AG54">
        <v>155.385681306983</v>
      </c>
      <c r="AH54">
        <v>150.77342667521199</v>
      </c>
      <c r="AI54">
        <v>151.84540897136</v>
      </c>
      <c r="AJ54">
        <v>0</v>
      </c>
      <c r="AK54">
        <v>171.402226325443</v>
      </c>
      <c r="AL54">
        <v>132.756990659358</v>
      </c>
      <c r="AM54">
        <v>133.525192687811</v>
      </c>
      <c r="AN54">
        <v>168.688625968444</v>
      </c>
      <c r="AO54">
        <v>197.54675907801399</v>
      </c>
      <c r="AP54">
        <v>133.93987870151099</v>
      </c>
      <c r="AQ54">
        <v>134.82549819183899</v>
      </c>
      <c r="AR54">
        <v>153.97499318081799</v>
      </c>
      <c r="AS54">
        <v>129.603719260319</v>
      </c>
      <c r="AT54">
        <v>157.29734459935401</v>
      </c>
      <c r="AU54">
        <v>160.244869170046</v>
      </c>
      <c r="AV54">
        <v>153.39131343527899</v>
      </c>
      <c r="AW54">
        <v>135.04119669208501</v>
      </c>
      <c r="AX54">
        <v>155.385681306983</v>
      </c>
      <c r="AY54">
        <v>150.77342667521199</v>
      </c>
      <c r="AZ54">
        <v>151.84540897136</v>
      </c>
    </row>
    <row r="55" spans="2:52" x14ac:dyDescent="0.25">
      <c r="B55">
        <v>2018</v>
      </c>
      <c r="C55">
        <v>171.402226325443</v>
      </c>
      <c r="D55">
        <v>132.87305025449399</v>
      </c>
      <c r="E55">
        <v>133.530436914723</v>
      </c>
      <c r="F55">
        <v>168.75748752137201</v>
      </c>
      <c r="G55">
        <v>197.61163123033401</v>
      </c>
      <c r="H55">
        <v>134.10903165488699</v>
      </c>
      <c r="I55">
        <v>134.82549819183899</v>
      </c>
      <c r="J55">
        <v>153.99490466990599</v>
      </c>
      <c r="K55">
        <v>129.73094207436699</v>
      </c>
      <c r="L55">
        <v>157.401530696538</v>
      </c>
      <c r="M55">
        <v>160.323319490014</v>
      </c>
      <c r="N55">
        <v>153.50113441284699</v>
      </c>
      <c r="O55">
        <v>135.19812100798899</v>
      </c>
      <c r="P55">
        <v>155.385681306983</v>
      </c>
      <c r="Q55">
        <v>150.96215965412401</v>
      </c>
      <c r="R55">
        <v>151.94736952755201</v>
      </c>
      <c r="S55">
        <v>0</v>
      </c>
      <c r="T55">
        <v>171.402226325443</v>
      </c>
      <c r="U55">
        <v>132.756990659358</v>
      </c>
      <c r="V55">
        <v>133.525192687811</v>
      </c>
      <c r="W55">
        <v>168.688625968444</v>
      </c>
      <c r="X55">
        <v>197.54675907801399</v>
      </c>
      <c r="Y55">
        <v>133.93987870151099</v>
      </c>
      <c r="Z55">
        <v>134.82549819183899</v>
      </c>
      <c r="AA55">
        <v>153.97499318081799</v>
      </c>
      <c r="AB55">
        <v>129.603719260319</v>
      </c>
      <c r="AC55">
        <v>157.29734459935401</v>
      </c>
      <c r="AD55">
        <v>160.244869170046</v>
      </c>
      <c r="AE55">
        <v>153.39131343527899</v>
      </c>
      <c r="AF55">
        <v>135.04119669208501</v>
      </c>
      <c r="AG55">
        <v>155.385681306983</v>
      </c>
      <c r="AH55">
        <v>150.77342667521199</v>
      </c>
      <c r="AI55">
        <v>151.84540897136</v>
      </c>
      <c r="AJ55">
        <v>0</v>
      </c>
      <c r="AK55">
        <v>171.402226325443</v>
      </c>
      <c r="AL55">
        <v>132.756990659358</v>
      </c>
      <c r="AM55">
        <v>133.525192687811</v>
      </c>
      <c r="AN55">
        <v>168.688625968444</v>
      </c>
      <c r="AO55">
        <v>197.54675907801399</v>
      </c>
      <c r="AP55">
        <v>133.93987870151099</v>
      </c>
      <c r="AQ55">
        <v>134.82549819183899</v>
      </c>
      <c r="AR55">
        <v>153.97499318081799</v>
      </c>
      <c r="AS55">
        <v>129.603719260319</v>
      </c>
      <c r="AT55">
        <v>157.29734459935401</v>
      </c>
      <c r="AU55">
        <v>160.244869170046</v>
      </c>
      <c r="AV55">
        <v>153.39131343527899</v>
      </c>
      <c r="AW55">
        <v>135.04119669208501</v>
      </c>
      <c r="AX55">
        <v>155.385681306983</v>
      </c>
      <c r="AY55">
        <v>150.77342667521199</v>
      </c>
      <c r="AZ55">
        <v>151.84540897136</v>
      </c>
    </row>
    <row r="56" spans="2:52" x14ac:dyDescent="0.25">
      <c r="B56">
        <v>2019</v>
      </c>
      <c r="C56">
        <v>171.402226325443</v>
      </c>
      <c r="D56">
        <v>132.87305025449399</v>
      </c>
      <c r="E56">
        <v>133.530436914723</v>
      </c>
      <c r="F56">
        <v>168.75748752137201</v>
      </c>
      <c r="G56">
        <v>197.61163123033401</v>
      </c>
      <c r="H56">
        <v>134.10903165488699</v>
      </c>
      <c r="I56">
        <v>134.82549819183899</v>
      </c>
      <c r="J56">
        <v>153.99490466990599</v>
      </c>
      <c r="K56">
        <v>129.73094207436699</v>
      </c>
      <c r="L56">
        <v>157.401530696538</v>
      </c>
      <c r="M56">
        <v>160.323319490014</v>
      </c>
      <c r="N56">
        <v>153.50113441284699</v>
      </c>
      <c r="O56">
        <v>135.19812100798899</v>
      </c>
      <c r="P56">
        <v>155.385681306983</v>
      </c>
      <c r="Q56">
        <v>150.96215965412401</v>
      </c>
      <c r="R56">
        <v>151.94736952755201</v>
      </c>
      <c r="S56">
        <v>0</v>
      </c>
      <c r="T56">
        <v>171.402226325443</v>
      </c>
      <c r="U56">
        <v>132.756990659358</v>
      </c>
      <c r="V56">
        <v>133.525192687811</v>
      </c>
      <c r="W56">
        <v>168.688625968444</v>
      </c>
      <c r="X56">
        <v>197.54675907801399</v>
      </c>
      <c r="Y56">
        <v>133.93987870151099</v>
      </c>
      <c r="Z56">
        <v>134.82549819183899</v>
      </c>
      <c r="AA56">
        <v>153.97499318081799</v>
      </c>
      <c r="AB56">
        <v>129.603719260319</v>
      </c>
      <c r="AC56">
        <v>157.29734459935401</v>
      </c>
      <c r="AD56">
        <v>160.244869170046</v>
      </c>
      <c r="AE56">
        <v>153.39131343527899</v>
      </c>
      <c r="AF56">
        <v>135.04119669208501</v>
      </c>
      <c r="AG56">
        <v>155.385681306983</v>
      </c>
      <c r="AH56">
        <v>150.77342667521199</v>
      </c>
      <c r="AI56">
        <v>151.84540897136</v>
      </c>
      <c r="AJ56">
        <v>0</v>
      </c>
      <c r="AK56">
        <v>171.402226325443</v>
      </c>
      <c r="AL56">
        <v>132.756990659358</v>
      </c>
      <c r="AM56">
        <v>133.525192687811</v>
      </c>
      <c r="AN56">
        <v>168.688625968444</v>
      </c>
      <c r="AO56">
        <v>197.54675907801399</v>
      </c>
      <c r="AP56">
        <v>133.93987870151099</v>
      </c>
      <c r="AQ56">
        <v>134.82549819183899</v>
      </c>
      <c r="AR56">
        <v>153.97499318081799</v>
      </c>
      <c r="AS56">
        <v>129.603719260319</v>
      </c>
      <c r="AT56">
        <v>157.29734459935401</v>
      </c>
      <c r="AU56">
        <v>160.244869170046</v>
      </c>
      <c r="AV56">
        <v>153.39131343527899</v>
      </c>
      <c r="AW56">
        <v>135.04119669208501</v>
      </c>
      <c r="AX56">
        <v>155.385681306983</v>
      </c>
      <c r="AY56">
        <v>150.77342667521199</v>
      </c>
      <c r="AZ56">
        <v>151.84540897136</v>
      </c>
    </row>
    <row r="57" spans="2:52" x14ac:dyDescent="0.25">
      <c r="B57">
        <v>2020</v>
      </c>
      <c r="C57">
        <v>171.40222632544342</v>
      </c>
      <c r="D57">
        <v>132.87305025449351</v>
      </c>
      <c r="E57">
        <v>133.53043691472283</v>
      </c>
      <c r="F57">
        <v>168.75748752137187</v>
      </c>
      <c r="G57">
        <v>197.61163123033401</v>
      </c>
      <c r="H57">
        <v>134.10903165488685</v>
      </c>
      <c r="I57">
        <v>134.82549819183936</v>
      </c>
      <c r="J57">
        <v>153.99490466990611</v>
      </c>
      <c r="K57">
        <v>129.73094207436671</v>
      </c>
      <c r="L57">
        <v>157.40153069653817</v>
      </c>
      <c r="M57">
        <v>160.323319490014</v>
      </c>
      <c r="N57">
        <v>153.50113441284697</v>
      </c>
      <c r="O57">
        <v>135.1981210079893</v>
      </c>
      <c r="P57">
        <v>155.38568130698258</v>
      </c>
      <c r="Q57">
        <v>150.96215965412429</v>
      </c>
      <c r="R57">
        <v>151.94736952755233</v>
      </c>
      <c r="S57">
        <v>0</v>
      </c>
      <c r="T57">
        <v>171.40222632544342</v>
      </c>
      <c r="U57">
        <v>132.75699065935751</v>
      </c>
      <c r="V57">
        <v>133.52519268781083</v>
      </c>
      <c r="W57">
        <v>168.68862596844386</v>
      </c>
      <c r="X57">
        <v>197.54675907801402</v>
      </c>
      <c r="Y57">
        <v>133.93987870151085</v>
      </c>
      <c r="Z57">
        <v>134.82549819183936</v>
      </c>
      <c r="AA57">
        <v>153.9749931808181</v>
      </c>
      <c r="AB57">
        <v>129.60371926031871</v>
      </c>
      <c r="AC57">
        <v>157.29734459935418</v>
      </c>
      <c r="AD57">
        <v>160.244869170046</v>
      </c>
      <c r="AE57">
        <v>153.39131343527896</v>
      </c>
      <c r="AF57">
        <v>135.04119669208529</v>
      </c>
      <c r="AG57">
        <v>155.38568130698258</v>
      </c>
      <c r="AH57">
        <v>150.77342667521231</v>
      </c>
      <c r="AI57">
        <v>151.84540897136031</v>
      </c>
      <c r="AJ57">
        <v>0</v>
      </c>
      <c r="AK57">
        <v>171.40222632544342</v>
      </c>
      <c r="AL57">
        <v>132.75699065935751</v>
      </c>
      <c r="AM57">
        <v>133.52519268781083</v>
      </c>
      <c r="AN57">
        <v>168.68862596844386</v>
      </c>
      <c r="AO57">
        <v>197.54675907801402</v>
      </c>
      <c r="AP57">
        <v>133.93987870151085</v>
      </c>
      <c r="AQ57">
        <v>134.82549819183936</v>
      </c>
      <c r="AR57">
        <v>153.9749931808181</v>
      </c>
      <c r="AS57">
        <v>129.60371926031871</v>
      </c>
      <c r="AT57">
        <v>157.29734459935418</v>
      </c>
      <c r="AU57">
        <v>160.244869170046</v>
      </c>
      <c r="AV57">
        <v>153.39131343527896</v>
      </c>
      <c r="AW57">
        <v>135.04119669208529</v>
      </c>
      <c r="AX57">
        <v>155.38568130698258</v>
      </c>
      <c r="AY57">
        <v>150.77342667521231</v>
      </c>
      <c r="AZ57">
        <v>151.84540897136031</v>
      </c>
    </row>
    <row r="58" spans="2:52" x14ac:dyDescent="0.25">
      <c r="B58">
        <v>2021</v>
      </c>
      <c r="C58">
        <v>168.58566329009716</v>
      </c>
      <c r="D58">
        <v>130.77908456344289</v>
      </c>
      <c r="E58">
        <v>131.39976435246183</v>
      </c>
      <c r="F58">
        <v>164.06326878162378</v>
      </c>
      <c r="G58">
        <v>196.72721019981356</v>
      </c>
      <c r="H58">
        <v>133.00373607211702</v>
      </c>
      <c r="I58">
        <v>133.27466753007721</v>
      </c>
      <c r="J58">
        <v>153.65170599850634</v>
      </c>
      <c r="K58">
        <v>130.44670578939866</v>
      </c>
      <c r="L58">
        <v>153.37612797949106</v>
      </c>
      <c r="M58">
        <v>157.57991297165356</v>
      </c>
      <c r="N58">
        <v>151.74791102817989</v>
      </c>
      <c r="O58">
        <v>133.11745501687608</v>
      </c>
      <c r="P58">
        <v>156.50877923152632</v>
      </c>
      <c r="Q58">
        <v>148.43992014458124</v>
      </c>
      <c r="R58">
        <v>150.93101565086477</v>
      </c>
      <c r="S58">
        <v>0</v>
      </c>
      <c r="T58">
        <v>168.01365328933105</v>
      </c>
      <c r="U58">
        <v>130.15349718378789</v>
      </c>
      <c r="V58">
        <v>129.87782056810977</v>
      </c>
      <c r="W58">
        <v>162.90054120857093</v>
      </c>
      <c r="X58">
        <v>196.3407420924259</v>
      </c>
      <c r="Y58">
        <v>132.03075860102163</v>
      </c>
      <c r="Z58">
        <v>131.40174799685661</v>
      </c>
      <c r="AA58">
        <v>152.71730994470053</v>
      </c>
      <c r="AB58">
        <v>129.3272435698525</v>
      </c>
      <c r="AC58">
        <v>152.45692162732016</v>
      </c>
      <c r="AD58">
        <v>156.64997891596065</v>
      </c>
      <c r="AE58">
        <v>150.7426596841421</v>
      </c>
      <c r="AF58">
        <v>132.46124190267636</v>
      </c>
      <c r="AG58">
        <v>155.37665019078531</v>
      </c>
      <c r="AH58">
        <v>147.49055566280813</v>
      </c>
      <c r="AI58">
        <v>150.12516080201939</v>
      </c>
      <c r="AJ58">
        <v>0</v>
      </c>
      <c r="AK58">
        <v>165.27957031355089</v>
      </c>
      <c r="AL58">
        <v>128.53219512175724</v>
      </c>
      <c r="AM58">
        <v>128.22487371927531</v>
      </c>
      <c r="AN58">
        <v>160.52193668910735</v>
      </c>
      <c r="AO58">
        <v>193.8626110457412</v>
      </c>
      <c r="AP58">
        <v>129.96312925704831</v>
      </c>
      <c r="AQ58">
        <v>129.63709861022858</v>
      </c>
      <c r="AR58">
        <v>150.52706572165482</v>
      </c>
      <c r="AS58">
        <v>127.5174809998359</v>
      </c>
      <c r="AT58">
        <v>150.50398942033908</v>
      </c>
      <c r="AU58">
        <v>154.90920036208291</v>
      </c>
      <c r="AV58">
        <v>148.43943510376388</v>
      </c>
      <c r="AW58">
        <v>130.59195240813287</v>
      </c>
      <c r="AX58">
        <v>153.34975762235649</v>
      </c>
      <c r="AY58">
        <v>145.44725833260921</v>
      </c>
      <c r="AZ58">
        <v>147.77200750854448</v>
      </c>
    </row>
    <row r="59" spans="2:52" x14ac:dyDescent="0.25">
      <c r="B59">
        <v>2022</v>
      </c>
      <c r="C59">
        <v>165.7691002547509</v>
      </c>
      <c r="D59">
        <v>128.68511887239231</v>
      </c>
      <c r="E59">
        <v>129.26909179020083</v>
      </c>
      <c r="F59">
        <v>159.36905004187568</v>
      </c>
      <c r="G59">
        <v>195.84278916929316</v>
      </c>
      <c r="H59">
        <v>131.89844048934719</v>
      </c>
      <c r="I59">
        <v>131.72383686831509</v>
      </c>
      <c r="J59">
        <v>153.30850732710655</v>
      </c>
      <c r="K59">
        <v>131.16246950443062</v>
      </c>
      <c r="L59">
        <v>149.35072526244394</v>
      </c>
      <c r="M59">
        <v>154.83650645329311</v>
      </c>
      <c r="N59">
        <v>149.9946876435128</v>
      </c>
      <c r="O59">
        <v>131.03678902576289</v>
      </c>
      <c r="P59">
        <v>157.63187715607</v>
      </c>
      <c r="Q59">
        <v>145.91768063503818</v>
      </c>
      <c r="R59">
        <v>149.91466177417718</v>
      </c>
      <c r="S59">
        <v>0</v>
      </c>
      <c r="T59">
        <v>164.62508025321864</v>
      </c>
      <c r="U59">
        <v>127.5500037082183</v>
      </c>
      <c r="V59">
        <v>126.23044844840871</v>
      </c>
      <c r="W59">
        <v>157.11245644869803</v>
      </c>
      <c r="X59">
        <v>195.13472510683783</v>
      </c>
      <c r="Y59">
        <v>130.12163850053244</v>
      </c>
      <c r="Z59">
        <v>127.97799780187383</v>
      </c>
      <c r="AA59">
        <v>151.45962670858296</v>
      </c>
      <c r="AB59">
        <v>129.05076787938626</v>
      </c>
      <c r="AC59">
        <v>147.61649865528619</v>
      </c>
      <c r="AD59">
        <v>153.05508866187535</v>
      </c>
      <c r="AE59">
        <v>148.09400593300518</v>
      </c>
      <c r="AF59">
        <v>129.88128711326743</v>
      </c>
      <c r="AG59">
        <v>155.36761907458805</v>
      </c>
      <c r="AH59">
        <v>144.20768465040396</v>
      </c>
      <c r="AI59">
        <v>148.40491263267845</v>
      </c>
      <c r="AJ59">
        <v>0</v>
      </c>
      <c r="AK59">
        <v>159.15691430165839</v>
      </c>
      <c r="AL59">
        <v>124.30739958415695</v>
      </c>
      <c r="AM59">
        <v>122.92455475073976</v>
      </c>
      <c r="AN59">
        <v>152.35524740977084</v>
      </c>
      <c r="AO59">
        <v>190.17846301346842</v>
      </c>
      <c r="AP59">
        <v>125.98637981258574</v>
      </c>
      <c r="AQ59">
        <v>124.4486990286178</v>
      </c>
      <c r="AR59">
        <v>147.07913826249151</v>
      </c>
      <c r="AS59">
        <v>125.43124273935305</v>
      </c>
      <c r="AT59">
        <v>143.71063424132402</v>
      </c>
      <c r="AU59">
        <v>149.57353155411985</v>
      </c>
      <c r="AV59">
        <v>143.48755677224878</v>
      </c>
      <c r="AW59">
        <v>126.14270812418047</v>
      </c>
      <c r="AX59">
        <v>151.31383393773035</v>
      </c>
      <c r="AY59">
        <v>140.12108999000611</v>
      </c>
      <c r="AZ59">
        <v>143.69860604572864</v>
      </c>
    </row>
    <row r="60" spans="2:52" x14ac:dyDescent="0.25">
      <c r="B60">
        <v>2023</v>
      </c>
      <c r="C60">
        <v>162.9525372194046</v>
      </c>
      <c r="D60">
        <v>126.59115318134171</v>
      </c>
      <c r="E60">
        <v>127.13841922793982</v>
      </c>
      <c r="F60">
        <v>154.67483130212759</v>
      </c>
      <c r="G60">
        <v>194.95836813877276</v>
      </c>
      <c r="H60">
        <v>130.79314490657737</v>
      </c>
      <c r="I60">
        <v>130.17300620655294</v>
      </c>
      <c r="J60">
        <v>152.96530865570676</v>
      </c>
      <c r="K60">
        <v>131.87823321946254</v>
      </c>
      <c r="L60">
        <v>145.32532254539686</v>
      </c>
      <c r="M60">
        <v>152.09309993493267</v>
      </c>
      <c r="N60">
        <v>148.2414642588457</v>
      </c>
      <c r="O60">
        <v>128.95612303464969</v>
      </c>
      <c r="P60">
        <v>158.75497508061375</v>
      </c>
      <c r="Q60">
        <v>143.3954411254951</v>
      </c>
      <c r="R60">
        <v>148.89830789748959</v>
      </c>
      <c r="S60">
        <v>0</v>
      </c>
      <c r="T60">
        <v>161.23650721710629</v>
      </c>
      <c r="U60">
        <v>124.94651023264868</v>
      </c>
      <c r="V60">
        <v>122.58307632870765</v>
      </c>
      <c r="W60">
        <v>151.3243716888251</v>
      </c>
      <c r="X60">
        <v>193.92870812124977</v>
      </c>
      <c r="Y60">
        <v>128.21251840004322</v>
      </c>
      <c r="Z60">
        <v>124.55424760689107</v>
      </c>
      <c r="AA60">
        <v>150.20194347246539</v>
      </c>
      <c r="AB60">
        <v>128.77429218892001</v>
      </c>
      <c r="AC60">
        <v>142.7760756832522</v>
      </c>
      <c r="AD60">
        <v>149.46019840778999</v>
      </c>
      <c r="AE60">
        <v>145.44535218186832</v>
      </c>
      <c r="AF60">
        <v>127.30133232385853</v>
      </c>
      <c r="AG60">
        <v>155.35858795839079</v>
      </c>
      <c r="AH60">
        <v>140.92481363799979</v>
      </c>
      <c r="AI60">
        <v>146.68466446333747</v>
      </c>
      <c r="AJ60">
        <v>0</v>
      </c>
      <c r="AK60">
        <v>153.03425828976589</v>
      </c>
      <c r="AL60">
        <v>120.0826040465567</v>
      </c>
      <c r="AM60">
        <v>117.62423578220421</v>
      </c>
      <c r="AN60">
        <v>144.18855813043433</v>
      </c>
      <c r="AO60">
        <v>186.49431498119563</v>
      </c>
      <c r="AP60">
        <v>122.00963036812318</v>
      </c>
      <c r="AQ60">
        <v>119.26029944700699</v>
      </c>
      <c r="AR60">
        <v>143.6312108033282</v>
      </c>
      <c r="AS60">
        <v>123.34500447887024</v>
      </c>
      <c r="AT60">
        <v>136.91727906230892</v>
      </c>
      <c r="AU60">
        <v>144.23786274615679</v>
      </c>
      <c r="AV60">
        <v>138.5356784407337</v>
      </c>
      <c r="AW60">
        <v>121.69346384022808</v>
      </c>
      <c r="AX60">
        <v>149.27791025310424</v>
      </c>
      <c r="AY60">
        <v>134.79492164740304</v>
      </c>
      <c r="AZ60">
        <v>139.62520458291277</v>
      </c>
    </row>
    <row r="61" spans="2:52" x14ac:dyDescent="0.25">
      <c r="B61">
        <v>2024</v>
      </c>
      <c r="C61">
        <v>160.13597418405834</v>
      </c>
      <c r="D61">
        <v>124.49718749029111</v>
      </c>
      <c r="E61">
        <v>125.00774666567881</v>
      </c>
      <c r="F61">
        <v>149.98061256237949</v>
      </c>
      <c r="G61">
        <v>194.0739471082523</v>
      </c>
      <c r="H61">
        <v>129.68784932380754</v>
      </c>
      <c r="I61">
        <v>128.62217554479079</v>
      </c>
      <c r="J61">
        <v>152.62210998430697</v>
      </c>
      <c r="K61">
        <v>132.5939969344945</v>
      </c>
      <c r="L61">
        <v>141.29991982834974</v>
      </c>
      <c r="M61">
        <v>149.34969341657222</v>
      </c>
      <c r="N61">
        <v>146.48824087417862</v>
      </c>
      <c r="O61">
        <v>126.8754570435365</v>
      </c>
      <c r="P61">
        <v>159.87807300515749</v>
      </c>
      <c r="Q61">
        <v>140.87320161595204</v>
      </c>
      <c r="R61">
        <v>147.881954020802</v>
      </c>
      <c r="S61">
        <v>0</v>
      </c>
      <c r="T61">
        <v>157.84793418099389</v>
      </c>
      <c r="U61">
        <v>122.34301675707907</v>
      </c>
      <c r="V61">
        <v>118.93570420900659</v>
      </c>
      <c r="W61">
        <v>145.53628692895217</v>
      </c>
      <c r="X61">
        <v>192.72269113566171</v>
      </c>
      <c r="Y61">
        <v>126.30339829955402</v>
      </c>
      <c r="Z61">
        <v>121.13049741190827</v>
      </c>
      <c r="AA61">
        <v>148.94426023634782</v>
      </c>
      <c r="AB61">
        <v>128.49781649845377</v>
      </c>
      <c r="AC61">
        <v>137.93565271121821</v>
      </c>
      <c r="AD61">
        <v>145.86530815370466</v>
      </c>
      <c r="AE61">
        <v>142.7966984307314</v>
      </c>
      <c r="AF61">
        <v>124.72137753444963</v>
      </c>
      <c r="AG61">
        <v>155.34955684219355</v>
      </c>
      <c r="AH61">
        <v>137.64194262559562</v>
      </c>
      <c r="AI61">
        <v>144.96441629399652</v>
      </c>
      <c r="AJ61">
        <v>0</v>
      </c>
      <c r="AK61">
        <v>146.91160227787338</v>
      </c>
      <c r="AL61">
        <v>115.85780850895641</v>
      </c>
      <c r="AM61">
        <v>112.32391681366867</v>
      </c>
      <c r="AN61">
        <v>136.02186885109782</v>
      </c>
      <c r="AO61">
        <v>182.81016694892287</v>
      </c>
      <c r="AP61">
        <v>118.03288092366063</v>
      </c>
      <c r="AQ61">
        <v>114.0718998653962</v>
      </c>
      <c r="AR61">
        <v>140.18328334416489</v>
      </c>
      <c r="AS61">
        <v>121.25876621838741</v>
      </c>
      <c r="AT61">
        <v>130.12392388329388</v>
      </c>
      <c r="AU61">
        <v>138.90219393819373</v>
      </c>
      <c r="AV61">
        <v>133.5838001092186</v>
      </c>
      <c r="AW61">
        <v>117.24421955627568</v>
      </c>
      <c r="AX61">
        <v>147.24198656847813</v>
      </c>
      <c r="AY61">
        <v>129.46875330479995</v>
      </c>
      <c r="AZ61">
        <v>135.55180312009693</v>
      </c>
    </row>
    <row r="62" spans="2:52" x14ac:dyDescent="0.25">
      <c r="B62">
        <v>2025</v>
      </c>
      <c r="C62">
        <v>157.31941114871208</v>
      </c>
      <c r="D62">
        <v>122.4032217992405</v>
      </c>
      <c r="E62">
        <v>122.87707410341778</v>
      </c>
      <c r="F62">
        <v>145.2863938226314</v>
      </c>
      <c r="G62">
        <v>193.18952607773184</v>
      </c>
      <c r="H62">
        <v>128.58255374103769</v>
      </c>
      <c r="I62">
        <v>127.07134488302862</v>
      </c>
      <c r="J62">
        <v>152.27891131290718</v>
      </c>
      <c r="K62">
        <v>133.30976064952645</v>
      </c>
      <c r="L62">
        <v>137.27451711130263</v>
      </c>
      <c r="M62">
        <v>146.60628689821181</v>
      </c>
      <c r="N62">
        <v>144.73501748951151</v>
      </c>
      <c r="O62">
        <v>124.79479105242328</v>
      </c>
      <c r="P62">
        <v>161.00117092970117</v>
      </c>
      <c r="Q62">
        <v>138.35096210640896</v>
      </c>
      <c r="R62">
        <v>146.86560014411438</v>
      </c>
      <c r="S62">
        <v>0</v>
      </c>
      <c r="T62">
        <v>154.45936114488148</v>
      </c>
      <c r="U62">
        <v>119.73952328150943</v>
      </c>
      <c r="V62">
        <v>115.2883320893055</v>
      </c>
      <c r="W62">
        <v>139.74820216907921</v>
      </c>
      <c r="X62">
        <v>191.51667415007358</v>
      </c>
      <c r="Y62">
        <v>124.39427819906479</v>
      </c>
      <c r="Z62">
        <v>117.70674721692549</v>
      </c>
      <c r="AA62">
        <v>147.68657700023022</v>
      </c>
      <c r="AB62">
        <v>128.22134080798753</v>
      </c>
      <c r="AC62">
        <v>133.09522973918419</v>
      </c>
      <c r="AD62">
        <v>142.2704178996193</v>
      </c>
      <c r="AE62">
        <v>140.14804467959451</v>
      </c>
      <c r="AF62">
        <v>122.1414227450407</v>
      </c>
      <c r="AG62">
        <v>155.34052572599626</v>
      </c>
      <c r="AH62">
        <v>134.35907161319145</v>
      </c>
      <c r="AI62">
        <v>143.24416812465557</v>
      </c>
      <c r="AJ62">
        <v>0</v>
      </c>
      <c r="AK62">
        <v>140.78894626598083</v>
      </c>
      <c r="AL62">
        <v>111.63301297135612</v>
      </c>
      <c r="AM62">
        <v>107.02359784513311</v>
      </c>
      <c r="AN62">
        <v>127.85517957176128</v>
      </c>
      <c r="AO62">
        <v>179.12601891665005</v>
      </c>
      <c r="AP62">
        <v>114.05613147919804</v>
      </c>
      <c r="AQ62">
        <v>108.88350028378539</v>
      </c>
      <c r="AR62">
        <v>136.73535588500158</v>
      </c>
      <c r="AS62">
        <v>119.17252795790455</v>
      </c>
      <c r="AT62">
        <v>123.33056870427876</v>
      </c>
      <c r="AU62">
        <v>133.56652513023062</v>
      </c>
      <c r="AV62">
        <v>128.63192177770344</v>
      </c>
      <c r="AW62">
        <v>112.79497527232326</v>
      </c>
      <c r="AX62">
        <v>145.20606288385201</v>
      </c>
      <c r="AY62">
        <v>124.14258496219682</v>
      </c>
      <c r="AZ62">
        <v>131.47840165728104</v>
      </c>
    </row>
    <row r="63" spans="2:52" x14ac:dyDescent="0.25">
      <c r="B63">
        <v>2026</v>
      </c>
      <c r="C63">
        <v>156.71847111334336</v>
      </c>
      <c r="D63">
        <v>121.24475382299605</v>
      </c>
      <c r="E63">
        <v>122.54410140912194</v>
      </c>
      <c r="F63">
        <v>144.35548885289563</v>
      </c>
      <c r="G63">
        <v>191.37449090323616</v>
      </c>
      <c r="H63">
        <v>127.82410961565436</v>
      </c>
      <c r="I63">
        <v>127.59731314704393</v>
      </c>
      <c r="J63">
        <v>151.22523432503485</v>
      </c>
      <c r="K63">
        <v>131.99584569369242</v>
      </c>
      <c r="L63">
        <v>136.76592729861423</v>
      </c>
      <c r="M63">
        <v>145.67250904355717</v>
      </c>
      <c r="N63">
        <v>144.25909664840637</v>
      </c>
      <c r="O63">
        <v>124.21402630662519</v>
      </c>
      <c r="P63">
        <v>159.42292947996833</v>
      </c>
      <c r="Q63">
        <v>137.33476593102071</v>
      </c>
      <c r="R63">
        <v>146.2390519741048</v>
      </c>
      <c r="S63">
        <v>0</v>
      </c>
      <c r="T63">
        <v>153.50389632310649</v>
      </c>
      <c r="U63">
        <v>117.99776939818159</v>
      </c>
      <c r="V63">
        <v>112.72314837154732</v>
      </c>
      <c r="W63">
        <v>137.44504186873104</v>
      </c>
      <c r="X63">
        <v>188.98368848941419</v>
      </c>
      <c r="Y63">
        <v>123.29172317302213</v>
      </c>
      <c r="Z63">
        <v>116.14980328559437</v>
      </c>
      <c r="AA63">
        <v>144.52193375792609</v>
      </c>
      <c r="AB63">
        <v>124.67948852826854</v>
      </c>
      <c r="AC63">
        <v>131.85237319091021</v>
      </c>
      <c r="AD63">
        <v>140.68565585801903</v>
      </c>
      <c r="AE63">
        <v>139.65083078378973</v>
      </c>
      <c r="AF63">
        <v>120.99392140361856</v>
      </c>
      <c r="AG63">
        <v>150.70236748937887</v>
      </c>
      <c r="AH63">
        <v>132.53500816627596</v>
      </c>
      <c r="AI63">
        <v>141.77661394718578</v>
      </c>
      <c r="AJ63">
        <v>0</v>
      </c>
      <c r="AK63">
        <v>129.60542144199292</v>
      </c>
      <c r="AL63">
        <v>104.36161938270871</v>
      </c>
      <c r="AM63">
        <v>99.873973042375496</v>
      </c>
      <c r="AN63">
        <v>117.82717150367731</v>
      </c>
      <c r="AO63">
        <v>162.52959769862844</v>
      </c>
      <c r="AP63">
        <v>106.687173279338</v>
      </c>
      <c r="AQ63">
        <v>102.00985949742031</v>
      </c>
      <c r="AR63">
        <v>126.21548455909766</v>
      </c>
      <c r="AS63">
        <v>111.17810939254845</v>
      </c>
      <c r="AT63">
        <v>115.02913531727474</v>
      </c>
      <c r="AU63">
        <v>123.09941484920557</v>
      </c>
      <c r="AV63">
        <v>120.19081223702125</v>
      </c>
      <c r="AW63">
        <v>105.48467397731964</v>
      </c>
      <c r="AX63">
        <v>134.42369791340133</v>
      </c>
      <c r="AY63">
        <v>114.9966511478128</v>
      </c>
      <c r="AZ63">
        <v>121.86388419515868</v>
      </c>
    </row>
    <row r="64" spans="2:52" x14ac:dyDescent="0.25">
      <c r="B64">
        <v>2027</v>
      </c>
      <c r="C64">
        <v>156.11753107797469</v>
      </c>
      <c r="D64">
        <v>120.08628584675159</v>
      </c>
      <c r="E64">
        <v>122.21112871482609</v>
      </c>
      <c r="F64">
        <v>143.4245838831599</v>
      </c>
      <c r="G64">
        <v>189.55945572874049</v>
      </c>
      <c r="H64">
        <v>127.06566549027104</v>
      </c>
      <c r="I64">
        <v>128.12328141105925</v>
      </c>
      <c r="J64">
        <v>150.17155733716245</v>
      </c>
      <c r="K64">
        <v>130.68193073785838</v>
      </c>
      <c r="L64">
        <v>136.2573374859258</v>
      </c>
      <c r="M64">
        <v>144.73873118890259</v>
      </c>
      <c r="N64">
        <v>143.78317580730123</v>
      </c>
      <c r="O64">
        <v>123.63326156082709</v>
      </c>
      <c r="P64">
        <v>157.84468803023546</v>
      </c>
      <c r="Q64">
        <v>136.31856975563244</v>
      </c>
      <c r="R64">
        <v>145.61250380409521</v>
      </c>
      <c r="S64">
        <v>0</v>
      </c>
      <c r="T64">
        <v>152.54843150133149</v>
      </c>
      <c r="U64">
        <v>116.25601551485374</v>
      </c>
      <c r="V64">
        <v>110.15796465378912</v>
      </c>
      <c r="W64">
        <v>135.14188156838284</v>
      </c>
      <c r="X64">
        <v>186.4507028287548</v>
      </c>
      <c r="Y64">
        <v>122.1891681469795</v>
      </c>
      <c r="Z64">
        <v>114.59285935426323</v>
      </c>
      <c r="AA64">
        <v>141.35729051562197</v>
      </c>
      <c r="AB64">
        <v>121.13763624854951</v>
      </c>
      <c r="AC64">
        <v>130.60951664263627</v>
      </c>
      <c r="AD64">
        <v>139.10089381641876</v>
      </c>
      <c r="AE64">
        <v>139.15361688798498</v>
      </c>
      <c r="AF64">
        <v>119.84642006219643</v>
      </c>
      <c r="AG64">
        <v>146.06420925276149</v>
      </c>
      <c r="AH64">
        <v>130.7109447193605</v>
      </c>
      <c r="AI64">
        <v>140.30905976971601</v>
      </c>
      <c r="AJ64">
        <v>0</v>
      </c>
      <c r="AK64">
        <v>118.42189661800504</v>
      </c>
      <c r="AL64">
        <v>97.090225794061283</v>
      </c>
      <c r="AM64">
        <v>92.724348239617868</v>
      </c>
      <c r="AN64">
        <v>107.79916343559336</v>
      </c>
      <c r="AO64">
        <v>145.93317648060682</v>
      </c>
      <c r="AP64">
        <v>99.318215079477952</v>
      </c>
      <c r="AQ64">
        <v>95.136218711055221</v>
      </c>
      <c r="AR64">
        <v>115.69561323319377</v>
      </c>
      <c r="AS64">
        <v>103.18369082719235</v>
      </c>
      <c r="AT64">
        <v>106.72770193027071</v>
      </c>
      <c r="AU64">
        <v>112.6323045681805</v>
      </c>
      <c r="AV64">
        <v>111.74970269633903</v>
      </c>
      <c r="AW64">
        <v>98.174372682316033</v>
      </c>
      <c r="AX64">
        <v>123.64133294295063</v>
      </c>
      <c r="AY64">
        <v>105.85071733342878</v>
      </c>
      <c r="AZ64">
        <v>112.24936673303628</v>
      </c>
    </row>
    <row r="65" spans="2:52" x14ac:dyDescent="0.25">
      <c r="B65">
        <v>2028</v>
      </c>
      <c r="C65">
        <v>155.516591042606</v>
      </c>
      <c r="D65">
        <v>118.92781787050714</v>
      </c>
      <c r="E65">
        <v>121.87815602053023</v>
      </c>
      <c r="F65">
        <v>142.49367891342416</v>
      </c>
      <c r="G65">
        <v>187.74442055424481</v>
      </c>
      <c r="H65">
        <v>126.30722136488774</v>
      </c>
      <c r="I65">
        <v>128.6492496750746</v>
      </c>
      <c r="J65">
        <v>149.11788034929009</v>
      </c>
      <c r="K65">
        <v>129.36801578202432</v>
      </c>
      <c r="L65">
        <v>135.74874767323738</v>
      </c>
      <c r="M65">
        <v>143.80495333424798</v>
      </c>
      <c r="N65">
        <v>143.3072549661961</v>
      </c>
      <c r="O65">
        <v>123.052496815029</v>
      </c>
      <c r="P65">
        <v>156.26644658050259</v>
      </c>
      <c r="Q65">
        <v>135.30237358024416</v>
      </c>
      <c r="R65">
        <v>144.98595563408563</v>
      </c>
      <c r="S65">
        <v>0</v>
      </c>
      <c r="T65">
        <v>151.5929666795565</v>
      </c>
      <c r="U65">
        <v>114.51426163152587</v>
      </c>
      <c r="V65">
        <v>107.59278093603095</v>
      </c>
      <c r="W65">
        <v>132.83872126803467</v>
      </c>
      <c r="X65">
        <v>183.91771716809541</v>
      </c>
      <c r="Y65">
        <v>121.08661312093685</v>
      </c>
      <c r="Z65">
        <v>113.03591542293211</v>
      </c>
      <c r="AA65">
        <v>138.19264727331785</v>
      </c>
      <c r="AB65">
        <v>117.59578396883052</v>
      </c>
      <c r="AC65">
        <v>129.36666009436232</v>
      </c>
      <c r="AD65">
        <v>137.51613177481846</v>
      </c>
      <c r="AE65">
        <v>138.6564029921802</v>
      </c>
      <c r="AF65">
        <v>118.69891872077429</v>
      </c>
      <c r="AG65">
        <v>141.4260510161441</v>
      </c>
      <c r="AH65">
        <v>128.88688127244504</v>
      </c>
      <c r="AI65">
        <v>138.84150559224625</v>
      </c>
      <c r="AJ65">
        <v>0</v>
      </c>
      <c r="AK65">
        <v>107.23837179401717</v>
      </c>
      <c r="AL65">
        <v>89.818832205413869</v>
      </c>
      <c r="AM65">
        <v>85.574723436860239</v>
      </c>
      <c r="AN65">
        <v>97.77115536750938</v>
      </c>
      <c r="AO65">
        <v>129.3367552625852</v>
      </c>
      <c r="AP65">
        <v>91.949256879617906</v>
      </c>
      <c r="AQ65">
        <v>88.262577924690135</v>
      </c>
      <c r="AR65">
        <v>105.17574190728986</v>
      </c>
      <c r="AS65">
        <v>95.189272261836251</v>
      </c>
      <c r="AT65">
        <v>98.426268543266673</v>
      </c>
      <c r="AU65">
        <v>102.16519428715544</v>
      </c>
      <c r="AV65">
        <v>103.30859315565684</v>
      </c>
      <c r="AW65">
        <v>90.864071387312435</v>
      </c>
      <c r="AX65">
        <v>112.85896797249994</v>
      </c>
      <c r="AY65">
        <v>96.704783519044739</v>
      </c>
      <c r="AZ65">
        <v>102.63484927091392</v>
      </c>
    </row>
    <row r="66" spans="2:52" x14ac:dyDescent="0.25">
      <c r="B66">
        <v>2029</v>
      </c>
      <c r="C66">
        <v>154.91565100723733</v>
      </c>
      <c r="D66">
        <v>117.76934989426269</v>
      </c>
      <c r="E66">
        <v>121.54518332623437</v>
      </c>
      <c r="F66">
        <v>141.5627739436884</v>
      </c>
      <c r="G66">
        <v>185.92938537974914</v>
      </c>
      <c r="H66">
        <v>125.54877723950443</v>
      </c>
      <c r="I66">
        <v>129.17521793908989</v>
      </c>
      <c r="J66">
        <v>148.0642033614177</v>
      </c>
      <c r="K66">
        <v>128.05410082619028</v>
      </c>
      <c r="L66">
        <v>135.24015786054898</v>
      </c>
      <c r="M66">
        <v>142.87117547959338</v>
      </c>
      <c r="N66">
        <v>142.83133412509096</v>
      </c>
      <c r="O66">
        <v>122.47173206923091</v>
      </c>
      <c r="P66">
        <v>154.68820513076972</v>
      </c>
      <c r="Q66">
        <v>134.28617740485589</v>
      </c>
      <c r="R66">
        <v>144.35940746407604</v>
      </c>
      <c r="S66">
        <v>0</v>
      </c>
      <c r="T66">
        <v>150.6375018577815</v>
      </c>
      <c r="U66">
        <v>112.77250774819802</v>
      </c>
      <c r="V66">
        <v>105.02759721827275</v>
      </c>
      <c r="W66">
        <v>130.53556096768648</v>
      </c>
      <c r="X66">
        <v>181.38473150743599</v>
      </c>
      <c r="Y66">
        <v>119.98405809489421</v>
      </c>
      <c r="Z66">
        <v>111.47897149160099</v>
      </c>
      <c r="AA66">
        <v>135.02800403101372</v>
      </c>
      <c r="AB66">
        <v>114.05393168911152</v>
      </c>
      <c r="AC66">
        <v>128.12380354608837</v>
      </c>
      <c r="AD66">
        <v>135.93136973321819</v>
      </c>
      <c r="AE66">
        <v>138.15918909637543</v>
      </c>
      <c r="AF66">
        <v>117.55141737935216</v>
      </c>
      <c r="AG66">
        <v>136.78789277952671</v>
      </c>
      <c r="AH66">
        <v>127.06281782552958</v>
      </c>
      <c r="AI66">
        <v>137.37395141477646</v>
      </c>
      <c r="AJ66">
        <v>0</v>
      </c>
      <c r="AK66">
        <v>96.054846970029274</v>
      </c>
      <c r="AL66">
        <v>82.547438616766442</v>
      </c>
      <c r="AM66">
        <v>78.425098634102611</v>
      </c>
      <c r="AN66">
        <v>87.743147299425416</v>
      </c>
      <c r="AO66">
        <v>112.74033404456361</v>
      </c>
      <c r="AP66">
        <v>84.58029867975786</v>
      </c>
      <c r="AQ66">
        <v>81.388937138325034</v>
      </c>
      <c r="AR66">
        <v>94.655870581385955</v>
      </c>
      <c r="AS66">
        <v>87.194853696480138</v>
      </c>
      <c r="AT66">
        <v>90.124835156262634</v>
      </c>
      <c r="AU66">
        <v>91.698084006130387</v>
      </c>
      <c r="AV66">
        <v>94.867483614974617</v>
      </c>
      <c r="AW66">
        <v>83.553770092308824</v>
      </c>
      <c r="AX66">
        <v>102.07660300204925</v>
      </c>
      <c r="AY66">
        <v>87.558849704660702</v>
      </c>
      <c r="AZ66">
        <v>93.020331808791525</v>
      </c>
    </row>
    <row r="67" spans="2:52" x14ac:dyDescent="0.25">
      <c r="B67">
        <v>2030</v>
      </c>
      <c r="C67">
        <v>154.31471097186864</v>
      </c>
      <c r="D67">
        <v>116.61088191801824</v>
      </c>
      <c r="E67">
        <v>121.21221063193852</v>
      </c>
      <c r="F67">
        <v>140.63186897395263</v>
      </c>
      <c r="G67">
        <v>184.11435020525346</v>
      </c>
      <c r="H67">
        <v>124.79033311412111</v>
      </c>
      <c r="I67">
        <v>129.70118620310521</v>
      </c>
      <c r="J67">
        <v>147.01052637354533</v>
      </c>
      <c r="K67">
        <v>126.74018587035621</v>
      </c>
      <c r="L67">
        <v>134.73156804786055</v>
      </c>
      <c r="M67">
        <v>141.9373976249388</v>
      </c>
      <c r="N67">
        <v>142.35541328398583</v>
      </c>
      <c r="O67">
        <v>121.89096732343282</v>
      </c>
      <c r="P67">
        <v>153.10996368103685</v>
      </c>
      <c r="Q67">
        <v>133.26998122946762</v>
      </c>
      <c r="R67">
        <v>143.73285929406646</v>
      </c>
      <c r="S67">
        <v>0</v>
      </c>
      <c r="T67">
        <v>149.68203703600648</v>
      </c>
      <c r="U67">
        <v>111.03075386487015</v>
      </c>
      <c r="V67">
        <v>102.46241350051454</v>
      </c>
      <c r="W67">
        <v>128.23240066733831</v>
      </c>
      <c r="X67">
        <v>178.85174584677659</v>
      </c>
      <c r="Y67">
        <v>118.88150306885156</v>
      </c>
      <c r="Z67">
        <v>109.92202756026984</v>
      </c>
      <c r="AA67">
        <v>131.86336078870957</v>
      </c>
      <c r="AB67">
        <v>110.5120794093925</v>
      </c>
      <c r="AC67">
        <v>126.88094699781439</v>
      </c>
      <c r="AD67">
        <v>134.34660769161789</v>
      </c>
      <c r="AE67">
        <v>137.66197520057068</v>
      </c>
      <c r="AF67">
        <v>116.40391603793002</v>
      </c>
      <c r="AG67">
        <v>132.1497345429093</v>
      </c>
      <c r="AH67">
        <v>125.23875437861409</v>
      </c>
      <c r="AI67">
        <v>135.90639723730669</v>
      </c>
      <c r="AJ67">
        <v>0</v>
      </c>
      <c r="AK67">
        <v>84.871322146041379</v>
      </c>
      <c r="AL67">
        <v>75.276045028119015</v>
      </c>
      <c r="AM67">
        <v>71.275473831344982</v>
      </c>
      <c r="AN67">
        <v>77.715139231341439</v>
      </c>
      <c r="AO67">
        <v>96.143912826541992</v>
      </c>
      <c r="AP67">
        <v>77.2113404798978</v>
      </c>
      <c r="AQ67">
        <v>74.515296351959961</v>
      </c>
      <c r="AR67">
        <v>84.135999255482048</v>
      </c>
      <c r="AS67">
        <v>79.200435131124038</v>
      </c>
      <c r="AT67">
        <v>81.823401769258609</v>
      </c>
      <c r="AU67">
        <v>81.230973725105315</v>
      </c>
      <c r="AV67">
        <v>86.426374074292411</v>
      </c>
      <c r="AW67">
        <v>76.243468797305212</v>
      </c>
      <c r="AX67">
        <v>91.294238031598553</v>
      </c>
      <c r="AY67">
        <v>78.412915890276665</v>
      </c>
      <c r="AZ67">
        <v>83.405814346669132</v>
      </c>
    </row>
    <row r="68" spans="2:52" x14ac:dyDescent="0.25">
      <c r="B68">
        <v>2031</v>
      </c>
      <c r="C68">
        <v>153.40029399391878</v>
      </c>
      <c r="D68">
        <v>116.0354904865199</v>
      </c>
      <c r="E68">
        <v>120.50606622909064</v>
      </c>
      <c r="F68">
        <v>139.63696780479611</v>
      </c>
      <c r="G68">
        <v>182.43087571324412</v>
      </c>
      <c r="H68">
        <v>124.14108244652863</v>
      </c>
      <c r="I68">
        <v>129.59435100213418</v>
      </c>
      <c r="J68">
        <v>146.04257013558114</v>
      </c>
      <c r="K68">
        <v>126.09661324193803</v>
      </c>
      <c r="L68">
        <v>134.68173503435889</v>
      </c>
      <c r="M68">
        <v>140.91345617273953</v>
      </c>
      <c r="N68">
        <v>142.00537645215357</v>
      </c>
      <c r="O68">
        <v>121.52207959862767</v>
      </c>
      <c r="P68">
        <v>151.79451924064418</v>
      </c>
      <c r="Q68">
        <v>132.12370691222182</v>
      </c>
      <c r="R68">
        <v>142.95686459857308</v>
      </c>
      <c r="S68">
        <v>0</v>
      </c>
      <c r="T68">
        <v>148.25326320484578</v>
      </c>
      <c r="U68">
        <v>109.19022325901241</v>
      </c>
      <c r="V68">
        <v>99.909631811375277</v>
      </c>
      <c r="W68">
        <v>125.0189505026255</v>
      </c>
      <c r="X68">
        <v>169.4334248556257</v>
      </c>
      <c r="Y68">
        <v>117.25736757923721</v>
      </c>
      <c r="Z68">
        <v>107.97908951423759</v>
      </c>
      <c r="AA68">
        <v>128.17344137016528</v>
      </c>
      <c r="AB68">
        <v>106.51846466369381</v>
      </c>
      <c r="AC68">
        <v>124.56909311281146</v>
      </c>
      <c r="AD68">
        <v>131.38109695308478</v>
      </c>
      <c r="AE68">
        <v>136.11590082612832</v>
      </c>
      <c r="AF68">
        <v>115.2602011178345</v>
      </c>
      <c r="AG68">
        <v>126.33797979824283</v>
      </c>
      <c r="AH68">
        <v>122.95890955156563</v>
      </c>
      <c r="AI68">
        <v>133.31500376707896</v>
      </c>
      <c r="AJ68">
        <v>0</v>
      </c>
      <c r="AK68">
        <v>79.845101634426541</v>
      </c>
      <c r="AL68">
        <v>72.309159134618952</v>
      </c>
      <c r="AM68">
        <v>68.964375936685258</v>
      </c>
      <c r="AN68">
        <v>74.054883864657455</v>
      </c>
      <c r="AO68">
        <v>88.796050934551886</v>
      </c>
      <c r="AP68">
        <v>73.667784434722165</v>
      </c>
      <c r="AQ68">
        <v>71.316439673564645</v>
      </c>
      <c r="AR68">
        <v>80.28770144139402</v>
      </c>
      <c r="AS68">
        <v>76.14864484909306</v>
      </c>
      <c r="AT68">
        <v>77.40856903028137</v>
      </c>
      <c r="AU68">
        <v>77.195241401715592</v>
      </c>
      <c r="AV68">
        <v>82.334778832960836</v>
      </c>
      <c r="AW68">
        <v>73.146429171929867</v>
      </c>
      <c r="AX68">
        <v>86.407382066491266</v>
      </c>
      <c r="AY68">
        <v>74.502419509234826</v>
      </c>
      <c r="AZ68">
        <v>78.97746315379203</v>
      </c>
    </row>
    <row r="69" spans="2:52" x14ac:dyDescent="0.25">
      <c r="B69">
        <v>2032</v>
      </c>
      <c r="C69">
        <v>152.48587701596898</v>
      </c>
      <c r="D69">
        <v>115.46009905502154</v>
      </c>
      <c r="E69">
        <v>119.79992182624275</v>
      </c>
      <c r="F69">
        <v>138.64206663563959</v>
      </c>
      <c r="G69">
        <v>180.74740122123481</v>
      </c>
      <c r="H69">
        <v>123.49183177893616</v>
      </c>
      <c r="I69">
        <v>129.48751580116311</v>
      </c>
      <c r="J69">
        <v>145.07461389761698</v>
      </c>
      <c r="K69">
        <v>125.45304061351982</v>
      </c>
      <c r="L69">
        <v>134.63190202085721</v>
      </c>
      <c r="M69">
        <v>139.88951472054029</v>
      </c>
      <c r="N69">
        <v>141.65533962032134</v>
      </c>
      <c r="O69">
        <v>121.15319187382252</v>
      </c>
      <c r="P69">
        <v>150.47907480025151</v>
      </c>
      <c r="Q69">
        <v>130.97743259497599</v>
      </c>
      <c r="R69">
        <v>142.1808699030797</v>
      </c>
      <c r="S69">
        <v>0</v>
      </c>
      <c r="T69">
        <v>146.82448937368503</v>
      </c>
      <c r="U69">
        <v>107.34969265315466</v>
      </c>
      <c r="V69">
        <v>97.356850122236011</v>
      </c>
      <c r="W69">
        <v>121.80550033791269</v>
      </c>
      <c r="X69">
        <v>160.01510386447484</v>
      </c>
      <c r="Y69">
        <v>115.63323208962285</v>
      </c>
      <c r="Z69">
        <v>106.03615146820533</v>
      </c>
      <c r="AA69">
        <v>124.48352195162094</v>
      </c>
      <c r="AB69">
        <v>102.52484991799511</v>
      </c>
      <c r="AC69">
        <v>122.2572392278085</v>
      </c>
      <c r="AD69">
        <v>128.41558621455167</v>
      </c>
      <c r="AE69">
        <v>134.569826451686</v>
      </c>
      <c r="AF69">
        <v>114.11648619773898</v>
      </c>
      <c r="AG69">
        <v>120.52622505357637</v>
      </c>
      <c r="AH69">
        <v>120.67906472451713</v>
      </c>
      <c r="AI69">
        <v>130.72361029685123</v>
      </c>
      <c r="AJ69">
        <v>0</v>
      </c>
      <c r="AK69">
        <v>74.818881122811703</v>
      </c>
      <c r="AL69">
        <v>69.342273241118889</v>
      </c>
      <c r="AM69">
        <v>66.653278042025534</v>
      </c>
      <c r="AN69">
        <v>70.394628497973486</v>
      </c>
      <c r="AO69">
        <v>81.448189042561779</v>
      </c>
      <c r="AP69">
        <v>70.124228389546531</v>
      </c>
      <c r="AQ69">
        <v>68.117582995169329</v>
      </c>
      <c r="AR69">
        <v>76.439403627305992</v>
      </c>
      <c r="AS69">
        <v>73.096854567062081</v>
      </c>
      <c r="AT69">
        <v>72.993736291304131</v>
      </c>
      <c r="AU69">
        <v>73.159509078325868</v>
      </c>
      <c r="AV69">
        <v>78.243183591629261</v>
      </c>
      <c r="AW69">
        <v>70.049389546554522</v>
      </c>
      <c r="AX69">
        <v>81.520526101383979</v>
      </c>
      <c r="AY69">
        <v>70.591923128192988</v>
      </c>
      <c r="AZ69">
        <v>74.549111960914914</v>
      </c>
    </row>
    <row r="70" spans="2:52" x14ac:dyDescent="0.25">
      <c r="B70">
        <v>2033</v>
      </c>
      <c r="C70">
        <v>151.57146003801913</v>
      </c>
      <c r="D70">
        <v>114.8847076235232</v>
      </c>
      <c r="E70">
        <v>119.09377742339488</v>
      </c>
      <c r="F70">
        <v>137.64716546648305</v>
      </c>
      <c r="G70">
        <v>179.0639267292255</v>
      </c>
      <c r="H70">
        <v>122.84258111134366</v>
      </c>
      <c r="I70">
        <v>129.38068060019208</v>
      </c>
      <c r="J70">
        <v>144.10665765965283</v>
      </c>
      <c r="K70">
        <v>124.80946798510163</v>
      </c>
      <c r="L70">
        <v>134.58206900735556</v>
      </c>
      <c r="M70">
        <v>138.86557326834105</v>
      </c>
      <c r="N70">
        <v>141.30530278848909</v>
      </c>
      <c r="O70">
        <v>120.78430414901736</v>
      </c>
      <c r="P70">
        <v>149.16363035985887</v>
      </c>
      <c r="Q70">
        <v>129.83115827773017</v>
      </c>
      <c r="R70">
        <v>141.40487520758631</v>
      </c>
      <c r="S70">
        <v>0</v>
      </c>
      <c r="T70">
        <v>145.3957155425243</v>
      </c>
      <c r="U70">
        <v>105.50916204729691</v>
      </c>
      <c r="V70">
        <v>94.804068433096745</v>
      </c>
      <c r="W70">
        <v>118.59205017319988</v>
      </c>
      <c r="X70">
        <v>150.59678287332395</v>
      </c>
      <c r="Y70">
        <v>114.00909660000852</v>
      </c>
      <c r="Z70">
        <v>104.09321342217308</v>
      </c>
      <c r="AA70">
        <v>120.79360253307661</v>
      </c>
      <c r="AB70">
        <v>98.531235172296419</v>
      </c>
      <c r="AC70">
        <v>119.94538534280554</v>
      </c>
      <c r="AD70">
        <v>125.45007547601855</v>
      </c>
      <c r="AE70">
        <v>133.02375207724364</v>
      </c>
      <c r="AF70">
        <v>112.97277127764346</v>
      </c>
      <c r="AG70">
        <v>114.7144703089099</v>
      </c>
      <c r="AH70">
        <v>118.39921989746867</v>
      </c>
      <c r="AI70">
        <v>128.13221682662353</v>
      </c>
      <c r="AJ70">
        <v>0</v>
      </c>
      <c r="AK70">
        <v>69.792660611196865</v>
      </c>
      <c r="AL70">
        <v>66.375387347618826</v>
      </c>
      <c r="AM70">
        <v>64.342180147365809</v>
      </c>
      <c r="AN70">
        <v>66.734373131289502</v>
      </c>
      <c r="AO70">
        <v>74.100327150571658</v>
      </c>
      <c r="AP70">
        <v>66.58067234437091</v>
      </c>
      <c r="AQ70">
        <v>64.918726316774013</v>
      </c>
      <c r="AR70">
        <v>72.591105813217965</v>
      </c>
      <c r="AS70">
        <v>70.045064285031117</v>
      </c>
      <c r="AT70">
        <v>68.578903552326892</v>
      </c>
      <c r="AU70">
        <v>69.123776754936145</v>
      </c>
      <c r="AV70">
        <v>74.1515883502977</v>
      </c>
      <c r="AW70">
        <v>66.952349921179177</v>
      </c>
      <c r="AX70">
        <v>76.633670136276706</v>
      </c>
      <c r="AY70">
        <v>66.681426747151164</v>
      </c>
      <c r="AZ70">
        <v>70.120760768037812</v>
      </c>
    </row>
    <row r="71" spans="2:52" x14ac:dyDescent="0.25">
      <c r="B71">
        <v>2034</v>
      </c>
      <c r="C71">
        <v>150.6570430600693</v>
      </c>
      <c r="D71">
        <v>114.30931619202485</v>
      </c>
      <c r="E71">
        <v>118.387633020547</v>
      </c>
      <c r="F71">
        <v>136.65226429732652</v>
      </c>
      <c r="G71">
        <v>177.38045223721619</v>
      </c>
      <c r="H71">
        <v>122.19333044375119</v>
      </c>
      <c r="I71">
        <v>129.27384539922105</v>
      </c>
      <c r="J71">
        <v>143.13870142168864</v>
      </c>
      <c r="K71">
        <v>124.16589535668342</v>
      </c>
      <c r="L71">
        <v>134.5322359938539</v>
      </c>
      <c r="M71">
        <v>137.84163181614181</v>
      </c>
      <c r="N71">
        <v>140.95526595665683</v>
      </c>
      <c r="O71">
        <v>120.41541642421221</v>
      </c>
      <c r="P71">
        <v>147.8481859194662</v>
      </c>
      <c r="Q71">
        <v>128.68488396048434</v>
      </c>
      <c r="R71">
        <v>140.62888051209293</v>
      </c>
      <c r="S71">
        <v>0</v>
      </c>
      <c r="T71">
        <v>143.96694171136357</v>
      </c>
      <c r="U71">
        <v>103.66863144143917</v>
      </c>
      <c r="V71">
        <v>92.251286743957465</v>
      </c>
      <c r="W71">
        <v>115.37860000848707</v>
      </c>
      <c r="X71">
        <v>141.17846188217305</v>
      </c>
      <c r="Y71">
        <v>112.38496111039416</v>
      </c>
      <c r="Z71">
        <v>102.15027537614084</v>
      </c>
      <c r="AA71">
        <v>117.10368311453232</v>
      </c>
      <c r="AB71">
        <v>94.537620426597726</v>
      </c>
      <c r="AC71">
        <v>117.63353145780259</v>
      </c>
      <c r="AD71">
        <v>122.48456473748543</v>
      </c>
      <c r="AE71">
        <v>131.47767770280132</v>
      </c>
      <c r="AF71">
        <v>111.82905635754793</v>
      </c>
      <c r="AG71">
        <v>108.90271556424344</v>
      </c>
      <c r="AH71">
        <v>116.11937507042019</v>
      </c>
      <c r="AI71">
        <v>125.54082335639583</v>
      </c>
      <c r="AJ71">
        <v>0</v>
      </c>
      <c r="AK71">
        <v>64.766440099582013</v>
      </c>
      <c r="AL71">
        <v>63.408501454118763</v>
      </c>
      <c r="AM71">
        <v>62.031082252706078</v>
      </c>
      <c r="AN71">
        <v>63.074117764605518</v>
      </c>
      <c r="AO71">
        <v>66.752465258581552</v>
      </c>
      <c r="AP71">
        <v>63.037116299195276</v>
      </c>
      <c r="AQ71">
        <v>61.719869638378697</v>
      </c>
      <c r="AR71">
        <v>68.742807999129937</v>
      </c>
      <c r="AS71">
        <v>66.993274003000138</v>
      </c>
      <c r="AT71">
        <v>64.164070813349653</v>
      </c>
      <c r="AU71">
        <v>65.088044431546408</v>
      </c>
      <c r="AV71">
        <v>70.05999310896614</v>
      </c>
      <c r="AW71">
        <v>63.855310295803839</v>
      </c>
      <c r="AX71">
        <v>71.746814171169433</v>
      </c>
      <c r="AY71">
        <v>62.770930366109319</v>
      </c>
      <c r="AZ71">
        <v>65.692409575160696</v>
      </c>
    </row>
    <row r="72" spans="2:52" x14ac:dyDescent="0.25">
      <c r="B72">
        <v>2035</v>
      </c>
      <c r="C72">
        <v>149.74262608211944</v>
      </c>
      <c r="D72">
        <v>113.73392476052649</v>
      </c>
      <c r="E72">
        <v>117.6814886176991</v>
      </c>
      <c r="F72">
        <v>135.65736312817</v>
      </c>
      <c r="G72">
        <v>175.69697774520688</v>
      </c>
      <c r="H72">
        <v>121.54407977615871</v>
      </c>
      <c r="I72">
        <v>129.16701019824995</v>
      </c>
      <c r="J72">
        <v>142.17074518372445</v>
      </c>
      <c r="K72">
        <v>123.52232272826521</v>
      </c>
      <c r="L72">
        <v>134.48240298035225</v>
      </c>
      <c r="M72">
        <v>136.81769036394255</v>
      </c>
      <c r="N72">
        <v>140.60522912482458</v>
      </c>
      <c r="O72">
        <v>120.04652869940705</v>
      </c>
      <c r="P72">
        <v>146.53274147907354</v>
      </c>
      <c r="Q72">
        <v>127.53860964323854</v>
      </c>
      <c r="R72">
        <v>139.85288581659955</v>
      </c>
      <c r="S72">
        <v>0</v>
      </c>
      <c r="T72">
        <v>142.53816788020285</v>
      </c>
      <c r="U72">
        <v>101.82810083558144</v>
      </c>
      <c r="V72">
        <v>89.698505054818185</v>
      </c>
      <c r="W72">
        <v>112.16514984377426</v>
      </c>
      <c r="X72">
        <v>131.76014089102219</v>
      </c>
      <c r="Y72">
        <v>110.76082562077981</v>
      </c>
      <c r="Z72">
        <v>100.20733733010857</v>
      </c>
      <c r="AA72">
        <v>113.413763695988</v>
      </c>
      <c r="AB72">
        <v>90.544005680899005</v>
      </c>
      <c r="AC72">
        <v>115.32167757279964</v>
      </c>
      <c r="AD72">
        <v>119.51905399895232</v>
      </c>
      <c r="AE72">
        <v>129.93160332835896</v>
      </c>
      <c r="AF72">
        <v>110.68534143745241</v>
      </c>
      <c r="AG72">
        <v>103.09096081957696</v>
      </c>
      <c r="AH72">
        <v>113.83953024337171</v>
      </c>
      <c r="AI72">
        <v>122.94942988616812</v>
      </c>
      <c r="AJ72">
        <v>0</v>
      </c>
      <c r="AK72">
        <v>59.740219587967168</v>
      </c>
      <c r="AL72">
        <v>60.4416155606187</v>
      </c>
      <c r="AM72">
        <v>59.719984358046332</v>
      </c>
      <c r="AN72">
        <v>59.413862397921527</v>
      </c>
      <c r="AO72">
        <v>59.404603366591438</v>
      </c>
      <c r="AP72">
        <v>59.493560254019634</v>
      </c>
      <c r="AQ72">
        <v>58.521012959983373</v>
      </c>
      <c r="AR72">
        <v>64.894510185041909</v>
      </c>
      <c r="AS72">
        <v>63.94148372096916</v>
      </c>
      <c r="AT72">
        <v>59.749238074372407</v>
      </c>
      <c r="AU72">
        <v>61.052312108156677</v>
      </c>
      <c r="AV72">
        <v>65.96839786763455</v>
      </c>
      <c r="AW72">
        <v>60.758270670428487</v>
      </c>
      <c r="AX72">
        <v>66.859958206062146</v>
      </c>
      <c r="AY72">
        <v>58.860433985067473</v>
      </c>
      <c r="AZ72">
        <v>61.264058382283572</v>
      </c>
    </row>
    <row r="73" spans="2:52" x14ac:dyDescent="0.25">
      <c r="B73">
        <v>2036</v>
      </c>
      <c r="C73">
        <v>149.46087514464813</v>
      </c>
      <c r="D73">
        <v>114.49857141925538</v>
      </c>
      <c r="E73">
        <v>117.16477506677251</v>
      </c>
      <c r="F73">
        <v>134.80931983362501</v>
      </c>
      <c r="G73">
        <v>174.76308183453318</v>
      </c>
      <c r="H73">
        <v>121.5135905840966</v>
      </c>
      <c r="I73">
        <v>128.88802971699562</v>
      </c>
      <c r="J73">
        <v>141.84739870668409</v>
      </c>
      <c r="K73">
        <v>123.47142579564272</v>
      </c>
      <c r="L73">
        <v>134.37274316219586</v>
      </c>
      <c r="M73">
        <v>135.77998942843323</v>
      </c>
      <c r="N73">
        <v>141.09947644681188</v>
      </c>
      <c r="O73">
        <v>120.05485252231072</v>
      </c>
      <c r="P73">
        <v>145.79982326952739</v>
      </c>
      <c r="Q73">
        <v>126.73491998318059</v>
      </c>
      <c r="R73">
        <v>139.64295696562175</v>
      </c>
      <c r="S73">
        <v>0</v>
      </c>
      <c r="T73">
        <v>139.48030947771144</v>
      </c>
      <c r="U73">
        <v>100.03701390176445</v>
      </c>
      <c r="V73">
        <v>86.773212132638349</v>
      </c>
      <c r="W73">
        <v>109.66075997093655</v>
      </c>
      <c r="X73">
        <v>123.44500593835065</v>
      </c>
      <c r="Y73">
        <v>108.72677582057744</v>
      </c>
      <c r="Z73">
        <v>96.702821576595042</v>
      </c>
      <c r="AA73">
        <v>110.68994300022368</v>
      </c>
      <c r="AB73">
        <v>87.998199546455368</v>
      </c>
      <c r="AC73">
        <v>113.05557512171626</v>
      </c>
      <c r="AD73">
        <v>116.86731511312007</v>
      </c>
      <c r="AE73">
        <v>126.68790479349563</v>
      </c>
      <c r="AF73">
        <v>108.88142945603994</v>
      </c>
      <c r="AG73">
        <v>98.381315382394945</v>
      </c>
      <c r="AH73">
        <v>111.52860384343965</v>
      </c>
      <c r="AI73">
        <v>119.72827109991378</v>
      </c>
      <c r="AJ73">
        <v>0</v>
      </c>
      <c r="AK73">
        <v>59.825876333181213</v>
      </c>
      <c r="AL73">
        <v>60.56098070028564</v>
      </c>
      <c r="AM73">
        <v>59.345045543089263</v>
      </c>
      <c r="AN73">
        <v>59.387070399761029</v>
      </c>
      <c r="AO73">
        <v>59.452465942218687</v>
      </c>
      <c r="AP73">
        <v>59.573417374503208</v>
      </c>
      <c r="AQ73">
        <v>58.347476086926697</v>
      </c>
      <c r="AR73">
        <v>64.657363033233025</v>
      </c>
      <c r="AS73">
        <v>63.685503398269574</v>
      </c>
      <c r="AT73">
        <v>59.990795897182792</v>
      </c>
      <c r="AU73">
        <v>60.845899367684225</v>
      </c>
      <c r="AV73">
        <v>65.404564956645061</v>
      </c>
      <c r="AW73">
        <v>60.820914713870778</v>
      </c>
      <c r="AX73">
        <v>66.356736177624384</v>
      </c>
      <c r="AY73">
        <v>59.005485629148495</v>
      </c>
      <c r="AZ73">
        <v>61.184150648521346</v>
      </c>
    </row>
    <row r="74" spans="2:52" x14ac:dyDescent="0.25">
      <c r="B74">
        <v>2037</v>
      </c>
      <c r="C74">
        <v>149.17912420717684</v>
      </c>
      <c r="D74">
        <v>115.26321807798429</v>
      </c>
      <c r="E74">
        <v>116.64806151584588</v>
      </c>
      <c r="F74">
        <v>133.96127653908002</v>
      </c>
      <c r="G74">
        <v>173.82918592385948</v>
      </c>
      <c r="H74">
        <v>121.48310139203451</v>
      </c>
      <c r="I74">
        <v>128.60904923574131</v>
      </c>
      <c r="J74">
        <v>141.52405222964373</v>
      </c>
      <c r="K74">
        <v>123.42052886302019</v>
      </c>
      <c r="L74">
        <v>134.26308334403953</v>
      </c>
      <c r="M74">
        <v>134.74228849292388</v>
      </c>
      <c r="N74">
        <v>141.59372376879921</v>
      </c>
      <c r="O74">
        <v>120.06317634521442</v>
      </c>
      <c r="P74">
        <v>145.06690505998128</v>
      </c>
      <c r="Q74">
        <v>125.93123032312265</v>
      </c>
      <c r="R74">
        <v>139.43302811464397</v>
      </c>
      <c r="S74">
        <v>0</v>
      </c>
      <c r="T74">
        <v>136.42245107522007</v>
      </c>
      <c r="U74">
        <v>98.245926967947497</v>
      </c>
      <c r="V74">
        <v>83.847919210458528</v>
      </c>
      <c r="W74">
        <v>107.15637009809883</v>
      </c>
      <c r="X74">
        <v>115.1298709856791</v>
      </c>
      <c r="Y74">
        <v>106.69272602037508</v>
      </c>
      <c r="Z74">
        <v>93.198305823081526</v>
      </c>
      <c r="AA74">
        <v>107.96612230445936</v>
      </c>
      <c r="AB74">
        <v>85.45239341201173</v>
      </c>
      <c r="AC74">
        <v>110.78947267063288</v>
      </c>
      <c r="AD74">
        <v>114.21557622728781</v>
      </c>
      <c r="AE74">
        <v>123.44420625863228</v>
      </c>
      <c r="AF74">
        <v>107.07751747462746</v>
      </c>
      <c r="AG74">
        <v>93.671669945212898</v>
      </c>
      <c r="AH74">
        <v>109.21767744350758</v>
      </c>
      <c r="AI74">
        <v>116.50711231365943</v>
      </c>
      <c r="AJ74">
        <v>0</v>
      </c>
      <c r="AK74">
        <v>59.911533078395259</v>
      </c>
      <c r="AL74">
        <v>60.680345839952572</v>
      </c>
      <c r="AM74">
        <v>58.97010672813218</v>
      </c>
      <c r="AN74">
        <v>59.360278401600532</v>
      </c>
      <c r="AO74">
        <v>59.500328517845944</v>
      </c>
      <c r="AP74">
        <v>59.653274494986782</v>
      </c>
      <c r="AQ74">
        <v>58.173939213870021</v>
      </c>
      <c r="AR74">
        <v>64.420215881424141</v>
      </c>
      <c r="AS74">
        <v>63.429523075569989</v>
      </c>
      <c r="AT74">
        <v>60.232353719993164</v>
      </c>
      <c r="AU74">
        <v>60.639486627211767</v>
      </c>
      <c r="AV74">
        <v>64.840732045655557</v>
      </c>
      <c r="AW74">
        <v>60.883558757313075</v>
      </c>
      <c r="AX74">
        <v>65.853514149186623</v>
      </c>
      <c r="AY74">
        <v>59.150537273229524</v>
      </c>
      <c r="AZ74">
        <v>61.104242914759112</v>
      </c>
    </row>
    <row r="75" spans="2:52" x14ac:dyDescent="0.25">
      <c r="B75">
        <v>2038</v>
      </c>
      <c r="C75">
        <v>148.8973732697055</v>
      </c>
      <c r="D75">
        <v>116.0278647367132</v>
      </c>
      <c r="E75">
        <v>116.13134796491929</v>
      </c>
      <c r="F75">
        <v>133.113233244535</v>
      </c>
      <c r="G75">
        <v>172.89529001318581</v>
      </c>
      <c r="H75">
        <v>121.45261219997241</v>
      </c>
      <c r="I75">
        <v>128.33006875448697</v>
      </c>
      <c r="J75">
        <v>141.20070575260334</v>
      </c>
      <c r="K75">
        <v>123.3696319303977</v>
      </c>
      <c r="L75">
        <v>134.15342352588317</v>
      </c>
      <c r="M75">
        <v>133.70458755741456</v>
      </c>
      <c r="N75">
        <v>142.08797109078654</v>
      </c>
      <c r="O75">
        <v>120.07150016811809</v>
      </c>
      <c r="P75">
        <v>144.33398685043514</v>
      </c>
      <c r="Q75">
        <v>125.12754066306469</v>
      </c>
      <c r="R75">
        <v>139.22309926366617</v>
      </c>
      <c r="S75">
        <v>0</v>
      </c>
      <c r="T75">
        <v>133.36459267272866</v>
      </c>
      <c r="U75">
        <v>96.454840034130541</v>
      </c>
      <c r="V75">
        <v>80.922626288278707</v>
      </c>
      <c r="W75">
        <v>104.65198022526113</v>
      </c>
      <c r="X75">
        <v>106.81473603300756</v>
      </c>
      <c r="Y75">
        <v>104.65867622017271</v>
      </c>
      <c r="Z75">
        <v>89.693790069567996</v>
      </c>
      <c r="AA75">
        <v>105.24230160869504</v>
      </c>
      <c r="AB75">
        <v>82.906587277568093</v>
      </c>
      <c r="AC75">
        <v>108.52337021954949</v>
      </c>
      <c r="AD75">
        <v>111.56383734145555</v>
      </c>
      <c r="AE75">
        <v>120.20050772376891</v>
      </c>
      <c r="AF75">
        <v>105.27360549321499</v>
      </c>
      <c r="AG75">
        <v>88.962024508030851</v>
      </c>
      <c r="AH75">
        <v>106.90675104357553</v>
      </c>
      <c r="AI75">
        <v>113.2859535274051</v>
      </c>
      <c r="AJ75">
        <v>0</v>
      </c>
      <c r="AK75">
        <v>59.997189823609304</v>
      </c>
      <c r="AL75">
        <v>60.799710979619512</v>
      </c>
      <c r="AM75">
        <v>58.595167913175096</v>
      </c>
      <c r="AN75">
        <v>59.333486403440034</v>
      </c>
      <c r="AO75">
        <v>59.5481910934732</v>
      </c>
      <c r="AP75">
        <v>59.733131615470363</v>
      </c>
      <c r="AQ75">
        <v>58.000402340813345</v>
      </c>
      <c r="AR75">
        <v>64.183068729615272</v>
      </c>
      <c r="AS75">
        <v>63.173542752870397</v>
      </c>
      <c r="AT75">
        <v>60.473911542803542</v>
      </c>
      <c r="AU75">
        <v>60.433073886739315</v>
      </c>
      <c r="AV75">
        <v>64.276899134666067</v>
      </c>
      <c r="AW75">
        <v>60.946202800755373</v>
      </c>
      <c r="AX75">
        <v>65.350292120748861</v>
      </c>
      <c r="AY75">
        <v>59.295588917310553</v>
      </c>
      <c r="AZ75">
        <v>61.024335180996886</v>
      </c>
    </row>
    <row r="76" spans="2:52" x14ac:dyDescent="0.25">
      <c r="B76">
        <v>2039</v>
      </c>
      <c r="C76">
        <v>148.61562233223418</v>
      </c>
      <c r="D76">
        <v>116.79251139544212</v>
      </c>
      <c r="E76">
        <v>115.61463441399269</v>
      </c>
      <c r="F76">
        <v>132.26518994999003</v>
      </c>
      <c r="G76">
        <v>171.96139410251214</v>
      </c>
      <c r="H76">
        <v>121.42212300791029</v>
      </c>
      <c r="I76">
        <v>128.05108827323266</v>
      </c>
      <c r="J76">
        <v>140.87735927556298</v>
      </c>
      <c r="K76">
        <v>123.31873499777518</v>
      </c>
      <c r="L76">
        <v>134.04376370772681</v>
      </c>
      <c r="M76">
        <v>132.66688662190523</v>
      </c>
      <c r="N76">
        <v>142.58221841277384</v>
      </c>
      <c r="O76">
        <v>120.07982399102178</v>
      </c>
      <c r="P76">
        <v>143.601068640889</v>
      </c>
      <c r="Q76">
        <v>124.32385100300674</v>
      </c>
      <c r="R76">
        <v>139.01317041268837</v>
      </c>
      <c r="S76">
        <v>0</v>
      </c>
      <c r="T76">
        <v>130.30673427023729</v>
      </c>
      <c r="U76">
        <v>94.663753100313585</v>
      </c>
      <c r="V76">
        <v>77.997333366098871</v>
      </c>
      <c r="W76">
        <v>102.14759035242341</v>
      </c>
      <c r="X76">
        <v>98.499601080336021</v>
      </c>
      <c r="Y76">
        <v>102.62462641997035</v>
      </c>
      <c r="Z76">
        <v>86.189274316054465</v>
      </c>
      <c r="AA76">
        <v>102.51848091293073</v>
      </c>
      <c r="AB76">
        <v>80.360781143124456</v>
      </c>
      <c r="AC76">
        <v>106.25726776846612</v>
      </c>
      <c r="AD76">
        <v>108.91209845562332</v>
      </c>
      <c r="AE76">
        <v>116.95680918890557</v>
      </c>
      <c r="AF76">
        <v>103.46969351180252</v>
      </c>
      <c r="AG76">
        <v>84.252379070848789</v>
      </c>
      <c r="AH76">
        <v>104.59582464364345</v>
      </c>
      <c r="AI76">
        <v>110.06479474115076</v>
      </c>
      <c r="AJ76">
        <v>0</v>
      </c>
      <c r="AK76">
        <v>60.082846568823349</v>
      </c>
      <c r="AL76">
        <v>60.919076119286444</v>
      </c>
      <c r="AM76">
        <v>58.220229098218027</v>
      </c>
      <c r="AN76">
        <v>59.306694405279536</v>
      </c>
      <c r="AO76">
        <v>59.596053669100449</v>
      </c>
      <c r="AP76">
        <v>59.812988735953944</v>
      </c>
      <c r="AQ76">
        <v>57.826865467756676</v>
      </c>
      <c r="AR76">
        <v>63.945921577806381</v>
      </c>
      <c r="AS76">
        <v>62.917562430170804</v>
      </c>
      <c r="AT76">
        <v>60.715469365613927</v>
      </c>
      <c r="AU76">
        <v>60.226661146266864</v>
      </c>
      <c r="AV76">
        <v>63.71306622367657</v>
      </c>
      <c r="AW76">
        <v>61.00884684419767</v>
      </c>
      <c r="AX76">
        <v>64.8470700923111</v>
      </c>
      <c r="AY76">
        <v>59.440640561391589</v>
      </c>
      <c r="AZ76">
        <v>60.944427447234659</v>
      </c>
    </row>
    <row r="77" spans="2:52" x14ac:dyDescent="0.25">
      <c r="B77">
        <v>2040</v>
      </c>
      <c r="C77">
        <v>148.33387139476287</v>
      </c>
      <c r="D77">
        <v>117.55715805417101</v>
      </c>
      <c r="E77">
        <v>115.09792086306607</v>
      </c>
      <c r="F77">
        <v>131.41714665544501</v>
      </c>
      <c r="G77">
        <v>171.02749819183842</v>
      </c>
      <c r="H77">
        <v>121.39163381584818</v>
      </c>
      <c r="I77">
        <v>127.77210779197834</v>
      </c>
      <c r="J77">
        <v>140.55401279852262</v>
      </c>
      <c r="K77">
        <v>123.26783806515269</v>
      </c>
      <c r="L77">
        <v>133.93410388957048</v>
      </c>
      <c r="M77">
        <v>131.62918568639589</v>
      </c>
      <c r="N77">
        <v>143.0764657347612</v>
      </c>
      <c r="O77">
        <v>120.08814781392546</v>
      </c>
      <c r="P77">
        <v>142.86815043134288</v>
      </c>
      <c r="Q77">
        <v>123.52016134294877</v>
      </c>
      <c r="R77">
        <v>138.80324156171056</v>
      </c>
      <c r="S77">
        <v>0</v>
      </c>
      <c r="T77">
        <v>127.24887586774588</v>
      </c>
      <c r="U77">
        <v>92.8726661664966</v>
      </c>
      <c r="V77">
        <v>75.072040443919036</v>
      </c>
      <c r="W77">
        <v>99.643200479585687</v>
      </c>
      <c r="X77">
        <v>90.184466127664479</v>
      </c>
      <c r="Y77">
        <v>100.59057661976797</v>
      </c>
      <c r="Z77">
        <v>82.684758562540907</v>
      </c>
      <c r="AA77">
        <v>99.79466021716641</v>
      </c>
      <c r="AB77">
        <v>77.81497500868079</v>
      </c>
      <c r="AC77">
        <v>103.99116531738272</v>
      </c>
      <c r="AD77">
        <v>106.26035956979106</v>
      </c>
      <c r="AE77">
        <v>113.71311065404223</v>
      </c>
      <c r="AF77">
        <v>101.66578153039003</v>
      </c>
      <c r="AG77">
        <v>79.542733633666728</v>
      </c>
      <c r="AH77">
        <v>102.28489824371138</v>
      </c>
      <c r="AI77">
        <v>106.8436359548964</v>
      </c>
      <c r="AJ77">
        <v>0</v>
      </c>
      <c r="AK77">
        <v>60.168503314037387</v>
      </c>
      <c r="AL77">
        <v>61.038441258953377</v>
      </c>
      <c r="AM77">
        <v>57.84529028326093</v>
      </c>
      <c r="AN77">
        <v>59.279902407119025</v>
      </c>
      <c r="AO77">
        <v>59.643916244727691</v>
      </c>
      <c r="AP77">
        <v>59.892845856437503</v>
      </c>
      <c r="AQ77">
        <v>57.653328594699985</v>
      </c>
      <c r="AR77">
        <v>63.708774425997483</v>
      </c>
      <c r="AS77">
        <v>62.661582107471204</v>
      </c>
      <c r="AT77">
        <v>60.957027188424291</v>
      </c>
      <c r="AU77">
        <v>60.020248405794405</v>
      </c>
      <c r="AV77">
        <v>63.149233312687059</v>
      </c>
      <c r="AW77">
        <v>61.071490887639953</v>
      </c>
      <c r="AX77">
        <v>64.343848063873324</v>
      </c>
      <c r="AY77">
        <v>59.585692205472604</v>
      </c>
      <c r="AZ77">
        <v>60.864519713472419</v>
      </c>
    </row>
    <row r="78" spans="2:52" x14ac:dyDescent="0.25">
      <c r="B78">
        <v>2041</v>
      </c>
      <c r="C78">
        <v>148.142250142243</v>
      </c>
      <c r="D78">
        <v>119.1217895158279</v>
      </c>
      <c r="E78">
        <v>115.20994100559179</v>
      </c>
      <c r="F78">
        <v>130.99526682664197</v>
      </c>
      <c r="G78">
        <v>170.40566158501878</v>
      </c>
      <c r="H78">
        <v>121.18114286469486</v>
      </c>
      <c r="I78">
        <v>128.00832617940878</v>
      </c>
      <c r="J78">
        <v>140.44564454277793</v>
      </c>
      <c r="K78">
        <v>123.16016702188949</v>
      </c>
      <c r="L78">
        <v>133.41046922856577</v>
      </c>
      <c r="M78">
        <v>131.23412716789298</v>
      </c>
      <c r="N78">
        <v>143.46511486604791</v>
      </c>
      <c r="O78">
        <v>120.25937339763593</v>
      </c>
      <c r="P78">
        <v>142.51431487120874</v>
      </c>
      <c r="Q78">
        <v>123.51462233889048</v>
      </c>
      <c r="R78">
        <v>138.83695265783336</v>
      </c>
      <c r="S78">
        <v>0</v>
      </c>
      <c r="T78">
        <v>119.71044867585954</v>
      </c>
      <c r="U78">
        <v>89.281240716398528</v>
      </c>
      <c r="V78">
        <v>72.697732807034129</v>
      </c>
      <c r="W78">
        <v>95.053378681705183</v>
      </c>
      <c r="X78">
        <v>86.537288648443564</v>
      </c>
      <c r="Y78">
        <v>95.802821752138215</v>
      </c>
      <c r="Z78">
        <v>79.438021897251289</v>
      </c>
      <c r="AA78">
        <v>95.645172296700423</v>
      </c>
      <c r="AB78">
        <v>76.157862491264268</v>
      </c>
      <c r="AC78">
        <v>99.223968646811159</v>
      </c>
      <c r="AD78">
        <v>101.19936414149848</v>
      </c>
      <c r="AE78">
        <v>108.69621718892873</v>
      </c>
      <c r="AF78">
        <v>97.251151311968485</v>
      </c>
      <c r="AG78">
        <v>77.755907937635669</v>
      </c>
      <c r="AH78">
        <v>97.45968138190031</v>
      </c>
      <c r="AI78">
        <v>101.64550118891742</v>
      </c>
      <c r="AJ78">
        <v>0</v>
      </c>
      <c r="AK78">
        <v>60.06642167798298</v>
      </c>
      <c r="AL78">
        <v>60.923908528910971</v>
      </c>
      <c r="AM78">
        <v>57.776041714314204</v>
      </c>
      <c r="AN78">
        <v>59.14077753268127</v>
      </c>
      <c r="AO78">
        <v>59.646744754291767</v>
      </c>
      <c r="AP78">
        <v>59.689187539451261</v>
      </c>
      <c r="AQ78">
        <v>57.621172453149057</v>
      </c>
      <c r="AR78">
        <v>63.2983445722952</v>
      </c>
      <c r="AS78">
        <v>62.309316688252437</v>
      </c>
      <c r="AT78">
        <v>61.215050797772129</v>
      </c>
      <c r="AU78">
        <v>59.903698910439481</v>
      </c>
      <c r="AV78">
        <v>62.955993854166898</v>
      </c>
      <c r="AW78">
        <v>60.982208257212605</v>
      </c>
      <c r="AX78">
        <v>63.819211173395864</v>
      </c>
      <c r="AY78">
        <v>59.500086221421483</v>
      </c>
      <c r="AZ78">
        <v>60.713624271813742</v>
      </c>
    </row>
    <row r="79" spans="2:52" x14ac:dyDescent="0.25">
      <c r="B79">
        <v>2042</v>
      </c>
      <c r="C79">
        <v>147.95062888972311</v>
      </c>
      <c r="D79">
        <v>120.68642097748477</v>
      </c>
      <c r="E79">
        <v>115.32196114811752</v>
      </c>
      <c r="F79">
        <v>130.5733869978389</v>
      </c>
      <c r="G79">
        <v>169.78382497819914</v>
      </c>
      <c r="H79">
        <v>120.97065191354153</v>
      </c>
      <c r="I79">
        <v>128.24454456683924</v>
      </c>
      <c r="J79">
        <v>140.33727628703323</v>
      </c>
      <c r="K79">
        <v>123.05249597862627</v>
      </c>
      <c r="L79">
        <v>132.88683456756107</v>
      </c>
      <c r="M79">
        <v>130.83906864939007</v>
      </c>
      <c r="N79">
        <v>143.85376399733465</v>
      </c>
      <c r="O79">
        <v>120.43059898134638</v>
      </c>
      <c r="P79">
        <v>142.1604793110746</v>
      </c>
      <c r="Q79">
        <v>123.50908333483217</v>
      </c>
      <c r="R79">
        <v>138.87066375395619</v>
      </c>
      <c r="S79">
        <v>0</v>
      </c>
      <c r="T79">
        <v>112.1720214839732</v>
      </c>
      <c r="U79">
        <v>85.689815266300457</v>
      </c>
      <c r="V79">
        <v>70.323425170149207</v>
      </c>
      <c r="W79">
        <v>90.46355688382468</v>
      </c>
      <c r="X79">
        <v>82.890111169222649</v>
      </c>
      <c r="Y79">
        <v>91.015066884508471</v>
      </c>
      <c r="Z79">
        <v>76.191285231961672</v>
      </c>
      <c r="AA79">
        <v>91.495684376234408</v>
      </c>
      <c r="AB79">
        <v>74.500749973847761</v>
      </c>
      <c r="AC79">
        <v>94.456771976239565</v>
      </c>
      <c r="AD79">
        <v>96.138368713205921</v>
      </c>
      <c r="AE79">
        <v>103.67932372381523</v>
      </c>
      <c r="AF79">
        <v>92.836521093546935</v>
      </c>
      <c r="AG79">
        <v>75.969082241604582</v>
      </c>
      <c r="AH79">
        <v>92.634464520089224</v>
      </c>
      <c r="AI79">
        <v>96.447366422938444</v>
      </c>
      <c r="AJ79">
        <v>0</v>
      </c>
      <c r="AK79">
        <v>59.964340041928573</v>
      </c>
      <c r="AL79">
        <v>60.809375798868565</v>
      </c>
      <c r="AM79">
        <v>57.706793145367477</v>
      </c>
      <c r="AN79">
        <v>59.001652658243522</v>
      </c>
      <c r="AO79">
        <v>59.649573263855842</v>
      </c>
      <c r="AP79">
        <v>59.485529222465019</v>
      </c>
      <c r="AQ79">
        <v>57.58901631159813</v>
      </c>
      <c r="AR79">
        <v>62.887914718592917</v>
      </c>
      <c r="AS79">
        <v>61.95705126903367</v>
      </c>
      <c r="AT79">
        <v>61.473074407119967</v>
      </c>
      <c r="AU79">
        <v>59.787149415084556</v>
      </c>
      <c r="AV79">
        <v>62.762754395646731</v>
      </c>
      <c r="AW79">
        <v>60.892925626785257</v>
      </c>
      <c r="AX79">
        <v>63.294574282918404</v>
      </c>
      <c r="AY79">
        <v>59.414480237370363</v>
      </c>
      <c r="AZ79">
        <v>60.562728830155081</v>
      </c>
    </row>
    <row r="80" spans="2:52" x14ac:dyDescent="0.25">
      <c r="B80">
        <v>2043</v>
      </c>
      <c r="C80">
        <v>147.75900763720321</v>
      </c>
      <c r="D80">
        <v>122.25105243914165</v>
      </c>
      <c r="E80">
        <v>115.43398129064325</v>
      </c>
      <c r="F80">
        <v>130.15150716903582</v>
      </c>
      <c r="G80">
        <v>169.16198837137949</v>
      </c>
      <c r="H80">
        <v>120.7601609623882</v>
      </c>
      <c r="I80">
        <v>128.48076295426966</v>
      </c>
      <c r="J80">
        <v>140.22890803128851</v>
      </c>
      <c r="K80">
        <v>122.94482493536307</v>
      </c>
      <c r="L80">
        <v>132.36319990655639</v>
      </c>
      <c r="M80">
        <v>130.44401013088716</v>
      </c>
      <c r="N80">
        <v>144.24241312862137</v>
      </c>
      <c r="O80">
        <v>120.60182456505683</v>
      </c>
      <c r="P80">
        <v>141.80664375094045</v>
      </c>
      <c r="Q80">
        <v>123.50354433077386</v>
      </c>
      <c r="R80">
        <v>138.90437485007902</v>
      </c>
      <c r="S80">
        <v>0</v>
      </c>
      <c r="T80">
        <v>104.63359429208687</v>
      </c>
      <c r="U80">
        <v>82.098389816202399</v>
      </c>
      <c r="V80">
        <v>67.949117533264314</v>
      </c>
      <c r="W80">
        <v>85.87373508594419</v>
      </c>
      <c r="X80">
        <v>79.242933690001735</v>
      </c>
      <c r="Y80">
        <v>86.227312016878727</v>
      </c>
      <c r="Z80">
        <v>72.944548566672054</v>
      </c>
      <c r="AA80">
        <v>87.346196455768407</v>
      </c>
      <c r="AB80">
        <v>72.843637456431239</v>
      </c>
      <c r="AC80">
        <v>89.689575305667987</v>
      </c>
      <c r="AD80">
        <v>91.077373284913335</v>
      </c>
      <c r="AE80">
        <v>98.662430258701747</v>
      </c>
      <c r="AF80">
        <v>88.421890875125385</v>
      </c>
      <c r="AG80">
        <v>74.182256545573509</v>
      </c>
      <c r="AH80">
        <v>87.809247658278153</v>
      </c>
      <c r="AI80">
        <v>91.249231656959452</v>
      </c>
      <c r="AJ80">
        <v>0</v>
      </c>
      <c r="AK80">
        <v>59.862258405874172</v>
      </c>
      <c r="AL80">
        <v>60.69484306882616</v>
      </c>
      <c r="AM80">
        <v>57.637544576420758</v>
      </c>
      <c r="AN80">
        <v>58.862527783805767</v>
      </c>
      <c r="AO80">
        <v>59.652401773419918</v>
      </c>
      <c r="AP80">
        <v>59.281870905478769</v>
      </c>
      <c r="AQ80">
        <v>57.556860170047209</v>
      </c>
      <c r="AR80">
        <v>62.477484864890627</v>
      </c>
      <c r="AS80">
        <v>61.604785849814903</v>
      </c>
      <c r="AT80">
        <v>61.731098016467811</v>
      </c>
      <c r="AU80">
        <v>59.670599919729639</v>
      </c>
      <c r="AV80">
        <v>62.569514937126563</v>
      </c>
      <c r="AW80">
        <v>60.803642996357908</v>
      </c>
      <c r="AX80">
        <v>62.769937392440951</v>
      </c>
      <c r="AY80">
        <v>59.328874253319242</v>
      </c>
      <c r="AZ80">
        <v>60.411833388496412</v>
      </c>
    </row>
    <row r="81" spans="1:52" x14ac:dyDescent="0.25">
      <c r="B81">
        <v>2044</v>
      </c>
      <c r="C81">
        <v>147.56738638468335</v>
      </c>
      <c r="D81">
        <v>123.81568390079855</v>
      </c>
      <c r="E81">
        <v>115.54600143316898</v>
      </c>
      <c r="F81">
        <v>129.72962734023278</v>
      </c>
      <c r="G81">
        <v>168.54015176455985</v>
      </c>
      <c r="H81">
        <v>120.54967001123487</v>
      </c>
      <c r="I81">
        <v>128.71698134170012</v>
      </c>
      <c r="J81">
        <v>140.12053977554382</v>
      </c>
      <c r="K81">
        <v>122.83715389209988</v>
      </c>
      <c r="L81">
        <v>131.83956524555168</v>
      </c>
      <c r="M81">
        <v>130.04895161238426</v>
      </c>
      <c r="N81">
        <v>144.63106225990811</v>
      </c>
      <c r="O81">
        <v>120.77305014876728</v>
      </c>
      <c r="P81">
        <v>141.45280819080634</v>
      </c>
      <c r="Q81">
        <v>123.49800532671559</v>
      </c>
      <c r="R81">
        <v>138.93808594620182</v>
      </c>
      <c r="S81">
        <v>0</v>
      </c>
      <c r="T81">
        <v>97.095167100200541</v>
      </c>
      <c r="U81">
        <v>78.506964366104313</v>
      </c>
      <c r="V81">
        <v>65.574809896379392</v>
      </c>
      <c r="W81">
        <v>81.283913288063687</v>
      </c>
      <c r="X81">
        <v>75.59575621078082</v>
      </c>
      <c r="Y81">
        <v>81.439557149248969</v>
      </c>
      <c r="Z81">
        <v>69.697811901382423</v>
      </c>
      <c r="AA81">
        <v>83.196708535302406</v>
      </c>
      <c r="AB81">
        <v>71.186524939014717</v>
      </c>
      <c r="AC81">
        <v>84.922378635096393</v>
      </c>
      <c r="AD81">
        <v>86.016377856620764</v>
      </c>
      <c r="AE81">
        <v>93.645536793588263</v>
      </c>
      <c r="AF81">
        <v>84.007260656703835</v>
      </c>
      <c r="AG81">
        <v>72.395430849542436</v>
      </c>
      <c r="AH81">
        <v>82.984030796467067</v>
      </c>
      <c r="AI81">
        <v>86.051096890980475</v>
      </c>
      <c r="AJ81">
        <v>0</v>
      </c>
      <c r="AK81">
        <v>59.760176769819765</v>
      </c>
      <c r="AL81">
        <v>60.580310338783768</v>
      </c>
      <c r="AM81">
        <v>57.568296007474032</v>
      </c>
      <c r="AN81">
        <v>58.723402909368012</v>
      </c>
      <c r="AO81">
        <v>59.655230282983986</v>
      </c>
      <c r="AP81">
        <v>59.078212588492526</v>
      </c>
      <c r="AQ81">
        <v>57.524704028496281</v>
      </c>
      <c r="AR81">
        <v>62.067055011188344</v>
      </c>
      <c r="AS81">
        <v>61.252520430596135</v>
      </c>
      <c r="AT81">
        <v>61.989121625815649</v>
      </c>
      <c r="AU81">
        <v>59.554050424374715</v>
      </c>
      <c r="AV81">
        <v>62.376275478606402</v>
      </c>
      <c r="AW81">
        <v>60.71436036593056</v>
      </c>
      <c r="AX81">
        <v>62.245300501963499</v>
      </c>
      <c r="AY81">
        <v>59.243268269268121</v>
      </c>
      <c r="AZ81">
        <v>60.260937946837743</v>
      </c>
    </row>
    <row r="82" spans="1:52" x14ac:dyDescent="0.25">
      <c r="B82">
        <v>2045</v>
      </c>
      <c r="C82">
        <v>147.37576513216348</v>
      </c>
      <c r="D82">
        <v>125.38031536245541</v>
      </c>
      <c r="E82">
        <v>115.6580215756947</v>
      </c>
      <c r="F82">
        <v>129.30774751142971</v>
      </c>
      <c r="G82">
        <v>167.91831515774021</v>
      </c>
      <c r="H82">
        <v>120.33917906008153</v>
      </c>
      <c r="I82">
        <v>128.95319972913055</v>
      </c>
      <c r="J82">
        <v>140.0121715197991</v>
      </c>
      <c r="K82">
        <v>122.72948284883664</v>
      </c>
      <c r="L82">
        <v>131.315930584547</v>
      </c>
      <c r="M82">
        <v>129.65389309388135</v>
      </c>
      <c r="N82">
        <v>145.01971139119485</v>
      </c>
      <c r="O82">
        <v>120.94427573247773</v>
      </c>
      <c r="P82">
        <v>141.09897263067216</v>
      </c>
      <c r="Q82">
        <v>123.49246632265729</v>
      </c>
      <c r="R82">
        <v>138.97179704232462</v>
      </c>
      <c r="S82">
        <v>0</v>
      </c>
      <c r="T82">
        <v>89.556739908314171</v>
      </c>
      <c r="U82">
        <v>74.915538916006227</v>
      </c>
      <c r="V82">
        <v>63.200502259494478</v>
      </c>
      <c r="W82">
        <v>76.694091490183169</v>
      </c>
      <c r="X82">
        <v>71.948578731559905</v>
      </c>
      <c r="Y82">
        <v>76.651802281619211</v>
      </c>
      <c r="Z82">
        <v>66.451075236092791</v>
      </c>
      <c r="AA82">
        <v>79.047220614836391</v>
      </c>
      <c r="AB82">
        <v>69.529412421598181</v>
      </c>
      <c r="AC82">
        <v>80.1551819645248</v>
      </c>
      <c r="AD82">
        <v>80.955382428328178</v>
      </c>
      <c r="AE82">
        <v>88.628643328474752</v>
      </c>
      <c r="AF82">
        <v>79.592630438282285</v>
      </c>
      <c r="AG82">
        <v>70.608605153511334</v>
      </c>
      <c r="AH82">
        <v>78.158813934655981</v>
      </c>
      <c r="AI82">
        <v>80.852962125001483</v>
      </c>
      <c r="AJ82">
        <v>0</v>
      </c>
      <c r="AK82">
        <v>59.65809513376535</v>
      </c>
      <c r="AL82">
        <v>60.465777608741348</v>
      </c>
      <c r="AM82">
        <v>57.499047438527292</v>
      </c>
      <c r="AN82">
        <v>58.584278034930243</v>
      </c>
      <c r="AO82">
        <v>59.65805879254804</v>
      </c>
      <c r="AP82">
        <v>58.87455427150627</v>
      </c>
      <c r="AQ82">
        <v>57.492547886945339</v>
      </c>
      <c r="AR82">
        <v>61.656625157486047</v>
      </c>
      <c r="AS82">
        <v>60.900255011377354</v>
      </c>
      <c r="AT82">
        <v>62.247145235163472</v>
      </c>
      <c r="AU82">
        <v>59.437500929019784</v>
      </c>
      <c r="AV82">
        <v>62.183036020086227</v>
      </c>
      <c r="AW82">
        <v>60.62507773550319</v>
      </c>
      <c r="AX82">
        <v>61.720663611486017</v>
      </c>
      <c r="AY82">
        <v>59.157662285216993</v>
      </c>
      <c r="AZ82">
        <v>60.110042505179067</v>
      </c>
    </row>
    <row r="83" spans="1:52" x14ac:dyDescent="0.25">
      <c r="B83">
        <v>2046</v>
      </c>
      <c r="C83">
        <v>145.24903989288532</v>
      </c>
      <c r="D83">
        <v>124.51731782706014</v>
      </c>
      <c r="E83">
        <v>114.32294446289015</v>
      </c>
      <c r="F83">
        <v>127.8109148717875</v>
      </c>
      <c r="G83">
        <v>165.23357001200819</v>
      </c>
      <c r="H83">
        <v>118.43328757138214</v>
      </c>
      <c r="I83">
        <v>127.75857402462466</v>
      </c>
      <c r="J83">
        <v>138.23448870962014</v>
      </c>
      <c r="K83">
        <v>121.35972511218601</v>
      </c>
      <c r="L83">
        <v>129.03035501989353</v>
      </c>
      <c r="M83">
        <v>128.00750728584958</v>
      </c>
      <c r="N83">
        <v>143.37558174566249</v>
      </c>
      <c r="O83">
        <v>119.51888061067538</v>
      </c>
      <c r="P83">
        <v>139.31518623361771</v>
      </c>
      <c r="Q83">
        <v>122.29395051565531</v>
      </c>
      <c r="R83">
        <v>137.19168369108806</v>
      </c>
      <c r="S83">
        <v>0</v>
      </c>
      <c r="T83">
        <v>83.858539099937829</v>
      </c>
      <c r="U83">
        <v>72.285778196050046</v>
      </c>
      <c r="V83">
        <v>62.557546600144221</v>
      </c>
      <c r="W83">
        <v>73.178290480820451</v>
      </c>
      <c r="X83">
        <v>69.874683206666759</v>
      </c>
      <c r="Y83">
        <v>73.182493452504119</v>
      </c>
      <c r="Z83">
        <v>65.498164722541475</v>
      </c>
      <c r="AA83">
        <v>76.009405696176913</v>
      </c>
      <c r="AB83">
        <v>68.636419883650518</v>
      </c>
      <c r="AC83">
        <v>76.785016022709399</v>
      </c>
      <c r="AD83">
        <v>77.170123221400843</v>
      </c>
      <c r="AE83">
        <v>84.812572090534246</v>
      </c>
      <c r="AF83">
        <v>76.11444151732799</v>
      </c>
      <c r="AG83">
        <v>69.578371787993149</v>
      </c>
      <c r="AH83">
        <v>74.577062709085908</v>
      </c>
      <c r="AI83">
        <v>77.109471054594678</v>
      </c>
      <c r="AJ83">
        <v>0</v>
      </c>
      <c r="AK83">
        <v>59.160639071141851</v>
      </c>
      <c r="AL83">
        <v>60.10196935940332</v>
      </c>
      <c r="AM83">
        <v>57.2947219533241</v>
      </c>
      <c r="AN83">
        <v>58.277290567303737</v>
      </c>
      <c r="AO83">
        <v>59.213348864009298</v>
      </c>
      <c r="AP83">
        <v>58.547215675372811</v>
      </c>
      <c r="AQ83">
        <v>57.242924235536833</v>
      </c>
      <c r="AR83">
        <v>61.103914298244831</v>
      </c>
      <c r="AS83">
        <v>60.502600623340911</v>
      </c>
      <c r="AT83">
        <v>61.604899299291617</v>
      </c>
      <c r="AU83">
        <v>59.032659687799949</v>
      </c>
      <c r="AV83">
        <v>61.873272542147717</v>
      </c>
      <c r="AW83">
        <v>60.216306185370371</v>
      </c>
      <c r="AX83">
        <v>61.301604314260778</v>
      </c>
      <c r="AY83">
        <v>58.707930205339338</v>
      </c>
      <c r="AZ83">
        <v>59.68895754032669</v>
      </c>
    </row>
    <row r="84" spans="1:52" x14ac:dyDescent="0.25">
      <c r="B84">
        <v>2047</v>
      </c>
      <c r="C84">
        <v>143.12231465360719</v>
      </c>
      <c r="D84">
        <v>123.65432029166487</v>
      </c>
      <c r="E84">
        <v>112.98786735008559</v>
      </c>
      <c r="F84">
        <v>126.31408223214531</v>
      </c>
      <c r="G84">
        <v>162.54882486627616</v>
      </c>
      <c r="H84">
        <v>116.52739608268273</v>
      </c>
      <c r="I84">
        <v>126.56394832011881</v>
      </c>
      <c r="J84">
        <v>136.45680589944118</v>
      </c>
      <c r="K84">
        <v>119.98996737553539</v>
      </c>
      <c r="L84">
        <v>126.74477945524006</v>
      </c>
      <c r="M84">
        <v>126.36112147781782</v>
      </c>
      <c r="N84">
        <v>141.7314521001301</v>
      </c>
      <c r="O84">
        <v>118.09348548887303</v>
      </c>
      <c r="P84">
        <v>137.53139983656325</v>
      </c>
      <c r="Q84">
        <v>121.09543470865333</v>
      </c>
      <c r="R84">
        <v>135.41157033985149</v>
      </c>
      <c r="S84">
        <v>0</v>
      </c>
      <c r="T84">
        <v>78.160338291561473</v>
      </c>
      <c r="U84">
        <v>69.656017476093879</v>
      </c>
      <c r="V84">
        <v>61.91459094079395</v>
      </c>
      <c r="W84">
        <v>69.662489471457732</v>
      </c>
      <c r="X84">
        <v>67.800787681773599</v>
      </c>
      <c r="Y84">
        <v>69.713184623389026</v>
      </c>
      <c r="Z84">
        <v>64.545254208990158</v>
      </c>
      <c r="AA84">
        <v>72.971590777517434</v>
      </c>
      <c r="AB84">
        <v>67.743427345702841</v>
      </c>
      <c r="AC84">
        <v>73.414850080893999</v>
      </c>
      <c r="AD84">
        <v>73.384864014473507</v>
      </c>
      <c r="AE84">
        <v>80.996500852593741</v>
      </c>
      <c r="AF84">
        <v>72.636252596373708</v>
      </c>
      <c r="AG84">
        <v>68.548138422474963</v>
      </c>
      <c r="AH84">
        <v>70.995311483515849</v>
      </c>
      <c r="AI84">
        <v>73.365979984187874</v>
      </c>
      <c r="AJ84">
        <v>0</v>
      </c>
      <c r="AK84">
        <v>58.663183008518367</v>
      </c>
      <c r="AL84">
        <v>59.738161110065292</v>
      </c>
      <c r="AM84">
        <v>57.090396468120908</v>
      </c>
      <c r="AN84">
        <v>57.970303099677245</v>
      </c>
      <c r="AO84">
        <v>58.768638935470548</v>
      </c>
      <c r="AP84">
        <v>58.21987707923936</v>
      </c>
      <c r="AQ84">
        <v>56.993300584128328</v>
      </c>
      <c r="AR84">
        <v>60.551203439003608</v>
      </c>
      <c r="AS84">
        <v>60.104946235304475</v>
      </c>
      <c r="AT84">
        <v>60.962653363419776</v>
      </c>
      <c r="AU84">
        <v>58.627818446580129</v>
      </c>
      <c r="AV84">
        <v>61.563509064209214</v>
      </c>
      <c r="AW84">
        <v>59.807534635237552</v>
      </c>
      <c r="AX84">
        <v>60.882545017035532</v>
      </c>
      <c r="AY84">
        <v>58.258198125461696</v>
      </c>
      <c r="AZ84">
        <v>59.267872575474307</v>
      </c>
    </row>
    <row r="85" spans="1:52" x14ac:dyDescent="0.25">
      <c r="B85">
        <v>2048</v>
      </c>
      <c r="C85">
        <v>140.99558941432906</v>
      </c>
      <c r="D85">
        <v>122.79132275626961</v>
      </c>
      <c r="E85">
        <v>111.65279023728104</v>
      </c>
      <c r="F85">
        <v>124.81724959250312</v>
      </c>
      <c r="G85">
        <v>159.86407972054417</v>
      </c>
      <c r="H85">
        <v>114.62150459398333</v>
      </c>
      <c r="I85">
        <v>125.36932261561293</v>
      </c>
      <c r="J85">
        <v>134.67912308926219</v>
      </c>
      <c r="K85">
        <v>118.62020963888477</v>
      </c>
      <c r="L85">
        <v>124.45920389058659</v>
      </c>
      <c r="M85">
        <v>124.71473566978605</v>
      </c>
      <c r="N85">
        <v>140.08732245459771</v>
      </c>
      <c r="O85">
        <v>116.66809036707068</v>
      </c>
      <c r="P85">
        <v>135.7476134395088</v>
      </c>
      <c r="Q85">
        <v>119.89691890165135</v>
      </c>
      <c r="R85">
        <v>133.63145698861493</v>
      </c>
      <c r="S85">
        <v>0</v>
      </c>
      <c r="T85">
        <v>72.462137483185117</v>
      </c>
      <c r="U85">
        <v>67.026256756137713</v>
      </c>
      <c r="V85">
        <v>61.271635281443693</v>
      </c>
      <c r="W85">
        <v>66.146688462095014</v>
      </c>
      <c r="X85">
        <v>65.726892156880439</v>
      </c>
      <c r="Y85">
        <v>66.243875794273947</v>
      </c>
      <c r="Z85">
        <v>63.592343695438842</v>
      </c>
      <c r="AA85">
        <v>69.933775858857956</v>
      </c>
      <c r="AB85">
        <v>66.850434807755178</v>
      </c>
      <c r="AC85">
        <v>70.044684139078612</v>
      </c>
      <c r="AD85">
        <v>69.599604807546186</v>
      </c>
      <c r="AE85">
        <v>77.180429614653249</v>
      </c>
      <c r="AF85">
        <v>69.158063675419427</v>
      </c>
      <c r="AG85">
        <v>67.517905056956764</v>
      </c>
      <c r="AH85">
        <v>67.413560257945775</v>
      </c>
      <c r="AI85">
        <v>69.622488913781069</v>
      </c>
      <c r="AJ85">
        <v>0</v>
      </c>
      <c r="AK85">
        <v>58.165726945894882</v>
      </c>
      <c r="AL85">
        <v>59.374352860727264</v>
      </c>
      <c r="AM85">
        <v>56.886070982917715</v>
      </c>
      <c r="AN85">
        <v>57.663315632050747</v>
      </c>
      <c r="AO85">
        <v>58.323929006931799</v>
      </c>
      <c r="AP85">
        <v>57.892538483105909</v>
      </c>
      <c r="AQ85">
        <v>56.743676932719815</v>
      </c>
      <c r="AR85">
        <v>59.998492579762392</v>
      </c>
      <c r="AS85">
        <v>59.707291847268031</v>
      </c>
      <c r="AT85">
        <v>60.320407427547927</v>
      </c>
      <c r="AU85">
        <v>58.222977205360301</v>
      </c>
      <c r="AV85">
        <v>61.253745586270718</v>
      </c>
      <c r="AW85">
        <v>59.398763085104733</v>
      </c>
      <c r="AX85">
        <v>60.463485719810286</v>
      </c>
      <c r="AY85">
        <v>57.808466045584048</v>
      </c>
      <c r="AZ85">
        <v>58.846787610621931</v>
      </c>
    </row>
    <row r="86" spans="1:52" x14ac:dyDescent="0.25">
      <c r="B86">
        <v>2049</v>
      </c>
      <c r="C86">
        <v>138.8688641750509</v>
      </c>
      <c r="D86">
        <v>121.92832522087434</v>
      </c>
      <c r="E86">
        <v>110.31771312447648</v>
      </c>
      <c r="F86">
        <v>123.32041695286092</v>
      </c>
      <c r="G86">
        <v>157.17933457481212</v>
      </c>
      <c r="H86">
        <v>112.71561310528392</v>
      </c>
      <c r="I86">
        <v>124.17469691110708</v>
      </c>
      <c r="J86">
        <v>132.90144027908323</v>
      </c>
      <c r="K86">
        <v>117.25045190223413</v>
      </c>
      <c r="L86">
        <v>122.17362832593312</v>
      </c>
      <c r="M86">
        <v>123.06834986175429</v>
      </c>
      <c r="N86">
        <v>138.44319280906535</v>
      </c>
      <c r="O86">
        <v>115.24269524526832</v>
      </c>
      <c r="P86">
        <v>133.96382704245434</v>
      </c>
      <c r="Q86">
        <v>118.69840309464936</v>
      </c>
      <c r="R86">
        <v>131.85134363737836</v>
      </c>
      <c r="S86">
        <v>0</v>
      </c>
      <c r="T86">
        <v>66.763936674808775</v>
      </c>
      <c r="U86">
        <v>64.396496036181532</v>
      </c>
      <c r="V86">
        <v>60.628679622093429</v>
      </c>
      <c r="W86">
        <v>62.630887452732289</v>
      </c>
      <c r="X86">
        <v>63.652996631987293</v>
      </c>
      <c r="Y86">
        <v>62.774566965158847</v>
      </c>
      <c r="Z86">
        <v>62.639433181887526</v>
      </c>
      <c r="AA86">
        <v>66.895960940198478</v>
      </c>
      <c r="AB86">
        <v>65.957442269807501</v>
      </c>
      <c r="AC86">
        <v>66.674518197263211</v>
      </c>
      <c r="AD86">
        <v>65.81434560061885</v>
      </c>
      <c r="AE86">
        <v>73.364358376712744</v>
      </c>
      <c r="AF86">
        <v>65.679874754465132</v>
      </c>
      <c r="AG86">
        <v>66.487671691438578</v>
      </c>
      <c r="AH86">
        <v>63.831809032375709</v>
      </c>
      <c r="AI86">
        <v>65.878997843374265</v>
      </c>
      <c r="AJ86">
        <v>0</v>
      </c>
      <c r="AK86">
        <v>57.668270883271397</v>
      </c>
      <c r="AL86">
        <v>59.010544611389243</v>
      </c>
      <c r="AM86">
        <v>56.681745497714523</v>
      </c>
      <c r="AN86">
        <v>57.356328164424248</v>
      </c>
      <c r="AO86">
        <v>57.879219078393049</v>
      </c>
      <c r="AP86">
        <v>57.565199886972458</v>
      </c>
      <c r="AQ86">
        <v>56.494053281311309</v>
      </c>
      <c r="AR86">
        <v>59.445781720521182</v>
      </c>
      <c r="AS86">
        <v>59.309637459231595</v>
      </c>
      <c r="AT86">
        <v>59.678161491676079</v>
      </c>
      <c r="AU86">
        <v>57.818135964140481</v>
      </c>
      <c r="AV86">
        <v>60.943982108332214</v>
      </c>
      <c r="AW86">
        <v>58.989991534971914</v>
      </c>
      <c r="AX86">
        <v>60.04442642258504</v>
      </c>
      <c r="AY86">
        <v>57.358733965706406</v>
      </c>
      <c r="AZ86">
        <v>58.425702645769547</v>
      </c>
    </row>
    <row r="87" spans="1:52" x14ac:dyDescent="0.25">
      <c r="B87">
        <v>2050</v>
      </c>
      <c r="C87">
        <v>136.74213893577274</v>
      </c>
      <c r="D87">
        <v>121.06532768547908</v>
      </c>
      <c r="E87">
        <v>108.98263601167193</v>
      </c>
      <c r="F87">
        <v>121.8235843132187</v>
      </c>
      <c r="G87">
        <v>154.49458942908009</v>
      </c>
      <c r="H87">
        <v>110.8097216165845</v>
      </c>
      <c r="I87">
        <v>122.98007120660118</v>
      </c>
      <c r="J87">
        <v>131.12375746890427</v>
      </c>
      <c r="K87">
        <v>115.88069416558352</v>
      </c>
      <c r="L87">
        <v>119.88805276127965</v>
      </c>
      <c r="M87">
        <v>121.42196405372249</v>
      </c>
      <c r="N87">
        <v>136.79906316353294</v>
      </c>
      <c r="O87">
        <v>113.81730012346594</v>
      </c>
      <c r="P87">
        <v>132.18004064539991</v>
      </c>
      <c r="Q87">
        <v>117.49988728764738</v>
      </c>
      <c r="R87">
        <v>130.0712302861418</v>
      </c>
      <c r="S87">
        <v>0</v>
      </c>
      <c r="T87">
        <v>61.065735866432426</v>
      </c>
      <c r="U87">
        <v>61.766735316225365</v>
      </c>
      <c r="V87">
        <v>59.985723962743165</v>
      </c>
      <c r="W87">
        <v>59.11508644336957</v>
      </c>
      <c r="X87">
        <v>61.579101107094132</v>
      </c>
      <c r="Y87">
        <v>59.305258136043769</v>
      </c>
      <c r="Z87">
        <v>61.68652266833621</v>
      </c>
      <c r="AA87">
        <v>63.858146021539</v>
      </c>
      <c r="AB87">
        <v>65.064449731859838</v>
      </c>
      <c r="AC87">
        <v>63.304352255447817</v>
      </c>
      <c r="AD87">
        <v>62.029086393691522</v>
      </c>
      <c r="AE87">
        <v>69.548287138772253</v>
      </c>
      <c r="AF87">
        <v>62.201685833510851</v>
      </c>
      <c r="AG87">
        <v>65.457438325920378</v>
      </c>
      <c r="AH87">
        <v>60.250057806805657</v>
      </c>
      <c r="AI87">
        <v>62.135506772967467</v>
      </c>
      <c r="AJ87">
        <v>0</v>
      </c>
      <c r="AK87">
        <v>57.170814820647898</v>
      </c>
      <c r="AL87">
        <v>58.646736362051215</v>
      </c>
      <c r="AM87">
        <v>56.477420012511338</v>
      </c>
      <c r="AN87">
        <v>57.049340696797742</v>
      </c>
      <c r="AO87">
        <v>57.4345091498543</v>
      </c>
      <c r="AP87">
        <v>57.237861290839</v>
      </c>
      <c r="AQ87">
        <v>56.244429629902797</v>
      </c>
      <c r="AR87">
        <v>58.893070861279966</v>
      </c>
      <c r="AS87">
        <v>58.911983071195152</v>
      </c>
      <c r="AT87">
        <v>59.03591555580423</v>
      </c>
      <c r="AU87">
        <v>57.413294722920647</v>
      </c>
      <c r="AV87">
        <v>60.634218630393704</v>
      </c>
      <c r="AW87">
        <v>58.581219984839095</v>
      </c>
      <c r="AX87">
        <v>59.625367125359801</v>
      </c>
      <c r="AY87">
        <v>56.909001885828758</v>
      </c>
      <c r="AZ87">
        <v>58.004617680917171</v>
      </c>
    </row>
    <row r="90" spans="1:52" x14ac:dyDescent="0.25">
      <c r="A90" t="s">
        <v>26</v>
      </c>
    </row>
    <row r="91" spans="1:52" x14ac:dyDescent="0.25">
      <c r="B91">
        <v>2010</v>
      </c>
      <c r="C91">
        <v>180.83397567695226</v>
      </c>
      <c r="D91">
        <v>167.65756786419718</v>
      </c>
      <c r="E91">
        <v>145.82520039033105</v>
      </c>
      <c r="F91">
        <v>181.52259120623228</v>
      </c>
      <c r="G91">
        <v>195.95452089038466</v>
      </c>
      <c r="H91">
        <v>182.52550521071225</v>
      </c>
      <c r="I91">
        <v>148.60790144684273</v>
      </c>
      <c r="J91">
        <v>176.1745877170188</v>
      </c>
      <c r="K91">
        <v>155.36519324403577</v>
      </c>
      <c r="L91">
        <v>181.87583664879227</v>
      </c>
      <c r="M91">
        <v>181.61847887663225</v>
      </c>
      <c r="N91">
        <v>181.93218545263227</v>
      </c>
      <c r="O91">
        <v>182.40321883599228</v>
      </c>
      <c r="P91">
        <v>150.00116912371294</v>
      </c>
      <c r="Q91">
        <v>182.72130546607227</v>
      </c>
      <c r="R91">
        <v>175.04647976097471</v>
      </c>
      <c r="T91">
        <v>180.83397567695226</v>
      </c>
      <c r="U91">
        <v>167.65756786419718</v>
      </c>
      <c r="V91">
        <v>145.82520039033105</v>
      </c>
      <c r="W91">
        <v>181.52259120623228</v>
      </c>
      <c r="X91">
        <v>195.95452089038466</v>
      </c>
      <c r="Y91">
        <v>182.52550521071225</v>
      </c>
      <c r="Z91">
        <v>148.60790144684273</v>
      </c>
      <c r="AA91">
        <v>176.1745877170188</v>
      </c>
      <c r="AB91">
        <v>155.36519324403577</v>
      </c>
      <c r="AC91">
        <v>181.87583664879227</v>
      </c>
      <c r="AD91">
        <v>181.61847887663225</v>
      </c>
      <c r="AE91">
        <v>181.93218545263227</v>
      </c>
      <c r="AF91">
        <v>182.40321883599228</v>
      </c>
      <c r="AG91">
        <v>150.00116912371294</v>
      </c>
      <c r="AH91">
        <v>182.72130546607227</v>
      </c>
      <c r="AI91">
        <v>175.04647976097471</v>
      </c>
      <c r="AK91">
        <v>180.83397567695226</v>
      </c>
      <c r="AL91">
        <v>167.65756786419718</v>
      </c>
      <c r="AM91">
        <v>145.82520039033105</v>
      </c>
      <c r="AN91">
        <v>181.52259120623228</v>
      </c>
      <c r="AO91">
        <v>195.95452089038466</v>
      </c>
      <c r="AP91">
        <v>182.52550521071225</v>
      </c>
      <c r="AQ91">
        <v>148.60790144684273</v>
      </c>
      <c r="AR91">
        <v>176.1745877170188</v>
      </c>
      <c r="AS91">
        <v>155.36519324403577</v>
      </c>
      <c r="AT91">
        <v>181.87583664879227</v>
      </c>
      <c r="AU91">
        <v>181.61847887663225</v>
      </c>
      <c r="AV91">
        <v>181.93218545263227</v>
      </c>
      <c r="AW91">
        <v>182.40321883599228</v>
      </c>
      <c r="AX91">
        <v>150.00116912371294</v>
      </c>
      <c r="AY91">
        <v>182.72130546607227</v>
      </c>
      <c r="AZ91">
        <v>175.04647976097471</v>
      </c>
    </row>
    <row r="92" spans="1:52" x14ac:dyDescent="0.25">
      <c r="B92">
        <v>2011</v>
      </c>
      <c r="C92">
        <v>180.83397567695226</v>
      </c>
      <c r="D92">
        <v>167.65756786419718</v>
      </c>
      <c r="E92">
        <v>145.82520039033105</v>
      </c>
      <c r="F92">
        <v>181.52259120623228</v>
      </c>
      <c r="G92">
        <v>195.95452089038466</v>
      </c>
      <c r="H92">
        <v>182.52550521071225</v>
      </c>
      <c r="I92">
        <v>148.60790144684273</v>
      </c>
      <c r="J92">
        <v>176.1745877170188</v>
      </c>
      <c r="K92">
        <v>155.36519324403577</v>
      </c>
      <c r="L92">
        <v>181.87583664879227</v>
      </c>
      <c r="M92">
        <v>181.61847887663225</v>
      </c>
      <c r="N92">
        <v>181.93218545263227</v>
      </c>
      <c r="O92">
        <v>182.40321883599228</v>
      </c>
      <c r="P92">
        <v>150.00116912371294</v>
      </c>
      <c r="Q92">
        <v>182.72130546607227</v>
      </c>
      <c r="R92">
        <v>175.04647976097471</v>
      </c>
      <c r="T92">
        <v>180.83397567695226</v>
      </c>
      <c r="U92">
        <v>167.65756786419718</v>
      </c>
      <c r="V92">
        <v>145.82520039033105</v>
      </c>
      <c r="W92">
        <v>181.52259120623228</v>
      </c>
      <c r="X92">
        <v>195.95452089038466</v>
      </c>
      <c r="Y92">
        <v>182.52550521071225</v>
      </c>
      <c r="Z92">
        <v>148.60790144684273</v>
      </c>
      <c r="AA92">
        <v>176.1745877170188</v>
      </c>
      <c r="AB92">
        <v>155.36519324403577</v>
      </c>
      <c r="AC92">
        <v>181.87583664879227</v>
      </c>
      <c r="AD92">
        <v>181.61847887663225</v>
      </c>
      <c r="AE92">
        <v>181.93218545263227</v>
      </c>
      <c r="AF92">
        <v>182.40321883599228</v>
      </c>
      <c r="AG92">
        <v>150.00116912371294</v>
      </c>
      <c r="AH92">
        <v>182.72130546607227</v>
      </c>
      <c r="AI92">
        <v>175.04647976097471</v>
      </c>
      <c r="AK92">
        <v>180.83397567695226</v>
      </c>
      <c r="AL92">
        <v>167.65756786419718</v>
      </c>
      <c r="AM92">
        <v>145.82520039033105</v>
      </c>
      <c r="AN92">
        <v>181.52259120623228</v>
      </c>
      <c r="AO92">
        <v>195.95452089038466</v>
      </c>
      <c r="AP92">
        <v>182.52550521071225</v>
      </c>
      <c r="AQ92">
        <v>148.60790144684273</v>
      </c>
      <c r="AR92">
        <v>176.1745877170188</v>
      </c>
      <c r="AS92">
        <v>155.36519324403577</v>
      </c>
      <c r="AT92">
        <v>181.87583664879227</v>
      </c>
      <c r="AU92">
        <v>181.61847887663225</v>
      </c>
      <c r="AV92">
        <v>181.93218545263227</v>
      </c>
      <c r="AW92">
        <v>182.40321883599228</v>
      </c>
      <c r="AX92">
        <v>150.00116912371294</v>
      </c>
      <c r="AY92">
        <v>182.72130546607227</v>
      </c>
      <c r="AZ92">
        <v>175.04647976097471</v>
      </c>
    </row>
    <row r="93" spans="1:52" x14ac:dyDescent="0.25">
      <c r="B93">
        <v>2012</v>
      </c>
      <c r="C93">
        <v>180.83397567695226</v>
      </c>
      <c r="D93">
        <v>167.65756786419718</v>
      </c>
      <c r="E93">
        <v>145.82520039033105</v>
      </c>
      <c r="F93">
        <v>181.52259120623228</v>
      </c>
      <c r="G93">
        <v>195.95452089038466</v>
      </c>
      <c r="H93">
        <v>182.52550521071225</v>
      </c>
      <c r="I93">
        <v>148.60790144684273</v>
      </c>
      <c r="J93">
        <v>176.1745877170188</v>
      </c>
      <c r="K93">
        <v>155.36519324403577</v>
      </c>
      <c r="L93">
        <v>181.87583664879227</v>
      </c>
      <c r="M93">
        <v>181.61847887663225</v>
      </c>
      <c r="N93">
        <v>181.93218545263227</v>
      </c>
      <c r="O93">
        <v>182.40321883599228</v>
      </c>
      <c r="P93">
        <v>150.00116912371294</v>
      </c>
      <c r="Q93">
        <v>182.72130546607227</v>
      </c>
      <c r="R93">
        <v>175.04647976097471</v>
      </c>
      <c r="T93">
        <v>180.83397567695226</v>
      </c>
      <c r="U93">
        <v>167.65756786419718</v>
      </c>
      <c r="V93">
        <v>145.82520039033105</v>
      </c>
      <c r="W93">
        <v>181.52259120623228</v>
      </c>
      <c r="X93">
        <v>195.95452089038466</v>
      </c>
      <c r="Y93">
        <v>182.52550521071225</v>
      </c>
      <c r="Z93">
        <v>148.60790144684273</v>
      </c>
      <c r="AA93">
        <v>176.1745877170188</v>
      </c>
      <c r="AB93">
        <v>155.36519324403577</v>
      </c>
      <c r="AC93">
        <v>181.87583664879227</v>
      </c>
      <c r="AD93">
        <v>181.61847887663225</v>
      </c>
      <c r="AE93">
        <v>181.93218545263227</v>
      </c>
      <c r="AF93">
        <v>182.40321883599228</v>
      </c>
      <c r="AG93">
        <v>150.00116912371294</v>
      </c>
      <c r="AH93">
        <v>182.72130546607227</v>
      </c>
      <c r="AI93">
        <v>175.04647976097471</v>
      </c>
      <c r="AK93">
        <v>180.83397567695226</v>
      </c>
      <c r="AL93">
        <v>167.65756786419718</v>
      </c>
      <c r="AM93">
        <v>145.82520039033105</v>
      </c>
      <c r="AN93">
        <v>181.52259120623228</v>
      </c>
      <c r="AO93">
        <v>195.95452089038466</v>
      </c>
      <c r="AP93">
        <v>182.52550521071225</v>
      </c>
      <c r="AQ93">
        <v>148.60790144684273</v>
      </c>
      <c r="AR93">
        <v>176.1745877170188</v>
      </c>
      <c r="AS93">
        <v>155.36519324403577</v>
      </c>
      <c r="AT93">
        <v>181.87583664879227</v>
      </c>
      <c r="AU93">
        <v>181.61847887663225</v>
      </c>
      <c r="AV93">
        <v>181.93218545263227</v>
      </c>
      <c r="AW93">
        <v>182.40321883599228</v>
      </c>
      <c r="AX93">
        <v>150.00116912371294</v>
      </c>
      <c r="AY93">
        <v>182.72130546607227</v>
      </c>
      <c r="AZ93">
        <v>175.04647976097471</v>
      </c>
    </row>
    <row r="94" spans="1:52" x14ac:dyDescent="0.25">
      <c r="B94">
        <v>2013</v>
      </c>
      <c r="C94">
        <v>180.83397567695226</v>
      </c>
      <c r="D94">
        <v>167.65756786419718</v>
      </c>
      <c r="E94">
        <v>145.82520039033105</v>
      </c>
      <c r="F94">
        <v>181.52259120623228</v>
      </c>
      <c r="G94">
        <v>195.95452089038466</v>
      </c>
      <c r="H94">
        <v>182.52550521071225</v>
      </c>
      <c r="I94">
        <v>148.60790144684273</v>
      </c>
      <c r="J94">
        <v>176.1745877170188</v>
      </c>
      <c r="K94">
        <v>155.36519324403577</v>
      </c>
      <c r="L94">
        <v>181.87583664879227</v>
      </c>
      <c r="M94">
        <v>181.61847887663225</v>
      </c>
      <c r="N94">
        <v>181.93218545263227</v>
      </c>
      <c r="O94">
        <v>182.40321883599228</v>
      </c>
      <c r="P94">
        <v>150.00116912371294</v>
      </c>
      <c r="Q94">
        <v>182.72130546607227</v>
      </c>
      <c r="R94">
        <v>175.04647976097471</v>
      </c>
      <c r="T94">
        <v>180.83397567695226</v>
      </c>
      <c r="U94">
        <v>167.65756786419718</v>
      </c>
      <c r="V94">
        <v>145.82520039033105</v>
      </c>
      <c r="W94">
        <v>181.52259120623228</v>
      </c>
      <c r="X94">
        <v>195.95452089038466</v>
      </c>
      <c r="Y94">
        <v>182.52550521071225</v>
      </c>
      <c r="Z94">
        <v>148.60790144684273</v>
      </c>
      <c r="AA94">
        <v>176.1745877170188</v>
      </c>
      <c r="AB94">
        <v>155.36519324403577</v>
      </c>
      <c r="AC94">
        <v>181.87583664879227</v>
      </c>
      <c r="AD94">
        <v>181.61847887663225</v>
      </c>
      <c r="AE94">
        <v>181.93218545263227</v>
      </c>
      <c r="AF94">
        <v>182.40321883599228</v>
      </c>
      <c r="AG94">
        <v>150.00116912371294</v>
      </c>
      <c r="AH94">
        <v>182.72130546607227</v>
      </c>
      <c r="AI94">
        <v>175.04647976097471</v>
      </c>
      <c r="AK94">
        <v>180.83397567695226</v>
      </c>
      <c r="AL94">
        <v>167.65756786419718</v>
      </c>
      <c r="AM94">
        <v>145.82520039033105</v>
      </c>
      <c r="AN94">
        <v>181.52259120623228</v>
      </c>
      <c r="AO94">
        <v>195.95452089038466</v>
      </c>
      <c r="AP94">
        <v>182.52550521071225</v>
      </c>
      <c r="AQ94">
        <v>148.60790144684273</v>
      </c>
      <c r="AR94">
        <v>176.1745877170188</v>
      </c>
      <c r="AS94">
        <v>155.36519324403577</v>
      </c>
      <c r="AT94">
        <v>181.87583664879227</v>
      </c>
      <c r="AU94">
        <v>181.61847887663225</v>
      </c>
      <c r="AV94">
        <v>181.93218545263227</v>
      </c>
      <c r="AW94">
        <v>182.40321883599228</v>
      </c>
      <c r="AX94">
        <v>150.00116912371294</v>
      </c>
      <c r="AY94">
        <v>182.72130546607227</v>
      </c>
      <c r="AZ94">
        <v>175.04647976097471</v>
      </c>
    </row>
    <row r="95" spans="1:52" x14ac:dyDescent="0.25">
      <c r="B95">
        <v>2014</v>
      </c>
      <c r="C95">
        <v>180.83397567695226</v>
      </c>
      <c r="D95">
        <v>167.65756786419718</v>
      </c>
      <c r="E95">
        <v>145.82520039033105</v>
      </c>
      <c r="F95">
        <v>181.52259120623228</v>
      </c>
      <c r="G95">
        <v>195.95452089038466</v>
      </c>
      <c r="H95">
        <v>182.52550521071225</v>
      </c>
      <c r="I95">
        <v>148.60790144684273</v>
      </c>
      <c r="J95">
        <v>176.1745877170188</v>
      </c>
      <c r="K95">
        <v>155.36519324403577</v>
      </c>
      <c r="L95">
        <v>181.87583664879227</v>
      </c>
      <c r="M95">
        <v>181.61847887663225</v>
      </c>
      <c r="N95">
        <v>181.93218545263227</v>
      </c>
      <c r="O95">
        <v>182.40321883599228</v>
      </c>
      <c r="P95">
        <v>150.00116912371294</v>
      </c>
      <c r="Q95">
        <v>182.72130546607227</v>
      </c>
      <c r="R95">
        <v>175.04647976097471</v>
      </c>
      <c r="T95">
        <v>180.83397567695226</v>
      </c>
      <c r="U95">
        <v>167.65756786419718</v>
      </c>
      <c r="V95">
        <v>145.82520039033105</v>
      </c>
      <c r="W95">
        <v>181.52259120623228</v>
      </c>
      <c r="X95">
        <v>195.95452089038466</v>
      </c>
      <c r="Y95">
        <v>182.52550521071225</v>
      </c>
      <c r="Z95">
        <v>148.60790144684273</v>
      </c>
      <c r="AA95">
        <v>176.1745877170188</v>
      </c>
      <c r="AB95">
        <v>155.36519324403577</v>
      </c>
      <c r="AC95">
        <v>181.87583664879227</v>
      </c>
      <c r="AD95">
        <v>181.61847887663225</v>
      </c>
      <c r="AE95">
        <v>181.93218545263227</v>
      </c>
      <c r="AF95">
        <v>182.40321883599228</v>
      </c>
      <c r="AG95">
        <v>150.00116912371294</v>
      </c>
      <c r="AH95">
        <v>182.72130546607227</v>
      </c>
      <c r="AI95">
        <v>175.04647976097471</v>
      </c>
      <c r="AK95">
        <v>180.83397567695226</v>
      </c>
      <c r="AL95">
        <v>167.65756786419718</v>
      </c>
      <c r="AM95">
        <v>145.82520039033105</v>
      </c>
      <c r="AN95">
        <v>181.52259120623228</v>
      </c>
      <c r="AO95">
        <v>195.95452089038466</v>
      </c>
      <c r="AP95">
        <v>182.52550521071225</v>
      </c>
      <c r="AQ95">
        <v>148.60790144684273</v>
      </c>
      <c r="AR95">
        <v>176.1745877170188</v>
      </c>
      <c r="AS95">
        <v>155.36519324403577</v>
      </c>
      <c r="AT95">
        <v>181.87583664879227</v>
      </c>
      <c r="AU95">
        <v>181.61847887663225</v>
      </c>
      <c r="AV95">
        <v>181.93218545263227</v>
      </c>
      <c r="AW95">
        <v>182.40321883599228</v>
      </c>
      <c r="AX95">
        <v>150.00116912371294</v>
      </c>
      <c r="AY95">
        <v>182.72130546607227</v>
      </c>
      <c r="AZ95">
        <v>175.04647976097471</v>
      </c>
    </row>
    <row r="96" spans="1:52" x14ac:dyDescent="0.25">
      <c r="B96">
        <v>2015</v>
      </c>
      <c r="C96">
        <v>180.83397567695226</v>
      </c>
      <c r="D96">
        <v>167.65756786419718</v>
      </c>
      <c r="E96">
        <v>145.82520039033105</v>
      </c>
      <c r="F96">
        <v>181.52259120623228</v>
      </c>
      <c r="G96">
        <v>195.95452089038466</v>
      </c>
      <c r="H96">
        <v>182.52550521071225</v>
      </c>
      <c r="I96">
        <v>148.60790144684273</v>
      </c>
      <c r="J96">
        <v>176.1745877170188</v>
      </c>
      <c r="K96">
        <v>155.36519324403577</v>
      </c>
      <c r="L96">
        <v>181.87583664879227</v>
      </c>
      <c r="M96">
        <v>181.61847887663225</v>
      </c>
      <c r="N96">
        <v>181.93218545263227</v>
      </c>
      <c r="O96">
        <v>182.40321883599228</v>
      </c>
      <c r="P96">
        <v>150.00116912371294</v>
      </c>
      <c r="Q96">
        <v>182.72130546607227</v>
      </c>
      <c r="R96">
        <v>175.04647976097471</v>
      </c>
      <c r="T96">
        <v>180.83397567695226</v>
      </c>
      <c r="U96">
        <v>167.65756786419718</v>
      </c>
      <c r="V96">
        <v>145.82520039033105</v>
      </c>
      <c r="W96">
        <v>181.52259120623228</v>
      </c>
      <c r="X96">
        <v>195.95452089038466</v>
      </c>
      <c r="Y96">
        <v>182.52550521071225</v>
      </c>
      <c r="Z96">
        <v>148.60790144684273</v>
      </c>
      <c r="AA96">
        <v>176.1745877170188</v>
      </c>
      <c r="AB96">
        <v>155.36519324403577</v>
      </c>
      <c r="AC96">
        <v>181.87583664879227</v>
      </c>
      <c r="AD96">
        <v>181.61847887663225</v>
      </c>
      <c r="AE96">
        <v>181.93218545263227</v>
      </c>
      <c r="AF96">
        <v>182.40321883599228</v>
      </c>
      <c r="AG96">
        <v>150.00116912371294</v>
      </c>
      <c r="AH96">
        <v>182.72130546607227</v>
      </c>
      <c r="AI96">
        <v>175.04647976097471</v>
      </c>
      <c r="AK96">
        <v>180.83397567695226</v>
      </c>
      <c r="AL96">
        <v>167.65756786419718</v>
      </c>
      <c r="AM96">
        <v>145.82520039033105</v>
      </c>
      <c r="AN96">
        <v>181.52259120623228</v>
      </c>
      <c r="AO96">
        <v>195.95452089038466</v>
      </c>
      <c r="AP96">
        <v>182.52550521071225</v>
      </c>
      <c r="AQ96">
        <v>148.60790144684273</v>
      </c>
      <c r="AR96">
        <v>176.1745877170188</v>
      </c>
      <c r="AS96">
        <v>155.36519324403577</v>
      </c>
      <c r="AT96">
        <v>181.87583664879227</v>
      </c>
      <c r="AU96">
        <v>181.61847887663225</v>
      </c>
      <c r="AV96">
        <v>181.93218545263227</v>
      </c>
      <c r="AW96">
        <v>182.40321883599228</v>
      </c>
      <c r="AX96">
        <v>150.00116912371294</v>
      </c>
      <c r="AY96">
        <v>182.72130546607227</v>
      </c>
      <c r="AZ96">
        <v>175.04647976097471</v>
      </c>
    </row>
    <row r="97" spans="2:52" x14ac:dyDescent="0.25">
      <c r="B97">
        <v>2016</v>
      </c>
      <c r="C97">
        <v>180.83397567695226</v>
      </c>
      <c r="D97">
        <v>167.65756786419718</v>
      </c>
      <c r="E97">
        <v>145.82520039033105</v>
      </c>
      <c r="F97">
        <v>181.52259120623228</v>
      </c>
      <c r="G97">
        <v>195.95452089038466</v>
      </c>
      <c r="H97">
        <v>182.52550521071225</v>
      </c>
      <c r="I97">
        <v>148.60790144684273</v>
      </c>
      <c r="J97">
        <v>176.1745877170188</v>
      </c>
      <c r="K97">
        <v>155.36519324403577</v>
      </c>
      <c r="L97">
        <v>181.87583664879227</v>
      </c>
      <c r="M97">
        <v>181.61847887663225</v>
      </c>
      <c r="N97">
        <v>181.93218545263227</v>
      </c>
      <c r="O97">
        <v>182.40321883599228</v>
      </c>
      <c r="P97">
        <v>150.00116912371294</v>
      </c>
      <c r="Q97">
        <v>182.72130546607227</v>
      </c>
      <c r="R97">
        <v>175.04647976097471</v>
      </c>
      <c r="T97">
        <v>180.83397567695226</v>
      </c>
      <c r="U97">
        <v>167.65756786419718</v>
      </c>
      <c r="V97">
        <v>145.82520039033105</v>
      </c>
      <c r="W97">
        <v>181.52259120623228</v>
      </c>
      <c r="X97">
        <v>195.95452089038466</v>
      </c>
      <c r="Y97">
        <v>182.52550521071225</v>
      </c>
      <c r="Z97">
        <v>148.60790144684273</v>
      </c>
      <c r="AA97">
        <v>176.1745877170188</v>
      </c>
      <c r="AB97">
        <v>155.36519324403577</v>
      </c>
      <c r="AC97">
        <v>181.87583664879227</v>
      </c>
      <c r="AD97">
        <v>181.61847887663225</v>
      </c>
      <c r="AE97">
        <v>181.93218545263227</v>
      </c>
      <c r="AF97">
        <v>182.40321883599228</v>
      </c>
      <c r="AG97">
        <v>150.00116912371294</v>
      </c>
      <c r="AH97">
        <v>182.72130546607227</v>
      </c>
      <c r="AI97">
        <v>175.04647976097471</v>
      </c>
      <c r="AK97">
        <v>180.83397567695226</v>
      </c>
      <c r="AL97">
        <v>167.65756786419718</v>
      </c>
      <c r="AM97">
        <v>145.82520039033105</v>
      </c>
      <c r="AN97">
        <v>181.52259120623228</v>
      </c>
      <c r="AO97">
        <v>195.95452089038466</v>
      </c>
      <c r="AP97">
        <v>182.52550521071225</v>
      </c>
      <c r="AQ97">
        <v>148.60790144684273</v>
      </c>
      <c r="AR97">
        <v>176.1745877170188</v>
      </c>
      <c r="AS97">
        <v>155.36519324403577</v>
      </c>
      <c r="AT97">
        <v>181.87583664879227</v>
      </c>
      <c r="AU97">
        <v>181.61847887663225</v>
      </c>
      <c r="AV97">
        <v>181.93218545263227</v>
      </c>
      <c r="AW97">
        <v>182.40321883599228</v>
      </c>
      <c r="AX97">
        <v>150.00116912371294</v>
      </c>
      <c r="AY97">
        <v>182.72130546607227</v>
      </c>
      <c r="AZ97">
        <v>175.04647976097471</v>
      </c>
    </row>
    <row r="98" spans="2:52" x14ac:dyDescent="0.25">
      <c r="B98">
        <v>2017</v>
      </c>
      <c r="C98">
        <v>180.83397567695226</v>
      </c>
      <c r="D98">
        <v>167.65756786419718</v>
      </c>
      <c r="E98">
        <v>145.82520039033105</v>
      </c>
      <c r="F98">
        <v>181.52259120623228</v>
      </c>
      <c r="G98">
        <v>195.95452089038466</v>
      </c>
      <c r="H98">
        <v>182.52550521071225</v>
      </c>
      <c r="I98">
        <v>148.60790144684273</v>
      </c>
      <c r="J98">
        <v>176.1745877170188</v>
      </c>
      <c r="K98">
        <v>155.36519324403577</v>
      </c>
      <c r="L98">
        <v>181.87583664879227</v>
      </c>
      <c r="M98">
        <v>181.61847887663225</v>
      </c>
      <c r="N98">
        <v>181.93218545263227</v>
      </c>
      <c r="O98">
        <v>182.40321883599228</v>
      </c>
      <c r="P98">
        <v>150.00116912371294</v>
      </c>
      <c r="Q98">
        <v>182.72130546607227</v>
      </c>
      <c r="R98">
        <v>175.04647976097471</v>
      </c>
      <c r="T98">
        <v>180.83397567695226</v>
      </c>
      <c r="U98">
        <v>167.65756786419718</v>
      </c>
      <c r="V98">
        <v>145.82520039033105</v>
      </c>
      <c r="W98">
        <v>181.52259120623228</v>
      </c>
      <c r="X98">
        <v>195.95452089038466</v>
      </c>
      <c r="Y98">
        <v>182.52550521071225</v>
      </c>
      <c r="Z98">
        <v>148.60790144684273</v>
      </c>
      <c r="AA98">
        <v>176.1745877170188</v>
      </c>
      <c r="AB98">
        <v>155.36519324403577</v>
      </c>
      <c r="AC98">
        <v>181.87583664879227</v>
      </c>
      <c r="AD98">
        <v>181.61847887663225</v>
      </c>
      <c r="AE98">
        <v>181.93218545263227</v>
      </c>
      <c r="AF98">
        <v>182.40321883599228</v>
      </c>
      <c r="AG98">
        <v>150.00116912371294</v>
      </c>
      <c r="AH98">
        <v>182.72130546607227</v>
      </c>
      <c r="AI98">
        <v>175.04647976097471</v>
      </c>
      <c r="AK98">
        <v>180.83397567695226</v>
      </c>
      <c r="AL98">
        <v>167.65756786419718</v>
      </c>
      <c r="AM98">
        <v>145.82520039033105</v>
      </c>
      <c r="AN98">
        <v>181.52259120623228</v>
      </c>
      <c r="AO98">
        <v>195.95452089038466</v>
      </c>
      <c r="AP98">
        <v>182.52550521071225</v>
      </c>
      <c r="AQ98">
        <v>148.60790144684273</v>
      </c>
      <c r="AR98">
        <v>176.1745877170188</v>
      </c>
      <c r="AS98">
        <v>155.36519324403577</v>
      </c>
      <c r="AT98">
        <v>181.87583664879227</v>
      </c>
      <c r="AU98">
        <v>181.61847887663225</v>
      </c>
      <c r="AV98">
        <v>181.93218545263227</v>
      </c>
      <c r="AW98">
        <v>182.40321883599228</v>
      </c>
      <c r="AX98">
        <v>150.00116912371294</v>
      </c>
      <c r="AY98">
        <v>182.72130546607227</v>
      </c>
      <c r="AZ98">
        <v>175.04647976097471</v>
      </c>
    </row>
    <row r="99" spans="2:52" x14ac:dyDescent="0.25">
      <c r="B99">
        <v>2018</v>
      </c>
      <c r="C99">
        <v>180.83397567695226</v>
      </c>
      <c r="D99">
        <v>167.65756786419718</v>
      </c>
      <c r="E99">
        <v>145.82520039033105</v>
      </c>
      <c r="F99">
        <v>181.52259120623228</v>
      </c>
      <c r="G99">
        <v>195.95452089038466</v>
      </c>
      <c r="H99">
        <v>182.52550521071225</v>
      </c>
      <c r="I99">
        <v>148.60790144684273</v>
      </c>
      <c r="J99">
        <v>176.1745877170188</v>
      </c>
      <c r="K99">
        <v>155.36519324403577</v>
      </c>
      <c r="L99">
        <v>181.87583664879227</v>
      </c>
      <c r="M99">
        <v>181.61847887663225</v>
      </c>
      <c r="N99">
        <v>181.93218545263227</v>
      </c>
      <c r="O99">
        <v>182.40321883599228</v>
      </c>
      <c r="P99">
        <v>150.00116912371294</v>
      </c>
      <c r="Q99">
        <v>182.72130546607227</v>
      </c>
      <c r="R99">
        <v>175.04647976097471</v>
      </c>
      <c r="T99">
        <v>180.83397567695226</v>
      </c>
      <c r="U99">
        <v>167.65756786419718</v>
      </c>
      <c r="V99">
        <v>145.82520039033105</v>
      </c>
      <c r="W99">
        <v>181.52259120623228</v>
      </c>
      <c r="X99">
        <v>195.95452089038466</v>
      </c>
      <c r="Y99">
        <v>182.52550521071225</v>
      </c>
      <c r="Z99">
        <v>148.60790144684273</v>
      </c>
      <c r="AA99">
        <v>176.1745877170188</v>
      </c>
      <c r="AB99">
        <v>155.36519324403577</v>
      </c>
      <c r="AC99">
        <v>181.87583664879227</v>
      </c>
      <c r="AD99">
        <v>181.61847887663225</v>
      </c>
      <c r="AE99">
        <v>181.93218545263227</v>
      </c>
      <c r="AF99">
        <v>182.40321883599228</v>
      </c>
      <c r="AG99">
        <v>150.00116912371294</v>
      </c>
      <c r="AH99">
        <v>182.72130546607227</v>
      </c>
      <c r="AI99">
        <v>175.04647976097471</v>
      </c>
      <c r="AK99">
        <v>180.83397567695226</v>
      </c>
      <c r="AL99">
        <v>167.65756786419718</v>
      </c>
      <c r="AM99">
        <v>145.82520039033105</v>
      </c>
      <c r="AN99">
        <v>181.52259120623228</v>
      </c>
      <c r="AO99">
        <v>195.95452089038466</v>
      </c>
      <c r="AP99">
        <v>182.52550521071225</v>
      </c>
      <c r="AQ99">
        <v>148.60790144684273</v>
      </c>
      <c r="AR99">
        <v>176.1745877170188</v>
      </c>
      <c r="AS99">
        <v>155.36519324403577</v>
      </c>
      <c r="AT99">
        <v>181.87583664879227</v>
      </c>
      <c r="AU99">
        <v>181.61847887663225</v>
      </c>
      <c r="AV99">
        <v>181.93218545263227</v>
      </c>
      <c r="AW99">
        <v>182.40321883599228</v>
      </c>
      <c r="AX99">
        <v>150.00116912371294</v>
      </c>
      <c r="AY99">
        <v>182.72130546607227</v>
      </c>
      <c r="AZ99">
        <v>175.04647976097471</v>
      </c>
    </row>
    <row r="100" spans="2:52" x14ac:dyDescent="0.25">
      <c r="B100">
        <v>2019</v>
      </c>
      <c r="C100">
        <v>180.83397567695226</v>
      </c>
      <c r="D100">
        <v>167.65756786419718</v>
      </c>
      <c r="E100">
        <v>145.82520039033105</v>
      </c>
      <c r="F100">
        <v>181.52259120623228</v>
      </c>
      <c r="G100">
        <v>195.95452089038466</v>
      </c>
      <c r="H100">
        <v>182.52550521071225</v>
      </c>
      <c r="I100">
        <v>148.60790144684273</v>
      </c>
      <c r="J100">
        <v>176.1745877170188</v>
      </c>
      <c r="K100">
        <v>155.36519324403577</v>
      </c>
      <c r="L100">
        <v>181.87583664879227</v>
      </c>
      <c r="M100">
        <v>181.61847887663225</v>
      </c>
      <c r="N100">
        <v>181.93218545263227</v>
      </c>
      <c r="O100">
        <v>182.40321883599228</v>
      </c>
      <c r="P100">
        <v>150.00116912371294</v>
      </c>
      <c r="Q100">
        <v>182.72130546607227</v>
      </c>
      <c r="R100">
        <v>175.04647976097471</v>
      </c>
      <c r="T100">
        <v>180.83397567695226</v>
      </c>
      <c r="U100">
        <v>167.65756786419718</v>
      </c>
      <c r="V100">
        <v>145.82520039033105</v>
      </c>
      <c r="W100">
        <v>181.52259120623228</v>
      </c>
      <c r="X100">
        <v>195.95452089038466</v>
      </c>
      <c r="Y100">
        <v>182.52550521071225</v>
      </c>
      <c r="Z100">
        <v>148.60790144684273</v>
      </c>
      <c r="AA100">
        <v>176.1745877170188</v>
      </c>
      <c r="AB100">
        <v>155.36519324403577</v>
      </c>
      <c r="AC100">
        <v>181.87583664879227</v>
      </c>
      <c r="AD100">
        <v>181.61847887663225</v>
      </c>
      <c r="AE100">
        <v>181.93218545263227</v>
      </c>
      <c r="AF100">
        <v>182.40321883599228</v>
      </c>
      <c r="AG100">
        <v>150.00116912371294</v>
      </c>
      <c r="AH100">
        <v>182.72130546607227</v>
      </c>
      <c r="AI100">
        <v>175.04647976097471</v>
      </c>
      <c r="AK100">
        <v>180.83397567695226</v>
      </c>
      <c r="AL100">
        <v>167.65756786419718</v>
      </c>
      <c r="AM100">
        <v>145.82520039033105</v>
      </c>
      <c r="AN100">
        <v>181.52259120623228</v>
      </c>
      <c r="AO100">
        <v>195.95452089038466</v>
      </c>
      <c r="AP100">
        <v>182.52550521071225</v>
      </c>
      <c r="AQ100">
        <v>148.60790144684273</v>
      </c>
      <c r="AR100">
        <v>176.1745877170188</v>
      </c>
      <c r="AS100">
        <v>155.36519324403577</v>
      </c>
      <c r="AT100">
        <v>181.87583664879227</v>
      </c>
      <c r="AU100">
        <v>181.61847887663225</v>
      </c>
      <c r="AV100">
        <v>181.93218545263227</v>
      </c>
      <c r="AW100">
        <v>182.40321883599228</v>
      </c>
      <c r="AX100">
        <v>150.00116912371294</v>
      </c>
      <c r="AY100">
        <v>182.72130546607227</v>
      </c>
      <c r="AZ100">
        <v>175.04647976097471</v>
      </c>
    </row>
    <row r="101" spans="2:52" x14ac:dyDescent="0.25">
      <c r="B101">
        <v>2020</v>
      </c>
      <c r="C101">
        <v>180.83397567695226</v>
      </c>
      <c r="D101">
        <v>167.65756786419718</v>
      </c>
      <c r="E101">
        <v>145.82520039033105</v>
      </c>
      <c r="F101">
        <v>181.52259120623228</v>
      </c>
      <c r="G101">
        <v>195.95452089038466</v>
      </c>
      <c r="H101">
        <v>182.52550521071225</v>
      </c>
      <c r="I101">
        <v>148.60790144684273</v>
      </c>
      <c r="J101">
        <v>176.1745877170188</v>
      </c>
      <c r="K101">
        <v>155.36519324403577</v>
      </c>
      <c r="L101">
        <v>181.87583664879227</v>
      </c>
      <c r="M101">
        <v>181.61847887663225</v>
      </c>
      <c r="N101">
        <v>181.93218545263227</v>
      </c>
      <c r="O101">
        <v>182.40321883599228</v>
      </c>
      <c r="P101">
        <v>150.00116912371294</v>
      </c>
      <c r="Q101">
        <v>182.72130546607227</v>
      </c>
      <c r="R101">
        <v>175.04647976097471</v>
      </c>
      <c r="T101">
        <v>180.83397567695226</v>
      </c>
      <c r="U101">
        <v>167.65756786419718</v>
      </c>
      <c r="V101">
        <v>145.82520039033105</v>
      </c>
      <c r="W101">
        <v>181.52259120623228</v>
      </c>
      <c r="X101">
        <v>195.95452089038466</v>
      </c>
      <c r="Y101">
        <v>182.52550521071225</v>
      </c>
      <c r="Z101">
        <v>148.60790144684273</v>
      </c>
      <c r="AA101">
        <v>176.1745877170188</v>
      </c>
      <c r="AB101">
        <v>155.36519324403577</v>
      </c>
      <c r="AC101">
        <v>181.87583664879227</v>
      </c>
      <c r="AD101">
        <v>181.61847887663225</v>
      </c>
      <c r="AE101">
        <v>181.93218545263227</v>
      </c>
      <c r="AF101">
        <v>182.40321883599228</v>
      </c>
      <c r="AG101">
        <v>150.00116912371294</v>
      </c>
      <c r="AH101">
        <v>182.72130546607227</v>
      </c>
      <c r="AI101">
        <v>175.04647976097471</v>
      </c>
      <c r="AK101">
        <v>180.83397567695226</v>
      </c>
      <c r="AL101">
        <v>167.65756786419718</v>
      </c>
      <c r="AM101">
        <v>145.82520039033105</v>
      </c>
      <c r="AN101">
        <v>181.52259120623228</v>
      </c>
      <c r="AO101">
        <v>195.95452089038466</v>
      </c>
      <c r="AP101">
        <v>182.52550521071225</v>
      </c>
      <c r="AQ101">
        <v>148.60790144684273</v>
      </c>
      <c r="AR101">
        <v>176.1745877170188</v>
      </c>
      <c r="AS101">
        <v>155.36519324403577</v>
      </c>
      <c r="AT101">
        <v>181.87583664879227</v>
      </c>
      <c r="AU101">
        <v>181.61847887663225</v>
      </c>
      <c r="AV101">
        <v>181.93218545263227</v>
      </c>
      <c r="AW101">
        <v>182.40321883599228</v>
      </c>
      <c r="AX101">
        <v>150.00116912371294</v>
      </c>
      <c r="AY101">
        <v>182.72130546607227</v>
      </c>
      <c r="AZ101">
        <v>175.04647976097471</v>
      </c>
    </row>
    <row r="102" spans="2:52" x14ac:dyDescent="0.25">
      <c r="B102">
        <v>2021</v>
      </c>
      <c r="C102">
        <v>178.30785014338352</v>
      </c>
      <c r="D102">
        <v>165.77711631322501</v>
      </c>
      <c r="E102">
        <v>143.14998528661741</v>
      </c>
      <c r="F102">
        <v>178.99646567266353</v>
      </c>
      <c r="G102">
        <v>194.49789691199604</v>
      </c>
      <c r="H102">
        <v>179.99937967714351</v>
      </c>
      <c r="I102">
        <v>147.19695453935509</v>
      </c>
      <c r="J102">
        <v>174.3380063993109</v>
      </c>
      <c r="K102">
        <v>156.04020641731086</v>
      </c>
      <c r="L102">
        <v>179.34971111522353</v>
      </c>
      <c r="M102">
        <v>179.09235334306351</v>
      </c>
      <c r="N102">
        <v>179.40605991906352</v>
      </c>
      <c r="O102">
        <v>179.87709330242353</v>
      </c>
      <c r="P102">
        <v>151.85099726772251</v>
      </c>
      <c r="Q102">
        <v>180.19517993250352</v>
      </c>
      <c r="R102">
        <v>173.14694935290947</v>
      </c>
      <c r="T102">
        <v>177.45738011744601</v>
      </c>
      <c r="U102">
        <v>164.88465472673678</v>
      </c>
      <c r="V102">
        <v>141.93003396789058</v>
      </c>
      <c r="W102">
        <v>178.14599564672602</v>
      </c>
      <c r="X102">
        <v>193.78603896045294</v>
      </c>
      <c r="Y102">
        <v>179.148909651206</v>
      </c>
      <c r="Z102">
        <v>145.20031290926528</v>
      </c>
      <c r="AA102">
        <v>173.39205858688356</v>
      </c>
      <c r="AB102">
        <v>154.76353984465717</v>
      </c>
      <c r="AC102">
        <v>178.49924108928602</v>
      </c>
      <c r="AD102">
        <v>178.241883317126</v>
      </c>
      <c r="AE102">
        <v>178.55558989312601</v>
      </c>
      <c r="AF102">
        <v>179.02662327648602</v>
      </c>
      <c r="AG102">
        <v>150.39461051983056</v>
      </c>
      <c r="AH102">
        <v>179.34470990656601</v>
      </c>
      <c r="AI102">
        <v>172.25057463082621</v>
      </c>
      <c r="AK102">
        <v>174.29533240840573</v>
      </c>
      <c r="AL102">
        <v>162.14282720075994</v>
      </c>
      <c r="AM102">
        <v>139.86566217981957</v>
      </c>
      <c r="AN102">
        <v>174.98394793768574</v>
      </c>
      <c r="AO102">
        <v>190.7656687189772</v>
      </c>
      <c r="AP102">
        <v>175.98686194216572</v>
      </c>
      <c r="AQ102">
        <v>142.8923885841171</v>
      </c>
      <c r="AR102">
        <v>170.38162657659566</v>
      </c>
      <c r="AS102">
        <v>152.34189944585444</v>
      </c>
      <c r="AT102">
        <v>175.33719338024574</v>
      </c>
      <c r="AU102">
        <v>175.07983560808572</v>
      </c>
      <c r="AV102">
        <v>175.39354218408573</v>
      </c>
      <c r="AW102">
        <v>175.86457556744574</v>
      </c>
      <c r="AX102">
        <v>148.19473936056497</v>
      </c>
      <c r="AY102">
        <v>176.18266219752573</v>
      </c>
      <c r="AZ102">
        <v>169.22111633837898</v>
      </c>
    </row>
    <row r="103" spans="2:52" x14ac:dyDescent="0.25">
      <c r="B103">
        <v>2022</v>
      </c>
      <c r="C103">
        <v>175.78172460981477</v>
      </c>
      <c r="D103">
        <v>163.89666476225284</v>
      </c>
      <c r="E103">
        <v>140.47477018290374</v>
      </c>
      <c r="F103">
        <v>176.47034013909479</v>
      </c>
      <c r="G103">
        <v>193.04127293360742</v>
      </c>
      <c r="H103">
        <v>177.47325414357476</v>
      </c>
      <c r="I103">
        <v>145.78600763186745</v>
      </c>
      <c r="J103">
        <v>172.50142508160295</v>
      </c>
      <c r="K103">
        <v>156.71521959058595</v>
      </c>
      <c r="L103">
        <v>176.82358558165478</v>
      </c>
      <c r="M103">
        <v>176.56622780949476</v>
      </c>
      <c r="N103">
        <v>176.87993438549478</v>
      </c>
      <c r="O103">
        <v>177.35096776885479</v>
      </c>
      <c r="P103">
        <v>153.7008254117321</v>
      </c>
      <c r="Q103">
        <v>177.66905439893478</v>
      </c>
      <c r="R103">
        <v>171.24741894484418</v>
      </c>
      <c r="T103">
        <v>174.08078455793978</v>
      </c>
      <c r="U103">
        <v>162.11174158927639</v>
      </c>
      <c r="V103">
        <v>138.03486754545011</v>
      </c>
      <c r="W103">
        <v>174.76940008721979</v>
      </c>
      <c r="X103">
        <v>191.6175570305212</v>
      </c>
      <c r="Y103">
        <v>175.77231409169977</v>
      </c>
      <c r="Z103">
        <v>141.7927243716878</v>
      </c>
      <c r="AA103">
        <v>170.60952945674839</v>
      </c>
      <c r="AB103">
        <v>154.16188644527861</v>
      </c>
      <c r="AC103">
        <v>175.12264552977979</v>
      </c>
      <c r="AD103">
        <v>174.86528775761977</v>
      </c>
      <c r="AE103">
        <v>175.17899433361978</v>
      </c>
      <c r="AF103">
        <v>175.65002771697979</v>
      </c>
      <c r="AG103">
        <v>150.78805191594822</v>
      </c>
      <c r="AH103">
        <v>175.96811434705978</v>
      </c>
      <c r="AI103">
        <v>169.45466950067771</v>
      </c>
      <c r="AK103">
        <v>167.75668913985919</v>
      </c>
      <c r="AL103">
        <v>156.62808653732276</v>
      </c>
      <c r="AM103">
        <v>133.90612396930806</v>
      </c>
      <c r="AN103">
        <v>168.4453046691392</v>
      </c>
      <c r="AO103">
        <v>185.57681654756979</v>
      </c>
      <c r="AP103">
        <v>169.44821867361918</v>
      </c>
      <c r="AQ103">
        <v>137.17687572139153</v>
      </c>
      <c r="AR103">
        <v>164.58866543617253</v>
      </c>
      <c r="AS103">
        <v>149.31860564767314</v>
      </c>
      <c r="AT103">
        <v>168.7985501116992</v>
      </c>
      <c r="AU103">
        <v>168.54119233953918</v>
      </c>
      <c r="AV103">
        <v>168.8548989155392</v>
      </c>
      <c r="AW103">
        <v>169.3259322988992</v>
      </c>
      <c r="AX103">
        <v>146.38830959741702</v>
      </c>
      <c r="AY103">
        <v>169.64401892897919</v>
      </c>
      <c r="AZ103">
        <v>163.39575291578322</v>
      </c>
    </row>
    <row r="104" spans="2:52" x14ac:dyDescent="0.25">
      <c r="B104">
        <v>2023</v>
      </c>
      <c r="C104">
        <v>173.25559907624606</v>
      </c>
      <c r="D104">
        <v>162.0162132112807</v>
      </c>
      <c r="E104">
        <v>137.79955507919007</v>
      </c>
      <c r="F104">
        <v>173.94421460552607</v>
      </c>
      <c r="G104">
        <v>191.58464895521882</v>
      </c>
      <c r="H104">
        <v>174.94712861000605</v>
      </c>
      <c r="I104">
        <v>144.37506072437984</v>
      </c>
      <c r="J104">
        <v>170.66484376389505</v>
      </c>
      <c r="K104">
        <v>157.39023276386104</v>
      </c>
      <c r="L104">
        <v>174.29746004808607</v>
      </c>
      <c r="M104">
        <v>174.04010227592605</v>
      </c>
      <c r="N104">
        <v>174.35380885192606</v>
      </c>
      <c r="O104">
        <v>174.82484223528607</v>
      </c>
      <c r="P104">
        <v>155.55065355574169</v>
      </c>
      <c r="Q104">
        <v>175.14292886536606</v>
      </c>
      <c r="R104">
        <v>169.34788853677892</v>
      </c>
      <c r="T104">
        <v>170.70418899843355</v>
      </c>
      <c r="U104">
        <v>159.33882845181603</v>
      </c>
      <c r="V104">
        <v>134.13970112300962</v>
      </c>
      <c r="W104">
        <v>171.39280452771357</v>
      </c>
      <c r="X104">
        <v>189.44907510058948</v>
      </c>
      <c r="Y104">
        <v>172.39571853219354</v>
      </c>
      <c r="Z104">
        <v>138.38513583411034</v>
      </c>
      <c r="AA104">
        <v>167.82700032661319</v>
      </c>
      <c r="AB104">
        <v>153.56023304590002</v>
      </c>
      <c r="AC104">
        <v>171.74604997027356</v>
      </c>
      <c r="AD104">
        <v>171.48869219811354</v>
      </c>
      <c r="AE104">
        <v>171.80239877411356</v>
      </c>
      <c r="AF104">
        <v>172.27343215747356</v>
      </c>
      <c r="AG104">
        <v>151.18149331206587</v>
      </c>
      <c r="AH104">
        <v>172.59151878755355</v>
      </c>
      <c r="AI104">
        <v>166.65876437052916</v>
      </c>
      <c r="AK104">
        <v>161.21804587131263</v>
      </c>
      <c r="AL104">
        <v>151.11334587388552</v>
      </c>
      <c r="AM104">
        <v>127.94658575879653</v>
      </c>
      <c r="AN104">
        <v>161.90666140059264</v>
      </c>
      <c r="AO104">
        <v>180.38796437616236</v>
      </c>
      <c r="AP104">
        <v>162.90957540507262</v>
      </c>
      <c r="AQ104">
        <v>131.46136285866592</v>
      </c>
      <c r="AR104">
        <v>158.79570429574937</v>
      </c>
      <c r="AS104">
        <v>146.29531184949181</v>
      </c>
      <c r="AT104">
        <v>162.25990684315263</v>
      </c>
      <c r="AU104">
        <v>162.00254907099261</v>
      </c>
      <c r="AV104">
        <v>162.31625564699263</v>
      </c>
      <c r="AW104">
        <v>162.78728903035264</v>
      </c>
      <c r="AX104">
        <v>144.58187983426902</v>
      </c>
      <c r="AY104">
        <v>163.10537566043263</v>
      </c>
      <c r="AZ104">
        <v>157.57038949318743</v>
      </c>
    </row>
    <row r="105" spans="2:52" x14ac:dyDescent="0.25">
      <c r="B105">
        <v>2024</v>
      </c>
      <c r="C105">
        <v>170.72947354267734</v>
      </c>
      <c r="D105">
        <v>160.13576166030856</v>
      </c>
      <c r="E105">
        <v>135.1243399754764</v>
      </c>
      <c r="F105">
        <v>171.41808907195735</v>
      </c>
      <c r="G105">
        <v>190.12802497683023</v>
      </c>
      <c r="H105">
        <v>172.42100307643733</v>
      </c>
      <c r="I105">
        <v>142.96411381689219</v>
      </c>
      <c r="J105">
        <v>168.82826244618715</v>
      </c>
      <c r="K105">
        <v>158.06524593713615</v>
      </c>
      <c r="L105">
        <v>171.77133451451735</v>
      </c>
      <c r="M105">
        <v>171.51397674235733</v>
      </c>
      <c r="N105">
        <v>171.82768331835734</v>
      </c>
      <c r="O105">
        <v>172.29871670171735</v>
      </c>
      <c r="P105">
        <v>157.40048169975128</v>
      </c>
      <c r="Q105">
        <v>172.61680333179734</v>
      </c>
      <c r="R105">
        <v>167.44835812871369</v>
      </c>
      <c r="T105">
        <v>167.32759343892729</v>
      </c>
      <c r="U105">
        <v>156.56591531435564</v>
      </c>
      <c r="V105">
        <v>130.24453470056915</v>
      </c>
      <c r="W105">
        <v>168.01620896820731</v>
      </c>
      <c r="X105">
        <v>187.28059317065774</v>
      </c>
      <c r="Y105">
        <v>169.01912297268728</v>
      </c>
      <c r="Z105">
        <v>134.97754729653289</v>
      </c>
      <c r="AA105">
        <v>165.04447119647799</v>
      </c>
      <c r="AB105">
        <v>152.95857964652143</v>
      </c>
      <c r="AC105">
        <v>168.3694544107673</v>
      </c>
      <c r="AD105">
        <v>168.11209663860728</v>
      </c>
      <c r="AE105">
        <v>168.4258032146073</v>
      </c>
      <c r="AF105">
        <v>168.89683659796731</v>
      </c>
      <c r="AG105">
        <v>151.57493470818349</v>
      </c>
      <c r="AH105">
        <v>169.2149232280473</v>
      </c>
      <c r="AI105">
        <v>163.86285924038066</v>
      </c>
      <c r="AK105">
        <v>154.67940260276609</v>
      </c>
      <c r="AL105">
        <v>145.59860521044831</v>
      </c>
      <c r="AM105">
        <v>121.98704754828502</v>
      </c>
      <c r="AN105">
        <v>155.3680181320461</v>
      </c>
      <c r="AO105">
        <v>175.19911220475493</v>
      </c>
      <c r="AP105">
        <v>156.37093213652608</v>
      </c>
      <c r="AQ105">
        <v>125.74584999594032</v>
      </c>
      <c r="AR105">
        <v>153.00274315532627</v>
      </c>
      <c r="AS105">
        <v>143.27201805131048</v>
      </c>
      <c r="AT105">
        <v>155.7212635746061</v>
      </c>
      <c r="AU105">
        <v>155.46390580244608</v>
      </c>
      <c r="AV105">
        <v>155.77761237844609</v>
      </c>
      <c r="AW105">
        <v>156.2486457618061</v>
      </c>
      <c r="AX105">
        <v>142.77545007112107</v>
      </c>
      <c r="AY105">
        <v>156.56673239188609</v>
      </c>
      <c r="AZ105">
        <v>151.74502607059168</v>
      </c>
    </row>
    <row r="106" spans="2:52" x14ac:dyDescent="0.25">
      <c r="B106">
        <v>2025</v>
      </c>
      <c r="C106">
        <v>168.20334800910859</v>
      </c>
      <c r="D106">
        <v>158.25531010933639</v>
      </c>
      <c r="E106">
        <v>132.44912487176279</v>
      </c>
      <c r="F106">
        <v>168.89196353838861</v>
      </c>
      <c r="G106">
        <v>188.67140099844161</v>
      </c>
      <c r="H106">
        <v>169.89487754286858</v>
      </c>
      <c r="I106">
        <v>141.55316690940458</v>
      </c>
      <c r="J106">
        <v>166.99168112847926</v>
      </c>
      <c r="K106">
        <v>158.74025911041124</v>
      </c>
      <c r="L106">
        <v>169.2452089809486</v>
      </c>
      <c r="M106">
        <v>168.98785120878858</v>
      </c>
      <c r="N106">
        <v>169.3015577847886</v>
      </c>
      <c r="O106">
        <v>169.77259116814861</v>
      </c>
      <c r="P106">
        <v>159.25030984376087</v>
      </c>
      <c r="Q106">
        <v>170.0906777982286</v>
      </c>
      <c r="R106">
        <v>165.54882772064843</v>
      </c>
      <c r="T106">
        <v>163.95099787942104</v>
      </c>
      <c r="U106">
        <v>153.79300217689524</v>
      </c>
      <c r="V106">
        <v>126.34936827812869</v>
      </c>
      <c r="W106">
        <v>164.63961340870105</v>
      </c>
      <c r="X106">
        <v>185.11211124072602</v>
      </c>
      <c r="Y106">
        <v>165.64252741318103</v>
      </c>
      <c r="Z106">
        <v>131.56995875895544</v>
      </c>
      <c r="AA106">
        <v>162.26194206634275</v>
      </c>
      <c r="AB106">
        <v>152.35692624714284</v>
      </c>
      <c r="AC106">
        <v>164.99285885126105</v>
      </c>
      <c r="AD106">
        <v>164.73550107910103</v>
      </c>
      <c r="AE106">
        <v>165.04920765510104</v>
      </c>
      <c r="AF106">
        <v>165.52024103846105</v>
      </c>
      <c r="AG106">
        <v>151.96837610430114</v>
      </c>
      <c r="AH106">
        <v>165.83832766854104</v>
      </c>
      <c r="AI106">
        <v>161.06695411023213</v>
      </c>
      <c r="AK106">
        <v>148.14075933421952</v>
      </c>
      <c r="AL106">
        <v>140.0838645470111</v>
      </c>
      <c r="AM106">
        <v>116.02750933777354</v>
      </c>
      <c r="AN106">
        <v>148.82937486349954</v>
      </c>
      <c r="AO106">
        <v>170.01026003334749</v>
      </c>
      <c r="AP106">
        <v>149.83228886797951</v>
      </c>
      <c r="AQ106">
        <v>120.03033713321474</v>
      </c>
      <c r="AR106">
        <v>147.20978201490311</v>
      </c>
      <c r="AS106">
        <v>140.24872425312915</v>
      </c>
      <c r="AT106">
        <v>149.18262030605953</v>
      </c>
      <c r="AU106">
        <v>148.92526253389951</v>
      </c>
      <c r="AV106">
        <v>149.23896910989953</v>
      </c>
      <c r="AW106">
        <v>149.71000249325954</v>
      </c>
      <c r="AX106">
        <v>140.9690203079731</v>
      </c>
      <c r="AY106">
        <v>150.02808912333953</v>
      </c>
      <c r="AZ106">
        <v>145.91966264799592</v>
      </c>
    </row>
    <row r="107" spans="2:52" x14ac:dyDescent="0.25">
      <c r="B107">
        <v>2026</v>
      </c>
      <c r="C107">
        <v>167.46975598783271</v>
      </c>
      <c r="D107">
        <v>157.27948291632379</v>
      </c>
      <c r="E107">
        <v>130.83559336838417</v>
      </c>
      <c r="F107">
        <v>168.15837151711273</v>
      </c>
      <c r="G107">
        <v>187.26576901520133</v>
      </c>
      <c r="H107">
        <v>169.1612855215927</v>
      </c>
      <c r="I107">
        <v>141.81244200226269</v>
      </c>
      <c r="J107">
        <v>166.13187149387636</v>
      </c>
      <c r="K107">
        <v>157.40427783028036</v>
      </c>
      <c r="L107">
        <v>168.51161695967272</v>
      </c>
      <c r="M107">
        <v>168.2542591875127</v>
      </c>
      <c r="N107">
        <v>168.56796576351272</v>
      </c>
      <c r="O107">
        <v>169.03899914687273</v>
      </c>
      <c r="P107">
        <v>157.71572143021751</v>
      </c>
      <c r="Q107">
        <v>169.35708577695272</v>
      </c>
      <c r="R107">
        <v>164.80632232824451</v>
      </c>
      <c r="T107">
        <v>162.77974248887114</v>
      </c>
      <c r="U107">
        <v>152.00394601300709</v>
      </c>
      <c r="V107">
        <v>122.44984443848683</v>
      </c>
      <c r="W107">
        <v>163.46835801815115</v>
      </c>
      <c r="X107">
        <v>183.06764829798689</v>
      </c>
      <c r="Y107">
        <v>164.47127202263113</v>
      </c>
      <c r="Z107">
        <v>129.86876776668595</v>
      </c>
      <c r="AA107">
        <v>160.47479432127952</v>
      </c>
      <c r="AB107">
        <v>148.4672166078245</v>
      </c>
      <c r="AC107">
        <v>163.82160346071115</v>
      </c>
      <c r="AD107">
        <v>163.56424568855113</v>
      </c>
      <c r="AE107">
        <v>163.87795226455114</v>
      </c>
      <c r="AF107">
        <v>164.34898564791115</v>
      </c>
      <c r="AG107">
        <v>146.88857307933961</v>
      </c>
      <c r="AH107">
        <v>164.66707227799114</v>
      </c>
      <c r="AI107">
        <v>159.7174568234241</v>
      </c>
      <c r="AK107">
        <v>135.59078518930212</v>
      </c>
      <c r="AL107">
        <v>128.79174428764941</v>
      </c>
      <c r="AM107">
        <v>106.67302948617724</v>
      </c>
      <c r="AN107">
        <v>136.27940071858214</v>
      </c>
      <c r="AO107">
        <v>154.46407696745601</v>
      </c>
      <c r="AP107">
        <v>137.28231472306211</v>
      </c>
      <c r="AQ107">
        <v>111.27760374783901</v>
      </c>
      <c r="AR107">
        <v>134.84482647768064</v>
      </c>
      <c r="AS107">
        <v>129.11249958229362</v>
      </c>
      <c r="AT107">
        <v>136.63264616114213</v>
      </c>
      <c r="AU107">
        <v>136.37528838898211</v>
      </c>
      <c r="AV107">
        <v>136.68899496498213</v>
      </c>
      <c r="AW107">
        <v>137.16002834834214</v>
      </c>
      <c r="AX107">
        <v>129.59320271188884</v>
      </c>
      <c r="AY107">
        <v>137.47811497842213</v>
      </c>
      <c r="AZ107">
        <v>133.91580969132784</v>
      </c>
    </row>
    <row r="108" spans="2:52" x14ac:dyDescent="0.25">
      <c r="B108">
        <v>2027</v>
      </c>
      <c r="C108">
        <v>166.73616396655683</v>
      </c>
      <c r="D108">
        <v>156.30365572331112</v>
      </c>
      <c r="E108">
        <v>129.22206186500551</v>
      </c>
      <c r="F108">
        <v>167.42477949583684</v>
      </c>
      <c r="G108">
        <v>185.86013703196105</v>
      </c>
      <c r="H108">
        <v>168.42769350031682</v>
      </c>
      <c r="I108">
        <v>142.07171709512079</v>
      </c>
      <c r="J108">
        <v>165.27206185927349</v>
      </c>
      <c r="K108">
        <v>156.06829655014948</v>
      </c>
      <c r="L108">
        <v>167.77802493839684</v>
      </c>
      <c r="M108">
        <v>167.52066716623682</v>
      </c>
      <c r="N108">
        <v>167.83437374223683</v>
      </c>
      <c r="O108">
        <v>168.30540712559684</v>
      </c>
      <c r="P108">
        <v>156.18113301667412</v>
      </c>
      <c r="Q108">
        <v>168.62349375567683</v>
      </c>
      <c r="R108">
        <v>164.06381693584058</v>
      </c>
      <c r="T108">
        <v>161.60848709832126</v>
      </c>
      <c r="U108">
        <v>150.214889849119</v>
      </c>
      <c r="V108">
        <v>118.55032059884498</v>
      </c>
      <c r="W108">
        <v>162.29710262760128</v>
      </c>
      <c r="X108">
        <v>181.02318535524782</v>
      </c>
      <c r="Y108">
        <v>163.30001663208125</v>
      </c>
      <c r="Z108">
        <v>128.16757677441643</v>
      </c>
      <c r="AA108">
        <v>158.68764657621628</v>
      </c>
      <c r="AB108">
        <v>144.5775069685061</v>
      </c>
      <c r="AC108">
        <v>162.65034807016127</v>
      </c>
      <c r="AD108">
        <v>162.39299029800125</v>
      </c>
      <c r="AE108">
        <v>162.70669687400127</v>
      </c>
      <c r="AF108">
        <v>163.17773025736128</v>
      </c>
      <c r="AG108">
        <v>141.80877005437804</v>
      </c>
      <c r="AH108">
        <v>163.49581688744126</v>
      </c>
      <c r="AI108">
        <v>158.3679595366161</v>
      </c>
      <c r="AK108">
        <v>123.04081104438472</v>
      </c>
      <c r="AL108">
        <v>117.49962402828771</v>
      </c>
      <c r="AM108">
        <v>97.318549634580947</v>
      </c>
      <c r="AN108">
        <v>123.72942657366472</v>
      </c>
      <c r="AO108">
        <v>138.91789390156455</v>
      </c>
      <c r="AP108">
        <v>124.73234057814473</v>
      </c>
      <c r="AQ108">
        <v>102.5248703624633</v>
      </c>
      <c r="AR108">
        <v>122.47987094045816</v>
      </c>
      <c r="AS108">
        <v>117.97627491145808</v>
      </c>
      <c r="AT108">
        <v>124.08267201622472</v>
      </c>
      <c r="AU108">
        <v>123.82531424406473</v>
      </c>
      <c r="AV108">
        <v>124.13902082006473</v>
      </c>
      <c r="AW108">
        <v>124.61005420342472</v>
      </c>
      <c r="AX108">
        <v>118.21738511580457</v>
      </c>
      <c r="AY108">
        <v>124.92814083350473</v>
      </c>
      <c r="AZ108">
        <v>121.91195673465975</v>
      </c>
    </row>
    <row r="109" spans="2:52" x14ac:dyDescent="0.25">
      <c r="B109">
        <v>2028</v>
      </c>
      <c r="C109">
        <v>166.00257194528092</v>
      </c>
      <c r="D109">
        <v>155.32782853029846</v>
      </c>
      <c r="E109">
        <v>127.60853036162686</v>
      </c>
      <c r="F109">
        <v>166.69118747456093</v>
      </c>
      <c r="G109">
        <v>184.45450504872079</v>
      </c>
      <c r="H109">
        <v>167.69410147904091</v>
      </c>
      <c r="I109">
        <v>142.33099218797889</v>
      </c>
      <c r="J109">
        <v>164.4122522246706</v>
      </c>
      <c r="K109">
        <v>154.7323152700186</v>
      </c>
      <c r="L109">
        <v>167.04443291712093</v>
      </c>
      <c r="M109">
        <v>166.78707514496091</v>
      </c>
      <c r="N109">
        <v>167.10078172096092</v>
      </c>
      <c r="O109">
        <v>167.57181510432093</v>
      </c>
      <c r="P109">
        <v>154.64654460313074</v>
      </c>
      <c r="Q109">
        <v>167.88990173440092</v>
      </c>
      <c r="R109">
        <v>163.32131154343662</v>
      </c>
      <c r="T109">
        <v>160.43723170777139</v>
      </c>
      <c r="U109">
        <v>148.42583368523091</v>
      </c>
      <c r="V109">
        <v>114.65079675920313</v>
      </c>
      <c r="W109">
        <v>161.1258472370514</v>
      </c>
      <c r="X109">
        <v>178.97872241250874</v>
      </c>
      <c r="Y109">
        <v>162.12876124153138</v>
      </c>
      <c r="Z109">
        <v>126.46638578214693</v>
      </c>
      <c r="AA109">
        <v>156.90049883115304</v>
      </c>
      <c r="AB109">
        <v>140.68779732918776</v>
      </c>
      <c r="AC109">
        <v>161.4790926796114</v>
      </c>
      <c r="AD109">
        <v>161.22173490745138</v>
      </c>
      <c r="AE109">
        <v>161.53544148345139</v>
      </c>
      <c r="AF109">
        <v>162.0064748668114</v>
      </c>
      <c r="AG109">
        <v>136.72896702941654</v>
      </c>
      <c r="AH109">
        <v>162.32456149689139</v>
      </c>
      <c r="AI109">
        <v>157.0184622498081</v>
      </c>
      <c r="AK109">
        <v>110.49083689946733</v>
      </c>
      <c r="AL109">
        <v>106.20750376892602</v>
      </c>
      <c r="AM109">
        <v>87.96406978298468</v>
      </c>
      <c r="AN109">
        <v>111.17945242874733</v>
      </c>
      <c r="AO109">
        <v>123.37171083567303</v>
      </c>
      <c r="AP109">
        <v>112.18236643322733</v>
      </c>
      <c r="AQ109">
        <v>93.772136977087584</v>
      </c>
      <c r="AR109">
        <v>110.11491540323567</v>
      </c>
      <c r="AS109">
        <v>106.84005024062256</v>
      </c>
      <c r="AT109">
        <v>111.53269787130732</v>
      </c>
      <c r="AU109">
        <v>111.27534009914733</v>
      </c>
      <c r="AV109">
        <v>111.58904667514733</v>
      </c>
      <c r="AW109">
        <v>112.06008005850732</v>
      </c>
      <c r="AX109">
        <v>106.84156751972033</v>
      </c>
      <c r="AY109">
        <v>112.37816668858733</v>
      </c>
      <c r="AZ109">
        <v>109.90810377799168</v>
      </c>
    </row>
    <row r="110" spans="2:52" x14ac:dyDescent="0.25">
      <c r="B110">
        <v>2029</v>
      </c>
      <c r="C110">
        <v>165.26897992400501</v>
      </c>
      <c r="D110">
        <v>154.3520013372858</v>
      </c>
      <c r="E110">
        <v>125.99499885824822</v>
      </c>
      <c r="F110">
        <v>165.95759545328502</v>
      </c>
      <c r="G110">
        <v>183.04887306548048</v>
      </c>
      <c r="H110">
        <v>166.960509457765</v>
      </c>
      <c r="I110">
        <v>142.59026728083703</v>
      </c>
      <c r="J110">
        <v>163.55244259006767</v>
      </c>
      <c r="K110">
        <v>153.39633398988769</v>
      </c>
      <c r="L110">
        <v>166.31084089584502</v>
      </c>
      <c r="M110">
        <v>166.053483123685</v>
      </c>
      <c r="N110">
        <v>166.36718969968501</v>
      </c>
      <c r="O110">
        <v>166.83822308304502</v>
      </c>
      <c r="P110">
        <v>153.11195618958735</v>
      </c>
      <c r="Q110">
        <v>167.15630971312501</v>
      </c>
      <c r="R110">
        <v>162.57880615103267</v>
      </c>
      <c r="T110">
        <v>159.26597631722149</v>
      </c>
      <c r="U110">
        <v>146.63677752134276</v>
      </c>
      <c r="V110">
        <v>110.75127291956129</v>
      </c>
      <c r="W110">
        <v>159.9545918465015</v>
      </c>
      <c r="X110">
        <v>176.93425946976964</v>
      </c>
      <c r="Y110">
        <v>160.95750585098148</v>
      </c>
      <c r="Z110">
        <v>124.76519478987743</v>
      </c>
      <c r="AA110">
        <v>155.11335108608981</v>
      </c>
      <c r="AB110">
        <v>136.79808768986939</v>
      </c>
      <c r="AC110">
        <v>160.3078372890615</v>
      </c>
      <c r="AD110">
        <v>160.05047951690148</v>
      </c>
      <c r="AE110">
        <v>160.36418609290149</v>
      </c>
      <c r="AF110">
        <v>160.8352194762615</v>
      </c>
      <c r="AG110">
        <v>131.64916400445497</v>
      </c>
      <c r="AH110">
        <v>161.15330610634149</v>
      </c>
      <c r="AI110">
        <v>155.66896496300006</v>
      </c>
      <c r="AK110">
        <v>97.940862754549897</v>
      </c>
      <c r="AL110">
        <v>94.915383509564322</v>
      </c>
      <c r="AM110">
        <v>78.609589931388385</v>
      </c>
      <c r="AN110">
        <v>98.629478283829897</v>
      </c>
      <c r="AO110">
        <v>107.82552776978153</v>
      </c>
      <c r="AP110">
        <v>99.632392288309902</v>
      </c>
      <c r="AQ110">
        <v>85.019403591711864</v>
      </c>
      <c r="AR110">
        <v>97.749959866013171</v>
      </c>
      <c r="AS110">
        <v>95.703825569787</v>
      </c>
      <c r="AT110">
        <v>98.982723726389892</v>
      </c>
      <c r="AU110">
        <v>98.7253659542299</v>
      </c>
      <c r="AV110">
        <v>99.039072530229902</v>
      </c>
      <c r="AW110">
        <v>99.510105913589896</v>
      </c>
      <c r="AX110">
        <v>95.465749923636068</v>
      </c>
      <c r="AY110">
        <v>99.8281925436699</v>
      </c>
      <c r="AZ110">
        <v>97.904250821323572</v>
      </c>
    </row>
    <row r="111" spans="2:52" x14ac:dyDescent="0.25">
      <c r="B111">
        <v>2030</v>
      </c>
      <c r="C111">
        <v>164.5353879027291</v>
      </c>
      <c r="D111">
        <v>153.37617414427314</v>
      </c>
      <c r="E111">
        <v>124.38146735486954</v>
      </c>
      <c r="F111">
        <v>165.22400343200911</v>
      </c>
      <c r="G111">
        <v>181.64324108224019</v>
      </c>
      <c r="H111">
        <v>166.22691743648909</v>
      </c>
      <c r="I111">
        <v>142.8495423736951</v>
      </c>
      <c r="J111">
        <v>162.69263295546477</v>
      </c>
      <c r="K111">
        <v>152.06035270975681</v>
      </c>
      <c r="L111">
        <v>165.57724887456911</v>
      </c>
      <c r="M111">
        <v>165.31989110240909</v>
      </c>
      <c r="N111">
        <v>165.6335976784091</v>
      </c>
      <c r="O111">
        <v>166.10463106176911</v>
      </c>
      <c r="P111">
        <v>151.57736777604396</v>
      </c>
      <c r="Q111">
        <v>166.4227176918491</v>
      </c>
      <c r="R111">
        <v>161.83630075862874</v>
      </c>
      <c r="T111">
        <v>158.09472092667158</v>
      </c>
      <c r="U111">
        <v>144.84772135745465</v>
      </c>
      <c r="V111">
        <v>106.85174907991943</v>
      </c>
      <c r="W111">
        <v>158.7833364559516</v>
      </c>
      <c r="X111">
        <v>174.88979652703054</v>
      </c>
      <c r="Y111">
        <v>159.78625046043157</v>
      </c>
      <c r="Z111">
        <v>123.06400379760791</v>
      </c>
      <c r="AA111">
        <v>153.32620334102654</v>
      </c>
      <c r="AB111">
        <v>132.90837805055102</v>
      </c>
      <c r="AC111">
        <v>159.13658189851159</v>
      </c>
      <c r="AD111">
        <v>158.87922412635157</v>
      </c>
      <c r="AE111">
        <v>159.19293070235159</v>
      </c>
      <c r="AF111">
        <v>159.6639640857116</v>
      </c>
      <c r="AG111">
        <v>126.56936097949342</v>
      </c>
      <c r="AH111">
        <v>159.98205071579159</v>
      </c>
      <c r="AI111">
        <v>154.31946767619203</v>
      </c>
      <c r="AK111">
        <v>85.390888609632484</v>
      </c>
      <c r="AL111">
        <v>83.623263250202612</v>
      </c>
      <c r="AM111">
        <v>69.25511007979209</v>
      </c>
      <c r="AN111">
        <v>86.079504138912483</v>
      </c>
      <c r="AO111">
        <v>92.279344703890061</v>
      </c>
      <c r="AP111">
        <v>87.082418143392488</v>
      </c>
      <c r="AQ111">
        <v>76.266670206336144</v>
      </c>
      <c r="AR111">
        <v>85.385004328790671</v>
      </c>
      <c r="AS111">
        <v>84.567600898951468</v>
      </c>
      <c r="AT111">
        <v>86.432749581472478</v>
      </c>
      <c r="AU111">
        <v>86.175391809312487</v>
      </c>
      <c r="AV111">
        <v>86.489098385312488</v>
      </c>
      <c r="AW111">
        <v>86.960131768672483</v>
      </c>
      <c r="AX111">
        <v>84.089932327551821</v>
      </c>
      <c r="AY111">
        <v>87.278218398752486</v>
      </c>
      <c r="AZ111">
        <v>85.900397864655474</v>
      </c>
    </row>
    <row r="112" spans="2:52" x14ac:dyDescent="0.25">
      <c r="B112">
        <v>2031</v>
      </c>
      <c r="C112">
        <v>163.63432885780895</v>
      </c>
      <c r="D112">
        <v>152.56459453497786</v>
      </c>
      <c r="E112">
        <v>122.88521744078692</v>
      </c>
      <c r="F112">
        <v>164.32294438708897</v>
      </c>
      <c r="G112">
        <v>180.316484440945</v>
      </c>
      <c r="H112">
        <v>165.32585839156894</v>
      </c>
      <c r="I112">
        <v>142.66000651905972</v>
      </c>
      <c r="J112">
        <v>161.77664780923803</v>
      </c>
      <c r="K112">
        <v>151.17597374746131</v>
      </c>
      <c r="L112">
        <v>164.67618982964896</v>
      </c>
      <c r="M112">
        <v>164.41883205748894</v>
      </c>
      <c r="N112">
        <v>164.73253863348896</v>
      </c>
      <c r="O112">
        <v>165.20357201684897</v>
      </c>
      <c r="P112">
        <v>150.58158539590892</v>
      </c>
      <c r="Q112">
        <v>165.52165864692896</v>
      </c>
      <c r="R112">
        <v>160.98342207488</v>
      </c>
      <c r="T112">
        <v>155.91995990770823</v>
      </c>
      <c r="U112">
        <v>142.15527268976624</v>
      </c>
      <c r="V112">
        <v>102.89429859188149</v>
      </c>
      <c r="W112">
        <v>156.60857543698825</v>
      </c>
      <c r="X112">
        <v>168.29256909956706</v>
      </c>
      <c r="Y112">
        <v>157.61148944146822</v>
      </c>
      <c r="Z112">
        <v>120.43623631796848</v>
      </c>
      <c r="AA112">
        <v>150.52106214689491</v>
      </c>
      <c r="AB112">
        <v>127.97161001246741</v>
      </c>
      <c r="AC112">
        <v>156.96182087954824</v>
      </c>
      <c r="AD112">
        <v>156.70446310738822</v>
      </c>
      <c r="AE112">
        <v>157.01816968338824</v>
      </c>
      <c r="AF112">
        <v>157.48920306674825</v>
      </c>
      <c r="AG112">
        <v>120.39411038734674</v>
      </c>
      <c r="AH112">
        <v>157.80728969682824</v>
      </c>
      <c r="AI112">
        <v>151.74003601373704</v>
      </c>
      <c r="AK112">
        <v>79.87769391212322</v>
      </c>
      <c r="AL112">
        <v>78.917888546766179</v>
      </c>
      <c r="AM112">
        <v>67.287561711332614</v>
      </c>
      <c r="AN112">
        <v>80.56630944140322</v>
      </c>
      <c r="AO112">
        <v>85.481048258848702</v>
      </c>
      <c r="AP112">
        <v>81.569223445883225</v>
      </c>
      <c r="AQ112">
        <v>72.363481803530078</v>
      </c>
      <c r="AR112">
        <v>80.200200302162926</v>
      </c>
      <c r="AS112">
        <v>80.651254301893076</v>
      </c>
      <c r="AT112">
        <v>80.919554883963215</v>
      </c>
      <c r="AU112">
        <v>80.662197111803223</v>
      </c>
      <c r="AV112">
        <v>80.975903687803225</v>
      </c>
      <c r="AW112">
        <v>81.446937071163219</v>
      </c>
      <c r="AX112">
        <v>80.660755349098267</v>
      </c>
      <c r="AY112">
        <v>81.765023701243223</v>
      </c>
      <c r="AZ112">
        <v>80.595302319962585</v>
      </c>
    </row>
    <row r="113" spans="2:52" x14ac:dyDescent="0.25">
      <c r="B113">
        <v>2032</v>
      </c>
      <c r="C113">
        <v>162.73326981288875</v>
      </c>
      <c r="D113">
        <v>151.75301492568255</v>
      </c>
      <c r="E113">
        <v>121.38896752670428</v>
      </c>
      <c r="F113">
        <v>163.42188534216876</v>
      </c>
      <c r="G113">
        <v>178.98972779964978</v>
      </c>
      <c r="H113">
        <v>164.42479934664874</v>
      </c>
      <c r="I113">
        <v>142.47047066442437</v>
      </c>
      <c r="J113">
        <v>160.86066266301125</v>
      </c>
      <c r="K113">
        <v>150.29159478516581</v>
      </c>
      <c r="L113">
        <v>163.77513078472876</v>
      </c>
      <c r="M113">
        <v>163.51777301256874</v>
      </c>
      <c r="N113">
        <v>163.83147958856875</v>
      </c>
      <c r="O113">
        <v>164.30251297192876</v>
      </c>
      <c r="P113">
        <v>149.58580301577388</v>
      </c>
      <c r="Q113">
        <v>164.62059960200875</v>
      </c>
      <c r="R113">
        <v>160.13054339113123</v>
      </c>
      <c r="T113">
        <v>153.74519888874488</v>
      </c>
      <c r="U113">
        <v>139.46282402207783</v>
      </c>
      <c r="V113">
        <v>98.936848103843573</v>
      </c>
      <c r="W113">
        <v>154.43381441802489</v>
      </c>
      <c r="X113">
        <v>161.69534167210358</v>
      </c>
      <c r="Y113">
        <v>155.43672842250487</v>
      </c>
      <c r="Z113">
        <v>117.80846883832902</v>
      </c>
      <c r="AA113">
        <v>147.71592095276327</v>
      </c>
      <c r="AB113">
        <v>123.03484197438375</v>
      </c>
      <c r="AC113">
        <v>154.78705986058489</v>
      </c>
      <c r="AD113">
        <v>154.52970208842487</v>
      </c>
      <c r="AE113">
        <v>154.84340866442489</v>
      </c>
      <c r="AF113">
        <v>155.31444204778489</v>
      </c>
      <c r="AG113">
        <v>114.2188597952</v>
      </c>
      <c r="AH113">
        <v>155.63252867786488</v>
      </c>
      <c r="AI113">
        <v>149.16060435128202</v>
      </c>
      <c r="AK113">
        <v>74.364499214613971</v>
      </c>
      <c r="AL113">
        <v>74.212513843329759</v>
      </c>
      <c r="AM113">
        <v>65.320013342873125</v>
      </c>
      <c r="AN113">
        <v>75.053114743893971</v>
      </c>
      <c r="AO113">
        <v>78.682751813807343</v>
      </c>
      <c r="AP113">
        <v>76.056028748373976</v>
      </c>
      <c r="AQ113">
        <v>68.460293400724012</v>
      </c>
      <c r="AR113">
        <v>75.015396275535181</v>
      </c>
      <c r="AS113">
        <v>76.734907704834697</v>
      </c>
      <c r="AT113">
        <v>75.406360186453966</v>
      </c>
      <c r="AU113">
        <v>75.149002414293975</v>
      </c>
      <c r="AV113">
        <v>75.462708990293976</v>
      </c>
      <c r="AW113">
        <v>75.933742373653971</v>
      </c>
      <c r="AX113">
        <v>77.231578370644712</v>
      </c>
      <c r="AY113">
        <v>76.251829003733974</v>
      </c>
      <c r="AZ113">
        <v>75.290206775269709</v>
      </c>
    </row>
    <row r="114" spans="2:52" x14ac:dyDescent="0.25">
      <c r="B114">
        <v>2033</v>
      </c>
      <c r="C114">
        <v>161.83221076796855</v>
      </c>
      <c r="D114">
        <v>150.94143531638721</v>
      </c>
      <c r="E114">
        <v>119.89271761262164</v>
      </c>
      <c r="F114">
        <v>162.52082629724856</v>
      </c>
      <c r="G114">
        <v>177.66297115835459</v>
      </c>
      <c r="H114">
        <v>163.52374030172854</v>
      </c>
      <c r="I114">
        <v>142.28093480978899</v>
      </c>
      <c r="J114">
        <v>159.94467751678445</v>
      </c>
      <c r="K114">
        <v>149.40721582287031</v>
      </c>
      <c r="L114">
        <v>162.87407173980856</v>
      </c>
      <c r="M114">
        <v>162.61671396764854</v>
      </c>
      <c r="N114">
        <v>162.93042054364855</v>
      </c>
      <c r="O114">
        <v>163.40145392700856</v>
      </c>
      <c r="P114">
        <v>148.59002063563884</v>
      </c>
      <c r="Q114">
        <v>163.71954055708855</v>
      </c>
      <c r="R114">
        <v>159.27766470738246</v>
      </c>
      <c r="T114">
        <v>151.57043786978153</v>
      </c>
      <c r="U114">
        <v>136.77037535438942</v>
      </c>
      <c r="V114">
        <v>94.979397615805638</v>
      </c>
      <c r="W114">
        <v>152.25905339906154</v>
      </c>
      <c r="X114">
        <v>155.09811424464013</v>
      </c>
      <c r="Y114">
        <v>153.26196740354152</v>
      </c>
      <c r="Z114">
        <v>115.18070135868959</v>
      </c>
      <c r="AA114">
        <v>144.91077975863163</v>
      </c>
      <c r="AB114">
        <v>118.09807393630015</v>
      </c>
      <c r="AC114">
        <v>152.61229884162154</v>
      </c>
      <c r="AD114">
        <v>152.35494106946152</v>
      </c>
      <c r="AE114">
        <v>152.66864764546153</v>
      </c>
      <c r="AF114">
        <v>153.13968102882154</v>
      </c>
      <c r="AG114">
        <v>108.04360920305332</v>
      </c>
      <c r="AH114">
        <v>153.45776765890153</v>
      </c>
      <c r="AI114">
        <v>146.58117268882702</v>
      </c>
      <c r="AK114">
        <v>68.851304517104708</v>
      </c>
      <c r="AL114">
        <v>69.50713913989334</v>
      </c>
      <c r="AM114">
        <v>63.35246497441365</v>
      </c>
      <c r="AN114">
        <v>69.539920046384708</v>
      </c>
      <c r="AO114">
        <v>71.884455368765984</v>
      </c>
      <c r="AP114">
        <v>70.542834050864712</v>
      </c>
      <c r="AQ114">
        <v>64.557104997917946</v>
      </c>
      <c r="AR114">
        <v>69.830592248907422</v>
      </c>
      <c r="AS114">
        <v>72.818561107776318</v>
      </c>
      <c r="AT114">
        <v>69.893165488944703</v>
      </c>
      <c r="AU114">
        <v>69.635807716784711</v>
      </c>
      <c r="AV114">
        <v>69.949514292784713</v>
      </c>
      <c r="AW114">
        <v>70.420547676144707</v>
      </c>
      <c r="AX114">
        <v>73.802401392191172</v>
      </c>
      <c r="AY114">
        <v>70.738634306224711</v>
      </c>
      <c r="AZ114">
        <v>69.98511123057682</v>
      </c>
    </row>
    <row r="115" spans="2:52" x14ac:dyDescent="0.25">
      <c r="B115">
        <v>2034</v>
      </c>
      <c r="C115">
        <v>160.93115172304837</v>
      </c>
      <c r="D115">
        <v>150.12985570709193</v>
      </c>
      <c r="E115">
        <v>118.39646769853901</v>
      </c>
      <c r="F115">
        <v>161.61976725232839</v>
      </c>
      <c r="G115">
        <v>176.3362145170594</v>
      </c>
      <c r="H115">
        <v>162.62268125680836</v>
      </c>
      <c r="I115">
        <v>142.09139895515361</v>
      </c>
      <c r="J115">
        <v>159.02869237055771</v>
      </c>
      <c r="K115">
        <v>148.52283686057484</v>
      </c>
      <c r="L115">
        <v>161.97301269488838</v>
      </c>
      <c r="M115">
        <v>161.71565492272836</v>
      </c>
      <c r="N115">
        <v>162.02936149872838</v>
      </c>
      <c r="O115">
        <v>162.50039488208839</v>
      </c>
      <c r="P115">
        <v>147.5942382555038</v>
      </c>
      <c r="Q115">
        <v>162.81848151216838</v>
      </c>
      <c r="R115">
        <v>158.42478602363369</v>
      </c>
      <c r="T115">
        <v>149.39567685081818</v>
      </c>
      <c r="U115">
        <v>134.07792668670103</v>
      </c>
      <c r="V115">
        <v>91.021947127767717</v>
      </c>
      <c r="W115">
        <v>150.08429238009819</v>
      </c>
      <c r="X115">
        <v>148.50088681717665</v>
      </c>
      <c r="Y115">
        <v>151.08720638457817</v>
      </c>
      <c r="Z115">
        <v>112.55293387905014</v>
      </c>
      <c r="AA115">
        <v>142.1056385645</v>
      </c>
      <c r="AB115">
        <v>113.16130589821651</v>
      </c>
      <c r="AC115">
        <v>150.43753782265819</v>
      </c>
      <c r="AD115">
        <v>150.18018005049817</v>
      </c>
      <c r="AE115">
        <v>150.49388662649818</v>
      </c>
      <c r="AF115">
        <v>150.96492000985819</v>
      </c>
      <c r="AG115">
        <v>101.86835861090661</v>
      </c>
      <c r="AH115">
        <v>151.28300663993818</v>
      </c>
      <c r="AI115">
        <v>144.00174102637203</v>
      </c>
      <c r="AK115">
        <v>63.338109819595452</v>
      </c>
      <c r="AL115">
        <v>64.801764436456921</v>
      </c>
      <c r="AM115">
        <v>61.384916605954167</v>
      </c>
      <c r="AN115">
        <v>64.026725348875459</v>
      </c>
      <c r="AO115">
        <v>65.086158923724625</v>
      </c>
      <c r="AP115">
        <v>65.029639353355449</v>
      </c>
      <c r="AQ115">
        <v>60.653916595111887</v>
      </c>
      <c r="AR115">
        <v>64.645788222279663</v>
      </c>
      <c r="AS115">
        <v>68.90221451071794</v>
      </c>
      <c r="AT115">
        <v>64.379970791435454</v>
      </c>
      <c r="AU115">
        <v>64.122613019275448</v>
      </c>
      <c r="AV115">
        <v>64.43631959527545</v>
      </c>
      <c r="AW115">
        <v>64.907352978635458</v>
      </c>
      <c r="AX115">
        <v>70.373224413737617</v>
      </c>
      <c r="AY115">
        <v>65.225439608715448</v>
      </c>
      <c r="AZ115">
        <v>64.68001568588393</v>
      </c>
    </row>
    <row r="116" spans="2:52" x14ac:dyDescent="0.25">
      <c r="B116">
        <v>2035</v>
      </c>
      <c r="C116">
        <v>160.0300926781282</v>
      </c>
      <c r="D116">
        <v>149.31827609779663</v>
      </c>
      <c r="E116">
        <v>116.9002177844564</v>
      </c>
      <c r="F116">
        <v>160.71870820740821</v>
      </c>
      <c r="G116">
        <v>175.00945787576418</v>
      </c>
      <c r="H116">
        <v>161.72162221188819</v>
      </c>
      <c r="I116">
        <v>141.90186310051823</v>
      </c>
      <c r="J116">
        <v>158.11270722433093</v>
      </c>
      <c r="K116">
        <v>147.63845789827937</v>
      </c>
      <c r="L116">
        <v>161.07195364996821</v>
      </c>
      <c r="M116">
        <v>160.81459587780819</v>
      </c>
      <c r="N116">
        <v>161.1283024538082</v>
      </c>
      <c r="O116">
        <v>161.59933583716821</v>
      </c>
      <c r="P116">
        <v>146.59845587536876</v>
      </c>
      <c r="Q116">
        <v>161.9174224672482</v>
      </c>
      <c r="R116">
        <v>157.57190733988494</v>
      </c>
      <c r="T116">
        <v>147.22091583185482</v>
      </c>
      <c r="U116">
        <v>131.3854780190126</v>
      </c>
      <c r="V116">
        <v>87.064496639729782</v>
      </c>
      <c r="W116">
        <v>147.90953136113484</v>
      </c>
      <c r="X116">
        <v>141.90365938971317</v>
      </c>
      <c r="Y116">
        <v>148.91244536561481</v>
      </c>
      <c r="Z116">
        <v>109.9251663994107</v>
      </c>
      <c r="AA116">
        <v>139.30049737036836</v>
      </c>
      <c r="AB116">
        <v>108.22453786013288</v>
      </c>
      <c r="AC116">
        <v>148.26277680369483</v>
      </c>
      <c r="AD116">
        <v>148.00541903153481</v>
      </c>
      <c r="AE116">
        <v>148.31912560753483</v>
      </c>
      <c r="AF116">
        <v>148.79015899089484</v>
      </c>
      <c r="AG116">
        <v>95.693108018759915</v>
      </c>
      <c r="AH116">
        <v>149.10824562097483</v>
      </c>
      <c r="AI116">
        <v>141.42230936391701</v>
      </c>
      <c r="AK116">
        <v>57.824915122086175</v>
      </c>
      <c r="AL116">
        <v>60.09638973302048</v>
      </c>
      <c r="AM116">
        <v>59.417368237494664</v>
      </c>
      <c r="AN116">
        <v>58.513530651366175</v>
      </c>
      <c r="AO116">
        <v>58.287862478683245</v>
      </c>
      <c r="AP116">
        <v>59.516444655846172</v>
      </c>
      <c r="AQ116">
        <v>56.750728192305807</v>
      </c>
      <c r="AR116">
        <v>59.460984195651896</v>
      </c>
      <c r="AS116">
        <v>64.985867913659561</v>
      </c>
      <c r="AT116">
        <v>58.866776093926177</v>
      </c>
      <c r="AU116">
        <v>58.609418321766178</v>
      </c>
      <c r="AV116">
        <v>58.923124897766172</v>
      </c>
      <c r="AW116">
        <v>59.394158281126174</v>
      </c>
      <c r="AX116">
        <v>66.944047435284062</v>
      </c>
      <c r="AY116">
        <v>59.712244911206177</v>
      </c>
      <c r="AZ116">
        <v>59.374920141191026</v>
      </c>
    </row>
    <row r="117" spans="2:52" x14ac:dyDescent="0.25">
      <c r="B117">
        <v>2036</v>
      </c>
      <c r="C117">
        <v>159.79050653022517</v>
      </c>
      <c r="D117">
        <v>149.37660890078558</v>
      </c>
      <c r="E117">
        <v>116.14472719730846</v>
      </c>
      <c r="F117">
        <v>160.47912205950519</v>
      </c>
      <c r="G117">
        <v>174.40888891122515</v>
      </c>
      <c r="H117">
        <v>161.48203606398516</v>
      </c>
      <c r="I117">
        <v>141.66471787426826</v>
      </c>
      <c r="J117">
        <v>157.86152474062979</v>
      </c>
      <c r="K117">
        <v>147.41688820478348</v>
      </c>
      <c r="L117">
        <v>160.83236750206518</v>
      </c>
      <c r="M117">
        <v>160.57500972990516</v>
      </c>
      <c r="N117">
        <v>160.88871630590518</v>
      </c>
      <c r="O117">
        <v>161.35974968926519</v>
      </c>
      <c r="P117">
        <v>146.28527759643913</v>
      </c>
      <c r="Q117">
        <v>161.67783631934518</v>
      </c>
      <c r="R117">
        <v>157.35732015895411</v>
      </c>
      <c r="T117">
        <v>144.00097254755542</v>
      </c>
      <c r="U117">
        <v>128.59378428742934</v>
      </c>
      <c r="V117">
        <v>84.713942488324179</v>
      </c>
      <c r="W117">
        <v>144.68958807683543</v>
      </c>
      <c r="X117">
        <v>135.77364767753107</v>
      </c>
      <c r="Y117">
        <v>145.69250208131541</v>
      </c>
      <c r="Z117">
        <v>106.31169384981213</v>
      </c>
      <c r="AA117">
        <v>136.17367977830847</v>
      </c>
      <c r="AB117">
        <v>105.44558446050343</v>
      </c>
      <c r="AC117">
        <v>145.04283351939543</v>
      </c>
      <c r="AD117">
        <v>144.78547574723541</v>
      </c>
      <c r="AE117">
        <v>145.09918232323542</v>
      </c>
      <c r="AF117">
        <v>145.57021570659543</v>
      </c>
      <c r="AG117">
        <v>93.064154704442032</v>
      </c>
      <c r="AH117">
        <v>145.88830233667542</v>
      </c>
      <c r="AI117">
        <v>138.14552644852998</v>
      </c>
      <c r="AK117">
        <v>58.290126566641902</v>
      </c>
      <c r="AL117">
        <v>60.51467504001937</v>
      </c>
      <c r="AM117">
        <v>59.215085930926939</v>
      </c>
      <c r="AN117">
        <v>58.978742095921902</v>
      </c>
      <c r="AO117">
        <v>58.732153658036488</v>
      </c>
      <c r="AP117">
        <v>59.981656100401899</v>
      </c>
      <c r="AQ117">
        <v>56.987576051363874</v>
      </c>
      <c r="AR117">
        <v>59.836201798906245</v>
      </c>
      <c r="AS117">
        <v>65.062842289497553</v>
      </c>
      <c r="AT117">
        <v>59.331987538481904</v>
      </c>
      <c r="AU117">
        <v>59.074629766321905</v>
      </c>
      <c r="AV117">
        <v>59.3883363423219</v>
      </c>
      <c r="AW117">
        <v>59.859369725681901</v>
      </c>
      <c r="AX117">
        <v>66.838144117734871</v>
      </c>
      <c r="AY117">
        <v>60.177456355761905</v>
      </c>
      <c r="AZ117">
        <v>59.782503895661918</v>
      </c>
    </row>
    <row r="118" spans="2:52" x14ac:dyDescent="0.25">
      <c r="B118">
        <v>2037</v>
      </c>
      <c r="C118">
        <v>159.55092038232215</v>
      </c>
      <c r="D118">
        <v>149.43494170377448</v>
      </c>
      <c r="E118">
        <v>115.38923661016052</v>
      </c>
      <c r="F118">
        <v>160.23953591160216</v>
      </c>
      <c r="G118">
        <v>173.80831994668608</v>
      </c>
      <c r="H118">
        <v>161.24244991608214</v>
      </c>
      <c r="I118">
        <v>141.42757264801833</v>
      </c>
      <c r="J118">
        <v>157.61034225692865</v>
      </c>
      <c r="K118">
        <v>147.19531851128758</v>
      </c>
      <c r="L118">
        <v>160.59278135416216</v>
      </c>
      <c r="M118">
        <v>160.33542358200214</v>
      </c>
      <c r="N118">
        <v>160.64913015800215</v>
      </c>
      <c r="O118">
        <v>161.12016354136216</v>
      </c>
      <c r="P118">
        <v>145.97209931750953</v>
      </c>
      <c r="Q118">
        <v>161.43825017144215</v>
      </c>
      <c r="R118">
        <v>157.14273297802325</v>
      </c>
      <c r="T118">
        <v>140.78102926325596</v>
      </c>
      <c r="U118">
        <v>125.80209055584601</v>
      </c>
      <c r="V118">
        <v>82.363388336918575</v>
      </c>
      <c r="W118">
        <v>141.46964479253597</v>
      </c>
      <c r="X118">
        <v>129.64363596534895</v>
      </c>
      <c r="Y118">
        <v>142.47255879701595</v>
      </c>
      <c r="Z118">
        <v>102.69822130021356</v>
      </c>
      <c r="AA118">
        <v>133.04686218624852</v>
      </c>
      <c r="AB118">
        <v>102.66663106087395</v>
      </c>
      <c r="AC118">
        <v>141.82289023509597</v>
      </c>
      <c r="AD118">
        <v>141.56553246293595</v>
      </c>
      <c r="AE118">
        <v>141.87923903893596</v>
      </c>
      <c r="AF118">
        <v>142.35027242229597</v>
      </c>
      <c r="AG118">
        <v>90.435201390124163</v>
      </c>
      <c r="AH118">
        <v>142.66835905237596</v>
      </c>
      <c r="AI118">
        <v>134.86874353314292</v>
      </c>
      <c r="AK118">
        <v>58.75533801119763</v>
      </c>
      <c r="AL118">
        <v>60.932960347018273</v>
      </c>
      <c r="AM118">
        <v>59.012803624359208</v>
      </c>
      <c r="AN118">
        <v>59.443953540477629</v>
      </c>
      <c r="AO118">
        <v>59.176444837389731</v>
      </c>
      <c r="AP118">
        <v>60.446867544957627</v>
      </c>
      <c r="AQ118">
        <v>57.22442391042194</v>
      </c>
      <c r="AR118">
        <v>60.211419402160587</v>
      </c>
      <c r="AS118">
        <v>65.139816665335545</v>
      </c>
      <c r="AT118">
        <v>59.797198983037632</v>
      </c>
      <c r="AU118">
        <v>59.539841210877633</v>
      </c>
      <c r="AV118">
        <v>59.853547786877627</v>
      </c>
      <c r="AW118">
        <v>60.324581170237629</v>
      </c>
      <c r="AX118">
        <v>66.732240800185679</v>
      </c>
      <c r="AY118">
        <v>60.642667800317632</v>
      </c>
      <c r="AZ118">
        <v>60.190087650132824</v>
      </c>
    </row>
    <row r="119" spans="2:52" x14ac:dyDescent="0.25">
      <c r="B119">
        <v>2038</v>
      </c>
      <c r="C119">
        <v>159.31133423441912</v>
      </c>
      <c r="D119">
        <v>149.49327450676344</v>
      </c>
      <c r="E119">
        <v>114.63374602301258</v>
      </c>
      <c r="F119">
        <v>159.99994976369914</v>
      </c>
      <c r="G119">
        <v>173.20775098214702</v>
      </c>
      <c r="H119">
        <v>161.00286376817911</v>
      </c>
      <c r="I119">
        <v>141.19042742176839</v>
      </c>
      <c r="J119">
        <v>157.35915977322747</v>
      </c>
      <c r="K119">
        <v>146.97374881779172</v>
      </c>
      <c r="L119">
        <v>160.35319520625913</v>
      </c>
      <c r="M119">
        <v>160.09583743409911</v>
      </c>
      <c r="N119">
        <v>160.40954401009913</v>
      </c>
      <c r="O119">
        <v>160.88057739345913</v>
      </c>
      <c r="P119">
        <v>145.65892103857993</v>
      </c>
      <c r="Q119">
        <v>161.19866402353912</v>
      </c>
      <c r="R119">
        <v>156.92814579709241</v>
      </c>
      <c r="T119">
        <v>137.56108597895656</v>
      </c>
      <c r="U119">
        <v>123.01039682426274</v>
      </c>
      <c r="V119">
        <v>80.012834185512972</v>
      </c>
      <c r="W119">
        <v>138.24970150823657</v>
      </c>
      <c r="X119">
        <v>123.51362425316682</v>
      </c>
      <c r="Y119">
        <v>139.25261551271655</v>
      </c>
      <c r="Z119">
        <v>99.084748750614978</v>
      </c>
      <c r="AA119">
        <v>129.92004459418862</v>
      </c>
      <c r="AB119">
        <v>99.88767766124451</v>
      </c>
      <c r="AC119">
        <v>138.60294695079656</v>
      </c>
      <c r="AD119">
        <v>138.34558917863654</v>
      </c>
      <c r="AE119">
        <v>138.65929575463656</v>
      </c>
      <c r="AF119">
        <v>139.13032913799657</v>
      </c>
      <c r="AG119">
        <v>87.806248075806295</v>
      </c>
      <c r="AH119">
        <v>139.44841576807656</v>
      </c>
      <c r="AI119">
        <v>131.59196061775589</v>
      </c>
      <c r="AK119">
        <v>59.220549455753357</v>
      </c>
      <c r="AL119">
        <v>61.351245654017156</v>
      </c>
      <c r="AM119">
        <v>58.810521317791476</v>
      </c>
      <c r="AN119">
        <v>59.909164985033357</v>
      </c>
      <c r="AO119">
        <v>59.620736016742974</v>
      </c>
      <c r="AP119">
        <v>60.912078989513354</v>
      </c>
      <c r="AQ119">
        <v>57.461271769480007</v>
      </c>
      <c r="AR119">
        <v>60.586637005414936</v>
      </c>
      <c r="AS119">
        <v>65.216791041173536</v>
      </c>
      <c r="AT119">
        <v>60.262410427593359</v>
      </c>
      <c r="AU119">
        <v>60.00505265543336</v>
      </c>
      <c r="AV119">
        <v>60.318759231433354</v>
      </c>
      <c r="AW119">
        <v>60.789792614793356</v>
      </c>
      <c r="AX119">
        <v>66.626337482636472</v>
      </c>
      <c r="AY119">
        <v>61.107879244873359</v>
      </c>
      <c r="AZ119">
        <v>60.597671404603716</v>
      </c>
    </row>
    <row r="120" spans="2:52" x14ac:dyDescent="0.25">
      <c r="B120">
        <v>2039</v>
      </c>
      <c r="C120">
        <v>159.07174808651607</v>
      </c>
      <c r="D120">
        <v>149.55160730975234</v>
      </c>
      <c r="E120">
        <v>113.87825543586463</v>
      </c>
      <c r="F120">
        <v>159.76036361579608</v>
      </c>
      <c r="G120">
        <v>172.60718201760793</v>
      </c>
      <c r="H120">
        <v>160.76327762027606</v>
      </c>
      <c r="I120">
        <v>140.95328219551843</v>
      </c>
      <c r="J120">
        <v>157.1079772895263</v>
      </c>
      <c r="K120">
        <v>146.75217912429582</v>
      </c>
      <c r="L120">
        <v>160.11360905835608</v>
      </c>
      <c r="M120">
        <v>159.85625128619606</v>
      </c>
      <c r="N120">
        <v>160.16995786219607</v>
      </c>
      <c r="O120">
        <v>160.64099124555608</v>
      </c>
      <c r="P120">
        <v>145.34574275965031</v>
      </c>
      <c r="Q120">
        <v>160.95907787563607</v>
      </c>
      <c r="R120">
        <v>156.71355861616155</v>
      </c>
      <c r="T120">
        <v>134.34114269465709</v>
      </c>
      <c r="U120">
        <v>120.21870309267941</v>
      </c>
      <c r="V120">
        <v>77.662280034107383</v>
      </c>
      <c r="W120">
        <v>135.02975822393711</v>
      </c>
      <c r="X120">
        <v>117.3836125409847</v>
      </c>
      <c r="Y120">
        <v>136.03267222841708</v>
      </c>
      <c r="Z120">
        <v>95.471276201016408</v>
      </c>
      <c r="AA120">
        <v>126.79322700212869</v>
      </c>
      <c r="AB120">
        <v>97.108724261615038</v>
      </c>
      <c r="AC120">
        <v>135.3830036664971</v>
      </c>
      <c r="AD120">
        <v>135.12564589433708</v>
      </c>
      <c r="AE120">
        <v>135.4393524703371</v>
      </c>
      <c r="AF120">
        <v>135.91038585369711</v>
      </c>
      <c r="AG120">
        <v>85.177294761488398</v>
      </c>
      <c r="AH120">
        <v>136.2284724837771</v>
      </c>
      <c r="AI120">
        <v>128.3151777023688</v>
      </c>
      <c r="AK120">
        <v>59.685760900309084</v>
      </c>
      <c r="AL120">
        <v>61.769530961016045</v>
      </c>
      <c r="AM120">
        <v>58.608239011223745</v>
      </c>
      <c r="AN120">
        <v>60.374376429589084</v>
      </c>
      <c r="AO120">
        <v>60.065027196096217</v>
      </c>
      <c r="AP120">
        <v>61.377290434069081</v>
      </c>
      <c r="AQ120">
        <v>57.698119628538073</v>
      </c>
      <c r="AR120">
        <v>60.961854608669277</v>
      </c>
      <c r="AS120">
        <v>65.293765417011528</v>
      </c>
      <c r="AT120">
        <v>60.727621872149086</v>
      </c>
      <c r="AU120">
        <v>60.470264099989087</v>
      </c>
      <c r="AV120">
        <v>60.783970675989082</v>
      </c>
      <c r="AW120">
        <v>61.255004059349083</v>
      </c>
      <c r="AX120">
        <v>66.520434165087281</v>
      </c>
      <c r="AY120">
        <v>61.573090689429087</v>
      </c>
      <c r="AZ120">
        <v>61.005255159074615</v>
      </c>
    </row>
    <row r="121" spans="2:52" x14ac:dyDescent="0.25">
      <c r="B121">
        <v>2040</v>
      </c>
      <c r="C121">
        <v>158.83216193861301</v>
      </c>
      <c r="D121">
        <v>149.60994011274124</v>
      </c>
      <c r="E121">
        <v>113.12276484871667</v>
      </c>
      <c r="F121">
        <v>159.52077746789303</v>
      </c>
      <c r="G121">
        <v>172.00661305306883</v>
      </c>
      <c r="H121">
        <v>160.523691472373</v>
      </c>
      <c r="I121">
        <v>140.71613696926846</v>
      </c>
      <c r="J121">
        <v>156.85679480582513</v>
      </c>
      <c r="K121">
        <v>146.53060943079996</v>
      </c>
      <c r="L121">
        <v>159.87402291045302</v>
      </c>
      <c r="M121">
        <v>159.616665138293</v>
      </c>
      <c r="N121">
        <v>159.93037171429302</v>
      </c>
      <c r="O121">
        <v>160.40140509765303</v>
      </c>
      <c r="P121">
        <v>145.03256448072068</v>
      </c>
      <c r="Q121">
        <v>160.71949172773301</v>
      </c>
      <c r="R121">
        <v>156.49897143523066</v>
      </c>
      <c r="T121">
        <v>131.12119941035763</v>
      </c>
      <c r="U121">
        <v>117.42700936109607</v>
      </c>
      <c r="V121">
        <v>75.311725882701751</v>
      </c>
      <c r="W121">
        <v>131.80981493963765</v>
      </c>
      <c r="X121">
        <v>111.25360082880253</v>
      </c>
      <c r="Y121">
        <v>132.81272894411762</v>
      </c>
      <c r="Z121">
        <v>91.857803651417811</v>
      </c>
      <c r="AA121">
        <v>123.66640941006875</v>
      </c>
      <c r="AB121">
        <v>94.329770861985537</v>
      </c>
      <c r="AC121">
        <v>132.16306038219764</v>
      </c>
      <c r="AD121">
        <v>131.90570261003762</v>
      </c>
      <c r="AE121">
        <v>132.21940918603764</v>
      </c>
      <c r="AF121">
        <v>132.69044256939765</v>
      </c>
      <c r="AG121">
        <v>82.548341447170486</v>
      </c>
      <c r="AH121">
        <v>133.00852919947764</v>
      </c>
      <c r="AI121">
        <v>125.03839478698173</v>
      </c>
      <c r="AK121">
        <v>60.150972344864826</v>
      </c>
      <c r="AL121">
        <v>62.187816268014956</v>
      </c>
      <c r="AM121">
        <v>58.405956704656028</v>
      </c>
      <c r="AN121">
        <v>60.839587874144826</v>
      </c>
      <c r="AO121">
        <v>60.509318375449475</v>
      </c>
      <c r="AP121">
        <v>61.842501878624823</v>
      </c>
      <c r="AQ121">
        <v>57.934967487596161</v>
      </c>
      <c r="AR121">
        <v>61.33707221192364</v>
      </c>
      <c r="AS121">
        <v>65.370739792849534</v>
      </c>
      <c r="AT121">
        <v>61.192833316704828</v>
      </c>
      <c r="AU121">
        <v>60.935475544544829</v>
      </c>
      <c r="AV121">
        <v>61.249182120544823</v>
      </c>
      <c r="AW121">
        <v>61.720215503904825</v>
      </c>
      <c r="AX121">
        <v>66.414530847538089</v>
      </c>
      <c r="AY121">
        <v>62.038302133984828</v>
      </c>
      <c r="AZ121">
        <v>61.412838913545521</v>
      </c>
    </row>
    <row r="122" spans="2:52" x14ac:dyDescent="0.25">
      <c r="B122">
        <v>2041</v>
      </c>
      <c r="C122">
        <v>158.76597695662292</v>
      </c>
      <c r="D122">
        <v>150.07069003522244</v>
      </c>
      <c r="E122">
        <v>113.16273194598482</v>
      </c>
      <c r="F122">
        <v>159.45459248590294</v>
      </c>
      <c r="G122">
        <v>171.70229029997458</v>
      </c>
      <c r="H122">
        <v>160.45750649038291</v>
      </c>
      <c r="I122">
        <v>141.0269018321431</v>
      </c>
      <c r="J122">
        <v>156.81381975732327</v>
      </c>
      <c r="K122">
        <v>146.56352327110815</v>
      </c>
      <c r="L122">
        <v>159.80783792846293</v>
      </c>
      <c r="M122">
        <v>159.55048015630291</v>
      </c>
      <c r="N122">
        <v>159.86418673230293</v>
      </c>
      <c r="O122">
        <v>160.33522011566293</v>
      </c>
      <c r="P122">
        <v>145.113673307406</v>
      </c>
      <c r="Q122">
        <v>160.65330674574292</v>
      </c>
      <c r="R122">
        <v>156.51121742366345</v>
      </c>
      <c r="T122">
        <v>122.63147677434645</v>
      </c>
      <c r="U122">
        <v>110.68450114464774</v>
      </c>
      <c r="V122">
        <v>72.505430080124754</v>
      </c>
      <c r="W122">
        <v>123.32009230362645</v>
      </c>
      <c r="X122">
        <v>104.91780767048779</v>
      </c>
      <c r="Y122">
        <v>124.32300630810646</v>
      </c>
      <c r="Z122">
        <v>87.149292308488327</v>
      </c>
      <c r="AA122">
        <v>116.12148225448684</v>
      </c>
      <c r="AB122">
        <v>90.483958604871617</v>
      </c>
      <c r="AC122">
        <v>123.67333774618645</v>
      </c>
      <c r="AD122">
        <v>123.41597997402646</v>
      </c>
      <c r="AE122">
        <v>123.72968655002646</v>
      </c>
      <c r="AF122">
        <v>124.20071993338645</v>
      </c>
      <c r="AG122">
        <v>80.05443628311437</v>
      </c>
      <c r="AH122">
        <v>124.51880656346646</v>
      </c>
      <c r="AI122">
        <v>117.36325295635811</v>
      </c>
      <c r="AK122">
        <v>59.418593936967454</v>
      </c>
      <c r="AL122">
        <v>61.39758881596471</v>
      </c>
      <c r="AM122">
        <v>57.654311328537332</v>
      </c>
      <c r="AN122">
        <v>60.107209466247454</v>
      </c>
      <c r="AO122">
        <v>59.835011042873113</v>
      </c>
      <c r="AP122">
        <v>61.110123470727451</v>
      </c>
      <c r="AQ122">
        <v>57.264197219393928</v>
      </c>
      <c r="AR122">
        <v>60.518730032149634</v>
      </c>
      <c r="AS122">
        <v>64.286361589875511</v>
      </c>
      <c r="AT122">
        <v>60.460454908807456</v>
      </c>
      <c r="AU122">
        <v>60.203097136647457</v>
      </c>
      <c r="AV122">
        <v>60.516803712647452</v>
      </c>
      <c r="AW122">
        <v>60.987837096007453</v>
      </c>
      <c r="AX122">
        <v>65.136613118115932</v>
      </c>
      <c r="AY122">
        <v>61.305923726087457</v>
      </c>
      <c r="AZ122">
        <v>60.66346998401805</v>
      </c>
    </row>
    <row r="123" spans="2:52" x14ac:dyDescent="0.25">
      <c r="B123">
        <v>2042</v>
      </c>
      <c r="C123">
        <v>158.69979197463283</v>
      </c>
      <c r="D123">
        <v>150.53143995770364</v>
      </c>
      <c r="E123">
        <v>113.20269904325298</v>
      </c>
      <c r="F123">
        <v>159.38840750391284</v>
      </c>
      <c r="G123">
        <v>171.39796754688032</v>
      </c>
      <c r="H123">
        <v>160.39132150839282</v>
      </c>
      <c r="I123">
        <v>141.33766669501776</v>
      </c>
      <c r="J123">
        <v>156.77084470882141</v>
      </c>
      <c r="K123">
        <v>146.59643711141635</v>
      </c>
      <c r="L123">
        <v>159.74165294647284</v>
      </c>
      <c r="M123">
        <v>159.48429517431282</v>
      </c>
      <c r="N123">
        <v>159.79800175031284</v>
      </c>
      <c r="O123">
        <v>160.26903513367284</v>
      </c>
      <c r="P123">
        <v>145.19478213409133</v>
      </c>
      <c r="Q123">
        <v>160.58712176375283</v>
      </c>
      <c r="R123">
        <v>156.52346341209625</v>
      </c>
      <c r="T123">
        <v>114.14175413833523</v>
      </c>
      <c r="U123">
        <v>103.94199292819934</v>
      </c>
      <c r="V123">
        <v>69.699134277547756</v>
      </c>
      <c r="W123">
        <v>114.83036966761523</v>
      </c>
      <c r="X123">
        <v>98.582014512173004</v>
      </c>
      <c r="Y123">
        <v>115.83328367209523</v>
      </c>
      <c r="Z123">
        <v>82.440780965558844</v>
      </c>
      <c r="AA123">
        <v>108.5765550989049</v>
      </c>
      <c r="AB123">
        <v>86.638146347757697</v>
      </c>
      <c r="AC123">
        <v>115.18361511017523</v>
      </c>
      <c r="AD123">
        <v>114.92625733801523</v>
      </c>
      <c r="AE123">
        <v>115.23996391401523</v>
      </c>
      <c r="AF123">
        <v>115.71099729737523</v>
      </c>
      <c r="AG123">
        <v>77.56053111905824</v>
      </c>
      <c r="AH123">
        <v>116.02908392745523</v>
      </c>
      <c r="AI123">
        <v>109.68811112573445</v>
      </c>
      <c r="AK123">
        <v>58.686215529070083</v>
      </c>
      <c r="AL123">
        <v>60.607361363914464</v>
      </c>
      <c r="AM123">
        <v>56.902665952418637</v>
      </c>
      <c r="AN123">
        <v>59.374831058350082</v>
      </c>
      <c r="AO123">
        <v>59.160703710296765</v>
      </c>
      <c r="AP123">
        <v>60.37774506283008</v>
      </c>
      <c r="AQ123">
        <v>56.593426951191695</v>
      </c>
      <c r="AR123">
        <v>59.700387852375627</v>
      </c>
      <c r="AS123">
        <v>63.201983386901475</v>
      </c>
      <c r="AT123">
        <v>59.728076500910085</v>
      </c>
      <c r="AU123">
        <v>59.470718728750086</v>
      </c>
      <c r="AV123">
        <v>59.78442530475008</v>
      </c>
      <c r="AW123">
        <v>60.255458688110082</v>
      </c>
      <c r="AX123">
        <v>63.858695388693768</v>
      </c>
      <c r="AY123">
        <v>60.573545318190085</v>
      </c>
      <c r="AZ123">
        <v>59.914101054490565</v>
      </c>
    </row>
    <row r="124" spans="2:52" x14ac:dyDescent="0.25">
      <c r="B124">
        <v>2043</v>
      </c>
      <c r="C124">
        <v>158.63360699264268</v>
      </c>
      <c r="D124">
        <v>150.99218988018481</v>
      </c>
      <c r="E124">
        <v>113.24266614052112</v>
      </c>
      <c r="F124">
        <v>159.3222225219227</v>
      </c>
      <c r="G124">
        <v>171.09364479378601</v>
      </c>
      <c r="H124">
        <v>160.32513652640267</v>
      </c>
      <c r="I124">
        <v>141.64843155789242</v>
      </c>
      <c r="J124">
        <v>156.72786966031956</v>
      </c>
      <c r="K124">
        <v>146.62935095172452</v>
      </c>
      <c r="L124">
        <v>159.67546796448269</v>
      </c>
      <c r="M124">
        <v>159.41811019232267</v>
      </c>
      <c r="N124">
        <v>159.73181676832269</v>
      </c>
      <c r="O124">
        <v>160.2028501516827</v>
      </c>
      <c r="P124">
        <v>145.27589096077662</v>
      </c>
      <c r="Q124">
        <v>160.52093678176269</v>
      </c>
      <c r="R124">
        <v>156.53570940052899</v>
      </c>
      <c r="T124">
        <v>105.65203150232402</v>
      </c>
      <c r="U124">
        <v>97.199484711751012</v>
      </c>
      <c r="V124">
        <v>66.892838474970759</v>
      </c>
      <c r="W124">
        <v>106.34064703160402</v>
      </c>
      <c r="X124">
        <v>92.246221353858232</v>
      </c>
      <c r="Y124">
        <v>107.34356103608403</v>
      </c>
      <c r="Z124">
        <v>77.73226962262936</v>
      </c>
      <c r="AA124">
        <v>101.03162794332299</v>
      </c>
      <c r="AB124">
        <v>82.792334090643777</v>
      </c>
      <c r="AC124">
        <v>106.69389247416402</v>
      </c>
      <c r="AD124">
        <v>106.43653470200402</v>
      </c>
      <c r="AE124">
        <v>106.75024127800403</v>
      </c>
      <c r="AF124">
        <v>107.22127466136402</v>
      </c>
      <c r="AG124">
        <v>75.06662595500211</v>
      </c>
      <c r="AH124">
        <v>107.53936129144402</v>
      </c>
      <c r="AI124">
        <v>102.01296929511079</v>
      </c>
      <c r="AK124">
        <v>57.953837121172704</v>
      </c>
      <c r="AL124">
        <v>59.817133911864211</v>
      </c>
      <c r="AM124">
        <v>56.151020576299942</v>
      </c>
      <c r="AN124">
        <v>58.642452650452704</v>
      </c>
      <c r="AO124">
        <v>58.486396377720389</v>
      </c>
      <c r="AP124">
        <v>59.645366654932701</v>
      </c>
      <c r="AQ124">
        <v>55.922656682989462</v>
      </c>
      <c r="AR124">
        <v>58.88204567260162</v>
      </c>
      <c r="AS124">
        <v>62.117605183927431</v>
      </c>
      <c r="AT124">
        <v>58.995698093012706</v>
      </c>
      <c r="AU124">
        <v>58.738340320852707</v>
      </c>
      <c r="AV124">
        <v>59.052046896852701</v>
      </c>
      <c r="AW124">
        <v>59.523080280212703</v>
      </c>
      <c r="AX124">
        <v>62.580777659271604</v>
      </c>
      <c r="AY124">
        <v>59.841166910292706</v>
      </c>
      <c r="AZ124">
        <v>59.164732124963081</v>
      </c>
    </row>
    <row r="125" spans="2:52" x14ac:dyDescent="0.25">
      <c r="B125">
        <v>2044</v>
      </c>
      <c r="C125">
        <v>158.56742201065259</v>
      </c>
      <c r="D125">
        <v>151.45293980266598</v>
      </c>
      <c r="E125">
        <v>113.28263323778928</v>
      </c>
      <c r="F125">
        <v>159.25603753993261</v>
      </c>
      <c r="G125">
        <v>170.78932204069176</v>
      </c>
      <c r="H125">
        <v>160.25895154441258</v>
      </c>
      <c r="I125">
        <v>141.95919642076706</v>
      </c>
      <c r="J125">
        <v>156.6848946118177</v>
      </c>
      <c r="K125">
        <v>146.66226479203274</v>
      </c>
      <c r="L125">
        <v>159.6092829824926</v>
      </c>
      <c r="M125">
        <v>159.35192521033258</v>
      </c>
      <c r="N125">
        <v>159.6656317863326</v>
      </c>
      <c r="O125">
        <v>160.13666516969261</v>
      </c>
      <c r="P125">
        <v>145.35699978746194</v>
      </c>
      <c r="Q125">
        <v>160.45475179977259</v>
      </c>
      <c r="R125">
        <v>156.54795538896178</v>
      </c>
      <c r="T125">
        <v>97.162308866312827</v>
      </c>
      <c r="U125">
        <v>90.456976495302641</v>
      </c>
      <c r="V125">
        <v>64.086542672393762</v>
      </c>
      <c r="W125">
        <v>97.850924395592827</v>
      </c>
      <c r="X125">
        <v>85.91042819554346</v>
      </c>
      <c r="Y125">
        <v>98.853838400072831</v>
      </c>
      <c r="Z125">
        <v>73.023758279699891</v>
      </c>
      <c r="AA125">
        <v>93.486700787741071</v>
      </c>
      <c r="AB125">
        <v>78.946521833529857</v>
      </c>
      <c r="AC125">
        <v>98.204169838152822</v>
      </c>
      <c r="AD125">
        <v>97.94681206599283</v>
      </c>
      <c r="AE125">
        <v>98.260518641992832</v>
      </c>
      <c r="AF125">
        <v>98.731552025352826</v>
      </c>
      <c r="AG125">
        <v>72.572720790945979</v>
      </c>
      <c r="AH125">
        <v>99.04963865543283</v>
      </c>
      <c r="AI125">
        <v>94.337827464487148</v>
      </c>
      <c r="AK125">
        <v>57.221458713275332</v>
      </c>
      <c r="AL125">
        <v>59.026906459813979</v>
      </c>
      <c r="AM125">
        <v>55.399375200181247</v>
      </c>
      <c r="AN125">
        <v>57.910074242555332</v>
      </c>
      <c r="AO125">
        <v>57.812089045144042</v>
      </c>
      <c r="AP125">
        <v>58.912988247035329</v>
      </c>
      <c r="AQ125">
        <v>55.251886414787229</v>
      </c>
      <c r="AR125">
        <v>58.063703492827614</v>
      </c>
      <c r="AS125">
        <v>61.033226980953401</v>
      </c>
      <c r="AT125">
        <v>58.263319685115334</v>
      </c>
      <c r="AU125">
        <v>58.005961912955335</v>
      </c>
      <c r="AV125">
        <v>58.31966848895533</v>
      </c>
      <c r="AW125">
        <v>58.790701872315331</v>
      </c>
      <c r="AX125">
        <v>61.302859929849454</v>
      </c>
      <c r="AY125">
        <v>59.108788502395335</v>
      </c>
      <c r="AZ125">
        <v>58.415363195435603</v>
      </c>
    </row>
    <row r="126" spans="2:52" x14ac:dyDescent="0.25">
      <c r="B126">
        <v>2045</v>
      </c>
      <c r="C126">
        <v>158.50123702866247</v>
      </c>
      <c r="D126">
        <v>151.91368972514715</v>
      </c>
      <c r="E126">
        <v>113.3226003350574</v>
      </c>
      <c r="F126">
        <v>159.18985255794249</v>
      </c>
      <c r="G126">
        <v>170.48499928759745</v>
      </c>
      <c r="H126">
        <v>160.19276656242246</v>
      </c>
      <c r="I126">
        <v>142.26996128364166</v>
      </c>
      <c r="J126">
        <v>156.64191956331584</v>
      </c>
      <c r="K126">
        <v>146.69517863234088</v>
      </c>
      <c r="L126">
        <v>159.54309800050248</v>
      </c>
      <c r="M126">
        <v>159.28574022834246</v>
      </c>
      <c r="N126">
        <v>159.59944680434248</v>
      </c>
      <c r="O126">
        <v>160.07048018770249</v>
      </c>
      <c r="P126">
        <v>145.43810861414721</v>
      </c>
      <c r="Q126">
        <v>160.38856681778248</v>
      </c>
      <c r="R126">
        <v>156.56020137739455</v>
      </c>
      <c r="T126">
        <v>88.672586230301619</v>
      </c>
      <c r="U126">
        <v>83.714468278854284</v>
      </c>
      <c r="V126">
        <v>61.280246869816779</v>
      </c>
      <c r="W126">
        <v>89.361201759581618</v>
      </c>
      <c r="X126">
        <v>79.574635037228688</v>
      </c>
      <c r="Y126">
        <v>90.364115764061623</v>
      </c>
      <c r="Z126">
        <v>68.315246936770407</v>
      </c>
      <c r="AA126">
        <v>85.941773632159155</v>
      </c>
      <c r="AB126">
        <v>75.100709576415923</v>
      </c>
      <c r="AC126">
        <v>89.714447202141614</v>
      </c>
      <c r="AD126">
        <v>89.457089429981622</v>
      </c>
      <c r="AE126">
        <v>89.770796005981623</v>
      </c>
      <c r="AF126">
        <v>90.241829389341618</v>
      </c>
      <c r="AG126">
        <v>70.078815626889849</v>
      </c>
      <c r="AH126">
        <v>90.559916019421621</v>
      </c>
      <c r="AI126">
        <v>86.662685633863504</v>
      </c>
      <c r="AK126">
        <v>56.489080305377946</v>
      </c>
      <c r="AL126">
        <v>58.236679007763719</v>
      </c>
      <c r="AM126">
        <v>54.647729824062537</v>
      </c>
      <c r="AN126">
        <v>57.177695834657946</v>
      </c>
      <c r="AO126">
        <v>57.137781712567666</v>
      </c>
      <c r="AP126">
        <v>58.180609839137944</v>
      </c>
      <c r="AQ126">
        <v>54.581116146584982</v>
      </c>
      <c r="AR126">
        <v>57.245361313053593</v>
      </c>
      <c r="AS126">
        <v>59.948848777979343</v>
      </c>
      <c r="AT126">
        <v>57.530941277217948</v>
      </c>
      <c r="AU126">
        <v>57.27358350505795</v>
      </c>
      <c r="AV126">
        <v>57.587290081057944</v>
      </c>
      <c r="AW126">
        <v>58.058323464417946</v>
      </c>
      <c r="AX126">
        <v>60.024942200427262</v>
      </c>
      <c r="AY126">
        <v>58.376410094497949</v>
      </c>
      <c r="AZ126">
        <v>57.665994265908111</v>
      </c>
    </row>
    <row r="127" spans="2:52" x14ac:dyDescent="0.25">
      <c r="B127">
        <v>2046</v>
      </c>
      <c r="C127">
        <v>156.52164076848396</v>
      </c>
      <c r="D127">
        <v>150.36409344629564</v>
      </c>
      <c r="E127">
        <v>111.85799851103884</v>
      </c>
      <c r="F127">
        <v>157.21025629776398</v>
      </c>
      <c r="G127">
        <v>168.19652140470006</v>
      </c>
      <c r="H127">
        <v>158.21317030224395</v>
      </c>
      <c r="I127">
        <v>141.11159508777348</v>
      </c>
      <c r="J127">
        <v>154.75963213138101</v>
      </c>
      <c r="K127">
        <v>145.23131434732889</v>
      </c>
      <c r="L127">
        <v>157.56350174032397</v>
      </c>
      <c r="M127">
        <v>157.30614396816395</v>
      </c>
      <c r="N127">
        <v>157.61985054416397</v>
      </c>
      <c r="O127">
        <v>158.09088392752398</v>
      </c>
      <c r="P127">
        <v>144.07604914859218</v>
      </c>
      <c r="Q127">
        <v>158.40897055760396</v>
      </c>
      <c r="R127">
        <v>154.70124960924284</v>
      </c>
      <c r="T127">
        <v>83.488928235360788</v>
      </c>
      <c r="U127">
        <v>79.893647453639602</v>
      </c>
      <c r="V127">
        <v>60.953261440947841</v>
      </c>
      <c r="W127">
        <v>84.177543764640788</v>
      </c>
      <c r="X127">
        <v>76.397144356828591</v>
      </c>
      <c r="Y127">
        <v>85.180457769120792</v>
      </c>
      <c r="Z127">
        <v>67.312446144963516</v>
      </c>
      <c r="AA127">
        <v>81.499799203518677</v>
      </c>
      <c r="AB127">
        <v>73.609216814292438</v>
      </c>
      <c r="AC127">
        <v>84.530789207200783</v>
      </c>
      <c r="AD127">
        <v>84.273431435040791</v>
      </c>
      <c r="AE127">
        <v>84.587138011040793</v>
      </c>
      <c r="AF127">
        <v>85.058171394400787</v>
      </c>
      <c r="AG127">
        <v>69.601995648855095</v>
      </c>
      <c r="AH127">
        <v>85.376258024480791</v>
      </c>
      <c r="AI127">
        <v>82.159399465548915</v>
      </c>
      <c r="AK127">
        <v>56.777541698398039</v>
      </c>
      <c r="AL127">
        <v>58.554409793411921</v>
      </c>
      <c r="AM127">
        <v>55.253311595913054</v>
      </c>
      <c r="AN127">
        <v>57.466157227678039</v>
      </c>
      <c r="AO127">
        <v>57.455439754846701</v>
      </c>
      <c r="AP127">
        <v>58.469071232158036</v>
      </c>
      <c r="AQ127">
        <v>55.087931287684128</v>
      </c>
      <c r="AR127">
        <v>57.518418333809855</v>
      </c>
      <c r="AS127">
        <v>60.210036122274971</v>
      </c>
      <c r="AT127">
        <v>57.819402670238041</v>
      </c>
      <c r="AU127">
        <v>57.562044898078042</v>
      </c>
      <c r="AV127">
        <v>57.875751474078037</v>
      </c>
      <c r="AW127">
        <v>58.346784857438038</v>
      </c>
      <c r="AX127">
        <v>60.215645077157681</v>
      </c>
      <c r="AY127">
        <v>58.664871487518042</v>
      </c>
      <c r="AZ127">
        <v>57.981037990965888</v>
      </c>
    </row>
    <row r="128" spans="2:52" x14ac:dyDescent="0.25">
      <c r="B128">
        <v>2047</v>
      </c>
      <c r="C128">
        <v>154.54204450830542</v>
      </c>
      <c r="D128">
        <v>148.81449716744407</v>
      </c>
      <c r="E128">
        <v>110.39339668702029</v>
      </c>
      <c r="F128">
        <v>155.23066003758544</v>
      </c>
      <c r="G128">
        <v>165.90804352180268</v>
      </c>
      <c r="H128">
        <v>156.23357404206541</v>
      </c>
      <c r="I128">
        <v>139.95322889190533</v>
      </c>
      <c r="J128">
        <v>152.87734469944618</v>
      </c>
      <c r="K128">
        <v>143.76745006231684</v>
      </c>
      <c r="L128">
        <v>155.58390548014543</v>
      </c>
      <c r="M128">
        <v>155.32654770798541</v>
      </c>
      <c r="N128">
        <v>155.64025428398543</v>
      </c>
      <c r="O128">
        <v>156.11128766734544</v>
      </c>
      <c r="P128">
        <v>142.71398968303708</v>
      </c>
      <c r="Q128">
        <v>156.42937429742543</v>
      </c>
      <c r="R128">
        <v>152.84229784109112</v>
      </c>
      <c r="T128">
        <v>78.305270240419972</v>
      </c>
      <c r="U128">
        <v>76.072826628424934</v>
      </c>
      <c r="V128">
        <v>60.626276012078897</v>
      </c>
      <c r="W128">
        <v>78.993885769699972</v>
      </c>
      <c r="X128">
        <v>73.219653676428507</v>
      </c>
      <c r="Y128">
        <v>79.996799774179976</v>
      </c>
      <c r="Z128">
        <v>66.309645353156625</v>
      </c>
      <c r="AA128">
        <v>77.057824774878199</v>
      </c>
      <c r="AB128">
        <v>72.117724052168981</v>
      </c>
      <c r="AC128">
        <v>79.347131212259967</v>
      </c>
      <c r="AD128">
        <v>79.089773440099975</v>
      </c>
      <c r="AE128">
        <v>79.403480016099977</v>
      </c>
      <c r="AF128">
        <v>79.874513399459971</v>
      </c>
      <c r="AG128">
        <v>69.12517567082034</v>
      </c>
      <c r="AH128">
        <v>80.192600029539975</v>
      </c>
      <c r="AI128">
        <v>77.656113297234342</v>
      </c>
      <c r="AK128">
        <v>57.066003091418132</v>
      </c>
      <c r="AL128">
        <v>58.87214057906013</v>
      </c>
      <c r="AM128">
        <v>55.858893367763564</v>
      </c>
      <c r="AN128">
        <v>57.754618620698132</v>
      </c>
      <c r="AO128">
        <v>57.773097797125736</v>
      </c>
      <c r="AP128">
        <v>58.757532625178129</v>
      </c>
      <c r="AQ128">
        <v>55.594746428783274</v>
      </c>
      <c r="AR128">
        <v>57.791475354566124</v>
      </c>
      <c r="AS128">
        <v>60.471223466570585</v>
      </c>
      <c r="AT128">
        <v>58.107864063258134</v>
      </c>
      <c r="AU128">
        <v>57.850506291098135</v>
      </c>
      <c r="AV128">
        <v>58.164212867098129</v>
      </c>
      <c r="AW128">
        <v>58.635246250458131</v>
      </c>
      <c r="AX128">
        <v>60.40634795388808</v>
      </c>
      <c r="AY128">
        <v>58.953332880538134</v>
      </c>
      <c r="AZ128">
        <v>58.29608171602365</v>
      </c>
    </row>
    <row r="129" spans="2:52" x14ac:dyDescent="0.25">
      <c r="B129">
        <v>2048</v>
      </c>
      <c r="C129">
        <v>152.56244824812688</v>
      </c>
      <c r="D129">
        <v>147.26490088859254</v>
      </c>
      <c r="E129">
        <v>108.92879486300171</v>
      </c>
      <c r="F129">
        <v>153.2510637774069</v>
      </c>
      <c r="G129">
        <v>163.6195656389053</v>
      </c>
      <c r="H129">
        <v>154.25397778188687</v>
      </c>
      <c r="I129">
        <v>138.79486269603717</v>
      </c>
      <c r="J129">
        <v>150.99505726751133</v>
      </c>
      <c r="K129">
        <v>142.30358577730479</v>
      </c>
      <c r="L129">
        <v>153.60430921996689</v>
      </c>
      <c r="M129">
        <v>153.34695144780687</v>
      </c>
      <c r="N129">
        <v>153.66065802380689</v>
      </c>
      <c r="O129">
        <v>154.1316914071669</v>
      </c>
      <c r="P129">
        <v>141.35193021748205</v>
      </c>
      <c r="Q129">
        <v>154.44977803724689</v>
      </c>
      <c r="R129">
        <v>150.98334607293941</v>
      </c>
      <c r="T129">
        <v>73.121612245479156</v>
      </c>
      <c r="U129">
        <v>72.252005803210238</v>
      </c>
      <c r="V129">
        <v>60.299290583209959</v>
      </c>
      <c r="W129">
        <v>73.810227774759156</v>
      </c>
      <c r="X129">
        <v>70.042162996028409</v>
      </c>
      <c r="Y129">
        <v>74.81314177923916</v>
      </c>
      <c r="Z129">
        <v>65.306844561349735</v>
      </c>
      <c r="AA129">
        <v>72.615850346237735</v>
      </c>
      <c r="AB129">
        <v>70.626231290045496</v>
      </c>
      <c r="AC129">
        <v>74.163473217319151</v>
      </c>
      <c r="AD129">
        <v>73.906115445159159</v>
      </c>
      <c r="AE129">
        <v>74.21982202115916</v>
      </c>
      <c r="AF129">
        <v>74.690855404519155</v>
      </c>
      <c r="AG129">
        <v>68.648355692785586</v>
      </c>
      <c r="AH129">
        <v>75.008942034599158</v>
      </c>
      <c r="AI129">
        <v>73.152827128919753</v>
      </c>
      <c r="AK129">
        <v>57.354464484438225</v>
      </c>
      <c r="AL129">
        <v>59.189871364708331</v>
      </c>
      <c r="AM129">
        <v>56.46447513961408</v>
      </c>
      <c r="AN129">
        <v>58.043080013718225</v>
      </c>
      <c r="AO129">
        <v>58.090755839404771</v>
      </c>
      <c r="AP129">
        <v>59.045994018198222</v>
      </c>
      <c r="AQ129">
        <v>56.101561569882421</v>
      </c>
      <c r="AR129">
        <v>58.064532375322386</v>
      </c>
      <c r="AS129">
        <v>60.732410810866206</v>
      </c>
      <c r="AT129">
        <v>58.396325456278227</v>
      </c>
      <c r="AU129">
        <v>58.138967684118228</v>
      </c>
      <c r="AV129">
        <v>58.452674260118222</v>
      </c>
      <c r="AW129">
        <v>58.923707643478224</v>
      </c>
      <c r="AX129">
        <v>60.597050830618485</v>
      </c>
      <c r="AY129">
        <v>59.241794273558227</v>
      </c>
      <c r="AZ129">
        <v>58.611125441081413</v>
      </c>
    </row>
    <row r="130" spans="2:52" x14ac:dyDescent="0.25">
      <c r="B130">
        <v>2049</v>
      </c>
      <c r="C130">
        <v>150.5828519879484</v>
      </c>
      <c r="D130">
        <v>145.71530460974105</v>
      </c>
      <c r="E130">
        <v>107.46419303898315</v>
      </c>
      <c r="F130">
        <v>151.27146751722842</v>
      </c>
      <c r="G130">
        <v>161.33108775600792</v>
      </c>
      <c r="H130">
        <v>152.27438152170839</v>
      </c>
      <c r="I130">
        <v>137.63649650016899</v>
      </c>
      <c r="J130">
        <v>149.11276983557653</v>
      </c>
      <c r="K130">
        <v>140.8397214922928</v>
      </c>
      <c r="L130">
        <v>151.62471295978841</v>
      </c>
      <c r="M130">
        <v>151.36735518762839</v>
      </c>
      <c r="N130">
        <v>151.68106176362841</v>
      </c>
      <c r="O130">
        <v>152.15209514698842</v>
      </c>
      <c r="P130">
        <v>139.98987075192699</v>
      </c>
      <c r="Q130">
        <v>152.4701817770684</v>
      </c>
      <c r="R130">
        <v>149.12439430478776</v>
      </c>
      <c r="T130">
        <v>67.937954250538326</v>
      </c>
      <c r="U130">
        <v>68.431184977995557</v>
      </c>
      <c r="V130">
        <v>59.972305154341022</v>
      </c>
      <c r="W130">
        <v>68.626569779818325</v>
      </c>
      <c r="X130">
        <v>66.864672315628312</v>
      </c>
      <c r="Y130">
        <v>69.62948378429833</v>
      </c>
      <c r="Z130">
        <v>64.304043769542844</v>
      </c>
      <c r="AA130">
        <v>68.173875917597272</v>
      </c>
      <c r="AB130">
        <v>69.134738527922011</v>
      </c>
      <c r="AC130">
        <v>68.979815222378321</v>
      </c>
      <c r="AD130">
        <v>68.722457450218329</v>
      </c>
      <c r="AE130">
        <v>69.03616402621833</v>
      </c>
      <c r="AF130">
        <v>69.507197409578325</v>
      </c>
      <c r="AG130">
        <v>68.171535714750831</v>
      </c>
      <c r="AH130">
        <v>69.825284039658328</v>
      </c>
      <c r="AI130">
        <v>68.649540960605165</v>
      </c>
      <c r="AK130">
        <v>57.642925877458318</v>
      </c>
      <c r="AL130">
        <v>59.507602150356533</v>
      </c>
      <c r="AM130">
        <v>57.07005691146459</v>
      </c>
      <c r="AN130">
        <v>58.331541406738317</v>
      </c>
      <c r="AO130">
        <v>58.408413881683799</v>
      </c>
      <c r="AP130">
        <v>59.334455411218315</v>
      </c>
      <c r="AQ130">
        <v>56.60837671098156</v>
      </c>
      <c r="AR130">
        <v>58.337589396078648</v>
      </c>
      <c r="AS130">
        <v>60.993598155161827</v>
      </c>
      <c r="AT130">
        <v>58.68478684929832</v>
      </c>
      <c r="AU130">
        <v>58.427429077138321</v>
      </c>
      <c r="AV130">
        <v>58.741135653138315</v>
      </c>
      <c r="AW130">
        <v>59.212169036498317</v>
      </c>
      <c r="AX130">
        <v>60.787753707348905</v>
      </c>
      <c r="AY130">
        <v>59.53025566657832</v>
      </c>
      <c r="AZ130">
        <v>58.926169166139182</v>
      </c>
    </row>
    <row r="131" spans="2:52" x14ac:dyDescent="0.25">
      <c r="B131">
        <v>2050</v>
      </c>
      <c r="C131">
        <v>148.60325572776986</v>
      </c>
      <c r="D131">
        <v>144.16570833088949</v>
      </c>
      <c r="E131">
        <v>105.99959121496461</v>
      </c>
      <c r="F131">
        <v>149.29187125704988</v>
      </c>
      <c r="G131">
        <v>159.04260987311054</v>
      </c>
      <c r="H131">
        <v>150.29478526152985</v>
      </c>
      <c r="I131">
        <v>136.47813030430083</v>
      </c>
      <c r="J131">
        <v>147.2304824036417</v>
      </c>
      <c r="K131">
        <v>139.37585720728077</v>
      </c>
      <c r="L131">
        <v>149.64511669960987</v>
      </c>
      <c r="M131">
        <v>149.38775892744985</v>
      </c>
      <c r="N131">
        <v>149.70146550344987</v>
      </c>
      <c r="O131">
        <v>150.17249888680988</v>
      </c>
      <c r="P131">
        <v>138.62781128637195</v>
      </c>
      <c r="Q131">
        <v>150.49058551688987</v>
      </c>
      <c r="R131">
        <v>147.26544253663604</v>
      </c>
      <c r="T131">
        <v>62.754296255597495</v>
      </c>
      <c r="U131">
        <v>64.610364152780861</v>
      </c>
      <c r="V131">
        <v>59.645319725472071</v>
      </c>
      <c r="W131">
        <v>63.442911784877495</v>
      </c>
      <c r="X131">
        <v>63.687181635228221</v>
      </c>
      <c r="Y131">
        <v>64.4458257893575</v>
      </c>
      <c r="Z131">
        <v>63.301242977735939</v>
      </c>
      <c r="AA131">
        <v>63.73190148895678</v>
      </c>
      <c r="AB131">
        <v>67.643245765798525</v>
      </c>
      <c r="AC131">
        <v>63.796157227437497</v>
      </c>
      <c r="AD131">
        <v>63.538799455277498</v>
      </c>
      <c r="AE131">
        <v>63.852506031277493</v>
      </c>
      <c r="AF131">
        <v>64.323539414637494</v>
      </c>
      <c r="AG131">
        <v>67.694715736716063</v>
      </c>
      <c r="AH131">
        <v>64.641626044717498</v>
      </c>
      <c r="AI131">
        <v>64.146254792290577</v>
      </c>
      <c r="AK131">
        <v>57.931387270478396</v>
      </c>
      <c r="AL131">
        <v>59.825332936004727</v>
      </c>
      <c r="AM131">
        <v>57.675638683315093</v>
      </c>
      <c r="AN131">
        <v>58.620002799758396</v>
      </c>
      <c r="AO131">
        <v>58.726071923962827</v>
      </c>
      <c r="AP131">
        <v>59.622916804238393</v>
      </c>
      <c r="AQ131">
        <v>57.115191852080692</v>
      </c>
      <c r="AR131">
        <v>58.610646416834896</v>
      </c>
      <c r="AS131">
        <v>61.254785499457434</v>
      </c>
      <c r="AT131">
        <v>58.973248242318398</v>
      </c>
      <c r="AU131">
        <v>58.715890470158399</v>
      </c>
      <c r="AV131">
        <v>59.029597046158393</v>
      </c>
      <c r="AW131">
        <v>59.500630429518395</v>
      </c>
      <c r="AX131">
        <v>60.978456584079289</v>
      </c>
      <c r="AY131">
        <v>59.818717059598399</v>
      </c>
      <c r="AZ131">
        <v>59.241212891196938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B1E89-0DAB-43C5-B304-9045D633F6DC}">
  <dimension ref="A1:P42"/>
  <sheetViews>
    <sheetView workbookViewId="0">
      <selection activeCell="J41" sqref="J41"/>
    </sheetView>
  </sheetViews>
  <sheetFormatPr defaultRowHeight="13.8" x14ac:dyDescent="0.25"/>
  <sheetData>
    <row r="1" spans="1:16" x14ac:dyDescent="0.25">
      <c r="A1" t="s">
        <v>78</v>
      </c>
      <c r="E1" t="s">
        <v>2</v>
      </c>
      <c r="F1" t="s">
        <v>79</v>
      </c>
      <c r="G1" t="s">
        <v>80</v>
      </c>
      <c r="N1" t="s">
        <v>25</v>
      </c>
      <c r="O1" t="s">
        <v>79</v>
      </c>
      <c r="P1" t="s">
        <v>80</v>
      </c>
    </row>
    <row r="2" spans="1:16" x14ac:dyDescent="0.25">
      <c r="A2">
        <v>2030</v>
      </c>
      <c r="B2">
        <v>37</v>
      </c>
      <c r="D2">
        <v>2010</v>
      </c>
      <c r="E2">
        <v>28</v>
      </c>
      <c r="F2">
        <f t="shared" ref="F2:F42" si="0">(E2-3.2)/100</f>
        <v>0.248</v>
      </c>
      <c r="G2">
        <f t="shared" ref="G2:G42" si="1">1000000000/F2/1000</f>
        <v>4032258.064516129</v>
      </c>
      <c r="I2">
        <v>2010</v>
      </c>
      <c r="M2">
        <v>2010</v>
      </c>
      <c r="N2">
        <v>32.5</v>
      </c>
      <c r="O2">
        <v>0.29299999999999998</v>
      </c>
      <c r="P2">
        <f t="shared" ref="P2:P42" si="2">1000000000/O2/1000</f>
        <v>3412969.2832764508</v>
      </c>
    </row>
    <row r="3" spans="1:16" x14ac:dyDescent="0.25">
      <c r="D3">
        <v>2011</v>
      </c>
      <c r="E3">
        <v>28</v>
      </c>
      <c r="F3">
        <f t="shared" si="0"/>
        <v>0.248</v>
      </c>
      <c r="G3">
        <f t="shared" si="1"/>
        <v>4032258.064516129</v>
      </c>
      <c r="I3">
        <v>2011</v>
      </c>
      <c r="M3">
        <v>2011</v>
      </c>
      <c r="N3">
        <v>32.5</v>
      </c>
      <c r="O3">
        <v>0.29299999999999998</v>
      </c>
      <c r="P3">
        <f t="shared" si="2"/>
        <v>3412969.2832764508</v>
      </c>
    </row>
    <row r="4" spans="1:16" x14ac:dyDescent="0.25">
      <c r="A4" t="s">
        <v>81</v>
      </c>
      <c r="D4">
        <v>2012</v>
      </c>
      <c r="E4">
        <v>28</v>
      </c>
      <c r="F4">
        <f t="shared" si="0"/>
        <v>0.248</v>
      </c>
      <c r="G4">
        <f t="shared" si="1"/>
        <v>4032258.064516129</v>
      </c>
      <c r="I4">
        <v>2012</v>
      </c>
      <c r="M4">
        <v>2012</v>
      </c>
      <c r="N4">
        <v>32.5</v>
      </c>
      <c r="O4">
        <v>0.29299999999999998</v>
      </c>
      <c r="P4">
        <f t="shared" si="2"/>
        <v>3412969.2832764508</v>
      </c>
    </row>
    <row r="5" spans="1:16" x14ac:dyDescent="0.25">
      <c r="A5">
        <v>2035</v>
      </c>
      <c r="B5">
        <v>36</v>
      </c>
      <c r="D5">
        <v>2013</v>
      </c>
      <c r="E5">
        <v>28</v>
      </c>
      <c r="F5">
        <f t="shared" si="0"/>
        <v>0.248</v>
      </c>
      <c r="G5">
        <f t="shared" si="1"/>
        <v>4032258.064516129</v>
      </c>
      <c r="I5">
        <v>2013</v>
      </c>
      <c r="M5">
        <v>2013</v>
      </c>
      <c r="N5">
        <v>32.5</v>
      </c>
      <c r="O5">
        <v>0.29299999999999998</v>
      </c>
      <c r="P5">
        <f t="shared" si="2"/>
        <v>3412969.2832764508</v>
      </c>
    </row>
    <row r="6" spans="1:16" x14ac:dyDescent="0.25">
      <c r="D6">
        <v>2014</v>
      </c>
      <c r="E6">
        <v>28</v>
      </c>
      <c r="F6">
        <f t="shared" si="0"/>
        <v>0.248</v>
      </c>
      <c r="G6">
        <f t="shared" si="1"/>
        <v>4032258.064516129</v>
      </c>
      <c r="I6">
        <v>2014</v>
      </c>
      <c r="M6">
        <v>2014</v>
      </c>
      <c r="N6">
        <v>32.5</v>
      </c>
      <c r="O6">
        <v>0.29299999999999998</v>
      </c>
      <c r="P6">
        <f t="shared" si="2"/>
        <v>3412969.2832764508</v>
      </c>
    </row>
    <row r="7" spans="1:16" x14ac:dyDescent="0.25">
      <c r="D7">
        <v>2015</v>
      </c>
      <c r="E7">
        <v>28</v>
      </c>
      <c r="F7">
        <f t="shared" si="0"/>
        <v>0.248</v>
      </c>
      <c r="G7">
        <f t="shared" si="1"/>
        <v>4032258.064516129</v>
      </c>
      <c r="I7">
        <v>2015</v>
      </c>
      <c r="M7">
        <v>2015</v>
      </c>
      <c r="N7">
        <v>32.5</v>
      </c>
      <c r="O7">
        <v>0.29299999999999998</v>
      </c>
      <c r="P7">
        <f t="shared" si="2"/>
        <v>3412969.2832764508</v>
      </c>
    </row>
    <row r="8" spans="1:16" x14ac:dyDescent="0.25">
      <c r="D8">
        <v>2016</v>
      </c>
      <c r="E8">
        <v>28</v>
      </c>
      <c r="F8">
        <f t="shared" si="0"/>
        <v>0.248</v>
      </c>
      <c r="G8">
        <f t="shared" si="1"/>
        <v>4032258.064516129</v>
      </c>
      <c r="I8">
        <v>2016</v>
      </c>
      <c r="M8">
        <v>2016</v>
      </c>
      <c r="N8">
        <v>32.5</v>
      </c>
      <c r="O8">
        <v>0.29299999999999998</v>
      </c>
      <c r="P8">
        <f t="shared" si="2"/>
        <v>3412969.2832764508</v>
      </c>
    </row>
    <row r="9" spans="1:16" x14ac:dyDescent="0.25">
      <c r="D9">
        <v>2017</v>
      </c>
      <c r="E9">
        <v>28</v>
      </c>
      <c r="F9">
        <f t="shared" si="0"/>
        <v>0.248</v>
      </c>
      <c r="G9">
        <f t="shared" si="1"/>
        <v>4032258.064516129</v>
      </c>
      <c r="I9">
        <v>2017</v>
      </c>
      <c r="M9">
        <v>2017</v>
      </c>
      <c r="N9">
        <v>32.5</v>
      </c>
      <c r="O9">
        <v>0.29299999999999998</v>
      </c>
      <c r="P9">
        <f t="shared" si="2"/>
        <v>3412969.2832764508</v>
      </c>
    </row>
    <row r="10" spans="1:16" x14ac:dyDescent="0.25">
      <c r="D10">
        <v>2018</v>
      </c>
      <c r="E10">
        <v>28</v>
      </c>
      <c r="F10">
        <f t="shared" si="0"/>
        <v>0.248</v>
      </c>
      <c r="G10">
        <f t="shared" si="1"/>
        <v>4032258.064516129</v>
      </c>
      <c r="I10">
        <v>2018</v>
      </c>
      <c r="M10">
        <v>2018</v>
      </c>
      <c r="N10">
        <v>32.5</v>
      </c>
      <c r="O10">
        <v>0.29299999999999998</v>
      </c>
      <c r="P10">
        <f t="shared" si="2"/>
        <v>3412969.2832764508</v>
      </c>
    </row>
    <row r="11" spans="1:16" x14ac:dyDescent="0.25">
      <c r="D11">
        <v>2019</v>
      </c>
      <c r="E11">
        <v>28</v>
      </c>
      <c r="F11">
        <f t="shared" si="0"/>
        <v>0.248</v>
      </c>
      <c r="G11">
        <f t="shared" si="1"/>
        <v>4032258.064516129</v>
      </c>
      <c r="I11">
        <v>2019</v>
      </c>
      <c r="M11">
        <v>2019</v>
      </c>
      <c r="N11">
        <v>32.5</v>
      </c>
      <c r="O11">
        <v>0.29299999999999998</v>
      </c>
      <c r="P11">
        <f t="shared" si="2"/>
        <v>3412969.2832764508</v>
      </c>
    </row>
    <row r="12" spans="1:16" x14ac:dyDescent="0.25">
      <c r="D12">
        <v>2020</v>
      </c>
      <c r="E12">
        <v>28</v>
      </c>
      <c r="F12">
        <f t="shared" si="0"/>
        <v>0.248</v>
      </c>
      <c r="G12">
        <f t="shared" si="1"/>
        <v>4032258.064516129</v>
      </c>
      <c r="I12">
        <v>2020</v>
      </c>
      <c r="M12">
        <v>2020</v>
      </c>
      <c r="N12">
        <v>32.5</v>
      </c>
      <c r="O12">
        <v>0.29299999999999998</v>
      </c>
      <c r="P12">
        <f t="shared" si="2"/>
        <v>3412969.2832764508</v>
      </c>
    </row>
    <row r="13" spans="1:16" x14ac:dyDescent="0.25">
      <c r="D13">
        <v>2021</v>
      </c>
      <c r="E13">
        <v>28</v>
      </c>
      <c r="F13">
        <f t="shared" si="0"/>
        <v>0.248</v>
      </c>
      <c r="G13">
        <f t="shared" si="1"/>
        <v>4032258.064516129</v>
      </c>
      <c r="I13">
        <v>2021</v>
      </c>
      <c r="M13">
        <v>2021</v>
      </c>
      <c r="N13">
        <v>32.5</v>
      </c>
      <c r="O13">
        <v>0.29299999999999998</v>
      </c>
      <c r="P13">
        <f t="shared" si="2"/>
        <v>3412969.2832764508</v>
      </c>
    </row>
    <row r="14" spans="1:16" x14ac:dyDescent="0.25">
      <c r="D14">
        <v>2022</v>
      </c>
      <c r="E14">
        <v>28</v>
      </c>
      <c r="F14">
        <f t="shared" si="0"/>
        <v>0.248</v>
      </c>
      <c r="G14">
        <f t="shared" si="1"/>
        <v>4032258.064516129</v>
      </c>
      <c r="I14">
        <v>2022</v>
      </c>
      <c r="M14">
        <v>2022</v>
      </c>
      <c r="N14">
        <v>32.5</v>
      </c>
      <c r="O14">
        <v>0.29299999999999998</v>
      </c>
      <c r="P14">
        <f t="shared" si="2"/>
        <v>3412969.2832764508</v>
      </c>
    </row>
    <row r="15" spans="1:16" x14ac:dyDescent="0.25">
      <c r="D15">
        <v>2023</v>
      </c>
      <c r="E15">
        <v>28</v>
      </c>
      <c r="F15">
        <f t="shared" si="0"/>
        <v>0.248</v>
      </c>
      <c r="G15">
        <f t="shared" si="1"/>
        <v>4032258.064516129</v>
      </c>
      <c r="I15">
        <v>2023</v>
      </c>
      <c r="M15">
        <v>2023</v>
      </c>
      <c r="N15">
        <v>32.5</v>
      </c>
      <c r="O15">
        <v>0.29299999999999998</v>
      </c>
      <c r="P15">
        <f t="shared" si="2"/>
        <v>3412969.2832764508</v>
      </c>
    </row>
    <row r="16" spans="1:16" x14ac:dyDescent="0.25">
      <c r="D16">
        <v>2024</v>
      </c>
      <c r="E16">
        <f t="shared" ref="E16:E27" si="3">E15+($B$5-$E$15)/($A$5-$D$15)</f>
        <v>28.666666666666668</v>
      </c>
      <c r="F16">
        <f t="shared" si="0"/>
        <v>0.25466666666666671</v>
      </c>
      <c r="G16">
        <f t="shared" si="1"/>
        <v>3926701.5706806276</v>
      </c>
      <c r="I16">
        <v>2024</v>
      </c>
      <c r="M16">
        <v>2024</v>
      </c>
      <c r="N16">
        <v>33.9</v>
      </c>
      <c r="O16">
        <f>(N16-3.2)/100</f>
        <v>0.307</v>
      </c>
      <c r="P16">
        <f t="shared" si="2"/>
        <v>3257328.9902280131</v>
      </c>
    </row>
    <row r="17" spans="4:16" x14ac:dyDescent="0.25">
      <c r="D17">
        <v>2025</v>
      </c>
      <c r="E17">
        <f t="shared" si="3"/>
        <v>29.333333333333336</v>
      </c>
      <c r="F17">
        <f t="shared" si="0"/>
        <v>0.26133333333333336</v>
      </c>
      <c r="G17">
        <f t="shared" si="1"/>
        <v>3826530.6122448975</v>
      </c>
      <c r="I17">
        <v>2025</v>
      </c>
      <c r="M17">
        <v>2025</v>
      </c>
      <c r="N17">
        <f t="shared" ref="N17:N22" si="4">N16+($B$2-$N$16)/($A$2-$M$16)</f>
        <v>34.416666666666664</v>
      </c>
      <c r="O17">
        <f t="shared" ref="O17:O42" si="5">(N17-3.2)/100</f>
        <v>0.31216666666666665</v>
      </c>
      <c r="P17">
        <f t="shared" si="2"/>
        <v>3203416.9781099842</v>
      </c>
    </row>
    <row r="18" spans="4:16" x14ac:dyDescent="0.25">
      <c r="D18">
        <v>2026</v>
      </c>
      <c r="E18">
        <f t="shared" si="3"/>
        <v>30.000000000000004</v>
      </c>
      <c r="F18">
        <f t="shared" si="0"/>
        <v>0.26800000000000002</v>
      </c>
      <c r="G18">
        <f t="shared" si="1"/>
        <v>3731343.2835820895</v>
      </c>
      <c r="I18">
        <v>2026</v>
      </c>
      <c r="M18">
        <v>2026</v>
      </c>
      <c r="N18">
        <f t="shared" si="4"/>
        <v>34.93333333333333</v>
      </c>
      <c r="O18">
        <f t="shared" si="5"/>
        <v>0.3173333333333333</v>
      </c>
      <c r="P18">
        <f t="shared" si="2"/>
        <v>3151260.5042016814</v>
      </c>
    </row>
    <row r="19" spans="4:16" x14ac:dyDescent="0.25">
      <c r="D19">
        <v>2027</v>
      </c>
      <c r="E19">
        <f t="shared" si="3"/>
        <v>30.666666666666671</v>
      </c>
      <c r="F19">
        <f t="shared" si="0"/>
        <v>0.27466666666666673</v>
      </c>
      <c r="G19">
        <f t="shared" si="1"/>
        <v>3640776.6990291253</v>
      </c>
      <c r="I19">
        <v>2027</v>
      </c>
      <c r="M19">
        <v>2027</v>
      </c>
      <c r="N19">
        <f t="shared" si="4"/>
        <v>35.449999999999996</v>
      </c>
      <c r="O19">
        <f t="shared" si="5"/>
        <v>0.32249999999999995</v>
      </c>
      <c r="P19">
        <f t="shared" si="2"/>
        <v>3100775.1937984498</v>
      </c>
    </row>
    <row r="20" spans="4:16" x14ac:dyDescent="0.25">
      <c r="D20">
        <v>2028</v>
      </c>
      <c r="E20">
        <f t="shared" si="3"/>
        <v>31.333333333333339</v>
      </c>
      <c r="F20">
        <f t="shared" si="0"/>
        <v>0.28133333333333338</v>
      </c>
      <c r="G20">
        <f t="shared" si="1"/>
        <v>3554502.3696682458</v>
      </c>
      <c r="I20">
        <v>2028</v>
      </c>
      <c r="M20">
        <v>2028</v>
      </c>
      <c r="N20">
        <f t="shared" si="4"/>
        <v>35.966666666666661</v>
      </c>
      <c r="O20">
        <f t="shared" si="5"/>
        <v>0.32766666666666661</v>
      </c>
      <c r="P20">
        <f t="shared" si="2"/>
        <v>3051881.9938962366</v>
      </c>
    </row>
    <row r="21" spans="4:16" x14ac:dyDescent="0.25">
      <c r="D21">
        <v>2029</v>
      </c>
      <c r="E21">
        <f t="shared" si="3"/>
        <v>32.000000000000007</v>
      </c>
      <c r="F21">
        <f t="shared" si="0"/>
        <v>0.28800000000000009</v>
      </c>
      <c r="G21">
        <f t="shared" si="1"/>
        <v>3472222.2222222215</v>
      </c>
      <c r="I21">
        <v>2029</v>
      </c>
      <c r="M21">
        <v>2029</v>
      </c>
      <c r="N21">
        <f t="shared" si="4"/>
        <v>36.483333333333327</v>
      </c>
      <c r="O21">
        <f t="shared" si="5"/>
        <v>0.33283333333333326</v>
      </c>
      <c r="P21">
        <f t="shared" si="2"/>
        <v>3004506.7601402113</v>
      </c>
    </row>
    <row r="22" spans="4:16" x14ac:dyDescent="0.25">
      <c r="D22">
        <v>2030</v>
      </c>
      <c r="E22">
        <f t="shared" si="3"/>
        <v>32.666666666666671</v>
      </c>
      <c r="F22">
        <f t="shared" si="0"/>
        <v>0.29466666666666674</v>
      </c>
      <c r="G22">
        <f t="shared" si="1"/>
        <v>3393665.1583710397</v>
      </c>
      <c r="I22">
        <v>2030</v>
      </c>
      <c r="M22">
        <v>2030</v>
      </c>
      <c r="N22">
        <f t="shared" si="4"/>
        <v>36.999999999999993</v>
      </c>
      <c r="O22">
        <f t="shared" si="5"/>
        <v>0.33799999999999991</v>
      </c>
      <c r="P22">
        <f t="shared" si="2"/>
        <v>2958579.8816568055</v>
      </c>
    </row>
    <row r="23" spans="4:16" x14ac:dyDescent="0.25">
      <c r="D23">
        <v>2031</v>
      </c>
      <c r="E23">
        <f t="shared" si="3"/>
        <v>33.333333333333336</v>
      </c>
      <c r="F23">
        <f t="shared" si="0"/>
        <v>0.30133333333333334</v>
      </c>
      <c r="G23">
        <f t="shared" si="1"/>
        <v>3318584.0707964604</v>
      </c>
      <c r="I23">
        <v>2031</v>
      </c>
      <c r="M23">
        <v>2031</v>
      </c>
      <c r="N23">
        <v>37</v>
      </c>
      <c r="O23">
        <f t="shared" si="5"/>
        <v>0.33799999999999997</v>
      </c>
      <c r="P23">
        <f t="shared" si="2"/>
        <v>2958579.8816568051</v>
      </c>
    </row>
    <row r="24" spans="4:16" x14ac:dyDescent="0.25">
      <c r="D24">
        <v>2032</v>
      </c>
      <c r="E24">
        <f t="shared" si="3"/>
        <v>34</v>
      </c>
      <c r="F24">
        <f t="shared" si="0"/>
        <v>0.308</v>
      </c>
      <c r="G24">
        <f t="shared" si="1"/>
        <v>3246753.246753247</v>
      </c>
      <c r="I24">
        <v>2032</v>
      </c>
      <c r="M24">
        <v>2032</v>
      </c>
      <c r="N24">
        <v>37</v>
      </c>
      <c r="O24">
        <f t="shared" si="5"/>
        <v>0.33799999999999997</v>
      </c>
      <c r="P24">
        <f t="shared" si="2"/>
        <v>2958579.8816568051</v>
      </c>
    </row>
    <row r="25" spans="4:16" x14ac:dyDescent="0.25">
      <c r="D25">
        <v>2033</v>
      </c>
      <c r="E25">
        <f t="shared" si="3"/>
        <v>34.666666666666664</v>
      </c>
      <c r="F25">
        <f t="shared" si="0"/>
        <v>0.31466666666666665</v>
      </c>
      <c r="G25">
        <f t="shared" si="1"/>
        <v>3177966.1016949154</v>
      </c>
      <c r="I25">
        <v>2033</v>
      </c>
      <c r="M25">
        <v>2033</v>
      </c>
      <c r="N25">
        <v>37</v>
      </c>
      <c r="O25">
        <f t="shared" si="5"/>
        <v>0.33799999999999997</v>
      </c>
      <c r="P25">
        <f t="shared" si="2"/>
        <v>2958579.8816568051</v>
      </c>
    </row>
    <row r="26" spans="4:16" x14ac:dyDescent="0.25">
      <c r="D26">
        <v>2034</v>
      </c>
      <c r="E26">
        <f t="shared" si="3"/>
        <v>35.333333333333329</v>
      </c>
      <c r="F26">
        <f t="shared" si="0"/>
        <v>0.32133333333333325</v>
      </c>
      <c r="G26">
        <f t="shared" si="1"/>
        <v>3112033.1950207478</v>
      </c>
      <c r="I26">
        <v>2034</v>
      </c>
      <c r="M26">
        <v>2034</v>
      </c>
      <c r="N26">
        <v>37</v>
      </c>
      <c r="O26">
        <f t="shared" si="5"/>
        <v>0.33799999999999997</v>
      </c>
      <c r="P26">
        <f t="shared" si="2"/>
        <v>2958579.8816568051</v>
      </c>
    </row>
    <row r="27" spans="4:16" x14ac:dyDescent="0.25">
      <c r="D27">
        <v>2035</v>
      </c>
      <c r="E27">
        <f t="shared" si="3"/>
        <v>35.999999999999993</v>
      </c>
      <c r="F27">
        <f t="shared" si="0"/>
        <v>0.3279999999999999</v>
      </c>
      <c r="G27">
        <f t="shared" si="1"/>
        <v>3048780.487804879</v>
      </c>
      <c r="I27">
        <v>2035</v>
      </c>
      <c r="M27">
        <v>2035</v>
      </c>
      <c r="N27">
        <v>37</v>
      </c>
      <c r="O27">
        <f t="shared" si="5"/>
        <v>0.33799999999999997</v>
      </c>
      <c r="P27">
        <f t="shared" si="2"/>
        <v>2958579.8816568051</v>
      </c>
    </row>
    <row r="28" spans="4:16" x14ac:dyDescent="0.25">
      <c r="D28">
        <v>2036</v>
      </c>
      <c r="E28">
        <v>36</v>
      </c>
      <c r="F28">
        <f t="shared" si="0"/>
        <v>0.32799999999999996</v>
      </c>
      <c r="G28">
        <f t="shared" si="1"/>
        <v>3048780.487804878</v>
      </c>
      <c r="I28">
        <v>2036</v>
      </c>
      <c r="M28">
        <v>2036</v>
      </c>
      <c r="N28">
        <v>37</v>
      </c>
      <c r="O28">
        <f t="shared" si="5"/>
        <v>0.33799999999999997</v>
      </c>
      <c r="P28">
        <f t="shared" si="2"/>
        <v>2958579.8816568051</v>
      </c>
    </row>
    <row r="29" spans="4:16" x14ac:dyDescent="0.25">
      <c r="D29">
        <v>2037</v>
      </c>
      <c r="E29">
        <v>36</v>
      </c>
      <c r="F29">
        <f t="shared" si="0"/>
        <v>0.32799999999999996</v>
      </c>
      <c r="G29">
        <f t="shared" si="1"/>
        <v>3048780.487804878</v>
      </c>
      <c r="I29">
        <v>2037</v>
      </c>
      <c r="M29">
        <v>2037</v>
      </c>
      <c r="N29">
        <v>37</v>
      </c>
      <c r="O29">
        <f t="shared" si="5"/>
        <v>0.33799999999999997</v>
      </c>
      <c r="P29">
        <f t="shared" si="2"/>
        <v>2958579.8816568051</v>
      </c>
    </row>
    <row r="30" spans="4:16" x14ac:dyDescent="0.25">
      <c r="D30">
        <v>2038</v>
      </c>
      <c r="E30">
        <v>36</v>
      </c>
      <c r="F30">
        <f t="shared" si="0"/>
        <v>0.32799999999999996</v>
      </c>
      <c r="G30">
        <f t="shared" si="1"/>
        <v>3048780.487804878</v>
      </c>
      <c r="I30">
        <v>2038</v>
      </c>
      <c r="M30">
        <v>2038</v>
      </c>
      <c r="N30">
        <v>37</v>
      </c>
      <c r="O30">
        <f t="shared" si="5"/>
        <v>0.33799999999999997</v>
      </c>
      <c r="P30">
        <f t="shared" si="2"/>
        <v>2958579.8816568051</v>
      </c>
    </row>
    <row r="31" spans="4:16" x14ac:dyDescent="0.25">
      <c r="D31">
        <v>2039</v>
      </c>
      <c r="E31">
        <v>36</v>
      </c>
      <c r="F31">
        <f t="shared" si="0"/>
        <v>0.32799999999999996</v>
      </c>
      <c r="G31">
        <f t="shared" si="1"/>
        <v>3048780.487804878</v>
      </c>
      <c r="I31">
        <v>2039</v>
      </c>
      <c r="M31">
        <v>2039</v>
      </c>
      <c r="N31">
        <v>37</v>
      </c>
      <c r="O31">
        <f t="shared" si="5"/>
        <v>0.33799999999999997</v>
      </c>
      <c r="P31">
        <f t="shared" si="2"/>
        <v>2958579.8816568051</v>
      </c>
    </row>
    <row r="32" spans="4:16" x14ac:dyDescent="0.25">
      <c r="D32">
        <v>2040</v>
      </c>
      <c r="E32">
        <v>36</v>
      </c>
      <c r="F32">
        <f t="shared" si="0"/>
        <v>0.32799999999999996</v>
      </c>
      <c r="G32">
        <f t="shared" si="1"/>
        <v>3048780.487804878</v>
      </c>
      <c r="I32">
        <v>2040</v>
      </c>
      <c r="M32">
        <v>2040</v>
      </c>
      <c r="N32">
        <v>37</v>
      </c>
      <c r="O32">
        <f t="shared" si="5"/>
        <v>0.33799999999999997</v>
      </c>
      <c r="P32">
        <f t="shared" si="2"/>
        <v>2958579.8816568051</v>
      </c>
    </row>
    <row r="33" spans="4:16" x14ac:dyDescent="0.25">
      <c r="D33">
        <v>2041</v>
      </c>
      <c r="E33">
        <v>36</v>
      </c>
      <c r="F33">
        <f t="shared" si="0"/>
        <v>0.32799999999999996</v>
      </c>
      <c r="G33">
        <f t="shared" si="1"/>
        <v>3048780.487804878</v>
      </c>
      <c r="I33">
        <v>2041</v>
      </c>
      <c r="M33">
        <v>2041</v>
      </c>
      <c r="N33">
        <v>37</v>
      </c>
      <c r="O33">
        <f t="shared" si="5"/>
        <v>0.33799999999999997</v>
      </c>
      <c r="P33">
        <f t="shared" si="2"/>
        <v>2958579.8816568051</v>
      </c>
    </row>
    <row r="34" spans="4:16" x14ac:dyDescent="0.25">
      <c r="D34">
        <v>2042</v>
      </c>
      <c r="E34">
        <v>36</v>
      </c>
      <c r="F34">
        <f t="shared" si="0"/>
        <v>0.32799999999999996</v>
      </c>
      <c r="G34">
        <f t="shared" si="1"/>
        <v>3048780.487804878</v>
      </c>
      <c r="I34">
        <v>2042</v>
      </c>
      <c r="M34">
        <v>2042</v>
      </c>
      <c r="N34">
        <v>37</v>
      </c>
      <c r="O34">
        <f t="shared" si="5"/>
        <v>0.33799999999999997</v>
      </c>
      <c r="P34">
        <f t="shared" si="2"/>
        <v>2958579.8816568051</v>
      </c>
    </row>
    <row r="35" spans="4:16" x14ac:dyDescent="0.25">
      <c r="D35">
        <v>2043</v>
      </c>
      <c r="E35">
        <v>36</v>
      </c>
      <c r="F35">
        <f t="shared" si="0"/>
        <v>0.32799999999999996</v>
      </c>
      <c r="G35">
        <f t="shared" si="1"/>
        <v>3048780.487804878</v>
      </c>
      <c r="I35">
        <v>2043</v>
      </c>
      <c r="M35">
        <v>2043</v>
      </c>
      <c r="N35">
        <v>37</v>
      </c>
      <c r="O35">
        <f t="shared" si="5"/>
        <v>0.33799999999999997</v>
      </c>
      <c r="P35">
        <f t="shared" si="2"/>
        <v>2958579.8816568051</v>
      </c>
    </row>
    <row r="36" spans="4:16" x14ac:dyDescent="0.25">
      <c r="D36">
        <v>2044</v>
      </c>
      <c r="E36">
        <v>36</v>
      </c>
      <c r="F36">
        <f t="shared" si="0"/>
        <v>0.32799999999999996</v>
      </c>
      <c r="G36">
        <f t="shared" si="1"/>
        <v>3048780.487804878</v>
      </c>
      <c r="I36">
        <v>2044</v>
      </c>
      <c r="M36">
        <v>2044</v>
      </c>
      <c r="N36">
        <v>37</v>
      </c>
      <c r="O36">
        <f t="shared" si="5"/>
        <v>0.33799999999999997</v>
      </c>
      <c r="P36">
        <f t="shared" si="2"/>
        <v>2958579.8816568051</v>
      </c>
    </row>
    <row r="37" spans="4:16" x14ac:dyDescent="0.25">
      <c r="D37">
        <v>2045</v>
      </c>
      <c r="E37">
        <v>36</v>
      </c>
      <c r="F37">
        <f t="shared" si="0"/>
        <v>0.32799999999999996</v>
      </c>
      <c r="G37">
        <f t="shared" si="1"/>
        <v>3048780.487804878</v>
      </c>
      <c r="I37">
        <v>2045</v>
      </c>
      <c r="M37">
        <v>2045</v>
      </c>
      <c r="N37">
        <v>37</v>
      </c>
      <c r="O37">
        <f t="shared" si="5"/>
        <v>0.33799999999999997</v>
      </c>
      <c r="P37">
        <f t="shared" si="2"/>
        <v>2958579.8816568051</v>
      </c>
    </row>
    <row r="38" spans="4:16" x14ac:dyDescent="0.25">
      <c r="D38">
        <v>2046</v>
      </c>
      <c r="E38">
        <v>36</v>
      </c>
      <c r="F38">
        <f t="shared" si="0"/>
        <v>0.32799999999999996</v>
      </c>
      <c r="G38">
        <f t="shared" si="1"/>
        <v>3048780.487804878</v>
      </c>
      <c r="I38">
        <v>2046</v>
      </c>
      <c r="M38">
        <v>2046</v>
      </c>
      <c r="N38">
        <v>37</v>
      </c>
      <c r="O38">
        <f t="shared" si="5"/>
        <v>0.33799999999999997</v>
      </c>
      <c r="P38">
        <f t="shared" si="2"/>
        <v>2958579.8816568051</v>
      </c>
    </row>
    <row r="39" spans="4:16" x14ac:dyDescent="0.25">
      <c r="D39">
        <v>2047</v>
      </c>
      <c r="E39">
        <v>36</v>
      </c>
      <c r="F39">
        <f t="shared" si="0"/>
        <v>0.32799999999999996</v>
      </c>
      <c r="G39">
        <f t="shared" si="1"/>
        <v>3048780.487804878</v>
      </c>
      <c r="I39">
        <v>2047</v>
      </c>
      <c r="M39">
        <v>2047</v>
      </c>
      <c r="N39">
        <v>37</v>
      </c>
      <c r="O39">
        <f t="shared" si="5"/>
        <v>0.33799999999999997</v>
      </c>
      <c r="P39">
        <f t="shared" si="2"/>
        <v>2958579.8816568051</v>
      </c>
    </row>
    <row r="40" spans="4:16" x14ac:dyDescent="0.25">
      <c r="D40">
        <v>2048</v>
      </c>
      <c r="E40">
        <v>36</v>
      </c>
      <c r="F40">
        <f t="shared" si="0"/>
        <v>0.32799999999999996</v>
      </c>
      <c r="G40">
        <f t="shared" si="1"/>
        <v>3048780.487804878</v>
      </c>
      <c r="I40">
        <v>2048</v>
      </c>
      <c r="M40">
        <v>2048</v>
      </c>
      <c r="N40">
        <v>37</v>
      </c>
      <c r="O40">
        <f t="shared" si="5"/>
        <v>0.33799999999999997</v>
      </c>
      <c r="P40">
        <f t="shared" si="2"/>
        <v>2958579.8816568051</v>
      </c>
    </row>
    <row r="41" spans="4:16" x14ac:dyDescent="0.25">
      <c r="D41">
        <v>2049</v>
      </c>
      <c r="E41">
        <v>36</v>
      </c>
      <c r="F41">
        <f t="shared" si="0"/>
        <v>0.32799999999999996</v>
      </c>
      <c r="G41">
        <f t="shared" si="1"/>
        <v>3048780.487804878</v>
      </c>
      <c r="I41">
        <v>2049</v>
      </c>
      <c r="M41">
        <v>2049</v>
      </c>
      <c r="N41">
        <v>37</v>
      </c>
      <c r="O41">
        <f t="shared" si="5"/>
        <v>0.33799999999999997</v>
      </c>
      <c r="P41">
        <f t="shared" si="2"/>
        <v>2958579.8816568051</v>
      </c>
    </row>
    <row r="42" spans="4:16" x14ac:dyDescent="0.25">
      <c r="D42">
        <v>2050</v>
      </c>
      <c r="E42">
        <v>36</v>
      </c>
      <c r="F42">
        <f t="shared" si="0"/>
        <v>0.32799999999999996</v>
      </c>
      <c r="G42">
        <f t="shared" si="1"/>
        <v>3048780.487804878</v>
      </c>
      <c r="I42">
        <v>2050</v>
      </c>
      <c r="M42">
        <v>2050</v>
      </c>
      <c r="N42">
        <v>37</v>
      </c>
      <c r="O42">
        <f t="shared" si="5"/>
        <v>0.33799999999999997</v>
      </c>
      <c r="P42">
        <f t="shared" si="2"/>
        <v>2958579.8816568051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4083C-1967-4A80-B787-ED21E63D097C}">
  <dimension ref="A1:AK49"/>
  <sheetViews>
    <sheetView topLeftCell="A21" workbookViewId="0">
      <selection activeCell="A22" sqref="A22:C22"/>
    </sheetView>
  </sheetViews>
  <sheetFormatPr defaultRowHeight="13.8" x14ac:dyDescent="0.25"/>
  <sheetData>
    <row r="1" spans="1:36" x14ac:dyDescent="0.25">
      <c r="A1" s="1" t="s">
        <v>36</v>
      </c>
      <c r="I1" s="1"/>
      <c r="J1" s="1" t="s">
        <v>27</v>
      </c>
      <c r="K1" s="1"/>
      <c r="L1" s="1"/>
      <c r="M1" s="1"/>
      <c r="N1" s="1" t="s">
        <v>28</v>
      </c>
      <c r="V1" t="s">
        <v>28</v>
      </c>
      <c r="W1" t="s">
        <v>29</v>
      </c>
    </row>
    <row r="2" spans="1:36" x14ac:dyDescent="0.25">
      <c r="A2">
        <v>2010</v>
      </c>
      <c r="B2">
        <v>30</v>
      </c>
      <c r="C2">
        <v>15</v>
      </c>
      <c r="I2">
        <v>2010</v>
      </c>
      <c r="J2">
        <v>1</v>
      </c>
      <c r="M2">
        <v>2010</v>
      </c>
      <c r="N2">
        <v>0</v>
      </c>
      <c r="U2">
        <v>2010</v>
      </c>
      <c r="V2">
        <v>0</v>
      </c>
    </row>
    <row r="3" spans="1:36" x14ac:dyDescent="0.25">
      <c r="A3">
        <v>2011</v>
      </c>
      <c r="B3">
        <v>30</v>
      </c>
      <c r="C3">
        <v>15</v>
      </c>
      <c r="I3">
        <v>2011</v>
      </c>
      <c r="J3">
        <v>1</v>
      </c>
      <c r="M3">
        <v>2011</v>
      </c>
      <c r="N3">
        <v>0</v>
      </c>
      <c r="U3">
        <v>2011</v>
      </c>
      <c r="V3">
        <v>0</v>
      </c>
    </row>
    <row r="4" spans="1:36" x14ac:dyDescent="0.25">
      <c r="A4">
        <v>2012</v>
      </c>
      <c r="B4">
        <v>30</v>
      </c>
      <c r="C4">
        <v>15</v>
      </c>
      <c r="I4">
        <v>2012</v>
      </c>
      <c r="J4">
        <v>1</v>
      </c>
      <c r="M4">
        <v>2012</v>
      </c>
      <c r="N4">
        <v>0</v>
      </c>
      <c r="U4">
        <v>2012</v>
      </c>
      <c r="V4">
        <v>0</v>
      </c>
    </row>
    <row r="5" spans="1:36" x14ac:dyDescent="0.25">
      <c r="A5">
        <v>2013</v>
      </c>
      <c r="B5">
        <v>30</v>
      </c>
      <c r="C5">
        <v>15</v>
      </c>
      <c r="I5">
        <v>2013</v>
      </c>
      <c r="J5">
        <v>1</v>
      </c>
      <c r="M5">
        <v>2013</v>
      </c>
      <c r="N5">
        <v>0</v>
      </c>
      <c r="U5">
        <v>2013</v>
      </c>
      <c r="V5">
        <v>0</v>
      </c>
    </row>
    <row r="6" spans="1:36" x14ac:dyDescent="0.25">
      <c r="A6">
        <v>2014</v>
      </c>
      <c r="B6">
        <v>30</v>
      </c>
      <c r="C6">
        <v>15</v>
      </c>
      <c r="I6">
        <v>2014</v>
      </c>
      <c r="J6">
        <v>1</v>
      </c>
      <c r="M6">
        <v>2014</v>
      </c>
      <c r="N6">
        <v>0</v>
      </c>
      <c r="U6">
        <v>2014</v>
      </c>
      <c r="V6">
        <v>0</v>
      </c>
    </row>
    <row r="7" spans="1:36" x14ac:dyDescent="0.25">
      <c r="A7">
        <v>2015</v>
      </c>
      <c r="B7">
        <v>30</v>
      </c>
      <c r="C7">
        <v>15</v>
      </c>
      <c r="I7">
        <v>2015</v>
      </c>
      <c r="J7">
        <v>1</v>
      </c>
      <c r="M7">
        <v>2015</v>
      </c>
      <c r="N7">
        <v>0</v>
      </c>
      <c r="U7">
        <v>2015</v>
      </c>
      <c r="V7">
        <v>0</v>
      </c>
      <c r="AB7">
        <v>100</v>
      </c>
    </row>
    <row r="8" spans="1:36" x14ac:dyDescent="0.25">
      <c r="A8">
        <v>2016</v>
      </c>
      <c r="B8">
        <v>30</v>
      </c>
      <c r="C8">
        <v>15</v>
      </c>
      <c r="I8">
        <v>2016</v>
      </c>
      <c r="J8">
        <v>1</v>
      </c>
      <c r="M8">
        <v>2016</v>
      </c>
      <c r="N8">
        <v>0</v>
      </c>
      <c r="U8">
        <v>2016</v>
      </c>
      <c r="V8">
        <v>0</v>
      </c>
    </row>
    <row r="9" spans="1:36" x14ac:dyDescent="0.25">
      <c r="A9">
        <v>2017</v>
      </c>
      <c r="B9">
        <v>30</v>
      </c>
      <c r="C9">
        <v>15</v>
      </c>
      <c r="I9">
        <v>2017</v>
      </c>
      <c r="J9">
        <v>1</v>
      </c>
      <c r="M9">
        <v>2017</v>
      </c>
      <c r="N9">
        <v>0</v>
      </c>
      <c r="U9">
        <v>2017</v>
      </c>
      <c r="V9">
        <v>0</v>
      </c>
      <c r="AB9">
        <v>4</v>
      </c>
      <c r="AC9">
        <v>5</v>
      </c>
      <c r="AD9">
        <f>ROUNDUP(AC9,0)</f>
        <v>5</v>
      </c>
      <c r="AE9">
        <v>2020</v>
      </c>
      <c r="AF9">
        <v>5</v>
      </c>
      <c r="AH9">
        <v>2020</v>
      </c>
      <c r="AI9">
        <v>5</v>
      </c>
      <c r="AJ9">
        <v>1</v>
      </c>
    </row>
    <row r="10" spans="1:36" x14ac:dyDescent="0.25">
      <c r="A10">
        <v>2018</v>
      </c>
      <c r="B10">
        <v>30</v>
      </c>
      <c r="C10">
        <v>15</v>
      </c>
      <c r="I10">
        <v>2018</v>
      </c>
      <c r="J10">
        <v>1</v>
      </c>
      <c r="M10">
        <v>2018</v>
      </c>
      <c r="N10">
        <v>0</v>
      </c>
      <c r="U10">
        <v>2018</v>
      </c>
      <c r="V10">
        <v>0</v>
      </c>
      <c r="AB10">
        <v>3.7355478633999897</v>
      </c>
      <c r="AC10">
        <v>5.3539670033290827</v>
      </c>
      <c r="AD10">
        <f t="shared" ref="AD10:AD39" si="0">ROUNDUP(AC10,0)</f>
        <v>6</v>
      </c>
      <c r="AE10">
        <v>2021</v>
      </c>
      <c r="AF10">
        <v>6</v>
      </c>
      <c r="AH10">
        <v>2021</v>
      </c>
      <c r="AI10">
        <v>6</v>
      </c>
      <c r="AJ10">
        <v>1</v>
      </c>
    </row>
    <row r="11" spans="1:36" x14ac:dyDescent="0.25">
      <c r="A11">
        <v>2019</v>
      </c>
      <c r="B11">
        <v>30</v>
      </c>
      <c r="C11">
        <v>15</v>
      </c>
      <c r="I11">
        <v>2019</v>
      </c>
      <c r="J11">
        <v>1</v>
      </c>
      <c r="M11">
        <v>2019</v>
      </c>
      <c r="N11">
        <v>0</v>
      </c>
      <c r="U11">
        <v>2019</v>
      </c>
      <c r="V11">
        <v>0</v>
      </c>
      <c r="AB11">
        <v>3.4676029071999901</v>
      </c>
      <c r="AC11">
        <v>5.7676730973067336</v>
      </c>
      <c r="AD11">
        <f t="shared" si="0"/>
        <v>6</v>
      </c>
      <c r="AE11">
        <v>2022</v>
      </c>
      <c r="AF11">
        <v>6</v>
      </c>
      <c r="AH11">
        <v>2022</v>
      </c>
      <c r="AI11">
        <v>6</v>
      </c>
      <c r="AJ11">
        <v>1</v>
      </c>
    </row>
    <row r="12" spans="1:36" x14ac:dyDescent="0.25">
      <c r="A12">
        <v>2020</v>
      </c>
      <c r="B12">
        <v>30</v>
      </c>
      <c r="C12">
        <v>15</v>
      </c>
      <c r="I12">
        <v>2020</v>
      </c>
      <c r="J12">
        <v>1</v>
      </c>
      <c r="M12">
        <v>2020</v>
      </c>
      <c r="N12">
        <v>1</v>
      </c>
      <c r="O12">
        <v>5</v>
      </c>
      <c r="Q12">
        <v>0.1</v>
      </c>
      <c r="R12">
        <v>2</v>
      </c>
      <c r="U12">
        <v>2020</v>
      </c>
      <c r="V12">
        <v>2</v>
      </c>
      <c r="AB12">
        <v>3.2156723117999997</v>
      </c>
      <c r="AC12">
        <v>6.2195392007479864</v>
      </c>
      <c r="AD12">
        <f t="shared" si="0"/>
        <v>7</v>
      </c>
      <c r="AE12">
        <v>2023</v>
      </c>
      <c r="AF12">
        <v>7</v>
      </c>
      <c r="AH12">
        <v>2023</v>
      </c>
      <c r="AI12">
        <v>7</v>
      </c>
      <c r="AJ12">
        <v>1</v>
      </c>
    </row>
    <row r="13" spans="1:36" x14ac:dyDescent="0.25">
      <c r="A13">
        <v>2021</v>
      </c>
      <c r="B13">
        <v>30</v>
      </c>
      <c r="C13">
        <v>15</v>
      </c>
      <c r="I13">
        <v>2021</v>
      </c>
      <c r="J13">
        <v>1</v>
      </c>
      <c r="M13">
        <v>2021</v>
      </c>
      <c r="N13">
        <v>1</v>
      </c>
      <c r="O13">
        <v>6</v>
      </c>
      <c r="Q13">
        <v>9.24163504E-2</v>
      </c>
      <c r="R13">
        <v>2.1641192184537945</v>
      </c>
      <c r="U13">
        <v>2021</v>
      </c>
      <c r="V13">
        <v>2.1641192184537945</v>
      </c>
      <c r="W13">
        <f>ROUNDUP(V13,0)</f>
        <v>3</v>
      </c>
      <c r="X13">
        <v>1</v>
      </c>
      <c r="AB13">
        <v>2.9792632576</v>
      </c>
      <c r="AC13">
        <v>6.7130690612790511</v>
      </c>
      <c r="AD13">
        <f t="shared" si="0"/>
        <v>7</v>
      </c>
      <c r="AE13">
        <v>2024</v>
      </c>
      <c r="AF13">
        <v>7</v>
      </c>
      <c r="AH13">
        <v>2024</v>
      </c>
      <c r="AI13">
        <v>7</v>
      </c>
      <c r="AJ13">
        <v>1</v>
      </c>
    </row>
    <row r="14" spans="1:36" x14ac:dyDescent="0.25">
      <c r="A14">
        <v>2022</v>
      </c>
      <c r="B14">
        <v>30</v>
      </c>
      <c r="C14">
        <v>15</v>
      </c>
      <c r="I14">
        <v>2022</v>
      </c>
      <c r="J14">
        <v>0.96666666666666667</v>
      </c>
      <c r="K14">
        <v>30</v>
      </c>
      <c r="M14">
        <v>2022</v>
      </c>
      <c r="N14">
        <v>1</v>
      </c>
      <c r="O14">
        <v>6</v>
      </c>
      <c r="Q14">
        <v>8.5286603199999894E-2</v>
      </c>
      <c r="R14">
        <v>2.3450341846889295</v>
      </c>
      <c r="U14">
        <v>2022</v>
      </c>
      <c r="V14">
        <v>2.3450341846889295</v>
      </c>
      <c r="W14">
        <f t="shared" ref="W14:W42" si="1">ROUNDUP(V14,0)</f>
        <v>3</v>
      </c>
      <c r="X14">
        <v>1</v>
      </c>
      <c r="AB14">
        <v>2.7578829249999899</v>
      </c>
      <c r="AC14">
        <v>7.2519394564220212</v>
      </c>
      <c r="AD14">
        <f t="shared" si="0"/>
        <v>8</v>
      </c>
      <c r="AE14">
        <v>2025</v>
      </c>
      <c r="AF14">
        <v>8</v>
      </c>
      <c r="AH14">
        <v>2025</v>
      </c>
      <c r="AI14">
        <v>8</v>
      </c>
      <c r="AJ14">
        <v>1</v>
      </c>
    </row>
    <row r="15" spans="1:36" x14ac:dyDescent="0.25">
      <c r="A15">
        <v>2023</v>
      </c>
      <c r="B15">
        <v>30</v>
      </c>
      <c r="C15">
        <v>15</v>
      </c>
      <c r="I15">
        <v>2023</v>
      </c>
      <c r="J15">
        <v>0.93333333333333335</v>
      </c>
      <c r="K15">
        <v>30</v>
      </c>
      <c r="M15">
        <v>2023</v>
      </c>
      <c r="N15">
        <v>1</v>
      </c>
      <c r="O15">
        <v>7</v>
      </c>
      <c r="Q15">
        <v>7.8596060799999895E-2</v>
      </c>
      <c r="R15">
        <v>2.5446567927740249</v>
      </c>
      <c r="U15">
        <v>2023</v>
      </c>
      <c r="V15">
        <v>2.5446567927740249</v>
      </c>
      <c r="W15">
        <f t="shared" si="1"/>
        <v>3</v>
      </c>
      <c r="X15">
        <v>1</v>
      </c>
      <c r="AB15">
        <v>2.55103849439999</v>
      </c>
      <c r="AC15">
        <v>7.8399444163244771</v>
      </c>
      <c r="AD15">
        <f t="shared" si="0"/>
        <v>8</v>
      </c>
      <c r="AE15">
        <v>2026</v>
      </c>
      <c r="AF15">
        <v>8</v>
      </c>
      <c r="AH15">
        <v>2026</v>
      </c>
      <c r="AI15">
        <v>8</v>
      </c>
      <c r="AJ15">
        <v>1</v>
      </c>
    </row>
    <row r="16" spans="1:36" x14ac:dyDescent="0.25">
      <c r="A16">
        <v>2024</v>
      </c>
      <c r="B16">
        <v>30</v>
      </c>
      <c r="C16">
        <v>15</v>
      </c>
      <c r="I16">
        <v>2024</v>
      </c>
      <c r="J16">
        <v>0.9</v>
      </c>
      <c r="K16">
        <v>30</v>
      </c>
      <c r="M16">
        <v>2024</v>
      </c>
      <c r="N16">
        <v>1</v>
      </c>
      <c r="O16">
        <v>7</v>
      </c>
      <c r="Q16">
        <v>7.23300256E-2</v>
      </c>
      <c r="R16">
        <v>2.7651034040281055</v>
      </c>
      <c r="U16">
        <v>2024</v>
      </c>
      <c r="V16">
        <v>2.7651034040281055</v>
      </c>
      <c r="W16">
        <f t="shared" si="1"/>
        <v>3</v>
      </c>
      <c r="X16">
        <v>1</v>
      </c>
      <c r="AB16">
        <v>2.3582371461999903</v>
      </c>
      <c r="AC16">
        <v>8.4809112740114152</v>
      </c>
      <c r="AD16">
        <f t="shared" si="0"/>
        <v>9</v>
      </c>
      <c r="AE16">
        <v>2027</v>
      </c>
      <c r="AF16">
        <v>9</v>
      </c>
      <c r="AH16">
        <v>2027</v>
      </c>
      <c r="AI16">
        <v>9</v>
      </c>
      <c r="AJ16">
        <v>1</v>
      </c>
    </row>
    <row r="17" spans="1:37" x14ac:dyDescent="0.25">
      <c r="A17">
        <v>2025</v>
      </c>
      <c r="B17">
        <v>30</v>
      </c>
      <c r="C17">
        <v>15</v>
      </c>
      <c r="I17">
        <v>2025</v>
      </c>
      <c r="J17">
        <v>0.8666666666666667</v>
      </c>
      <c r="K17">
        <v>30</v>
      </c>
      <c r="M17">
        <v>2025</v>
      </c>
      <c r="N17">
        <v>1</v>
      </c>
      <c r="O17">
        <v>8</v>
      </c>
      <c r="Q17">
        <v>6.64738E-2</v>
      </c>
      <c r="R17">
        <v>3.008704181196201</v>
      </c>
      <c r="U17">
        <v>2025</v>
      </c>
      <c r="V17">
        <v>3.008704181196201</v>
      </c>
      <c r="W17">
        <f t="shared" si="1"/>
        <v>4</v>
      </c>
      <c r="X17">
        <v>1</v>
      </c>
      <c r="AB17">
        <v>2.17898606079999</v>
      </c>
      <c r="AC17">
        <v>9.1785809738760911</v>
      </c>
      <c r="AD17">
        <f t="shared" si="0"/>
        <v>10</v>
      </c>
      <c r="AE17">
        <v>2028</v>
      </c>
      <c r="AF17">
        <v>10</v>
      </c>
      <c r="AH17">
        <v>2028</v>
      </c>
      <c r="AI17">
        <v>10</v>
      </c>
      <c r="AJ17">
        <v>1</v>
      </c>
    </row>
    <row r="18" spans="1:37" x14ac:dyDescent="0.25">
      <c r="A18">
        <v>2026</v>
      </c>
      <c r="B18">
        <v>30</v>
      </c>
      <c r="C18">
        <v>15</v>
      </c>
      <c r="I18">
        <v>2026</v>
      </c>
      <c r="J18">
        <v>0.83333333333333337</v>
      </c>
      <c r="K18">
        <v>30</v>
      </c>
      <c r="M18">
        <v>2026</v>
      </c>
      <c r="N18">
        <v>1</v>
      </c>
      <c r="O18">
        <v>8</v>
      </c>
      <c r="Q18">
        <v>6.1012686399999898E-2</v>
      </c>
      <c r="R18">
        <v>3.2780067851593624</v>
      </c>
      <c r="U18">
        <v>2026</v>
      </c>
      <c r="V18">
        <v>3.2780067851593624</v>
      </c>
      <c r="W18">
        <f t="shared" si="1"/>
        <v>4</v>
      </c>
      <c r="X18">
        <v>1</v>
      </c>
      <c r="AB18">
        <v>2.0127924185999997</v>
      </c>
      <c r="AC18">
        <v>9.9364444217804753</v>
      </c>
      <c r="AD18">
        <f t="shared" si="0"/>
        <v>10</v>
      </c>
      <c r="AE18">
        <v>2029</v>
      </c>
      <c r="AF18">
        <v>10</v>
      </c>
      <c r="AH18">
        <v>2029</v>
      </c>
      <c r="AI18">
        <v>10</v>
      </c>
      <c r="AJ18">
        <v>1</v>
      </c>
    </row>
    <row r="19" spans="1:37" x14ac:dyDescent="0.25">
      <c r="A19">
        <v>2027</v>
      </c>
      <c r="B19">
        <v>30</v>
      </c>
      <c r="C19">
        <v>15</v>
      </c>
      <c r="I19">
        <v>2027</v>
      </c>
      <c r="J19">
        <v>0.8</v>
      </c>
      <c r="K19">
        <v>30</v>
      </c>
      <c r="M19">
        <v>2027</v>
      </c>
      <c r="N19">
        <v>1</v>
      </c>
      <c r="O19">
        <v>9</v>
      </c>
      <c r="Q19">
        <v>5.5931987199999998E-2</v>
      </c>
      <c r="R19">
        <v>3.575771396872522</v>
      </c>
      <c r="U19">
        <v>2027</v>
      </c>
      <c r="V19">
        <v>3.575771396872522</v>
      </c>
      <c r="W19">
        <f t="shared" si="1"/>
        <v>4</v>
      </c>
      <c r="X19">
        <v>1</v>
      </c>
      <c r="AB19">
        <v>1.8591633999999899</v>
      </c>
      <c r="AC19">
        <v>10.757526745631992</v>
      </c>
      <c r="AD19">
        <f t="shared" si="0"/>
        <v>11</v>
      </c>
      <c r="AE19">
        <v>2030</v>
      </c>
      <c r="AF19">
        <v>11</v>
      </c>
      <c r="AH19">
        <v>2030</v>
      </c>
      <c r="AI19">
        <v>11</v>
      </c>
      <c r="AJ19">
        <v>1</v>
      </c>
    </row>
    <row r="20" spans="1:37" x14ac:dyDescent="0.25">
      <c r="A20">
        <v>2028</v>
      </c>
      <c r="B20">
        <v>30</v>
      </c>
      <c r="C20">
        <v>15</v>
      </c>
      <c r="I20">
        <v>2028</v>
      </c>
      <c r="J20">
        <v>0.76666666666666672</v>
      </c>
      <c r="K20">
        <v>30</v>
      </c>
      <c r="M20">
        <v>2028</v>
      </c>
      <c r="N20">
        <v>1</v>
      </c>
      <c r="O20">
        <v>10</v>
      </c>
      <c r="Q20">
        <v>5.12170048E-2</v>
      </c>
      <c r="R20">
        <v>3.9049530674624693</v>
      </c>
      <c r="U20">
        <v>2028</v>
      </c>
      <c r="V20">
        <v>3.9049530674624693</v>
      </c>
      <c r="W20">
        <f t="shared" si="1"/>
        <v>4</v>
      </c>
      <c r="X20">
        <v>1</v>
      </c>
      <c r="AB20">
        <v>1.7176061853999902</v>
      </c>
      <c r="AC20">
        <v>11.644112701738129</v>
      </c>
      <c r="AD20">
        <f t="shared" si="0"/>
        <v>12</v>
      </c>
      <c r="AE20">
        <v>2031</v>
      </c>
      <c r="AF20">
        <v>12</v>
      </c>
      <c r="AH20">
        <v>2031</v>
      </c>
      <c r="AI20">
        <v>12</v>
      </c>
      <c r="AJ20">
        <v>1</v>
      </c>
    </row>
    <row r="21" spans="1:37" x14ac:dyDescent="0.25">
      <c r="A21">
        <v>2029</v>
      </c>
      <c r="B21">
        <v>30</v>
      </c>
      <c r="C21">
        <v>15</v>
      </c>
      <c r="I21">
        <v>2029</v>
      </c>
      <c r="J21">
        <v>0.73333333333333328</v>
      </c>
      <c r="K21">
        <v>30</v>
      </c>
      <c r="M21">
        <v>2029</v>
      </c>
      <c r="N21">
        <v>1</v>
      </c>
      <c r="O21">
        <v>10</v>
      </c>
      <c r="Q21">
        <v>4.6853041599999999E-2</v>
      </c>
      <c r="R21">
        <v>4.2686663057537766</v>
      </c>
      <c r="U21">
        <v>2029</v>
      </c>
      <c r="V21">
        <v>4.2686663057537766</v>
      </c>
      <c r="W21">
        <f t="shared" si="1"/>
        <v>5</v>
      </c>
      <c r="X21">
        <v>1</v>
      </c>
      <c r="AB21">
        <v>1.5876279551999901</v>
      </c>
      <c r="AC21">
        <v>12.597409824193127</v>
      </c>
      <c r="AD21">
        <f t="shared" si="0"/>
        <v>13</v>
      </c>
      <c r="AE21">
        <v>2032</v>
      </c>
      <c r="AF21">
        <v>13</v>
      </c>
      <c r="AH21">
        <v>2032</v>
      </c>
      <c r="AI21">
        <v>13</v>
      </c>
      <c r="AJ21">
        <v>1</v>
      </c>
    </row>
    <row r="22" spans="1:37" x14ac:dyDescent="0.25">
      <c r="A22">
        <v>2030</v>
      </c>
      <c r="B22">
        <v>30</v>
      </c>
      <c r="C22">
        <v>15</v>
      </c>
      <c r="I22">
        <v>2030</v>
      </c>
      <c r="J22">
        <v>0.7</v>
      </c>
      <c r="K22">
        <v>30</v>
      </c>
      <c r="M22">
        <v>2030</v>
      </c>
      <c r="N22">
        <v>1</v>
      </c>
      <c r="O22">
        <v>11</v>
      </c>
      <c r="Q22">
        <v>4.28254E-2</v>
      </c>
      <c r="R22">
        <v>4.6701256730818628</v>
      </c>
      <c r="U22">
        <v>2030</v>
      </c>
      <c r="V22">
        <v>4.6701256730818628</v>
      </c>
      <c r="W22">
        <f t="shared" si="1"/>
        <v>5</v>
      </c>
      <c r="X22">
        <v>1</v>
      </c>
      <c r="AB22">
        <v>1.46873588979999</v>
      </c>
      <c r="AC22">
        <v>13.617152095822734</v>
      </c>
      <c r="AD22">
        <f t="shared" si="0"/>
        <v>14</v>
      </c>
      <c r="AE22">
        <v>2033</v>
      </c>
      <c r="AF22">
        <v>14</v>
      </c>
      <c r="AH22">
        <v>2033</v>
      </c>
      <c r="AI22">
        <v>14</v>
      </c>
      <c r="AJ22">
        <v>1</v>
      </c>
    </row>
    <row r="23" spans="1:37" x14ac:dyDescent="0.25">
      <c r="A23">
        <v>2031</v>
      </c>
      <c r="B23">
        <v>30</v>
      </c>
      <c r="C23">
        <v>20</v>
      </c>
      <c r="I23">
        <v>2031</v>
      </c>
      <c r="J23">
        <v>0.66666666666666663</v>
      </c>
      <c r="K23">
        <v>30</v>
      </c>
      <c r="M23">
        <v>2031</v>
      </c>
      <c r="N23">
        <v>1</v>
      </c>
      <c r="O23">
        <v>12</v>
      </c>
      <c r="Q23">
        <v>3.91193824E-2</v>
      </c>
      <c r="R23">
        <v>5.1125551511774381</v>
      </c>
      <c r="U23">
        <v>2031</v>
      </c>
      <c r="V23">
        <v>5.1125551511774381</v>
      </c>
      <c r="W23">
        <f t="shared" si="1"/>
        <v>6</v>
      </c>
      <c r="X23">
        <v>1</v>
      </c>
      <c r="AB23">
        <v>1.3604371695999902</v>
      </c>
      <c r="AC23">
        <v>14.701156692065839</v>
      </c>
      <c r="AD23">
        <f t="shared" si="0"/>
        <v>15</v>
      </c>
      <c r="AE23">
        <v>2034</v>
      </c>
      <c r="AF23">
        <v>15</v>
      </c>
      <c r="AH23">
        <v>2034</v>
      </c>
      <c r="AI23">
        <v>15</v>
      </c>
      <c r="AJ23">
        <v>1</v>
      </c>
    </row>
    <row r="24" spans="1:37" x14ac:dyDescent="0.25">
      <c r="A24">
        <v>2032</v>
      </c>
      <c r="B24">
        <v>30</v>
      </c>
      <c r="C24">
        <v>24</v>
      </c>
      <c r="I24">
        <v>2032</v>
      </c>
      <c r="J24">
        <v>0.6333333333333333</v>
      </c>
      <c r="K24">
        <v>30</v>
      </c>
      <c r="M24">
        <v>2032</v>
      </c>
      <c r="N24">
        <v>1</v>
      </c>
      <c r="O24">
        <v>13</v>
      </c>
      <c r="Q24">
        <v>3.5720291199999997E-2</v>
      </c>
      <c r="R24">
        <v>5.5990584981569249</v>
      </c>
      <c r="U24">
        <v>2032</v>
      </c>
      <c r="V24">
        <v>5.5990584981569249</v>
      </c>
      <c r="W24">
        <f>ROUNDUP(V24,0)</f>
        <v>6</v>
      </c>
      <c r="X24">
        <v>1</v>
      </c>
      <c r="AB24">
        <v>1.26223897499999</v>
      </c>
      <c r="AC24">
        <v>15.844860122466239</v>
      </c>
      <c r="AD24">
        <f t="shared" si="0"/>
        <v>16</v>
      </c>
      <c r="AE24">
        <v>2035</v>
      </c>
      <c r="AF24">
        <v>16</v>
      </c>
      <c r="AH24">
        <v>2035</v>
      </c>
      <c r="AI24">
        <v>16</v>
      </c>
      <c r="AJ24">
        <v>1</v>
      </c>
    </row>
    <row r="25" spans="1:37" x14ac:dyDescent="0.25">
      <c r="A25">
        <v>2033</v>
      </c>
      <c r="B25">
        <v>30</v>
      </c>
      <c r="C25">
        <v>27</v>
      </c>
      <c r="I25">
        <v>2033</v>
      </c>
      <c r="J25">
        <v>0.6</v>
      </c>
      <c r="K25">
        <v>30</v>
      </c>
      <c r="M25">
        <v>2033</v>
      </c>
      <c r="N25">
        <v>1</v>
      </c>
      <c r="O25">
        <v>14</v>
      </c>
      <c r="Q25">
        <v>3.2613428799999997E-2</v>
      </c>
      <c r="R25">
        <v>6.1324432100190593</v>
      </c>
      <c r="U25">
        <v>2033</v>
      </c>
      <c r="V25">
        <v>6.1324432100190593</v>
      </c>
      <c r="W25">
        <f t="shared" si="1"/>
        <v>7</v>
      </c>
      <c r="X25">
        <v>1</v>
      </c>
      <c r="AB25">
        <v>1.1736484863999899</v>
      </c>
      <c r="AC25">
        <v>17.040877427744427</v>
      </c>
      <c r="AD25">
        <f t="shared" si="0"/>
        <v>18</v>
      </c>
      <c r="AE25">
        <v>2036</v>
      </c>
      <c r="AF25">
        <v>18</v>
      </c>
      <c r="AH25">
        <v>2036</v>
      </c>
      <c r="AI25">
        <v>18</v>
      </c>
      <c r="AJ25">
        <v>0.83333333333333337</v>
      </c>
      <c r="AK25">
        <v>18</v>
      </c>
    </row>
    <row r="26" spans="1:37" x14ac:dyDescent="0.25">
      <c r="A26">
        <v>2034</v>
      </c>
      <c r="B26">
        <v>30</v>
      </c>
      <c r="C26">
        <v>29</v>
      </c>
      <c r="I26">
        <v>2034</v>
      </c>
      <c r="J26">
        <v>0.56666666666666665</v>
      </c>
      <c r="K26">
        <v>30</v>
      </c>
      <c r="M26">
        <v>2034</v>
      </c>
      <c r="N26">
        <v>1</v>
      </c>
      <c r="O26">
        <v>15</v>
      </c>
      <c r="Q26">
        <v>2.97840976E-2</v>
      </c>
      <c r="R26">
        <v>6.7149927684899877</v>
      </c>
      <c r="U26">
        <v>2034</v>
      </c>
      <c r="V26">
        <v>6.7149927684899877</v>
      </c>
      <c r="W26">
        <f t="shared" si="1"/>
        <v>7</v>
      </c>
      <c r="X26">
        <v>1</v>
      </c>
      <c r="AB26">
        <v>1.09417288419999</v>
      </c>
      <c r="AC26">
        <v>18.278647084754894</v>
      </c>
      <c r="AD26">
        <f t="shared" si="0"/>
        <v>19</v>
      </c>
      <c r="AE26">
        <v>2037</v>
      </c>
      <c r="AF26">
        <v>19</v>
      </c>
      <c r="AH26">
        <v>2037</v>
      </c>
      <c r="AI26">
        <v>19</v>
      </c>
      <c r="AJ26">
        <v>0.73684210526315785</v>
      </c>
      <c r="AK26">
        <v>19</v>
      </c>
    </row>
    <row r="27" spans="1:37" x14ac:dyDescent="0.25">
      <c r="A27">
        <v>2035</v>
      </c>
      <c r="B27">
        <v>30</v>
      </c>
      <c r="C27">
        <v>30</v>
      </c>
      <c r="I27">
        <v>2035</v>
      </c>
      <c r="J27">
        <v>0.53333333333333333</v>
      </c>
      <c r="K27">
        <v>30</v>
      </c>
      <c r="M27">
        <v>2035</v>
      </c>
      <c r="N27">
        <v>1</v>
      </c>
      <c r="O27">
        <v>16</v>
      </c>
      <c r="Q27">
        <v>2.7217599999999901E-2</v>
      </c>
      <c r="R27">
        <v>7.3481864675798283</v>
      </c>
      <c r="U27">
        <v>2035</v>
      </c>
      <c r="V27">
        <v>7.3481864675798283</v>
      </c>
      <c r="W27">
        <f t="shared" si="1"/>
        <v>8</v>
      </c>
      <c r="X27">
        <v>1</v>
      </c>
      <c r="AB27">
        <v>1.0233193487999901</v>
      </c>
      <c r="AC27">
        <v>19.544241026472612</v>
      </c>
      <c r="AD27">
        <f t="shared" si="0"/>
        <v>20</v>
      </c>
      <c r="AE27">
        <v>2038</v>
      </c>
      <c r="AF27">
        <v>20</v>
      </c>
      <c r="AH27">
        <v>2038</v>
      </c>
      <c r="AI27">
        <v>20</v>
      </c>
      <c r="AJ27">
        <v>0.65</v>
      </c>
      <c r="AK27">
        <v>20</v>
      </c>
    </row>
    <row r="28" spans="1:37" x14ac:dyDescent="0.25">
      <c r="A28">
        <v>2036</v>
      </c>
      <c r="B28">
        <v>30</v>
      </c>
      <c r="C28">
        <v>30</v>
      </c>
      <c r="I28">
        <v>2036</v>
      </c>
      <c r="J28">
        <v>0.5</v>
      </c>
      <c r="K28">
        <v>30</v>
      </c>
      <c r="M28">
        <v>2036</v>
      </c>
      <c r="N28">
        <v>0.83333333333333337</v>
      </c>
      <c r="O28">
        <v>18</v>
      </c>
      <c r="Q28">
        <v>2.4899238399999999E-2</v>
      </c>
      <c r="R28">
        <v>8.0323741950275878</v>
      </c>
      <c r="U28">
        <v>2036</v>
      </c>
      <c r="V28">
        <v>8.0323741950275878</v>
      </c>
      <c r="W28">
        <f>ROUNDUP(V28,0)</f>
        <v>9</v>
      </c>
      <c r="X28">
        <v>1</v>
      </c>
      <c r="AB28">
        <v>0.960595060599999</v>
      </c>
      <c r="AC28">
        <v>20.820427691464253</v>
      </c>
      <c r="AD28">
        <f t="shared" si="0"/>
        <v>21</v>
      </c>
      <c r="AE28">
        <v>2039</v>
      </c>
      <c r="AF28">
        <v>21</v>
      </c>
      <c r="AH28">
        <v>2039</v>
      </c>
      <c r="AI28">
        <v>21</v>
      </c>
      <c r="AJ28">
        <v>0.5714285714285714</v>
      </c>
      <c r="AK28">
        <v>21</v>
      </c>
    </row>
    <row r="29" spans="1:37" x14ac:dyDescent="0.25">
      <c r="A29">
        <v>2037</v>
      </c>
      <c r="B29">
        <v>30</v>
      </c>
      <c r="C29">
        <v>30</v>
      </c>
      <c r="I29">
        <v>2037</v>
      </c>
      <c r="J29">
        <v>0.46666666666666667</v>
      </c>
      <c r="K29">
        <v>30</v>
      </c>
      <c r="M29">
        <v>2037</v>
      </c>
      <c r="N29">
        <v>0.73684210526315785</v>
      </c>
      <c r="O29">
        <v>19</v>
      </c>
      <c r="Q29">
        <v>2.2814315200000001E-2</v>
      </c>
      <c r="R29">
        <v>8.7664257395724938</v>
      </c>
      <c r="U29">
        <v>2037</v>
      </c>
      <c r="V29">
        <v>8.7664257395724938</v>
      </c>
      <c r="W29">
        <f t="shared" si="1"/>
        <v>9</v>
      </c>
      <c r="X29">
        <v>1</v>
      </c>
      <c r="AB29">
        <v>0.90550719999999907</v>
      </c>
      <c r="AC29">
        <v>22.087068992935695</v>
      </c>
      <c r="AD29">
        <f t="shared" si="0"/>
        <v>23</v>
      </c>
      <c r="AE29">
        <v>2040</v>
      </c>
      <c r="AF29">
        <v>23</v>
      </c>
      <c r="AH29">
        <v>2040</v>
      </c>
      <c r="AI29">
        <v>23</v>
      </c>
      <c r="AJ29">
        <v>0.47826086956521741</v>
      </c>
      <c r="AK29">
        <v>23</v>
      </c>
    </row>
    <row r="30" spans="1:37" x14ac:dyDescent="0.25">
      <c r="A30">
        <v>2038</v>
      </c>
      <c r="B30">
        <v>30</v>
      </c>
      <c r="C30">
        <v>30</v>
      </c>
      <c r="I30">
        <v>2038</v>
      </c>
      <c r="J30">
        <v>0.43333333333333335</v>
      </c>
      <c r="K30">
        <v>30</v>
      </c>
      <c r="M30">
        <v>2038</v>
      </c>
      <c r="N30">
        <v>0.65</v>
      </c>
      <c r="O30">
        <v>20</v>
      </c>
      <c r="Q30">
        <v>2.0948132799999901E-2</v>
      </c>
      <c r="R30">
        <v>9.5473903048772417</v>
      </c>
      <c r="U30">
        <v>2038</v>
      </c>
      <c r="V30">
        <v>9.5473903048772417</v>
      </c>
      <c r="W30">
        <f t="shared" si="1"/>
        <v>10</v>
      </c>
      <c r="X30">
        <v>1</v>
      </c>
      <c r="AB30">
        <v>0.85756294739999894</v>
      </c>
      <c r="AC30">
        <v>23.321903144995915</v>
      </c>
      <c r="AD30">
        <f t="shared" si="0"/>
        <v>24</v>
      </c>
      <c r="AE30">
        <v>2041</v>
      </c>
      <c r="AF30">
        <v>24</v>
      </c>
      <c r="AH30">
        <v>2041</v>
      </c>
      <c r="AI30">
        <v>24</v>
      </c>
      <c r="AJ30">
        <v>0.41666666666666669</v>
      </c>
      <c r="AK30">
        <v>24</v>
      </c>
    </row>
    <row r="31" spans="1:37" x14ac:dyDescent="0.25">
      <c r="A31">
        <v>2039</v>
      </c>
      <c r="B31">
        <v>30</v>
      </c>
      <c r="C31">
        <v>30</v>
      </c>
      <c r="I31">
        <v>2039</v>
      </c>
      <c r="J31">
        <v>0.4</v>
      </c>
      <c r="K31">
        <v>30</v>
      </c>
      <c r="M31">
        <v>2039</v>
      </c>
      <c r="N31">
        <v>0.5714285714285714</v>
      </c>
      <c r="O31">
        <v>21</v>
      </c>
      <c r="Q31">
        <v>1.9285993599999999E-2</v>
      </c>
      <c r="R31">
        <v>10.370220178855604</v>
      </c>
      <c r="U31">
        <v>2039</v>
      </c>
      <c r="V31">
        <v>10.370220178855604</v>
      </c>
      <c r="W31">
        <f t="shared" si="1"/>
        <v>11</v>
      </c>
      <c r="X31">
        <v>1</v>
      </c>
      <c r="AB31">
        <v>0.81626948319999892</v>
      </c>
      <c r="AC31">
        <v>24.501712255117695</v>
      </c>
      <c r="AD31">
        <f t="shared" si="0"/>
        <v>25</v>
      </c>
      <c r="AE31">
        <v>2042</v>
      </c>
      <c r="AF31">
        <v>25</v>
      </c>
      <c r="AH31">
        <v>2042</v>
      </c>
      <c r="AI31">
        <v>25</v>
      </c>
      <c r="AJ31">
        <v>0.36</v>
      </c>
      <c r="AK31">
        <v>25</v>
      </c>
    </row>
    <row r="32" spans="1:37" x14ac:dyDescent="0.25">
      <c r="A32">
        <v>2040</v>
      </c>
      <c r="B32">
        <v>30</v>
      </c>
      <c r="C32">
        <v>30</v>
      </c>
      <c r="I32">
        <v>2040</v>
      </c>
      <c r="J32">
        <v>0.36666666666666664</v>
      </c>
      <c r="K32">
        <v>30</v>
      </c>
      <c r="M32">
        <v>2040</v>
      </c>
      <c r="N32">
        <v>0.47826086956521741</v>
      </c>
      <c r="O32">
        <v>23</v>
      </c>
      <c r="Q32">
        <v>1.7813199999999901E-2</v>
      </c>
      <c r="R32">
        <v>11.227628949318547</v>
      </c>
      <c r="U32">
        <v>2040</v>
      </c>
      <c r="V32">
        <v>11.227628949318547</v>
      </c>
      <c r="W32">
        <f t="shared" si="1"/>
        <v>12</v>
      </c>
      <c r="X32" s="2">
        <v>0.91666666666666663</v>
      </c>
      <c r="Y32" s="2">
        <v>12</v>
      </c>
      <c r="AB32">
        <v>0.78113398779999899</v>
      </c>
      <c r="AC32">
        <v>25.603802052357739</v>
      </c>
      <c r="AD32">
        <f t="shared" si="0"/>
        <v>26</v>
      </c>
      <c r="AE32">
        <v>2043</v>
      </c>
      <c r="AF32">
        <v>26</v>
      </c>
      <c r="AH32">
        <v>2043</v>
      </c>
      <c r="AI32">
        <v>26</v>
      </c>
      <c r="AJ32">
        <v>0.30769230769230771</v>
      </c>
      <c r="AK32">
        <v>26</v>
      </c>
    </row>
    <row r="33" spans="1:37" x14ac:dyDescent="0.25">
      <c r="A33">
        <v>2041</v>
      </c>
      <c r="B33">
        <v>30</v>
      </c>
      <c r="C33">
        <v>30</v>
      </c>
      <c r="I33">
        <v>2041</v>
      </c>
      <c r="J33">
        <v>0.33333333333333331</v>
      </c>
      <c r="K33">
        <v>30</v>
      </c>
      <c r="M33">
        <v>2041</v>
      </c>
      <c r="N33">
        <v>0.41666666666666669</v>
      </c>
      <c r="O33">
        <v>24</v>
      </c>
      <c r="Q33">
        <v>1.65150544E-2</v>
      </c>
      <c r="R33">
        <v>12.11016295532154</v>
      </c>
      <c r="U33">
        <v>2041</v>
      </c>
      <c r="V33">
        <v>12.11016295532154</v>
      </c>
      <c r="W33">
        <f t="shared" si="1"/>
        <v>13</v>
      </c>
      <c r="X33">
        <v>0.76923076923076927</v>
      </c>
      <c r="Y33">
        <v>13</v>
      </c>
      <c r="AB33">
        <v>0.75166364159999899</v>
      </c>
      <c r="AC33">
        <v>26.607645884571184</v>
      </c>
      <c r="AD33">
        <f t="shared" si="0"/>
        <v>27</v>
      </c>
      <c r="AE33">
        <v>2044</v>
      </c>
      <c r="AF33">
        <v>27</v>
      </c>
      <c r="AH33">
        <v>2044</v>
      </c>
      <c r="AI33">
        <v>27</v>
      </c>
      <c r="AJ33">
        <v>0.25925925925925924</v>
      </c>
      <c r="AK33">
        <v>27</v>
      </c>
    </row>
    <row r="34" spans="1:37" x14ac:dyDescent="0.25">
      <c r="A34">
        <v>2042</v>
      </c>
      <c r="B34">
        <v>30</v>
      </c>
      <c r="C34">
        <v>30</v>
      </c>
      <c r="I34">
        <v>2042</v>
      </c>
      <c r="J34">
        <v>0.3</v>
      </c>
      <c r="K34">
        <v>30</v>
      </c>
      <c r="M34">
        <v>2042</v>
      </c>
      <c r="N34">
        <v>0.36</v>
      </c>
      <c r="O34">
        <v>25</v>
      </c>
      <c r="Q34">
        <v>1.5376859200000001E-2</v>
      </c>
      <c r="R34">
        <v>13.006557281866767</v>
      </c>
      <c r="U34">
        <v>2042</v>
      </c>
      <c r="V34">
        <v>13.006557281866767</v>
      </c>
      <c r="W34">
        <f t="shared" si="1"/>
        <v>14</v>
      </c>
      <c r="X34">
        <v>0.6428571428571429</v>
      </c>
      <c r="Y34">
        <v>14</v>
      </c>
      <c r="AB34">
        <v>0.72736562499999902</v>
      </c>
      <c r="AC34">
        <v>27.496487753322175</v>
      </c>
      <c r="AD34">
        <f t="shared" si="0"/>
        <v>28</v>
      </c>
      <c r="AE34">
        <v>2045</v>
      </c>
      <c r="AF34">
        <v>28</v>
      </c>
      <c r="AH34">
        <v>2045</v>
      </c>
      <c r="AI34">
        <v>28</v>
      </c>
      <c r="AJ34">
        <v>0.21428571428571427</v>
      </c>
      <c r="AK34">
        <v>28</v>
      </c>
    </row>
    <row r="35" spans="1:37" x14ac:dyDescent="0.25">
      <c r="A35">
        <v>2043</v>
      </c>
      <c r="B35">
        <v>30</v>
      </c>
      <c r="C35">
        <v>30</v>
      </c>
      <c r="I35">
        <v>2043</v>
      </c>
      <c r="J35">
        <v>0.26666666666666666</v>
      </c>
      <c r="K35">
        <v>30</v>
      </c>
      <c r="M35">
        <v>2043</v>
      </c>
      <c r="N35">
        <v>0.30769230769230771</v>
      </c>
      <c r="O35">
        <v>26</v>
      </c>
      <c r="Q35">
        <v>1.43839168E-2</v>
      </c>
      <c r="R35">
        <v>13.904418579506801</v>
      </c>
      <c r="U35">
        <v>2043</v>
      </c>
      <c r="V35">
        <v>13.904418579506801</v>
      </c>
      <c r="W35">
        <f t="shared" si="1"/>
        <v>14</v>
      </c>
      <c r="X35">
        <v>0.5714285714285714</v>
      </c>
      <c r="Y35">
        <v>14</v>
      </c>
      <c r="AB35">
        <v>0.70774711839999893</v>
      </c>
      <c r="AC35">
        <v>28.258680932836462</v>
      </c>
      <c r="AD35">
        <f t="shared" si="0"/>
        <v>29</v>
      </c>
      <c r="AE35">
        <v>2046</v>
      </c>
      <c r="AF35">
        <v>29</v>
      </c>
      <c r="AH35">
        <v>2046</v>
      </c>
      <c r="AI35">
        <v>29</v>
      </c>
      <c r="AJ35">
        <v>0.17241379310344829</v>
      </c>
      <c r="AK35">
        <v>29</v>
      </c>
    </row>
    <row r="36" spans="1:37" x14ac:dyDescent="0.25">
      <c r="A36">
        <v>2044</v>
      </c>
      <c r="B36">
        <v>30</v>
      </c>
      <c r="C36">
        <v>30</v>
      </c>
      <c r="I36">
        <v>2044</v>
      </c>
      <c r="J36">
        <v>0.23333333333333334</v>
      </c>
      <c r="K36">
        <v>30</v>
      </c>
      <c r="M36">
        <v>2044</v>
      </c>
      <c r="N36">
        <v>0.25925925925925924</v>
      </c>
      <c r="O36">
        <v>27</v>
      </c>
      <c r="Q36">
        <v>1.35215296E-2</v>
      </c>
      <c r="R36">
        <v>14.791225986740436</v>
      </c>
      <c r="U36">
        <v>2044</v>
      </c>
      <c r="V36">
        <v>14.791225986740436</v>
      </c>
      <c r="W36">
        <f t="shared" si="1"/>
        <v>15</v>
      </c>
      <c r="X36">
        <v>0.46666666666666667</v>
      </c>
      <c r="Y36">
        <v>15</v>
      </c>
      <c r="AB36">
        <v>0.69231530219999904</v>
      </c>
      <c r="AC36">
        <v>28.888571343786818</v>
      </c>
      <c r="AD36">
        <f t="shared" si="0"/>
        <v>29</v>
      </c>
      <c r="AE36">
        <v>2047</v>
      </c>
      <c r="AF36">
        <v>29</v>
      </c>
      <c r="AH36">
        <v>2047</v>
      </c>
      <c r="AI36">
        <v>29</v>
      </c>
      <c r="AJ36">
        <v>0.13793103448275862</v>
      </c>
      <c r="AK36">
        <v>29</v>
      </c>
    </row>
    <row r="37" spans="1:37" x14ac:dyDescent="0.25">
      <c r="A37">
        <v>2045</v>
      </c>
      <c r="B37">
        <v>30</v>
      </c>
      <c r="C37">
        <v>30</v>
      </c>
      <c r="I37">
        <v>2045</v>
      </c>
      <c r="J37">
        <v>0.2</v>
      </c>
      <c r="K37">
        <v>30</v>
      </c>
      <c r="M37">
        <v>2045</v>
      </c>
      <c r="N37">
        <v>0.21428571428571427</v>
      </c>
      <c r="O37">
        <v>28</v>
      </c>
      <c r="Q37">
        <v>1.2774999999999899E-2</v>
      </c>
      <c r="R37">
        <v>15.655577299413039</v>
      </c>
      <c r="U37">
        <v>2045</v>
      </c>
      <c r="V37">
        <v>15.655577299413039</v>
      </c>
      <c r="W37">
        <f t="shared" si="1"/>
        <v>16</v>
      </c>
      <c r="X37">
        <v>0.375</v>
      </c>
      <c r="Y37">
        <v>16</v>
      </c>
      <c r="AB37">
        <v>0.68057735679999998</v>
      </c>
      <c r="AC37">
        <v>29.38681371069676</v>
      </c>
      <c r="AD37">
        <f t="shared" si="0"/>
        <v>30</v>
      </c>
      <c r="AE37">
        <v>2048</v>
      </c>
      <c r="AF37">
        <v>30</v>
      </c>
      <c r="AH37">
        <v>2048</v>
      </c>
      <c r="AI37">
        <v>30</v>
      </c>
      <c r="AJ37">
        <v>0.1</v>
      </c>
      <c r="AK37">
        <v>30</v>
      </c>
    </row>
    <row r="38" spans="1:37" x14ac:dyDescent="0.25">
      <c r="A38">
        <v>2046</v>
      </c>
      <c r="B38">
        <v>30</v>
      </c>
      <c r="C38">
        <v>30</v>
      </c>
      <c r="I38">
        <v>2046</v>
      </c>
      <c r="J38">
        <v>0.16666666666666666</v>
      </c>
      <c r="K38">
        <v>30</v>
      </c>
      <c r="M38">
        <v>2046</v>
      </c>
      <c r="N38">
        <v>0.17241379310344829</v>
      </c>
      <c r="O38">
        <v>29</v>
      </c>
      <c r="Q38">
        <v>1.21296303999999E-2</v>
      </c>
      <c r="R38">
        <v>16.488548571109114</v>
      </c>
      <c r="U38">
        <v>2046</v>
      </c>
      <c r="V38">
        <v>16.488548571109114</v>
      </c>
      <c r="W38">
        <f t="shared" si="1"/>
        <v>17</v>
      </c>
      <c r="X38">
        <v>0.29411764705882354</v>
      </c>
      <c r="Y38">
        <v>17</v>
      </c>
      <c r="AB38">
        <v>0.67204046259999894</v>
      </c>
      <c r="AC38">
        <v>29.760112839967608</v>
      </c>
      <c r="AD38">
        <f t="shared" si="0"/>
        <v>30</v>
      </c>
      <c r="AE38">
        <v>2049</v>
      </c>
      <c r="AF38">
        <v>30</v>
      </c>
      <c r="AH38">
        <v>2049</v>
      </c>
      <c r="AI38">
        <v>30</v>
      </c>
      <c r="AJ38">
        <v>6.6666666666666666E-2</v>
      </c>
      <c r="AK38">
        <v>30</v>
      </c>
    </row>
    <row r="39" spans="1:37" x14ac:dyDescent="0.25">
      <c r="A39">
        <v>2047</v>
      </c>
      <c r="B39">
        <v>30</v>
      </c>
      <c r="C39">
        <v>30</v>
      </c>
      <c r="I39">
        <v>2047</v>
      </c>
      <c r="J39">
        <v>0.13333333333333333</v>
      </c>
      <c r="K39">
        <v>30</v>
      </c>
      <c r="M39">
        <v>2047</v>
      </c>
      <c r="N39">
        <v>0.13793103448275862</v>
      </c>
      <c r="O39">
        <v>29</v>
      </c>
      <c r="Q39">
        <v>1.1570723200000001E-2</v>
      </c>
      <c r="R39">
        <v>17.285004277001459</v>
      </c>
      <c r="U39">
        <v>2047</v>
      </c>
      <c r="V39">
        <v>17.285004277001459</v>
      </c>
      <c r="W39">
        <f t="shared" si="1"/>
        <v>18</v>
      </c>
      <c r="X39">
        <v>0.22222222222222221</v>
      </c>
      <c r="Y39">
        <v>18</v>
      </c>
      <c r="AB39">
        <v>0.66700000000000004</v>
      </c>
      <c r="AC39">
        <v>30</v>
      </c>
      <c r="AD39">
        <f t="shared" si="0"/>
        <v>30</v>
      </c>
      <c r="AE39">
        <v>2050</v>
      </c>
      <c r="AF39">
        <v>30</v>
      </c>
      <c r="AH39">
        <v>2050</v>
      </c>
      <c r="AI39">
        <v>30</v>
      </c>
      <c r="AJ39">
        <v>3.3333333333333333E-2</v>
      </c>
      <c r="AK39">
        <v>30</v>
      </c>
    </row>
    <row r="40" spans="1:37" x14ac:dyDescent="0.25">
      <c r="A40">
        <v>2048</v>
      </c>
      <c r="B40">
        <v>30</v>
      </c>
      <c r="C40">
        <v>30</v>
      </c>
      <c r="I40">
        <v>2048</v>
      </c>
      <c r="J40">
        <v>0.1</v>
      </c>
      <c r="K40">
        <v>30</v>
      </c>
      <c r="M40">
        <v>2048</v>
      </c>
      <c r="N40">
        <v>0.1</v>
      </c>
      <c r="O40">
        <v>30</v>
      </c>
      <c r="Q40">
        <v>1.1083580799999999E-2</v>
      </c>
      <c r="R40">
        <v>18.04470988292881</v>
      </c>
      <c r="U40">
        <v>2048</v>
      </c>
      <c r="V40">
        <v>18.04470988292881</v>
      </c>
      <c r="W40">
        <f t="shared" si="1"/>
        <v>19</v>
      </c>
      <c r="X40">
        <v>0.15789473684210525</v>
      </c>
      <c r="Y40">
        <v>19</v>
      </c>
    </row>
    <row r="41" spans="1:37" x14ac:dyDescent="0.25">
      <c r="A41">
        <v>2049</v>
      </c>
      <c r="B41">
        <v>30</v>
      </c>
      <c r="C41">
        <v>30</v>
      </c>
      <c r="I41">
        <v>2049</v>
      </c>
      <c r="J41">
        <v>6.6666666666666666E-2</v>
      </c>
      <c r="K41">
        <v>30</v>
      </c>
      <c r="M41">
        <v>2049</v>
      </c>
      <c r="N41">
        <v>6.6666666666666666E-2</v>
      </c>
      <c r="O41">
        <v>30</v>
      </c>
      <c r="Q41">
        <v>1.06535056E-2</v>
      </c>
      <c r="R41">
        <v>18.773163267497605</v>
      </c>
      <c r="U41">
        <v>2049</v>
      </c>
      <c r="V41">
        <v>18.773163267497605</v>
      </c>
      <c r="W41">
        <f t="shared" si="1"/>
        <v>19</v>
      </c>
      <c r="X41">
        <v>0.10526315789473684</v>
      </c>
      <c r="Y41">
        <v>19</v>
      </c>
    </row>
    <row r="42" spans="1:37" x14ac:dyDescent="0.25">
      <c r="A42">
        <v>2050</v>
      </c>
      <c r="B42">
        <v>30</v>
      </c>
      <c r="C42">
        <v>30</v>
      </c>
      <c r="I42">
        <v>2050</v>
      </c>
      <c r="J42">
        <v>3.3333333333333333E-2</v>
      </c>
      <c r="K42">
        <v>30</v>
      </c>
      <c r="M42">
        <v>2050</v>
      </c>
      <c r="N42">
        <v>3.3333333333333333E-2</v>
      </c>
      <c r="O42">
        <v>30</v>
      </c>
      <c r="Q42">
        <v>1.02657999999999E-2</v>
      </c>
      <c r="R42">
        <v>19.482164078786063</v>
      </c>
      <c r="U42">
        <v>2050</v>
      </c>
      <c r="V42">
        <v>19.482164078786063</v>
      </c>
      <c r="W42">
        <f t="shared" si="1"/>
        <v>20</v>
      </c>
      <c r="X42">
        <v>0.05</v>
      </c>
      <c r="Y42">
        <v>20</v>
      </c>
    </row>
    <row r="44" spans="1:37" x14ac:dyDescent="0.25">
      <c r="AC44">
        <v>2030</v>
      </c>
      <c r="AD44">
        <v>15</v>
      </c>
    </row>
    <row r="45" spans="1:37" x14ac:dyDescent="0.25">
      <c r="AC45">
        <v>2031</v>
      </c>
      <c r="AD45">
        <v>20</v>
      </c>
    </row>
    <row r="46" spans="1:37" x14ac:dyDescent="0.25">
      <c r="AC46">
        <v>2032</v>
      </c>
      <c r="AD46">
        <v>24</v>
      </c>
    </row>
    <row r="47" spans="1:37" x14ac:dyDescent="0.25">
      <c r="AC47">
        <v>2033</v>
      </c>
      <c r="AD47">
        <v>27</v>
      </c>
    </row>
    <row r="48" spans="1:37" x14ac:dyDescent="0.25">
      <c r="AC48">
        <v>2034</v>
      </c>
      <c r="AD48">
        <v>29</v>
      </c>
    </row>
    <row r="49" spans="29:30" x14ac:dyDescent="0.25">
      <c r="AC49">
        <v>2035</v>
      </c>
      <c r="AD49">
        <v>30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E4F8E-8B2A-47CB-A785-53DC6EC33935}">
  <dimension ref="A1:JB578"/>
  <sheetViews>
    <sheetView tabSelected="1" topLeftCell="A522" zoomScaleNormal="100" workbookViewId="0">
      <selection activeCell="G536" sqref="G536"/>
    </sheetView>
  </sheetViews>
  <sheetFormatPr defaultRowHeight="13.8" x14ac:dyDescent="0.25"/>
  <cols>
    <col min="1" max="1" width="11.44140625" customWidth="1"/>
    <col min="3" max="3" width="17.44140625" customWidth="1"/>
    <col min="5" max="5" width="15.44140625" bestFit="1" customWidth="1"/>
    <col min="6" max="19" width="13.77734375" bestFit="1" customWidth="1"/>
    <col min="22" max="22" width="12.77734375" bestFit="1" customWidth="1"/>
    <col min="24" max="24" width="10.5546875" bestFit="1" customWidth="1"/>
  </cols>
  <sheetData>
    <row r="1" spans="4:262" x14ac:dyDescent="0.25">
      <c r="E1" t="s">
        <v>30</v>
      </c>
      <c r="CM1" t="s">
        <v>34</v>
      </c>
      <c r="FW1" t="s">
        <v>35</v>
      </c>
    </row>
    <row r="2" spans="4:262" x14ac:dyDescent="0.25"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24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V2" t="s">
        <v>6</v>
      </c>
      <c r="W2" t="s">
        <v>7</v>
      </c>
      <c r="X2" t="s">
        <v>8</v>
      </c>
      <c r="Y2" t="s">
        <v>9</v>
      </c>
      <c r="Z2" t="s">
        <v>10</v>
      </c>
      <c r="AA2" t="s">
        <v>11</v>
      </c>
      <c r="AB2" t="s">
        <v>12</v>
      </c>
      <c r="AC2" t="s">
        <v>24</v>
      </c>
      <c r="AD2" t="s">
        <v>13</v>
      </c>
      <c r="AE2" t="s">
        <v>14</v>
      </c>
      <c r="AF2" t="s">
        <v>15</v>
      </c>
      <c r="AG2" t="s">
        <v>16</v>
      </c>
      <c r="AH2" t="s">
        <v>17</v>
      </c>
      <c r="AI2" t="s">
        <v>18</v>
      </c>
      <c r="AJ2" t="s">
        <v>19</v>
      </c>
      <c r="AK2" t="s">
        <v>20</v>
      </c>
      <c r="AM2" t="s">
        <v>6</v>
      </c>
      <c r="AN2" t="s">
        <v>7</v>
      </c>
      <c r="AO2" t="s">
        <v>8</v>
      </c>
      <c r="AP2" t="s">
        <v>9</v>
      </c>
      <c r="AQ2" t="s">
        <v>10</v>
      </c>
      <c r="AR2" t="s">
        <v>11</v>
      </c>
      <c r="AS2" t="s">
        <v>12</v>
      </c>
      <c r="AT2" t="s">
        <v>24</v>
      </c>
      <c r="AU2" t="s">
        <v>13</v>
      </c>
      <c r="AV2" t="s">
        <v>14</v>
      </c>
      <c r="AW2" t="s">
        <v>15</v>
      </c>
      <c r="AX2" t="s">
        <v>16</v>
      </c>
      <c r="AY2" t="s">
        <v>17</v>
      </c>
      <c r="AZ2" t="s">
        <v>18</v>
      </c>
      <c r="BA2" t="s">
        <v>19</v>
      </c>
      <c r="BB2" t="s">
        <v>20</v>
      </c>
      <c r="BD2" t="s">
        <v>6</v>
      </c>
      <c r="BE2" t="s">
        <v>7</v>
      </c>
      <c r="BF2" t="s">
        <v>8</v>
      </c>
      <c r="BG2" t="s">
        <v>9</v>
      </c>
      <c r="BH2" t="s">
        <v>10</v>
      </c>
      <c r="BI2" t="s">
        <v>11</v>
      </c>
      <c r="BJ2" t="s">
        <v>12</v>
      </c>
      <c r="BK2" t="s">
        <v>24</v>
      </c>
      <c r="BL2" t="s">
        <v>13</v>
      </c>
      <c r="BM2" t="s">
        <v>14</v>
      </c>
      <c r="BN2" t="s">
        <v>15</v>
      </c>
      <c r="BO2" t="s">
        <v>16</v>
      </c>
      <c r="BP2" t="s">
        <v>17</v>
      </c>
      <c r="BQ2" t="s">
        <v>18</v>
      </c>
      <c r="BR2" t="s">
        <v>19</v>
      </c>
      <c r="BS2" t="s">
        <v>20</v>
      </c>
      <c r="BU2" t="s">
        <v>6</v>
      </c>
      <c r="BV2" t="s">
        <v>7</v>
      </c>
      <c r="BW2" t="s">
        <v>8</v>
      </c>
      <c r="BX2" t="s">
        <v>9</v>
      </c>
      <c r="BY2" t="s">
        <v>10</v>
      </c>
      <c r="BZ2" t="s">
        <v>11</v>
      </c>
      <c r="CA2" t="s">
        <v>12</v>
      </c>
      <c r="CB2" t="s">
        <v>24</v>
      </c>
      <c r="CC2" t="s">
        <v>13</v>
      </c>
      <c r="CD2" t="s">
        <v>14</v>
      </c>
      <c r="CE2" t="s">
        <v>15</v>
      </c>
      <c r="CF2" t="s">
        <v>16</v>
      </c>
      <c r="CG2" t="s">
        <v>17</v>
      </c>
      <c r="CH2" t="s">
        <v>18</v>
      </c>
      <c r="CI2" t="s">
        <v>19</v>
      </c>
      <c r="CJ2" t="s">
        <v>20</v>
      </c>
      <c r="CN2" t="s">
        <v>6</v>
      </c>
      <c r="CO2" t="s">
        <v>7</v>
      </c>
      <c r="CP2" t="s">
        <v>8</v>
      </c>
      <c r="CQ2" t="s">
        <v>9</v>
      </c>
      <c r="CR2" t="s">
        <v>10</v>
      </c>
      <c r="CS2" t="s">
        <v>11</v>
      </c>
      <c r="CT2" t="s">
        <v>12</v>
      </c>
      <c r="CU2" t="s">
        <v>24</v>
      </c>
      <c r="CV2" t="s">
        <v>13</v>
      </c>
      <c r="CW2" t="s">
        <v>14</v>
      </c>
      <c r="CX2" t="s">
        <v>15</v>
      </c>
      <c r="CY2" t="s">
        <v>16</v>
      </c>
      <c r="CZ2" t="s">
        <v>17</v>
      </c>
      <c r="DA2" t="s">
        <v>18</v>
      </c>
      <c r="DB2" t="s">
        <v>19</v>
      </c>
      <c r="DC2" t="s">
        <v>20</v>
      </c>
      <c r="DE2" t="s">
        <v>6</v>
      </c>
      <c r="DF2" t="s">
        <v>7</v>
      </c>
      <c r="DG2" t="s">
        <v>8</v>
      </c>
      <c r="DH2" t="s">
        <v>9</v>
      </c>
      <c r="DI2" t="s">
        <v>10</v>
      </c>
      <c r="DJ2" t="s">
        <v>11</v>
      </c>
      <c r="DK2" t="s">
        <v>12</v>
      </c>
      <c r="DL2" t="s">
        <v>24</v>
      </c>
      <c r="DM2" t="s">
        <v>13</v>
      </c>
      <c r="DN2" t="s">
        <v>14</v>
      </c>
      <c r="DO2" t="s">
        <v>15</v>
      </c>
      <c r="DP2" t="s">
        <v>16</v>
      </c>
      <c r="DQ2" t="s">
        <v>17</v>
      </c>
      <c r="DR2" t="s">
        <v>18</v>
      </c>
      <c r="DS2" t="s">
        <v>19</v>
      </c>
      <c r="DT2" t="s">
        <v>20</v>
      </c>
      <c r="DV2" t="s">
        <v>6</v>
      </c>
      <c r="DW2" t="s">
        <v>7</v>
      </c>
      <c r="DX2" t="s">
        <v>8</v>
      </c>
      <c r="DY2" t="s">
        <v>9</v>
      </c>
      <c r="DZ2" t="s">
        <v>10</v>
      </c>
      <c r="EA2" t="s">
        <v>11</v>
      </c>
      <c r="EB2" t="s">
        <v>12</v>
      </c>
      <c r="EC2" t="s">
        <v>24</v>
      </c>
      <c r="ED2" t="s">
        <v>13</v>
      </c>
      <c r="EE2" t="s">
        <v>14</v>
      </c>
      <c r="EF2" t="s">
        <v>15</v>
      </c>
      <c r="EG2" t="s">
        <v>16</v>
      </c>
      <c r="EH2" t="s">
        <v>17</v>
      </c>
      <c r="EI2" t="s">
        <v>18</v>
      </c>
      <c r="EJ2" t="s">
        <v>19</v>
      </c>
      <c r="EK2" t="s">
        <v>20</v>
      </c>
      <c r="EM2" t="s">
        <v>6</v>
      </c>
      <c r="EN2" t="s">
        <v>7</v>
      </c>
      <c r="EO2" t="s">
        <v>8</v>
      </c>
      <c r="EP2" t="s">
        <v>9</v>
      </c>
      <c r="EQ2" t="s">
        <v>10</v>
      </c>
      <c r="ER2" t="s">
        <v>11</v>
      </c>
      <c r="ES2" t="s">
        <v>12</v>
      </c>
      <c r="ET2" t="s">
        <v>24</v>
      </c>
      <c r="EU2" t="s">
        <v>13</v>
      </c>
      <c r="EV2" t="s">
        <v>14</v>
      </c>
      <c r="EW2" t="s">
        <v>15</v>
      </c>
      <c r="EX2" t="s">
        <v>16</v>
      </c>
      <c r="EY2" t="s">
        <v>17</v>
      </c>
      <c r="EZ2" t="s">
        <v>18</v>
      </c>
      <c r="FA2" t="s">
        <v>19</v>
      </c>
      <c r="FB2" t="s">
        <v>20</v>
      </c>
      <c r="FD2" t="s">
        <v>6</v>
      </c>
      <c r="FE2" t="s">
        <v>7</v>
      </c>
      <c r="FF2" t="s">
        <v>8</v>
      </c>
      <c r="FG2" t="s">
        <v>9</v>
      </c>
      <c r="FH2" t="s">
        <v>10</v>
      </c>
      <c r="FI2" t="s">
        <v>11</v>
      </c>
      <c r="FJ2" t="s">
        <v>12</v>
      </c>
      <c r="FK2" t="s">
        <v>24</v>
      </c>
      <c r="FL2" t="s">
        <v>13</v>
      </c>
      <c r="FM2" t="s">
        <v>14</v>
      </c>
      <c r="FN2" t="s">
        <v>15</v>
      </c>
      <c r="FO2" t="s">
        <v>16</v>
      </c>
      <c r="FP2" t="s">
        <v>17</v>
      </c>
      <c r="FQ2" t="s">
        <v>18</v>
      </c>
      <c r="FR2" t="s">
        <v>19</v>
      </c>
      <c r="FS2" t="s">
        <v>20</v>
      </c>
      <c r="FW2" t="s">
        <v>6</v>
      </c>
      <c r="FX2" t="s">
        <v>7</v>
      </c>
      <c r="FY2" t="s">
        <v>8</v>
      </c>
      <c r="FZ2" t="s">
        <v>9</v>
      </c>
      <c r="GA2" t="s">
        <v>10</v>
      </c>
      <c r="GB2" t="s">
        <v>11</v>
      </c>
      <c r="GC2" t="s">
        <v>12</v>
      </c>
      <c r="GD2" t="s">
        <v>24</v>
      </c>
      <c r="GE2" t="s">
        <v>13</v>
      </c>
      <c r="GF2" t="s">
        <v>14</v>
      </c>
      <c r="GG2" t="s">
        <v>15</v>
      </c>
      <c r="GH2" t="s">
        <v>16</v>
      </c>
      <c r="GI2" t="s">
        <v>17</v>
      </c>
      <c r="GJ2" t="s">
        <v>18</v>
      </c>
      <c r="GK2" t="s">
        <v>19</v>
      </c>
      <c r="GL2" t="s">
        <v>20</v>
      </c>
      <c r="GN2" t="s">
        <v>6</v>
      </c>
      <c r="GO2" t="s">
        <v>7</v>
      </c>
      <c r="GP2" t="s">
        <v>8</v>
      </c>
      <c r="GQ2" t="s">
        <v>9</v>
      </c>
      <c r="GR2" t="s">
        <v>10</v>
      </c>
      <c r="GS2" t="s">
        <v>11</v>
      </c>
      <c r="GT2" t="s">
        <v>12</v>
      </c>
      <c r="GU2" t="s">
        <v>24</v>
      </c>
      <c r="GV2" t="s">
        <v>13</v>
      </c>
      <c r="GW2" t="s">
        <v>14</v>
      </c>
      <c r="GX2" t="s">
        <v>15</v>
      </c>
      <c r="GY2" t="s">
        <v>16</v>
      </c>
      <c r="GZ2" t="s">
        <v>17</v>
      </c>
      <c r="HA2" t="s">
        <v>18</v>
      </c>
      <c r="HB2" t="s">
        <v>19</v>
      </c>
      <c r="HC2" t="s">
        <v>20</v>
      </c>
      <c r="HE2" t="s">
        <v>6</v>
      </c>
      <c r="HF2" t="s">
        <v>7</v>
      </c>
      <c r="HG2" t="s">
        <v>8</v>
      </c>
      <c r="HH2" t="s">
        <v>9</v>
      </c>
      <c r="HI2" t="s">
        <v>10</v>
      </c>
      <c r="HJ2" t="s">
        <v>11</v>
      </c>
      <c r="HK2" t="s">
        <v>12</v>
      </c>
      <c r="HL2" t="s">
        <v>24</v>
      </c>
      <c r="HM2" t="s">
        <v>13</v>
      </c>
      <c r="HN2" t="s">
        <v>14</v>
      </c>
      <c r="HO2" t="s">
        <v>15</v>
      </c>
      <c r="HP2" t="s">
        <v>16</v>
      </c>
      <c r="HQ2" t="s">
        <v>17</v>
      </c>
      <c r="HR2" t="s">
        <v>18</v>
      </c>
      <c r="HS2" t="s">
        <v>19</v>
      </c>
      <c r="HT2" t="s">
        <v>20</v>
      </c>
      <c r="HV2" t="s">
        <v>6</v>
      </c>
      <c r="HW2" t="s">
        <v>7</v>
      </c>
      <c r="HX2" t="s">
        <v>8</v>
      </c>
      <c r="HY2" t="s">
        <v>9</v>
      </c>
      <c r="HZ2" t="s">
        <v>10</v>
      </c>
      <c r="IA2" t="s">
        <v>11</v>
      </c>
      <c r="IB2" t="s">
        <v>12</v>
      </c>
      <c r="IC2" t="s">
        <v>24</v>
      </c>
      <c r="ID2" t="s">
        <v>13</v>
      </c>
      <c r="IE2" t="s">
        <v>14</v>
      </c>
      <c r="IF2" t="s">
        <v>15</v>
      </c>
      <c r="IG2" t="s">
        <v>16</v>
      </c>
      <c r="IH2" t="s">
        <v>17</v>
      </c>
      <c r="II2" t="s">
        <v>18</v>
      </c>
      <c r="IJ2" t="s">
        <v>19</v>
      </c>
      <c r="IK2" t="s">
        <v>20</v>
      </c>
      <c r="IM2" t="s">
        <v>6</v>
      </c>
      <c r="IN2" t="s">
        <v>7</v>
      </c>
      <c r="IO2" t="s">
        <v>8</v>
      </c>
      <c r="IP2" t="s">
        <v>9</v>
      </c>
      <c r="IQ2" t="s">
        <v>10</v>
      </c>
      <c r="IR2" t="s">
        <v>11</v>
      </c>
      <c r="IS2" t="s">
        <v>12</v>
      </c>
      <c r="IT2" t="s">
        <v>24</v>
      </c>
      <c r="IU2" t="s">
        <v>13</v>
      </c>
      <c r="IV2" t="s">
        <v>14</v>
      </c>
      <c r="IW2" t="s">
        <v>15</v>
      </c>
      <c r="IX2" t="s">
        <v>16</v>
      </c>
      <c r="IY2" t="s">
        <v>17</v>
      </c>
      <c r="IZ2" t="s">
        <v>18</v>
      </c>
      <c r="JA2" t="s">
        <v>19</v>
      </c>
      <c r="JB2" t="s">
        <v>20</v>
      </c>
    </row>
    <row r="3" spans="4:262" x14ac:dyDescent="0.25">
      <c r="D3">
        <v>2020</v>
      </c>
      <c r="E3">
        <f>SUM('Yearly Emission'!B$47:'Yearly Emission'!B57)</f>
        <v>6694267028.9972687</v>
      </c>
      <c r="F3">
        <f>SUM('Yearly Emission'!C$47:'Yearly Emission'!C57)</f>
        <v>4832328949.1633978</v>
      </c>
      <c r="G3">
        <f>SUM('Yearly Emission'!D$47:'Yearly Emission'!D57)</f>
        <v>1850260862.5749509</v>
      </c>
      <c r="H3">
        <f>SUM('Yearly Emission'!E$47:'Yearly Emission'!E57)</f>
        <v>368884005.39356953</v>
      </c>
      <c r="I3">
        <f>SUM('Yearly Emission'!F$47:'Yearly Emission'!F57)</f>
        <v>1028321911.7363931</v>
      </c>
      <c r="J3">
        <f>SUM('Yearly Emission'!G$47:'Yearly Emission'!G57)</f>
        <v>107009560.55943105</v>
      </c>
      <c r="K3">
        <f>SUM('Yearly Emission'!H$47:'Yearly Emission'!H57)</f>
        <v>341667035.04248339</v>
      </c>
      <c r="L3">
        <f>SUM('Yearly Emission'!I$47:'Yearly Emission'!I57)</f>
        <v>866480753.12541091</v>
      </c>
      <c r="M3">
        <f>SUM('Yearly Emission'!J$47:'Yearly Emission'!J57)</f>
        <v>2216365267.4684782</v>
      </c>
      <c r="N3">
        <f>SUM('Yearly Emission'!K$47:'Yearly Emission'!K57)</f>
        <v>317455323.23514616</v>
      </c>
      <c r="O3">
        <f>SUM('Yearly Emission'!L$47:'Yearly Emission'!L57)</f>
        <v>174344570.34832302</v>
      </c>
      <c r="P3">
        <f>SUM('Yearly Emission'!M$47:'Yearly Emission'!M57)</f>
        <v>111322128.69810817</v>
      </c>
      <c r="Q3">
        <f>SUM('Yearly Emission'!N$47:'Yearly Emission'!N57)</f>
        <v>255169944.02585572</v>
      </c>
      <c r="R3">
        <f>SUM('Yearly Emission'!O$47:'Yearly Emission'!O57)</f>
        <v>1922306.772233801</v>
      </c>
      <c r="S3">
        <f>SUM('Yearly Emission'!P$47:'Yearly Emission'!P57)</f>
        <v>157521108.83341095</v>
      </c>
      <c r="T3">
        <f>SUM('Yearly Emission'!Q$47:'Yearly Emission'!Q57)</f>
        <v>592310534.71127367</v>
      </c>
      <c r="V3">
        <f>SUM('Yearly Emission'!S$47:'Yearly Emission'!S57)</f>
        <v>6694267028.9972687</v>
      </c>
      <c r="W3">
        <f>SUM('Yearly Emission'!T$47:'Yearly Emission'!T57)</f>
        <v>4832328949.1633978</v>
      </c>
      <c r="X3">
        <f>SUM('Yearly Emission'!U$47:'Yearly Emission'!U57)</f>
        <v>1850260862.5749509</v>
      </c>
      <c r="Y3">
        <f>SUM('Yearly Emission'!V$47:'Yearly Emission'!V57)</f>
        <v>368884005.39356953</v>
      </c>
      <c r="Z3">
        <f>SUM('Yearly Emission'!W$47:'Yearly Emission'!W57)</f>
        <v>1028321911.7363931</v>
      </c>
      <c r="AA3">
        <f>SUM('Yearly Emission'!X$47:'Yearly Emission'!X57)</f>
        <v>107009560.55943105</v>
      </c>
      <c r="AB3">
        <f>SUM('Yearly Emission'!Y$47:'Yearly Emission'!Y57)</f>
        <v>341667035.04248339</v>
      </c>
      <c r="AC3">
        <f>SUM('Yearly Emission'!Z$47:'Yearly Emission'!Z57)</f>
        <v>866480753.12541091</v>
      </c>
      <c r="AD3">
        <f>SUM('Yearly Emission'!AA$47:'Yearly Emission'!AA57)</f>
        <v>2216365267.4684782</v>
      </c>
      <c r="AE3">
        <f>SUM('Yearly Emission'!AB$47:'Yearly Emission'!AB57)</f>
        <v>317455323.23514616</v>
      </c>
      <c r="AF3">
        <f>SUM('Yearly Emission'!AC$47:'Yearly Emission'!AC57)</f>
        <v>174344570.34832302</v>
      </c>
      <c r="AG3">
        <f>SUM('Yearly Emission'!AD$47:'Yearly Emission'!AD57)</f>
        <v>111322128.69810817</v>
      </c>
      <c r="AH3">
        <f>SUM('Yearly Emission'!AE$47:'Yearly Emission'!AE57)</f>
        <v>255169944.02585572</v>
      </c>
      <c r="AI3">
        <f>SUM('Yearly Emission'!AF$47:'Yearly Emission'!AF57)</f>
        <v>1922306.772233801</v>
      </c>
      <c r="AJ3">
        <f>SUM('Yearly Emission'!AG$47:'Yearly Emission'!AG57)</f>
        <v>157521108.83341095</v>
      </c>
      <c r="AK3">
        <f>SUM('Yearly Emission'!AH$47:'Yearly Emission'!AH57)</f>
        <v>592310534.71127367</v>
      </c>
      <c r="AM3">
        <f>SUM('Yearly Emission'!AJ$47:'Yearly Emission'!AJ57)</f>
        <v>6694267028.9972687</v>
      </c>
      <c r="AN3">
        <f>SUM('Yearly Emission'!AK$47:'Yearly Emission'!AK57)</f>
        <v>4832328949.1633978</v>
      </c>
      <c r="AO3">
        <f>SUM('Yearly Emission'!AL$47:'Yearly Emission'!AL57)</f>
        <v>1850260862.5749509</v>
      </c>
      <c r="AP3">
        <f>SUM('Yearly Emission'!AM$47:'Yearly Emission'!AM57)</f>
        <v>368884005.39356953</v>
      </c>
      <c r="AQ3">
        <f>SUM('Yearly Emission'!AN$47:'Yearly Emission'!AN57)</f>
        <v>1028321911.7363931</v>
      </c>
      <c r="AR3">
        <f>SUM('Yearly Emission'!AO$47:'Yearly Emission'!AO57)</f>
        <v>107009560.55943105</v>
      </c>
      <c r="AS3">
        <f>SUM('Yearly Emission'!AP$47:'Yearly Emission'!AP57)</f>
        <v>341667035.04248339</v>
      </c>
      <c r="AT3">
        <f>SUM('Yearly Emission'!AQ$47:'Yearly Emission'!AQ57)</f>
        <v>866480753.12541091</v>
      </c>
      <c r="AU3">
        <f>SUM('Yearly Emission'!AR$47:'Yearly Emission'!AR57)</f>
        <v>2216365267.4684782</v>
      </c>
      <c r="AV3">
        <f>SUM('Yearly Emission'!AS$47:'Yearly Emission'!AS57)</f>
        <v>317455323.23514616</v>
      </c>
      <c r="AW3">
        <f>SUM('Yearly Emission'!AT$47:'Yearly Emission'!AT57)</f>
        <v>174344570.34832302</v>
      </c>
      <c r="AX3">
        <f>SUM('Yearly Emission'!AU$47:'Yearly Emission'!AU57)</f>
        <v>111322128.69810817</v>
      </c>
      <c r="AY3">
        <f>SUM('Yearly Emission'!AV$47:'Yearly Emission'!AV57)</f>
        <v>255169944.02585572</v>
      </c>
      <c r="AZ3">
        <f>SUM('Yearly Emission'!AW$47:'Yearly Emission'!AW57)</f>
        <v>1922306.772233801</v>
      </c>
      <c r="BA3">
        <f>SUM('Yearly Emission'!AX$47:'Yearly Emission'!AX57)</f>
        <v>157521108.83341095</v>
      </c>
      <c r="BB3">
        <f>SUM('Yearly Emission'!AY$47:'Yearly Emission'!AY57)</f>
        <v>592310534.71127367</v>
      </c>
      <c r="BD3">
        <f>SUM('Yearly Emission'!BA$47:'Yearly Emission'!BA57)</f>
        <v>6694267028.9972687</v>
      </c>
      <c r="BE3">
        <f>SUM('Yearly Emission'!BB$47:'Yearly Emission'!BB57)</f>
        <v>4832328949.1633978</v>
      </c>
      <c r="BF3">
        <f>SUM('Yearly Emission'!BC$47:'Yearly Emission'!BC57)</f>
        <v>1850260862.5749509</v>
      </c>
      <c r="BG3">
        <f>SUM('Yearly Emission'!BD$47:'Yearly Emission'!BD57)</f>
        <v>368884005.39356953</v>
      </c>
      <c r="BH3">
        <f>SUM('Yearly Emission'!BE$47:'Yearly Emission'!BE57)</f>
        <v>1028321911.7363931</v>
      </c>
      <c r="BI3">
        <f>SUM('Yearly Emission'!BF$47:'Yearly Emission'!BF57)</f>
        <v>107009560.55943105</v>
      </c>
      <c r="BJ3">
        <f>SUM('Yearly Emission'!BG$47:'Yearly Emission'!BG57)</f>
        <v>341667035.04248339</v>
      </c>
      <c r="BK3">
        <f>SUM('Yearly Emission'!BH$47:'Yearly Emission'!BH57)</f>
        <v>866480753.12541091</v>
      </c>
      <c r="BL3">
        <f>SUM('Yearly Emission'!BI$47:'Yearly Emission'!BI57)</f>
        <v>2216365267.4684782</v>
      </c>
      <c r="BM3">
        <f>SUM('Yearly Emission'!BJ$47:'Yearly Emission'!BJ57)</f>
        <v>317455323.23514616</v>
      </c>
      <c r="BN3">
        <f>SUM('Yearly Emission'!BK$47:'Yearly Emission'!BK57)</f>
        <v>174344570.34832302</v>
      </c>
      <c r="BO3">
        <f>SUM('Yearly Emission'!BL$47:'Yearly Emission'!BL57)</f>
        <v>111322128.69810817</v>
      </c>
      <c r="BP3">
        <f>SUM('Yearly Emission'!BM$47:'Yearly Emission'!BM57)</f>
        <v>255169944.02585572</v>
      </c>
      <c r="BQ3">
        <f>SUM('Yearly Emission'!BN$47:'Yearly Emission'!BN57)</f>
        <v>1922306.772233801</v>
      </c>
      <c r="BR3">
        <f>SUM('Yearly Emission'!BO$47:'Yearly Emission'!BO57)</f>
        <v>157521108.83341095</v>
      </c>
      <c r="BS3">
        <f>SUM('Yearly Emission'!BP$47:'Yearly Emission'!BP57)</f>
        <v>592310534.71127367</v>
      </c>
      <c r="BU3">
        <f>SUM('Yearly Emission'!BR$47:'Yearly Emission'!BR57)</f>
        <v>6694267028.9972687</v>
      </c>
      <c r="BV3">
        <f>SUM('Yearly Emission'!BS$47:'Yearly Emission'!BS57)</f>
        <v>4832328949.1633978</v>
      </c>
      <c r="BW3">
        <f>SUM('Yearly Emission'!BT$47:'Yearly Emission'!BT57)</f>
        <v>1850260862.5749509</v>
      </c>
      <c r="BX3">
        <f>SUM('Yearly Emission'!BU$47:'Yearly Emission'!BU57)</f>
        <v>368884005.39356953</v>
      </c>
      <c r="BY3">
        <f>SUM('Yearly Emission'!BV$47:'Yearly Emission'!BV57)</f>
        <v>1028321911.7363931</v>
      </c>
      <c r="BZ3">
        <f>SUM('Yearly Emission'!BW$47:'Yearly Emission'!BW57)</f>
        <v>107009560.55943105</v>
      </c>
      <c r="CA3">
        <f>SUM('Yearly Emission'!BX$47:'Yearly Emission'!BX57)</f>
        <v>341667035.04248339</v>
      </c>
      <c r="CB3">
        <f>SUM('Yearly Emission'!BY$47:'Yearly Emission'!BY57)</f>
        <v>866480753.12541091</v>
      </c>
      <c r="CC3">
        <f>SUM('Yearly Emission'!BZ$47:'Yearly Emission'!BZ57)</f>
        <v>2216365267.4684782</v>
      </c>
      <c r="CD3">
        <f>SUM('Yearly Emission'!CA$47:'Yearly Emission'!CA57)</f>
        <v>317455323.23514616</v>
      </c>
      <c r="CE3">
        <f>SUM('Yearly Emission'!CB$47:'Yearly Emission'!CB57)</f>
        <v>174344570.34832302</v>
      </c>
      <c r="CF3">
        <f>SUM('Yearly Emission'!CC$47:'Yearly Emission'!CC57)</f>
        <v>111322128.69810817</v>
      </c>
      <c r="CG3">
        <f>SUM('Yearly Emission'!CD$47:'Yearly Emission'!CD57)</f>
        <v>255169944.02585572</v>
      </c>
      <c r="CH3">
        <f>SUM('Yearly Emission'!CE$47:'Yearly Emission'!CE57)</f>
        <v>1922306.772233801</v>
      </c>
      <c r="CI3">
        <f>SUM('Yearly Emission'!CF$47:'Yearly Emission'!CF57)</f>
        <v>157521108.83341095</v>
      </c>
      <c r="CJ3">
        <f>SUM('Yearly Emission'!CG$47:'Yearly Emission'!CG57)</f>
        <v>592310534.71127367</v>
      </c>
      <c r="CM3">
        <f>SUM('Yearly Emission'!CJ$47:'Yearly Emission'!CJ57)</f>
        <v>738.83333333333326</v>
      </c>
      <c r="CN3">
        <f>SUM('Yearly Emission'!CK$47:'Yearly Emission'!CK57)</f>
        <v>6694267028.9972687</v>
      </c>
      <c r="CO3">
        <f>SUM('Yearly Emission'!CL$47:'Yearly Emission'!CL57)</f>
        <v>4832328949.1633978</v>
      </c>
      <c r="CP3">
        <f>SUM('Yearly Emission'!CM$47:'Yearly Emission'!CM57)</f>
        <v>1850260862.5749509</v>
      </c>
      <c r="CQ3">
        <f>SUM('Yearly Emission'!CN$47:'Yearly Emission'!CN57)</f>
        <v>368884005.39356953</v>
      </c>
      <c r="CR3">
        <f>SUM('Yearly Emission'!CO$47:'Yearly Emission'!CO57)</f>
        <v>1028321911.7363931</v>
      </c>
      <c r="CS3">
        <f>SUM('Yearly Emission'!CP$47:'Yearly Emission'!CP57)</f>
        <v>107009560.55943105</v>
      </c>
      <c r="CT3">
        <f>SUM('Yearly Emission'!CQ$47:'Yearly Emission'!CQ57)</f>
        <v>341667035.04248339</v>
      </c>
      <c r="CU3">
        <f>SUM('Yearly Emission'!CR$47:'Yearly Emission'!CR57)</f>
        <v>866480753.12541091</v>
      </c>
      <c r="CV3">
        <f>SUM('Yearly Emission'!CS$47:'Yearly Emission'!CS57)</f>
        <v>2216365267.4684782</v>
      </c>
      <c r="CW3">
        <f>SUM('Yearly Emission'!CT$47:'Yearly Emission'!CT57)</f>
        <v>317455323.23514616</v>
      </c>
      <c r="CX3">
        <f>SUM('Yearly Emission'!CU$47:'Yearly Emission'!CU57)</f>
        <v>174344570.34832302</v>
      </c>
      <c r="CY3">
        <f>SUM('Yearly Emission'!CV$47:'Yearly Emission'!CV57)</f>
        <v>111322128.69810817</v>
      </c>
      <c r="CZ3">
        <f>SUM('Yearly Emission'!CW$47:'Yearly Emission'!CW57)</f>
        <v>255169944.02585572</v>
      </c>
      <c r="DA3">
        <f>SUM('Yearly Emission'!CX$47:'Yearly Emission'!CX57)</f>
        <v>1922306.772233801</v>
      </c>
      <c r="DB3">
        <f>SUM('Yearly Emission'!CY$47:'Yearly Emission'!CY57)</f>
        <v>157521108.83341095</v>
      </c>
      <c r="DC3">
        <f>SUM('Yearly Emission'!CZ$47:'Yearly Emission'!CZ57)</f>
        <v>592310534.71127367</v>
      </c>
      <c r="DE3">
        <f>SUM('Yearly Emission'!DB$47:'Yearly Emission'!DB57)</f>
        <v>6694267028.9972687</v>
      </c>
      <c r="DF3">
        <f>SUM('Yearly Emission'!DC$47:'Yearly Emission'!DC57)</f>
        <v>4832328949.1633978</v>
      </c>
      <c r="DG3">
        <f>SUM('Yearly Emission'!DD$47:'Yearly Emission'!DD57)</f>
        <v>1850260862.5749509</v>
      </c>
      <c r="DH3">
        <f>SUM('Yearly Emission'!DE$47:'Yearly Emission'!DE57)</f>
        <v>368884005.39356953</v>
      </c>
      <c r="DI3">
        <f>SUM('Yearly Emission'!DF$47:'Yearly Emission'!DF57)</f>
        <v>1028321911.7363931</v>
      </c>
      <c r="DJ3">
        <f>SUM('Yearly Emission'!DG$47:'Yearly Emission'!DG57)</f>
        <v>107009560.55943105</v>
      </c>
      <c r="DK3">
        <f>SUM('Yearly Emission'!DH$47:'Yearly Emission'!DH57)</f>
        <v>341667035.04248339</v>
      </c>
      <c r="DL3">
        <f>SUM('Yearly Emission'!DI$47:'Yearly Emission'!DI57)</f>
        <v>866480753.12541091</v>
      </c>
      <c r="DM3">
        <f>SUM('Yearly Emission'!DJ$47:'Yearly Emission'!DJ57)</f>
        <v>2216365267.4684782</v>
      </c>
      <c r="DN3">
        <f>SUM('Yearly Emission'!DK$47:'Yearly Emission'!DK57)</f>
        <v>317455323.23514616</v>
      </c>
      <c r="DO3">
        <f>SUM('Yearly Emission'!DL$47:'Yearly Emission'!DL57)</f>
        <v>174344570.34832302</v>
      </c>
      <c r="DP3">
        <f>SUM('Yearly Emission'!DM$47:'Yearly Emission'!DM57)</f>
        <v>111322128.69810817</v>
      </c>
      <c r="DQ3">
        <f>SUM('Yearly Emission'!DN$47:'Yearly Emission'!DN57)</f>
        <v>255169944.02585572</v>
      </c>
      <c r="DR3">
        <f>SUM('Yearly Emission'!DO$47:'Yearly Emission'!DO57)</f>
        <v>1922306.772233801</v>
      </c>
      <c r="DS3">
        <f>SUM('Yearly Emission'!DP$47:'Yearly Emission'!DP57)</f>
        <v>157521108.83341095</v>
      </c>
      <c r="DT3">
        <f>SUM('Yearly Emission'!DQ$47:'Yearly Emission'!DQ57)</f>
        <v>592310534.71127367</v>
      </c>
      <c r="DV3">
        <f>SUM('Yearly Emission'!DS$47:'Yearly Emission'!DS57)</f>
        <v>6694267028.9972687</v>
      </c>
      <c r="DW3">
        <f>SUM('Yearly Emission'!DT$47:'Yearly Emission'!DT57)</f>
        <v>4832328949.1633978</v>
      </c>
      <c r="DX3">
        <f>SUM('Yearly Emission'!DU$47:'Yearly Emission'!DU57)</f>
        <v>1850260862.5749509</v>
      </c>
      <c r="DY3">
        <f>SUM('Yearly Emission'!DV$47:'Yearly Emission'!DV57)</f>
        <v>368884005.39356953</v>
      </c>
      <c r="DZ3">
        <f>SUM('Yearly Emission'!DW$47:'Yearly Emission'!DW57)</f>
        <v>1028321911.7363931</v>
      </c>
      <c r="EA3">
        <f>SUM('Yearly Emission'!DX$47:'Yearly Emission'!DX57)</f>
        <v>107009560.55943105</v>
      </c>
      <c r="EB3">
        <f>SUM('Yearly Emission'!DY$47:'Yearly Emission'!DY57)</f>
        <v>341667035.04248339</v>
      </c>
      <c r="EC3">
        <f>SUM('Yearly Emission'!DZ$47:'Yearly Emission'!DZ57)</f>
        <v>866480753.12541091</v>
      </c>
      <c r="ED3">
        <f>SUM('Yearly Emission'!EA$47:'Yearly Emission'!EA57)</f>
        <v>2216365267.4684782</v>
      </c>
      <c r="EE3">
        <f>SUM('Yearly Emission'!EB$47:'Yearly Emission'!EB57)</f>
        <v>317455323.23514616</v>
      </c>
      <c r="EF3">
        <f>SUM('Yearly Emission'!EC$47:'Yearly Emission'!EC57)</f>
        <v>174344570.34832302</v>
      </c>
      <c r="EG3">
        <f>SUM('Yearly Emission'!ED$47:'Yearly Emission'!ED57)</f>
        <v>111322128.69810817</v>
      </c>
      <c r="EH3">
        <f>SUM('Yearly Emission'!EE$47:'Yearly Emission'!EE57)</f>
        <v>255169944.02585572</v>
      </c>
      <c r="EI3">
        <f>SUM('Yearly Emission'!EF$47:'Yearly Emission'!EF57)</f>
        <v>1922306.772233801</v>
      </c>
      <c r="EJ3">
        <f>SUM('Yearly Emission'!EG$47:'Yearly Emission'!EG57)</f>
        <v>157521108.83341095</v>
      </c>
      <c r="EK3">
        <f>SUM('Yearly Emission'!EH$47:'Yearly Emission'!EH57)</f>
        <v>592310534.71127367</v>
      </c>
      <c r="EM3">
        <f>SUM('Yearly Emission'!EJ$47:'Yearly Emission'!EJ57)</f>
        <v>6694267028.9972687</v>
      </c>
      <c r="EN3">
        <f>SUM('Yearly Emission'!EK$47:'Yearly Emission'!EK57)</f>
        <v>4832328949.1633978</v>
      </c>
      <c r="EO3">
        <f>SUM('Yearly Emission'!EL$47:'Yearly Emission'!EL57)</f>
        <v>1850260862.5749509</v>
      </c>
      <c r="EP3">
        <f>SUM('Yearly Emission'!EM$47:'Yearly Emission'!EM57)</f>
        <v>368884005.39356953</v>
      </c>
      <c r="EQ3">
        <f>SUM('Yearly Emission'!EN$47:'Yearly Emission'!EN57)</f>
        <v>1028321911.7363931</v>
      </c>
      <c r="ER3">
        <f>SUM('Yearly Emission'!EO$47:'Yearly Emission'!EO57)</f>
        <v>107009560.55943105</v>
      </c>
      <c r="ES3">
        <f>SUM('Yearly Emission'!EP$47:'Yearly Emission'!EP57)</f>
        <v>341667035.04248339</v>
      </c>
      <c r="ET3">
        <f>SUM('Yearly Emission'!EQ$47:'Yearly Emission'!EQ57)</f>
        <v>866480753.12541091</v>
      </c>
      <c r="EU3">
        <f>SUM('Yearly Emission'!ER$47:'Yearly Emission'!ER57)</f>
        <v>2216365267.4684782</v>
      </c>
      <c r="EV3">
        <f>SUM('Yearly Emission'!ES$47:'Yearly Emission'!ES57)</f>
        <v>317455323.23514616</v>
      </c>
      <c r="EW3">
        <f>SUM('Yearly Emission'!ET$47:'Yearly Emission'!ET57)</f>
        <v>174344570.34832302</v>
      </c>
      <c r="EX3">
        <f>SUM('Yearly Emission'!EU$47:'Yearly Emission'!EU57)</f>
        <v>111322128.69810817</v>
      </c>
      <c r="EY3">
        <f>SUM('Yearly Emission'!EV$47:'Yearly Emission'!EV57)</f>
        <v>255169944.02585572</v>
      </c>
      <c r="EZ3">
        <f>SUM('Yearly Emission'!EW$47:'Yearly Emission'!EW57)</f>
        <v>1922306.772233801</v>
      </c>
      <c r="FA3">
        <f>SUM('Yearly Emission'!EX$47:'Yearly Emission'!EX57)</f>
        <v>157521108.83341095</v>
      </c>
      <c r="FB3">
        <f>SUM('Yearly Emission'!EY$47:'Yearly Emission'!EY57)</f>
        <v>592310534.71127367</v>
      </c>
      <c r="FD3">
        <f>SUM('Yearly Emission'!FA$47:'Yearly Emission'!FA57)</f>
        <v>6694267028.9972687</v>
      </c>
      <c r="FE3">
        <f>SUM('Yearly Emission'!FB$47:'Yearly Emission'!FB57)</f>
        <v>4832328949.1633978</v>
      </c>
      <c r="FF3">
        <f>SUM('Yearly Emission'!FC$47:'Yearly Emission'!FC57)</f>
        <v>1850260862.5749509</v>
      </c>
      <c r="FG3">
        <f>SUM('Yearly Emission'!FD$47:'Yearly Emission'!FD57)</f>
        <v>368884005.39356953</v>
      </c>
      <c r="FH3">
        <f>SUM('Yearly Emission'!FE$47:'Yearly Emission'!FE57)</f>
        <v>1028321911.7363931</v>
      </c>
      <c r="FI3">
        <f>SUM('Yearly Emission'!FF$47:'Yearly Emission'!FF57)</f>
        <v>107009560.55943105</v>
      </c>
      <c r="FJ3">
        <f>SUM('Yearly Emission'!FG$47:'Yearly Emission'!FG57)</f>
        <v>341667035.04248339</v>
      </c>
      <c r="FK3">
        <f>SUM('Yearly Emission'!FH$47:'Yearly Emission'!FH57)</f>
        <v>866480753.12541091</v>
      </c>
      <c r="FL3">
        <f>SUM('Yearly Emission'!FI$47:'Yearly Emission'!FI57)</f>
        <v>2216365267.4684782</v>
      </c>
      <c r="FM3">
        <f>SUM('Yearly Emission'!FJ$47:'Yearly Emission'!FJ57)</f>
        <v>317455323.23514616</v>
      </c>
      <c r="FN3">
        <f>SUM('Yearly Emission'!FK$47:'Yearly Emission'!FK57)</f>
        <v>174344570.34832302</v>
      </c>
      <c r="FO3">
        <f>SUM('Yearly Emission'!FL$47:'Yearly Emission'!FL57)</f>
        <v>111322128.69810817</v>
      </c>
      <c r="FP3">
        <f>SUM('Yearly Emission'!FM$47:'Yearly Emission'!FM57)</f>
        <v>255169944.02585572</v>
      </c>
      <c r="FQ3">
        <f>SUM('Yearly Emission'!FN$47:'Yearly Emission'!FN57)</f>
        <v>1922306.772233801</v>
      </c>
      <c r="FR3">
        <f>SUM('Yearly Emission'!FO$47:'Yearly Emission'!FO57)</f>
        <v>157521108.83341095</v>
      </c>
      <c r="FS3">
        <f>SUM('Yearly Emission'!FP$47:'Yearly Emission'!FP57)</f>
        <v>592310534.71127367</v>
      </c>
      <c r="FV3">
        <f>SUM('Yearly Emission'!FS$47:'Yearly Emission'!FS57)</f>
        <v>738.83333333333326</v>
      </c>
      <c r="FW3">
        <f>SUM('Yearly Emission'!FT$47:'Yearly Emission'!FT57)</f>
        <v>6694267028.9972687</v>
      </c>
      <c r="FX3">
        <f>SUM('Yearly Emission'!FU$47:'Yearly Emission'!FU57)</f>
        <v>4832328949.1633978</v>
      </c>
      <c r="FY3">
        <f>SUM('Yearly Emission'!FV$47:'Yearly Emission'!FV57)</f>
        <v>1850260862.5749509</v>
      </c>
      <c r="FZ3">
        <f>SUM('Yearly Emission'!FW$47:'Yearly Emission'!FW57)</f>
        <v>368884005.39356953</v>
      </c>
      <c r="GA3">
        <f>SUM('Yearly Emission'!FX$47:'Yearly Emission'!FX57)</f>
        <v>1028321911.7363931</v>
      </c>
      <c r="GB3">
        <f>SUM('Yearly Emission'!FY$47:'Yearly Emission'!FY57)</f>
        <v>107009560.55943105</v>
      </c>
      <c r="GC3">
        <f>SUM('Yearly Emission'!FZ$47:'Yearly Emission'!FZ57)</f>
        <v>341667035.04248339</v>
      </c>
      <c r="GD3">
        <f>SUM('Yearly Emission'!GA$47:'Yearly Emission'!GA57)</f>
        <v>866480753.12541091</v>
      </c>
      <c r="GE3">
        <f>SUM('Yearly Emission'!GB$47:'Yearly Emission'!GB57)</f>
        <v>2216365267.4684782</v>
      </c>
      <c r="GF3">
        <f>SUM('Yearly Emission'!GC$47:'Yearly Emission'!GC57)</f>
        <v>317455323.23514616</v>
      </c>
      <c r="GG3">
        <f>SUM('Yearly Emission'!GD$47:'Yearly Emission'!GD57)</f>
        <v>174344570.34832302</v>
      </c>
      <c r="GH3">
        <f>SUM('Yearly Emission'!GE$47:'Yearly Emission'!GE57)</f>
        <v>111322128.69810817</v>
      </c>
      <c r="GI3">
        <f>SUM('Yearly Emission'!GF$47:'Yearly Emission'!GF57)</f>
        <v>255169944.02585572</v>
      </c>
      <c r="GJ3">
        <f>SUM('Yearly Emission'!GG$47:'Yearly Emission'!GG57)</f>
        <v>1922306.772233801</v>
      </c>
      <c r="GK3">
        <f>SUM('Yearly Emission'!GH$47:'Yearly Emission'!GH57)</f>
        <v>157521108.83341095</v>
      </c>
      <c r="GL3">
        <f>SUM('Yearly Emission'!GI$47:'Yearly Emission'!GI57)</f>
        <v>592310534.71127367</v>
      </c>
      <c r="GN3">
        <f>SUM('Yearly Emission'!GK$47:'Yearly Emission'!GK57)</f>
        <v>6694267028.9972687</v>
      </c>
      <c r="GO3">
        <f>SUM('Yearly Emission'!GL$47:'Yearly Emission'!GL57)</f>
        <v>4832328949.1633978</v>
      </c>
      <c r="GP3">
        <f>SUM('Yearly Emission'!GM$47:'Yearly Emission'!GM57)</f>
        <v>1850260862.5749509</v>
      </c>
      <c r="GQ3">
        <f>SUM('Yearly Emission'!GN$47:'Yearly Emission'!GN57)</f>
        <v>368884005.39356953</v>
      </c>
      <c r="GR3">
        <f>SUM('Yearly Emission'!GO$47:'Yearly Emission'!GO57)</f>
        <v>1028321911.7363931</v>
      </c>
      <c r="GS3">
        <f>SUM('Yearly Emission'!GP$47:'Yearly Emission'!GP57)</f>
        <v>107009560.55943105</v>
      </c>
      <c r="GT3">
        <f>SUM('Yearly Emission'!GQ$47:'Yearly Emission'!GQ57)</f>
        <v>341667035.04248339</v>
      </c>
      <c r="GU3">
        <f>SUM('Yearly Emission'!GR$47:'Yearly Emission'!GR57)</f>
        <v>866480753.12541091</v>
      </c>
      <c r="GV3">
        <f>SUM('Yearly Emission'!GS$47:'Yearly Emission'!GS57)</f>
        <v>2216365267.4684782</v>
      </c>
      <c r="GW3">
        <f>SUM('Yearly Emission'!GT$47:'Yearly Emission'!GT57)</f>
        <v>317455323.23514616</v>
      </c>
      <c r="GX3">
        <f>SUM('Yearly Emission'!GU$47:'Yearly Emission'!GU57)</f>
        <v>174344570.34832302</v>
      </c>
      <c r="GY3">
        <f>SUM('Yearly Emission'!GV$47:'Yearly Emission'!GV57)</f>
        <v>111322128.69810817</v>
      </c>
      <c r="GZ3">
        <f>SUM('Yearly Emission'!GW$47:'Yearly Emission'!GW57)</f>
        <v>255169944.02585572</v>
      </c>
      <c r="HA3">
        <f>SUM('Yearly Emission'!GX$47:'Yearly Emission'!GX57)</f>
        <v>1922306.772233801</v>
      </c>
      <c r="HB3">
        <f>SUM('Yearly Emission'!GY$47:'Yearly Emission'!GY57)</f>
        <v>157521108.83341095</v>
      </c>
      <c r="HC3">
        <f>SUM('Yearly Emission'!GZ$47:'Yearly Emission'!GZ57)</f>
        <v>592310534.71127367</v>
      </c>
      <c r="HE3">
        <f>SUM('Yearly Emission'!HB$47:'Yearly Emission'!HB57)</f>
        <v>6694267028.9972687</v>
      </c>
      <c r="HF3">
        <f>SUM('Yearly Emission'!HC$47:'Yearly Emission'!HC57)</f>
        <v>4832328949.1633978</v>
      </c>
      <c r="HG3">
        <f>SUM('Yearly Emission'!HD$47:'Yearly Emission'!HD57)</f>
        <v>1850260862.5749509</v>
      </c>
      <c r="HH3">
        <f>SUM('Yearly Emission'!HE$47:'Yearly Emission'!HE57)</f>
        <v>368884005.39356953</v>
      </c>
      <c r="HI3">
        <f>SUM('Yearly Emission'!HF$47:'Yearly Emission'!HF57)</f>
        <v>1028321911.7363931</v>
      </c>
      <c r="HJ3">
        <f>SUM('Yearly Emission'!HG$47:'Yearly Emission'!HG57)</f>
        <v>107009560.55943105</v>
      </c>
      <c r="HK3">
        <f>SUM('Yearly Emission'!HH$47:'Yearly Emission'!HH57)</f>
        <v>341667035.04248339</v>
      </c>
      <c r="HL3">
        <f>SUM('Yearly Emission'!HI$47:'Yearly Emission'!HI57)</f>
        <v>866480753.12541091</v>
      </c>
      <c r="HM3">
        <f>SUM('Yearly Emission'!HJ$47:'Yearly Emission'!HJ57)</f>
        <v>2216365267.4684782</v>
      </c>
      <c r="HN3">
        <f>SUM('Yearly Emission'!HK$47:'Yearly Emission'!HK57)</f>
        <v>317455323.23514616</v>
      </c>
      <c r="HO3">
        <f>SUM('Yearly Emission'!HL$47:'Yearly Emission'!HL57)</f>
        <v>174344570.34832302</v>
      </c>
      <c r="HP3">
        <f>SUM('Yearly Emission'!HM$47:'Yearly Emission'!HM57)</f>
        <v>111322128.69810817</v>
      </c>
      <c r="HQ3">
        <f>SUM('Yearly Emission'!HN$47:'Yearly Emission'!HN57)</f>
        <v>255169944.02585572</v>
      </c>
      <c r="HR3">
        <f>SUM('Yearly Emission'!HO$47:'Yearly Emission'!HO57)</f>
        <v>1922306.772233801</v>
      </c>
      <c r="HS3">
        <f>SUM('Yearly Emission'!HP$47:'Yearly Emission'!HP57)</f>
        <v>157521108.83341095</v>
      </c>
      <c r="HT3">
        <f>SUM('Yearly Emission'!HQ$47:'Yearly Emission'!HQ57)</f>
        <v>592310534.71127367</v>
      </c>
      <c r="HV3">
        <f>SUM('Yearly Emission'!HS$47:'Yearly Emission'!HS57)</f>
        <v>6694267028.9972687</v>
      </c>
      <c r="HW3">
        <f>SUM('Yearly Emission'!HT$47:'Yearly Emission'!HT57)</f>
        <v>4832328949.1633978</v>
      </c>
      <c r="HX3">
        <f>SUM('Yearly Emission'!HU$47:'Yearly Emission'!HU57)</f>
        <v>1850260862.5749509</v>
      </c>
      <c r="HY3">
        <f>SUM('Yearly Emission'!HV$47:'Yearly Emission'!HV57)</f>
        <v>368884005.39356953</v>
      </c>
      <c r="HZ3">
        <f>SUM('Yearly Emission'!HW$47:'Yearly Emission'!HW57)</f>
        <v>1028321911.7363931</v>
      </c>
      <c r="IA3">
        <f>SUM('Yearly Emission'!HX$47:'Yearly Emission'!HX57)</f>
        <v>107009560.55943105</v>
      </c>
      <c r="IB3">
        <f>SUM('Yearly Emission'!HY$47:'Yearly Emission'!HY57)</f>
        <v>341667035.04248339</v>
      </c>
      <c r="IC3">
        <f>SUM('Yearly Emission'!HZ$47:'Yearly Emission'!HZ57)</f>
        <v>866480753.12541091</v>
      </c>
      <c r="ID3">
        <f>SUM('Yearly Emission'!IA$47:'Yearly Emission'!IA57)</f>
        <v>2216365267.4684782</v>
      </c>
      <c r="IE3">
        <f>SUM('Yearly Emission'!IB$47:'Yearly Emission'!IB57)</f>
        <v>317455323.23514616</v>
      </c>
      <c r="IF3">
        <f>SUM('Yearly Emission'!IC$47:'Yearly Emission'!IC57)</f>
        <v>174344570.34832302</v>
      </c>
      <c r="IG3">
        <f>SUM('Yearly Emission'!ID$47:'Yearly Emission'!ID57)</f>
        <v>111322128.69810817</v>
      </c>
      <c r="IH3">
        <f>SUM('Yearly Emission'!IE$47:'Yearly Emission'!IE57)</f>
        <v>255169944.02585572</v>
      </c>
      <c r="II3">
        <f>SUM('Yearly Emission'!IF$47:'Yearly Emission'!IF57)</f>
        <v>1922306.772233801</v>
      </c>
      <c r="IJ3">
        <f>SUM('Yearly Emission'!IG$47:'Yearly Emission'!IG57)</f>
        <v>157521108.83341095</v>
      </c>
      <c r="IK3">
        <f>SUM('Yearly Emission'!IH$47:'Yearly Emission'!IH57)</f>
        <v>592310534.71127367</v>
      </c>
      <c r="IM3">
        <f>SUM('Yearly Emission'!IJ$47:'Yearly Emission'!IJ57)</f>
        <v>6694267028.9972687</v>
      </c>
      <c r="IN3">
        <f>SUM('Yearly Emission'!IK$47:'Yearly Emission'!IK57)</f>
        <v>4832328949.1633978</v>
      </c>
      <c r="IO3">
        <f>SUM('Yearly Emission'!IL$47:'Yearly Emission'!IL57)</f>
        <v>1850260862.5749509</v>
      </c>
      <c r="IP3">
        <f>SUM('Yearly Emission'!IM$47:'Yearly Emission'!IM57)</f>
        <v>368884005.39356953</v>
      </c>
      <c r="IQ3">
        <f>SUM('Yearly Emission'!IN$47:'Yearly Emission'!IN57)</f>
        <v>1028321911.7363931</v>
      </c>
      <c r="IR3">
        <f>SUM('Yearly Emission'!IO$47:'Yearly Emission'!IO57)</f>
        <v>107009560.55943105</v>
      </c>
      <c r="IS3">
        <f>SUM('Yearly Emission'!IP$47:'Yearly Emission'!IP57)</f>
        <v>341667035.04248339</v>
      </c>
      <c r="IT3">
        <f>SUM('Yearly Emission'!IQ$47:'Yearly Emission'!IQ57)</f>
        <v>866480753.12541091</v>
      </c>
      <c r="IU3">
        <f>SUM('Yearly Emission'!IR$47:'Yearly Emission'!IR57)</f>
        <v>2216365267.4684782</v>
      </c>
      <c r="IV3">
        <f>SUM('Yearly Emission'!IS$47:'Yearly Emission'!IS57)</f>
        <v>317455323.23514616</v>
      </c>
      <c r="IW3">
        <f>SUM('Yearly Emission'!IT$47:'Yearly Emission'!IT57)</f>
        <v>174344570.34832302</v>
      </c>
      <c r="IX3">
        <f>SUM('Yearly Emission'!IU$47:'Yearly Emission'!IU57)</f>
        <v>111322128.69810817</v>
      </c>
      <c r="IY3">
        <f>SUM('Yearly Emission'!IV$47:'Yearly Emission'!IV57)</f>
        <v>255169944.02585572</v>
      </c>
      <c r="IZ3">
        <f>SUM('Yearly Emission'!IW$47:'Yearly Emission'!IW57)</f>
        <v>1922306.772233801</v>
      </c>
      <c r="JA3">
        <f>SUM('Yearly Emission'!IX$47:'Yearly Emission'!IX57)</f>
        <v>157521108.83341095</v>
      </c>
      <c r="JB3">
        <f>SUM('Yearly Emission'!IY$47:'Yearly Emission'!IY57)</f>
        <v>592310534.71127367</v>
      </c>
    </row>
    <row r="4" spans="4:262" x14ac:dyDescent="0.25">
      <c r="D4">
        <v>2021</v>
      </c>
      <c r="E4">
        <f>SUM('Yearly Emission'!B$47:'Yearly Emission'!B58)</f>
        <v>7580287552.5662546</v>
      </c>
      <c r="F4">
        <f>SUM('Yearly Emission'!C$47:'Yearly Emission'!C58)</f>
        <v>5118688849.9178915</v>
      </c>
      <c r="G4">
        <f>SUM('Yearly Emission'!D$47:'Yearly Emission'!D58)</f>
        <v>1904110681.0194488</v>
      </c>
      <c r="H4">
        <f>SUM('Yearly Emission'!E$47:'Yearly Emission'!E58)</f>
        <v>394263566.39884192</v>
      </c>
      <c r="I4">
        <f>SUM('Yearly Emission'!F$47:'Yearly Emission'!F58)</f>
        <v>1939739295.3895817</v>
      </c>
      <c r="J4">
        <f>SUM('Yearly Emission'!G$47:'Yearly Emission'!G58)</f>
        <v>110268703.57651863</v>
      </c>
      <c r="K4">
        <f>SUM('Yearly Emission'!H$47:'Yearly Emission'!H58)</f>
        <v>377238392.06781065</v>
      </c>
      <c r="L4">
        <f>SUM('Yearly Emission'!I$47:'Yearly Emission'!I58)</f>
        <v>940991819.05815625</v>
      </c>
      <c r="M4">
        <f>SUM('Yearly Emission'!J$47:'Yearly Emission'!J58)</f>
        <v>2910019078.4590139</v>
      </c>
      <c r="N4">
        <f>SUM('Yearly Emission'!K$47:'Yearly Emission'!K58)</f>
        <v>343538208.20329922</v>
      </c>
      <c r="O4">
        <f>SUM('Yearly Emission'!L$47:'Yearly Emission'!L58)</f>
        <v>233411184.18745387</v>
      </c>
      <c r="P4">
        <f>SUM('Yearly Emission'!M$47:'Yearly Emission'!M58)</f>
        <v>116919299.0974485</v>
      </c>
      <c r="Q4">
        <f>SUM('Yearly Emission'!N$47:'Yearly Emission'!N58)</f>
        <v>281706070.34001929</v>
      </c>
      <c r="R4">
        <f>SUM('Yearly Emission'!O$47:'Yearly Emission'!O58)</f>
        <v>5300056.7105695</v>
      </c>
      <c r="S4">
        <f>SUM('Yearly Emission'!P$47:'Yearly Emission'!P58)</f>
        <v>170668688.19987786</v>
      </c>
      <c r="T4">
        <f>SUM('Yearly Emission'!Q$47:'Yearly Emission'!Q58)</f>
        <v>1249931527.3991437</v>
      </c>
      <c r="V4">
        <f>SUM('Yearly Emission'!S$47:'Yearly Emission'!S58)</f>
        <v>7580287552.5662546</v>
      </c>
      <c r="W4">
        <f>SUM('Yearly Emission'!T$47:'Yearly Emission'!T58)</f>
        <v>5118688849.9178915</v>
      </c>
      <c r="X4">
        <f>SUM('Yearly Emission'!U$47:'Yearly Emission'!U58)</f>
        <v>1904110681.0194488</v>
      </c>
      <c r="Y4">
        <f>SUM('Yearly Emission'!V$47:'Yearly Emission'!V58)</f>
        <v>394263566.39884192</v>
      </c>
      <c r="Z4">
        <f>SUM('Yearly Emission'!W$47:'Yearly Emission'!W58)</f>
        <v>1939739295.3895817</v>
      </c>
      <c r="AA4">
        <f>SUM('Yearly Emission'!X$47:'Yearly Emission'!X58)</f>
        <v>110268703.57651863</v>
      </c>
      <c r="AB4">
        <f>SUM('Yearly Emission'!Y$47:'Yearly Emission'!Y58)</f>
        <v>377238392.06781065</v>
      </c>
      <c r="AC4">
        <f>SUM('Yearly Emission'!Z$47:'Yearly Emission'!Z58)</f>
        <v>940991819.05815625</v>
      </c>
      <c r="AD4">
        <f>SUM('Yearly Emission'!AA$47:'Yearly Emission'!AA58)</f>
        <v>2910019078.4590139</v>
      </c>
      <c r="AE4">
        <f>SUM('Yearly Emission'!AB$47:'Yearly Emission'!AB58)</f>
        <v>343538208.20329922</v>
      </c>
      <c r="AF4">
        <f>SUM('Yearly Emission'!AC$47:'Yearly Emission'!AC58)</f>
        <v>233411184.18745387</v>
      </c>
      <c r="AG4">
        <f>SUM('Yearly Emission'!AD$47:'Yearly Emission'!AD58)</f>
        <v>116919299.0974485</v>
      </c>
      <c r="AH4">
        <f>SUM('Yearly Emission'!AE$47:'Yearly Emission'!AE58)</f>
        <v>281706070.34001929</v>
      </c>
      <c r="AI4">
        <f>SUM('Yearly Emission'!AF$47:'Yearly Emission'!AF58)</f>
        <v>5300056.7105695</v>
      </c>
      <c r="AJ4">
        <f>SUM('Yearly Emission'!AG$47:'Yearly Emission'!AG58)</f>
        <v>170668688.19987786</v>
      </c>
      <c r="AK4">
        <f>SUM('Yearly Emission'!AH$47:'Yearly Emission'!AH58)</f>
        <v>1249931527.3991437</v>
      </c>
      <c r="AM4">
        <f>SUM('Yearly Emission'!AJ$47:'Yearly Emission'!AJ58)</f>
        <v>7580287552.5662546</v>
      </c>
      <c r="AN4">
        <f>SUM('Yearly Emission'!AK$47:'Yearly Emission'!AK58)</f>
        <v>5118688849.9178915</v>
      </c>
      <c r="AO4">
        <f>SUM('Yearly Emission'!AL$47:'Yearly Emission'!AL58)</f>
        <v>1904110681.0194488</v>
      </c>
      <c r="AP4">
        <f>SUM('Yearly Emission'!AM$47:'Yearly Emission'!AM58)</f>
        <v>394263566.39884192</v>
      </c>
      <c r="AQ4">
        <f>SUM('Yearly Emission'!AN$47:'Yearly Emission'!AN58)</f>
        <v>1939739295.3895817</v>
      </c>
      <c r="AR4">
        <f>SUM('Yearly Emission'!AO$47:'Yearly Emission'!AO58)</f>
        <v>110268703.57651863</v>
      </c>
      <c r="AS4">
        <f>SUM('Yearly Emission'!AP$47:'Yearly Emission'!AP58)</f>
        <v>377238392.06781065</v>
      </c>
      <c r="AT4">
        <f>SUM('Yearly Emission'!AQ$47:'Yearly Emission'!AQ58)</f>
        <v>940991819.05815625</v>
      </c>
      <c r="AU4">
        <f>SUM('Yearly Emission'!AR$47:'Yearly Emission'!AR58)</f>
        <v>2910019078.4590139</v>
      </c>
      <c r="AV4">
        <f>SUM('Yearly Emission'!AS$47:'Yearly Emission'!AS58)</f>
        <v>343538208.20329922</v>
      </c>
      <c r="AW4">
        <f>SUM('Yearly Emission'!AT$47:'Yearly Emission'!AT58)</f>
        <v>233411184.18745387</v>
      </c>
      <c r="AX4">
        <f>SUM('Yearly Emission'!AU$47:'Yearly Emission'!AU58)</f>
        <v>116919299.0974485</v>
      </c>
      <c r="AY4">
        <f>SUM('Yearly Emission'!AV$47:'Yearly Emission'!AV58)</f>
        <v>281706070.34001929</v>
      </c>
      <c r="AZ4">
        <f>SUM('Yearly Emission'!AW$47:'Yearly Emission'!AW58)</f>
        <v>5300056.7105695</v>
      </c>
      <c r="BA4">
        <f>SUM('Yearly Emission'!AX$47:'Yearly Emission'!AX58)</f>
        <v>170668688.19987786</v>
      </c>
      <c r="BB4">
        <f>SUM('Yearly Emission'!AY$47:'Yearly Emission'!AY58)</f>
        <v>1249931527.3991437</v>
      </c>
      <c r="BD4">
        <f>SUM('Yearly Emission'!BA$47:'Yearly Emission'!BA58)</f>
        <v>7580287552.5662546</v>
      </c>
      <c r="BE4">
        <f>SUM('Yearly Emission'!BB$47:'Yearly Emission'!BB58)</f>
        <v>5118688849.9178915</v>
      </c>
      <c r="BF4">
        <f>SUM('Yearly Emission'!BC$47:'Yearly Emission'!BC58)</f>
        <v>1904110681.0194488</v>
      </c>
      <c r="BG4">
        <f>SUM('Yearly Emission'!BD$47:'Yearly Emission'!BD58)</f>
        <v>394263566.39884192</v>
      </c>
      <c r="BH4">
        <f>SUM('Yearly Emission'!BE$47:'Yearly Emission'!BE58)</f>
        <v>1939739295.3895817</v>
      </c>
      <c r="BI4">
        <f>SUM('Yearly Emission'!BF$47:'Yearly Emission'!BF58)</f>
        <v>110268703.57651863</v>
      </c>
      <c r="BJ4">
        <f>SUM('Yearly Emission'!BG$47:'Yearly Emission'!BG58)</f>
        <v>377238392.06781065</v>
      </c>
      <c r="BK4">
        <f>SUM('Yearly Emission'!BH$47:'Yearly Emission'!BH58)</f>
        <v>940991819.05815625</v>
      </c>
      <c r="BL4">
        <f>SUM('Yearly Emission'!BI$47:'Yearly Emission'!BI58)</f>
        <v>2910019078.4590139</v>
      </c>
      <c r="BM4">
        <f>SUM('Yearly Emission'!BJ$47:'Yearly Emission'!BJ58)</f>
        <v>343538208.20329922</v>
      </c>
      <c r="BN4">
        <f>SUM('Yearly Emission'!BK$47:'Yearly Emission'!BK58)</f>
        <v>233411184.18745387</v>
      </c>
      <c r="BO4">
        <f>SUM('Yearly Emission'!BL$47:'Yearly Emission'!BL58)</f>
        <v>116919299.0974485</v>
      </c>
      <c r="BP4">
        <f>SUM('Yearly Emission'!BM$47:'Yearly Emission'!BM58)</f>
        <v>281706070.34001929</v>
      </c>
      <c r="BQ4">
        <f>SUM('Yearly Emission'!BN$47:'Yearly Emission'!BN58)</f>
        <v>5300056.7105695</v>
      </c>
      <c r="BR4">
        <f>SUM('Yearly Emission'!BO$47:'Yearly Emission'!BO58)</f>
        <v>170668688.19987786</v>
      </c>
      <c r="BS4">
        <f>SUM('Yearly Emission'!BP$47:'Yearly Emission'!BP58)</f>
        <v>1249931527.3991437</v>
      </c>
      <c r="BU4">
        <f>SUM('Yearly Emission'!BR$47:'Yearly Emission'!BR58)</f>
        <v>7580287552.5662546</v>
      </c>
      <c r="BV4">
        <f>SUM('Yearly Emission'!BS$47:'Yearly Emission'!BS58)</f>
        <v>5118688849.9178915</v>
      </c>
      <c r="BW4">
        <f>SUM('Yearly Emission'!BT$47:'Yearly Emission'!BT58)</f>
        <v>1904110681.0194488</v>
      </c>
      <c r="BX4">
        <f>SUM('Yearly Emission'!BU$47:'Yearly Emission'!BU58)</f>
        <v>394263566.39884192</v>
      </c>
      <c r="BY4">
        <f>SUM('Yearly Emission'!BV$47:'Yearly Emission'!BV58)</f>
        <v>1939739295.3895817</v>
      </c>
      <c r="BZ4">
        <f>SUM('Yearly Emission'!BW$47:'Yearly Emission'!BW58)</f>
        <v>110268703.57651863</v>
      </c>
      <c r="CA4">
        <f>SUM('Yearly Emission'!BX$47:'Yearly Emission'!BX58)</f>
        <v>377238392.06781065</v>
      </c>
      <c r="CB4">
        <f>SUM('Yearly Emission'!BY$47:'Yearly Emission'!BY58)</f>
        <v>940991819.05815625</v>
      </c>
      <c r="CC4">
        <f>SUM('Yearly Emission'!BZ$47:'Yearly Emission'!BZ58)</f>
        <v>2910019078.4590139</v>
      </c>
      <c r="CD4">
        <f>SUM('Yearly Emission'!CA$47:'Yearly Emission'!CA58)</f>
        <v>343538208.20329922</v>
      </c>
      <c r="CE4">
        <f>SUM('Yearly Emission'!CB$47:'Yearly Emission'!CB58)</f>
        <v>233411184.18745387</v>
      </c>
      <c r="CF4">
        <f>SUM('Yearly Emission'!CC$47:'Yearly Emission'!CC58)</f>
        <v>116919299.0974485</v>
      </c>
      <c r="CG4">
        <f>SUM('Yearly Emission'!CD$47:'Yearly Emission'!CD58)</f>
        <v>281706070.34001929</v>
      </c>
      <c r="CH4">
        <f>SUM('Yearly Emission'!CE$47:'Yearly Emission'!CE58)</f>
        <v>5300056.7105695</v>
      </c>
      <c r="CI4">
        <f>SUM('Yearly Emission'!CF$47:'Yearly Emission'!CF58)</f>
        <v>170668688.19987786</v>
      </c>
      <c r="CJ4">
        <f>SUM('Yearly Emission'!CG$47:'Yearly Emission'!CG58)</f>
        <v>1249931527.3991437</v>
      </c>
      <c r="CM4">
        <f>SUM('Yearly Emission'!CJ$47:'Yearly Emission'!CJ58)</f>
        <v>806.19999999999993</v>
      </c>
      <c r="CN4">
        <f>SUM('Yearly Emission'!CK$47:'Yearly Emission'!CK58)</f>
        <v>7551030696.3379526</v>
      </c>
      <c r="CO4">
        <f>SUM('Yearly Emission'!CL$47:'Yearly Emission'!CL58)</f>
        <v>5127795134.5566301</v>
      </c>
      <c r="CP4">
        <f>SUM('Yearly Emission'!CM$47:'Yearly Emission'!CM58)</f>
        <v>1908982278.8319464</v>
      </c>
      <c r="CQ4">
        <f>SUM('Yearly Emission'!CN$47:'Yearly Emission'!CN58)</f>
        <v>394065692.34613246</v>
      </c>
      <c r="CR4">
        <f>SUM('Yearly Emission'!CO$47:'Yearly Emission'!CO58)</f>
        <v>1932721497.6961205</v>
      </c>
      <c r="CS4">
        <f>SUM('Yearly Emission'!CP$47:'Yearly Emission'!CP58)</f>
        <v>110290650.974297</v>
      </c>
      <c r="CT4">
        <f>SUM('Yearly Emission'!CQ$47:'Yearly Emission'!CQ58)</f>
        <v>376510417.89579523</v>
      </c>
      <c r="CU4">
        <f>SUM('Yearly Emission'!CR$47:'Yearly Emission'!CR58)</f>
        <v>943370980.6878345</v>
      </c>
      <c r="CV4">
        <f>SUM('Yearly Emission'!CS$47:'Yearly Emission'!CS58)</f>
        <v>2905933048.266346</v>
      </c>
      <c r="CW4">
        <f>SUM('Yearly Emission'!CT$47:'Yearly Emission'!CT58)</f>
        <v>343595130.96399897</v>
      </c>
      <c r="CX4">
        <f>SUM('Yearly Emission'!CU$47:'Yearly Emission'!CU58)</f>
        <v>233784050.09240684</v>
      </c>
      <c r="CY4">
        <f>SUM('Yearly Emission'!CV$47:'Yearly Emission'!CV58)</f>
        <v>117232882.70240323</v>
      </c>
      <c r="CZ4">
        <f>SUM('Yearly Emission'!CW$47:'Yearly Emission'!CW58)</f>
        <v>282412429.77038676</v>
      </c>
      <c r="DA4">
        <f>SUM('Yearly Emission'!CX$47:'Yearly Emission'!CX58)</f>
        <v>5260714.1383815203</v>
      </c>
      <c r="DB4">
        <f>SUM('Yearly Emission'!CY$47:'Yearly Emission'!CY58)</f>
        <v>171048616.54178643</v>
      </c>
      <c r="DC4">
        <f>SUM('Yearly Emission'!CZ$47:'Yearly Emission'!CZ58)</f>
        <v>1249948885.1550279</v>
      </c>
      <c r="DE4">
        <f>SUM('Yearly Emission'!DB$47:'Yearly Emission'!DB58)</f>
        <v>7551030696.3379526</v>
      </c>
      <c r="DF4">
        <f>SUM('Yearly Emission'!DC$47:'Yearly Emission'!DC58)</f>
        <v>5127795134.5566301</v>
      </c>
      <c r="DG4">
        <f>SUM('Yearly Emission'!DD$47:'Yearly Emission'!DD58)</f>
        <v>1908982278.8319464</v>
      </c>
      <c r="DH4">
        <f>SUM('Yearly Emission'!DE$47:'Yearly Emission'!DE58)</f>
        <v>394065692.34613246</v>
      </c>
      <c r="DI4">
        <f>SUM('Yearly Emission'!DF$47:'Yearly Emission'!DF58)</f>
        <v>1932721497.6961205</v>
      </c>
      <c r="DJ4">
        <f>SUM('Yearly Emission'!DG$47:'Yearly Emission'!DG58)</f>
        <v>110290650.974297</v>
      </c>
      <c r="DK4">
        <f>SUM('Yearly Emission'!DH$47:'Yearly Emission'!DH58)</f>
        <v>376510417.89579523</v>
      </c>
      <c r="DL4">
        <f>SUM('Yearly Emission'!DI$47:'Yearly Emission'!DI58)</f>
        <v>943370980.6878345</v>
      </c>
      <c r="DM4">
        <f>SUM('Yearly Emission'!DJ$47:'Yearly Emission'!DJ58)</f>
        <v>2905933048.266346</v>
      </c>
      <c r="DN4">
        <f>SUM('Yearly Emission'!DK$47:'Yearly Emission'!DK58)</f>
        <v>343595130.96399897</v>
      </c>
      <c r="DO4">
        <f>SUM('Yearly Emission'!DL$47:'Yearly Emission'!DL58)</f>
        <v>233784050.09240684</v>
      </c>
      <c r="DP4">
        <f>SUM('Yearly Emission'!DM$47:'Yearly Emission'!DM58)</f>
        <v>117232882.70240323</v>
      </c>
      <c r="DQ4">
        <f>SUM('Yearly Emission'!DN$47:'Yearly Emission'!DN58)</f>
        <v>282412429.77038676</v>
      </c>
      <c r="DR4">
        <f>SUM('Yearly Emission'!DO$47:'Yearly Emission'!DO58)</f>
        <v>5260714.1383815203</v>
      </c>
      <c r="DS4">
        <f>SUM('Yearly Emission'!DP$47:'Yearly Emission'!DP58)</f>
        <v>171048616.54178643</v>
      </c>
      <c r="DT4">
        <f>SUM('Yearly Emission'!DQ$47:'Yearly Emission'!DQ58)</f>
        <v>1249948885.1550279</v>
      </c>
      <c r="DV4">
        <f>SUM('Yearly Emission'!DS$47:'Yearly Emission'!DS58)</f>
        <v>7551030696.3379526</v>
      </c>
      <c r="DW4">
        <f>SUM('Yearly Emission'!DT$47:'Yearly Emission'!DT58)</f>
        <v>5127795134.5566301</v>
      </c>
      <c r="DX4">
        <f>SUM('Yearly Emission'!DU$47:'Yearly Emission'!DU58)</f>
        <v>1908982278.8319464</v>
      </c>
      <c r="DY4">
        <f>SUM('Yearly Emission'!DV$47:'Yearly Emission'!DV58)</f>
        <v>394065692.34613246</v>
      </c>
      <c r="DZ4">
        <f>SUM('Yearly Emission'!DW$47:'Yearly Emission'!DW58)</f>
        <v>1932721497.6961205</v>
      </c>
      <c r="EA4">
        <f>SUM('Yearly Emission'!DX$47:'Yearly Emission'!DX58)</f>
        <v>110290650.974297</v>
      </c>
      <c r="EB4">
        <f>SUM('Yearly Emission'!DY$47:'Yearly Emission'!DY58)</f>
        <v>376510417.89579523</v>
      </c>
      <c r="EC4">
        <f>SUM('Yearly Emission'!DZ$47:'Yearly Emission'!DZ58)</f>
        <v>943370980.6878345</v>
      </c>
      <c r="ED4">
        <f>SUM('Yearly Emission'!EA$47:'Yearly Emission'!EA58)</f>
        <v>2905933048.266346</v>
      </c>
      <c r="EE4">
        <f>SUM('Yearly Emission'!EB$47:'Yearly Emission'!EB58)</f>
        <v>343595130.96399897</v>
      </c>
      <c r="EF4">
        <f>SUM('Yearly Emission'!EC$47:'Yearly Emission'!EC58)</f>
        <v>233784050.09240684</v>
      </c>
      <c r="EG4">
        <f>SUM('Yearly Emission'!ED$47:'Yearly Emission'!ED58)</f>
        <v>117232882.70240323</v>
      </c>
      <c r="EH4">
        <f>SUM('Yearly Emission'!EE$47:'Yearly Emission'!EE58)</f>
        <v>282412429.77038676</v>
      </c>
      <c r="EI4">
        <f>SUM('Yearly Emission'!EF$47:'Yearly Emission'!EF58)</f>
        <v>5260714.1383815203</v>
      </c>
      <c r="EJ4">
        <f>SUM('Yearly Emission'!EG$47:'Yearly Emission'!EG58)</f>
        <v>171048616.54178643</v>
      </c>
      <c r="EK4">
        <f>SUM('Yearly Emission'!EH$47:'Yearly Emission'!EH58)</f>
        <v>1249948885.1550279</v>
      </c>
      <c r="EM4">
        <f>SUM('Yearly Emission'!EJ$47:'Yearly Emission'!EJ58)</f>
        <v>7551030696.3379526</v>
      </c>
      <c r="EN4">
        <f>SUM('Yearly Emission'!EK$47:'Yearly Emission'!EK58)</f>
        <v>5127795134.5566301</v>
      </c>
      <c r="EO4">
        <f>SUM('Yearly Emission'!EL$47:'Yearly Emission'!EL58)</f>
        <v>1908982278.8319464</v>
      </c>
      <c r="EP4">
        <f>SUM('Yearly Emission'!EM$47:'Yearly Emission'!EM58)</f>
        <v>394065692.34613246</v>
      </c>
      <c r="EQ4">
        <f>SUM('Yearly Emission'!EN$47:'Yearly Emission'!EN58)</f>
        <v>1932721497.6961205</v>
      </c>
      <c r="ER4">
        <f>SUM('Yearly Emission'!EO$47:'Yearly Emission'!EO58)</f>
        <v>110290650.974297</v>
      </c>
      <c r="ES4">
        <f>SUM('Yearly Emission'!EP$47:'Yearly Emission'!EP58)</f>
        <v>376510417.89579523</v>
      </c>
      <c r="ET4">
        <f>SUM('Yearly Emission'!EQ$47:'Yearly Emission'!EQ58)</f>
        <v>943370980.6878345</v>
      </c>
      <c r="EU4">
        <f>SUM('Yearly Emission'!ER$47:'Yearly Emission'!ER58)</f>
        <v>2905933048.266346</v>
      </c>
      <c r="EV4">
        <f>SUM('Yearly Emission'!ES$47:'Yearly Emission'!ES58)</f>
        <v>343595130.96399897</v>
      </c>
      <c r="EW4">
        <f>SUM('Yearly Emission'!ET$47:'Yearly Emission'!ET58)</f>
        <v>233784050.09240684</v>
      </c>
      <c r="EX4">
        <f>SUM('Yearly Emission'!EU$47:'Yearly Emission'!EU58)</f>
        <v>117232882.70240323</v>
      </c>
      <c r="EY4">
        <f>SUM('Yearly Emission'!EV$47:'Yearly Emission'!EV58)</f>
        <v>282412429.77038676</v>
      </c>
      <c r="EZ4">
        <f>SUM('Yearly Emission'!EW$47:'Yearly Emission'!EW58)</f>
        <v>5260714.1383815203</v>
      </c>
      <c r="FA4">
        <f>SUM('Yearly Emission'!EX$47:'Yearly Emission'!EX58)</f>
        <v>171048616.54178643</v>
      </c>
      <c r="FB4">
        <f>SUM('Yearly Emission'!EY$47:'Yearly Emission'!EY58)</f>
        <v>1249948885.1550279</v>
      </c>
      <c r="FD4">
        <f>SUM('Yearly Emission'!FA$47:'Yearly Emission'!FA58)</f>
        <v>7551030696.3379526</v>
      </c>
      <c r="FE4">
        <f>SUM('Yearly Emission'!FB$47:'Yearly Emission'!FB58)</f>
        <v>5127795134.5566301</v>
      </c>
      <c r="FF4">
        <f>SUM('Yearly Emission'!FC$47:'Yearly Emission'!FC58)</f>
        <v>1908982278.8319464</v>
      </c>
      <c r="FG4">
        <f>SUM('Yearly Emission'!FD$47:'Yearly Emission'!FD58)</f>
        <v>394065692.34613246</v>
      </c>
      <c r="FH4">
        <f>SUM('Yearly Emission'!FE$47:'Yearly Emission'!FE58)</f>
        <v>1932721497.6961205</v>
      </c>
      <c r="FI4">
        <f>SUM('Yearly Emission'!FF$47:'Yearly Emission'!FF58)</f>
        <v>110290650.974297</v>
      </c>
      <c r="FJ4">
        <f>SUM('Yearly Emission'!FG$47:'Yearly Emission'!FG58)</f>
        <v>376510417.89579523</v>
      </c>
      <c r="FK4">
        <f>SUM('Yearly Emission'!FH$47:'Yearly Emission'!FH58)</f>
        <v>943370980.6878345</v>
      </c>
      <c r="FL4">
        <f>SUM('Yearly Emission'!FI$47:'Yearly Emission'!FI58)</f>
        <v>2905933048.266346</v>
      </c>
      <c r="FM4">
        <f>SUM('Yearly Emission'!FJ$47:'Yearly Emission'!FJ58)</f>
        <v>343595130.96399897</v>
      </c>
      <c r="FN4">
        <f>SUM('Yearly Emission'!FK$47:'Yearly Emission'!FK58)</f>
        <v>233784050.09240684</v>
      </c>
      <c r="FO4">
        <f>SUM('Yearly Emission'!FL$47:'Yearly Emission'!FL58)</f>
        <v>117232882.70240323</v>
      </c>
      <c r="FP4">
        <f>SUM('Yearly Emission'!FM$47:'Yearly Emission'!FM58)</f>
        <v>282412429.77038676</v>
      </c>
      <c r="FQ4">
        <f>SUM('Yearly Emission'!FN$47:'Yearly Emission'!FN58)</f>
        <v>5260714.1383815203</v>
      </c>
      <c r="FR4">
        <f>SUM('Yearly Emission'!FO$47:'Yearly Emission'!FO58)</f>
        <v>171048616.54178643</v>
      </c>
      <c r="FS4">
        <f>SUM('Yearly Emission'!FP$47:'Yearly Emission'!FP58)</f>
        <v>1249948885.1550279</v>
      </c>
      <c r="FV4">
        <f>SUM('Yearly Emission'!FS$47:'Yearly Emission'!FS58)</f>
        <v>806.19999999999993</v>
      </c>
      <c r="FW4">
        <f>SUM('Yearly Emission'!FT$47:'Yearly Emission'!FT58)</f>
        <v>7535623353.6079836</v>
      </c>
      <c r="FX4">
        <f>SUM('Yearly Emission'!FU$47:'Yearly Emission'!FU58)</f>
        <v>5122917299.1422386</v>
      </c>
      <c r="FY4">
        <f>SUM('Yearly Emission'!FV$47:'Yearly Emission'!FV58)</f>
        <v>1908144224.5876684</v>
      </c>
      <c r="FZ4">
        <f>SUM('Yearly Emission'!FW$47:'Yearly Emission'!FW58)</f>
        <v>393619288.83301586</v>
      </c>
      <c r="GA4">
        <f>SUM('Yearly Emission'!FX$47:'Yearly Emission'!FX58)</f>
        <v>1918642318.1296113</v>
      </c>
      <c r="GB4">
        <f>SUM('Yearly Emission'!FY$47:'Yearly Emission'!FY58)</f>
        <v>110234437.90290216</v>
      </c>
      <c r="GC4">
        <f>SUM('Yearly Emission'!FZ$47:'Yearly Emission'!FZ58)</f>
        <v>375959804.63609791</v>
      </c>
      <c r="GD4">
        <f>SUM('Yearly Emission'!GA$47:'Yearly Emission'!GA58)</f>
        <v>942044167.01243234</v>
      </c>
      <c r="GE4">
        <f>SUM('Yearly Emission'!GB$47:'Yearly Emission'!GB58)</f>
        <v>2895173986.3879261</v>
      </c>
      <c r="GF4">
        <f>SUM('Yearly Emission'!GC$47:'Yearly Emission'!GC58)</f>
        <v>343135552.8353709</v>
      </c>
      <c r="GG4">
        <f>SUM('Yearly Emission'!GD$47:'Yearly Emission'!GD58)</f>
        <v>232731596.99725658</v>
      </c>
      <c r="GH4">
        <f>SUM('Yearly Emission'!GE$47:'Yearly Emission'!GE58)</f>
        <v>117124666.09245846</v>
      </c>
      <c r="GI4">
        <f>SUM('Yearly Emission'!GF$47:'Yearly Emission'!GF58)</f>
        <v>281933697.14865923</v>
      </c>
      <c r="GJ4">
        <f>SUM('Yearly Emission'!GG$47:'Yearly Emission'!GG58)</f>
        <v>5211947.6594919171</v>
      </c>
      <c r="GK4">
        <f>SUM('Yearly Emission'!GH$47:'Yearly Emission'!GH58)</f>
        <v>170812151.41467771</v>
      </c>
      <c r="GL4">
        <f>SUM('Yearly Emission'!GI$47:'Yearly Emission'!GI58)</f>
        <v>1238393580.4228263</v>
      </c>
      <c r="GN4">
        <f>SUM('Yearly Emission'!GK$47:'Yearly Emission'!GK58)</f>
        <v>7535623353.6079836</v>
      </c>
      <c r="GO4">
        <f>SUM('Yearly Emission'!GL$47:'Yearly Emission'!GL58)</f>
        <v>5122917299.1422386</v>
      </c>
      <c r="GP4">
        <f>SUM('Yearly Emission'!GM$47:'Yearly Emission'!GM58)</f>
        <v>1908144224.5876684</v>
      </c>
      <c r="GQ4">
        <f>SUM('Yearly Emission'!GN$47:'Yearly Emission'!GN58)</f>
        <v>393619288.83301586</v>
      </c>
      <c r="GR4">
        <f>SUM('Yearly Emission'!GO$47:'Yearly Emission'!GO58)</f>
        <v>1918642318.1296113</v>
      </c>
      <c r="GS4">
        <f>SUM('Yearly Emission'!GP$47:'Yearly Emission'!GP58)</f>
        <v>110234437.90290216</v>
      </c>
      <c r="GT4">
        <f>SUM('Yearly Emission'!GQ$47:'Yearly Emission'!GQ58)</f>
        <v>375959804.63609791</v>
      </c>
      <c r="GU4">
        <f>SUM('Yearly Emission'!GR$47:'Yearly Emission'!GR58)</f>
        <v>942044167.01243234</v>
      </c>
      <c r="GV4">
        <f>SUM('Yearly Emission'!GS$47:'Yearly Emission'!GS58)</f>
        <v>2895173986.3879261</v>
      </c>
      <c r="GW4">
        <f>SUM('Yearly Emission'!GT$47:'Yearly Emission'!GT58)</f>
        <v>343135552.8353709</v>
      </c>
      <c r="GX4">
        <f>SUM('Yearly Emission'!GU$47:'Yearly Emission'!GU58)</f>
        <v>232731596.99725658</v>
      </c>
      <c r="GY4">
        <f>SUM('Yearly Emission'!GV$47:'Yearly Emission'!GV58)</f>
        <v>117124666.09245846</v>
      </c>
      <c r="GZ4">
        <f>SUM('Yearly Emission'!GW$47:'Yearly Emission'!GW58)</f>
        <v>281933697.14865923</v>
      </c>
      <c r="HA4">
        <f>SUM('Yearly Emission'!GX$47:'Yearly Emission'!GX58)</f>
        <v>5211947.6594919171</v>
      </c>
      <c r="HB4">
        <f>SUM('Yearly Emission'!GY$47:'Yearly Emission'!GY58)</f>
        <v>170812151.41467771</v>
      </c>
      <c r="HC4">
        <f>SUM('Yearly Emission'!GZ$47:'Yearly Emission'!GZ58)</f>
        <v>1238393580.4228263</v>
      </c>
      <c r="HE4">
        <f>SUM('Yearly Emission'!HB$47:'Yearly Emission'!HB58)</f>
        <v>7535623353.6079836</v>
      </c>
      <c r="HF4">
        <f>SUM('Yearly Emission'!HC$47:'Yearly Emission'!HC58)</f>
        <v>5122917299.1422386</v>
      </c>
      <c r="HG4">
        <f>SUM('Yearly Emission'!HD$47:'Yearly Emission'!HD58)</f>
        <v>1908144224.5876684</v>
      </c>
      <c r="HH4">
        <f>SUM('Yearly Emission'!HE$47:'Yearly Emission'!HE58)</f>
        <v>393619288.83301586</v>
      </c>
      <c r="HI4">
        <f>SUM('Yearly Emission'!HF$47:'Yearly Emission'!HF58)</f>
        <v>1918642318.1296113</v>
      </c>
      <c r="HJ4">
        <f>SUM('Yearly Emission'!HG$47:'Yearly Emission'!HG58)</f>
        <v>110234437.90290216</v>
      </c>
      <c r="HK4">
        <f>SUM('Yearly Emission'!HH$47:'Yearly Emission'!HH58)</f>
        <v>375959804.63609791</v>
      </c>
      <c r="HL4">
        <f>SUM('Yearly Emission'!HI$47:'Yearly Emission'!HI58)</f>
        <v>942044167.01243234</v>
      </c>
      <c r="HM4">
        <f>SUM('Yearly Emission'!HJ$47:'Yearly Emission'!HJ58)</f>
        <v>2895173986.3879261</v>
      </c>
      <c r="HN4">
        <f>SUM('Yearly Emission'!HK$47:'Yearly Emission'!HK58)</f>
        <v>343135552.8353709</v>
      </c>
      <c r="HO4">
        <f>SUM('Yearly Emission'!HL$47:'Yearly Emission'!HL58)</f>
        <v>232731596.99725658</v>
      </c>
      <c r="HP4">
        <f>SUM('Yearly Emission'!HM$47:'Yearly Emission'!HM58)</f>
        <v>117124666.09245846</v>
      </c>
      <c r="HQ4">
        <f>SUM('Yearly Emission'!HN$47:'Yearly Emission'!HN58)</f>
        <v>281933697.14865923</v>
      </c>
      <c r="HR4">
        <f>SUM('Yearly Emission'!HO$47:'Yearly Emission'!HO58)</f>
        <v>5211947.6594919171</v>
      </c>
      <c r="HS4">
        <f>SUM('Yearly Emission'!HP$47:'Yearly Emission'!HP58)</f>
        <v>170812151.41467771</v>
      </c>
      <c r="HT4">
        <f>SUM('Yearly Emission'!HQ$47:'Yearly Emission'!HQ58)</f>
        <v>1238393580.4228263</v>
      </c>
      <c r="HV4">
        <f>SUM('Yearly Emission'!HS$47:'Yearly Emission'!HS58)</f>
        <v>7535623353.6079836</v>
      </c>
      <c r="HW4">
        <f>SUM('Yearly Emission'!HT$47:'Yearly Emission'!HT58)</f>
        <v>5122917299.1422386</v>
      </c>
      <c r="HX4">
        <f>SUM('Yearly Emission'!HU$47:'Yearly Emission'!HU58)</f>
        <v>1908144224.5876684</v>
      </c>
      <c r="HY4">
        <f>SUM('Yearly Emission'!HV$47:'Yearly Emission'!HV58)</f>
        <v>393619288.83301586</v>
      </c>
      <c r="HZ4">
        <f>SUM('Yearly Emission'!HW$47:'Yearly Emission'!HW58)</f>
        <v>1918642318.1296113</v>
      </c>
      <c r="IA4">
        <f>SUM('Yearly Emission'!HX$47:'Yearly Emission'!HX58)</f>
        <v>110234437.90290216</v>
      </c>
      <c r="IB4">
        <f>SUM('Yearly Emission'!HY$47:'Yearly Emission'!HY58)</f>
        <v>375959804.63609791</v>
      </c>
      <c r="IC4">
        <f>SUM('Yearly Emission'!HZ$47:'Yearly Emission'!HZ58)</f>
        <v>942044167.01243234</v>
      </c>
      <c r="ID4">
        <f>SUM('Yearly Emission'!IA$47:'Yearly Emission'!IA58)</f>
        <v>2895173986.3879261</v>
      </c>
      <c r="IE4">
        <f>SUM('Yearly Emission'!IB$47:'Yearly Emission'!IB58)</f>
        <v>343135552.8353709</v>
      </c>
      <c r="IF4">
        <f>SUM('Yearly Emission'!IC$47:'Yearly Emission'!IC58)</f>
        <v>232731596.99725658</v>
      </c>
      <c r="IG4">
        <f>SUM('Yearly Emission'!ID$47:'Yearly Emission'!ID58)</f>
        <v>117124666.09245846</v>
      </c>
      <c r="IH4">
        <f>SUM('Yearly Emission'!IE$47:'Yearly Emission'!IE58)</f>
        <v>281933697.14865923</v>
      </c>
      <c r="II4">
        <f>SUM('Yearly Emission'!IF$47:'Yearly Emission'!IF58)</f>
        <v>5211947.6594919171</v>
      </c>
      <c r="IJ4">
        <f>SUM('Yearly Emission'!IG$47:'Yearly Emission'!IG58)</f>
        <v>170812151.41467771</v>
      </c>
      <c r="IK4">
        <f>SUM('Yearly Emission'!IH$47:'Yearly Emission'!IH58)</f>
        <v>1238393580.4228263</v>
      </c>
      <c r="IM4">
        <f>SUM('Yearly Emission'!IJ$47:'Yearly Emission'!IJ58)</f>
        <v>7535623353.6079836</v>
      </c>
      <c r="IN4">
        <f>SUM('Yearly Emission'!IK$47:'Yearly Emission'!IK58)</f>
        <v>5122917299.1422386</v>
      </c>
      <c r="IO4">
        <f>SUM('Yearly Emission'!IL$47:'Yearly Emission'!IL58)</f>
        <v>1908144224.5876684</v>
      </c>
      <c r="IP4">
        <f>SUM('Yearly Emission'!IM$47:'Yearly Emission'!IM58)</f>
        <v>393619288.83301586</v>
      </c>
      <c r="IQ4">
        <f>SUM('Yearly Emission'!IN$47:'Yearly Emission'!IN58)</f>
        <v>1918642318.1296113</v>
      </c>
      <c r="IR4">
        <f>SUM('Yearly Emission'!IO$47:'Yearly Emission'!IO58)</f>
        <v>110234437.90290216</v>
      </c>
      <c r="IS4">
        <f>SUM('Yearly Emission'!IP$47:'Yearly Emission'!IP58)</f>
        <v>375959804.63609791</v>
      </c>
      <c r="IT4">
        <f>SUM('Yearly Emission'!IQ$47:'Yearly Emission'!IQ58)</f>
        <v>942044167.01243234</v>
      </c>
      <c r="IU4">
        <f>SUM('Yearly Emission'!IR$47:'Yearly Emission'!IR58)</f>
        <v>2895173986.3879261</v>
      </c>
      <c r="IV4">
        <f>SUM('Yearly Emission'!IS$47:'Yearly Emission'!IS58)</f>
        <v>343135552.8353709</v>
      </c>
      <c r="IW4">
        <f>SUM('Yearly Emission'!IT$47:'Yearly Emission'!IT58)</f>
        <v>232731596.99725658</v>
      </c>
      <c r="IX4">
        <f>SUM('Yearly Emission'!IU$47:'Yearly Emission'!IU58)</f>
        <v>117124666.09245846</v>
      </c>
      <c r="IY4">
        <f>SUM('Yearly Emission'!IV$47:'Yearly Emission'!IV58)</f>
        <v>281933697.14865923</v>
      </c>
      <c r="IZ4">
        <f>SUM('Yearly Emission'!IW$47:'Yearly Emission'!IW58)</f>
        <v>5211947.6594919171</v>
      </c>
      <c r="JA4">
        <f>SUM('Yearly Emission'!IX$47:'Yearly Emission'!IX58)</f>
        <v>170812151.41467771</v>
      </c>
      <c r="JB4">
        <f>SUM('Yearly Emission'!IY$47:'Yearly Emission'!IY58)</f>
        <v>1238393580.4228263</v>
      </c>
    </row>
    <row r="5" spans="4:262" x14ac:dyDescent="0.25">
      <c r="D5">
        <v>2022</v>
      </c>
      <c r="E5">
        <f>SUM('Yearly Emission'!B$47:'Yearly Emission'!B59)</f>
        <v>10153996076.336123</v>
      </c>
      <c r="F5">
        <f>SUM('Yearly Emission'!C$47:'Yearly Emission'!C59)</f>
        <v>6120601740.5891657</v>
      </c>
      <c r="G5">
        <f>SUM('Yearly Emission'!D$47:'Yearly Emission'!D59)</f>
        <v>2277635810.005188</v>
      </c>
      <c r="H5">
        <f>SUM('Yearly Emission'!E$47:'Yearly Emission'!E59)</f>
        <v>474349694.00874764</v>
      </c>
      <c r="I5">
        <f>SUM('Yearly Emission'!F$47:'Yearly Emission'!F59)</f>
        <v>3586243694.9313631</v>
      </c>
      <c r="J5">
        <f>SUM('Yearly Emission'!G$47:'Yearly Emission'!G59)</f>
        <v>130570363.74994418</v>
      </c>
      <c r="K5">
        <f>SUM('Yearly Emission'!H$47:'Yearly Emission'!H59)</f>
        <v>525602801.07435364</v>
      </c>
      <c r="L5">
        <f>SUM('Yearly Emission'!I$47:'Yearly Emission'!I59)</f>
        <v>1149929974.4082067</v>
      </c>
      <c r="M5">
        <f>SUM('Yearly Emission'!J$47:'Yearly Emission'!J59)</f>
        <v>3762952843.123271</v>
      </c>
      <c r="N5">
        <f>SUM('Yearly Emission'!K$47:'Yearly Emission'!K59)</f>
        <v>416012293.9298687</v>
      </c>
      <c r="O5">
        <f>SUM('Yearly Emission'!L$47:'Yearly Emission'!L59)</f>
        <v>307397671.55650252</v>
      </c>
      <c r="P5">
        <f>SUM('Yearly Emission'!M$47:'Yearly Emission'!M59)</f>
        <v>161774788.28134745</v>
      </c>
      <c r="Q5">
        <f>SUM('Yearly Emission'!N$47:'Yearly Emission'!N59)</f>
        <v>353795788.45917773</v>
      </c>
      <c r="R5">
        <f>SUM('Yearly Emission'!O$47:'Yearly Emission'!O59)</f>
        <v>10574878.476845963</v>
      </c>
      <c r="S5">
        <f>SUM('Yearly Emission'!P$47:'Yearly Emission'!P59)</f>
        <v>206576771.21573958</v>
      </c>
      <c r="T5">
        <f>SUM('Yearly Emission'!Q$47:'Yearly Emission'!Q59)</f>
        <v>1622368963.8588133</v>
      </c>
      <c r="V5">
        <f>SUM('Yearly Emission'!S$47:'Yearly Emission'!S59)</f>
        <v>10153996076.336123</v>
      </c>
      <c r="W5">
        <f>SUM('Yearly Emission'!T$47:'Yearly Emission'!T59)</f>
        <v>6120601740.5891657</v>
      </c>
      <c r="X5">
        <f>SUM('Yearly Emission'!U$47:'Yearly Emission'!U59)</f>
        <v>2277635810.005188</v>
      </c>
      <c r="Y5">
        <f>SUM('Yearly Emission'!V$47:'Yearly Emission'!V59)</f>
        <v>474349694.00874764</v>
      </c>
      <c r="Z5">
        <f>SUM('Yearly Emission'!W$47:'Yearly Emission'!W59)</f>
        <v>3586243694.9313631</v>
      </c>
      <c r="AA5">
        <f>SUM('Yearly Emission'!X$47:'Yearly Emission'!X59)</f>
        <v>130570363.74994418</v>
      </c>
      <c r="AB5">
        <f>SUM('Yearly Emission'!Y$47:'Yearly Emission'!Y59)</f>
        <v>525602801.07435364</v>
      </c>
      <c r="AC5">
        <f>SUM('Yearly Emission'!Z$47:'Yearly Emission'!Z59)</f>
        <v>1149929974.4082067</v>
      </c>
      <c r="AD5">
        <f>SUM('Yearly Emission'!AA$47:'Yearly Emission'!AA59)</f>
        <v>3762952843.123271</v>
      </c>
      <c r="AE5">
        <f>SUM('Yearly Emission'!AB$47:'Yearly Emission'!AB59)</f>
        <v>416012293.9298687</v>
      </c>
      <c r="AF5">
        <f>SUM('Yearly Emission'!AC$47:'Yearly Emission'!AC59)</f>
        <v>307397671.55650252</v>
      </c>
      <c r="AG5">
        <f>SUM('Yearly Emission'!AD$47:'Yearly Emission'!AD59)</f>
        <v>161774788.28134745</v>
      </c>
      <c r="AH5">
        <f>SUM('Yearly Emission'!AE$47:'Yearly Emission'!AE59)</f>
        <v>353795788.45917773</v>
      </c>
      <c r="AI5">
        <f>SUM('Yearly Emission'!AF$47:'Yearly Emission'!AF59)</f>
        <v>10574878.476845963</v>
      </c>
      <c r="AJ5">
        <f>SUM('Yearly Emission'!AG$47:'Yearly Emission'!AG59)</f>
        <v>206576771.21573958</v>
      </c>
      <c r="AK5">
        <f>SUM('Yearly Emission'!AH$47:'Yearly Emission'!AH59)</f>
        <v>1622368963.8588133</v>
      </c>
      <c r="AM5">
        <f>SUM('Yearly Emission'!AJ$47:'Yearly Emission'!AJ59)</f>
        <v>10153996076.336123</v>
      </c>
      <c r="AN5">
        <f>SUM('Yearly Emission'!AK$47:'Yearly Emission'!AK59)</f>
        <v>6120601740.5891657</v>
      </c>
      <c r="AO5">
        <f>SUM('Yearly Emission'!AL$47:'Yearly Emission'!AL59)</f>
        <v>2277635810.005188</v>
      </c>
      <c r="AP5">
        <f>SUM('Yearly Emission'!AM$47:'Yearly Emission'!AM59)</f>
        <v>474349694.00874764</v>
      </c>
      <c r="AQ5">
        <f>SUM('Yearly Emission'!AN$47:'Yearly Emission'!AN59)</f>
        <v>3586243694.9313631</v>
      </c>
      <c r="AR5">
        <f>SUM('Yearly Emission'!AO$47:'Yearly Emission'!AO59)</f>
        <v>130570363.74994418</v>
      </c>
      <c r="AS5">
        <f>SUM('Yearly Emission'!AP$47:'Yearly Emission'!AP59)</f>
        <v>525602801.07435364</v>
      </c>
      <c r="AT5">
        <f>SUM('Yearly Emission'!AQ$47:'Yearly Emission'!AQ59)</f>
        <v>1149929974.4082067</v>
      </c>
      <c r="AU5">
        <f>SUM('Yearly Emission'!AR$47:'Yearly Emission'!AR59)</f>
        <v>3762952843.123271</v>
      </c>
      <c r="AV5">
        <f>SUM('Yearly Emission'!AS$47:'Yearly Emission'!AS59)</f>
        <v>416012293.9298687</v>
      </c>
      <c r="AW5">
        <f>SUM('Yearly Emission'!AT$47:'Yearly Emission'!AT59)</f>
        <v>307397671.55650252</v>
      </c>
      <c r="AX5">
        <f>SUM('Yearly Emission'!AU$47:'Yearly Emission'!AU59)</f>
        <v>161774788.28134745</v>
      </c>
      <c r="AY5">
        <f>SUM('Yearly Emission'!AV$47:'Yearly Emission'!AV59)</f>
        <v>353795788.45917773</v>
      </c>
      <c r="AZ5">
        <f>SUM('Yearly Emission'!AW$47:'Yearly Emission'!AW59)</f>
        <v>10574878.476845963</v>
      </c>
      <c r="BA5">
        <f>SUM('Yearly Emission'!AX$47:'Yearly Emission'!AX59)</f>
        <v>206576771.21573958</v>
      </c>
      <c r="BB5">
        <f>SUM('Yearly Emission'!AY$47:'Yearly Emission'!AY59)</f>
        <v>1622368963.8588133</v>
      </c>
      <c r="BD5">
        <f>SUM('Yearly Emission'!BA$47:'Yearly Emission'!BA59)</f>
        <v>10153996076.336123</v>
      </c>
      <c r="BE5">
        <f>SUM('Yearly Emission'!BB$47:'Yearly Emission'!BB59)</f>
        <v>6120601740.5891657</v>
      </c>
      <c r="BF5">
        <f>SUM('Yearly Emission'!BC$47:'Yearly Emission'!BC59)</f>
        <v>2277635810.005188</v>
      </c>
      <c r="BG5">
        <f>SUM('Yearly Emission'!BD$47:'Yearly Emission'!BD59)</f>
        <v>474349694.00874764</v>
      </c>
      <c r="BH5">
        <f>SUM('Yearly Emission'!BE$47:'Yearly Emission'!BE59)</f>
        <v>3586243694.9313631</v>
      </c>
      <c r="BI5">
        <f>SUM('Yearly Emission'!BF$47:'Yearly Emission'!BF59)</f>
        <v>130570363.74994418</v>
      </c>
      <c r="BJ5">
        <f>SUM('Yearly Emission'!BG$47:'Yearly Emission'!BG59)</f>
        <v>525602801.07435364</v>
      </c>
      <c r="BK5">
        <f>SUM('Yearly Emission'!BH$47:'Yearly Emission'!BH59)</f>
        <v>1149929974.4082067</v>
      </c>
      <c r="BL5">
        <f>SUM('Yearly Emission'!BI$47:'Yearly Emission'!BI59)</f>
        <v>3762952843.123271</v>
      </c>
      <c r="BM5">
        <f>SUM('Yearly Emission'!BJ$47:'Yearly Emission'!BJ59)</f>
        <v>416012293.9298687</v>
      </c>
      <c r="BN5">
        <f>SUM('Yearly Emission'!BK$47:'Yearly Emission'!BK59)</f>
        <v>307397671.55650252</v>
      </c>
      <c r="BO5">
        <f>SUM('Yearly Emission'!BL$47:'Yearly Emission'!BL59)</f>
        <v>161774788.28134745</v>
      </c>
      <c r="BP5">
        <f>SUM('Yearly Emission'!BM$47:'Yearly Emission'!BM59)</f>
        <v>353795788.45917773</v>
      </c>
      <c r="BQ5">
        <f>SUM('Yearly Emission'!BN$47:'Yearly Emission'!BN59)</f>
        <v>10574878.476845963</v>
      </c>
      <c r="BR5">
        <f>SUM('Yearly Emission'!BO$47:'Yearly Emission'!BO59)</f>
        <v>206576771.21573958</v>
      </c>
      <c r="BS5">
        <f>SUM('Yearly Emission'!BP$47:'Yearly Emission'!BP59)</f>
        <v>1622368963.8588133</v>
      </c>
      <c r="BU5">
        <f>SUM('Yearly Emission'!BR$47:'Yearly Emission'!BR59)</f>
        <v>10153996076.336123</v>
      </c>
      <c r="BV5">
        <f>SUM('Yearly Emission'!BS$47:'Yearly Emission'!BS59)</f>
        <v>6120601740.5891657</v>
      </c>
      <c r="BW5">
        <f>SUM('Yearly Emission'!BT$47:'Yearly Emission'!BT59)</f>
        <v>2277635810.005188</v>
      </c>
      <c r="BX5">
        <f>SUM('Yearly Emission'!BU$47:'Yearly Emission'!BU59)</f>
        <v>474349694.00874764</v>
      </c>
      <c r="BY5">
        <f>SUM('Yearly Emission'!BV$47:'Yearly Emission'!BV59)</f>
        <v>3586243694.9313631</v>
      </c>
      <c r="BZ5">
        <f>SUM('Yearly Emission'!BW$47:'Yearly Emission'!BW59)</f>
        <v>130570363.74994418</v>
      </c>
      <c r="CA5">
        <f>SUM('Yearly Emission'!BX$47:'Yearly Emission'!BX59)</f>
        <v>525602801.07435364</v>
      </c>
      <c r="CB5">
        <f>SUM('Yearly Emission'!BY$47:'Yearly Emission'!BY59)</f>
        <v>1149929974.4082067</v>
      </c>
      <c r="CC5">
        <f>SUM('Yearly Emission'!BZ$47:'Yearly Emission'!BZ59)</f>
        <v>3762952843.123271</v>
      </c>
      <c r="CD5">
        <f>SUM('Yearly Emission'!CA$47:'Yearly Emission'!CA59)</f>
        <v>416012293.9298687</v>
      </c>
      <c r="CE5">
        <f>SUM('Yearly Emission'!CB$47:'Yearly Emission'!CB59)</f>
        <v>307397671.55650252</v>
      </c>
      <c r="CF5">
        <f>SUM('Yearly Emission'!CC$47:'Yearly Emission'!CC59)</f>
        <v>161774788.28134745</v>
      </c>
      <c r="CG5">
        <f>SUM('Yearly Emission'!CD$47:'Yearly Emission'!CD59)</f>
        <v>353795788.45917773</v>
      </c>
      <c r="CH5">
        <f>SUM('Yearly Emission'!CE$47:'Yearly Emission'!CE59)</f>
        <v>10574878.476845963</v>
      </c>
      <c r="CI5">
        <f>SUM('Yearly Emission'!CF$47:'Yearly Emission'!CF59)</f>
        <v>206576771.21573958</v>
      </c>
      <c r="CJ5">
        <f>SUM('Yearly Emission'!CG$47:'Yearly Emission'!CG59)</f>
        <v>1622368963.8588133</v>
      </c>
      <c r="CM5">
        <f>SUM('Yearly Emission'!CJ$47:'Yearly Emission'!CJ59)</f>
        <v>873.59999999999991</v>
      </c>
      <c r="CN5">
        <f>SUM('Yearly Emission'!CK$47:'Yearly Emission'!CK59)</f>
        <v>10124225756.397835</v>
      </c>
      <c r="CO5">
        <f>SUM('Yearly Emission'!CL$47:'Yearly Emission'!CL59)</f>
        <v>6108397610.0133142</v>
      </c>
      <c r="CP5">
        <f>SUM('Yearly Emission'!CM$47:'Yearly Emission'!CM59)</f>
        <v>2270869996.9985847</v>
      </c>
      <c r="CQ5">
        <f>SUM('Yearly Emission'!CN$47:'Yearly Emission'!CN59)</f>
        <v>473455213.05323565</v>
      </c>
      <c r="CR5">
        <f>SUM('Yearly Emission'!CO$47:'Yearly Emission'!CO59)</f>
        <v>3570699171.8854909</v>
      </c>
      <c r="CS5">
        <f>SUM('Yearly Emission'!CP$47:'Yearly Emission'!CP59)</f>
        <v>130361337.70221671</v>
      </c>
      <c r="CT5">
        <f>SUM('Yearly Emission'!CQ$47:'Yearly Emission'!CQ59)</f>
        <v>521049028.1040194</v>
      </c>
      <c r="CU5">
        <f>SUM('Yearly Emission'!CR$47:'Yearly Emission'!CR59)</f>
        <v>1147297095.5514669</v>
      </c>
      <c r="CV5">
        <f>SUM('Yearly Emission'!CS$47:'Yearly Emission'!CS59)</f>
        <v>3743397643.2568665</v>
      </c>
      <c r="CW5">
        <f>SUM('Yearly Emission'!CT$47:'Yearly Emission'!CT59)</f>
        <v>415196048.98717356</v>
      </c>
      <c r="CX5">
        <f>SUM('Yearly Emission'!CU$47:'Yearly Emission'!CU59)</f>
        <v>306421083.32125938</v>
      </c>
      <c r="CY5">
        <f>SUM('Yearly Emission'!CV$47:'Yearly Emission'!CV59)</f>
        <v>161325565.15766975</v>
      </c>
      <c r="CZ5">
        <f>SUM('Yearly Emission'!CW$47:'Yearly Emission'!CW59)</f>
        <v>353000054.78315693</v>
      </c>
      <c r="DA5">
        <f>SUM('Yearly Emission'!CX$47:'Yearly Emission'!CX59)</f>
        <v>10442491.801306747</v>
      </c>
      <c r="DB5">
        <f>SUM('Yearly Emission'!CY$47:'Yearly Emission'!CY59)</f>
        <v>206182159.64475298</v>
      </c>
      <c r="DC5">
        <f>SUM('Yearly Emission'!CZ$47:'Yearly Emission'!CZ59)</f>
        <v>1615143509.5641985</v>
      </c>
      <c r="DE5">
        <f>SUM('Yearly Emission'!DB$47:'Yearly Emission'!DB59)</f>
        <v>10124225756.397835</v>
      </c>
      <c r="DF5">
        <f>SUM('Yearly Emission'!DC$47:'Yearly Emission'!DC59)</f>
        <v>6108397610.0133142</v>
      </c>
      <c r="DG5">
        <f>SUM('Yearly Emission'!DD$47:'Yearly Emission'!DD59)</f>
        <v>2270869996.9985847</v>
      </c>
      <c r="DH5">
        <f>SUM('Yearly Emission'!DE$47:'Yearly Emission'!DE59)</f>
        <v>473455213.05323565</v>
      </c>
      <c r="DI5">
        <f>SUM('Yearly Emission'!DF$47:'Yearly Emission'!DF59)</f>
        <v>3570699171.8854909</v>
      </c>
      <c r="DJ5">
        <f>SUM('Yearly Emission'!DG$47:'Yearly Emission'!DG59)</f>
        <v>130361337.70221671</v>
      </c>
      <c r="DK5">
        <f>SUM('Yearly Emission'!DH$47:'Yearly Emission'!DH59)</f>
        <v>521049028.1040194</v>
      </c>
      <c r="DL5">
        <f>SUM('Yearly Emission'!DI$47:'Yearly Emission'!DI59)</f>
        <v>1147297095.5514669</v>
      </c>
      <c r="DM5">
        <f>SUM('Yearly Emission'!DJ$47:'Yearly Emission'!DJ59)</f>
        <v>3743397643.2568665</v>
      </c>
      <c r="DN5">
        <f>SUM('Yearly Emission'!DK$47:'Yearly Emission'!DK59)</f>
        <v>415196048.98717356</v>
      </c>
      <c r="DO5">
        <f>SUM('Yearly Emission'!DL$47:'Yearly Emission'!DL59)</f>
        <v>306421083.32125938</v>
      </c>
      <c r="DP5">
        <f>SUM('Yearly Emission'!DM$47:'Yearly Emission'!DM59)</f>
        <v>161325565.15766975</v>
      </c>
      <c r="DQ5">
        <f>SUM('Yearly Emission'!DN$47:'Yearly Emission'!DN59)</f>
        <v>353000054.78315693</v>
      </c>
      <c r="DR5">
        <f>SUM('Yearly Emission'!DO$47:'Yearly Emission'!DO59)</f>
        <v>10442491.801306747</v>
      </c>
      <c r="DS5">
        <f>SUM('Yearly Emission'!DP$47:'Yearly Emission'!DP59)</f>
        <v>206182159.64475298</v>
      </c>
      <c r="DT5">
        <f>SUM('Yearly Emission'!DQ$47:'Yearly Emission'!DQ59)</f>
        <v>1615143509.5641985</v>
      </c>
      <c r="DV5">
        <f>SUM('Yearly Emission'!DS$47:'Yearly Emission'!DS59)</f>
        <v>10124225756.397835</v>
      </c>
      <c r="DW5">
        <f>SUM('Yearly Emission'!DT$47:'Yearly Emission'!DT59)</f>
        <v>6108397610.0133142</v>
      </c>
      <c r="DX5">
        <f>SUM('Yearly Emission'!DU$47:'Yearly Emission'!DU59)</f>
        <v>2270869996.9985847</v>
      </c>
      <c r="DY5">
        <f>SUM('Yearly Emission'!DV$47:'Yearly Emission'!DV59)</f>
        <v>473455213.05323565</v>
      </c>
      <c r="DZ5">
        <f>SUM('Yearly Emission'!DW$47:'Yearly Emission'!DW59)</f>
        <v>3570699171.8854909</v>
      </c>
      <c r="EA5">
        <f>SUM('Yearly Emission'!DX$47:'Yearly Emission'!DX59)</f>
        <v>130361337.70221671</v>
      </c>
      <c r="EB5">
        <f>SUM('Yearly Emission'!DY$47:'Yearly Emission'!DY59)</f>
        <v>521049028.1040194</v>
      </c>
      <c r="EC5">
        <f>SUM('Yearly Emission'!DZ$47:'Yearly Emission'!DZ59)</f>
        <v>1147297095.5514669</v>
      </c>
      <c r="ED5">
        <f>SUM('Yearly Emission'!EA$47:'Yearly Emission'!EA59)</f>
        <v>3743397643.2568665</v>
      </c>
      <c r="EE5">
        <f>SUM('Yearly Emission'!EB$47:'Yearly Emission'!EB59)</f>
        <v>415196048.98717356</v>
      </c>
      <c r="EF5">
        <f>SUM('Yearly Emission'!EC$47:'Yearly Emission'!EC59)</f>
        <v>306421083.32125938</v>
      </c>
      <c r="EG5">
        <f>SUM('Yearly Emission'!ED$47:'Yearly Emission'!ED59)</f>
        <v>161325565.15766975</v>
      </c>
      <c r="EH5">
        <f>SUM('Yearly Emission'!EE$47:'Yearly Emission'!EE59)</f>
        <v>353000054.78315693</v>
      </c>
      <c r="EI5">
        <f>SUM('Yearly Emission'!EF$47:'Yearly Emission'!EF59)</f>
        <v>10442491.801306747</v>
      </c>
      <c r="EJ5">
        <f>SUM('Yearly Emission'!EG$47:'Yearly Emission'!EG59)</f>
        <v>206182159.64475298</v>
      </c>
      <c r="EK5">
        <f>SUM('Yearly Emission'!EH$47:'Yearly Emission'!EH59)</f>
        <v>1615143509.5641985</v>
      </c>
      <c r="EM5">
        <f>SUM('Yearly Emission'!EJ$47:'Yearly Emission'!EJ59)</f>
        <v>10124225756.397835</v>
      </c>
      <c r="EN5">
        <f>SUM('Yearly Emission'!EK$47:'Yearly Emission'!EK59)</f>
        <v>6108397610.0133142</v>
      </c>
      <c r="EO5">
        <f>SUM('Yearly Emission'!EL$47:'Yearly Emission'!EL59)</f>
        <v>2270869996.9985847</v>
      </c>
      <c r="EP5">
        <f>SUM('Yearly Emission'!EM$47:'Yearly Emission'!EM59)</f>
        <v>473455213.05323565</v>
      </c>
      <c r="EQ5">
        <f>SUM('Yearly Emission'!EN$47:'Yearly Emission'!EN59)</f>
        <v>3570699171.8854909</v>
      </c>
      <c r="ER5">
        <f>SUM('Yearly Emission'!EO$47:'Yearly Emission'!EO59)</f>
        <v>130361337.70221671</v>
      </c>
      <c r="ES5">
        <f>SUM('Yearly Emission'!EP$47:'Yearly Emission'!EP59)</f>
        <v>521049028.1040194</v>
      </c>
      <c r="ET5">
        <f>SUM('Yearly Emission'!EQ$47:'Yearly Emission'!EQ59)</f>
        <v>1147297095.5514669</v>
      </c>
      <c r="EU5">
        <f>SUM('Yearly Emission'!ER$47:'Yearly Emission'!ER59)</f>
        <v>3743397643.2568665</v>
      </c>
      <c r="EV5">
        <f>SUM('Yearly Emission'!ES$47:'Yearly Emission'!ES59)</f>
        <v>415196048.98717356</v>
      </c>
      <c r="EW5">
        <f>SUM('Yearly Emission'!ET$47:'Yearly Emission'!ET59)</f>
        <v>306421083.32125938</v>
      </c>
      <c r="EX5">
        <f>SUM('Yearly Emission'!EU$47:'Yearly Emission'!EU59)</f>
        <v>161325565.15766975</v>
      </c>
      <c r="EY5">
        <f>SUM('Yearly Emission'!EV$47:'Yearly Emission'!EV59)</f>
        <v>353000054.78315693</v>
      </c>
      <c r="EZ5">
        <f>SUM('Yearly Emission'!EW$47:'Yearly Emission'!EW59)</f>
        <v>10442491.801306747</v>
      </c>
      <c r="FA5">
        <f>SUM('Yearly Emission'!EX$47:'Yearly Emission'!EX59)</f>
        <v>206182159.64475298</v>
      </c>
      <c r="FB5">
        <f>SUM('Yearly Emission'!EY$47:'Yearly Emission'!EY59)</f>
        <v>1615143509.5641985</v>
      </c>
      <c r="FD5">
        <f>SUM('Yearly Emission'!FA$47:'Yearly Emission'!FA59)</f>
        <v>10124225756.397835</v>
      </c>
      <c r="FE5">
        <f>SUM('Yearly Emission'!FB$47:'Yearly Emission'!FB59)</f>
        <v>6108397610.0133142</v>
      </c>
      <c r="FF5">
        <f>SUM('Yearly Emission'!FC$47:'Yearly Emission'!FC59)</f>
        <v>2270869996.9985847</v>
      </c>
      <c r="FG5">
        <f>SUM('Yearly Emission'!FD$47:'Yearly Emission'!FD59)</f>
        <v>473455213.05323565</v>
      </c>
      <c r="FH5">
        <f>SUM('Yearly Emission'!FE$47:'Yearly Emission'!FE59)</f>
        <v>3570699171.8854909</v>
      </c>
      <c r="FI5">
        <f>SUM('Yearly Emission'!FF$47:'Yearly Emission'!FF59)</f>
        <v>130361337.70221671</v>
      </c>
      <c r="FJ5">
        <f>SUM('Yearly Emission'!FG$47:'Yearly Emission'!FG59)</f>
        <v>521049028.1040194</v>
      </c>
      <c r="FK5">
        <f>SUM('Yearly Emission'!FH$47:'Yearly Emission'!FH59)</f>
        <v>1147297095.5514669</v>
      </c>
      <c r="FL5">
        <f>SUM('Yearly Emission'!FI$47:'Yearly Emission'!FI59)</f>
        <v>3743397643.2568665</v>
      </c>
      <c r="FM5">
        <f>SUM('Yearly Emission'!FJ$47:'Yearly Emission'!FJ59)</f>
        <v>415196048.98717356</v>
      </c>
      <c r="FN5">
        <f>SUM('Yearly Emission'!FK$47:'Yearly Emission'!FK59)</f>
        <v>306421083.32125938</v>
      </c>
      <c r="FO5">
        <f>SUM('Yearly Emission'!FL$47:'Yearly Emission'!FL59)</f>
        <v>161325565.15766975</v>
      </c>
      <c r="FP5">
        <f>SUM('Yearly Emission'!FM$47:'Yearly Emission'!FM59)</f>
        <v>353000054.78315693</v>
      </c>
      <c r="FQ5">
        <f>SUM('Yearly Emission'!FN$47:'Yearly Emission'!FN59)</f>
        <v>10442491.801306747</v>
      </c>
      <c r="FR5">
        <f>SUM('Yearly Emission'!FO$47:'Yearly Emission'!FO59)</f>
        <v>206182159.64475298</v>
      </c>
      <c r="FS5">
        <f>SUM('Yearly Emission'!FP$47:'Yearly Emission'!FP59)</f>
        <v>1615143509.5641985</v>
      </c>
      <c r="FV5">
        <f>SUM('Yearly Emission'!FS$47:'Yearly Emission'!FS59)</f>
        <v>873.59999999999991</v>
      </c>
      <c r="FW5">
        <f>SUM('Yearly Emission'!FT$47:'Yearly Emission'!FT59)</f>
        <v>10015472865.461815</v>
      </c>
      <c r="FX5">
        <f>SUM('Yearly Emission'!FU$47:'Yearly Emission'!FU59)</f>
        <v>6070315563.3307524</v>
      </c>
      <c r="FY5">
        <f>SUM('Yearly Emission'!FV$47:'Yearly Emission'!FV59)</f>
        <v>2259192302.4132318</v>
      </c>
      <c r="FZ5">
        <f>SUM('Yearly Emission'!FW$47:'Yearly Emission'!FW59)</f>
        <v>470135529.85225207</v>
      </c>
      <c r="GA5">
        <f>SUM('Yearly Emission'!FX$47:'Yearly Emission'!FX59)</f>
        <v>3504966450.2063522</v>
      </c>
      <c r="GB5">
        <f>SUM('Yearly Emission'!FY$47:'Yearly Emission'!FY59)</f>
        <v>129581377.90031993</v>
      </c>
      <c r="GC5">
        <f>SUM('Yearly Emission'!FZ$47:'Yearly Emission'!FZ59)</f>
        <v>515790113.14410597</v>
      </c>
      <c r="GD5">
        <f>SUM('Yearly Emission'!GA$47:'Yearly Emission'!GA59)</f>
        <v>1138765840.7624428</v>
      </c>
      <c r="GE5">
        <f>SUM('Yearly Emission'!GB$47:'Yearly Emission'!GB59)</f>
        <v>3706298044.4832025</v>
      </c>
      <c r="GF5">
        <f>SUM('Yearly Emission'!GC$47:'Yearly Emission'!GC59)</f>
        <v>412147464.55178005</v>
      </c>
      <c r="GG5">
        <f>SUM('Yearly Emission'!GD$47:'Yearly Emission'!GD59)</f>
        <v>302739746.27854866</v>
      </c>
      <c r="GH5">
        <f>SUM('Yearly Emission'!GE$47:'Yearly Emission'!GE59)</f>
        <v>159628957.08118096</v>
      </c>
      <c r="GI5">
        <f>SUM('Yearly Emission'!GF$47:'Yearly Emission'!GF59)</f>
        <v>349977558.55824006</v>
      </c>
      <c r="GJ5">
        <f>SUM('Yearly Emission'!GG$47:'Yearly Emission'!GG59)</f>
        <v>10242465.477849022</v>
      </c>
      <c r="GK5">
        <f>SUM('Yearly Emission'!GH$47:'Yearly Emission'!GH59)</f>
        <v>204681083.48159301</v>
      </c>
      <c r="GL5">
        <f>SUM('Yearly Emission'!GI$47:'Yearly Emission'!GI59)</f>
        <v>1590520062.4530582</v>
      </c>
      <c r="GN5">
        <f>SUM('Yearly Emission'!GK$47:'Yearly Emission'!GK59)</f>
        <v>10015472865.461815</v>
      </c>
      <c r="GO5">
        <f>SUM('Yearly Emission'!GL$47:'Yearly Emission'!GL59)</f>
        <v>6070315563.3307524</v>
      </c>
      <c r="GP5">
        <f>SUM('Yearly Emission'!GM$47:'Yearly Emission'!GM59)</f>
        <v>2259192302.4132318</v>
      </c>
      <c r="GQ5">
        <f>SUM('Yearly Emission'!GN$47:'Yearly Emission'!GN59)</f>
        <v>470135529.85225207</v>
      </c>
      <c r="GR5">
        <f>SUM('Yearly Emission'!GO$47:'Yearly Emission'!GO59)</f>
        <v>3504966450.2063522</v>
      </c>
      <c r="GS5">
        <f>SUM('Yearly Emission'!GP$47:'Yearly Emission'!GP59)</f>
        <v>129581377.90031993</v>
      </c>
      <c r="GT5">
        <f>SUM('Yearly Emission'!GQ$47:'Yearly Emission'!GQ59)</f>
        <v>515790113.14410597</v>
      </c>
      <c r="GU5">
        <f>SUM('Yearly Emission'!GR$47:'Yearly Emission'!GR59)</f>
        <v>1138765840.7624428</v>
      </c>
      <c r="GV5">
        <f>SUM('Yearly Emission'!GS$47:'Yearly Emission'!GS59)</f>
        <v>3706298044.4832025</v>
      </c>
      <c r="GW5">
        <f>SUM('Yearly Emission'!GT$47:'Yearly Emission'!GT59)</f>
        <v>412147464.55178005</v>
      </c>
      <c r="GX5">
        <f>SUM('Yearly Emission'!GU$47:'Yearly Emission'!GU59)</f>
        <v>302739746.27854866</v>
      </c>
      <c r="GY5">
        <f>SUM('Yearly Emission'!GV$47:'Yearly Emission'!GV59)</f>
        <v>159628957.08118096</v>
      </c>
      <c r="GZ5">
        <f>SUM('Yearly Emission'!GW$47:'Yearly Emission'!GW59)</f>
        <v>349977558.55824006</v>
      </c>
      <c r="HA5">
        <f>SUM('Yearly Emission'!GX$47:'Yearly Emission'!GX59)</f>
        <v>10242465.477849022</v>
      </c>
      <c r="HB5">
        <f>SUM('Yearly Emission'!GY$47:'Yearly Emission'!GY59)</f>
        <v>204681083.48159301</v>
      </c>
      <c r="HC5">
        <f>SUM('Yearly Emission'!GZ$47:'Yearly Emission'!GZ59)</f>
        <v>1590520062.4530582</v>
      </c>
      <c r="HE5">
        <f>SUM('Yearly Emission'!HB$47:'Yearly Emission'!HB59)</f>
        <v>10015472865.461815</v>
      </c>
      <c r="HF5">
        <f>SUM('Yearly Emission'!HC$47:'Yearly Emission'!HC59)</f>
        <v>6070315563.3307524</v>
      </c>
      <c r="HG5">
        <f>SUM('Yearly Emission'!HD$47:'Yearly Emission'!HD59)</f>
        <v>2259192302.4132318</v>
      </c>
      <c r="HH5">
        <f>SUM('Yearly Emission'!HE$47:'Yearly Emission'!HE59)</f>
        <v>470135529.85225207</v>
      </c>
      <c r="HI5">
        <f>SUM('Yearly Emission'!HF$47:'Yearly Emission'!HF59)</f>
        <v>3504966450.2063522</v>
      </c>
      <c r="HJ5">
        <f>SUM('Yearly Emission'!HG$47:'Yearly Emission'!HG59)</f>
        <v>129581377.90031993</v>
      </c>
      <c r="HK5">
        <f>SUM('Yearly Emission'!HH$47:'Yearly Emission'!HH59)</f>
        <v>515790113.14410597</v>
      </c>
      <c r="HL5">
        <f>SUM('Yearly Emission'!HI$47:'Yearly Emission'!HI59)</f>
        <v>1138765840.7624428</v>
      </c>
      <c r="HM5">
        <f>SUM('Yearly Emission'!HJ$47:'Yearly Emission'!HJ59)</f>
        <v>3706298044.4832025</v>
      </c>
      <c r="HN5">
        <f>SUM('Yearly Emission'!HK$47:'Yearly Emission'!HK59)</f>
        <v>412147464.55178005</v>
      </c>
      <c r="HO5">
        <f>SUM('Yearly Emission'!HL$47:'Yearly Emission'!HL59)</f>
        <v>302739746.27854866</v>
      </c>
      <c r="HP5">
        <f>SUM('Yearly Emission'!HM$47:'Yearly Emission'!HM59)</f>
        <v>159628957.08118096</v>
      </c>
      <c r="HQ5">
        <f>SUM('Yearly Emission'!HN$47:'Yearly Emission'!HN59)</f>
        <v>349977558.55824006</v>
      </c>
      <c r="HR5">
        <f>SUM('Yearly Emission'!HO$47:'Yearly Emission'!HO59)</f>
        <v>10242465.477849022</v>
      </c>
      <c r="HS5">
        <f>SUM('Yearly Emission'!HP$47:'Yearly Emission'!HP59)</f>
        <v>204681083.48159301</v>
      </c>
      <c r="HT5">
        <f>SUM('Yearly Emission'!HQ$47:'Yearly Emission'!HQ59)</f>
        <v>1590520062.4530582</v>
      </c>
      <c r="HV5">
        <f>SUM('Yearly Emission'!HS$47:'Yearly Emission'!HS59)</f>
        <v>10015472865.461815</v>
      </c>
      <c r="HW5">
        <f>SUM('Yearly Emission'!HT$47:'Yearly Emission'!HT59)</f>
        <v>6070315563.3307524</v>
      </c>
      <c r="HX5">
        <f>SUM('Yearly Emission'!HU$47:'Yearly Emission'!HU59)</f>
        <v>2259192302.4132318</v>
      </c>
      <c r="HY5">
        <f>SUM('Yearly Emission'!HV$47:'Yearly Emission'!HV59)</f>
        <v>470135529.85225207</v>
      </c>
      <c r="HZ5">
        <f>SUM('Yearly Emission'!HW$47:'Yearly Emission'!HW59)</f>
        <v>3504966450.2063522</v>
      </c>
      <c r="IA5">
        <f>SUM('Yearly Emission'!HX$47:'Yearly Emission'!HX59)</f>
        <v>129581377.90031993</v>
      </c>
      <c r="IB5">
        <f>SUM('Yearly Emission'!HY$47:'Yearly Emission'!HY59)</f>
        <v>515790113.14410597</v>
      </c>
      <c r="IC5">
        <f>SUM('Yearly Emission'!HZ$47:'Yearly Emission'!HZ59)</f>
        <v>1138765840.7624428</v>
      </c>
      <c r="ID5">
        <f>SUM('Yearly Emission'!IA$47:'Yearly Emission'!IA59)</f>
        <v>3706298044.4832025</v>
      </c>
      <c r="IE5">
        <f>SUM('Yearly Emission'!IB$47:'Yearly Emission'!IB59)</f>
        <v>412147464.55178005</v>
      </c>
      <c r="IF5">
        <f>SUM('Yearly Emission'!IC$47:'Yearly Emission'!IC59)</f>
        <v>302739746.27854866</v>
      </c>
      <c r="IG5">
        <f>SUM('Yearly Emission'!ID$47:'Yearly Emission'!ID59)</f>
        <v>159628957.08118096</v>
      </c>
      <c r="IH5">
        <f>SUM('Yearly Emission'!IE$47:'Yearly Emission'!IE59)</f>
        <v>349977558.55824006</v>
      </c>
      <c r="II5">
        <f>SUM('Yearly Emission'!IF$47:'Yearly Emission'!IF59)</f>
        <v>10242465.477849022</v>
      </c>
      <c r="IJ5">
        <f>SUM('Yearly Emission'!IG$47:'Yearly Emission'!IG59)</f>
        <v>204681083.48159301</v>
      </c>
      <c r="IK5">
        <f>SUM('Yearly Emission'!IH$47:'Yearly Emission'!IH59)</f>
        <v>1590520062.4530582</v>
      </c>
      <c r="IM5">
        <f>SUM('Yearly Emission'!IJ$47:'Yearly Emission'!IJ59)</f>
        <v>10015472865.461815</v>
      </c>
      <c r="IN5">
        <f>SUM('Yearly Emission'!IK$47:'Yearly Emission'!IK59)</f>
        <v>6070315563.3307524</v>
      </c>
      <c r="IO5">
        <f>SUM('Yearly Emission'!IL$47:'Yearly Emission'!IL59)</f>
        <v>2259192302.4132318</v>
      </c>
      <c r="IP5">
        <f>SUM('Yearly Emission'!IM$47:'Yearly Emission'!IM59)</f>
        <v>470135529.85225207</v>
      </c>
      <c r="IQ5">
        <f>SUM('Yearly Emission'!IN$47:'Yearly Emission'!IN59)</f>
        <v>3504966450.2063522</v>
      </c>
      <c r="IR5">
        <f>SUM('Yearly Emission'!IO$47:'Yearly Emission'!IO59)</f>
        <v>129581377.90031993</v>
      </c>
      <c r="IS5">
        <f>SUM('Yearly Emission'!IP$47:'Yearly Emission'!IP59)</f>
        <v>515790113.14410597</v>
      </c>
      <c r="IT5">
        <f>SUM('Yearly Emission'!IQ$47:'Yearly Emission'!IQ59)</f>
        <v>1138765840.7624428</v>
      </c>
      <c r="IU5">
        <f>SUM('Yearly Emission'!IR$47:'Yearly Emission'!IR59)</f>
        <v>3706298044.4832025</v>
      </c>
      <c r="IV5">
        <f>SUM('Yearly Emission'!IS$47:'Yearly Emission'!IS59)</f>
        <v>412147464.55178005</v>
      </c>
      <c r="IW5">
        <f>SUM('Yearly Emission'!IT$47:'Yearly Emission'!IT59)</f>
        <v>302739746.27854866</v>
      </c>
      <c r="IX5">
        <f>SUM('Yearly Emission'!IU$47:'Yearly Emission'!IU59)</f>
        <v>159628957.08118096</v>
      </c>
      <c r="IY5">
        <f>SUM('Yearly Emission'!IV$47:'Yearly Emission'!IV59)</f>
        <v>349977558.55824006</v>
      </c>
      <c r="IZ5">
        <f>SUM('Yearly Emission'!IW$47:'Yearly Emission'!IW59)</f>
        <v>10242465.477849022</v>
      </c>
      <c r="JA5">
        <f>SUM('Yearly Emission'!IX$47:'Yearly Emission'!IX59)</f>
        <v>204681083.48159301</v>
      </c>
      <c r="JB5">
        <f>SUM('Yearly Emission'!IY$47:'Yearly Emission'!IY59)</f>
        <v>1590520062.4530582</v>
      </c>
    </row>
    <row r="6" spans="4:262" x14ac:dyDescent="0.25">
      <c r="D6">
        <v>2023</v>
      </c>
      <c r="E6">
        <f>SUM('Yearly Emission'!B$47:'Yearly Emission'!B60)</f>
        <v>13744130118.51096</v>
      </c>
      <c r="F6">
        <f>SUM('Yearly Emission'!C$47:'Yearly Emission'!C60)</f>
        <v>8013186143.6999264</v>
      </c>
      <c r="G6">
        <f>SUM('Yearly Emission'!D$47:'Yearly Emission'!D60)</f>
        <v>2900765940.0570297</v>
      </c>
      <c r="H6">
        <f>SUM('Yearly Emission'!E$47:'Yearly Emission'!E60)</f>
        <v>611470709.78102088</v>
      </c>
      <c r="I6">
        <f>SUM('Yearly Emission'!F$47:'Yearly Emission'!F60)</f>
        <v>5274193435.420023</v>
      </c>
      <c r="J6">
        <f>SUM('Yearly Emission'!G$47:'Yearly Emission'!G60)</f>
        <v>165200693.44726539</v>
      </c>
      <c r="K6">
        <f>SUM('Yearly Emission'!H$47:'Yearly Emission'!H60)</f>
        <v>702382805.28601253</v>
      </c>
      <c r="L6">
        <f>SUM('Yearly Emission'!I$47:'Yearly Emission'!I60)</f>
        <v>1498975013.6815643</v>
      </c>
      <c r="M6">
        <f>SUM('Yearly Emission'!J$47:'Yearly Emission'!J60)</f>
        <v>5200238476.7663174</v>
      </c>
      <c r="N6">
        <f>SUM('Yearly Emission'!K$47:'Yearly Emission'!K60)</f>
        <v>540619929.29267895</v>
      </c>
      <c r="O6">
        <f>SUM('Yearly Emission'!L$47:'Yearly Emission'!L60)</f>
        <v>429105363.36419559</v>
      </c>
      <c r="P6">
        <f>SUM('Yearly Emission'!M$47:'Yearly Emission'!M60)</f>
        <v>208512912.71048689</v>
      </c>
      <c r="Q6">
        <f>SUM('Yearly Emission'!N$47:'Yearly Emission'!N60)</f>
        <v>493534366.75519735</v>
      </c>
      <c r="R6">
        <f>SUM('Yearly Emission'!O$47:'Yearly Emission'!O60)</f>
        <v>18792401.234890237</v>
      </c>
      <c r="S6">
        <f>SUM('Yearly Emission'!P$47:'Yearly Emission'!P60)</f>
        <v>268651621.7901293</v>
      </c>
      <c r="T6">
        <f>SUM('Yearly Emission'!Q$47:'Yearly Emission'!Q60)</f>
        <v>2175718581.5064754</v>
      </c>
      <c r="V6">
        <f>SUM('Yearly Emission'!S$47:'Yearly Emission'!S60)</f>
        <v>13744130118.51096</v>
      </c>
      <c r="W6">
        <f>SUM('Yearly Emission'!T$47:'Yearly Emission'!T60)</f>
        <v>8013186143.6999264</v>
      </c>
      <c r="X6">
        <f>SUM('Yearly Emission'!U$47:'Yearly Emission'!U60)</f>
        <v>2900765940.0570297</v>
      </c>
      <c r="Y6">
        <f>SUM('Yearly Emission'!V$47:'Yearly Emission'!V60)</f>
        <v>611470709.78102088</v>
      </c>
      <c r="Z6">
        <f>SUM('Yearly Emission'!W$47:'Yearly Emission'!W60)</f>
        <v>5274193435.420023</v>
      </c>
      <c r="AA6">
        <f>SUM('Yearly Emission'!X$47:'Yearly Emission'!X60)</f>
        <v>165200693.44726539</v>
      </c>
      <c r="AB6">
        <f>SUM('Yearly Emission'!Y$47:'Yearly Emission'!Y60)</f>
        <v>702382805.28601253</v>
      </c>
      <c r="AC6">
        <f>SUM('Yearly Emission'!Z$47:'Yearly Emission'!Z60)</f>
        <v>1498975013.6815643</v>
      </c>
      <c r="AD6">
        <f>SUM('Yearly Emission'!AA$47:'Yearly Emission'!AA60)</f>
        <v>5200238476.7663174</v>
      </c>
      <c r="AE6">
        <f>SUM('Yearly Emission'!AB$47:'Yearly Emission'!AB60)</f>
        <v>540619929.29267895</v>
      </c>
      <c r="AF6">
        <f>SUM('Yearly Emission'!AC$47:'Yearly Emission'!AC60)</f>
        <v>429105363.36419559</v>
      </c>
      <c r="AG6">
        <f>SUM('Yearly Emission'!AD$47:'Yearly Emission'!AD60)</f>
        <v>208512912.71048689</v>
      </c>
      <c r="AH6">
        <f>SUM('Yearly Emission'!AE$47:'Yearly Emission'!AE60)</f>
        <v>493534366.75519735</v>
      </c>
      <c r="AI6">
        <f>SUM('Yearly Emission'!AF$47:'Yearly Emission'!AF60)</f>
        <v>18792401.234890237</v>
      </c>
      <c r="AJ6">
        <f>SUM('Yearly Emission'!AG$47:'Yearly Emission'!AG60)</f>
        <v>268651621.7901293</v>
      </c>
      <c r="AK6">
        <f>SUM('Yearly Emission'!AH$47:'Yearly Emission'!AH60)</f>
        <v>2175718581.5064754</v>
      </c>
      <c r="AM6">
        <f>SUM('Yearly Emission'!AJ$47:'Yearly Emission'!AJ60)</f>
        <v>13744130118.51096</v>
      </c>
      <c r="AN6">
        <f>SUM('Yearly Emission'!AK$47:'Yearly Emission'!AK60)</f>
        <v>8013186143.6999264</v>
      </c>
      <c r="AO6">
        <f>SUM('Yearly Emission'!AL$47:'Yearly Emission'!AL60)</f>
        <v>2900765940.0570297</v>
      </c>
      <c r="AP6">
        <f>SUM('Yearly Emission'!AM$47:'Yearly Emission'!AM60)</f>
        <v>611470709.78102088</v>
      </c>
      <c r="AQ6">
        <f>SUM('Yearly Emission'!AN$47:'Yearly Emission'!AN60)</f>
        <v>5274193435.420023</v>
      </c>
      <c r="AR6">
        <f>SUM('Yearly Emission'!AO$47:'Yearly Emission'!AO60)</f>
        <v>165200693.44726539</v>
      </c>
      <c r="AS6">
        <f>SUM('Yearly Emission'!AP$47:'Yearly Emission'!AP60)</f>
        <v>702382805.28601253</v>
      </c>
      <c r="AT6">
        <f>SUM('Yearly Emission'!AQ$47:'Yearly Emission'!AQ60)</f>
        <v>1498975013.6815643</v>
      </c>
      <c r="AU6">
        <f>SUM('Yearly Emission'!AR$47:'Yearly Emission'!AR60)</f>
        <v>5200238476.7663174</v>
      </c>
      <c r="AV6">
        <f>SUM('Yearly Emission'!AS$47:'Yearly Emission'!AS60)</f>
        <v>540619929.29267895</v>
      </c>
      <c r="AW6">
        <f>SUM('Yearly Emission'!AT$47:'Yearly Emission'!AT60)</f>
        <v>429105363.36419559</v>
      </c>
      <c r="AX6">
        <f>SUM('Yearly Emission'!AU$47:'Yearly Emission'!AU60)</f>
        <v>208512912.71048689</v>
      </c>
      <c r="AY6">
        <f>SUM('Yearly Emission'!AV$47:'Yearly Emission'!AV60)</f>
        <v>493534366.75519735</v>
      </c>
      <c r="AZ6">
        <f>SUM('Yearly Emission'!AW$47:'Yearly Emission'!AW60)</f>
        <v>18792401.234890237</v>
      </c>
      <c r="BA6">
        <f>SUM('Yearly Emission'!AX$47:'Yearly Emission'!AX60)</f>
        <v>268651621.7901293</v>
      </c>
      <c r="BB6">
        <f>SUM('Yearly Emission'!AY$47:'Yearly Emission'!AY60)</f>
        <v>2175718581.5064754</v>
      </c>
      <c r="BD6">
        <f>SUM('Yearly Emission'!BA$47:'Yearly Emission'!BA60)</f>
        <v>13744130118.51096</v>
      </c>
      <c r="BE6">
        <f>SUM('Yearly Emission'!BB$47:'Yearly Emission'!BB60)</f>
        <v>8013186143.6999264</v>
      </c>
      <c r="BF6">
        <f>SUM('Yearly Emission'!BC$47:'Yearly Emission'!BC60)</f>
        <v>2900765940.0570297</v>
      </c>
      <c r="BG6">
        <f>SUM('Yearly Emission'!BD$47:'Yearly Emission'!BD60)</f>
        <v>611470709.78102088</v>
      </c>
      <c r="BH6">
        <f>SUM('Yearly Emission'!BE$47:'Yearly Emission'!BE60)</f>
        <v>5274193435.420023</v>
      </c>
      <c r="BI6">
        <f>SUM('Yearly Emission'!BF$47:'Yearly Emission'!BF60)</f>
        <v>165200693.44726539</v>
      </c>
      <c r="BJ6">
        <f>SUM('Yearly Emission'!BG$47:'Yearly Emission'!BG60)</f>
        <v>702382805.28601253</v>
      </c>
      <c r="BK6">
        <f>SUM('Yearly Emission'!BH$47:'Yearly Emission'!BH60)</f>
        <v>1498975013.6815643</v>
      </c>
      <c r="BL6">
        <f>SUM('Yearly Emission'!BI$47:'Yearly Emission'!BI60)</f>
        <v>5200238476.7663174</v>
      </c>
      <c r="BM6">
        <f>SUM('Yearly Emission'!BJ$47:'Yearly Emission'!BJ60)</f>
        <v>540619929.29267895</v>
      </c>
      <c r="BN6">
        <f>SUM('Yearly Emission'!BK$47:'Yearly Emission'!BK60)</f>
        <v>429105363.36419559</v>
      </c>
      <c r="BO6">
        <f>SUM('Yearly Emission'!BL$47:'Yearly Emission'!BL60)</f>
        <v>208512912.71048689</v>
      </c>
      <c r="BP6">
        <f>SUM('Yearly Emission'!BM$47:'Yearly Emission'!BM60)</f>
        <v>493534366.75519735</v>
      </c>
      <c r="BQ6">
        <f>SUM('Yearly Emission'!BN$47:'Yearly Emission'!BN60)</f>
        <v>18792401.234890237</v>
      </c>
      <c r="BR6">
        <f>SUM('Yearly Emission'!BO$47:'Yearly Emission'!BO60)</f>
        <v>268651621.7901293</v>
      </c>
      <c r="BS6">
        <f>SUM('Yearly Emission'!BP$47:'Yearly Emission'!BP60)</f>
        <v>2175718581.5064754</v>
      </c>
      <c r="BU6">
        <f>SUM('Yearly Emission'!BR$47:'Yearly Emission'!BR60)</f>
        <v>13744130118.51096</v>
      </c>
      <c r="BV6">
        <f>SUM('Yearly Emission'!BS$47:'Yearly Emission'!BS60)</f>
        <v>8013186143.6999264</v>
      </c>
      <c r="BW6">
        <f>SUM('Yearly Emission'!BT$47:'Yearly Emission'!BT60)</f>
        <v>2900765940.0570297</v>
      </c>
      <c r="BX6">
        <f>SUM('Yearly Emission'!BU$47:'Yearly Emission'!BU60)</f>
        <v>611470709.78102088</v>
      </c>
      <c r="BY6">
        <f>SUM('Yearly Emission'!BV$47:'Yearly Emission'!BV60)</f>
        <v>5274193435.420023</v>
      </c>
      <c r="BZ6">
        <f>SUM('Yearly Emission'!BW$47:'Yearly Emission'!BW60)</f>
        <v>165200693.44726539</v>
      </c>
      <c r="CA6">
        <f>SUM('Yearly Emission'!BX$47:'Yearly Emission'!BX60)</f>
        <v>702382805.28601253</v>
      </c>
      <c r="CB6">
        <f>SUM('Yearly Emission'!BY$47:'Yearly Emission'!BY60)</f>
        <v>1498975013.6815643</v>
      </c>
      <c r="CC6">
        <f>SUM('Yearly Emission'!BZ$47:'Yearly Emission'!BZ60)</f>
        <v>5200238476.7663174</v>
      </c>
      <c r="CD6">
        <f>SUM('Yearly Emission'!CA$47:'Yearly Emission'!CA60)</f>
        <v>540619929.29267895</v>
      </c>
      <c r="CE6">
        <f>SUM('Yearly Emission'!CB$47:'Yearly Emission'!CB60)</f>
        <v>429105363.36419559</v>
      </c>
      <c r="CF6">
        <f>SUM('Yearly Emission'!CC$47:'Yearly Emission'!CC60)</f>
        <v>208512912.71048689</v>
      </c>
      <c r="CG6">
        <f>SUM('Yearly Emission'!CD$47:'Yearly Emission'!CD60)</f>
        <v>493534366.75519735</v>
      </c>
      <c r="CH6">
        <f>SUM('Yearly Emission'!CE$47:'Yearly Emission'!CE60)</f>
        <v>18792401.234890237</v>
      </c>
      <c r="CI6">
        <f>SUM('Yearly Emission'!CF$47:'Yearly Emission'!CF60)</f>
        <v>268651621.7901293</v>
      </c>
      <c r="CJ6">
        <f>SUM('Yearly Emission'!CG$47:'Yearly Emission'!CG60)</f>
        <v>2175718581.5064754</v>
      </c>
      <c r="CM6">
        <f>SUM('Yearly Emission'!CJ$47:'Yearly Emission'!CJ60)</f>
        <v>941.0333333333333</v>
      </c>
      <c r="CN6">
        <f>SUM('Yearly Emission'!CK$47:'Yearly Emission'!CK60)</f>
        <v>13661490487.423475</v>
      </c>
      <c r="CO6">
        <f>SUM('Yearly Emission'!CL$47:'Yearly Emission'!CL60)</f>
        <v>7969706275.1195011</v>
      </c>
      <c r="CP6">
        <f>SUM('Yearly Emission'!CM$47:'Yearly Emission'!CM60)</f>
        <v>2877450253.0658922</v>
      </c>
      <c r="CQ6">
        <f>SUM('Yearly Emission'!CN$47:'Yearly Emission'!CN60)</f>
        <v>608564940.65294921</v>
      </c>
      <c r="CR6">
        <f>SUM('Yearly Emission'!CO$47:'Yearly Emission'!CO60)</f>
        <v>5239833514.8286057</v>
      </c>
      <c r="CS6">
        <f>SUM('Yearly Emission'!CP$47:'Yearly Emission'!CP60)</f>
        <v>164486622.40171647</v>
      </c>
      <c r="CT6">
        <f>SUM('Yearly Emission'!CQ$47:'Yearly Emission'!CQ60)</f>
        <v>690494670.39737678</v>
      </c>
      <c r="CU6">
        <f>SUM('Yearly Emission'!CR$47:'Yearly Emission'!CR60)</f>
        <v>1490538155.7968531</v>
      </c>
      <c r="CV6">
        <f>SUM('Yearly Emission'!CS$47:'Yearly Emission'!CS60)</f>
        <v>5145707767.4619064</v>
      </c>
      <c r="CW6">
        <f>SUM('Yearly Emission'!CT$47:'Yearly Emission'!CT60)</f>
        <v>537979646.42912519</v>
      </c>
      <c r="CX6">
        <f>SUM('Yearly Emission'!CU$47:'Yearly Emission'!CU60)</f>
        <v>426344552.82981169</v>
      </c>
      <c r="CY6">
        <f>SUM('Yearly Emission'!CV$47:'Yearly Emission'!CV60)</f>
        <v>207379746.27365887</v>
      </c>
      <c r="CZ6">
        <f>SUM('Yearly Emission'!CW$47:'Yearly Emission'!CW60)</f>
        <v>490699275.21466994</v>
      </c>
      <c r="DA6">
        <f>SUM('Yearly Emission'!CX$47:'Yearly Emission'!CX60)</f>
        <v>18429197.954500936</v>
      </c>
      <c r="DB6">
        <f>SUM('Yearly Emission'!CY$47:'Yearly Emission'!CY60)</f>
        <v>267352729.35345072</v>
      </c>
      <c r="DC6">
        <f>SUM('Yearly Emission'!CZ$47:'Yearly Emission'!CZ60)</f>
        <v>2159706328.3798327</v>
      </c>
      <c r="DE6">
        <f>SUM('Yearly Emission'!DB$47:'Yearly Emission'!DB60)</f>
        <v>13661490487.423475</v>
      </c>
      <c r="DF6">
        <f>SUM('Yearly Emission'!DC$47:'Yearly Emission'!DC60)</f>
        <v>7969706275.1195011</v>
      </c>
      <c r="DG6">
        <f>SUM('Yearly Emission'!DD$47:'Yearly Emission'!DD60)</f>
        <v>2877450253.0658922</v>
      </c>
      <c r="DH6">
        <f>SUM('Yearly Emission'!DE$47:'Yearly Emission'!DE60)</f>
        <v>608564940.65294921</v>
      </c>
      <c r="DI6">
        <f>SUM('Yearly Emission'!DF$47:'Yearly Emission'!DF60)</f>
        <v>5239833514.8286057</v>
      </c>
      <c r="DJ6">
        <f>SUM('Yearly Emission'!DG$47:'Yearly Emission'!DG60)</f>
        <v>164486622.40171647</v>
      </c>
      <c r="DK6">
        <f>SUM('Yearly Emission'!DH$47:'Yearly Emission'!DH60)</f>
        <v>690494670.39737678</v>
      </c>
      <c r="DL6">
        <f>SUM('Yearly Emission'!DI$47:'Yearly Emission'!DI60)</f>
        <v>1490538155.7968531</v>
      </c>
      <c r="DM6">
        <f>SUM('Yearly Emission'!DJ$47:'Yearly Emission'!DJ60)</f>
        <v>5145707767.4619064</v>
      </c>
      <c r="DN6">
        <f>SUM('Yearly Emission'!DK$47:'Yearly Emission'!DK60)</f>
        <v>537979646.42912519</v>
      </c>
      <c r="DO6">
        <f>SUM('Yearly Emission'!DL$47:'Yearly Emission'!DL60)</f>
        <v>426344552.82981169</v>
      </c>
      <c r="DP6">
        <f>SUM('Yearly Emission'!DM$47:'Yearly Emission'!DM60)</f>
        <v>207379746.27365887</v>
      </c>
      <c r="DQ6">
        <f>SUM('Yearly Emission'!DN$47:'Yearly Emission'!DN60)</f>
        <v>490699275.21466994</v>
      </c>
      <c r="DR6">
        <f>SUM('Yearly Emission'!DO$47:'Yearly Emission'!DO60)</f>
        <v>18429197.954500936</v>
      </c>
      <c r="DS6">
        <f>SUM('Yearly Emission'!DP$47:'Yearly Emission'!DP60)</f>
        <v>267352729.35345072</v>
      </c>
      <c r="DT6">
        <f>SUM('Yearly Emission'!DQ$47:'Yearly Emission'!DQ60)</f>
        <v>2159706328.3798327</v>
      </c>
      <c r="DV6">
        <f>SUM('Yearly Emission'!DS$47:'Yearly Emission'!DS60)</f>
        <v>13661490487.423475</v>
      </c>
      <c r="DW6">
        <f>SUM('Yearly Emission'!DT$47:'Yearly Emission'!DT60)</f>
        <v>7969706275.1195011</v>
      </c>
      <c r="DX6">
        <f>SUM('Yearly Emission'!DU$47:'Yearly Emission'!DU60)</f>
        <v>2877450253.0658922</v>
      </c>
      <c r="DY6">
        <f>SUM('Yearly Emission'!DV$47:'Yearly Emission'!DV60)</f>
        <v>608564940.65294921</v>
      </c>
      <c r="DZ6">
        <f>SUM('Yearly Emission'!DW$47:'Yearly Emission'!DW60)</f>
        <v>5239833514.8286057</v>
      </c>
      <c r="EA6">
        <f>SUM('Yearly Emission'!DX$47:'Yearly Emission'!DX60)</f>
        <v>164486622.40171647</v>
      </c>
      <c r="EB6">
        <f>SUM('Yearly Emission'!DY$47:'Yearly Emission'!DY60)</f>
        <v>690494670.39737678</v>
      </c>
      <c r="EC6">
        <f>SUM('Yearly Emission'!DZ$47:'Yearly Emission'!DZ60)</f>
        <v>1490538155.7968531</v>
      </c>
      <c r="ED6">
        <f>SUM('Yearly Emission'!EA$47:'Yearly Emission'!EA60)</f>
        <v>5145707767.4619064</v>
      </c>
      <c r="EE6">
        <f>SUM('Yearly Emission'!EB$47:'Yearly Emission'!EB60)</f>
        <v>537979646.42912519</v>
      </c>
      <c r="EF6">
        <f>SUM('Yearly Emission'!EC$47:'Yearly Emission'!EC60)</f>
        <v>426344552.82981169</v>
      </c>
      <c r="EG6">
        <f>SUM('Yearly Emission'!ED$47:'Yearly Emission'!ED60)</f>
        <v>207379746.27365887</v>
      </c>
      <c r="EH6">
        <f>SUM('Yearly Emission'!EE$47:'Yearly Emission'!EE60)</f>
        <v>490699275.21466994</v>
      </c>
      <c r="EI6">
        <f>SUM('Yearly Emission'!EF$47:'Yearly Emission'!EF60)</f>
        <v>18429197.954500936</v>
      </c>
      <c r="EJ6">
        <f>SUM('Yearly Emission'!EG$47:'Yearly Emission'!EG60)</f>
        <v>267352729.35345072</v>
      </c>
      <c r="EK6">
        <f>SUM('Yearly Emission'!EH$47:'Yearly Emission'!EH60)</f>
        <v>2159706328.3798327</v>
      </c>
      <c r="EM6">
        <f>SUM('Yearly Emission'!EJ$47:'Yearly Emission'!EJ60)</f>
        <v>13661490487.423475</v>
      </c>
      <c r="EN6">
        <f>SUM('Yearly Emission'!EK$47:'Yearly Emission'!EK60)</f>
        <v>7969706275.1195011</v>
      </c>
      <c r="EO6">
        <f>SUM('Yearly Emission'!EL$47:'Yearly Emission'!EL60)</f>
        <v>2877450253.0658922</v>
      </c>
      <c r="EP6">
        <f>SUM('Yearly Emission'!EM$47:'Yearly Emission'!EM60)</f>
        <v>608564940.65294921</v>
      </c>
      <c r="EQ6">
        <f>SUM('Yearly Emission'!EN$47:'Yearly Emission'!EN60)</f>
        <v>5239833514.8286057</v>
      </c>
      <c r="ER6">
        <f>SUM('Yearly Emission'!EO$47:'Yearly Emission'!EO60)</f>
        <v>164486622.40171647</v>
      </c>
      <c r="ES6">
        <f>SUM('Yearly Emission'!EP$47:'Yearly Emission'!EP60)</f>
        <v>690494670.39737678</v>
      </c>
      <c r="ET6">
        <f>SUM('Yearly Emission'!EQ$47:'Yearly Emission'!EQ60)</f>
        <v>1490538155.7968531</v>
      </c>
      <c r="EU6">
        <f>SUM('Yearly Emission'!ER$47:'Yearly Emission'!ER60)</f>
        <v>5145707767.4619064</v>
      </c>
      <c r="EV6">
        <f>SUM('Yearly Emission'!ES$47:'Yearly Emission'!ES60)</f>
        <v>537979646.42912519</v>
      </c>
      <c r="EW6">
        <f>SUM('Yearly Emission'!ET$47:'Yearly Emission'!ET60)</f>
        <v>426344552.82981169</v>
      </c>
      <c r="EX6">
        <f>SUM('Yearly Emission'!EU$47:'Yearly Emission'!EU60)</f>
        <v>207379746.27365887</v>
      </c>
      <c r="EY6">
        <f>SUM('Yearly Emission'!EV$47:'Yearly Emission'!EV60)</f>
        <v>490699275.21466994</v>
      </c>
      <c r="EZ6">
        <f>SUM('Yearly Emission'!EW$47:'Yearly Emission'!EW60)</f>
        <v>18429197.954500936</v>
      </c>
      <c r="FA6">
        <f>SUM('Yearly Emission'!EX$47:'Yearly Emission'!EX60)</f>
        <v>267352729.35345072</v>
      </c>
      <c r="FB6">
        <f>SUM('Yearly Emission'!EY$47:'Yearly Emission'!EY60)</f>
        <v>2159706328.3798327</v>
      </c>
      <c r="FD6">
        <f>SUM('Yearly Emission'!FA$47:'Yearly Emission'!FA60)</f>
        <v>13661490487.423475</v>
      </c>
      <c r="FE6">
        <f>SUM('Yearly Emission'!FB$47:'Yearly Emission'!FB60)</f>
        <v>7969706275.1195011</v>
      </c>
      <c r="FF6">
        <f>SUM('Yearly Emission'!FC$47:'Yearly Emission'!FC60)</f>
        <v>2877450253.0658922</v>
      </c>
      <c r="FG6">
        <f>SUM('Yearly Emission'!FD$47:'Yearly Emission'!FD60)</f>
        <v>608564940.65294921</v>
      </c>
      <c r="FH6">
        <f>SUM('Yearly Emission'!FE$47:'Yearly Emission'!FE60)</f>
        <v>5239833514.8286057</v>
      </c>
      <c r="FI6">
        <f>SUM('Yearly Emission'!FF$47:'Yearly Emission'!FF60)</f>
        <v>164486622.40171647</v>
      </c>
      <c r="FJ6">
        <f>SUM('Yearly Emission'!FG$47:'Yearly Emission'!FG60)</f>
        <v>690494670.39737678</v>
      </c>
      <c r="FK6">
        <f>SUM('Yearly Emission'!FH$47:'Yearly Emission'!FH60)</f>
        <v>1490538155.7968531</v>
      </c>
      <c r="FL6">
        <f>SUM('Yearly Emission'!FI$47:'Yearly Emission'!FI60)</f>
        <v>5145707767.4619064</v>
      </c>
      <c r="FM6">
        <f>SUM('Yearly Emission'!FJ$47:'Yearly Emission'!FJ60)</f>
        <v>537979646.42912519</v>
      </c>
      <c r="FN6">
        <f>SUM('Yearly Emission'!FK$47:'Yearly Emission'!FK60)</f>
        <v>426344552.82981169</v>
      </c>
      <c r="FO6">
        <f>SUM('Yearly Emission'!FL$47:'Yearly Emission'!FL60)</f>
        <v>207379746.27365887</v>
      </c>
      <c r="FP6">
        <f>SUM('Yearly Emission'!FM$47:'Yearly Emission'!FM60)</f>
        <v>490699275.21466994</v>
      </c>
      <c r="FQ6">
        <f>SUM('Yearly Emission'!FN$47:'Yearly Emission'!FN60)</f>
        <v>18429197.954500936</v>
      </c>
      <c r="FR6">
        <f>SUM('Yearly Emission'!FO$47:'Yearly Emission'!FO60)</f>
        <v>267352729.35345072</v>
      </c>
      <c r="FS6">
        <f>SUM('Yearly Emission'!FP$47:'Yearly Emission'!FP60)</f>
        <v>2159706328.3798327</v>
      </c>
      <c r="FV6">
        <f>SUM('Yearly Emission'!FS$47:'Yearly Emission'!FS60)</f>
        <v>941.0333333333333</v>
      </c>
      <c r="FW6">
        <f>SUM('Yearly Emission'!FT$47:'Yearly Emission'!FT60)</f>
        <v>13356169488.148098</v>
      </c>
      <c r="FX6">
        <f>SUM('Yearly Emission'!FU$47:'Yearly Emission'!FU60)</f>
        <v>7835538659.4281788</v>
      </c>
      <c r="FY6">
        <f>SUM('Yearly Emission'!FV$47:'Yearly Emission'!FV60)</f>
        <v>2837767266.4452319</v>
      </c>
      <c r="FZ6">
        <f>SUM('Yearly Emission'!FW$47:'Yearly Emission'!FW60)</f>
        <v>597767287.66549218</v>
      </c>
      <c r="GA6">
        <f>SUM('Yearly Emission'!FX$47:'Yearly Emission'!FX60)</f>
        <v>5094268199.1538458</v>
      </c>
      <c r="GB6">
        <f>SUM('Yearly Emission'!FY$47:'Yearly Emission'!FY60)</f>
        <v>161828905.20729631</v>
      </c>
      <c r="GC6">
        <f>SUM('Yearly Emission'!FZ$47:'Yearly Emission'!FZ60)</f>
        <v>676757943.48283291</v>
      </c>
      <c r="GD6">
        <f>SUM('Yearly Emission'!GA$47:'Yearly Emission'!GA60)</f>
        <v>1463536025.5289679</v>
      </c>
      <c r="GE6">
        <f>SUM('Yearly Emission'!GB$47:'Yearly Emission'!GB60)</f>
        <v>5042264999.3455009</v>
      </c>
      <c r="GF6">
        <f>SUM('Yearly Emission'!GC$47:'Yearly Emission'!GC60)</f>
        <v>528149288.67668158</v>
      </c>
      <c r="GG6">
        <f>SUM('Yearly Emission'!GD$47:'Yearly Emission'!GD60)</f>
        <v>416029476.95874244</v>
      </c>
      <c r="GH6">
        <f>SUM('Yearly Emission'!GE$47:'Yearly Emission'!GE60)</f>
        <v>203140236.83615342</v>
      </c>
      <c r="GI6">
        <f>SUM('Yearly Emission'!GF$47:'Yearly Emission'!GF60)</f>
        <v>480094446.08358395</v>
      </c>
      <c r="GJ6">
        <f>SUM('Yearly Emission'!GG$47:'Yearly Emission'!GG60)</f>
        <v>17880523.311615501</v>
      </c>
      <c r="GK6">
        <f>SUM('Yearly Emission'!GH$47:'Yearly Emission'!GH60)</f>
        <v>262489536.76938766</v>
      </c>
      <c r="GL6">
        <f>SUM('Yearly Emission'!GI$47:'Yearly Emission'!GI60)</f>
        <v>2105386326.9929452</v>
      </c>
      <c r="GN6">
        <f>SUM('Yearly Emission'!GK$47:'Yearly Emission'!GK60)</f>
        <v>13356169488.148098</v>
      </c>
      <c r="GO6">
        <f>SUM('Yearly Emission'!GL$47:'Yearly Emission'!GL60)</f>
        <v>7835538659.4281788</v>
      </c>
      <c r="GP6">
        <f>SUM('Yearly Emission'!GM$47:'Yearly Emission'!GM60)</f>
        <v>2837767266.4452319</v>
      </c>
      <c r="GQ6">
        <f>SUM('Yearly Emission'!GN$47:'Yearly Emission'!GN60)</f>
        <v>597767287.66549218</v>
      </c>
      <c r="GR6">
        <f>SUM('Yearly Emission'!GO$47:'Yearly Emission'!GO60)</f>
        <v>5094268199.1538458</v>
      </c>
      <c r="GS6">
        <f>SUM('Yearly Emission'!GP$47:'Yearly Emission'!GP60)</f>
        <v>161828905.20729631</v>
      </c>
      <c r="GT6">
        <f>SUM('Yearly Emission'!GQ$47:'Yearly Emission'!GQ60)</f>
        <v>676757943.48283291</v>
      </c>
      <c r="GU6">
        <f>SUM('Yearly Emission'!GR$47:'Yearly Emission'!GR60)</f>
        <v>1463536025.5289679</v>
      </c>
      <c r="GV6">
        <f>SUM('Yearly Emission'!GS$47:'Yearly Emission'!GS60)</f>
        <v>5042264999.3455009</v>
      </c>
      <c r="GW6">
        <f>SUM('Yearly Emission'!GT$47:'Yearly Emission'!GT60)</f>
        <v>528149288.67668158</v>
      </c>
      <c r="GX6">
        <f>SUM('Yearly Emission'!GU$47:'Yearly Emission'!GU60)</f>
        <v>416029476.95874244</v>
      </c>
      <c r="GY6">
        <f>SUM('Yearly Emission'!GV$47:'Yearly Emission'!GV60)</f>
        <v>203140236.83615342</v>
      </c>
      <c r="GZ6">
        <f>SUM('Yearly Emission'!GW$47:'Yearly Emission'!GW60)</f>
        <v>480094446.08358395</v>
      </c>
      <c r="HA6">
        <f>SUM('Yearly Emission'!GX$47:'Yearly Emission'!GX60)</f>
        <v>17880523.311615501</v>
      </c>
      <c r="HB6">
        <f>SUM('Yearly Emission'!GY$47:'Yearly Emission'!GY60)</f>
        <v>262489536.76938766</v>
      </c>
      <c r="HC6">
        <f>SUM('Yearly Emission'!GZ$47:'Yearly Emission'!GZ60)</f>
        <v>2105386326.9929452</v>
      </c>
      <c r="HE6">
        <f>SUM('Yearly Emission'!HB$47:'Yearly Emission'!HB60)</f>
        <v>13356169488.148098</v>
      </c>
      <c r="HF6">
        <f>SUM('Yearly Emission'!HC$47:'Yearly Emission'!HC60)</f>
        <v>7835538659.4281788</v>
      </c>
      <c r="HG6">
        <f>SUM('Yearly Emission'!HD$47:'Yearly Emission'!HD60)</f>
        <v>2837767266.4452319</v>
      </c>
      <c r="HH6">
        <f>SUM('Yearly Emission'!HE$47:'Yearly Emission'!HE60)</f>
        <v>597767287.66549218</v>
      </c>
      <c r="HI6">
        <f>SUM('Yearly Emission'!HF$47:'Yearly Emission'!HF60)</f>
        <v>5094268199.1538458</v>
      </c>
      <c r="HJ6">
        <f>SUM('Yearly Emission'!HG$47:'Yearly Emission'!HG60)</f>
        <v>161828905.20729631</v>
      </c>
      <c r="HK6">
        <f>SUM('Yearly Emission'!HH$47:'Yearly Emission'!HH60)</f>
        <v>676757943.48283291</v>
      </c>
      <c r="HL6">
        <f>SUM('Yearly Emission'!HI$47:'Yearly Emission'!HI60)</f>
        <v>1463536025.5289679</v>
      </c>
      <c r="HM6">
        <f>SUM('Yearly Emission'!HJ$47:'Yearly Emission'!HJ60)</f>
        <v>5042264999.3455009</v>
      </c>
      <c r="HN6">
        <f>SUM('Yearly Emission'!HK$47:'Yearly Emission'!HK60)</f>
        <v>528149288.67668158</v>
      </c>
      <c r="HO6">
        <f>SUM('Yearly Emission'!HL$47:'Yearly Emission'!HL60)</f>
        <v>416029476.95874244</v>
      </c>
      <c r="HP6">
        <f>SUM('Yearly Emission'!HM$47:'Yearly Emission'!HM60)</f>
        <v>203140236.83615342</v>
      </c>
      <c r="HQ6">
        <f>SUM('Yearly Emission'!HN$47:'Yearly Emission'!HN60)</f>
        <v>480094446.08358395</v>
      </c>
      <c r="HR6">
        <f>SUM('Yearly Emission'!HO$47:'Yearly Emission'!HO60)</f>
        <v>17880523.311615501</v>
      </c>
      <c r="HS6">
        <f>SUM('Yearly Emission'!HP$47:'Yearly Emission'!HP60)</f>
        <v>262489536.76938766</v>
      </c>
      <c r="HT6">
        <f>SUM('Yearly Emission'!HQ$47:'Yearly Emission'!HQ60)</f>
        <v>2105386326.9929452</v>
      </c>
      <c r="HV6">
        <f>SUM('Yearly Emission'!HS$47:'Yearly Emission'!HS60)</f>
        <v>13356169488.148098</v>
      </c>
      <c r="HW6">
        <f>SUM('Yearly Emission'!HT$47:'Yearly Emission'!HT60)</f>
        <v>7835538659.4281788</v>
      </c>
      <c r="HX6">
        <f>SUM('Yearly Emission'!HU$47:'Yearly Emission'!HU60)</f>
        <v>2837767266.4452319</v>
      </c>
      <c r="HY6">
        <f>SUM('Yearly Emission'!HV$47:'Yearly Emission'!HV60)</f>
        <v>597767287.66549218</v>
      </c>
      <c r="HZ6">
        <f>SUM('Yearly Emission'!HW$47:'Yearly Emission'!HW60)</f>
        <v>5094268199.1538458</v>
      </c>
      <c r="IA6">
        <f>SUM('Yearly Emission'!HX$47:'Yearly Emission'!HX60)</f>
        <v>161828905.20729631</v>
      </c>
      <c r="IB6">
        <f>SUM('Yearly Emission'!HY$47:'Yearly Emission'!HY60)</f>
        <v>676757943.48283291</v>
      </c>
      <c r="IC6">
        <f>SUM('Yearly Emission'!HZ$47:'Yearly Emission'!HZ60)</f>
        <v>1463536025.5289679</v>
      </c>
      <c r="ID6">
        <f>SUM('Yearly Emission'!IA$47:'Yearly Emission'!IA60)</f>
        <v>5042264999.3455009</v>
      </c>
      <c r="IE6">
        <f>SUM('Yearly Emission'!IB$47:'Yearly Emission'!IB60)</f>
        <v>528149288.67668158</v>
      </c>
      <c r="IF6">
        <f>SUM('Yearly Emission'!IC$47:'Yearly Emission'!IC60)</f>
        <v>416029476.95874244</v>
      </c>
      <c r="IG6">
        <f>SUM('Yearly Emission'!ID$47:'Yearly Emission'!ID60)</f>
        <v>203140236.83615342</v>
      </c>
      <c r="IH6">
        <f>SUM('Yearly Emission'!IE$47:'Yearly Emission'!IE60)</f>
        <v>480094446.08358395</v>
      </c>
      <c r="II6">
        <f>SUM('Yearly Emission'!IF$47:'Yearly Emission'!IF60)</f>
        <v>17880523.311615501</v>
      </c>
      <c r="IJ6">
        <f>SUM('Yearly Emission'!IG$47:'Yearly Emission'!IG60)</f>
        <v>262489536.76938766</v>
      </c>
      <c r="IK6">
        <f>SUM('Yearly Emission'!IH$47:'Yearly Emission'!IH60)</f>
        <v>2105386326.9929452</v>
      </c>
      <c r="IM6">
        <f>SUM('Yearly Emission'!IJ$47:'Yearly Emission'!IJ60)</f>
        <v>13356169488.148098</v>
      </c>
      <c r="IN6">
        <f>SUM('Yearly Emission'!IK$47:'Yearly Emission'!IK60)</f>
        <v>7835538659.4281788</v>
      </c>
      <c r="IO6">
        <f>SUM('Yearly Emission'!IL$47:'Yearly Emission'!IL60)</f>
        <v>2837767266.4452319</v>
      </c>
      <c r="IP6">
        <f>SUM('Yearly Emission'!IM$47:'Yearly Emission'!IM60)</f>
        <v>597767287.66549218</v>
      </c>
      <c r="IQ6">
        <f>SUM('Yearly Emission'!IN$47:'Yearly Emission'!IN60)</f>
        <v>5094268199.1538458</v>
      </c>
      <c r="IR6">
        <f>SUM('Yearly Emission'!IO$47:'Yearly Emission'!IO60)</f>
        <v>161828905.20729631</v>
      </c>
      <c r="IS6">
        <f>SUM('Yearly Emission'!IP$47:'Yearly Emission'!IP60)</f>
        <v>676757943.48283291</v>
      </c>
      <c r="IT6">
        <f>SUM('Yearly Emission'!IQ$47:'Yearly Emission'!IQ60)</f>
        <v>1463536025.5289679</v>
      </c>
      <c r="IU6">
        <f>SUM('Yearly Emission'!IR$47:'Yearly Emission'!IR60)</f>
        <v>5042264999.3455009</v>
      </c>
      <c r="IV6">
        <f>SUM('Yearly Emission'!IS$47:'Yearly Emission'!IS60)</f>
        <v>528149288.67668158</v>
      </c>
      <c r="IW6">
        <f>SUM('Yearly Emission'!IT$47:'Yearly Emission'!IT60)</f>
        <v>416029476.95874244</v>
      </c>
      <c r="IX6">
        <f>SUM('Yearly Emission'!IU$47:'Yearly Emission'!IU60)</f>
        <v>203140236.83615342</v>
      </c>
      <c r="IY6">
        <f>SUM('Yearly Emission'!IV$47:'Yearly Emission'!IV60)</f>
        <v>480094446.08358395</v>
      </c>
      <c r="IZ6">
        <f>SUM('Yearly Emission'!IW$47:'Yearly Emission'!IW60)</f>
        <v>17880523.311615501</v>
      </c>
      <c r="JA6">
        <f>SUM('Yearly Emission'!IX$47:'Yearly Emission'!IX60)</f>
        <v>262489536.76938766</v>
      </c>
      <c r="JB6">
        <f>SUM('Yearly Emission'!IY$47:'Yearly Emission'!IY60)</f>
        <v>2105386326.9929452</v>
      </c>
    </row>
    <row r="7" spans="4:262" x14ac:dyDescent="0.25">
      <c r="D7">
        <v>2024</v>
      </c>
      <c r="E7">
        <f>SUM('Yearly Emission'!B$47:'Yearly Emission'!B61)</f>
        <v>14513730953.546246</v>
      </c>
      <c r="F7">
        <f>SUM('Yearly Emission'!C$47:'Yearly Emission'!C61)</f>
        <v>8186057117.0900621</v>
      </c>
      <c r="G7">
        <f>SUM('Yearly Emission'!D$47:'Yearly Emission'!D61)</f>
        <v>2900765940.0570297</v>
      </c>
      <c r="H7">
        <f>SUM('Yearly Emission'!E$47:'Yearly Emission'!E61)</f>
        <v>652304186.93800759</v>
      </c>
      <c r="I7">
        <f>SUM('Yearly Emission'!F$47:'Yearly Emission'!F61)</f>
        <v>5628826803.7318888</v>
      </c>
      <c r="J7">
        <f>SUM('Yearly Emission'!G$47:'Yearly Emission'!G61)</f>
        <v>167427323.91310006</v>
      </c>
      <c r="K7">
        <f>SUM('Yearly Emission'!H$47:'Yearly Emission'!H61)</f>
        <v>724678389.93198001</v>
      </c>
      <c r="L7">
        <f>SUM('Yearly Emission'!I$47:'Yearly Emission'!I61)</f>
        <v>1536777116.4960899</v>
      </c>
      <c r="M7">
        <f>SUM('Yearly Emission'!J$47:'Yearly Emission'!J61)</f>
        <v>6151951756.6947365</v>
      </c>
      <c r="N7">
        <f>SUM('Yearly Emission'!K$47:'Yearly Emission'!K61)</f>
        <v>570932237.80068362</v>
      </c>
      <c r="O7">
        <f>SUM('Yearly Emission'!L$47:'Yearly Emission'!L61)</f>
        <v>487771814.31476825</v>
      </c>
      <c r="P7">
        <f>SUM('Yearly Emission'!M$47:'Yearly Emission'!M61)</f>
        <v>210964123.0695675</v>
      </c>
      <c r="Q7">
        <f>SUM('Yearly Emission'!N$47:'Yearly Emission'!N61)</f>
        <v>551986273.51400316</v>
      </c>
      <c r="R7">
        <f>SUM('Yearly Emission'!O$47:'Yearly Emission'!O61)</f>
        <v>27373420.281612419</v>
      </c>
      <c r="S7">
        <f>SUM('Yearly Emission'!P$47:'Yearly Emission'!P61)</f>
        <v>268651621.7901293</v>
      </c>
      <c r="T7">
        <f>SUM('Yearly Emission'!Q$47:'Yearly Emission'!Q61)</f>
        <v>2221666795.308187</v>
      </c>
      <c r="V7">
        <f>SUM('Yearly Emission'!S$47:'Yearly Emission'!S61)</f>
        <v>14513730953.546246</v>
      </c>
      <c r="W7">
        <f>SUM('Yearly Emission'!T$47:'Yearly Emission'!T61)</f>
        <v>8186057117.0900621</v>
      </c>
      <c r="X7">
        <f>SUM('Yearly Emission'!U$47:'Yearly Emission'!U61)</f>
        <v>2900765940.0570297</v>
      </c>
      <c r="Y7">
        <f>SUM('Yearly Emission'!V$47:'Yearly Emission'!V61)</f>
        <v>652304186.93800759</v>
      </c>
      <c r="Z7">
        <f>SUM('Yearly Emission'!W$47:'Yearly Emission'!W61)</f>
        <v>5628826803.7318888</v>
      </c>
      <c r="AA7">
        <f>SUM('Yearly Emission'!X$47:'Yearly Emission'!X61)</f>
        <v>167427323.91310006</v>
      </c>
      <c r="AB7">
        <f>SUM('Yearly Emission'!Y$47:'Yearly Emission'!Y61)</f>
        <v>724678389.93198001</v>
      </c>
      <c r="AC7">
        <f>SUM('Yearly Emission'!Z$47:'Yearly Emission'!Z61)</f>
        <v>1536777116.4960899</v>
      </c>
      <c r="AD7">
        <f>SUM('Yearly Emission'!AA$47:'Yearly Emission'!AA61)</f>
        <v>6151951756.6947365</v>
      </c>
      <c r="AE7">
        <f>SUM('Yearly Emission'!AB$47:'Yearly Emission'!AB61)</f>
        <v>570932237.80068362</v>
      </c>
      <c r="AF7">
        <f>SUM('Yearly Emission'!AC$47:'Yearly Emission'!AC61)</f>
        <v>487771814.31476825</v>
      </c>
      <c r="AG7">
        <f>SUM('Yearly Emission'!AD$47:'Yearly Emission'!AD61)</f>
        <v>210964123.0695675</v>
      </c>
      <c r="AH7">
        <f>SUM('Yearly Emission'!AE$47:'Yearly Emission'!AE61)</f>
        <v>551986273.51400316</v>
      </c>
      <c r="AI7">
        <f>SUM('Yearly Emission'!AF$47:'Yearly Emission'!AF61)</f>
        <v>27373420.281612419</v>
      </c>
      <c r="AJ7">
        <f>SUM('Yearly Emission'!AG$47:'Yearly Emission'!AG61)</f>
        <v>268651621.7901293</v>
      </c>
      <c r="AK7">
        <f>SUM('Yearly Emission'!AH$47:'Yearly Emission'!AH61)</f>
        <v>2221666795.308187</v>
      </c>
      <c r="AM7">
        <f>SUM('Yearly Emission'!AJ$47:'Yearly Emission'!AJ61)</f>
        <v>14513730953.546246</v>
      </c>
      <c r="AN7">
        <f>SUM('Yearly Emission'!AK$47:'Yearly Emission'!AK61)</f>
        <v>8186057117.0900621</v>
      </c>
      <c r="AO7">
        <f>SUM('Yearly Emission'!AL$47:'Yearly Emission'!AL61)</f>
        <v>2900765940.0570297</v>
      </c>
      <c r="AP7">
        <f>SUM('Yearly Emission'!AM$47:'Yearly Emission'!AM61)</f>
        <v>652304186.93800759</v>
      </c>
      <c r="AQ7">
        <f>SUM('Yearly Emission'!AN$47:'Yearly Emission'!AN61)</f>
        <v>5628826803.7318888</v>
      </c>
      <c r="AR7">
        <f>SUM('Yearly Emission'!AO$47:'Yearly Emission'!AO61)</f>
        <v>167427323.91310006</v>
      </c>
      <c r="AS7">
        <f>SUM('Yearly Emission'!AP$47:'Yearly Emission'!AP61)</f>
        <v>724678389.93198001</v>
      </c>
      <c r="AT7">
        <f>SUM('Yearly Emission'!AQ$47:'Yearly Emission'!AQ61)</f>
        <v>1536777116.4960899</v>
      </c>
      <c r="AU7">
        <f>SUM('Yearly Emission'!AR$47:'Yearly Emission'!AR61)</f>
        <v>6151951756.6947365</v>
      </c>
      <c r="AV7">
        <f>SUM('Yearly Emission'!AS$47:'Yearly Emission'!AS61)</f>
        <v>570932237.80068362</v>
      </c>
      <c r="AW7">
        <f>SUM('Yearly Emission'!AT$47:'Yearly Emission'!AT61)</f>
        <v>487771814.31476825</v>
      </c>
      <c r="AX7">
        <f>SUM('Yearly Emission'!AU$47:'Yearly Emission'!AU61)</f>
        <v>210964123.0695675</v>
      </c>
      <c r="AY7">
        <f>SUM('Yearly Emission'!AV$47:'Yearly Emission'!AV61)</f>
        <v>551986273.51400316</v>
      </c>
      <c r="AZ7">
        <f>SUM('Yearly Emission'!AW$47:'Yearly Emission'!AW61)</f>
        <v>27373420.281612419</v>
      </c>
      <c r="BA7">
        <f>SUM('Yearly Emission'!AX$47:'Yearly Emission'!AX61)</f>
        <v>268651621.7901293</v>
      </c>
      <c r="BB7">
        <f>SUM('Yearly Emission'!AY$47:'Yearly Emission'!AY61)</f>
        <v>2221666795.308187</v>
      </c>
      <c r="BD7">
        <f>SUM('Yearly Emission'!BA$47:'Yearly Emission'!BA61)</f>
        <v>14513730953.546246</v>
      </c>
      <c r="BE7">
        <f>SUM('Yearly Emission'!BB$47:'Yearly Emission'!BB61)</f>
        <v>8186057117.0900621</v>
      </c>
      <c r="BF7">
        <f>SUM('Yearly Emission'!BC$47:'Yearly Emission'!BC61)</f>
        <v>2900765940.0570297</v>
      </c>
      <c r="BG7">
        <f>SUM('Yearly Emission'!BD$47:'Yearly Emission'!BD61)</f>
        <v>652304186.93800759</v>
      </c>
      <c r="BH7">
        <f>SUM('Yearly Emission'!BE$47:'Yearly Emission'!BE61)</f>
        <v>5628826803.7318888</v>
      </c>
      <c r="BI7">
        <f>SUM('Yearly Emission'!BF$47:'Yearly Emission'!BF61)</f>
        <v>167427323.91310006</v>
      </c>
      <c r="BJ7">
        <f>SUM('Yearly Emission'!BG$47:'Yearly Emission'!BG61)</f>
        <v>724678389.93198001</v>
      </c>
      <c r="BK7">
        <f>SUM('Yearly Emission'!BH$47:'Yearly Emission'!BH61)</f>
        <v>1536777116.4960899</v>
      </c>
      <c r="BL7">
        <f>SUM('Yearly Emission'!BI$47:'Yearly Emission'!BI61)</f>
        <v>6151951756.6947365</v>
      </c>
      <c r="BM7">
        <f>SUM('Yearly Emission'!BJ$47:'Yearly Emission'!BJ61)</f>
        <v>570932237.80068362</v>
      </c>
      <c r="BN7">
        <f>SUM('Yearly Emission'!BK$47:'Yearly Emission'!BK61)</f>
        <v>487771814.31476825</v>
      </c>
      <c r="BO7">
        <f>SUM('Yearly Emission'!BL$47:'Yearly Emission'!BL61)</f>
        <v>210964123.0695675</v>
      </c>
      <c r="BP7">
        <f>SUM('Yearly Emission'!BM$47:'Yearly Emission'!BM61)</f>
        <v>551986273.51400316</v>
      </c>
      <c r="BQ7">
        <f>SUM('Yearly Emission'!BN$47:'Yearly Emission'!BN61)</f>
        <v>27373420.281612419</v>
      </c>
      <c r="BR7">
        <f>SUM('Yearly Emission'!BO$47:'Yearly Emission'!BO61)</f>
        <v>268651621.7901293</v>
      </c>
      <c r="BS7">
        <f>SUM('Yearly Emission'!BP$47:'Yearly Emission'!BP61)</f>
        <v>2221666795.308187</v>
      </c>
      <c r="BU7">
        <f>SUM('Yearly Emission'!BR$47:'Yearly Emission'!BR61)</f>
        <v>14513730953.546246</v>
      </c>
      <c r="BV7">
        <f>SUM('Yearly Emission'!BS$47:'Yearly Emission'!BS61)</f>
        <v>8186057117.0900621</v>
      </c>
      <c r="BW7">
        <f>SUM('Yearly Emission'!BT$47:'Yearly Emission'!BT61)</f>
        <v>2900765940.0570297</v>
      </c>
      <c r="BX7">
        <f>SUM('Yearly Emission'!BU$47:'Yearly Emission'!BU61)</f>
        <v>652304186.93800759</v>
      </c>
      <c r="BY7">
        <f>SUM('Yearly Emission'!BV$47:'Yearly Emission'!BV61)</f>
        <v>5628826803.7318888</v>
      </c>
      <c r="BZ7">
        <f>SUM('Yearly Emission'!BW$47:'Yearly Emission'!BW61)</f>
        <v>167427323.91310006</v>
      </c>
      <c r="CA7">
        <f>SUM('Yearly Emission'!BX$47:'Yearly Emission'!BX61)</f>
        <v>724678389.93198001</v>
      </c>
      <c r="CB7">
        <f>SUM('Yearly Emission'!BY$47:'Yearly Emission'!BY61)</f>
        <v>1536777116.4960899</v>
      </c>
      <c r="CC7">
        <f>SUM('Yearly Emission'!BZ$47:'Yearly Emission'!BZ61)</f>
        <v>6151951756.6947365</v>
      </c>
      <c r="CD7">
        <f>SUM('Yearly Emission'!CA$47:'Yearly Emission'!CA61)</f>
        <v>570932237.80068362</v>
      </c>
      <c r="CE7">
        <f>SUM('Yearly Emission'!CB$47:'Yearly Emission'!CB61)</f>
        <v>487771814.31476825</v>
      </c>
      <c r="CF7">
        <f>SUM('Yearly Emission'!CC$47:'Yearly Emission'!CC61)</f>
        <v>210964123.0695675</v>
      </c>
      <c r="CG7">
        <f>SUM('Yearly Emission'!CD$47:'Yearly Emission'!CD61)</f>
        <v>551986273.51400316</v>
      </c>
      <c r="CH7">
        <f>SUM('Yearly Emission'!CE$47:'Yearly Emission'!CE61)</f>
        <v>27373420.281612419</v>
      </c>
      <c r="CI7">
        <f>SUM('Yearly Emission'!CF$47:'Yearly Emission'!CF61)</f>
        <v>268651621.7901293</v>
      </c>
      <c r="CJ7">
        <f>SUM('Yearly Emission'!CG$47:'Yearly Emission'!CG61)</f>
        <v>2221666795.308187</v>
      </c>
      <c r="CM7">
        <f>SUM('Yearly Emission'!CJ$47:'Yearly Emission'!CJ61)</f>
        <v>1008.5</v>
      </c>
      <c r="CN7">
        <f>SUM('Yearly Emission'!CK$47:'Yearly Emission'!CK61)</f>
        <v>14758847099.022211</v>
      </c>
      <c r="CO7">
        <f>SUM('Yearly Emission'!CL$47:'Yearly Emission'!CL61)</f>
        <v>8559288798.2948074</v>
      </c>
      <c r="CP7">
        <f>SUM('Yearly Emission'!CM$47:'Yearly Emission'!CM61)</f>
        <v>3027450762.4312162</v>
      </c>
      <c r="CQ7">
        <f>SUM('Yearly Emission'!CN$47:'Yearly Emission'!CN61)</f>
        <v>663262051.4478209</v>
      </c>
      <c r="CR7">
        <f>SUM('Yearly Emission'!CO$47:'Yearly Emission'!CO61)</f>
        <v>5774082239.4762297</v>
      </c>
      <c r="CS7">
        <f>SUM('Yearly Emission'!CP$47:'Yearly Emission'!CP61)</f>
        <v>173919716.91934934</v>
      </c>
      <c r="CT7">
        <f>SUM('Yearly Emission'!CQ$47:'Yearly Emission'!CQ61)</f>
        <v>738194754.06342781</v>
      </c>
      <c r="CU7">
        <f>SUM('Yearly Emission'!CR$47:'Yearly Emission'!CR61)</f>
        <v>1622617099.3024755</v>
      </c>
      <c r="CV7">
        <f>SUM('Yearly Emission'!CS$47:'Yearly Emission'!CS61)</f>
        <v>5594718617.4889565</v>
      </c>
      <c r="CW7">
        <f>SUM('Yearly Emission'!CT$47:'Yearly Emission'!CT61)</f>
        <v>590058549.48010778</v>
      </c>
      <c r="CX7">
        <f>SUM('Yearly Emission'!CU$47:'Yearly Emission'!CU61)</f>
        <v>512639850.03787911</v>
      </c>
      <c r="CY7">
        <f>SUM('Yearly Emission'!CV$47:'Yearly Emission'!CV61)</f>
        <v>221692035.78554249</v>
      </c>
      <c r="CZ7">
        <f>SUM('Yearly Emission'!CW$47:'Yearly Emission'!CW61)</f>
        <v>581242803.3533808</v>
      </c>
      <c r="DA7">
        <f>SUM('Yearly Emission'!CX$47:'Yearly Emission'!CX61)</f>
        <v>23980268.368583001</v>
      </c>
      <c r="DB7">
        <f>SUM('Yearly Emission'!CY$47:'Yearly Emission'!CY61)</f>
        <v>281733995.14221233</v>
      </c>
      <c r="DC7">
        <f>SUM('Yearly Emission'!CZ$47:'Yearly Emission'!CZ61)</f>
        <v>2330242759.4914656</v>
      </c>
      <c r="DE7">
        <f>SUM('Yearly Emission'!DB$47:'Yearly Emission'!DB61)</f>
        <v>14758847099.022211</v>
      </c>
      <c r="DF7">
        <f>SUM('Yearly Emission'!DC$47:'Yearly Emission'!DC61)</f>
        <v>8559288798.2948074</v>
      </c>
      <c r="DG7">
        <f>SUM('Yearly Emission'!DD$47:'Yearly Emission'!DD61)</f>
        <v>3027450762.4312162</v>
      </c>
      <c r="DH7">
        <f>SUM('Yearly Emission'!DE$47:'Yearly Emission'!DE61)</f>
        <v>663262051.4478209</v>
      </c>
      <c r="DI7">
        <f>SUM('Yearly Emission'!DF$47:'Yearly Emission'!DF61)</f>
        <v>5774082239.4762297</v>
      </c>
      <c r="DJ7">
        <f>SUM('Yearly Emission'!DG$47:'Yearly Emission'!DG61)</f>
        <v>173919716.91934934</v>
      </c>
      <c r="DK7">
        <f>SUM('Yearly Emission'!DH$47:'Yearly Emission'!DH61)</f>
        <v>738194754.06342781</v>
      </c>
      <c r="DL7">
        <f>SUM('Yearly Emission'!DI$47:'Yearly Emission'!DI61)</f>
        <v>1622617099.3024755</v>
      </c>
      <c r="DM7">
        <f>SUM('Yearly Emission'!DJ$47:'Yearly Emission'!DJ61)</f>
        <v>5594718617.4889565</v>
      </c>
      <c r="DN7">
        <f>SUM('Yearly Emission'!DK$47:'Yearly Emission'!DK61)</f>
        <v>590058549.48010778</v>
      </c>
      <c r="DO7">
        <f>SUM('Yearly Emission'!DL$47:'Yearly Emission'!DL61)</f>
        <v>512639850.03787911</v>
      </c>
      <c r="DP7">
        <f>SUM('Yearly Emission'!DM$47:'Yearly Emission'!DM61)</f>
        <v>221692035.78554249</v>
      </c>
      <c r="DQ7">
        <f>SUM('Yearly Emission'!DN$47:'Yearly Emission'!DN61)</f>
        <v>581242803.3533808</v>
      </c>
      <c r="DR7">
        <f>SUM('Yearly Emission'!DO$47:'Yearly Emission'!DO61)</f>
        <v>23980268.368583001</v>
      </c>
      <c r="DS7">
        <f>SUM('Yearly Emission'!DP$47:'Yearly Emission'!DP61)</f>
        <v>281733995.14221233</v>
      </c>
      <c r="DT7">
        <f>SUM('Yearly Emission'!DQ$47:'Yearly Emission'!DQ61)</f>
        <v>2330242759.4914656</v>
      </c>
      <c r="DV7">
        <f>SUM('Yearly Emission'!DS$47:'Yearly Emission'!DS61)</f>
        <v>14758847099.022211</v>
      </c>
      <c r="DW7">
        <f>SUM('Yearly Emission'!DT$47:'Yearly Emission'!DT61)</f>
        <v>8559288798.2948074</v>
      </c>
      <c r="DX7">
        <f>SUM('Yearly Emission'!DU$47:'Yearly Emission'!DU61)</f>
        <v>3027450762.4312162</v>
      </c>
      <c r="DY7">
        <f>SUM('Yearly Emission'!DV$47:'Yearly Emission'!DV61)</f>
        <v>663262051.4478209</v>
      </c>
      <c r="DZ7">
        <f>SUM('Yearly Emission'!DW$47:'Yearly Emission'!DW61)</f>
        <v>5774082239.4762297</v>
      </c>
      <c r="EA7">
        <f>SUM('Yearly Emission'!DX$47:'Yearly Emission'!DX61)</f>
        <v>173919716.91934934</v>
      </c>
      <c r="EB7">
        <f>SUM('Yearly Emission'!DY$47:'Yearly Emission'!DY61)</f>
        <v>738194754.06342781</v>
      </c>
      <c r="EC7">
        <f>SUM('Yearly Emission'!DZ$47:'Yearly Emission'!DZ61)</f>
        <v>1622617099.3024755</v>
      </c>
      <c r="ED7">
        <f>SUM('Yearly Emission'!EA$47:'Yearly Emission'!EA61)</f>
        <v>5594718617.4889565</v>
      </c>
      <c r="EE7">
        <f>SUM('Yearly Emission'!EB$47:'Yearly Emission'!EB61)</f>
        <v>590058549.48010778</v>
      </c>
      <c r="EF7">
        <f>SUM('Yearly Emission'!EC$47:'Yearly Emission'!EC61)</f>
        <v>512639850.03787911</v>
      </c>
      <c r="EG7">
        <f>SUM('Yearly Emission'!ED$47:'Yearly Emission'!ED61)</f>
        <v>221692035.78554249</v>
      </c>
      <c r="EH7">
        <f>SUM('Yearly Emission'!EE$47:'Yearly Emission'!EE61)</f>
        <v>581242803.3533808</v>
      </c>
      <c r="EI7">
        <f>SUM('Yearly Emission'!EF$47:'Yearly Emission'!EF61)</f>
        <v>23980268.368583001</v>
      </c>
      <c r="EJ7">
        <f>SUM('Yearly Emission'!EG$47:'Yearly Emission'!EG61)</f>
        <v>281733995.14221233</v>
      </c>
      <c r="EK7">
        <f>SUM('Yearly Emission'!EH$47:'Yearly Emission'!EH61)</f>
        <v>2330242759.4914656</v>
      </c>
      <c r="EM7">
        <f>SUM('Yearly Emission'!EJ$47:'Yearly Emission'!EJ61)</f>
        <v>14758847099.022211</v>
      </c>
      <c r="EN7">
        <f>SUM('Yearly Emission'!EK$47:'Yearly Emission'!EK61)</f>
        <v>8559288798.2948074</v>
      </c>
      <c r="EO7">
        <f>SUM('Yearly Emission'!EL$47:'Yearly Emission'!EL61)</f>
        <v>3027450762.4312162</v>
      </c>
      <c r="EP7">
        <f>SUM('Yearly Emission'!EM$47:'Yearly Emission'!EM61)</f>
        <v>663262051.4478209</v>
      </c>
      <c r="EQ7">
        <f>SUM('Yearly Emission'!EN$47:'Yearly Emission'!EN61)</f>
        <v>5774082239.4762297</v>
      </c>
      <c r="ER7">
        <f>SUM('Yearly Emission'!EO$47:'Yearly Emission'!EO61)</f>
        <v>173919716.91934934</v>
      </c>
      <c r="ES7">
        <f>SUM('Yearly Emission'!EP$47:'Yearly Emission'!EP61)</f>
        <v>738194754.06342781</v>
      </c>
      <c r="ET7">
        <f>SUM('Yearly Emission'!EQ$47:'Yearly Emission'!EQ61)</f>
        <v>1622617099.3024755</v>
      </c>
      <c r="EU7">
        <f>SUM('Yearly Emission'!ER$47:'Yearly Emission'!ER61)</f>
        <v>5594718617.4889565</v>
      </c>
      <c r="EV7">
        <f>SUM('Yearly Emission'!ES$47:'Yearly Emission'!ES61)</f>
        <v>590058549.48010778</v>
      </c>
      <c r="EW7">
        <f>SUM('Yearly Emission'!ET$47:'Yearly Emission'!ET61)</f>
        <v>512639850.03787911</v>
      </c>
      <c r="EX7">
        <f>SUM('Yearly Emission'!EU$47:'Yearly Emission'!EU61)</f>
        <v>221692035.78554249</v>
      </c>
      <c r="EY7">
        <f>SUM('Yearly Emission'!EV$47:'Yearly Emission'!EV61)</f>
        <v>581242803.3533808</v>
      </c>
      <c r="EZ7">
        <f>SUM('Yearly Emission'!EW$47:'Yearly Emission'!EW61)</f>
        <v>23980268.368583001</v>
      </c>
      <c r="FA7">
        <f>SUM('Yearly Emission'!EX$47:'Yearly Emission'!EX61)</f>
        <v>281733995.14221233</v>
      </c>
      <c r="FB7">
        <f>SUM('Yearly Emission'!EY$47:'Yearly Emission'!EY61)</f>
        <v>2330242759.4914656</v>
      </c>
      <c r="FD7">
        <f>SUM('Yearly Emission'!FA$47:'Yearly Emission'!FA61)</f>
        <v>14758847099.022211</v>
      </c>
      <c r="FE7">
        <f>SUM('Yearly Emission'!FB$47:'Yearly Emission'!FB61)</f>
        <v>8559288798.2948074</v>
      </c>
      <c r="FF7">
        <f>SUM('Yearly Emission'!FC$47:'Yearly Emission'!FC61)</f>
        <v>3027450762.4312162</v>
      </c>
      <c r="FG7">
        <f>SUM('Yearly Emission'!FD$47:'Yearly Emission'!FD61)</f>
        <v>663262051.4478209</v>
      </c>
      <c r="FH7">
        <f>SUM('Yearly Emission'!FE$47:'Yearly Emission'!FE61)</f>
        <v>5774082239.4762297</v>
      </c>
      <c r="FI7">
        <f>SUM('Yearly Emission'!FF$47:'Yearly Emission'!FF61)</f>
        <v>173919716.91934934</v>
      </c>
      <c r="FJ7">
        <f>SUM('Yearly Emission'!FG$47:'Yearly Emission'!FG61)</f>
        <v>738194754.06342781</v>
      </c>
      <c r="FK7">
        <f>SUM('Yearly Emission'!FH$47:'Yearly Emission'!FH61)</f>
        <v>1622617099.3024755</v>
      </c>
      <c r="FL7">
        <f>SUM('Yearly Emission'!FI$47:'Yearly Emission'!FI61)</f>
        <v>5594718617.4889565</v>
      </c>
      <c r="FM7">
        <f>SUM('Yearly Emission'!FJ$47:'Yearly Emission'!FJ61)</f>
        <v>590058549.48010778</v>
      </c>
      <c r="FN7">
        <f>SUM('Yearly Emission'!FK$47:'Yearly Emission'!FK61)</f>
        <v>512639850.03787911</v>
      </c>
      <c r="FO7">
        <f>SUM('Yearly Emission'!FL$47:'Yearly Emission'!FL61)</f>
        <v>221692035.78554249</v>
      </c>
      <c r="FP7">
        <f>SUM('Yearly Emission'!FM$47:'Yearly Emission'!FM61)</f>
        <v>581242803.3533808</v>
      </c>
      <c r="FQ7">
        <f>SUM('Yearly Emission'!FN$47:'Yearly Emission'!FN61)</f>
        <v>23980268.368583001</v>
      </c>
      <c r="FR7">
        <f>SUM('Yearly Emission'!FO$47:'Yearly Emission'!FO61)</f>
        <v>281733995.14221233</v>
      </c>
      <c r="FS7">
        <f>SUM('Yearly Emission'!FP$47:'Yearly Emission'!FP61)</f>
        <v>2330242759.4914656</v>
      </c>
      <c r="FV7">
        <f>SUM('Yearly Emission'!FS$47:'Yearly Emission'!FS61)</f>
        <v>1008.5</v>
      </c>
      <c r="FW7">
        <f>SUM('Yearly Emission'!FT$47:'Yearly Emission'!FT61)</f>
        <v>18210783175.615067</v>
      </c>
      <c r="FX7">
        <f>SUM('Yearly Emission'!FU$47:'Yearly Emission'!FU61)</f>
        <v>10618488441.958282</v>
      </c>
      <c r="FY7">
        <f>SUM('Yearly Emission'!FV$47:'Yearly Emission'!FV61)</f>
        <v>3766567601.1013336</v>
      </c>
      <c r="FZ7">
        <f>SUM('Yearly Emission'!FW$47:'Yearly Emission'!FW61)</f>
        <v>829568278.75349975</v>
      </c>
      <c r="GA7">
        <f>SUM('Yearly Emission'!FX$47:'Yearly Emission'!FX61)</f>
        <v>7350467314.3993149</v>
      </c>
      <c r="GB7">
        <f>SUM('Yearly Emission'!FY$47:'Yearly Emission'!FY61)</f>
        <v>216302796.99490279</v>
      </c>
      <c r="GC7">
        <f>SUM('Yearly Emission'!FZ$47:'Yearly Emission'!FZ61)</f>
        <v>915143004.82945359</v>
      </c>
      <c r="GD7">
        <f>SUM('Yearly Emission'!GA$47:'Yearly Emission'!GA61)</f>
        <v>2172289100.6386461</v>
      </c>
      <c r="GE7">
        <f>SUM('Yearly Emission'!GB$47:'Yearly Emission'!GB61)</f>
        <v>7061091250.1739712</v>
      </c>
      <c r="GF7">
        <f>SUM('Yearly Emission'!GC$47:'Yearly Emission'!GC61)</f>
        <v>737480240.16487134</v>
      </c>
      <c r="GG7">
        <f>SUM('Yearly Emission'!GD$47:'Yearly Emission'!GD61)</f>
        <v>668009754.23260784</v>
      </c>
      <c r="GH7">
        <f>SUM('Yearly Emission'!GE$47:'Yearly Emission'!GE61)</f>
        <v>276304309.63905203</v>
      </c>
      <c r="GI7">
        <f>SUM('Yearly Emission'!GF$47:'Yearly Emission'!GF61)</f>
        <v>728773787.13635635</v>
      </c>
      <c r="GJ7">
        <f>SUM('Yearly Emission'!GG$47:'Yearly Emission'!GG61)</f>
        <v>30846137.551569439</v>
      </c>
      <c r="GK7">
        <f>SUM('Yearly Emission'!GH$47:'Yearly Emission'!GH61)</f>
        <v>360295892.45329666</v>
      </c>
      <c r="GL7">
        <f>SUM('Yearly Emission'!GI$47:'Yearly Emission'!GI61)</f>
        <v>2902455490.1897717</v>
      </c>
      <c r="GN7">
        <f>SUM('Yearly Emission'!GK$47:'Yearly Emission'!GK61)</f>
        <v>18210783175.615067</v>
      </c>
      <c r="GO7">
        <f>SUM('Yearly Emission'!GL$47:'Yearly Emission'!GL61)</f>
        <v>10618488441.958282</v>
      </c>
      <c r="GP7">
        <f>SUM('Yearly Emission'!GM$47:'Yearly Emission'!GM61)</f>
        <v>3766567601.1013336</v>
      </c>
      <c r="GQ7">
        <f>SUM('Yearly Emission'!GN$47:'Yearly Emission'!GN61)</f>
        <v>829568278.75349975</v>
      </c>
      <c r="GR7">
        <f>SUM('Yearly Emission'!GO$47:'Yearly Emission'!GO61)</f>
        <v>7350467314.3993149</v>
      </c>
      <c r="GS7">
        <f>SUM('Yearly Emission'!GP$47:'Yearly Emission'!GP61)</f>
        <v>216302796.99490279</v>
      </c>
      <c r="GT7">
        <f>SUM('Yearly Emission'!GQ$47:'Yearly Emission'!GQ61)</f>
        <v>915143004.82945359</v>
      </c>
      <c r="GU7">
        <f>SUM('Yearly Emission'!GR$47:'Yearly Emission'!GR61)</f>
        <v>2172289100.6386461</v>
      </c>
      <c r="GV7">
        <f>SUM('Yearly Emission'!GS$47:'Yearly Emission'!GS61)</f>
        <v>7061091250.1739712</v>
      </c>
      <c r="GW7">
        <f>SUM('Yearly Emission'!GT$47:'Yearly Emission'!GT61)</f>
        <v>737480240.16487134</v>
      </c>
      <c r="GX7">
        <f>SUM('Yearly Emission'!GU$47:'Yearly Emission'!GU61)</f>
        <v>668009754.23260784</v>
      </c>
      <c r="GY7">
        <f>SUM('Yearly Emission'!GV$47:'Yearly Emission'!GV61)</f>
        <v>276304309.63905203</v>
      </c>
      <c r="GZ7">
        <f>SUM('Yearly Emission'!GW$47:'Yearly Emission'!GW61)</f>
        <v>728773787.13635635</v>
      </c>
      <c r="HA7">
        <f>SUM('Yearly Emission'!GX$47:'Yearly Emission'!GX61)</f>
        <v>30846137.551569439</v>
      </c>
      <c r="HB7">
        <f>SUM('Yearly Emission'!GY$47:'Yearly Emission'!GY61)</f>
        <v>360295892.45329666</v>
      </c>
      <c r="HC7">
        <f>SUM('Yearly Emission'!GZ$47:'Yearly Emission'!GZ61)</f>
        <v>2902455490.1897717</v>
      </c>
      <c r="HE7">
        <f>SUM('Yearly Emission'!HB$47:'Yearly Emission'!HB61)</f>
        <v>18210783175.615067</v>
      </c>
      <c r="HF7">
        <f>SUM('Yearly Emission'!HC$47:'Yearly Emission'!HC61)</f>
        <v>10618488441.958282</v>
      </c>
      <c r="HG7">
        <f>SUM('Yearly Emission'!HD$47:'Yearly Emission'!HD61)</f>
        <v>3766567601.1013336</v>
      </c>
      <c r="HH7">
        <f>SUM('Yearly Emission'!HE$47:'Yearly Emission'!HE61)</f>
        <v>829568278.75349975</v>
      </c>
      <c r="HI7">
        <f>SUM('Yearly Emission'!HF$47:'Yearly Emission'!HF61)</f>
        <v>7350467314.3993149</v>
      </c>
      <c r="HJ7">
        <f>SUM('Yearly Emission'!HG$47:'Yearly Emission'!HG61)</f>
        <v>216302796.99490279</v>
      </c>
      <c r="HK7">
        <f>SUM('Yearly Emission'!HH$47:'Yearly Emission'!HH61)</f>
        <v>915143004.82945359</v>
      </c>
      <c r="HL7">
        <f>SUM('Yearly Emission'!HI$47:'Yearly Emission'!HI61)</f>
        <v>2172289100.6386461</v>
      </c>
      <c r="HM7">
        <f>SUM('Yearly Emission'!HJ$47:'Yearly Emission'!HJ61)</f>
        <v>7061091250.1739712</v>
      </c>
      <c r="HN7">
        <f>SUM('Yearly Emission'!HK$47:'Yearly Emission'!HK61)</f>
        <v>737480240.16487134</v>
      </c>
      <c r="HO7">
        <f>SUM('Yearly Emission'!HL$47:'Yearly Emission'!HL61)</f>
        <v>668009754.23260784</v>
      </c>
      <c r="HP7">
        <f>SUM('Yearly Emission'!HM$47:'Yearly Emission'!HM61)</f>
        <v>276304309.63905203</v>
      </c>
      <c r="HQ7">
        <f>SUM('Yearly Emission'!HN$47:'Yearly Emission'!HN61)</f>
        <v>728773787.13635635</v>
      </c>
      <c r="HR7">
        <f>SUM('Yearly Emission'!HO$47:'Yearly Emission'!HO61)</f>
        <v>30846137.551569439</v>
      </c>
      <c r="HS7">
        <f>SUM('Yearly Emission'!HP$47:'Yearly Emission'!HP61)</f>
        <v>360295892.45329666</v>
      </c>
      <c r="HT7">
        <f>SUM('Yearly Emission'!HQ$47:'Yearly Emission'!HQ61)</f>
        <v>2902455490.1897717</v>
      </c>
      <c r="HV7">
        <f>SUM('Yearly Emission'!HS$47:'Yearly Emission'!HS61)</f>
        <v>18210783175.615067</v>
      </c>
      <c r="HW7">
        <f>SUM('Yearly Emission'!HT$47:'Yearly Emission'!HT61)</f>
        <v>10618488441.958282</v>
      </c>
      <c r="HX7">
        <f>SUM('Yearly Emission'!HU$47:'Yearly Emission'!HU61)</f>
        <v>3766567601.1013336</v>
      </c>
      <c r="HY7">
        <f>SUM('Yearly Emission'!HV$47:'Yearly Emission'!HV61)</f>
        <v>829568278.75349975</v>
      </c>
      <c r="HZ7">
        <f>SUM('Yearly Emission'!HW$47:'Yearly Emission'!HW61)</f>
        <v>7350467314.3993149</v>
      </c>
      <c r="IA7">
        <f>SUM('Yearly Emission'!HX$47:'Yearly Emission'!HX61)</f>
        <v>216302796.99490279</v>
      </c>
      <c r="IB7">
        <f>SUM('Yearly Emission'!HY$47:'Yearly Emission'!HY61)</f>
        <v>915143004.82945359</v>
      </c>
      <c r="IC7">
        <f>SUM('Yearly Emission'!HZ$47:'Yearly Emission'!HZ61)</f>
        <v>2172289100.6386461</v>
      </c>
      <c r="ID7">
        <f>SUM('Yearly Emission'!IA$47:'Yearly Emission'!IA61)</f>
        <v>7061091250.1739712</v>
      </c>
      <c r="IE7">
        <f>SUM('Yearly Emission'!IB$47:'Yearly Emission'!IB61)</f>
        <v>737480240.16487134</v>
      </c>
      <c r="IF7">
        <f>SUM('Yearly Emission'!IC$47:'Yearly Emission'!IC61)</f>
        <v>668009754.23260784</v>
      </c>
      <c r="IG7">
        <f>SUM('Yearly Emission'!ID$47:'Yearly Emission'!ID61)</f>
        <v>276304309.63905203</v>
      </c>
      <c r="IH7">
        <f>SUM('Yearly Emission'!IE$47:'Yearly Emission'!IE61)</f>
        <v>728773787.13635635</v>
      </c>
      <c r="II7">
        <f>SUM('Yearly Emission'!IF$47:'Yearly Emission'!IF61)</f>
        <v>30846137.551569439</v>
      </c>
      <c r="IJ7">
        <f>SUM('Yearly Emission'!IG$47:'Yearly Emission'!IG61)</f>
        <v>360295892.45329666</v>
      </c>
      <c r="IK7">
        <f>SUM('Yearly Emission'!IH$47:'Yearly Emission'!IH61)</f>
        <v>2902455490.1897717</v>
      </c>
      <c r="IM7">
        <f>SUM('Yearly Emission'!IJ$47:'Yearly Emission'!IJ61)</f>
        <v>18210783175.615067</v>
      </c>
      <c r="IN7">
        <f>SUM('Yearly Emission'!IK$47:'Yearly Emission'!IK61)</f>
        <v>10618488441.958282</v>
      </c>
      <c r="IO7">
        <f>SUM('Yearly Emission'!IL$47:'Yearly Emission'!IL61)</f>
        <v>3766567601.1013336</v>
      </c>
      <c r="IP7">
        <f>SUM('Yearly Emission'!IM$47:'Yearly Emission'!IM61)</f>
        <v>829568278.75349975</v>
      </c>
      <c r="IQ7">
        <f>SUM('Yearly Emission'!IN$47:'Yearly Emission'!IN61)</f>
        <v>7350467314.3993149</v>
      </c>
      <c r="IR7">
        <f>SUM('Yearly Emission'!IO$47:'Yearly Emission'!IO61)</f>
        <v>216302796.99490279</v>
      </c>
      <c r="IS7">
        <f>SUM('Yearly Emission'!IP$47:'Yearly Emission'!IP61)</f>
        <v>915143004.82945359</v>
      </c>
      <c r="IT7">
        <f>SUM('Yearly Emission'!IQ$47:'Yearly Emission'!IQ61)</f>
        <v>2172289100.6386461</v>
      </c>
      <c r="IU7">
        <f>SUM('Yearly Emission'!IR$47:'Yearly Emission'!IR61)</f>
        <v>7061091250.1739712</v>
      </c>
      <c r="IV7">
        <f>SUM('Yearly Emission'!IS$47:'Yearly Emission'!IS61)</f>
        <v>737480240.16487134</v>
      </c>
      <c r="IW7">
        <f>SUM('Yearly Emission'!IT$47:'Yearly Emission'!IT61)</f>
        <v>668009754.23260784</v>
      </c>
      <c r="IX7">
        <f>SUM('Yearly Emission'!IU$47:'Yearly Emission'!IU61)</f>
        <v>276304309.63905203</v>
      </c>
      <c r="IY7">
        <f>SUM('Yearly Emission'!IV$47:'Yearly Emission'!IV61)</f>
        <v>728773787.13635635</v>
      </c>
      <c r="IZ7">
        <f>SUM('Yearly Emission'!IW$47:'Yearly Emission'!IW61)</f>
        <v>30846137.551569439</v>
      </c>
      <c r="JA7">
        <f>SUM('Yearly Emission'!IX$47:'Yearly Emission'!IX61)</f>
        <v>360295892.45329666</v>
      </c>
      <c r="JB7">
        <f>SUM('Yearly Emission'!IY$47:'Yearly Emission'!IY61)</f>
        <v>2902455490.1897717</v>
      </c>
    </row>
    <row r="8" spans="4:262" x14ac:dyDescent="0.25">
      <c r="D8">
        <v>2025</v>
      </c>
      <c r="E8">
        <f>SUM('Yearly Emission'!B$47:'Yearly Emission'!B62)</f>
        <v>15068962587.632545</v>
      </c>
      <c r="F8">
        <f>SUM('Yearly Emission'!C$47:'Yearly Emission'!C62)</f>
        <v>8414087858.5848618</v>
      </c>
      <c r="G8">
        <f>SUM('Yearly Emission'!D$47:'Yearly Emission'!D62)</f>
        <v>2923731147.5882893</v>
      </c>
      <c r="H8">
        <f>SUM('Yearly Emission'!E$47:'Yearly Emission'!E62)</f>
        <v>690921948.33017135</v>
      </c>
      <c r="I8">
        <f>SUM('Yearly Emission'!F$47:'Yearly Emission'!F62)</f>
        <v>6054893782.0856848</v>
      </c>
      <c r="J8">
        <f>SUM('Yearly Emission'!G$47:'Yearly Emission'!G62)</f>
        <v>170694690.86898658</v>
      </c>
      <c r="K8">
        <f>SUM('Yearly Emission'!H$47:'Yearly Emission'!H62)</f>
        <v>740442108.24095154</v>
      </c>
      <c r="L8">
        <f>SUM('Yearly Emission'!I$47:'Yearly Emission'!I62)</f>
        <v>1607372910.6316237</v>
      </c>
      <c r="M8">
        <f>SUM('Yearly Emission'!J$47:'Yearly Emission'!J62)</f>
        <v>7221133618.3943539</v>
      </c>
      <c r="N8">
        <f>SUM('Yearly Emission'!K$47:'Yearly Emission'!K62)</f>
        <v>620689001.08161187</v>
      </c>
      <c r="O8">
        <f>SUM('Yearly Emission'!L$47:'Yearly Emission'!L62)</f>
        <v>560177007.78905475</v>
      </c>
      <c r="P8">
        <f>SUM('Yearly Emission'!M$47:'Yearly Emission'!M62)</f>
        <v>217693299.13991496</v>
      </c>
      <c r="Q8">
        <f>SUM('Yearly Emission'!N$47:'Yearly Emission'!N62)</f>
        <v>603868549.9345932</v>
      </c>
      <c r="R8">
        <f>SUM('Yearly Emission'!O$47:'Yearly Emission'!O62)</f>
        <v>39409531.195466772</v>
      </c>
      <c r="S8">
        <f>SUM('Yearly Emission'!P$47:'Yearly Emission'!P62)</f>
        <v>279098945.71937293</v>
      </c>
      <c r="T8">
        <f>SUM('Yearly Emission'!Q$47:'Yearly Emission'!Q62)</f>
        <v>2295183714.3110814</v>
      </c>
      <c r="V8">
        <f>SUM('Yearly Emission'!S$47:'Yearly Emission'!S62)</f>
        <v>15068962587.632545</v>
      </c>
      <c r="W8">
        <f>SUM('Yearly Emission'!T$47:'Yearly Emission'!T62)</f>
        <v>8414087858.5848618</v>
      </c>
      <c r="X8">
        <f>SUM('Yearly Emission'!U$47:'Yearly Emission'!U62)</f>
        <v>2923731147.5882893</v>
      </c>
      <c r="Y8">
        <f>SUM('Yearly Emission'!V$47:'Yearly Emission'!V62)</f>
        <v>690921948.33017135</v>
      </c>
      <c r="Z8">
        <f>SUM('Yearly Emission'!W$47:'Yearly Emission'!W62)</f>
        <v>6054893782.0856848</v>
      </c>
      <c r="AA8">
        <f>SUM('Yearly Emission'!X$47:'Yearly Emission'!X62)</f>
        <v>170694690.86898658</v>
      </c>
      <c r="AB8">
        <f>SUM('Yearly Emission'!Y$47:'Yearly Emission'!Y62)</f>
        <v>740442108.24095154</v>
      </c>
      <c r="AC8">
        <f>SUM('Yearly Emission'!Z$47:'Yearly Emission'!Z62)</f>
        <v>1607372910.6316237</v>
      </c>
      <c r="AD8">
        <f>SUM('Yearly Emission'!AA$47:'Yearly Emission'!AA62)</f>
        <v>7221133618.3943539</v>
      </c>
      <c r="AE8">
        <f>SUM('Yearly Emission'!AB$47:'Yearly Emission'!AB62)</f>
        <v>620689001.08161187</v>
      </c>
      <c r="AF8">
        <f>SUM('Yearly Emission'!AC$47:'Yearly Emission'!AC62)</f>
        <v>560177007.78905475</v>
      </c>
      <c r="AG8">
        <f>SUM('Yearly Emission'!AD$47:'Yearly Emission'!AD62)</f>
        <v>217693299.13991496</v>
      </c>
      <c r="AH8">
        <f>SUM('Yearly Emission'!AE$47:'Yearly Emission'!AE62)</f>
        <v>603868549.9345932</v>
      </c>
      <c r="AI8">
        <f>SUM('Yearly Emission'!AF$47:'Yearly Emission'!AF62)</f>
        <v>39409531.195466772</v>
      </c>
      <c r="AJ8">
        <f>SUM('Yearly Emission'!AG$47:'Yearly Emission'!AG62)</f>
        <v>279098945.71937293</v>
      </c>
      <c r="AK8">
        <f>SUM('Yearly Emission'!AH$47:'Yearly Emission'!AH62)</f>
        <v>2295183714.3110814</v>
      </c>
      <c r="AM8">
        <f>SUM('Yearly Emission'!AJ$47:'Yearly Emission'!AJ62)</f>
        <v>15068962587.632545</v>
      </c>
      <c r="AN8">
        <f>SUM('Yearly Emission'!AK$47:'Yearly Emission'!AK62)</f>
        <v>8414087858.5848618</v>
      </c>
      <c r="AO8">
        <f>SUM('Yearly Emission'!AL$47:'Yearly Emission'!AL62)</f>
        <v>2923731147.5882893</v>
      </c>
      <c r="AP8">
        <f>SUM('Yearly Emission'!AM$47:'Yearly Emission'!AM62)</f>
        <v>690921948.33017135</v>
      </c>
      <c r="AQ8">
        <f>SUM('Yearly Emission'!AN$47:'Yearly Emission'!AN62)</f>
        <v>6054893782.0856848</v>
      </c>
      <c r="AR8">
        <f>SUM('Yearly Emission'!AO$47:'Yearly Emission'!AO62)</f>
        <v>170694690.86898658</v>
      </c>
      <c r="AS8">
        <f>SUM('Yearly Emission'!AP$47:'Yearly Emission'!AP62)</f>
        <v>740442108.24095154</v>
      </c>
      <c r="AT8">
        <f>SUM('Yearly Emission'!AQ$47:'Yearly Emission'!AQ62)</f>
        <v>1607372910.6316237</v>
      </c>
      <c r="AU8">
        <f>SUM('Yearly Emission'!AR$47:'Yearly Emission'!AR62)</f>
        <v>7221133618.3943539</v>
      </c>
      <c r="AV8">
        <f>SUM('Yearly Emission'!AS$47:'Yearly Emission'!AS62)</f>
        <v>620689001.08161187</v>
      </c>
      <c r="AW8">
        <f>SUM('Yearly Emission'!AT$47:'Yearly Emission'!AT62)</f>
        <v>560177007.78905475</v>
      </c>
      <c r="AX8">
        <f>SUM('Yearly Emission'!AU$47:'Yearly Emission'!AU62)</f>
        <v>217693299.13991496</v>
      </c>
      <c r="AY8">
        <f>SUM('Yearly Emission'!AV$47:'Yearly Emission'!AV62)</f>
        <v>603868549.9345932</v>
      </c>
      <c r="AZ8">
        <f>SUM('Yearly Emission'!AW$47:'Yearly Emission'!AW62)</f>
        <v>39409531.195466772</v>
      </c>
      <c r="BA8">
        <f>SUM('Yearly Emission'!AX$47:'Yearly Emission'!AX62)</f>
        <v>279098945.71937293</v>
      </c>
      <c r="BB8">
        <f>SUM('Yearly Emission'!AY$47:'Yearly Emission'!AY62)</f>
        <v>2295183714.3110814</v>
      </c>
      <c r="BD8">
        <f>SUM('Yearly Emission'!BA$47:'Yearly Emission'!BA62)</f>
        <v>15068962587.632545</v>
      </c>
      <c r="BE8">
        <f>SUM('Yearly Emission'!BB$47:'Yearly Emission'!BB62)</f>
        <v>8414087858.5848618</v>
      </c>
      <c r="BF8">
        <f>SUM('Yearly Emission'!BC$47:'Yearly Emission'!BC62)</f>
        <v>2923731147.5882893</v>
      </c>
      <c r="BG8">
        <f>SUM('Yearly Emission'!BD$47:'Yearly Emission'!BD62)</f>
        <v>690921948.33017135</v>
      </c>
      <c r="BH8">
        <f>SUM('Yearly Emission'!BE$47:'Yearly Emission'!BE62)</f>
        <v>6054893782.0856848</v>
      </c>
      <c r="BI8">
        <f>SUM('Yearly Emission'!BF$47:'Yearly Emission'!BF62)</f>
        <v>170694690.86898658</v>
      </c>
      <c r="BJ8">
        <f>SUM('Yearly Emission'!BG$47:'Yearly Emission'!BG62)</f>
        <v>740442108.24095154</v>
      </c>
      <c r="BK8">
        <f>SUM('Yearly Emission'!BH$47:'Yearly Emission'!BH62)</f>
        <v>1607372910.6316237</v>
      </c>
      <c r="BL8">
        <f>SUM('Yearly Emission'!BI$47:'Yearly Emission'!BI62)</f>
        <v>7221133618.3943539</v>
      </c>
      <c r="BM8">
        <f>SUM('Yearly Emission'!BJ$47:'Yearly Emission'!BJ62)</f>
        <v>620689001.08161187</v>
      </c>
      <c r="BN8">
        <f>SUM('Yearly Emission'!BK$47:'Yearly Emission'!BK62)</f>
        <v>560177007.78905475</v>
      </c>
      <c r="BO8">
        <f>SUM('Yearly Emission'!BL$47:'Yearly Emission'!BL62)</f>
        <v>217693299.13991496</v>
      </c>
      <c r="BP8">
        <f>SUM('Yearly Emission'!BM$47:'Yearly Emission'!BM62)</f>
        <v>603868549.9345932</v>
      </c>
      <c r="BQ8">
        <f>SUM('Yearly Emission'!BN$47:'Yearly Emission'!BN62)</f>
        <v>39409531.195466772</v>
      </c>
      <c r="BR8">
        <f>SUM('Yearly Emission'!BO$47:'Yearly Emission'!BO62)</f>
        <v>279098945.71937293</v>
      </c>
      <c r="BS8">
        <f>SUM('Yearly Emission'!BP$47:'Yearly Emission'!BP62)</f>
        <v>2295183714.3110814</v>
      </c>
      <c r="BU8">
        <f>SUM('Yearly Emission'!BR$47:'Yearly Emission'!BR62)</f>
        <v>15068962587.632545</v>
      </c>
      <c r="BV8">
        <f>SUM('Yearly Emission'!BS$47:'Yearly Emission'!BS62)</f>
        <v>8414087858.5848618</v>
      </c>
      <c r="BW8">
        <f>SUM('Yearly Emission'!BT$47:'Yearly Emission'!BT62)</f>
        <v>2923731147.5882893</v>
      </c>
      <c r="BX8">
        <f>SUM('Yearly Emission'!BU$47:'Yearly Emission'!BU62)</f>
        <v>690921948.33017135</v>
      </c>
      <c r="BY8">
        <f>SUM('Yearly Emission'!BV$47:'Yearly Emission'!BV62)</f>
        <v>6054893782.0856848</v>
      </c>
      <c r="BZ8">
        <f>SUM('Yearly Emission'!BW$47:'Yearly Emission'!BW62)</f>
        <v>170694690.86898658</v>
      </c>
      <c r="CA8">
        <f>SUM('Yearly Emission'!BX$47:'Yearly Emission'!BX62)</f>
        <v>740442108.24095154</v>
      </c>
      <c r="CB8">
        <f>SUM('Yearly Emission'!BY$47:'Yearly Emission'!BY62)</f>
        <v>1607372910.6316237</v>
      </c>
      <c r="CC8">
        <f>SUM('Yearly Emission'!BZ$47:'Yearly Emission'!BZ62)</f>
        <v>7221133618.3943539</v>
      </c>
      <c r="CD8">
        <f>SUM('Yearly Emission'!CA$47:'Yearly Emission'!CA62)</f>
        <v>620689001.08161187</v>
      </c>
      <c r="CE8">
        <f>SUM('Yearly Emission'!CB$47:'Yearly Emission'!CB62)</f>
        <v>560177007.78905475</v>
      </c>
      <c r="CF8">
        <f>SUM('Yearly Emission'!CC$47:'Yearly Emission'!CC62)</f>
        <v>217693299.13991496</v>
      </c>
      <c r="CG8">
        <f>SUM('Yearly Emission'!CD$47:'Yearly Emission'!CD62)</f>
        <v>603868549.9345932</v>
      </c>
      <c r="CH8">
        <f>SUM('Yearly Emission'!CE$47:'Yearly Emission'!CE62)</f>
        <v>39409531.195466772</v>
      </c>
      <c r="CI8">
        <f>SUM('Yearly Emission'!CF$47:'Yearly Emission'!CF62)</f>
        <v>279098945.71937293</v>
      </c>
      <c r="CJ8">
        <f>SUM('Yearly Emission'!CG$47:'Yearly Emission'!CG62)</f>
        <v>2295183714.3110814</v>
      </c>
      <c r="CM8">
        <f>SUM('Yearly Emission'!CJ$47:'Yearly Emission'!CJ62)</f>
        <v>1076</v>
      </c>
      <c r="CN8">
        <f>SUM('Yearly Emission'!CK$47:'Yearly Emission'!CK62)</f>
        <v>15652717946.002958</v>
      </c>
      <c r="CO8">
        <f>SUM('Yearly Emission'!CL$47:'Yearly Emission'!CL62)</f>
        <v>9142403809.6152782</v>
      </c>
      <c r="CP8">
        <f>SUM('Yearly Emission'!CM$47:'Yearly Emission'!CM62)</f>
        <v>3182551568.6484485</v>
      </c>
      <c r="CQ8">
        <f>SUM('Yearly Emission'!CN$47:'Yearly Emission'!CN62)</f>
        <v>721854030.98513269</v>
      </c>
      <c r="CR8">
        <f>SUM('Yearly Emission'!CO$47:'Yearly Emission'!CO62)</f>
        <v>6372354802.1497517</v>
      </c>
      <c r="CS8">
        <f>SUM('Yearly Emission'!CP$47:'Yearly Emission'!CP62)</f>
        <v>184075267.61335006</v>
      </c>
      <c r="CT8">
        <f>SUM('Yearly Emission'!CQ$47:'Yearly Emission'!CQ62)</f>
        <v>781580385.40241039</v>
      </c>
      <c r="CU8">
        <f>SUM('Yearly Emission'!CR$47:'Yearly Emission'!CR62)</f>
        <v>1776319120.6201668</v>
      </c>
      <c r="CV8">
        <f>SUM('Yearly Emission'!CS$47:'Yearly Emission'!CS62)</f>
        <v>6066321654.6951256</v>
      </c>
      <c r="CW8">
        <f>SUM('Yearly Emission'!CT$47:'Yearly Emission'!CT62)</f>
        <v>662980603.17468035</v>
      </c>
      <c r="CX8">
        <f>SUM('Yearly Emission'!CU$47:'Yearly Emission'!CU62)</f>
        <v>615339415.17689848</v>
      </c>
      <c r="CY8">
        <f>SUM('Yearly Emission'!CV$47:'Yearly Emission'!CV62)</f>
        <v>238646554.65524963</v>
      </c>
      <c r="CZ8">
        <f>SUM('Yearly Emission'!CW$47:'Yearly Emission'!CW62)</f>
        <v>665345587.46453512</v>
      </c>
      <c r="DA8">
        <f>SUM('Yearly Emission'!CX$47:'Yearly Emission'!CX62)</f>
        <v>33634346.759279802</v>
      </c>
      <c r="DB8">
        <f>SUM('Yearly Emission'!CY$47:'Yearly Emission'!CY62)</f>
        <v>308496930.68618965</v>
      </c>
      <c r="DC8">
        <f>SUM('Yearly Emission'!CZ$47:'Yearly Emission'!CZ62)</f>
        <v>2514480590.4280372</v>
      </c>
      <c r="DE8">
        <f>SUM('Yearly Emission'!DB$47:'Yearly Emission'!DB62)</f>
        <v>15652717946.002958</v>
      </c>
      <c r="DF8">
        <f>SUM('Yearly Emission'!DC$47:'Yearly Emission'!DC62)</f>
        <v>9142403809.6152782</v>
      </c>
      <c r="DG8">
        <f>SUM('Yearly Emission'!DD$47:'Yearly Emission'!DD62)</f>
        <v>3182551568.6484485</v>
      </c>
      <c r="DH8">
        <f>SUM('Yearly Emission'!DE$47:'Yearly Emission'!DE62)</f>
        <v>721854030.98513269</v>
      </c>
      <c r="DI8">
        <f>SUM('Yearly Emission'!DF$47:'Yearly Emission'!DF62)</f>
        <v>6372354802.1497517</v>
      </c>
      <c r="DJ8">
        <f>SUM('Yearly Emission'!DG$47:'Yearly Emission'!DG62)</f>
        <v>184075267.61335006</v>
      </c>
      <c r="DK8">
        <f>SUM('Yearly Emission'!DH$47:'Yearly Emission'!DH62)</f>
        <v>781580385.40241039</v>
      </c>
      <c r="DL8">
        <f>SUM('Yearly Emission'!DI$47:'Yearly Emission'!DI62)</f>
        <v>1776319120.6201668</v>
      </c>
      <c r="DM8">
        <f>SUM('Yearly Emission'!DJ$47:'Yearly Emission'!DJ62)</f>
        <v>6066321654.6951256</v>
      </c>
      <c r="DN8">
        <f>SUM('Yearly Emission'!DK$47:'Yearly Emission'!DK62)</f>
        <v>662980603.17468035</v>
      </c>
      <c r="DO8">
        <f>SUM('Yearly Emission'!DL$47:'Yearly Emission'!DL62)</f>
        <v>615339415.17689848</v>
      </c>
      <c r="DP8">
        <f>SUM('Yearly Emission'!DM$47:'Yearly Emission'!DM62)</f>
        <v>238646554.65524963</v>
      </c>
      <c r="DQ8">
        <f>SUM('Yearly Emission'!DN$47:'Yearly Emission'!DN62)</f>
        <v>665345587.46453512</v>
      </c>
      <c r="DR8">
        <f>SUM('Yearly Emission'!DO$47:'Yearly Emission'!DO62)</f>
        <v>33634346.759279802</v>
      </c>
      <c r="DS8">
        <f>SUM('Yearly Emission'!DP$47:'Yearly Emission'!DP62)</f>
        <v>308496930.68618965</v>
      </c>
      <c r="DT8">
        <f>SUM('Yearly Emission'!DQ$47:'Yearly Emission'!DQ62)</f>
        <v>2514480590.4280372</v>
      </c>
      <c r="DV8">
        <f>SUM('Yearly Emission'!DS$47:'Yearly Emission'!DS62)</f>
        <v>15652717946.002958</v>
      </c>
      <c r="DW8">
        <f>SUM('Yearly Emission'!DT$47:'Yearly Emission'!DT62)</f>
        <v>9142403809.6152782</v>
      </c>
      <c r="DX8">
        <f>SUM('Yearly Emission'!DU$47:'Yearly Emission'!DU62)</f>
        <v>3182551568.6484485</v>
      </c>
      <c r="DY8">
        <f>SUM('Yearly Emission'!DV$47:'Yearly Emission'!DV62)</f>
        <v>721854030.98513269</v>
      </c>
      <c r="DZ8">
        <f>SUM('Yearly Emission'!DW$47:'Yearly Emission'!DW62)</f>
        <v>6372354802.1497517</v>
      </c>
      <c r="EA8">
        <f>SUM('Yearly Emission'!DX$47:'Yearly Emission'!DX62)</f>
        <v>184075267.61335006</v>
      </c>
      <c r="EB8">
        <f>SUM('Yearly Emission'!DY$47:'Yearly Emission'!DY62)</f>
        <v>781580385.40241039</v>
      </c>
      <c r="EC8">
        <f>SUM('Yearly Emission'!DZ$47:'Yearly Emission'!DZ62)</f>
        <v>1776319120.6201668</v>
      </c>
      <c r="ED8">
        <f>SUM('Yearly Emission'!EA$47:'Yearly Emission'!EA62)</f>
        <v>6066321654.6951256</v>
      </c>
      <c r="EE8">
        <f>SUM('Yearly Emission'!EB$47:'Yearly Emission'!EB62)</f>
        <v>662980603.17468035</v>
      </c>
      <c r="EF8">
        <f>SUM('Yearly Emission'!EC$47:'Yearly Emission'!EC62)</f>
        <v>615339415.17689848</v>
      </c>
      <c r="EG8">
        <f>SUM('Yearly Emission'!ED$47:'Yearly Emission'!ED62)</f>
        <v>238646554.65524963</v>
      </c>
      <c r="EH8">
        <f>SUM('Yearly Emission'!EE$47:'Yearly Emission'!EE62)</f>
        <v>665345587.46453512</v>
      </c>
      <c r="EI8">
        <f>SUM('Yearly Emission'!EF$47:'Yearly Emission'!EF62)</f>
        <v>33634346.759279802</v>
      </c>
      <c r="EJ8">
        <f>SUM('Yearly Emission'!EG$47:'Yearly Emission'!EG62)</f>
        <v>308496930.68618965</v>
      </c>
      <c r="EK8">
        <f>SUM('Yearly Emission'!EH$47:'Yearly Emission'!EH62)</f>
        <v>2514480590.4280372</v>
      </c>
      <c r="EM8">
        <f>SUM('Yearly Emission'!EJ$47:'Yearly Emission'!EJ62)</f>
        <v>15652717946.002958</v>
      </c>
      <c r="EN8">
        <f>SUM('Yearly Emission'!EK$47:'Yearly Emission'!EK62)</f>
        <v>9142403809.6152782</v>
      </c>
      <c r="EO8">
        <f>SUM('Yearly Emission'!EL$47:'Yearly Emission'!EL62)</f>
        <v>3182551568.6484485</v>
      </c>
      <c r="EP8">
        <f>SUM('Yearly Emission'!EM$47:'Yearly Emission'!EM62)</f>
        <v>721854030.98513269</v>
      </c>
      <c r="EQ8">
        <f>SUM('Yearly Emission'!EN$47:'Yearly Emission'!EN62)</f>
        <v>6372354802.1497517</v>
      </c>
      <c r="ER8">
        <f>SUM('Yearly Emission'!EO$47:'Yearly Emission'!EO62)</f>
        <v>184075267.61335006</v>
      </c>
      <c r="ES8">
        <f>SUM('Yearly Emission'!EP$47:'Yearly Emission'!EP62)</f>
        <v>781580385.40241039</v>
      </c>
      <c r="ET8">
        <f>SUM('Yearly Emission'!EQ$47:'Yearly Emission'!EQ62)</f>
        <v>1776319120.6201668</v>
      </c>
      <c r="EU8">
        <f>SUM('Yearly Emission'!ER$47:'Yearly Emission'!ER62)</f>
        <v>6066321654.6951256</v>
      </c>
      <c r="EV8">
        <f>SUM('Yearly Emission'!ES$47:'Yearly Emission'!ES62)</f>
        <v>662980603.17468035</v>
      </c>
      <c r="EW8">
        <f>SUM('Yearly Emission'!ET$47:'Yearly Emission'!ET62)</f>
        <v>615339415.17689848</v>
      </c>
      <c r="EX8">
        <f>SUM('Yearly Emission'!EU$47:'Yearly Emission'!EU62)</f>
        <v>238646554.65524963</v>
      </c>
      <c r="EY8">
        <f>SUM('Yearly Emission'!EV$47:'Yearly Emission'!EV62)</f>
        <v>665345587.46453512</v>
      </c>
      <c r="EZ8">
        <f>SUM('Yearly Emission'!EW$47:'Yearly Emission'!EW62)</f>
        <v>33634346.759279802</v>
      </c>
      <c r="FA8">
        <f>SUM('Yearly Emission'!EX$47:'Yearly Emission'!EX62)</f>
        <v>308496930.68618965</v>
      </c>
      <c r="FB8">
        <f>SUM('Yearly Emission'!EY$47:'Yearly Emission'!EY62)</f>
        <v>2514480590.4280372</v>
      </c>
      <c r="FD8">
        <f>SUM('Yearly Emission'!FA$47:'Yearly Emission'!FA62)</f>
        <v>15652717946.002958</v>
      </c>
      <c r="FE8">
        <f>SUM('Yearly Emission'!FB$47:'Yearly Emission'!FB62)</f>
        <v>9142403809.6152782</v>
      </c>
      <c r="FF8">
        <f>SUM('Yearly Emission'!FC$47:'Yearly Emission'!FC62)</f>
        <v>3182551568.6484485</v>
      </c>
      <c r="FG8">
        <f>SUM('Yearly Emission'!FD$47:'Yearly Emission'!FD62)</f>
        <v>721854030.98513269</v>
      </c>
      <c r="FH8">
        <f>SUM('Yearly Emission'!FE$47:'Yearly Emission'!FE62)</f>
        <v>6372354802.1497517</v>
      </c>
      <c r="FI8">
        <f>SUM('Yearly Emission'!FF$47:'Yearly Emission'!FF62)</f>
        <v>184075267.61335006</v>
      </c>
      <c r="FJ8">
        <f>SUM('Yearly Emission'!FG$47:'Yearly Emission'!FG62)</f>
        <v>781580385.40241039</v>
      </c>
      <c r="FK8">
        <f>SUM('Yearly Emission'!FH$47:'Yearly Emission'!FH62)</f>
        <v>1776319120.6201668</v>
      </c>
      <c r="FL8">
        <f>SUM('Yearly Emission'!FI$47:'Yearly Emission'!FI62)</f>
        <v>6066321654.6951256</v>
      </c>
      <c r="FM8">
        <f>SUM('Yearly Emission'!FJ$47:'Yearly Emission'!FJ62)</f>
        <v>662980603.17468035</v>
      </c>
      <c r="FN8">
        <f>SUM('Yearly Emission'!FK$47:'Yearly Emission'!FK62)</f>
        <v>615339415.17689848</v>
      </c>
      <c r="FO8">
        <f>SUM('Yearly Emission'!FL$47:'Yearly Emission'!FL62)</f>
        <v>238646554.65524963</v>
      </c>
      <c r="FP8">
        <f>SUM('Yearly Emission'!FM$47:'Yearly Emission'!FM62)</f>
        <v>665345587.46453512</v>
      </c>
      <c r="FQ8">
        <f>SUM('Yearly Emission'!FN$47:'Yearly Emission'!FN62)</f>
        <v>33634346.759279802</v>
      </c>
      <c r="FR8">
        <f>SUM('Yearly Emission'!FO$47:'Yearly Emission'!FO62)</f>
        <v>308496930.68618965</v>
      </c>
      <c r="FS8">
        <f>SUM('Yearly Emission'!FP$47:'Yearly Emission'!FP62)</f>
        <v>2514480590.4280372</v>
      </c>
      <c r="FV8">
        <f>SUM('Yearly Emission'!FS$47:'Yearly Emission'!FS62)</f>
        <v>1076</v>
      </c>
      <c r="FW8">
        <f>SUM('Yearly Emission'!FT$47:'Yearly Emission'!FT62)</f>
        <v>21104062870.968792</v>
      </c>
      <c r="FX8">
        <f>SUM('Yearly Emission'!FU$47:'Yearly Emission'!FU62)</f>
        <v>12300800903.728132</v>
      </c>
      <c r="FY8">
        <f>SUM('Yearly Emission'!FV$47:'Yearly Emission'!FV62)</f>
        <v>4326005422.472188</v>
      </c>
      <c r="FZ8">
        <f>SUM('Yearly Emission'!FW$47:'Yearly Emission'!FW62)</f>
        <v>1011474953.006848</v>
      </c>
      <c r="GA8">
        <f>SUM('Yearly Emission'!FX$47:'Yearly Emission'!FX62)</f>
        <v>8964813549.2693348</v>
      </c>
      <c r="GB8">
        <f>SUM('Yearly Emission'!FY$47:'Yearly Emission'!FY62)</f>
        <v>248471787.01421171</v>
      </c>
      <c r="GC8">
        <f>SUM('Yearly Emission'!FZ$47:'Yearly Emission'!FZ62)</f>
        <v>1048947798.874103</v>
      </c>
      <c r="GD8">
        <f>SUM('Yearly Emission'!GA$47:'Yearly Emission'!GA62)</f>
        <v>2759191748.0015507</v>
      </c>
      <c r="GE8">
        <f>SUM('Yearly Emission'!GB$47:'Yearly Emission'!GB62)</f>
        <v>8450372508.4835844</v>
      </c>
      <c r="GF8">
        <f>SUM('Yearly Emission'!GC$47:'Yearly Emission'!GC62)</f>
        <v>944824994.4469018</v>
      </c>
      <c r="GG8">
        <f>SUM('Yearly Emission'!GD$47:'Yearly Emission'!GD62)</f>
        <v>905030590.20447326</v>
      </c>
      <c r="GH8">
        <f>SUM('Yearly Emission'!GE$47:'Yearly Emission'!GE62)</f>
        <v>329495859.51809937</v>
      </c>
      <c r="GI8">
        <f>SUM('Yearly Emission'!GF$47:'Yearly Emission'!GF62)</f>
        <v>922322829.07202029</v>
      </c>
      <c r="GJ8">
        <f>SUM('Yearly Emission'!GG$47:'Yearly Emission'!GG62)</f>
        <v>104229480.33377305</v>
      </c>
      <c r="GK8">
        <f>SUM('Yearly Emission'!GH$47:'Yearly Emission'!GH62)</f>
        <v>511523454.39278793</v>
      </c>
      <c r="GL8">
        <f>SUM('Yearly Emission'!GI$47:'Yearly Emission'!GI62)</f>
        <v>3467840180.1176395</v>
      </c>
      <c r="GN8">
        <f>SUM('Yearly Emission'!GK$47:'Yearly Emission'!GK62)</f>
        <v>21104062870.968792</v>
      </c>
      <c r="GO8">
        <f>SUM('Yearly Emission'!GL$47:'Yearly Emission'!GL62)</f>
        <v>12300800903.728132</v>
      </c>
      <c r="GP8">
        <f>SUM('Yearly Emission'!GM$47:'Yearly Emission'!GM62)</f>
        <v>4326005422.472188</v>
      </c>
      <c r="GQ8">
        <f>SUM('Yearly Emission'!GN$47:'Yearly Emission'!GN62)</f>
        <v>1011474953.006848</v>
      </c>
      <c r="GR8">
        <f>SUM('Yearly Emission'!GO$47:'Yearly Emission'!GO62)</f>
        <v>8964813549.2693348</v>
      </c>
      <c r="GS8">
        <f>SUM('Yearly Emission'!GP$47:'Yearly Emission'!GP62)</f>
        <v>248471787.01421171</v>
      </c>
      <c r="GT8">
        <f>SUM('Yearly Emission'!GQ$47:'Yearly Emission'!GQ62)</f>
        <v>1048947798.874103</v>
      </c>
      <c r="GU8">
        <f>SUM('Yearly Emission'!GR$47:'Yearly Emission'!GR62)</f>
        <v>2759191748.0015507</v>
      </c>
      <c r="GV8">
        <f>SUM('Yearly Emission'!GS$47:'Yearly Emission'!GS62)</f>
        <v>8450372508.4835844</v>
      </c>
      <c r="GW8">
        <f>SUM('Yearly Emission'!GT$47:'Yearly Emission'!GT62)</f>
        <v>944824994.4469018</v>
      </c>
      <c r="GX8">
        <f>SUM('Yearly Emission'!GU$47:'Yearly Emission'!GU62)</f>
        <v>905030590.20447326</v>
      </c>
      <c r="GY8">
        <f>SUM('Yearly Emission'!GV$47:'Yearly Emission'!GV62)</f>
        <v>329495859.51809937</v>
      </c>
      <c r="GZ8">
        <f>SUM('Yearly Emission'!GW$47:'Yearly Emission'!GW62)</f>
        <v>922322829.07202029</v>
      </c>
      <c r="HA8">
        <f>SUM('Yearly Emission'!GX$47:'Yearly Emission'!GX62)</f>
        <v>104229480.33377305</v>
      </c>
      <c r="HB8">
        <f>SUM('Yearly Emission'!GY$47:'Yearly Emission'!GY62)</f>
        <v>511523454.39278793</v>
      </c>
      <c r="HC8">
        <f>SUM('Yearly Emission'!GZ$47:'Yearly Emission'!GZ62)</f>
        <v>3467840180.1176395</v>
      </c>
      <c r="HE8">
        <f>SUM('Yearly Emission'!HB$47:'Yearly Emission'!HB62)</f>
        <v>21104062870.968792</v>
      </c>
      <c r="HF8">
        <f>SUM('Yearly Emission'!HC$47:'Yearly Emission'!HC62)</f>
        <v>12300800903.728132</v>
      </c>
      <c r="HG8">
        <f>SUM('Yearly Emission'!HD$47:'Yearly Emission'!HD62)</f>
        <v>4326005422.472188</v>
      </c>
      <c r="HH8">
        <f>SUM('Yearly Emission'!HE$47:'Yearly Emission'!HE62)</f>
        <v>1011474953.006848</v>
      </c>
      <c r="HI8">
        <f>SUM('Yearly Emission'!HF$47:'Yearly Emission'!HF62)</f>
        <v>8964813549.2693348</v>
      </c>
      <c r="HJ8">
        <f>SUM('Yearly Emission'!HG$47:'Yearly Emission'!HG62)</f>
        <v>248471787.01421171</v>
      </c>
      <c r="HK8">
        <f>SUM('Yearly Emission'!HH$47:'Yearly Emission'!HH62)</f>
        <v>1048947798.874103</v>
      </c>
      <c r="HL8">
        <f>SUM('Yearly Emission'!HI$47:'Yearly Emission'!HI62)</f>
        <v>2759191748.0015507</v>
      </c>
      <c r="HM8">
        <f>SUM('Yearly Emission'!HJ$47:'Yearly Emission'!HJ62)</f>
        <v>8450372508.4835844</v>
      </c>
      <c r="HN8">
        <f>SUM('Yearly Emission'!HK$47:'Yearly Emission'!HK62)</f>
        <v>944824994.4469018</v>
      </c>
      <c r="HO8">
        <f>SUM('Yearly Emission'!HL$47:'Yearly Emission'!HL62)</f>
        <v>905030590.20447326</v>
      </c>
      <c r="HP8">
        <f>SUM('Yearly Emission'!HM$47:'Yearly Emission'!HM62)</f>
        <v>329495859.51809937</v>
      </c>
      <c r="HQ8">
        <f>SUM('Yearly Emission'!HN$47:'Yearly Emission'!HN62)</f>
        <v>922322829.07202029</v>
      </c>
      <c r="HR8">
        <f>SUM('Yearly Emission'!HO$47:'Yearly Emission'!HO62)</f>
        <v>104229480.33377305</v>
      </c>
      <c r="HS8">
        <f>SUM('Yearly Emission'!HP$47:'Yearly Emission'!HP62)</f>
        <v>511523454.39278793</v>
      </c>
      <c r="HT8">
        <f>SUM('Yearly Emission'!HQ$47:'Yearly Emission'!HQ62)</f>
        <v>3467840180.1176395</v>
      </c>
      <c r="HV8">
        <f>SUM('Yearly Emission'!HS$47:'Yearly Emission'!HS62)</f>
        <v>21104062870.968792</v>
      </c>
      <c r="HW8">
        <f>SUM('Yearly Emission'!HT$47:'Yearly Emission'!HT62)</f>
        <v>12300800903.728132</v>
      </c>
      <c r="HX8">
        <f>SUM('Yearly Emission'!HU$47:'Yearly Emission'!HU62)</f>
        <v>4326005422.472188</v>
      </c>
      <c r="HY8">
        <f>SUM('Yearly Emission'!HV$47:'Yearly Emission'!HV62)</f>
        <v>1011474953.006848</v>
      </c>
      <c r="HZ8">
        <f>SUM('Yearly Emission'!HW$47:'Yearly Emission'!HW62)</f>
        <v>8964813549.2693348</v>
      </c>
      <c r="IA8">
        <f>SUM('Yearly Emission'!HX$47:'Yearly Emission'!HX62)</f>
        <v>248471787.01421171</v>
      </c>
      <c r="IB8">
        <f>SUM('Yearly Emission'!HY$47:'Yearly Emission'!HY62)</f>
        <v>1048947798.874103</v>
      </c>
      <c r="IC8">
        <f>SUM('Yearly Emission'!HZ$47:'Yearly Emission'!HZ62)</f>
        <v>2759191748.0015507</v>
      </c>
      <c r="ID8">
        <f>SUM('Yearly Emission'!IA$47:'Yearly Emission'!IA62)</f>
        <v>8450372508.4835844</v>
      </c>
      <c r="IE8">
        <f>SUM('Yearly Emission'!IB$47:'Yearly Emission'!IB62)</f>
        <v>944824994.4469018</v>
      </c>
      <c r="IF8">
        <f>SUM('Yearly Emission'!IC$47:'Yearly Emission'!IC62)</f>
        <v>905030590.20447326</v>
      </c>
      <c r="IG8">
        <f>SUM('Yearly Emission'!ID$47:'Yearly Emission'!ID62)</f>
        <v>329495859.51809937</v>
      </c>
      <c r="IH8">
        <f>SUM('Yearly Emission'!IE$47:'Yearly Emission'!IE62)</f>
        <v>922322829.07202029</v>
      </c>
      <c r="II8">
        <f>SUM('Yearly Emission'!IF$47:'Yearly Emission'!IF62)</f>
        <v>104229480.33377305</v>
      </c>
      <c r="IJ8">
        <f>SUM('Yearly Emission'!IG$47:'Yearly Emission'!IG62)</f>
        <v>511523454.39278793</v>
      </c>
      <c r="IK8">
        <f>SUM('Yearly Emission'!IH$47:'Yearly Emission'!IH62)</f>
        <v>3467840180.1176395</v>
      </c>
      <c r="IM8">
        <f>SUM('Yearly Emission'!IJ$47:'Yearly Emission'!IJ62)</f>
        <v>21104062870.968792</v>
      </c>
      <c r="IN8">
        <f>SUM('Yearly Emission'!IK$47:'Yearly Emission'!IK62)</f>
        <v>12300800903.728132</v>
      </c>
      <c r="IO8">
        <f>SUM('Yearly Emission'!IL$47:'Yearly Emission'!IL62)</f>
        <v>4326005422.472188</v>
      </c>
      <c r="IP8">
        <f>SUM('Yearly Emission'!IM$47:'Yearly Emission'!IM62)</f>
        <v>1011474953.006848</v>
      </c>
      <c r="IQ8">
        <f>SUM('Yearly Emission'!IN$47:'Yearly Emission'!IN62)</f>
        <v>8964813549.2693348</v>
      </c>
      <c r="IR8">
        <f>SUM('Yearly Emission'!IO$47:'Yearly Emission'!IO62)</f>
        <v>248471787.01421171</v>
      </c>
      <c r="IS8">
        <f>SUM('Yearly Emission'!IP$47:'Yearly Emission'!IP62)</f>
        <v>1048947798.874103</v>
      </c>
      <c r="IT8">
        <f>SUM('Yearly Emission'!IQ$47:'Yearly Emission'!IQ62)</f>
        <v>2759191748.0015507</v>
      </c>
      <c r="IU8">
        <f>SUM('Yearly Emission'!IR$47:'Yearly Emission'!IR62)</f>
        <v>8450372508.4835844</v>
      </c>
      <c r="IV8">
        <f>SUM('Yearly Emission'!IS$47:'Yearly Emission'!IS62)</f>
        <v>944824994.4469018</v>
      </c>
      <c r="IW8">
        <f>SUM('Yearly Emission'!IT$47:'Yearly Emission'!IT62)</f>
        <v>905030590.20447326</v>
      </c>
      <c r="IX8">
        <f>SUM('Yearly Emission'!IU$47:'Yearly Emission'!IU62)</f>
        <v>329495859.51809937</v>
      </c>
      <c r="IY8">
        <f>SUM('Yearly Emission'!IV$47:'Yearly Emission'!IV62)</f>
        <v>922322829.07202029</v>
      </c>
      <c r="IZ8">
        <f>SUM('Yearly Emission'!IW$47:'Yearly Emission'!IW62)</f>
        <v>104229480.33377305</v>
      </c>
      <c r="JA8">
        <f>SUM('Yearly Emission'!IX$47:'Yearly Emission'!IX62)</f>
        <v>511523454.39278793</v>
      </c>
      <c r="JB8">
        <f>SUM('Yearly Emission'!IY$47:'Yearly Emission'!IY62)</f>
        <v>3467840180.1176395</v>
      </c>
    </row>
    <row r="9" spans="4:262" x14ac:dyDescent="0.25">
      <c r="D9">
        <v>2026</v>
      </c>
      <c r="E9">
        <f>SUM('Yearly Emission'!B$47:'Yearly Emission'!B63)</f>
        <v>16593139474.258369</v>
      </c>
      <c r="F9">
        <f>SUM('Yearly Emission'!C$47:'Yearly Emission'!C63)</f>
        <v>9140376597.2080097</v>
      </c>
      <c r="G9">
        <f>SUM('Yearly Emission'!D$47:'Yearly Emission'!D63)</f>
        <v>3133192268.5592422</v>
      </c>
      <c r="H9">
        <f>SUM('Yearly Emission'!E$47:'Yearly Emission'!E63)</f>
        <v>783231237.65760052</v>
      </c>
      <c r="I9">
        <f>SUM('Yearly Emission'!F$47:'Yearly Emission'!F63)</f>
        <v>6940765844.5322523</v>
      </c>
      <c r="J9">
        <f>SUM('Yearly Emission'!G$47:'Yearly Emission'!G63)</f>
        <v>184507297.98203433</v>
      </c>
      <c r="K9">
        <f>SUM('Yearly Emission'!H$47:'Yearly Emission'!H63)</f>
        <v>802004522.14832067</v>
      </c>
      <c r="L9">
        <f>SUM('Yearly Emission'!I$47:'Yearly Emission'!I63)</f>
        <v>1797067477.9874492</v>
      </c>
      <c r="M9">
        <f>SUM('Yearly Emission'!J$47:'Yearly Emission'!J63)</f>
        <v>8817972654.3316727</v>
      </c>
      <c r="N9">
        <f>SUM('Yearly Emission'!K$47:'Yearly Emission'!K63)</f>
        <v>739339740.10433507</v>
      </c>
      <c r="O9">
        <f>SUM('Yearly Emission'!L$47:'Yearly Emission'!L63)</f>
        <v>695456631.18894637</v>
      </c>
      <c r="P9">
        <f>SUM('Yearly Emission'!M$47:'Yearly Emission'!M63)</f>
        <v>239380582.59246072</v>
      </c>
      <c r="Q9">
        <f>SUM('Yearly Emission'!N$47:'Yearly Emission'!N63)</f>
        <v>705993636.88191426</v>
      </c>
      <c r="R9">
        <f>SUM('Yearly Emission'!O$47:'Yearly Emission'!O63)</f>
        <v>61092730.605952457</v>
      </c>
      <c r="S9">
        <f>SUM('Yearly Emission'!P$47:'Yearly Emission'!P63)</f>
        <v>313024941.47793221</v>
      </c>
      <c r="T9">
        <f>SUM('Yearly Emission'!Q$47:'Yearly Emission'!Q63)</f>
        <v>2535201401.3756585</v>
      </c>
      <c r="V9">
        <f>SUM('Yearly Emission'!S$47:'Yearly Emission'!S63)</f>
        <v>16593139474.258369</v>
      </c>
      <c r="W9">
        <f>SUM('Yearly Emission'!T$47:'Yearly Emission'!T63)</f>
        <v>9140376597.2080097</v>
      </c>
      <c r="X9">
        <f>SUM('Yearly Emission'!U$47:'Yearly Emission'!U63)</f>
        <v>3133192268.5592422</v>
      </c>
      <c r="Y9">
        <f>SUM('Yearly Emission'!V$47:'Yearly Emission'!V63)</f>
        <v>783231237.65760052</v>
      </c>
      <c r="Z9">
        <f>SUM('Yearly Emission'!W$47:'Yearly Emission'!W63)</f>
        <v>6940765844.5322523</v>
      </c>
      <c r="AA9">
        <f>SUM('Yearly Emission'!X$47:'Yearly Emission'!X63)</f>
        <v>184507297.98203433</v>
      </c>
      <c r="AB9">
        <f>SUM('Yearly Emission'!Y$47:'Yearly Emission'!Y63)</f>
        <v>802004522.14832067</v>
      </c>
      <c r="AC9">
        <f>SUM('Yearly Emission'!Z$47:'Yearly Emission'!Z63)</f>
        <v>1797067477.9874492</v>
      </c>
      <c r="AD9">
        <f>SUM('Yearly Emission'!AA$47:'Yearly Emission'!AA63)</f>
        <v>8817972654.3316727</v>
      </c>
      <c r="AE9">
        <f>SUM('Yearly Emission'!AB$47:'Yearly Emission'!AB63)</f>
        <v>739339740.10433507</v>
      </c>
      <c r="AF9">
        <f>SUM('Yearly Emission'!AC$47:'Yearly Emission'!AC63)</f>
        <v>695456631.18894637</v>
      </c>
      <c r="AG9">
        <f>SUM('Yearly Emission'!AD$47:'Yearly Emission'!AD63)</f>
        <v>239380582.59246072</v>
      </c>
      <c r="AH9">
        <f>SUM('Yearly Emission'!AE$47:'Yearly Emission'!AE63)</f>
        <v>705993636.88191426</v>
      </c>
      <c r="AI9">
        <f>SUM('Yearly Emission'!AF$47:'Yearly Emission'!AF63)</f>
        <v>61092730.605952457</v>
      </c>
      <c r="AJ9">
        <f>SUM('Yearly Emission'!AG$47:'Yearly Emission'!AG63)</f>
        <v>313024941.47793221</v>
      </c>
      <c r="AK9">
        <f>SUM('Yearly Emission'!AH$47:'Yearly Emission'!AH63)</f>
        <v>2535201401.3756585</v>
      </c>
      <c r="AM9">
        <f>SUM('Yearly Emission'!AJ$47:'Yearly Emission'!AJ63)</f>
        <v>16593139474.258369</v>
      </c>
      <c r="AN9">
        <f>SUM('Yearly Emission'!AK$47:'Yearly Emission'!AK63)</f>
        <v>9140376597.2080097</v>
      </c>
      <c r="AO9">
        <f>SUM('Yearly Emission'!AL$47:'Yearly Emission'!AL63)</f>
        <v>3133192268.5592422</v>
      </c>
      <c r="AP9">
        <f>SUM('Yearly Emission'!AM$47:'Yearly Emission'!AM63)</f>
        <v>783231237.65760052</v>
      </c>
      <c r="AQ9">
        <f>SUM('Yearly Emission'!AN$47:'Yearly Emission'!AN63)</f>
        <v>6940765844.5322523</v>
      </c>
      <c r="AR9">
        <f>SUM('Yearly Emission'!AO$47:'Yearly Emission'!AO63)</f>
        <v>184507297.98203433</v>
      </c>
      <c r="AS9">
        <f>SUM('Yearly Emission'!AP$47:'Yearly Emission'!AP63)</f>
        <v>802004522.14832067</v>
      </c>
      <c r="AT9">
        <f>SUM('Yearly Emission'!AQ$47:'Yearly Emission'!AQ63)</f>
        <v>1797067477.9874492</v>
      </c>
      <c r="AU9">
        <f>SUM('Yearly Emission'!AR$47:'Yearly Emission'!AR63)</f>
        <v>8817972654.3316727</v>
      </c>
      <c r="AV9">
        <f>SUM('Yearly Emission'!AS$47:'Yearly Emission'!AS63)</f>
        <v>739339740.10433507</v>
      </c>
      <c r="AW9">
        <f>SUM('Yearly Emission'!AT$47:'Yearly Emission'!AT63)</f>
        <v>695456631.18894637</v>
      </c>
      <c r="AX9">
        <f>SUM('Yearly Emission'!AU$47:'Yearly Emission'!AU63)</f>
        <v>239380582.59246072</v>
      </c>
      <c r="AY9">
        <f>SUM('Yearly Emission'!AV$47:'Yearly Emission'!AV63)</f>
        <v>705993636.88191426</v>
      </c>
      <c r="AZ9">
        <f>SUM('Yearly Emission'!AW$47:'Yearly Emission'!AW63)</f>
        <v>61092730.605952457</v>
      </c>
      <c r="BA9">
        <f>SUM('Yearly Emission'!AX$47:'Yearly Emission'!AX63)</f>
        <v>313024941.47793221</v>
      </c>
      <c r="BB9">
        <f>SUM('Yearly Emission'!AY$47:'Yearly Emission'!AY63)</f>
        <v>2535201401.3756585</v>
      </c>
      <c r="BD9">
        <f>SUM('Yearly Emission'!BA$47:'Yearly Emission'!BA63)</f>
        <v>16593139474.258369</v>
      </c>
      <c r="BE9">
        <f>SUM('Yearly Emission'!BB$47:'Yearly Emission'!BB63)</f>
        <v>9140376597.2080097</v>
      </c>
      <c r="BF9">
        <f>SUM('Yearly Emission'!BC$47:'Yearly Emission'!BC63)</f>
        <v>3133192268.5592422</v>
      </c>
      <c r="BG9">
        <f>SUM('Yearly Emission'!BD$47:'Yearly Emission'!BD63)</f>
        <v>783231237.65760052</v>
      </c>
      <c r="BH9">
        <f>SUM('Yearly Emission'!BE$47:'Yearly Emission'!BE63)</f>
        <v>6940765844.5322523</v>
      </c>
      <c r="BI9">
        <f>SUM('Yearly Emission'!BF$47:'Yearly Emission'!BF63)</f>
        <v>184507297.98203433</v>
      </c>
      <c r="BJ9">
        <f>SUM('Yearly Emission'!BG$47:'Yearly Emission'!BG63)</f>
        <v>802004522.14832067</v>
      </c>
      <c r="BK9">
        <f>SUM('Yearly Emission'!BH$47:'Yearly Emission'!BH63)</f>
        <v>1797067477.9874492</v>
      </c>
      <c r="BL9">
        <f>SUM('Yearly Emission'!BI$47:'Yearly Emission'!BI63)</f>
        <v>8817972654.3316727</v>
      </c>
      <c r="BM9">
        <f>SUM('Yearly Emission'!BJ$47:'Yearly Emission'!BJ63)</f>
        <v>739339740.10433507</v>
      </c>
      <c r="BN9">
        <f>SUM('Yearly Emission'!BK$47:'Yearly Emission'!BK63)</f>
        <v>695456631.18894637</v>
      </c>
      <c r="BO9">
        <f>SUM('Yearly Emission'!BL$47:'Yearly Emission'!BL63)</f>
        <v>239380582.59246072</v>
      </c>
      <c r="BP9">
        <f>SUM('Yearly Emission'!BM$47:'Yearly Emission'!BM63)</f>
        <v>705993636.88191426</v>
      </c>
      <c r="BQ9">
        <f>SUM('Yearly Emission'!BN$47:'Yearly Emission'!BN63)</f>
        <v>61092730.605952457</v>
      </c>
      <c r="BR9">
        <f>SUM('Yearly Emission'!BO$47:'Yearly Emission'!BO63)</f>
        <v>313024941.47793221</v>
      </c>
      <c r="BS9">
        <f>SUM('Yearly Emission'!BP$47:'Yearly Emission'!BP63)</f>
        <v>2535201401.3756585</v>
      </c>
      <c r="BU9">
        <f>SUM('Yearly Emission'!BR$47:'Yearly Emission'!BR63)</f>
        <v>16593139474.258369</v>
      </c>
      <c r="BV9">
        <f>SUM('Yearly Emission'!BS$47:'Yearly Emission'!BS63)</f>
        <v>9140376597.2080097</v>
      </c>
      <c r="BW9">
        <f>SUM('Yearly Emission'!BT$47:'Yearly Emission'!BT63)</f>
        <v>3133192268.5592422</v>
      </c>
      <c r="BX9">
        <f>SUM('Yearly Emission'!BU$47:'Yearly Emission'!BU63)</f>
        <v>783231237.65760052</v>
      </c>
      <c r="BY9">
        <f>SUM('Yearly Emission'!BV$47:'Yearly Emission'!BV63)</f>
        <v>6940765844.5322523</v>
      </c>
      <c r="BZ9">
        <f>SUM('Yearly Emission'!BW$47:'Yearly Emission'!BW63)</f>
        <v>184507297.98203433</v>
      </c>
      <c r="CA9">
        <f>SUM('Yearly Emission'!BX$47:'Yearly Emission'!BX63)</f>
        <v>802004522.14832067</v>
      </c>
      <c r="CB9">
        <f>SUM('Yearly Emission'!BY$47:'Yearly Emission'!BY63)</f>
        <v>1797067477.9874492</v>
      </c>
      <c r="CC9">
        <f>SUM('Yearly Emission'!BZ$47:'Yearly Emission'!BZ63)</f>
        <v>8817972654.3316727</v>
      </c>
      <c r="CD9">
        <f>SUM('Yearly Emission'!CA$47:'Yearly Emission'!CA63)</f>
        <v>739339740.10433507</v>
      </c>
      <c r="CE9">
        <f>SUM('Yearly Emission'!CB$47:'Yearly Emission'!CB63)</f>
        <v>695456631.18894637</v>
      </c>
      <c r="CF9">
        <f>SUM('Yearly Emission'!CC$47:'Yearly Emission'!CC63)</f>
        <v>239380582.59246072</v>
      </c>
      <c r="CG9">
        <f>SUM('Yearly Emission'!CD$47:'Yearly Emission'!CD63)</f>
        <v>705993636.88191426</v>
      </c>
      <c r="CH9">
        <f>SUM('Yearly Emission'!CE$47:'Yearly Emission'!CE63)</f>
        <v>61092730.605952457</v>
      </c>
      <c r="CI9">
        <f>SUM('Yearly Emission'!CF$47:'Yearly Emission'!CF63)</f>
        <v>313024941.47793221</v>
      </c>
      <c r="CJ9">
        <f>SUM('Yearly Emission'!CG$47:'Yearly Emission'!CG63)</f>
        <v>2535201401.3756585</v>
      </c>
      <c r="CM9">
        <f>SUM('Yearly Emission'!CJ$47:'Yearly Emission'!CJ63)</f>
        <v>1143.5333333333333</v>
      </c>
      <c r="CN9">
        <f>SUM('Yearly Emission'!CK$47:'Yearly Emission'!CK63)</f>
        <v>17853579935.391438</v>
      </c>
      <c r="CO9">
        <f>SUM('Yearly Emission'!CL$47:'Yearly Emission'!CL63)</f>
        <v>10423410176.765329</v>
      </c>
      <c r="CP9">
        <f>SUM('Yearly Emission'!CM$47:'Yearly Emission'!CM63)</f>
        <v>3569090332.1392431</v>
      </c>
      <c r="CQ9">
        <f>SUM('Yearly Emission'!CN$47:'Yearly Emission'!CN63)</f>
        <v>836419611.32294559</v>
      </c>
      <c r="CR9">
        <f>SUM('Yearly Emission'!CO$47:'Yearly Emission'!CO63)</f>
        <v>7511709261.9186811</v>
      </c>
      <c r="CS9">
        <f>SUM('Yearly Emission'!CP$47:'Yearly Emission'!CP63)</f>
        <v>209226659.67088717</v>
      </c>
      <c r="CT9">
        <f>SUM('Yearly Emission'!CQ$47:'Yearly Emission'!CQ63)</f>
        <v>891831112.96427214</v>
      </c>
      <c r="CU9">
        <f>SUM('Yearly Emission'!CR$47:'Yearly Emission'!CR63)</f>
        <v>2108358978.8872952</v>
      </c>
      <c r="CV9">
        <f>SUM('Yearly Emission'!CS$47:'Yearly Emission'!CS63)</f>
        <v>6920814955.9124651</v>
      </c>
      <c r="CW9">
        <f>SUM('Yearly Emission'!CT$47:'Yearly Emission'!CT63)</f>
        <v>830430838.89233851</v>
      </c>
      <c r="CX9">
        <f>SUM('Yearly Emission'!CU$47:'Yearly Emission'!CU63)</f>
        <v>814180506.24227107</v>
      </c>
      <c r="CY9">
        <f>SUM('Yearly Emission'!CV$47:'Yearly Emission'!CV63)</f>
        <v>276164936.56709635</v>
      </c>
      <c r="CZ9">
        <f>SUM('Yearly Emission'!CW$47:'Yearly Emission'!CW63)</f>
        <v>826096152.48006749</v>
      </c>
      <c r="DA9">
        <f>SUM('Yearly Emission'!CX$47:'Yearly Emission'!CX63)</f>
        <v>49016629.876072317</v>
      </c>
      <c r="DB9">
        <f>SUM('Yearly Emission'!CY$47:'Yearly Emission'!CY63)</f>
        <v>370358127.73551333</v>
      </c>
      <c r="DC9">
        <f>SUM('Yearly Emission'!CZ$47:'Yearly Emission'!CZ63)</f>
        <v>2930283675.6411185</v>
      </c>
      <c r="DE9">
        <f>SUM('Yearly Emission'!DB$47:'Yearly Emission'!DB63)</f>
        <v>17853579935.391438</v>
      </c>
      <c r="DF9">
        <f>SUM('Yearly Emission'!DC$47:'Yearly Emission'!DC63)</f>
        <v>10423410176.765329</v>
      </c>
      <c r="DG9">
        <f>SUM('Yearly Emission'!DD$47:'Yearly Emission'!DD63)</f>
        <v>3569090332.1392431</v>
      </c>
      <c r="DH9">
        <f>SUM('Yearly Emission'!DE$47:'Yearly Emission'!DE63)</f>
        <v>836419611.32294559</v>
      </c>
      <c r="DI9">
        <f>SUM('Yearly Emission'!DF$47:'Yearly Emission'!DF63)</f>
        <v>7511709261.9186811</v>
      </c>
      <c r="DJ9">
        <f>SUM('Yearly Emission'!DG$47:'Yearly Emission'!DG63)</f>
        <v>209226659.67088717</v>
      </c>
      <c r="DK9">
        <f>SUM('Yearly Emission'!DH$47:'Yearly Emission'!DH63)</f>
        <v>891831112.96427214</v>
      </c>
      <c r="DL9">
        <f>SUM('Yearly Emission'!DI$47:'Yearly Emission'!DI63)</f>
        <v>2108358978.8872952</v>
      </c>
      <c r="DM9">
        <f>SUM('Yearly Emission'!DJ$47:'Yearly Emission'!DJ63)</f>
        <v>6920814955.9124651</v>
      </c>
      <c r="DN9">
        <f>SUM('Yearly Emission'!DK$47:'Yearly Emission'!DK63)</f>
        <v>830430838.89233851</v>
      </c>
      <c r="DO9">
        <f>SUM('Yearly Emission'!DL$47:'Yearly Emission'!DL63)</f>
        <v>814180506.24227107</v>
      </c>
      <c r="DP9">
        <f>SUM('Yearly Emission'!DM$47:'Yearly Emission'!DM63)</f>
        <v>276164936.56709635</v>
      </c>
      <c r="DQ9">
        <f>SUM('Yearly Emission'!DN$47:'Yearly Emission'!DN63)</f>
        <v>826096152.48006749</v>
      </c>
      <c r="DR9">
        <f>SUM('Yearly Emission'!DO$47:'Yearly Emission'!DO63)</f>
        <v>49016629.876072317</v>
      </c>
      <c r="DS9">
        <f>SUM('Yearly Emission'!DP$47:'Yearly Emission'!DP63)</f>
        <v>370358127.73551333</v>
      </c>
      <c r="DT9">
        <f>SUM('Yearly Emission'!DQ$47:'Yearly Emission'!DQ63)</f>
        <v>2930283675.6411185</v>
      </c>
      <c r="DV9">
        <f>SUM('Yearly Emission'!DS$47:'Yearly Emission'!DS63)</f>
        <v>17853579935.391438</v>
      </c>
      <c r="DW9">
        <f>SUM('Yearly Emission'!DT$47:'Yearly Emission'!DT63)</f>
        <v>10423410176.765329</v>
      </c>
      <c r="DX9">
        <f>SUM('Yearly Emission'!DU$47:'Yearly Emission'!DU63)</f>
        <v>3569090332.1392431</v>
      </c>
      <c r="DY9">
        <f>SUM('Yearly Emission'!DV$47:'Yearly Emission'!DV63)</f>
        <v>836419611.32294559</v>
      </c>
      <c r="DZ9">
        <f>SUM('Yearly Emission'!DW$47:'Yearly Emission'!DW63)</f>
        <v>7511709261.9186811</v>
      </c>
      <c r="EA9">
        <f>SUM('Yearly Emission'!DX$47:'Yearly Emission'!DX63)</f>
        <v>209226659.67088717</v>
      </c>
      <c r="EB9">
        <f>SUM('Yearly Emission'!DY$47:'Yearly Emission'!DY63)</f>
        <v>891831112.96427214</v>
      </c>
      <c r="EC9">
        <f>SUM('Yearly Emission'!DZ$47:'Yearly Emission'!DZ63)</f>
        <v>2108358978.8872952</v>
      </c>
      <c r="ED9">
        <f>SUM('Yearly Emission'!EA$47:'Yearly Emission'!EA63)</f>
        <v>6920814955.9124651</v>
      </c>
      <c r="EE9">
        <f>SUM('Yearly Emission'!EB$47:'Yearly Emission'!EB63)</f>
        <v>830430838.89233851</v>
      </c>
      <c r="EF9">
        <f>SUM('Yearly Emission'!EC$47:'Yearly Emission'!EC63)</f>
        <v>814180506.24227107</v>
      </c>
      <c r="EG9">
        <f>SUM('Yearly Emission'!ED$47:'Yearly Emission'!ED63)</f>
        <v>276164936.56709635</v>
      </c>
      <c r="EH9">
        <f>SUM('Yearly Emission'!EE$47:'Yearly Emission'!EE63)</f>
        <v>826096152.48006749</v>
      </c>
      <c r="EI9">
        <f>SUM('Yearly Emission'!EF$47:'Yearly Emission'!EF63)</f>
        <v>49016629.876072317</v>
      </c>
      <c r="EJ9">
        <f>SUM('Yearly Emission'!EG$47:'Yearly Emission'!EG63)</f>
        <v>370358127.73551333</v>
      </c>
      <c r="EK9">
        <f>SUM('Yearly Emission'!EH$47:'Yearly Emission'!EH63)</f>
        <v>2930283675.6411185</v>
      </c>
      <c r="EM9">
        <f>SUM('Yearly Emission'!EJ$47:'Yearly Emission'!EJ63)</f>
        <v>17853579935.391438</v>
      </c>
      <c r="EN9">
        <f>SUM('Yearly Emission'!EK$47:'Yearly Emission'!EK63)</f>
        <v>10423410176.765329</v>
      </c>
      <c r="EO9">
        <f>SUM('Yearly Emission'!EL$47:'Yearly Emission'!EL63)</f>
        <v>3569090332.1392431</v>
      </c>
      <c r="EP9">
        <f>SUM('Yearly Emission'!EM$47:'Yearly Emission'!EM63)</f>
        <v>836419611.32294559</v>
      </c>
      <c r="EQ9">
        <f>SUM('Yearly Emission'!EN$47:'Yearly Emission'!EN63)</f>
        <v>7511709261.9186811</v>
      </c>
      <c r="ER9">
        <f>SUM('Yearly Emission'!EO$47:'Yearly Emission'!EO63)</f>
        <v>209226659.67088717</v>
      </c>
      <c r="ES9">
        <f>SUM('Yearly Emission'!EP$47:'Yearly Emission'!EP63)</f>
        <v>891831112.96427214</v>
      </c>
      <c r="ET9">
        <f>SUM('Yearly Emission'!EQ$47:'Yearly Emission'!EQ63)</f>
        <v>2108358978.8872952</v>
      </c>
      <c r="EU9">
        <f>SUM('Yearly Emission'!ER$47:'Yearly Emission'!ER63)</f>
        <v>6920814955.9124651</v>
      </c>
      <c r="EV9">
        <f>SUM('Yearly Emission'!ES$47:'Yearly Emission'!ES63)</f>
        <v>830430838.89233851</v>
      </c>
      <c r="EW9">
        <f>SUM('Yearly Emission'!ET$47:'Yearly Emission'!ET63)</f>
        <v>814180506.24227107</v>
      </c>
      <c r="EX9">
        <f>SUM('Yearly Emission'!EU$47:'Yearly Emission'!EU63)</f>
        <v>276164936.56709635</v>
      </c>
      <c r="EY9">
        <f>SUM('Yearly Emission'!EV$47:'Yearly Emission'!EV63)</f>
        <v>826096152.48006749</v>
      </c>
      <c r="EZ9">
        <f>SUM('Yearly Emission'!EW$47:'Yearly Emission'!EW63)</f>
        <v>49016629.876072317</v>
      </c>
      <c r="FA9">
        <f>SUM('Yearly Emission'!EX$47:'Yearly Emission'!EX63)</f>
        <v>370358127.73551333</v>
      </c>
      <c r="FB9">
        <f>SUM('Yearly Emission'!EY$47:'Yearly Emission'!EY63)</f>
        <v>2930283675.6411185</v>
      </c>
      <c r="FD9">
        <f>SUM('Yearly Emission'!FA$47:'Yearly Emission'!FA63)</f>
        <v>17853579935.391438</v>
      </c>
      <c r="FE9">
        <f>SUM('Yearly Emission'!FB$47:'Yearly Emission'!FB63)</f>
        <v>10423410176.765329</v>
      </c>
      <c r="FF9">
        <f>SUM('Yearly Emission'!FC$47:'Yearly Emission'!FC63)</f>
        <v>3569090332.1392431</v>
      </c>
      <c r="FG9">
        <f>SUM('Yearly Emission'!FD$47:'Yearly Emission'!FD63)</f>
        <v>836419611.32294559</v>
      </c>
      <c r="FH9">
        <f>SUM('Yearly Emission'!FE$47:'Yearly Emission'!FE63)</f>
        <v>7511709261.9186811</v>
      </c>
      <c r="FI9">
        <f>SUM('Yearly Emission'!FF$47:'Yearly Emission'!FF63)</f>
        <v>209226659.67088717</v>
      </c>
      <c r="FJ9">
        <f>SUM('Yearly Emission'!FG$47:'Yearly Emission'!FG63)</f>
        <v>891831112.96427214</v>
      </c>
      <c r="FK9">
        <f>SUM('Yearly Emission'!FH$47:'Yearly Emission'!FH63)</f>
        <v>2108358978.8872952</v>
      </c>
      <c r="FL9">
        <f>SUM('Yearly Emission'!FI$47:'Yearly Emission'!FI63)</f>
        <v>6920814955.9124651</v>
      </c>
      <c r="FM9">
        <f>SUM('Yearly Emission'!FJ$47:'Yearly Emission'!FJ63)</f>
        <v>830430838.89233851</v>
      </c>
      <c r="FN9">
        <f>SUM('Yearly Emission'!FK$47:'Yearly Emission'!FK63)</f>
        <v>814180506.24227107</v>
      </c>
      <c r="FO9">
        <f>SUM('Yearly Emission'!FL$47:'Yearly Emission'!FL63)</f>
        <v>276164936.56709635</v>
      </c>
      <c r="FP9">
        <f>SUM('Yearly Emission'!FM$47:'Yearly Emission'!FM63)</f>
        <v>826096152.48006749</v>
      </c>
      <c r="FQ9">
        <f>SUM('Yearly Emission'!FN$47:'Yearly Emission'!FN63)</f>
        <v>49016629.876072317</v>
      </c>
      <c r="FR9">
        <f>SUM('Yearly Emission'!FO$47:'Yearly Emission'!FO63)</f>
        <v>370358127.73551333</v>
      </c>
      <c r="FS9">
        <f>SUM('Yearly Emission'!FP$47:'Yearly Emission'!FP63)</f>
        <v>2930283675.6411185</v>
      </c>
      <c r="FV9">
        <f>SUM('Yearly Emission'!FS$47:'Yearly Emission'!FS63)</f>
        <v>1143.5333333333333</v>
      </c>
      <c r="FW9">
        <f>SUM('Yearly Emission'!FT$47:'Yearly Emission'!FT63)</f>
        <v>22906070635.873787</v>
      </c>
      <c r="FX9">
        <f>SUM('Yearly Emission'!FU$47:'Yearly Emission'!FU63)</f>
        <v>13270320712.171701</v>
      </c>
      <c r="FY9">
        <f>SUM('Yearly Emission'!FV$47:'Yearly Emission'!FV63)</f>
        <v>4698209826.2327976</v>
      </c>
      <c r="FZ9">
        <f>SUM('Yearly Emission'!FW$47:'Yearly Emission'!FW63)</f>
        <v>1253954171.9878154</v>
      </c>
      <c r="GA9">
        <f>SUM('Yearly Emission'!FX$47:'Yearly Emission'!FX63)</f>
        <v>10237456023.447048</v>
      </c>
      <c r="GB9">
        <f>SUM('Yearly Emission'!FY$47:'Yearly Emission'!FY63)</f>
        <v>266093698.90508297</v>
      </c>
      <c r="GC9">
        <f>SUM('Yearly Emission'!FZ$47:'Yearly Emission'!FZ63)</f>
        <v>1130022200.7023847</v>
      </c>
      <c r="GD9">
        <f>SUM('Yearly Emission'!GA$47:'Yearly Emission'!GA63)</f>
        <v>4129195510.7732244</v>
      </c>
      <c r="GE9">
        <f>SUM('Yearly Emission'!GB$47:'Yearly Emission'!GB63)</f>
        <v>10090867225.445988</v>
      </c>
      <c r="GF9">
        <f>SUM('Yearly Emission'!GC$47:'Yearly Emission'!GC63)</f>
        <v>1217529705.9983523</v>
      </c>
      <c r="GG9">
        <f>SUM('Yearly Emission'!GD$47:'Yearly Emission'!GD63)</f>
        <v>1472432481.0214767</v>
      </c>
      <c r="GH9">
        <f>SUM('Yearly Emission'!GE$47:'Yearly Emission'!GE63)</f>
        <v>372781350.47517043</v>
      </c>
      <c r="GI9">
        <f>SUM('Yearly Emission'!GF$47:'Yearly Emission'!GF63)</f>
        <v>1099369701.3100541</v>
      </c>
      <c r="GJ9">
        <f>SUM('Yearly Emission'!GG$47:'Yearly Emission'!GG63)</f>
        <v>265991182.54747236</v>
      </c>
      <c r="GK9">
        <f>SUM('Yearly Emission'!GH$47:'Yearly Emission'!GH63)</f>
        <v>757717097.43944228</v>
      </c>
      <c r="GL9">
        <f>SUM('Yearly Emission'!GI$47:'Yearly Emission'!GI63)</f>
        <v>3996956627.8761697</v>
      </c>
      <c r="GN9">
        <f>SUM('Yearly Emission'!GK$47:'Yearly Emission'!GK63)</f>
        <v>22906070635.873787</v>
      </c>
      <c r="GO9">
        <f>SUM('Yearly Emission'!GL$47:'Yearly Emission'!GL63)</f>
        <v>13270320712.171701</v>
      </c>
      <c r="GP9">
        <f>SUM('Yearly Emission'!GM$47:'Yearly Emission'!GM63)</f>
        <v>4698209826.2327976</v>
      </c>
      <c r="GQ9">
        <f>SUM('Yearly Emission'!GN$47:'Yearly Emission'!GN63)</f>
        <v>1253954171.9878154</v>
      </c>
      <c r="GR9">
        <f>SUM('Yearly Emission'!GO$47:'Yearly Emission'!GO63)</f>
        <v>10237456023.447048</v>
      </c>
      <c r="GS9">
        <f>SUM('Yearly Emission'!GP$47:'Yearly Emission'!GP63)</f>
        <v>266093698.90508297</v>
      </c>
      <c r="GT9">
        <f>SUM('Yearly Emission'!GQ$47:'Yearly Emission'!GQ63)</f>
        <v>1130022200.7023847</v>
      </c>
      <c r="GU9">
        <f>SUM('Yearly Emission'!GR$47:'Yearly Emission'!GR63)</f>
        <v>4129195510.7732244</v>
      </c>
      <c r="GV9">
        <f>SUM('Yearly Emission'!GS$47:'Yearly Emission'!GS63)</f>
        <v>10090867225.445988</v>
      </c>
      <c r="GW9">
        <f>SUM('Yearly Emission'!GT$47:'Yearly Emission'!GT63)</f>
        <v>1217529705.9983523</v>
      </c>
      <c r="GX9">
        <f>SUM('Yearly Emission'!GU$47:'Yearly Emission'!GU63)</f>
        <v>1472432481.0214767</v>
      </c>
      <c r="GY9">
        <f>SUM('Yearly Emission'!GV$47:'Yearly Emission'!GV63)</f>
        <v>372781350.47517043</v>
      </c>
      <c r="GZ9">
        <f>SUM('Yearly Emission'!GW$47:'Yearly Emission'!GW63)</f>
        <v>1099369701.3100541</v>
      </c>
      <c r="HA9">
        <f>SUM('Yearly Emission'!GX$47:'Yearly Emission'!GX63)</f>
        <v>265991182.54747236</v>
      </c>
      <c r="HB9">
        <f>SUM('Yearly Emission'!GY$47:'Yearly Emission'!GY63)</f>
        <v>757717097.43944228</v>
      </c>
      <c r="HC9">
        <f>SUM('Yearly Emission'!GZ$47:'Yearly Emission'!GZ63)</f>
        <v>3996956627.8761697</v>
      </c>
      <c r="HE9">
        <f>SUM('Yearly Emission'!HB$47:'Yearly Emission'!HB63)</f>
        <v>22906070635.873787</v>
      </c>
      <c r="HF9">
        <f>SUM('Yearly Emission'!HC$47:'Yearly Emission'!HC63)</f>
        <v>13270320712.171701</v>
      </c>
      <c r="HG9">
        <f>SUM('Yearly Emission'!HD$47:'Yearly Emission'!HD63)</f>
        <v>4698209826.2327976</v>
      </c>
      <c r="HH9">
        <f>SUM('Yearly Emission'!HE$47:'Yearly Emission'!HE63)</f>
        <v>1253954171.9878154</v>
      </c>
      <c r="HI9">
        <f>SUM('Yearly Emission'!HF$47:'Yearly Emission'!HF63)</f>
        <v>10237456023.447048</v>
      </c>
      <c r="HJ9">
        <f>SUM('Yearly Emission'!HG$47:'Yearly Emission'!HG63)</f>
        <v>266093698.90508297</v>
      </c>
      <c r="HK9">
        <f>SUM('Yearly Emission'!HH$47:'Yearly Emission'!HH63)</f>
        <v>1130022200.7023847</v>
      </c>
      <c r="HL9">
        <f>SUM('Yearly Emission'!HI$47:'Yearly Emission'!HI63)</f>
        <v>4129195510.7732244</v>
      </c>
      <c r="HM9">
        <f>SUM('Yearly Emission'!HJ$47:'Yearly Emission'!HJ63)</f>
        <v>10090867225.445988</v>
      </c>
      <c r="HN9">
        <f>SUM('Yearly Emission'!HK$47:'Yearly Emission'!HK63)</f>
        <v>1217529705.9983523</v>
      </c>
      <c r="HO9">
        <f>SUM('Yearly Emission'!HL$47:'Yearly Emission'!HL63)</f>
        <v>1472432481.0214767</v>
      </c>
      <c r="HP9">
        <f>SUM('Yearly Emission'!HM$47:'Yearly Emission'!HM63)</f>
        <v>372781350.47517043</v>
      </c>
      <c r="HQ9">
        <f>SUM('Yearly Emission'!HN$47:'Yearly Emission'!HN63)</f>
        <v>1099369701.3100541</v>
      </c>
      <c r="HR9">
        <f>SUM('Yearly Emission'!HO$47:'Yearly Emission'!HO63)</f>
        <v>265991182.54747236</v>
      </c>
      <c r="HS9">
        <f>SUM('Yearly Emission'!HP$47:'Yearly Emission'!HP63)</f>
        <v>757717097.43944228</v>
      </c>
      <c r="HT9">
        <f>SUM('Yearly Emission'!HQ$47:'Yearly Emission'!HQ63)</f>
        <v>3996956627.8761697</v>
      </c>
      <c r="HV9">
        <f>SUM('Yearly Emission'!HS$47:'Yearly Emission'!HS63)</f>
        <v>22906070635.873787</v>
      </c>
      <c r="HW9">
        <f>SUM('Yearly Emission'!HT$47:'Yearly Emission'!HT63)</f>
        <v>13270320712.171701</v>
      </c>
      <c r="HX9">
        <f>SUM('Yearly Emission'!HU$47:'Yearly Emission'!HU63)</f>
        <v>4698209826.2327976</v>
      </c>
      <c r="HY9">
        <f>SUM('Yearly Emission'!HV$47:'Yearly Emission'!HV63)</f>
        <v>1253954171.9878154</v>
      </c>
      <c r="HZ9">
        <f>SUM('Yearly Emission'!HW$47:'Yearly Emission'!HW63)</f>
        <v>10237456023.447048</v>
      </c>
      <c r="IA9">
        <f>SUM('Yearly Emission'!HX$47:'Yearly Emission'!HX63)</f>
        <v>266093698.90508297</v>
      </c>
      <c r="IB9">
        <f>SUM('Yearly Emission'!HY$47:'Yearly Emission'!HY63)</f>
        <v>1130022200.7023847</v>
      </c>
      <c r="IC9">
        <f>SUM('Yearly Emission'!HZ$47:'Yearly Emission'!HZ63)</f>
        <v>4129195510.7732244</v>
      </c>
      <c r="ID9">
        <f>SUM('Yearly Emission'!IA$47:'Yearly Emission'!IA63)</f>
        <v>10090867225.445988</v>
      </c>
      <c r="IE9">
        <f>SUM('Yearly Emission'!IB$47:'Yearly Emission'!IB63)</f>
        <v>1217529705.9983523</v>
      </c>
      <c r="IF9">
        <f>SUM('Yearly Emission'!IC$47:'Yearly Emission'!IC63)</f>
        <v>1472432481.0214767</v>
      </c>
      <c r="IG9">
        <f>SUM('Yearly Emission'!ID$47:'Yearly Emission'!ID63)</f>
        <v>372781350.47517043</v>
      </c>
      <c r="IH9">
        <f>SUM('Yearly Emission'!IE$47:'Yearly Emission'!IE63)</f>
        <v>1099369701.3100541</v>
      </c>
      <c r="II9">
        <f>SUM('Yearly Emission'!IF$47:'Yearly Emission'!IF63)</f>
        <v>265991182.54747236</v>
      </c>
      <c r="IJ9">
        <f>SUM('Yearly Emission'!IG$47:'Yearly Emission'!IG63)</f>
        <v>757717097.43944228</v>
      </c>
      <c r="IK9">
        <f>SUM('Yearly Emission'!IH$47:'Yearly Emission'!IH63)</f>
        <v>3996956627.8761697</v>
      </c>
      <c r="IM9">
        <f>SUM('Yearly Emission'!IJ$47:'Yearly Emission'!IJ63)</f>
        <v>22906070635.873787</v>
      </c>
      <c r="IN9">
        <f>SUM('Yearly Emission'!IK$47:'Yearly Emission'!IK63)</f>
        <v>13270320712.171701</v>
      </c>
      <c r="IO9">
        <f>SUM('Yearly Emission'!IL$47:'Yearly Emission'!IL63)</f>
        <v>4698209826.2327976</v>
      </c>
      <c r="IP9">
        <f>SUM('Yearly Emission'!IM$47:'Yearly Emission'!IM63)</f>
        <v>1253954171.9878154</v>
      </c>
      <c r="IQ9">
        <f>SUM('Yearly Emission'!IN$47:'Yearly Emission'!IN63)</f>
        <v>10237456023.447048</v>
      </c>
      <c r="IR9">
        <f>SUM('Yearly Emission'!IO$47:'Yearly Emission'!IO63)</f>
        <v>266093698.90508297</v>
      </c>
      <c r="IS9">
        <f>SUM('Yearly Emission'!IP$47:'Yearly Emission'!IP63)</f>
        <v>1130022200.7023847</v>
      </c>
      <c r="IT9">
        <f>SUM('Yearly Emission'!IQ$47:'Yearly Emission'!IQ63)</f>
        <v>4129195510.7732244</v>
      </c>
      <c r="IU9">
        <f>SUM('Yearly Emission'!IR$47:'Yearly Emission'!IR63)</f>
        <v>10090867225.445988</v>
      </c>
      <c r="IV9">
        <f>SUM('Yearly Emission'!IS$47:'Yearly Emission'!IS63)</f>
        <v>1217529705.9983523</v>
      </c>
      <c r="IW9">
        <f>SUM('Yearly Emission'!IT$47:'Yearly Emission'!IT63)</f>
        <v>1472432481.0214767</v>
      </c>
      <c r="IX9">
        <f>SUM('Yearly Emission'!IU$47:'Yearly Emission'!IU63)</f>
        <v>372781350.47517043</v>
      </c>
      <c r="IY9">
        <f>SUM('Yearly Emission'!IV$47:'Yearly Emission'!IV63)</f>
        <v>1099369701.3100541</v>
      </c>
      <c r="IZ9">
        <f>SUM('Yearly Emission'!IW$47:'Yearly Emission'!IW63)</f>
        <v>265991182.54747236</v>
      </c>
      <c r="JA9">
        <f>SUM('Yearly Emission'!IX$47:'Yearly Emission'!IX63)</f>
        <v>757717097.43944228</v>
      </c>
      <c r="JB9">
        <f>SUM('Yearly Emission'!IY$47:'Yearly Emission'!IY63)</f>
        <v>3996956627.8761697</v>
      </c>
    </row>
    <row r="10" spans="4:262" x14ac:dyDescent="0.25">
      <c r="D10">
        <v>2027</v>
      </c>
      <c r="E10">
        <f>SUM('Yearly Emission'!B$47:'Yearly Emission'!B64)</f>
        <v>18122517765.074707</v>
      </c>
      <c r="F10">
        <f>SUM('Yearly Emission'!C$47:'Yearly Emission'!C64)</f>
        <v>9799963224.3903465</v>
      </c>
      <c r="G10">
        <f>SUM('Yearly Emission'!D$47:'Yearly Emission'!D64)</f>
        <v>3320522181.0801377</v>
      </c>
      <c r="H10">
        <f>SUM('Yearly Emission'!E$47:'Yearly Emission'!E64)</f>
        <v>876616513.42163169</v>
      </c>
      <c r="I10">
        <f>SUM('Yearly Emission'!F$47:'Yearly Emission'!F64)</f>
        <v>7876258410.9325027</v>
      </c>
      <c r="J10">
        <f>SUM('Yearly Emission'!G$47:'Yearly Emission'!G64)</f>
        <v>198686232.31765619</v>
      </c>
      <c r="K10">
        <f>SUM('Yearly Emission'!H$47:'Yearly Emission'!H64)</f>
        <v>858672873.88689828</v>
      </c>
      <c r="L10">
        <f>SUM('Yearly Emission'!I$47:'Yearly Emission'!I64)</f>
        <v>1993340547.8362138</v>
      </c>
      <c r="M10">
        <f>SUM('Yearly Emission'!J$47:'Yearly Emission'!J64)</f>
        <v>10507667340.680191</v>
      </c>
      <c r="N10">
        <f>SUM('Yearly Emission'!K$47:'Yearly Emission'!K64)</f>
        <v>885127059.3947494</v>
      </c>
      <c r="O10">
        <f>SUM('Yearly Emission'!L$47:'Yearly Emission'!L64)</f>
        <v>859880823.10528922</v>
      </c>
      <c r="P10">
        <f>SUM('Yearly Emission'!M$47:'Yearly Emission'!M64)</f>
        <v>261077916.36589468</v>
      </c>
      <c r="Q10">
        <f>SUM('Yearly Emission'!N$47:'Yearly Emission'!N64)</f>
        <v>813614248.0443821</v>
      </c>
      <c r="R10">
        <f>SUM('Yearly Emission'!O$47:'Yearly Emission'!O64)</f>
        <v>94287044.77627033</v>
      </c>
      <c r="S10">
        <f>SUM('Yearly Emission'!P$47:'Yearly Emission'!P64)</f>
        <v>352646251.35643899</v>
      </c>
      <c r="T10">
        <f>SUM('Yearly Emission'!Q$47:'Yearly Emission'!Q64)</f>
        <v>2789907275.7482023</v>
      </c>
      <c r="V10">
        <f>SUM('Yearly Emission'!S$47:'Yearly Emission'!S64)</f>
        <v>18122517765.074707</v>
      </c>
      <c r="W10">
        <f>SUM('Yearly Emission'!T$47:'Yearly Emission'!T64)</f>
        <v>9799963224.3903465</v>
      </c>
      <c r="X10">
        <f>SUM('Yearly Emission'!U$47:'Yearly Emission'!U64)</f>
        <v>3320522181.0801377</v>
      </c>
      <c r="Y10">
        <f>SUM('Yearly Emission'!V$47:'Yearly Emission'!V64)</f>
        <v>876616513.42163169</v>
      </c>
      <c r="Z10">
        <f>SUM('Yearly Emission'!W$47:'Yearly Emission'!W64)</f>
        <v>7876258410.9325027</v>
      </c>
      <c r="AA10">
        <f>SUM('Yearly Emission'!X$47:'Yearly Emission'!X64)</f>
        <v>198686232.31765619</v>
      </c>
      <c r="AB10">
        <f>SUM('Yearly Emission'!Y$47:'Yearly Emission'!Y64)</f>
        <v>858672873.88689828</v>
      </c>
      <c r="AC10">
        <f>SUM('Yearly Emission'!Z$47:'Yearly Emission'!Z64)</f>
        <v>1993340547.8362138</v>
      </c>
      <c r="AD10">
        <f>SUM('Yearly Emission'!AA$47:'Yearly Emission'!AA64)</f>
        <v>10507667340.680191</v>
      </c>
      <c r="AE10">
        <f>SUM('Yearly Emission'!AB$47:'Yearly Emission'!AB64)</f>
        <v>885127059.3947494</v>
      </c>
      <c r="AF10">
        <f>SUM('Yearly Emission'!AC$47:'Yearly Emission'!AC64)</f>
        <v>859880823.10528922</v>
      </c>
      <c r="AG10">
        <f>SUM('Yearly Emission'!AD$47:'Yearly Emission'!AD64)</f>
        <v>261077916.36589468</v>
      </c>
      <c r="AH10">
        <f>SUM('Yearly Emission'!AE$47:'Yearly Emission'!AE64)</f>
        <v>813614248.0443821</v>
      </c>
      <c r="AI10">
        <f>SUM('Yearly Emission'!AF$47:'Yearly Emission'!AF64)</f>
        <v>94287044.77627033</v>
      </c>
      <c r="AJ10">
        <f>SUM('Yearly Emission'!AG$47:'Yearly Emission'!AG64)</f>
        <v>352646251.35643899</v>
      </c>
      <c r="AK10">
        <f>SUM('Yearly Emission'!AH$47:'Yearly Emission'!AH64)</f>
        <v>2789907275.7482023</v>
      </c>
      <c r="AM10">
        <f>SUM('Yearly Emission'!AJ$47:'Yearly Emission'!AJ64)</f>
        <v>18122517765.074707</v>
      </c>
      <c r="AN10">
        <f>SUM('Yearly Emission'!AK$47:'Yearly Emission'!AK64)</f>
        <v>9799963224.3903465</v>
      </c>
      <c r="AO10">
        <f>SUM('Yearly Emission'!AL$47:'Yearly Emission'!AL64)</f>
        <v>3320522181.0801377</v>
      </c>
      <c r="AP10">
        <f>SUM('Yearly Emission'!AM$47:'Yearly Emission'!AM64)</f>
        <v>876616513.42163169</v>
      </c>
      <c r="AQ10">
        <f>SUM('Yearly Emission'!AN$47:'Yearly Emission'!AN64)</f>
        <v>7876258410.9325027</v>
      </c>
      <c r="AR10">
        <f>SUM('Yearly Emission'!AO$47:'Yearly Emission'!AO64)</f>
        <v>198686232.31765619</v>
      </c>
      <c r="AS10">
        <f>SUM('Yearly Emission'!AP$47:'Yearly Emission'!AP64)</f>
        <v>858672873.88689828</v>
      </c>
      <c r="AT10">
        <f>SUM('Yearly Emission'!AQ$47:'Yearly Emission'!AQ64)</f>
        <v>1993340547.8362138</v>
      </c>
      <c r="AU10">
        <f>SUM('Yearly Emission'!AR$47:'Yearly Emission'!AR64)</f>
        <v>10507667340.680191</v>
      </c>
      <c r="AV10">
        <f>SUM('Yearly Emission'!AS$47:'Yearly Emission'!AS64)</f>
        <v>885127059.3947494</v>
      </c>
      <c r="AW10">
        <f>SUM('Yearly Emission'!AT$47:'Yearly Emission'!AT64)</f>
        <v>859880823.10528922</v>
      </c>
      <c r="AX10">
        <f>SUM('Yearly Emission'!AU$47:'Yearly Emission'!AU64)</f>
        <v>261077916.36589468</v>
      </c>
      <c r="AY10">
        <f>SUM('Yearly Emission'!AV$47:'Yearly Emission'!AV64)</f>
        <v>813614248.0443821</v>
      </c>
      <c r="AZ10">
        <f>SUM('Yearly Emission'!AW$47:'Yearly Emission'!AW64)</f>
        <v>94287044.77627033</v>
      </c>
      <c r="BA10">
        <f>SUM('Yearly Emission'!AX$47:'Yearly Emission'!AX64)</f>
        <v>352646251.35643899</v>
      </c>
      <c r="BB10">
        <f>SUM('Yearly Emission'!AY$47:'Yearly Emission'!AY64)</f>
        <v>2789907275.7482023</v>
      </c>
      <c r="BD10">
        <f>SUM('Yearly Emission'!BA$47:'Yearly Emission'!BA64)</f>
        <v>18122517765.074707</v>
      </c>
      <c r="BE10">
        <f>SUM('Yearly Emission'!BB$47:'Yearly Emission'!BB64)</f>
        <v>9799963224.3903465</v>
      </c>
      <c r="BF10">
        <f>SUM('Yearly Emission'!BC$47:'Yearly Emission'!BC64)</f>
        <v>3320522181.0801377</v>
      </c>
      <c r="BG10">
        <f>SUM('Yearly Emission'!BD$47:'Yearly Emission'!BD64)</f>
        <v>876616513.42163169</v>
      </c>
      <c r="BH10">
        <f>SUM('Yearly Emission'!BE$47:'Yearly Emission'!BE64)</f>
        <v>7876258410.9325027</v>
      </c>
      <c r="BI10">
        <f>SUM('Yearly Emission'!BF$47:'Yearly Emission'!BF64)</f>
        <v>198686232.31765619</v>
      </c>
      <c r="BJ10">
        <f>SUM('Yearly Emission'!BG$47:'Yearly Emission'!BG64)</f>
        <v>858672873.88689828</v>
      </c>
      <c r="BK10">
        <f>SUM('Yearly Emission'!BH$47:'Yearly Emission'!BH64)</f>
        <v>1993340547.8362138</v>
      </c>
      <c r="BL10">
        <f>SUM('Yearly Emission'!BI$47:'Yearly Emission'!BI64)</f>
        <v>10507667340.680191</v>
      </c>
      <c r="BM10">
        <f>SUM('Yearly Emission'!BJ$47:'Yearly Emission'!BJ64)</f>
        <v>885127059.3947494</v>
      </c>
      <c r="BN10">
        <f>SUM('Yearly Emission'!BK$47:'Yearly Emission'!BK64)</f>
        <v>859880823.10528922</v>
      </c>
      <c r="BO10">
        <f>SUM('Yearly Emission'!BL$47:'Yearly Emission'!BL64)</f>
        <v>261077916.36589468</v>
      </c>
      <c r="BP10">
        <f>SUM('Yearly Emission'!BM$47:'Yearly Emission'!BM64)</f>
        <v>813614248.0443821</v>
      </c>
      <c r="BQ10">
        <f>SUM('Yearly Emission'!BN$47:'Yearly Emission'!BN64)</f>
        <v>94287044.77627033</v>
      </c>
      <c r="BR10">
        <f>SUM('Yearly Emission'!BO$47:'Yearly Emission'!BO64)</f>
        <v>352646251.35643899</v>
      </c>
      <c r="BS10">
        <f>SUM('Yearly Emission'!BP$47:'Yearly Emission'!BP64)</f>
        <v>2789907275.7482023</v>
      </c>
      <c r="BU10">
        <f>SUM('Yearly Emission'!BR$47:'Yearly Emission'!BR64)</f>
        <v>18122517765.074707</v>
      </c>
      <c r="BV10">
        <f>SUM('Yearly Emission'!BS$47:'Yearly Emission'!BS64)</f>
        <v>9799963224.3903465</v>
      </c>
      <c r="BW10">
        <f>SUM('Yearly Emission'!BT$47:'Yearly Emission'!BT64)</f>
        <v>3320522181.0801377</v>
      </c>
      <c r="BX10">
        <f>SUM('Yearly Emission'!BU$47:'Yearly Emission'!BU64)</f>
        <v>876616513.42163169</v>
      </c>
      <c r="BY10">
        <f>SUM('Yearly Emission'!BV$47:'Yearly Emission'!BV64)</f>
        <v>7876258410.9325027</v>
      </c>
      <c r="BZ10">
        <f>SUM('Yearly Emission'!BW$47:'Yearly Emission'!BW64)</f>
        <v>198686232.31765619</v>
      </c>
      <c r="CA10">
        <f>SUM('Yearly Emission'!BX$47:'Yearly Emission'!BX64)</f>
        <v>858672873.88689828</v>
      </c>
      <c r="CB10">
        <f>SUM('Yearly Emission'!BY$47:'Yearly Emission'!BY64)</f>
        <v>1993340547.8362138</v>
      </c>
      <c r="CC10">
        <f>SUM('Yearly Emission'!BZ$47:'Yearly Emission'!BZ64)</f>
        <v>10507667340.680191</v>
      </c>
      <c r="CD10">
        <f>SUM('Yearly Emission'!CA$47:'Yearly Emission'!CA64)</f>
        <v>885127059.3947494</v>
      </c>
      <c r="CE10">
        <f>SUM('Yearly Emission'!CB$47:'Yearly Emission'!CB64)</f>
        <v>859880823.10528922</v>
      </c>
      <c r="CF10">
        <f>SUM('Yearly Emission'!CC$47:'Yearly Emission'!CC64)</f>
        <v>261077916.36589468</v>
      </c>
      <c r="CG10">
        <f>SUM('Yearly Emission'!CD$47:'Yearly Emission'!CD64)</f>
        <v>813614248.0443821</v>
      </c>
      <c r="CH10">
        <f>SUM('Yearly Emission'!CE$47:'Yearly Emission'!CE64)</f>
        <v>94287044.77627033</v>
      </c>
      <c r="CI10">
        <f>SUM('Yearly Emission'!CF$47:'Yearly Emission'!CF64)</f>
        <v>352646251.35643899</v>
      </c>
      <c r="CJ10">
        <f>SUM('Yearly Emission'!CG$47:'Yearly Emission'!CG64)</f>
        <v>2789907275.7482023</v>
      </c>
      <c r="CM10">
        <f>SUM('Yearly Emission'!CJ$47:'Yearly Emission'!CJ64)</f>
        <v>1211.0999999999999</v>
      </c>
      <c r="CN10">
        <f>SUM('Yearly Emission'!CK$47:'Yearly Emission'!CK64)</f>
        <v>20054906372.015591</v>
      </c>
      <c r="CO10">
        <f>SUM('Yearly Emission'!CL$47:'Yearly Emission'!CL64)</f>
        <v>11669918037.298666</v>
      </c>
      <c r="CP10">
        <f>SUM('Yearly Emission'!CM$47:'Yearly Emission'!CM64)</f>
        <v>3934801264.0921812</v>
      </c>
      <c r="CQ10">
        <f>SUM('Yearly Emission'!CN$47:'Yearly Emission'!CN64)</f>
        <v>957852745.13767695</v>
      </c>
      <c r="CR10">
        <f>SUM('Yearly Emission'!CO$47:'Yearly Emission'!CO64)</f>
        <v>8752625163.3858414</v>
      </c>
      <c r="CS10">
        <f>SUM('Yearly Emission'!CP$47:'Yearly Emission'!CP64)</f>
        <v>234503322.35757014</v>
      </c>
      <c r="CT10">
        <f>SUM('Yearly Emission'!CQ$47:'Yearly Emission'!CQ64)</f>
        <v>1002408961.6967007</v>
      </c>
      <c r="CU10">
        <f>SUM('Yearly Emission'!CR$47:'Yearly Emission'!CR64)</f>
        <v>2464512769.5134258</v>
      </c>
      <c r="CV10">
        <f>SUM('Yearly Emission'!CS$47:'Yearly Emission'!CS64)</f>
        <v>7740984955.2222624</v>
      </c>
      <c r="CW10">
        <f>SUM('Yearly Emission'!CT$47:'Yearly Emission'!CT64)</f>
        <v>1044706685.2516923</v>
      </c>
      <c r="CX10">
        <f>SUM('Yearly Emission'!CU$47:'Yearly Emission'!CU64)</f>
        <v>1075232837.1826766</v>
      </c>
      <c r="CY10">
        <f>SUM('Yearly Emission'!CV$47:'Yearly Emission'!CV64)</f>
        <v>315593204.17198253</v>
      </c>
      <c r="CZ10">
        <f>SUM('Yearly Emission'!CW$47:'Yearly Emission'!CW64)</f>
        <v>1006182583.4089388</v>
      </c>
      <c r="DA10">
        <f>SUM('Yearly Emission'!CX$47:'Yearly Emission'!CX64)</f>
        <v>100639405.26851079</v>
      </c>
      <c r="DB10">
        <f>SUM('Yearly Emission'!CY$47:'Yearly Emission'!CY64)</f>
        <v>452788025.88221157</v>
      </c>
      <c r="DC10">
        <f>SUM('Yearly Emission'!CZ$47:'Yearly Emission'!CZ64)</f>
        <v>3387860318.5572848</v>
      </c>
      <c r="DE10">
        <f>SUM('Yearly Emission'!DB$47:'Yearly Emission'!DB64)</f>
        <v>20054906372.015591</v>
      </c>
      <c r="DF10">
        <f>SUM('Yearly Emission'!DC$47:'Yearly Emission'!DC64)</f>
        <v>11669918037.298666</v>
      </c>
      <c r="DG10">
        <f>SUM('Yearly Emission'!DD$47:'Yearly Emission'!DD64)</f>
        <v>3934801264.0921812</v>
      </c>
      <c r="DH10">
        <f>SUM('Yearly Emission'!DE$47:'Yearly Emission'!DE64)</f>
        <v>957852745.13767695</v>
      </c>
      <c r="DI10">
        <f>SUM('Yearly Emission'!DF$47:'Yearly Emission'!DF64)</f>
        <v>8752625163.3858414</v>
      </c>
      <c r="DJ10">
        <f>SUM('Yearly Emission'!DG$47:'Yearly Emission'!DG64)</f>
        <v>234503322.35757014</v>
      </c>
      <c r="DK10">
        <f>SUM('Yearly Emission'!DH$47:'Yearly Emission'!DH64)</f>
        <v>1002408961.6967007</v>
      </c>
      <c r="DL10">
        <f>SUM('Yearly Emission'!DI$47:'Yearly Emission'!DI64)</f>
        <v>2464512769.5134258</v>
      </c>
      <c r="DM10">
        <f>SUM('Yearly Emission'!DJ$47:'Yearly Emission'!DJ64)</f>
        <v>7740984955.2222624</v>
      </c>
      <c r="DN10">
        <f>SUM('Yearly Emission'!DK$47:'Yearly Emission'!DK64)</f>
        <v>1044706685.2516923</v>
      </c>
      <c r="DO10">
        <f>SUM('Yearly Emission'!DL$47:'Yearly Emission'!DL64)</f>
        <v>1075232837.1826766</v>
      </c>
      <c r="DP10">
        <f>SUM('Yearly Emission'!DM$47:'Yearly Emission'!DM64)</f>
        <v>315593204.17198253</v>
      </c>
      <c r="DQ10">
        <f>SUM('Yearly Emission'!DN$47:'Yearly Emission'!DN64)</f>
        <v>1006182583.4089388</v>
      </c>
      <c r="DR10">
        <f>SUM('Yearly Emission'!DO$47:'Yearly Emission'!DO64)</f>
        <v>100639405.26851079</v>
      </c>
      <c r="DS10">
        <f>SUM('Yearly Emission'!DP$47:'Yearly Emission'!DP64)</f>
        <v>452788025.88221157</v>
      </c>
      <c r="DT10">
        <f>SUM('Yearly Emission'!DQ$47:'Yearly Emission'!DQ64)</f>
        <v>3387860318.5572848</v>
      </c>
      <c r="DV10">
        <f>SUM('Yearly Emission'!DS$47:'Yearly Emission'!DS64)</f>
        <v>20054906372.015591</v>
      </c>
      <c r="DW10">
        <f>SUM('Yearly Emission'!DT$47:'Yearly Emission'!DT64)</f>
        <v>11669918037.298666</v>
      </c>
      <c r="DX10">
        <f>SUM('Yearly Emission'!DU$47:'Yearly Emission'!DU64)</f>
        <v>3934801264.0921812</v>
      </c>
      <c r="DY10">
        <f>SUM('Yearly Emission'!DV$47:'Yearly Emission'!DV64)</f>
        <v>957852745.13767695</v>
      </c>
      <c r="DZ10">
        <f>SUM('Yearly Emission'!DW$47:'Yearly Emission'!DW64)</f>
        <v>8752625163.3858414</v>
      </c>
      <c r="EA10">
        <f>SUM('Yearly Emission'!DX$47:'Yearly Emission'!DX64)</f>
        <v>234503322.35757014</v>
      </c>
      <c r="EB10">
        <f>SUM('Yearly Emission'!DY$47:'Yearly Emission'!DY64)</f>
        <v>1002408961.6967007</v>
      </c>
      <c r="EC10">
        <f>SUM('Yearly Emission'!DZ$47:'Yearly Emission'!DZ64)</f>
        <v>2464512769.5134258</v>
      </c>
      <c r="ED10">
        <f>SUM('Yearly Emission'!EA$47:'Yearly Emission'!EA64)</f>
        <v>7740984955.2222624</v>
      </c>
      <c r="EE10">
        <f>SUM('Yearly Emission'!EB$47:'Yearly Emission'!EB64)</f>
        <v>1044706685.2516923</v>
      </c>
      <c r="EF10">
        <f>SUM('Yearly Emission'!EC$47:'Yearly Emission'!EC64)</f>
        <v>1075232837.1826766</v>
      </c>
      <c r="EG10">
        <f>SUM('Yearly Emission'!ED$47:'Yearly Emission'!ED64)</f>
        <v>315593204.17198253</v>
      </c>
      <c r="EH10">
        <f>SUM('Yearly Emission'!EE$47:'Yearly Emission'!EE64)</f>
        <v>1006182583.4089388</v>
      </c>
      <c r="EI10">
        <f>SUM('Yearly Emission'!EF$47:'Yearly Emission'!EF64)</f>
        <v>100639405.26851079</v>
      </c>
      <c r="EJ10">
        <f>SUM('Yearly Emission'!EG$47:'Yearly Emission'!EG64)</f>
        <v>452788025.88221157</v>
      </c>
      <c r="EK10">
        <f>SUM('Yearly Emission'!EH$47:'Yearly Emission'!EH64)</f>
        <v>3387860318.5572848</v>
      </c>
      <c r="EM10">
        <f>SUM('Yearly Emission'!EJ$47:'Yearly Emission'!EJ64)</f>
        <v>20054906372.015591</v>
      </c>
      <c r="EN10">
        <f>SUM('Yearly Emission'!EK$47:'Yearly Emission'!EK64)</f>
        <v>11669918037.298666</v>
      </c>
      <c r="EO10">
        <f>SUM('Yearly Emission'!EL$47:'Yearly Emission'!EL64)</f>
        <v>3934801264.0921812</v>
      </c>
      <c r="EP10">
        <f>SUM('Yearly Emission'!EM$47:'Yearly Emission'!EM64)</f>
        <v>957852745.13767695</v>
      </c>
      <c r="EQ10">
        <f>SUM('Yearly Emission'!EN$47:'Yearly Emission'!EN64)</f>
        <v>8752625163.3858414</v>
      </c>
      <c r="ER10">
        <f>SUM('Yearly Emission'!EO$47:'Yearly Emission'!EO64)</f>
        <v>234503322.35757014</v>
      </c>
      <c r="ES10">
        <f>SUM('Yearly Emission'!EP$47:'Yearly Emission'!EP64)</f>
        <v>1002408961.6967007</v>
      </c>
      <c r="ET10">
        <f>SUM('Yearly Emission'!EQ$47:'Yearly Emission'!EQ64)</f>
        <v>2464512769.5134258</v>
      </c>
      <c r="EU10">
        <f>SUM('Yearly Emission'!ER$47:'Yearly Emission'!ER64)</f>
        <v>7740984955.2222624</v>
      </c>
      <c r="EV10">
        <f>SUM('Yearly Emission'!ES$47:'Yearly Emission'!ES64)</f>
        <v>1044706685.2516923</v>
      </c>
      <c r="EW10">
        <f>SUM('Yearly Emission'!ET$47:'Yearly Emission'!ET64)</f>
        <v>1075232837.1826766</v>
      </c>
      <c r="EX10">
        <f>SUM('Yearly Emission'!EU$47:'Yearly Emission'!EU64)</f>
        <v>315593204.17198253</v>
      </c>
      <c r="EY10">
        <f>SUM('Yearly Emission'!EV$47:'Yearly Emission'!EV64)</f>
        <v>1006182583.4089388</v>
      </c>
      <c r="EZ10">
        <f>SUM('Yearly Emission'!EW$47:'Yearly Emission'!EW64)</f>
        <v>100639405.26851079</v>
      </c>
      <c r="FA10">
        <f>SUM('Yearly Emission'!EX$47:'Yearly Emission'!EX64)</f>
        <v>452788025.88221157</v>
      </c>
      <c r="FB10">
        <f>SUM('Yearly Emission'!EY$47:'Yearly Emission'!EY64)</f>
        <v>3387860318.5572848</v>
      </c>
      <c r="FD10">
        <f>SUM('Yearly Emission'!FA$47:'Yearly Emission'!FA64)</f>
        <v>20054906372.015591</v>
      </c>
      <c r="FE10">
        <f>SUM('Yearly Emission'!FB$47:'Yearly Emission'!FB64)</f>
        <v>11669918037.298666</v>
      </c>
      <c r="FF10">
        <f>SUM('Yearly Emission'!FC$47:'Yearly Emission'!FC64)</f>
        <v>3934801264.0921812</v>
      </c>
      <c r="FG10">
        <f>SUM('Yearly Emission'!FD$47:'Yearly Emission'!FD64)</f>
        <v>957852745.13767695</v>
      </c>
      <c r="FH10">
        <f>SUM('Yearly Emission'!FE$47:'Yearly Emission'!FE64)</f>
        <v>8752625163.3858414</v>
      </c>
      <c r="FI10">
        <f>SUM('Yearly Emission'!FF$47:'Yearly Emission'!FF64)</f>
        <v>234503322.35757014</v>
      </c>
      <c r="FJ10">
        <f>SUM('Yearly Emission'!FG$47:'Yearly Emission'!FG64)</f>
        <v>1002408961.6967007</v>
      </c>
      <c r="FK10">
        <f>SUM('Yearly Emission'!FH$47:'Yearly Emission'!FH64)</f>
        <v>2464512769.5134258</v>
      </c>
      <c r="FL10">
        <f>SUM('Yearly Emission'!FI$47:'Yearly Emission'!FI64)</f>
        <v>7740984955.2222624</v>
      </c>
      <c r="FM10">
        <f>SUM('Yearly Emission'!FJ$47:'Yearly Emission'!FJ64)</f>
        <v>1044706685.2516923</v>
      </c>
      <c r="FN10">
        <f>SUM('Yearly Emission'!FK$47:'Yearly Emission'!FK64)</f>
        <v>1075232837.1826766</v>
      </c>
      <c r="FO10">
        <f>SUM('Yearly Emission'!FL$47:'Yearly Emission'!FL64)</f>
        <v>315593204.17198253</v>
      </c>
      <c r="FP10">
        <f>SUM('Yearly Emission'!FM$47:'Yearly Emission'!FM64)</f>
        <v>1006182583.4089388</v>
      </c>
      <c r="FQ10">
        <f>SUM('Yearly Emission'!FN$47:'Yearly Emission'!FN64)</f>
        <v>100639405.26851079</v>
      </c>
      <c r="FR10">
        <f>SUM('Yearly Emission'!FO$47:'Yearly Emission'!FO64)</f>
        <v>452788025.88221157</v>
      </c>
      <c r="FS10">
        <f>SUM('Yearly Emission'!FP$47:'Yearly Emission'!FP64)</f>
        <v>3387860318.5572848</v>
      </c>
      <c r="FV10">
        <f>SUM('Yearly Emission'!FS$47:'Yearly Emission'!FS64)</f>
        <v>1211.0999999999999</v>
      </c>
      <c r="FW10">
        <f>SUM('Yearly Emission'!FT$47:'Yearly Emission'!FT64)</f>
        <v>23747432062.008263</v>
      </c>
      <c r="FX10">
        <f>SUM('Yearly Emission'!FU$47:'Yearly Emission'!FU64)</f>
        <v>13777902778.468264</v>
      </c>
      <c r="FY10">
        <f>SUM('Yearly Emission'!FV$47:'Yearly Emission'!FV64)</f>
        <v>4917937286.6682234</v>
      </c>
      <c r="FZ10">
        <f>SUM('Yearly Emission'!FW$47:'Yearly Emission'!FW64)</f>
        <v>1497745064.1822171</v>
      </c>
      <c r="GA10">
        <f>SUM('Yearly Emission'!FX$47:'Yearly Emission'!FX64)</f>
        <v>11180611171.258928</v>
      </c>
      <c r="GB10">
        <f>SUM('Yearly Emission'!FY$47:'Yearly Emission'!FY64)</f>
        <v>290481092.27687848</v>
      </c>
      <c r="GC10">
        <f>SUM('Yearly Emission'!FZ$47:'Yearly Emission'!FZ64)</f>
        <v>1175595599.0342033</v>
      </c>
      <c r="GD10">
        <f>SUM('Yearly Emission'!GA$47:'Yearly Emission'!GA64)</f>
        <v>5410761498.6806335</v>
      </c>
      <c r="GE10">
        <f>SUM('Yearly Emission'!GB$47:'Yearly Emission'!GB64)</f>
        <v>12353903766.634201</v>
      </c>
      <c r="GF10">
        <f>SUM('Yearly Emission'!GC$47:'Yearly Emission'!GC64)</f>
        <v>1541808096.4083495</v>
      </c>
      <c r="GG10">
        <f>SUM('Yearly Emission'!GD$47:'Yearly Emission'!GD64)</f>
        <v>2326508948.7514687</v>
      </c>
      <c r="GH10">
        <f>SUM('Yearly Emission'!GE$47:'Yearly Emission'!GE64)</f>
        <v>415154664.9013359</v>
      </c>
      <c r="GI10">
        <f>SUM('Yearly Emission'!GF$47:'Yearly Emission'!GF64)</f>
        <v>1241375052.2599423</v>
      </c>
      <c r="GJ10">
        <f>SUM('Yearly Emission'!GG$47:'Yearly Emission'!GG64)</f>
        <v>481702768.18116546</v>
      </c>
      <c r="GK10">
        <f>SUM('Yearly Emission'!GH$47:'Yearly Emission'!GH64)</f>
        <v>984376801.28371322</v>
      </c>
      <c r="GL10">
        <f>SUM('Yearly Emission'!GI$47:'Yearly Emission'!GI64)</f>
        <v>4750042966.3709135</v>
      </c>
      <c r="GN10">
        <f>SUM('Yearly Emission'!GK$47:'Yearly Emission'!GK64)</f>
        <v>23747432062.008263</v>
      </c>
      <c r="GO10">
        <f>SUM('Yearly Emission'!GL$47:'Yearly Emission'!GL64)</f>
        <v>13777902778.468264</v>
      </c>
      <c r="GP10">
        <f>SUM('Yearly Emission'!GM$47:'Yearly Emission'!GM64)</f>
        <v>4917937286.6682234</v>
      </c>
      <c r="GQ10">
        <f>SUM('Yearly Emission'!GN$47:'Yearly Emission'!GN64)</f>
        <v>1497745064.1822171</v>
      </c>
      <c r="GR10">
        <f>SUM('Yearly Emission'!GO$47:'Yearly Emission'!GO64)</f>
        <v>11180611171.258928</v>
      </c>
      <c r="GS10">
        <f>SUM('Yearly Emission'!GP$47:'Yearly Emission'!GP64)</f>
        <v>290481092.27687848</v>
      </c>
      <c r="GT10">
        <f>SUM('Yearly Emission'!GQ$47:'Yearly Emission'!GQ64)</f>
        <v>1175595599.0342033</v>
      </c>
      <c r="GU10">
        <f>SUM('Yearly Emission'!GR$47:'Yearly Emission'!GR64)</f>
        <v>5410761498.6806335</v>
      </c>
      <c r="GV10">
        <f>SUM('Yearly Emission'!GS$47:'Yearly Emission'!GS64)</f>
        <v>12353903766.634201</v>
      </c>
      <c r="GW10">
        <f>SUM('Yearly Emission'!GT$47:'Yearly Emission'!GT64)</f>
        <v>1541808096.4083495</v>
      </c>
      <c r="GX10">
        <f>SUM('Yearly Emission'!GU$47:'Yearly Emission'!GU64)</f>
        <v>2326508948.7514687</v>
      </c>
      <c r="GY10">
        <f>SUM('Yearly Emission'!GV$47:'Yearly Emission'!GV64)</f>
        <v>415154664.9013359</v>
      </c>
      <c r="GZ10">
        <f>SUM('Yearly Emission'!GW$47:'Yearly Emission'!GW64)</f>
        <v>1241375052.2599423</v>
      </c>
      <c r="HA10">
        <f>SUM('Yearly Emission'!GX$47:'Yearly Emission'!GX64)</f>
        <v>481702768.18116546</v>
      </c>
      <c r="HB10">
        <f>SUM('Yearly Emission'!GY$47:'Yearly Emission'!GY64)</f>
        <v>984376801.28371322</v>
      </c>
      <c r="HC10">
        <f>SUM('Yearly Emission'!GZ$47:'Yearly Emission'!GZ64)</f>
        <v>4750042966.3709135</v>
      </c>
      <c r="HE10">
        <f>SUM('Yearly Emission'!HB$47:'Yearly Emission'!HB64)</f>
        <v>23747432062.008263</v>
      </c>
      <c r="HF10">
        <f>SUM('Yearly Emission'!HC$47:'Yearly Emission'!HC64)</f>
        <v>13777902778.468264</v>
      </c>
      <c r="HG10">
        <f>SUM('Yearly Emission'!HD$47:'Yearly Emission'!HD64)</f>
        <v>4917937286.6682234</v>
      </c>
      <c r="HH10">
        <f>SUM('Yearly Emission'!HE$47:'Yearly Emission'!HE64)</f>
        <v>1497745064.1822171</v>
      </c>
      <c r="HI10">
        <f>SUM('Yearly Emission'!HF$47:'Yearly Emission'!HF64)</f>
        <v>11180611171.258928</v>
      </c>
      <c r="HJ10">
        <f>SUM('Yearly Emission'!HG$47:'Yearly Emission'!HG64)</f>
        <v>290481092.27687848</v>
      </c>
      <c r="HK10">
        <f>SUM('Yearly Emission'!HH$47:'Yearly Emission'!HH64)</f>
        <v>1175595599.0342033</v>
      </c>
      <c r="HL10">
        <f>SUM('Yearly Emission'!HI$47:'Yearly Emission'!HI64)</f>
        <v>5410761498.6806335</v>
      </c>
      <c r="HM10">
        <f>SUM('Yearly Emission'!HJ$47:'Yearly Emission'!HJ64)</f>
        <v>12353903766.634201</v>
      </c>
      <c r="HN10">
        <f>SUM('Yearly Emission'!HK$47:'Yearly Emission'!HK64)</f>
        <v>1541808096.4083495</v>
      </c>
      <c r="HO10">
        <f>SUM('Yearly Emission'!HL$47:'Yearly Emission'!HL64)</f>
        <v>2326508948.7514687</v>
      </c>
      <c r="HP10">
        <f>SUM('Yearly Emission'!HM$47:'Yearly Emission'!HM64)</f>
        <v>415154664.9013359</v>
      </c>
      <c r="HQ10">
        <f>SUM('Yearly Emission'!HN$47:'Yearly Emission'!HN64)</f>
        <v>1241375052.2599423</v>
      </c>
      <c r="HR10">
        <f>SUM('Yearly Emission'!HO$47:'Yearly Emission'!HO64)</f>
        <v>481702768.18116546</v>
      </c>
      <c r="HS10">
        <f>SUM('Yearly Emission'!HP$47:'Yearly Emission'!HP64)</f>
        <v>984376801.28371322</v>
      </c>
      <c r="HT10">
        <f>SUM('Yearly Emission'!HQ$47:'Yearly Emission'!HQ64)</f>
        <v>4750042966.3709135</v>
      </c>
      <c r="HV10">
        <f>SUM('Yearly Emission'!HS$47:'Yearly Emission'!HS64)</f>
        <v>23747432062.008263</v>
      </c>
      <c r="HW10">
        <f>SUM('Yearly Emission'!HT$47:'Yearly Emission'!HT64)</f>
        <v>13777902778.468264</v>
      </c>
      <c r="HX10">
        <f>SUM('Yearly Emission'!HU$47:'Yearly Emission'!HU64)</f>
        <v>4917937286.6682234</v>
      </c>
      <c r="HY10">
        <f>SUM('Yearly Emission'!HV$47:'Yearly Emission'!HV64)</f>
        <v>1497745064.1822171</v>
      </c>
      <c r="HZ10">
        <f>SUM('Yearly Emission'!HW$47:'Yearly Emission'!HW64)</f>
        <v>11180611171.258928</v>
      </c>
      <c r="IA10">
        <f>SUM('Yearly Emission'!HX$47:'Yearly Emission'!HX64)</f>
        <v>290481092.27687848</v>
      </c>
      <c r="IB10">
        <f>SUM('Yearly Emission'!HY$47:'Yearly Emission'!HY64)</f>
        <v>1175595599.0342033</v>
      </c>
      <c r="IC10">
        <f>SUM('Yearly Emission'!HZ$47:'Yearly Emission'!HZ64)</f>
        <v>5410761498.6806335</v>
      </c>
      <c r="ID10">
        <f>SUM('Yearly Emission'!IA$47:'Yearly Emission'!IA64)</f>
        <v>12353903766.634201</v>
      </c>
      <c r="IE10">
        <f>SUM('Yearly Emission'!IB$47:'Yearly Emission'!IB64)</f>
        <v>1541808096.4083495</v>
      </c>
      <c r="IF10">
        <f>SUM('Yearly Emission'!IC$47:'Yearly Emission'!IC64)</f>
        <v>2326508948.7514687</v>
      </c>
      <c r="IG10">
        <f>SUM('Yearly Emission'!ID$47:'Yearly Emission'!ID64)</f>
        <v>415154664.9013359</v>
      </c>
      <c r="IH10">
        <f>SUM('Yearly Emission'!IE$47:'Yearly Emission'!IE64)</f>
        <v>1241375052.2599423</v>
      </c>
      <c r="II10">
        <f>SUM('Yearly Emission'!IF$47:'Yearly Emission'!IF64)</f>
        <v>481702768.18116546</v>
      </c>
      <c r="IJ10">
        <f>SUM('Yearly Emission'!IG$47:'Yearly Emission'!IG64)</f>
        <v>984376801.28371322</v>
      </c>
      <c r="IK10">
        <f>SUM('Yearly Emission'!IH$47:'Yearly Emission'!IH64)</f>
        <v>4750042966.3709135</v>
      </c>
      <c r="IM10">
        <f>SUM('Yearly Emission'!IJ$47:'Yearly Emission'!IJ64)</f>
        <v>23747432062.008263</v>
      </c>
      <c r="IN10">
        <f>SUM('Yearly Emission'!IK$47:'Yearly Emission'!IK64)</f>
        <v>13777902778.468264</v>
      </c>
      <c r="IO10">
        <f>SUM('Yearly Emission'!IL$47:'Yearly Emission'!IL64)</f>
        <v>4917937286.6682234</v>
      </c>
      <c r="IP10">
        <f>SUM('Yearly Emission'!IM$47:'Yearly Emission'!IM64)</f>
        <v>1497745064.1822171</v>
      </c>
      <c r="IQ10">
        <f>SUM('Yearly Emission'!IN$47:'Yearly Emission'!IN64)</f>
        <v>11180611171.258928</v>
      </c>
      <c r="IR10">
        <f>SUM('Yearly Emission'!IO$47:'Yearly Emission'!IO64)</f>
        <v>290481092.27687848</v>
      </c>
      <c r="IS10">
        <f>SUM('Yearly Emission'!IP$47:'Yearly Emission'!IP64)</f>
        <v>1175595599.0342033</v>
      </c>
      <c r="IT10">
        <f>SUM('Yearly Emission'!IQ$47:'Yearly Emission'!IQ64)</f>
        <v>5410761498.6806335</v>
      </c>
      <c r="IU10">
        <f>SUM('Yearly Emission'!IR$47:'Yearly Emission'!IR64)</f>
        <v>12353903766.634201</v>
      </c>
      <c r="IV10">
        <f>SUM('Yearly Emission'!IS$47:'Yearly Emission'!IS64)</f>
        <v>1541808096.4083495</v>
      </c>
      <c r="IW10">
        <f>SUM('Yearly Emission'!IT$47:'Yearly Emission'!IT64)</f>
        <v>2326508948.7514687</v>
      </c>
      <c r="IX10">
        <f>SUM('Yearly Emission'!IU$47:'Yearly Emission'!IU64)</f>
        <v>415154664.9013359</v>
      </c>
      <c r="IY10">
        <f>SUM('Yearly Emission'!IV$47:'Yearly Emission'!IV64)</f>
        <v>1241375052.2599423</v>
      </c>
      <c r="IZ10">
        <f>SUM('Yearly Emission'!IW$47:'Yearly Emission'!IW64)</f>
        <v>481702768.18116546</v>
      </c>
      <c r="JA10">
        <f>SUM('Yearly Emission'!IX$47:'Yearly Emission'!IX64)</f>
        <v>984376801.28371322</v>
      </c>
      <c r="JB10">
        <f>SUM('Yearly Emission'!IY$47:'Yearly Emission'!IY64)</f>
        <v>4750042966.3709135</v>
      </c>
    </row>
    <row r="11" spans="4:262" x14ac:dyDescent="0.25">
      <c r="D11">
        <v>2028</v>
      </c>
      <c r="E11">
        <f>SUM('Yearly Emission'!B$47:'Yearly Emission'!B65)</f>
        <v>19746433082.934998</v>
      </c>
      <c r="F11">
        <f>SUM('Yearly Emission'!C$47:'Yearly Emission'!C65)</f>
        <v>10404919078.384569</v>
      </c>
      <c r="G11">
        <f>SUM('Yearly Emission'!D$47:'Yearly Emission'!D65)</f>
        <v>3496805228.6685543</v>
      </c>
      <c r="H11">
        <f>SUM('Yearly Emission'!E$47:'Yearly Emission'!E65)</f>
        <v>981157242.46390224</v>
      </c>
      <c r="I11">
        <f>SUM('Yearly Emission'!F$47:'Yearly Emission'!F65)</f>
        <v>8884974278.9877491</v>
      </c>
      <c r="J11">
        <f>SUM('Yearly Emission'!G$47:'Yearly Emission'!G65)</f>
        <v>217820775.77987397</v>
      </c>
      <c r="K11">
        <f>SUM('Yearly Emission'!H$47:'Yearly Emission'!H65)</f>
        <v>913438822.74111021</v>
      </c>
      <c r="L11">
        <f>SUM('Yearly Emission'!I$47:'Yearly Emission'!I65)</f>
        <v>2214324047.0962648</v>
      </c>
      <c r="M11">
        <f>SUM('Yearly Emission'!J$47:'Yearly Emission'!J65)</f>
        <v>12276003116.886379</v>
      </c>
      <c r="N11">
        <f>SUM('Yearly Emission'!K$47:'Yearly Emission'!K65)</f>
        <v>1059414244.6279871</v>
      </c>
      <c r="O11">
        <f>SUM('Yearly Emission'!L$47:'Yearly Emission'!L65)</f>
        <v>1072190877.2898237</v>
      </c>
      <c r="P11">
        <f>SUM('Yearly Emission'!M$47:'Yearly Emission'!M65)</f>
        <v>285578642.75024104</v>
      </c>
      <c r="Q11">
        <f>SUM('Yearly Emission'!N$47:'Yearly Emission'!N65)</f>
        <v>939185081.15187049</v>
      </c>
      <c r="R11">
        <f>SUM('Yearly Emission'!O$47:'Yearly Emission'!O65)</f>
        <v>140794752.06633824</v>
      </c>
      <c r="S11">
        <f>SUM('Yearly Emission'!P$47:'Yearly Emission'!P65)</f>
        <v>404475998.37055635</v>
      </c>
      <c r="T11">
        <f>SUM('Yearly Emission'!Q$47:'Yearly Emission'!Q65)</f>
        <v>3067118502.3911619</v>
      </c>
      <c r="V11">
        <f>SUM('Yearly Emission'!S$47:'Yearly Emission'!S65)</f>
        <v>19746433082.934998</v>
      </c>
      <c r="W11">
        <f>SUM('Yearly Emission'!T$47:'Yearly Emission'!T65)</f>
        <v>10404919078.384569</v>
      </c>
      <c r="X11">
        <f>SUM('Yearly Emission'!U$47:'Yearly Emission'!U65)</f>
        <v>3496805228.6685543</v>
      </c>
      <c r="Y11">
        <f>SUM('Yearly Emission'!V$47:'Yearly Emission'!V65)</f>
        <v>981157242.46390224</v>
      </c>
      <c r="Z11">
        <f>SUM('Yearly Emission'!W$47:'Yearly Emission'!W65)</f>
        <v>8884974278.9877491</v>
      </c>
      <c r="AA11">
        <f>SUM('Yearly Emission'!X$47:'Yearly Emission'!X65)</f>
        <v>217820775.77987397</v>
      </c>
      <c r="AB11">
        <f>SUM('Yearly Emission'!Y$47:'Yearly Emission'!Y65)</f>
        <v>913438822.74111021</v>
      </c>
      <c r="AC11">
        <f>SUM('Yearly Emission'!Z$47:'Yearly Emission'!Z65)</f>
        <v>2214324047.0962648</v>
      </c>
      <c r="AD11">
        <f>SUM('Yearly Emission'!AA$47:'Yearly Emission'!AA65)</f>
        <v>12276003116.886379</v>
      </c>
      <c r="AE11">
        <f>SUM('Yearly Emission'!AB$47:'Yearly Emission'!AB65)</f>
        <v>1059414244.6279871</v>
      </c>
      <c r="AF11">
        <f>SUM('Yearly Emission'!AC$47:'Yearly Emission'!AC65)</f>
        <v>1072190877.2898237</v>
      </c>
      <c r="AG11">
        <f>SUM('Yearly Emission'!AD$47:'Yearly Emission'!AD65)</f>
        <v>285578642.75024104</v>
      </c>
      <c r="AH11">
        <f>SUM('Yearly Emission'!AE$47:'Yearly Emission'!AE65)</f>
        <v>939185081.15187049</v>
      </c>
      <c r="AI11">
        <f>SUM('Yearly Emission'!AF$47:'Yearly Emission'!AF65)</f>
        <v>140794752.06633824</v>
      </c>
      <c r="AJ11">
        <f>SUM('Yearly Emission'!AG$47:'Yearly Emission'!AG65)</f>
        <v>404475998.37055635</v>
      </c>
      <c r="AK11">
        <f>SUM('Yearly Emission'!AH$47:'Yearly Emission'!AH65)</f>
        <v>3067118502.3911619</v>
      </c>
      <c r="AM11">
        <f>SUM('Yearly Emission'!AJ$47:'Yearly Emission'!AJ65)</f>
        <v>19746433082.934998</v>
      </c>
      <c r="AN11">
        <f>SUM('Yearly Emission'!AK$47:'Yearly Emission'!AK65)</f>
        <v>10404919078.384569</v>
      </c>
      <c r="AO11">
        <f>SUM('Yearly Emission'!AL$47:'Yearly Emission'!AL65)</f>
        <v>3496805228.6685543</v>
      </c>
      <c r="AP11">
        <f>SUM('Yearly Emission'!AM$47:'Yearly Emission'!AM65)</f>
        <v>981157242.46390224</v>
      </c>
      <c r="AQ11">
        <f>SUM('Yearly Emission'!AN$47:'Yearly Emission'!AN65)</f>
        <v>8884974278.9877491</v>
      </c>
      <c r="AR11">
        <f>SUM('Yearly Emission'!AO$47:'Yearly Emission'!AO65)</f>
        <v>217820775.77987397</v>
      </c>
      <c r="AS11">
        <f>SUM('Yearly Emission'!AP$47:'Yearly Emission'!AP65)</f>
        <v>913438822.74111021</v>
      </c>
      <c r="AT11">
        <f>SUM('Yearly Emission'!AQ$47:'Yearly Emission'!AQ65)</f>
        <v>2214324047.0962648</v>
      </c>
      <c r="AU11">
        <f>SUM('Yearly Emission'!AR$47:'Yearly Emission'!AR65)</f>
        <v>12276003116.886379</v>
      </c>
      <c r="AV11">
        <f>SUM('Yearly Emission'!AS$47:'Yearly Emission'!AS65)</f>
        <v>1059414244.6279871</v>
      </c>
      <c r="AW11">
        <f>SUM('Yearly Emission'!AT$47:'Yearly Emission'!AT65)</f>
        <v>1072190877.2898237</v>
      </c>
      <c r="AX11">
        <f>SUM('Yearly Emission'!AU$47:'Yearly Emission'!AU65)</f>
        <v>285578642.75024104</v>
      </c>
      <c r="AY11">
        <f>SUM('Yearly Emission'!AV$47:'Yearly Emission'!AV65)</f>
        <v>939185081.15187049</v>
      </c>
      <c r="AZ11">
        <f>SUM('Yearly Emission'!AW$47:'Yearly Emission'!AW65)</f>
        <v>140794752.06633824</v>
      </c>
      <c r="BA11">
        <f>SUM('Yearly Emission'!AX$47:'Yearly Emission'!AX65)</f>
        <v>404475998.37055635</v>
      </c>
      <c r="BB11">
        <f>SUM('Yearly Emission'!AY$47:'Yearly Emission'!AY65)</f>
        <v>3067118502.3911619</v>
      </c>
      <c r="BD11">
        <f>SUM('Yearly Emission'!BA$47:'Yearly Emission'!BA65)</f>
        <v>19746433082.934998</v>
      </c>
      <c r="BE11">
        <f>SUM('Yearly Emission'!BB$47:'Yearly Emission'!BB65)</f>
        <v>10404919078.384569</v>
      </c>
      <c r="BF11">
        <f>SUM('Yearly Emission'!BC$47:'Yearly Emission'!BC65)</f>
        <v>3496805228.6685543</v>
      </c>
      <c r="BG11">
        <f>SUM('Yearly Emission'!BD$47:'Yearly Emission'!BD65)</f>
        <v>981157242.46390224</v>
      </c>
      <c r="BH11">
        <f>SUM('Yearly Emission'!BE$47:'Yearly Emission'!BE65)</f>
        <v>8884974278.9877491</v>
      </c>
      <c r="BI11">
        <f>SUM('Yearly Emission'!BF$47:'Yearly Emission'!BF65)</f>
        <v>217820775.77987397</v>
      </c>
      <c r="BJ11">
        <f>SUM('Yearly Emission'!BG$47:'Yearly Emission'!BG65)</f>
        <v>913438822.74111021</v>
      </c>
      <c r="BK11">
        <f>SUM('Yearly Emission'!BH$47:'Yearly Emission'!BH65)</f>
        <v>2214324047.0962648</v>
      </c>
      <c r="BL11">
        <f>SUM('Yearly Emission'!BI$47:'Yearly Emission'!BI65)</f>
        <v>12276003116.886379</v>
      </c>
      <c r="BM11">
        <f>SUM('Yearly Emission'!BJ$47:'Yearly Emission'!BJ65)</f>
        <v>1059414244.6279871</v>
      </c>
      <c r="BN11">
        <f>SUM('Yearly Emission'!BK$47:'Yearly Emission'!BK65)</f>
        <v>1072190877.2898237</v>
      </c>
      <c r="BO11">
        <f>SUM('Yearly Emission'!BL$47:'Yearly Emission'!BL65)</f>
        <v>285578642.75024104</v>
      </c>
      <c r="BP11">
        <f>SUM('Yearly Emission'!BM$47:'Yearly Emission'!BM65)</f>
        <v>939185081.15187049</v>
      </c>
      <c r="BQ11">
        <f>SUM('Yearly Emission'!BN$47:'Yearly Emission'!BN65)</f>
        <v>140794752.06633824</v>
      </c>
      <c r="BR11">
        <f>SUM('Yearly Emission'!BO$47:'Yearly Emission'!BO65)</f>
        <v>404475998.37055635</v>
      </c>
      <c r="BS11">
        <f>SUM('Yearly Emission'!BP$47:'Yearly Emission'!BP65)</f>
        <v>3067118502.3911619</v>
      </c>
      <c r="BU11">
        <f>SUM('Yearly Emission'!BR$47:'Yearly Emission'!BR65)</f>
        <v>19746433082.934998</v>
      </c>
      <c r="BV11">
        <f>SUM('Yearly Emission'!BS$47:'Yearly Emission'!BS65)</f>
        <v>10404919078.384569</v>
      </c>
      <c r="BW11">
        <f>SUM('Yearly Emission'!BT$47:'Yearly Emission'!BT65)</f>
        <v>3496805228.6685543</v>
      </c>
      <c r="BX11">
        <f>SUM('Yearly Emission'!BU$47:'Yearly Emission'!BU65)</f>
        <v>981157242.46390224</v>
      </c>
      <c r="BY11">
        <f>SUM('Yearly Emission'!BV$47:'Yearly Emission'!BV65)</f>
        <v>8884974278.9877491</v>
      </c>
      <c r="BZ11">
        <f>SUM('Yearly Emission'!BW$47:'Yearly Emission'!BW65)</f>
        <v>217820775.77987397</v>
      </c>
      <c r="CA11">
        <f>SUM('Yearly Emission'!BX$47:'Yearly Emission'!BX65)</f>
        <v>913438822.74111021</v>
      </c>
      <c r="CB11">
        <f>SUM('Yearly Emission'!BY$47:'Yearly Emission'!BY65)</f>
        <v>2214324047.0962648</v>
      </c>
      <c r="CC11">
        <f>SUM('Yearly Emission'!BZ$47:'Yearly Emission'!BZ65)</f>
        <v>12276003116.886379</v>
      </c>
      <c r="CD11">
        <f>SUM('Yearly Emission'!CA$47:'Yearly Emission'!CA65)</f>
        <v>1059414244.6279871</v>
      </c>
      <c r="CE11">
        <f>SUM('Yearly Emission'!CB$47:'Yearly Emission'!CB65)</f>
        <v>1072190877.2898237</v>
      </c>
      <c r="CF11">
        <f>SUM('Yearly Emission'!CC$47:'Yearly Emission'!CC65)</f>
        <v>285578642.75024104</v>
      </c>
      <c r="CG11">
        <f>SUM('Yearly Emission'!CD$47:'Yearly Emission'!CD65)</f>
        <v>939185081.15187049</v>
      </c>
      <c r="CH11">
        <f>SUM('Yearly Emission'!CE$47:'Yearly Emission'!CE65)</f>
        <v>140794752.06633824</v>
      </c>
      <c r="CI11">
        <f>SUM('Yearly Emission'!CF$47:'Yearly Emission'!CF65)</f>
        <v>404475998.37055635</v>
      </c>
      <c r="CJ11">
        <f>SUM('Yearly Emission'!CG$47:'Yearly Emission'!CG65)</f>
        <v>3067118502.3911619</v>
      </c>
      <c r="CM11">
        <f>SUM('Yearly Emission'!CJ$47:'Yearly Emission'!CJ65)</f>
        <v>1278.6999999999998</v>
      </c>
      <c r="CN11">
        <f>SUM('Yearly Emission'!CK$47:'Yearly Emission'!CK65)</f>
        <v>22256491269.161495</v>
      </c>
      <c r="CO11">
        <f>SUM('Yearly Emission'!CL$47:'Yearly Emission'!CL65)</f>
        <v>12778377250.997841</v>
      </c>
      <c r="CP11">
        <f>SUM('Yearly Emission'!CM$47:'Yearly Emission'!CM65)</f>
        <v>4258349565.97054</v>
      </c>
      <c r="CQ11">
        <f>SUM('Yearly Emission'!CN$47:'Yearly Emission'!CN65)</f>
        <v>1077293925.758708</v>
      </c>
      <c r="CR11">
        <f>SUM('Yearly Emission'!CO$47:'Yearly Emission'!CO65)</f>
        <v>9987446336.0202198</v>
      </c>
      <c r="CS11">
        <f>SUM('Yearly Emission'!CP$47:'Yearly Emission'!CP65)</f>
        <v>257797848.11400858</v>
      </c>
      <c r="CT11">
        <f>SUM('Yearly Emission'!CQ$47:'Yearly Emission'!CQ65)</f>
        <v>1107835784.255614</v>
      </c>
      <c r="CU11">
        <f>SUM('Yearly Emission'!CR$47:'Yearly Emission'!CR65)</f>
        <v>2849079816.867167</v>
      </c>
      <c r="CV11">
        <f>SUM('Yearly Emission'!CS$47:'Yearly Emission'!CS65)</f>
        <v>8470057871.8693228</v>
      </c>
      <c r="CW11">
        <f>SUM('Yearly Emission'!CT$47:'Yearly Emission'!CT65)</f>
        <v>1302392616.0942645</v>
      </c>
      <c r="CX11">
        <f>SUM('Yearly Emission'!CU$47:'Yearly Emission'!CU65)</f>
        <v>1438495234.4449875</v>
      </c>
      <c r="CY11">
        <f>SUM('Yearly Emission'!CV$47:'Yearly Emission'!CV65)</f>
        <v>357907786.28886771</v>
      </c>
      <c r="CZ11">
        <f>SUM('Yearly Emission'!CW$47:'Yearly Emission'!CW65)</f>
        <v>1225114516.3484712</v>
      </c>
      <c r="DA11">
        <f>SUM('Yearly Emission'!CX$47:'Yearly Emission'!CX65)</f>
        <v>265614627.47102383</v>
      </c>
      <c r="DB11">
        <f>SUM('Yearly Emission'!CY$47:'Yearly Emission'!CY65)</f>
        <v>540846414.55238652</v>
      </c>
      <c r="DC11">
        <f>SUM('Yearly Emission'!CZ$47:'Yearly Emission'!CZ65)</f>
        <v>3856489761.8333759</v>
      </c>
      <c r="DE11">
        <f>SUM('Yearly Emission'!DB$47:'Yearly Emission'!DB65)</f>
        <v>22256491269.161495</v>
      </c>
      <c r="DF11">
        <f>SUM('Yearly Emission'!DC$47:'Yearly Emission'!DC65)</f>
        <v>12778377250.997841</v>
      </c>
      <c r="DG11">
        <f>SUM('Yearly Emission'!DD$47:'Yearly Emission'!DD65)</f>
        <v>4258349565.97054</v>
      </c>
      <c r="DH11">
        <f>SUM('Yearly Emission'!DE$47:'Yearly Emission'!DE65)</f>
        <v>1077293925.758708</v>
      </c>
      <c r="DI11">
        <f>SUM('Yearly Emission'!DF$47:'Yearly Emission'!DF65)</f>
        <v>9987446336.0202198</v>
      </c>
      <c r="DJ11">
        <f>SUM('Yearly Emission'!DG$47:'Yearly Emission'!DG65)</f>
        <v>257797848.11400858</v>
      </c>
      <c r="DK11">
        <f>SUM('Yearly Emission'!DH$47:'Yearly Emission'!DH65)</f>
        <v>1107835784.255614</v>
      </c>
      <c r="DL11">
        <f>SUM('Yearly Emission'!DI$47:'Yearly Emission'!DI65)</f>
        <v>2849079816.867167</v>
      </c>
      <c r="DM11">
        <f>SUM('Yearly Emission'!DJ$47:'Yearly Emission'!DJ65)</f>
        <v>8470057871.8693228</v>
      </c>
      <c r="DN11">
        <f>SUM('Yearly Emission'!DK$47:'Yearly Emission'!DK65)</f>
        <v>1302392616.0942645</v>
      </c>
      <c r="DO11">
        <f>SUM('Yearly Emission'!DL$47:'Yearly Emission'!DL65)</f>
        <v>1438495234.4449875</v>
      </c>
      <c r="DP11">
        <f>SUM('Yearly Emission'!DM$47:'Yearly Emission'!DM65)</f>
        <v>357907786.28886771</v>
      </c>
      <c r="DQ11">
        <f>SUM('Yearly Emission'!DN$47:'Yearly Emission'!DN65)</f>
        <v>1225114516.3484712</v>
      </c>
      <c r="DR11">
        <f>SUM('Yearly Emission'!DO$47:'Yearly Emission'!DO65)</f>
        <v>265614627.47102383</v>
      </c>
      <c r="DS11">
        <f>SUM('Yearly Emission'!DP$47:'Yearly Emission'!DP65)</f>
        <v>540846414.55238652</v>
      </c>
      <c r="DT11">
        <f>SUM('Yearly Emission'!DQ$47:'Yearly Emission'!DQ65)</f>
        <v>3856489761.8333759</v>
      </c>
      <c r="DV11">
        <f>SUM('Yearly Emission'!DS$47:'Yearly Emission'!DS65)</f>
        <v>22256491269.161495</v>
      </c>
      <c r="DW11">
        <f>SUM('Yearly Emission'!DT$47:'Yearly Emission'!DT65)</f>
        <v>12778377250.997841</v>
      </c>
      <c r="DX11">
        <f>SUM('Yearly Emission'!DU$47:'Yearly Emission'!DU65)</f>
        <v>4258349565.97054</v>
      </c>
      <c r="DY11">
        <f>SUM('Yearly Emission'!DV$47:'Yearly Emission'!DV65)</f>
        <v>1077293925.758708</v>
      </c>
      <c r="DZ11">
        <f>SUM('Yearly Emission'!DW$47:'Yearly Emission'!DW65)</f>
        <v>9987446336.0202198</v>
      </c>
      <c r="EA11">
        <f>SUM('Yearly Emission'!DX$47:'Yearly Emission'!DX65)</f>
        <v>257797848.11400858</v>
      </c>
      <c r="EB11">
        <f>SUM('Yearly Emission'!DY$47:'Yearly Emission'!DY65)</f>
        <v>1107835784.255614</v>
      </c>
      <c r="EC11">
        <f>SUM('Yearly Emission'!DZ$47:'Yearly Emission'!DZ65)</f>
        <v>2849079816.867167</v>
      </c>
      <c r="ED11">
        <f>SUM('Yearly Emission'!EA$47:'Yearly Emission'!EA65)</f>
        <v>8470057871.8693228</v>
      </c>
      <c r="EE11">
        <f>SUM('Yearly Emission'!EB$47:'Yearly Emission'!EB65)</f>
        <v>1302392616.0942645</v>
      </c>
      <c r="EF11">
        <f>SUM('Yearly Emission'!EC$47:'Yearly Emission'!EC65)</f>
        <v>1438495234.4449875</v>
      </c>
      <c r="EG11">
        <f>SUM('Yearly Emission'!ED$47:'Yearly Emission'!ED65)</f>
        <v>357907786.28886771</v>
      </c>
      <c r="EH11">
        <f>SUM('Yearly Emission'!EE$47:'Yearly Emission'!EE65)</f>
        <v>1225114516.3484712</v>
      </c>
      <c r="EI11">
        <f>SUM('Yearly Emission'!EF$47:'Yearly Emission'!EF65)</f>
        <v>265614627.47102383</v>
      </c>
      <c r="EJ11">
        <f>SUM('Yearly Emission'!EG$47:'Yearly Emission'!EG65)</f>
        <v>540846414.55238652</v>
      </c>
      <c r="EK11">
        <f>SUM('Yearly Emission'!EH$47:'Yearly Emission'!EH65)</f>
        <v>3856489761.8333759</v>
      </c>
      <c r="EM11">
        <f>SUM('Yearly Emission'!EJ$47:'Yearly Emission'!EJ65)</f>
        <v>22256491269.161495</v>
      </c>
      <c r="EN11">
        <f>SUM('Yearly Emission'!EK$47:'Yearly Emission'!EK65)</f>
        <v>12778377250.997841</v>
      </c>
      <c r="EO11">
        <f>SUM('Yearly Emission'!EL$47:'Yearly Emission'!EL65)</f>
        <v>4258349565.97054</v>
      </c>
      <c r="EP11">
        <f>SUM('Yearly Emission'!EM$47:'Yearly Emission'!EM65)</f>
        <v>1077293925.758708</v>
      </c>
      <c r="EQ11">
        <f>SUM('Yearly Emission'!EN$47:'Yearly Emission'!EN65)</f>
        <v>9987446336.0202198</v>
      </c>
      <c r="ER11">
        <f>SUM('Yearly Emission'!EO$47:'Yearly Emission'!EO65)</f>
        <v>257797848.11400858</v>
      </c>
      <c r="ES11">
        <f>SUM('Yearly Emission'!EP$47:'Yearly Emission'!EP65)</f>
        <v>1107835784.255614</v>
      </c>
      <c r="ET11">
        <f>SUM('Yearly Emission'!EQ$47:'Yearly Emission'!EQ65)</f>
        <v>2849079816.867167</v>
      </c>
      <c r="EU11">
        <f>SUM('Yearly Emission'!ER$47:'Yearly Emission'!ER65)</f>
        <v>8470057871.8693228</v>
      </c>
      <c r="EV11">
        <f>SUM('Yearly Emission'!ES$47:'Yearly Emission'!ES65)</f>
        <v>1302392616.0942645</v>
      </c>
      <c r="EW11">
        <f>SUM('Yearly Emission'!ET$47:'Yearly Emission'!ET65)</f>
        <v>1438495234.4449875</v>
      </c>
      <c r="EX11">
        <f>SUM('Yearly Emission'!EU$47:'Yearly Emission'!EU65)</f>
        <v>357907786.28886771</v>
      </c>
      <c r="EY11">
        <f>SUM('Yearly Emission'!EV$47:'Yearly Emission'!EV65)</f>
        <v>1225114516.3484712</v>
      </c>
      <c r="EZ11">
        <f>SUM('Yearly Emission'!EW$47:'Yearly Emission'!EW65)</f>
        <v>265614627.47102383</v>
      </c>
      <c r="FA11">
        <f>SUM('Yearly Emission'!EX$47:'Yearly Emission'!EX65)</f>
        <v>540846414.55238652</v>
      </c>
      <c r="FB11">
        <f>SUM('Yearly Emission'!EY$47:'Yearly Emission'!EY65)</f>
        <v>3856489761.8333759</v>
      </c>
      <c r="FD11">
        <f>SUM('Yearly Emission'!FA$47:'Yearly Emission'!FA65)</f>
        <v>22256491269.161495</v>
      </c>
      <c r="FE11">
        <f>SUM('Yearly Emission'!FB$47:'Yearly Emission'!FB65)</f>
        <v>12778377250.997841</v>
      </c>
      <c r="FF11">
        <f>SUM('Yearly Emission'!FC$47:'Yearly Emission'!FC65)</f>
        <v>4258349565.97054</v>
      </c>
      <c r="FG11">
        <f>SUM('Yearly Emission'!FD$47:'Yearly Emission'!FD65)</f>
        <v>1077293925.758708</v>
      </c>
      <c r="FH11">
        <f>SUM('Yearly Emission'!FE$47:'Yearly Emission'!FE65)</f>
        <v>9987446336.0202198</v>
      </c>
      <c r="FI11">
        <f>SUM('Yearly Emission'!FF$47:'Yearly Emission'!FF65)</f>
        <v>257797848.11400858</v>
      </c>
      <c r="FJ11">
        <f>SUM('Yearly Emission'!FG$47:'Yearly Emission'!FG65)</f>
        <v>1107835784.255614</v>
      </c>
      <c r="FK11">
        <f>SUM('Yearly Emission'!FH$47:'Yearly Emission'!FH65)</f>
        <v>2849079816.867167</v>
      </c>
      <c r="FL11">
        <f>SUM('Yearly Emission'!FI$47:'Yearly Emission'!FI65)</f>
        <v>8470057871.8693228</v>
      </c>
      <c r="FM11">
        <f>SUM('Yearly Emission'!FJ$47:'Yearly Emission'!FJ65)</f>
        <v>1302392616.0942645</v>
      </c>
      <c r="FN11">
        <f>SUM('Yearly Emission'!FK$47:'Yearly Emission'!FK65)</f>
        <v>1438495234.4449875</v>
      </c>
      <c r="FO11">
        <f>SUM('Yearly Emission'!FL$47:'Yearly Emission'!FL65)</f>
        <v>357907786.28886771</v>
      </c>
      <c r="FP11">
        <f>SUM('Yearly Emission'!FM$47:'Yearly Emission'!FM65)</f>
        <v>1225114516.3484712</v>
      </c>
      <c r="FQ11">
        <f>SUM('Yearly Emission'!FN$47:'Yearly Emission'!FN65)</f>
        <v>265614627.47102383</v>
      </c>
      <c r="FR11">
        <f>SUM('Yearly Emission'!FO$47:'Yearly Emission'!FO65)</f>
        <v>540846414.55238652</v>
      </c>
      <c r="FS11">
        <f>SUM('Yearly Emission'!FP$47:'Yearly Emission'!FP65)</f>
        <v>3856489761.8333759</v>
      </c>
      <c r="FV11">
        <f>SUM('Yearly Emission'!FS$47:'Yearly Emission'!FS65)</f>
        <v>1278.6999999999998</v>
      </c>
      <c r="FW11">
        <f>SUM('Yearly Emission'!FT$47:'Yearly Emission'!FT65)</f>
        <v>25073798658.901939</v>
      </c>
      <c r="FX11">
        <f>SUM('Yearly Emission'!FU$47:'Yearly Emission'!FU65)</f>
        <v>13886296405.681601</v>
      </c>
      <c r="FY11">
        <f>SUM('Yearly Emission'!FV$47:'Yearly Emission'!FV65)</f>
        <v>4984021364.926404</v>
      </c>
      <c r="FZ11">
        <f>SUM('Yearly Emission'!FW$47:'Yearly Emission'!FW65)</f>
        <v>1694850477.3547392</v>
      </c>
      <c r="GA11">
        <f>SUM('Yearly Emission'!FX$47:'Yearly Emission'!FX65)</f>
        <v>11807296353.848181</v>
      </c>
      <c r="GB11">
        <f>SUM('Yearly Emission'!FY$47:'Yearly Emission'!FY65)</f>
        <v>321713808.10670799</v>
      </c>
      <c r="GC11">
        <f>SUM('Yearly Emission'!FZ$47:'Yearly Emission'!FZ65)</f>
        <v>1187411409.6256685</v>
      </c>
      <c r="GD11">
        <f>SUM('Yearly Emission'!GA$47:'Yearly Emission'!GA65)</f>
        <v>6455728639.4193821</v>
      </c>
      <c r="GE11">
        <f>SUM('Yearly Emission'!GB$47:'Yearly Emission'!GB65)</f>
        <v>14611453361.637917</v>
      </c>
      <c r="GF11">
        <f>SUM('Yearly Emission'!GC$47:'Yearly Emission'!GC65)</f>
        <v>1794547469.3606491</v>
      </c>
      <c r="GG11">
        <f>SUM('Yearly Emission'!GD$47:'Yearly Emission'!GD65)</f>
        <v>3073812863.9585929</v>
      </c>
      <c r="GH11">
        <f>SUM('Yearly Emission'!GE$47:'Yearly Emission'!GE65)</f>
        <v>456832397.49147111</v>
      </c>
      <c r="GI11">
        <f>SUM('Yearly Emission'!GF$47:'Yearly Emission'!GF65)</f>
        <v>1343260088.5268061</v>
      </c>
      <c r="GJ11">
        <f>SUM('Yearly Emission'!GG$47:'Yearly Emission'!GG65)</f>
        <v>858533677.25818849</v>
      </c>
      <c r="GK11">
        <f>SUM('Yearly Emission'!GH$47:'Yearly Emission'!GH65)</f>
        <v>1165771313.235425</v>
      </c>
      <c r="GL11">
        <f>SUM('Yearly Emission'!GI$47:'Yearly Emission'!GI65)</f>
        <v>5483928807.1102962</v>
      </c>
      <c r="GN11">
        <f>SUM('Yearly Emission'!GK$47:'Yearly Emission'!GK65)</f>
        <v>25073798658.901939</v>
      </c>
      <c r="GO11">
        <f>SUM('Yearly Emission'!GL$47:'Yearly Emission'!GL65)</f>
        <v>13886296405.681601</v>
      </c>
      <c r="GP11">
        <f>SUM('Yearly Emission'!GM$47:'Yearly Emission'!GM65)</f>
        <v>4984021364.926404</v>
      </c>
      <c r="GQ11">
        <f>SUM('Yearly Emission'!GN$47:'Yearly Emission'!GN65)</f>
        <v>1694850477.3547392</v>
      </c>
      <c r="GR11">
        <f>SUM('Yearly Emission'!GO$47:'Yearly Emission'!GO65)</f>
        <v>11807296353.848181</v>
      </c>
      <c r="GS11">
        <f>SUM('Yearly Emission'!GP$47:'Yearly Emission'!GP65)</f>
        <v>321713808.10670799</v>
      </c>
      <c r="GT11">
        <f>SUM('Yearly Emission'!GQ$47:'Yearly Emission'!GQ65)</f>
        <v>1187411409.6256685</v>
      </c>
      <c r="GU11">
        <f>SUM('Yearly Emission'!GR$47:'Yearly Emission'!GR65)</f>
        <v>6455728639.4193821</v>
      </c>
      <c r="GV11">
        <f>SUM('Yearly Emission'!GS$47:'Yearly Emission'!GS65)</f>
        <v>14611453361.637917</v>
      </c>
      <c r="GW11">
        <f>SUM('Yearly Emission'!GT$47:'Yearly Emission'!GT65)</f>
        <v>1794547469.3606491</v>
      </c>
      <c r="GX11">
        <f>SUM('Yearly Emission'!GU$47:'Yearly Emission'!GU65)</f>
        <v>3073812863.9585929</v>
      </c>
      <c r="GY11">
        <f>SUM('Yearly Emission'!GV$47:'Yearly Emission'!GV65)</f>
        <v>456832397.49147111</v>
      </c>
      <c r="GZ11">
        <f>SUM('Yearly Emission'!GW$47:'Yearly Emission'!GW65)</f>
        <v>1343260088.5268061</v>
      </c>
      <c r="HA11">
        <f>SUM('Yearly Emission'!GX$47:'Yearly Emission'!GX65)</f>
        <v>858533677.25818849</v>
      </c>
      <c r="HB11">
        <f>SUM('Yearly Emission'!GY$47:'Yearly Emission'!GY65)</f>
        <v>1165771313.235425</v>
      </c>
      <c r="HC11">
        <f>SUM('Yearly Emission'!GZ$47:'Yearly Emission'!GZ65)</f>
        <v>5483928807.1102962</v>
      </c>
      <c r="HE11">
        <f>SUM('Yearly Emission'!HB$47:'Yearly Emission'!HB65)</f>
        <v>25073798658.901939</v>
      </c>
      <c r="HF11">
        <f>SUM('Yearly Emission'!HC$47:'Yearly Emission'!HC65)</f>
        <v>13886296405.681601</v>
      </c>
      <c r="HG11">
        <f>SUM('Yearly Emission'!HD$47:'Yearly Emission'!HD65)</f>
        <v>4984021364.926404</v>
      </c>
      <c r="HH11">
        <f>SUM('Yearly Emission'!HE$47:'Yearly Emission'!HE65)</f>
        <v>1694850477.3547392</v>
      </c>
      <c r="HI11">
        <f>SUM('Yearly Emission'!HF$47:'Yearly Emission'!HF65)</f>
        <v>11807296353.848181</v>
      </c>
      <c r="HJ11">
        <f>SUM('Yearly Emission'!HG$47:'Yearly Emission'!HG65)</f>
        <v>321713808.10670799</v>
      </c>
      <c r="HK11">
        <f>SUM('Yearly Emission'!HH$47:'Yearly Emission'!HH65)</f>
        <v>1187411409.6256685</v>
      </c>
      <c r="HL11">
        <f>SUM('Yearly Emission'!HI$47:'Yearly Emission'!HI65)</f>
        <v>6455728639.4193821</v>
      </c>
      <c r="HM11">
        <f>SUM('Yearly Emission'!HJ$47:'Yearly Emission'!HJ65)</f>
        <v>14611453361.637917</v>
      </c>
      <c r="HN11">
        <f>SUM('Yearly Emission'!HK$47:'Yearly Emission'!HK65)</f>
        <v>1794547469.3606491</v>
      </c>
      <c r="HO11">
        <f>SUM('Yearly Emission'!HL$47:'Yearly Emission'!HL65)</f>
        <v>3073812863.9585929</v>
      </c>
      <c r="HP11">
        <f>SUM('Yearly Emission'!HM$47:'Yearly Emission'!HM65)</f>
        <v>456832397.49147111</v>
      </c>
      <c r="HQ11">
        <f>SUM('Yearly Emission'!HN$47:'Yearly Emission'!HN65)</f>
        <v>1343260088.5268061</v>
      </c>
      <c r="HR11">
        <f>SUM('Yearly Emission'!HO$47:'Yearly Emission'!HO65)</f>
        <v>858533677.25818849</v>
      </c>
      <c r="HS11">
        <f>SUM('Yearly Emission'!HP$47:'Yearly Emission'!HP65)</f>
        <v>1165771313.235425</v>
      </c>
      <c r="HT11">
        <f>SUM('Yearly Emission'!HQ$47:'Yearly Emission'!HQ65)</f>
        <v>5483928807.1102962</v>
      </c>
      <c r="HV11">
        <f>SUM('Yearly Emission'!HS$47:'Yearly Emission'!HS65)</f>
        <v>25073798658.901939</v>
      </c>
      <c r="HW11">
        <f>SUM('Yearly Emission'!HT$47:'Yearly Emission'!HT65)</f>
        <v>13886296405.681601</v>
      </c>
      <c r="HX11">
        <f>SUM('Yearly Emission'!HU$47:'Yearly Emission'!HU65)</f>
        <v>4984021364.926404</v>
      </c>
      <c r="HY11">
        <f>SUM('Yearly Emission'!HV$47:'Yearly Emission'!HV65)</f>
        <v>1694850477.3547392</v>
      </c>
      <c r="HZ11">
        <f>SUM('Yearly Emission'!HW$47:'Yearly Emission'!HW65)</f>
        <v>11807296353.848181</v>
      </c>
      <c r="IA11">
        <f>SUM('Yearly Emission'!HX$47:'Yearly Emission'!HX65)</f>
        <v>321713808.10670799</v>
      </c>
      <c r="IB11">
        <f>SUM('Yearly Emission'!HY$47:'Yearly Emission'!HY65)</f>
        <v>1187411409.6256685</v>
      </c>
      <c r="IC11">
        <f>SUM('Yearly Emission'!HZ$47:'Yearly Emission'!HZ65)</f>
        <v>6455728639.4193821</v>
      </c>
      <c r="ID11">
        <f>SUM('Yearly Emission'!IA$47:'Yearly Emission'!IA65)</f>
        <v>14611453361.637917</v>
      </c>
      <c r="IE11">
        <f>SUM('Yearly Emission'!IB$47:'Yearly Emission'!IB65)</f>
        <v>1794547469.3606491</v>
      </c>
      <c r="IF11">
        <f>SUM('Yearly Emission'!IC$47:'Yearly Emission'!IC65)</f>
        <v>3073812863.9585929</v>
      </c>
      <c r="IG11">
        <f>SUM('Yearly Emission'!ID$47:'Yearly Emission'!ID65)</f>
        <v>456832397.49147111</v>
      </c>
      <c r="IH11">
        <f>SUM('Yearly Emission'!IE$47:'Yearly Emission'!IE65)</f>
        <v>1343260088.5268061</v>
      </c>
      <c r="II11">
        <f>SUM('Yearly Emission'!IF$47:'Yearly Emission'!IF65)</f>
        <v>858533677.25818849</v>
      </c>
      <c r="IJ11">
        <f>SUM('Yearly Emission'!IG$47:'Yearly Emission'!IG65)</f>
        <v>1165771313.235425</v>
      </c>
      <c r="IK11">
        <f>SUM('Yearly Emission'!IH$47:'Yearly Emission'!IH65)</f>
        <v>5483928807.1102962</v>
      </c>
      <c r="IM11">
        <f>SUM('Yearly Emission'!IJ$47:'Yearly Emission'!IJ65)</f>
        <v>25073798658.901939</v>
      </c>
      <c r="IN11">
        <f>SUM('Yearly Emission'!IK$47:'Yearly Emission'!IK65)</f>
        <v>13886296405.681601</v>
      </c>
      <c r="IO11">
        <f>SUM('Yearly Emission'!IL$47:'Yearly Emission'!IL65)</f>
        <v>4984021364.926404</v>
      </c>
      <c r="IP11">
        <f>SUM('Yearly Emission'!IM$47:'Yearly Emission'!IM65)</f>
        <v>1694850477.3547392</v>
      </c>
      <c r="IQ11">
        <f>SUM('Yearly Emission'!IN$47:'Yearly Emission'!IN65)</f>
        <v>11807296353.848181</v>
      </c>
      <c r="IR11">
        <f>SUM('Yearly Emission'!IO$47:'Yearly Emission'!IO65)</f>
        <v>321713808.10670799</v>
      </c>
      <c r="IS11">
        <f>SUM('Yearly Emission'!IP$47:'Yearly Emission'!IP65)</f>
        <v>1187411409.6256685</v>
      </c>
      <c r="IT11">
        <f>SUM('Yearly Emission'!IQ$47:'Yearly Emission'!IQ65)</f>
        <v>6455728639.4193821</v>
      </c>
      <c r="IU11">
        <f>SUM('Yearly Emission'!IR$47:'Yearly Emission'!IR65)</f>
        <v>14611453361.637917</v>
      </c>
      <c r="IV11">
        <f>SUM('Yearly Emission'!IS$47:'Yearly Emission'!IS65)</f>
        <v>1794547469.3606491</v>
      </c>
      <c r="IW11">
        <f>SUM('Yearly Emission'!IT$47:'Yearly Emission'!IT65)</f>
        <v>3073812863.9585929</v>
      </c>
      <c r="IX11">
        <f>SUM('Yearly Emission'!IU$47:'Yearly Emission'!IU65)</f>
        <v>456832397.49147111</v>
      </c>
      <c r="IY11">
        <f>SUM('Yearly Emission'!IV$47:'Yearly Emission'!IV65)</f>
        <v>1343260088.5268061</v>
      </c>
      <c r="IZ11">
        <f>SUM('Yearly Emission'!IW$47:'Yearly Emission'!IW65)</f>
        <v>858533677.25818849</v>
      </c>
      <c r="JA11">
        <f>SUM('Yearly Emission'!IX$47:'Yearly Emission'!IX65)</f>
        <v>1165771313.235425</v>
      </c>
      <c r="JB11">
        <f>SUM('Yearly Emission'!IY$47:'Yearly Emission'!IY65)</f>
        <v>5483928807.1102962</v>
      </c>
    </row>
    <row r="12" spans="4:262" x14ac:dyDescent="0.25">
      <c r="D12">
        <v>2029</v>
      </c>
      <c r="E12">
        <f>SUM('Yearly Emission'!B$47:'Yearly Emission'!B66)</f>
        <v>21668104637.798656</v>
      </c>
      <c r="F12">
        <f>SUM('Yearly Emission'!C$47:'Yearly Emission'!C66)</f>
        <v>11124759842.069738</v>
      </c>
      <c r="G12">
        <f>SUM('Yearly Emission'!D$47:'Yearly Emission'!D66)</f>
        <v>3726586587.7419224</v>
      </c>
      <c r="H12">
        <f>SUM('Yearly Emission'!E$47:'Yearly Emission'!E66)</f>
        <v>1115159435.7896585</v>
      </c>
      <c r="I12">
        <f>SUM('Yearly Emission'!F$47:'Yearly Emission'!F66)</f>
        <v>10120565297.6129</v>
      </c>
      <c r="J12">
        <f>SUM('Yearly Emission'!G$47:'Yearly Emission'!G66)</f>
        <v>249797725.10323566</v>
      </c>
      <c r="K12">
        <f>SUM('Yearly Emission'!H$47:'Yearly Emission'!H66)</f>
        <v>984609748.7319603</v>
      </c>
      <c r="L12">
        <f>SUM('Yearly Emission'!I$47:'Yearly Emission'!I66)</f>
        <v>2473116066.895514</v>
      </c>
      <c r="M12">
        <f>SUM('Yearly Emission'!J$47:'Yearly Emission'!J66)</f>
        <v>13595303585.303894</v>
      </c>
      <c r="N12">
        <f>SUM('Yearly Emission'!K$47:'Yearly Emission'!K66)</f>
        <v>1271649516.7818167</v>
      </c>
      <c r="O12">
        <f>SUM('Yearly Emission'!L$47:'Yearly Emission'!L66)</f>
        <v>1302641080.4438102</v>
      </c>
      <c r="P12">
        <f>SUM('Yearly Emission'!M$47:'Yearly Emission'!M66)</f>
        <v>317897737.50388211</v>
      </c>
      <c r="Q12">
        <f>SUM('Yearly Emission'!N$47:'Yearly Emission'!N66)</f>
        <v>1075937265.1254246</v>
      </c>
      <c r="R12">
        <f>SUM('Yearly Emission'!O$47:'Yearly Emission'!O66)</f>
        <v>203999886.20964134</v>
      </c>
      <c r="S12">
        <f>SUM('Yearly Emission'!P$47:'Yearly Emission'!P66)</f>
        <v>476764968.61525106</v>
      </c>
      <c r="T12">
        <f>SUM('Yearly Emission'!Q$47:'Yearly Emission'!Q66)</f>
        <v>3407812898.0503578</v>
      </c>
      <c r="V12">
        <f>SUM('Yearly Emission'!S$47:'Yearly Emission'!S66)</f>
        <v>21668104637.798656</v>
      </c>
      <c r="W12">
        <f>SUM('Yearly Emission'!T$47:'Yearly Emission'!T66)</f>
        <v>11124759842.069738</v>
      </c>
      <c r="X12">
        <f>SUM('Yearly Emission'!U$47:'Yearly Emission'!U66)</f>
        <v>3726586587.7419224</v>
      </c>
      <c r="Y12">
        <f>SUM('Yearly Emission'!V$47:'Yearly Emission'!V66)</f>
        <v>1115159435.7896585</v>
      </c>
      <c r="Z12">
        <f>SUM('Yearly Emission'!W$47:'Yearly Emission'!W66)</f>
        <v>10120565297.6129</v>
      </c>
      <c r="AA12">
        <f>SUM('Yearly Emission'!X$47:'Yearly Emission'!X66)</f>
        <v>249797725.10323566</v>
      </c>
      <c r="AB12">
        <f>SUM('Yearly Emission'!Y$47:'Yearly Emission'!Y66)</f>
        <v>984609748.7319603</v>
      </c>
      <c r="AC12">
        <f>SUM('Yearly Emission'!Z$47:'Yearly Emission'!Z66)</f>
        <v>2473116066.895514</v>
      </c>
      <c r="AD12">
        <f>SUM('Yearly Emission'!AA$47:'Yearly Emission'!AA66)</f>
        <v>13595303585.303894</v>
      </c>
      <c r="AE12">
        <f>SUM('Yearly Emission'!AB$47:'Yearly Emission'!AB66)</f>
        <v>1271649516.7818167</v>
      </c>
      <c r="AF12">
        <f>SUM('Yearly Emission'!AC$47:'Yearly Emission'!AC66)</f>
        <v>1302641080.4438102</v>
      </c>
      <c r="AG12">
        <f>SUM('Yearly Emission'!AD$47:'Yearly Emission'!AD66)</f>
        <v>317897737.50388211</v>
      </c>
      <c r="AH12">
        <f>SUM('Yearly Emission'!AE$47:'Yearly Emission'!AE66)</f>
        <v>1075937265.1254246</v>
      </c>
      <c r="AI12">
        <f>SUM('Yearly Emission'!AF$47:'Yearly Emission'!AF66)</f>
        <v>203999886.20964134</v>
      </c>
      <c r="AJ12">
        <f>SUM('Yearly Emission'!AG$47:'Yearly Emission'!AG66)</f>
        <v>476764968.61525106</v>
      </c>
      <c r="AK12">
        <f>SUM('Yearly Emission'!AH$47:'Yearly Emission'!AH66)</f>
        <v>3407812898.0503578</v>
      </c>
      <c r="AM12">
        <f>SUM('Yearly Emission'!AJ$47:'Yearly Emission'!AJ66)</f>
        <v>21668104637.798656</v>
      </c>
      <c r="AN12">
        <f>SUM('Yearly Emission'!AK$47:'Yearly Emission'!AK66)</f>
        <v>11124759842.069738</v>
      </c>
      <c r="AO12">
        <f>SUM('Yearly Emission'!AL$47:'Yearly Emission'!AL66)</f>
        <v>3726586587.7419224</v>
      </c>
      <c r="AP12">
        <f>SUM('Yearly Emission'!AM$47:'Yearly Emission'!AM66)</f>
        <v>1115159435.7896585</v>
      </c>
      <c r="AQ12">
        <f>SUM('Yearly Emission'!AN$47:'Yearly Emission'!AN66)</f>
        <v>10120565297.6129</v>
      </c>
      <c r="AR12">
        <f>SUM('Yearly Emission'!AO$47:'Yearly Emission'!AO66)</f>
        <v>249797725.10323566</v>
      </c>
      <c r="AS12">
        <f>SUM('Yearly Emission'!AP$47:'Yearly Emission'!AP66)</f>
        <v>984609748.7319603</v>
      </c>
      <c r="AT12">
        <f>SUM('Yearly Emission'!AQ$47:'Yearly Emission'!AQ66)</f>
        <v>2473116066.895514</v>
      </c>
      <c r="AU12">
        <f>SUM('Yearly Emission'!AR$47:'Yearly Emission'!AR66)</f>
        <v>13595303585.303894</v>
      </c>
      <c r="AV12">
        <f>SUM('Yearly Emission'!AS$47:'Yearly Emission'!AS66)</f>
        <v>1271649516.7818167</v>
      </c>
      <c r="AW12">
        <f>SUM('Yearly Emission'!AT$47:'Yearly Emission'!AT66)</f>
        <v>1302641080.4438102</v>
      </c>
      <c r="AX12">
        <f>SUM('Yearly Emission'!AU$47:'Yearly Emission'!AU66)</f>
        <v>317897737.50388211</v>
      </c>
      <c r="AY12">
        <f>SUM('Yearly Emission'!AV$47:'Yearly Emission'!AV66)</f>
        <v>1075937265.1254246</v>
      </c>
      <c r="AZ12">
        <f>SUM('Yearly Emission'!AW$47:'Yearly Emission'!AW66)</f>
        <v>203999886.20964134</v>
      </c>
      <c r="BA12">
        <f>SUM('Yearly Emission'!AX$47:'Yearly Emission'!AX66)</f>
        <v>476764968.61525106</v>
      </c>
      <c r="BB12">
        <f>SUM('Yearly Emission'!AY$47:'Yearly Emission'!AY66)</f>
        <v>3407812898.0503578</v>
      </c>
      <c r="BD12">
        <f>SUM('Yearly Emission'!BA$47:'Yearly Emission'!BA66)</f>
        <v>21668104637.798656</v>
      </c>
      <c r="BE12">
        <f>SUM('Yearly Emission'!BB$47:'Yearly Emission'!BB66)</f>
        <v>11124759842.069738</v>
      </c>
      <c r="BF12">
        <f>SUM('Yearly Emission'!BC$47:'Yearly Emission'!BC66)</f>
        <v>3726586587.7419224</v>
      </c>
      <c r="BG12">
        <f>SUM('Yearly Emission'!BD$47:'Yearly Emission'!BD66)</f>
        <v>1115159435.7896585</v>
      </c>
      <c r="BH12">
        <f>SUM('Yearly Emission'!BE$47:'Yearly Emission'!BE66)</f>
        <v>10120565297.6129</v>
      </c>
      <c r="BI12">
        <f>SUM('Yearly Emission'!BF$47:'Yearly Emission'!BF66)</f>
        <v>249797725.10323566</v>
      </c>
      <c r="BJ12">
        <f>SUM('Yearly Emission'!BG$47:'Yearly Emission'!BG66)</f>
        <v>984609748.7319603</v>
      </c>
      <c r="BK12">
        <f>SUM('Yearly Emission'!BH$47:'Yearly Emission'!BH66)</f>
        <v>2473116066.895514</v>
      </c>
      <c r="BL12">
        <f>SUM('Yearly Emission'!BI$47:'Yearly Emission'!BI66)</f>
        <v>13595303585.303894</v>
      </c>
      <c r="BM12">
        <f>SUM('Yearly Emission'!BJ$47:'Yearly Emission'!BJ66)</f>
        <v>1271649516.7818167</v>
      </c>
      <c r="BN12">
        <f>SUM('Yearly Emission'!BK$47:'Yearly Emission'!BK66)</f>
        <v>1302641080.4438102</v>
      </c>
      <c r="BO12">
        <f>SUM('Yearly Emission'!BL$47:'Yearly Emission'!BL66)</f>
        <v>317897737.50388211</v>
      </c>
      <c r="BP12">
        <f>SUM('Yearly Emission'!BM$47:'Yearly Emission'!BM66)</f>
        <v>1075937265.1254246</v>
      </c>
      <c r="BQ12">
        <f>SUM('Yearly Emission'!BN$47:'Yearly Emission'!BN66)</f>
        <v>203999886.20964134</v>
      </c>
      <c r="BR12">
        <f>SUM('Yearly Emission'!BO$47:'Yearly Emission'!BO66)</f>
        <v>476764968.61525106</v>
      </c>
      <c r="BS12">
        <f>SUM('Yearly Emission'!BP$47:'Yearly Emission'!BP66)</f>
        <v>3407812898.0503578</v>
      </c>
      <c r="BU12">
        <f>SUM('Yearly Emission'!BR$47:'Yearly Emission'!BR66)</f>
        <v>21668104637.798656</v>
      </c>
      <c r="BV12">
        <f>SUM('Yearly Emission'!BS$47:'Yearly Emission'!BS66)</f>
        <v>11124759842.069738</v>
      </c>
      <c r="BW12">
        <f>SUM('Yearly Emission'!BT$47:'Yearly Emission'!BT66)</f>
        <v>3726586587.7419224</v>
      </c>
      <c r="BX12">
        <f>SUM('Yearly Emission'!BU$47:'Yearly Emission'!BU66)</f>
        <v>1115159435.7896585</v>
      </c>
      <c r="BY12">
        <f>SUM('Yearly Emission'!BV$47:'Yearly Emission'!BV66)</f>
        <v>10120565297.6129</v>
      </c>
      <c r="BZ12">
        <f>SUM('Yearly Emission'!BW$47:'Yearly Emission'!BW66)</f>
        <v>249797725.10323566</v>
      </c>
      <c r="CA12">
        <f>SUM('Yearly Emission'!BX$47:'Yearly Emission'!BX66)</f>
        <v>984609748.7319603</v>
      </c>
      <c r="CB12">
        <f>SUM('Yearly Emission'!BY$47:'Yearly Emission'!BY66)</f>
        <v>2473116066.895514</v>
      </c>
      <c r="CC12">
        <f>SUM('Yearly Emission'!BZ$47:'Yearly Emission'!BZ66)</f>
        <v>13595303585.303894</v>
      </c>
      <c r="CD12">
        <f>SUM('Yearly Emission'!CA$47:'Yearly Emission'!CA66)</f>
        <v>1271649516.7818167</v>
      </c>
      <c r="CE12">
        <f>SUM('Yearly Emission'!CB$47:'Yearly Emission'!CB66)</f>
        <v>1302641080.4438102</v>
      </c>
      <c r="CF12">
        <f>SUM('Yearly Emission'!CC$47:'Yearly Emission'!CC66)</f>
        <v>317897737.50388211</v>
      </c>
      <c r="CG12">
        <f>SUM('Yearly Emission'!CD$47:'Yearly Emission'!CD66)</f>
        <v>1075937265.1254246</v>
      </c>
      <c r="CH12">
        <f>SUM('Yearly Emission'!CE$47:'Yearly Emission'!CE66)</f>
        <v>203999886.20964134</v>
      </c>
      <c r="CI12">
        <f>SUM('Yearly Emission'!CF$47:'Yearly Emission'!CF66)</f>
        <v>476764968.61525106</v>
      </c>
      <c r="CJ12">
        <f>SUM('Yearly Emission'!CG$47:'Yearly Emission'!CG66)</f>
        <v>3407812898.0503578</v>
      </c>
      <c r="CM12">
        <f>SUM('Yearly Emission'!CJ$47:'Yearly Emission'!CJ66)</f>
        <v>1346.3333333333333</v>
      </c>
      <c r="CN12">
        <f>SUM('Yearly Emission'!CK$47:'Yearly Emission'!CK66)</f>
        <v>24492805996.133316</v>
      </c>
      <c r="CO12">
        <f>SUM('Yearly Emission'!CL$47:'Yearly Emission'!CL66)</f>
        <v>13851195698.866531</v>
      </c>
      <c r="CP12">
        <f>SUM('Yearly Emission'!CM$47:'Yearly Emission'!CM66)</f>
        <v>4597794803.12994</v>
      </c>
      <c r="CQ12">
        <f>SUM('Yearly Emission'!CN$47:'Yearly Emission'!CN66)</f>
        <v>1212022757.248898</v>
      </c>
      <c r="CR12">
        <f>SUM('Yearly Emission'!CO$47:'Yearly Emission'!CO66)</f>
        <v>11273660788.360022</v>
      </c>
      <c r="CS12">
        <f>SUM('Yearly Emission'!CP$47:'Yearly Emission'!CP66)</f>
        <v>283189468.81628388</v>
      </c>
      <c r="CT12">
        <f>SUM('Yearly Emission'!CQ$47:'Yearly Emission'!CQ66)</f>
        <v>1220567073.9577725</v>
      </c>
      <c r="CU12">
        <f>SUM('Yearly Emission'!CR$47:'Yearly Emission'!CR66)</f>
        <v>3255315153.0268831</v>
      </c>
      <c r="CV12">
        <f>SUM('Yearly Emission'!CS$47:'Yearly Emission'!CS66)</f>
        <v>9465295869.1968765</v>
      </c>
      <c r="CW12">
        <f>SUM('Yearly Emission'!CT$47:'Yearly Emission'!CT66)</f>
        <v>1609732734.8878093</v>
      </c>
      <c r="CX12">
        <f>SUM('Yearly Emission'!CU$47:'Yearly Emission'!CU66)</f>
        <v>1868465858.344028</v>
      </c>
      <c r="CY12">
        <f>SUM('Yearly Emission'!CV$47:'Yearly Emission'!CV66)</f>
        <v>408144459.11793131</v>
      </c>
      <c r="CZ12">
        <f>SUM('Yearly Emission'!CW$47:'Yearly Emission'!CW66)</f>
        <v>1455272865.433636</v>
      </c>
      <c r="DA12">
        <f>SUM('Yearly Emission'!CX$47:'Yearly Emission'!CX66)</f>
        <v>563740749.7987088</v>
      </c>
      <c r="DB12">
        <f>SUM('Yearly Emission'!CY$47:'Yearly Emission'!CY66)</f>
        <v>666679099.86467421</v>
      </c>
      <c r="DC12">
        <f>SUM('Yearly Emission'!CZ$47:'Yearly Emission'!CZ66)</f>
        <v>4375043855.2709846</v>
      </c>
      <c r="DE12">
        <f>SUM('Yearly Emission'!DB$47:'Yearly Emission'!DB66)</f>
        <v>24492805996.133316</v>
      </c>
      <c r="DF12">
        <f>SUM('Yearly Emission'!DC$47:'Yearly Emission'!DC66)</f>
        <v>13851195698.866531</v>
      </c>
      <c r="DG12">
        <f>SUM('Yearly Emission'!DD$47:'Yearly Emission'!DD66)</f>
        <v>4597794803.12994</v>
      </c>
      <c r="DH12">
        <f>SUM('Yearly Emission'!DE$47:'Yearly Emission'!DE66)</f>
        <v>1212022757.248898</v>
      </c>
      <c r="DI12">
        <f>SUM('Yearly Emission'!DF$47:'Yearly Emission'!DF66)</f>
        <v>11273660788.360022</v>
      </c>
      <c r="DJ12">
        <f>SUM('Yearly Emission'!DG$47:'Yearly Emission'!DG66)</f>
        <v>283189468.81628388</v>
      </c>
      <c r="DK12">
        <f>SUM('Yearly Emission'!DH$47:'Yearly Emission'!DH66)</f>
        <v>1220567073.9577725</v>
      </c>
      <c r="DL12">
        <f>SUM('Yearly Emission'!DI$47:'Yearly Emission'!DI66)</f>
        <v>3255315153.0268831</v>
      </c>
      <c r="DM12">
        <f>SUM('Yearly Emission'!DJ$47:'Yearly Emission'!DJ66)</f>
        <v>9465295869.1968765</v>
      </c>
      <c r="DN12">
        <f>SUM('Yearly Emission'!DK$47:'Yearly Emission'!DK66)</f>
        <v>1609732734.8878093</v>
      </c>
      <c r="DO12">
        <f>SUM('Yearly Emission'!DL$47:'Yearly Emission'!DL66)</f>
        <v>1868465858.344028</v>
      </c>
      <c r="DP12">
        <f>SUM('Yearly Emission'!DM$47:'Yearly Emission'!DM66)</f>
        <v>408144459.11793131</v>
      </c>
      <c r="DQ12">
        <f>SUM('Yearly Emission'!DN$47:'Yearly Emission'!DN66)</f>
        <v>1455272865.433636</v>
      </c>
      <c r="DR12">
        <f>SUM('Yearly Emission'!DO$47:'Yearly Emission'!DO66)</f>
        <v>563740749.7987088</v>
      </c>
      <c r="DS12">
        <f>SUM('Yearly Emission'!DP$47:'Yearly Emission'!DP66)</f>
        <v>666679099.86467421</v>
      </c>
      <c r="DT12">
        <f>SUM('Yearly Emission'!DQ$47:'Yearly Emission'!DQ66)</f>
        <v>4375043855.2709846</v>
      </c>
      <c r="DV12">
        <f>SUM('Yearly Emission'!DS$47:'Yearly Emission'!DS66)</f>
        <v>24492805996.133316</v>
      </c>
      <c r="DW12">
        <f>SUM('Yearly Emission'!DT$47:'Yearly Emission'!DT66)</f>
        <v>13851195698.866531</v>
      </c>
      <c r="DX12">
        <f>SUM('Yearly Emission'!DU$47:'Yearly Emission'!DU66)</f>
        <v>4597794803.12994</v>
      </c>
      <c r="DY12">
        <f>SUM('Yearly Emission'!DV$47:'Yearly Emission'!DV66)</f>
        <v>1212022757.248898</v>
      </c>
      <c r="DZ12">
        <f>SUM('Yearly Emission'!DW$47:'Yearly Emission'!DW66)</f>
        <v>11273660788.360022</v>
      </c>
      <c r="EA12">
        <f>SUM('Yearly Emission'!DX$47:'Yearly Emission'!DX66)</f>
        <v>283189468.81628388</v>
      </c>
      <c r="EB12">
        <f>SUM('Yearly Emission'!DY$47:'Yearly Emission'!DY66)</f>
        <v>1220567073.9577725</v>
      </c>
      <c r="EC12">
        <f>SUM('Yearly Emission'!DZ$47:'Yearly Emission'!DZ66)</f>
        <v>3255315153.0268831</v>
      </c>
      <c r="ED12">
        <f>SUM('Yearly Emission'!EA$47:'Yearly Emission'!EA66)</f>
        <v>9465295869.1968765</v>
      </c>
      <c r="EE12">
        <f>SUM('Yearly Emission'!EB$47:'Yearly Emission'!EB66)</f>
        <v>1609732734.8878093</v>
      </c>
      <c r="EF12">
        <f>SUM('Yearly Emission'!EC$47:'Yearly Emission'!EC66)</f>
        <v>1868465858.344028</v>
      </c>
      <c r="EG12">
        <f>SUM('Yearly Emission'!ED$47:'Yearly Emission'!ED66)</f>
        <v>408144459.11793131</v>
      </c>
      <c r="EH12">
        <f>SUM('Yearly Emission'!EE$47:'Yearly Emission'!EE66)</f>
        <v>1455272865.433636</v>
      </c>
      <c r="EI12">
        <f>SUM('Yearly Emission'!EF$47:'Yearly Emission'!EF66)</f>
        <v>563740749.7987088</v>
      </c>
      <c r="EJ12">
        <f>SUM('Yearly Emission'!EG$47:'Yearly Emission'!EG66)</f>
        <v>666679099.86467421</v>
      </c>
      <c r="EK12">
        <f>SUM('Yearly Emission'!EH$47:'Yearly Emission'!EH66)</f>
        <v>4375043855.2709846</v>
      </c>
      <c r="EM12">
        <f>SUM('Yearly Emission'!EJ$47:'Yearly Emission'!EJ66)</f>
        <v>24492805996.133316</v>
      </c>
      <c r="EN12">
        <f>SUM('Yearly Emission'!EK$47:'Yearly Emission'!EK66)</f>
        <v>13851195698.866531</v>
      </c>
      <c r="EO12">
        <f>SUM('Yearly Emission'!EL$47:'Yearly Emission'!EL66)</f>
        <v>4597794803.12994</v>
      </c>
      <c r="EP12">
        <f>SUM('Yearly Emission'!EM$47:'Yearly Emission'!EM66)</f>
        <v>1212022757.248898</v>
      </c>
      <c r="EQ12">
        <f>SUM('Yearly Emission'!EN$47:'Yearly Emission'!EN66)</f>
        <v>11273660788.360022</v>
      </c>
      <c r="ER12">
        <f>SUM('Yearly Emission'!EO$47:'Yearly Emission'!EO66)</f>
        <v>283189468.81628388</v>
      </c>
      <c r="ES12">
        <f>SUM('Yearly Emission'!EP$47:'Yearly Emission'!EP66)</f>
        <v>1220567073.9577725</v>
      </c>
      <c r="ET12">
        <f>SUM('Yearly Emission'!EQ$47:'Yearly Emission'!EQ66)</f>
        <v>3255315153.0268831</v>
      </c>
      <c r="EU12">
        <f>SUM('Yearly Emission'!ER$47:'Yearly Emission'!ER66)</f>
        <v>9465295869.1968765</v>
      </c>
      <c r="EV12">
        <f>SUM('Yearly Emission'!ES$47:'Yearly Emission'!ES66)</f>
        <v>1609732734.8878093</v>
      </c>
      <c r="EW12">
        <f>SUM('Yearly Emission'!ET$47:'Yearly Emission'!ET66)</f>
        <v>1868465858.344028</v>
      </c>
      <c r="EX12">
        <f>SUM('Yearly Emission'!EU$47:'Yearly Emission'!EU66)</f>
        <v>408144459.11793131</v>
      </c>
      <c r="EY12">
        <f>SUM('Yearly Emission'!EV$47:'Yearly Emission'!EV66)</f>
        <v>1455272865.433636</v>
      </c>
      <c r="EZ12">
        <f>SUM('Yearly Emission'!EW$47:'Yearly Emission'!EW66)</f>
        <v>563740749.7987088</v>
      </c>
      <c r="FA12">
        <f>SUM('Yearly Emission'!EX$47:'Yearly Emission'!EX66)</f>
        <v>666679099.86467421</v>
      </c>
      <c r="FB12">
        <f>SUM('Yearly Emission'!EY$47:'Yearly Emission'!EY66)</f>
        <v>4375043855.2709846</v>
      </c>
      <c r="FD12">
        <f>SUM('Yearly Emission'!FA$47:'Yearly Emission'!FA66)</f>
        <v>24492805996.133316</v>
      </c>
      <c r="FE12">
        <f>SUM('Yearly Emission'!FB$47:'Yearly Emission'!FB66)</f>
        <v>13851195698.866531</v>
      </c>
      <c r="FF12">
        <f>SUM('Yearly Emission'!FC$47:'Yearly Emission'!FC66)</f>
        <v>4597794803.12994</v>
      </c>
      <c r="FG12">
        <f>SUM('Yearly Emission'!FD$47:'Yearly Emission'!FD66)</f>
        <v>1212022757.248898</v>
      </c>
      <c r="FH12">
        <f>SUM('Yearly Emission'!FE$47:'Yearly Emission'!FE66)</f>
        <v>11273660788.360022</v>
      </c>
      <c r="FI12">
        <f>SUM('Yearly Emission'!FF$47:'Yearly Emission'!FF66)</f>
        <v>283189468.81628388</v>
      </c>
      <c r="FJ12">
        <f>SUM('Yearly Emission'!FG$47:'Yearly Emission'!FG66)</f>
        <v>1220567073.9577725</v>
      </c>
      <c r="FK12">
        <f>SUM('Yearly Emission'!FH$47:'Yearly Emission'!FH66)</f>
        <v>3255315153.0268831</v>
      </c>
      <c r="FL12">
        <f>SUM('Yearly Emission'!FI$47:'Yearly Emission'!FI66)</f>
        <v>9465295869.1968765</v>
      </c>
      <c r="FM12">
        <f>SUM('Yearly Emission'!FJ$47:'Yearly Emission'!FJ66)</f>
        <v>1609732734.8878093</v>
      </c>
      <c r="FN12">
        <f>SUM('Yearly Emission'!FK$47:'Yearly Emission'!FK66)</f>
        <v>1868465858.344028</v>
      </c>
      <c r="FO12">
        <f>SUM('Yearly Emission'!FL$47:'Yearly Emission'!FL66)</f>
        <v>408144459.11793131</v>
      </c>
      <c r="FP12">
        <f>SUM('Yearly Emission'!FM$47:'Yearly Emission'!FM66)</f>
        <v>1455272865.433636</v>
      </c>
      <c r="FQ12">
        <f>SUM('Yearly Emission'!FN$47:'Yearly Emission'!FN66)</f>
        <v>563740749.7987088</v>
      </c>
      <c r="FR12">
        <f>SUM('Yearly Emission'!FO$47:'Yearly Emission'!FO66)</f>
        <v>666679099.86467421</v>
      </c>
      <c r="FS12">
        <f>SUM('Yearly Emission'!FP$47:'Yearly Emission'!FP66)</f>
        <v>4375043855.2709846</v>
      </c>
      <c r="FV12">
        <f>SUM('Yearly Emission'!FS$47:'Yearly Emission'!FS66)</f>
        <v>1346.3333333333333</v>
      </c>
      <c r="FW12">
        <f>SUM('Yearly Emission'!FT$47:'Yearly Emission'!FT66)</f>
        <v>26626478053.83316</v>
      </c>
      <c r="FX12">
        <f>SUM('Yearly Emission'!FU$47:'Yearly Emission'!FU66)</f>
        <v>13967990335.207996</v>
      </c>
      <c r="FY12">
        <f>SUM('Yearly Emission'!FV$47:'Yearly Emission'!FV66)</f>
        <v>5056524179.234086</v>
      </c>
      <c r="FZ12">
        <f>SUM('Yearly Emission'!FW$47:'Yearly Emission'!FW66)</f>
        <v>1857505359.4674892</v>
      </c>
      <c r="GA12">
        <f>SUM('Yearly Emission'!FX$47:'Yearly Emission'!FX66)</f>
        <v>12114004007.054379</v>
      </c>
      <c r="GB12">
        <f>SUM('Yearly Emission'!FY$47:'Yearly Emission'!FY66)</f>
        <v>348684461.08153039</v>
      </c>
      <c r="GC12">
        <f>SUM('Yearly Emission'!FZ$47:'Yearly Emission'!FZ66)</f>
        <v>1207549212.3636653</v>
      </c>
      <c r="GD12">
        <f>SUM('Yearly Emission'!GA$47:'Yearly Emission'!GA66)</f>
        <v>7285420563.0240784</v>
      </c>
      <c r="GE12">
        <f>SUM('Yearly Emission'!GB$47:'Yearly Emission'!GB66)</f>
        <v>16601737734.1061</v>
      </c>
      <c r="GF12">
        <f>SUM('Yearly Emission'!GC$47:'Yearly Emission'!GC66)</f>
        <v>2056728943.9009922</v>
      </c>
      <c r="GG12">
        <f>SUM('Yearly Emission'!GD$47:'Yearly Emission'!GD66)</f>
        <v>3835804169.1936908</v>
      </c>
      <c r="GH12">
        <f>SUM('Yearly Emission'!GE$47:'Yearly Emission'!GE66)</f>
        <v>495439351.79493093</v>
      </c>
      <c r="GI12">
        <f>SUM('Yearly Emission'!GF$47:'Yearly Emission'!GF66)</f>
        <v>1412124737.033267</v>
      </c>
      <c r="GJ12">
        <f>SUM('Yearly Emission'!GG$47:'Yearly Emission'!GG66)</f>
        <v>1141104996.8665416</v>
      </c>
      <c r="GK12">
        <f>SUM('Yearly Emission'!GH$47:'Yearly Emission'!GH66)</f>
        <v>1271603420.5470538</v>
      </c>
      <c r="GL12">
        <f>SUM('Yearly Emission'!GI$47:'Yearly Emission'!GI66)</f>
        <v>6150883057.1015644</v>
      </c>
      <c r="GN12">
        <f>SUM('Yearly Emission'!GK$47:'Yearly Emission'!GK66)</f>
        <v>26626478053.83316</v>
      </c>
      <c r="GO12">
        <f>SUM('Yearly Emission'!GL$47:'Yearly Emission'!GL66)</f>
        <v>13967990335.207996</v>
      </c>
      <c r="GP12">
        <f>SUM('Yearly Emission'!GM$47:'Yearly Emission'!GM66)</f>
        <v>5056524179.234086</v>
      </c>
      <c r="GQ12">
        <f>SUM('Yearly Emission'!GN$47:'Yearly Emission'!GN66)</f>
        <v>1857505359.4674892</v>
      </c>
      <c r="GR12">
        <f>SUM('Yearly Emission'!GO$47:'Yearly Emission'!GO66)</f>
        <v>12114004007.054379</v>
      </c>
      <c r="GS12">
        <f>SUM('Yearly Emission'!GP$47:'Yearly Emission'!GP66)</f>
        <v>348684461.08153039</v>
      </c>
      <c r="GT12">
        <f>SUM('Yearly Emission'!GQ$47:'Yearly Emission'!GQ66)</f>
        <v>1207549212.3636653</v>
      </c>
      <c r="GU12">
        <f>SUM('Yearly Emission'!GR$47:'Yearly Emission'!GR66)</f>
        <v>7285420563.0240784</v>
      </c>
      <c r="GV12">
        <f>SUM('Yearly Emission'!GS$47:'Yearly Emission'!GS66)</f>
        <v>16601737734.1061</v>
      </c>
      <c r="GW12">
        <f>SUM('Yearly Emission'!GT$47:'Yearly Emission'!GT66)</f>
        <v>2056728943.9009922</v>
      </c>
      <c r="GX12">
        <f>SUM('Yearly Emission'!GU$47:'Yearly Emission'!GU66)</f>
        <v>3835804169.1936908</v>
      </c>
      <c r="GY12">
        <f>SUM('Yearly Emission'!GV$47:'Yearly Emission'!GV66)</f>
        <v>495439351.79493093</v>
      </c>
      <c r="GZ12">
        <f>SUM('Yearly Emission'!GW$47:'Yearly Emission'!GW66)</f>
        <v>1412124737.033267</v>
      </c>
      <c r="HA12">
        <f>SUM('Yearly Emission'!GX$47:'Yearly Emission'!GX66)</f>
        <v>1141104996.8665416</v>
      </c>
      <c r="HB12">
        <f>SUM('Yearly Emission'!GY$47:'Yearly Emission'!GY66)</f>
        <v>1271603420.5470538</v>
      </c>
      <c r="HC12">
        <f>SUM('Yearly Emission'!GZ$47:'Yearly Emission'!GZ66)</f>
        <v>6150883057.1015644</v>
      </c>
      <c r="HE12">
        <f>SUM('Yearly Emission'!HB$47:'Yearly Emission'!HB66)</f>
        <v>26626478053.83316</v>
      </c>
      <c r="HF12">
        <f>SUM('Yearly Emission'!HC$47:'Yearly Emission'!HC66)</f>
        <v>13967990335.207996</v>
      </c>
      <c r="HG12">
        <f>SUM('Yearly Emission'!HD$47:'Yearly Emission'!HD66)</f>
        <v>5056524179.234086</v>
      </c>
      <c r="HH12">
        <f>SUM('Yearly Emission'!HE$47:'Yearly Emission'!HE66)</f>
        <v>1857505359.4674892</v>
      </c>
      <c r="HI12">
        <f>SUM('Yearly Emission'!HF$47:'Yearly Emission'!HF66)</f>
        <v>12114004007.054379</v>
      </c>
      <c r="HJ12">
        <f>SUM('Yearly Emission'!HG$47:'Yearly Emission'!HG66)</f>
        <v>348684461.08153039</v>
      </c>
      <c r="HK12">
        <f>SUM('Yearly Emission'!HH$47:'Yearly Emission'!HH66)</f>
        <v>1207549212.3636653</v>
      </c>
      <c r="HL12">
        <f>SUM('Yearly Emission'!HI$47:'Yearly Emission'!HI66)</f>
        <v>7285420563.0240784</v>
      </c>
      <c r="HM12">
        <f>SUM('Yearly Emission'!HJ$47:'Yearly Emission'!HJ66)</f>
        <v>16601737734.1061</v>
      </c>
      <c r="HN12">
        <f>SUM('Yearly Emission'!HK$47:'Yearly Emission'!HK66)</f>
        <v>2056728943.9009922</v>
      </c>
      <c r="HO12">
        <f>SUM('Yearly Emission'!HL$47:'Yearly Emission'!HL66)</f>
        <v>3835804169.1936908</v>
      </c>
      <c r="HP12">
        <f>SUM('Yearly Emission'!HM$47:'Yearly Emission'!HM66)</f>
        <v>495439351.79493093</v>
      </c>
      <c r="HQ12">
        <f>SUM('Yearly Emission'!HN$47:'Yearly Emission'!HN66)</f>
        <v>1412124737.033267</v>
      </c>
      <c r="HR12">
        <f>SUM('Yearly Emission'!HO$47:'Yearly Emission'!HO66)</f>
        <v>1141104996.8665416</v>
      </c>
      <c r="HS12">
        <f>SUM('Yearly Emission'!HP$47:'Yearly Emission'!HP66)</f>
        <v>1271603420.5470538</v>
      </c>
      <c r="HT12">
        <f>SUM('Yearly Emission'!HQ$47:'Yearly Emission'!HQ66)</f>
        <v>6150883057.1015644</v>
      </c>
      <c r="HV12">
        <f>SUM('Yearly Emission'!HS$47:'Yearly Emission'!HS66)</f>
        <v>26626478053.83316</v>
      </c>
      <c r="HW12">
        <f>SUM('Yearly Emission'!HT$47:'Yearly Emission'!HT66)</f>
        <v>13967990335.207996</v>
      </c>
      <c r="HX12">
        <f>SUM('Yearly Emission'!HU$47:'Yearly Emission'!HU66)</f>
        <v>5056524179.234086</v>
      </c>
      <c r="HY12">
        <f>SUM('Yearly Emission'!HV$47:'Yearly Emission'!HV66)</f>
        <v>1857505359.4674892</v>
      </c>
      <c r="HZ12">
        <f>SUM('Yearly Emission'!HW$47:'Yearly Emission'!HW66)</f>
        <v>12114004007.054379</v>
      </c>
      <c r="IA12">
        <f>SUM('Yearly Emission'!HX$47:'Yearly Emission'!HX66)</f>
        <v>348684461.08153039</v>
      </c>
      <c r="IB12">
        <f>SUM('Yearly Emission'!HY$47:'Yearly Emission'!HY66)</f>
        <v>1207549212.3636653</v>
      </c>
      <c r="IC12">
        <f>SUM('Yearly Emission'!HZ$47:'Yearly Emission'!HZ66)</f>
        <v>7285420563.0240784</v>
      </c>
      <c r="ID12">
        <f>SUM('Yearly Emission'!IA$47:'Yearly Emission'!IA66)</f>
        <v>16601737734.1061</v>
      </c>
      <c r="IE12">
        <f>SUM('Yearly Emission'!IB$47:'Yearly Emission'!IB66)</f>
        <v>2056728943.9009922</v>
      </c>
      <c r="IF12">
        <f>SUM('Yearly Emission'!IC$47:'Yearly Emission'!IC66)</f>
        <v>3835804169.1936908</v>
      </c>
      <c r="IG12">
        <f>SUM('Yearly Emission'!ID$47:'Yearly Emission'!ID66)</f>
        <v>495439351.79493093</v>
      </c>
      <c r="IH12">
        <f>SUM('Yearly Emission'!IE$47:'Yearly Emission'!IE66)</f>
        <v>1412124737.033267</v>
      </c>
      <c r="II12">
        <f>SUM('Yearly Emission'!IF$47:'Yearly Emission'!IF66)</f>
        <v>1141104996.8665416</v>
      </c>
      <c r="IJ12">
        <f>SUM('Yearly Emission'!IG$47:'Yearly Emission'!IG66)</f>
        <v>1271603420.5470538</v>
      </c>
      <c r="IK12">
        <f>SUM('Yearly Emission'!IH$47:'Yearly Emission'!IH66)</f>
        <v>6150883057.1015644</v>
      </c>
      <c r="IM12">
        <f>SUM('Yearly Emission'!IJ$47:'Yearly Emission'!IJ66)</f>
        <v>26626478053.83316</v>
      </c>
      <c r="IN12">
        <f>SUM('Yearly Emission'!IK$47:'Yearly Emission'!IK66)</f>
        <v>13967990335.207996</v>
      </c>
      <c r="IO12">
        <f>SUM('Yearly Emission'!IL$47:'Yearly Emission'!IL66)</f>
        <v>5056524179.234086</v>
      </c>
      <c r="IP12">
        <f>SUM('Yearly Emission'!IM$47:'Yearly Emission'!IM66)</f>
        <v>1857505359.4674892</v>
      </c>
      <c r="IQ12">
        <f>SUM('Yearly Emission'!IN$47:'Yearly Emission'!IN66)</f>
        <v>12114004007.054379</v>
      </c>
      <c r="IR12">
        <f>SUM('Yearly Emission'!IO$47:'Yearly Emission'!IO66)</f>
        <v>348684461.08153039</v>
      </c>
      <c r="IS12">
        <f>SUM('Yearly Emission'!IP$47:'Yearly Emission'!IP66)</f>
        <v>1207549212.3636653</v>
      </c>
      <c r="IT12">
        <f>SUM('Yearly Emission'!IQ$47:'Yearly Emission'!IQ66)</f>
        <v>7285420563.0240784</v>
      </c>
      <c r="IU12">
        <f>SUM('Yearly Emission'!IR$47:'Yearly Emission'!IR66)</f>
        <v>16601737734.1061</v>
      </c>
      <c r="IV12">
        <f>SUM('Yearly Emission'!IS$47:'Yearly Emission'!IS66)</f>
        <v>2056728943.9009922</v>
      </c>
      <c r="IW12">
        <f>SUM('Yearly Emission'!IT$47:'Yearly Emission'!IT66)</f>
        <v>3835804169.1936908</v>
      </c>
      <c r="IX12">
        <f>SUM('Yearly Emission'!IU$47:'Yearly Emission'!IU66)</f>
        <v>495439351.79493093</v>
      </c>
      <c r="IY12">
        <f>SUM('Yearly Emission'!IV$47:'Yearly Emission'!IV66)</f>
        <v>1412124737.033267</v>
      </c>
      <c r="IZ12">
        <f>SUM('Yearly Emission'!IW$47:'Yearly Emission'!IW66)</f>
        <v>1141104996.8665416</v>
      </c>
      <c r="JA12">
        <f>SUM('Yearly Emission'!IX$47:'Yearly Emission'!IX66)</f>
        <v>1271603420.5470538</v>
      </c>
      <c r="JB12">
        <f>SUM('Yearly Emission'!IY$47:'Yearly Emission'!IY66)</f>
        <v>6150883057.1015644</v>
      </c>
    </row>
    <row r="13" spans="4:262" x14ac:dyDescent="0.25">
      <c r="D13">
        <v>2030</v>
      </c>
      <c r="E13">
        <f>SUM('Yearly Emission'!B$47:'Yearly Emission'!B67)</f>
        <v>23431973238.516098</v>
      </c>
      <c r="F13">
        <f>SUM('Yearly Emission'!C$47:'Yearly Emission'!C67)</f>
        <v>11714200852.003618</v>
      </c>
      <c r="G13">
        <f>SUM('Yearly Emission'!D$47:'Yearly Emission'!D67)</f>
        <v>3912988743.9177165</v>
      </c>
      <c r="H13">
        <f>SUM('Yearly Emission'!E$47:'Yearly Emission'!E67)</f>
        <v>1260547039.1067653</v>
      </c>
      <c r="I13">
        <f>SUM('Yearly Emission'!F$47:'Yearly Emission'!F67)</f>
        <v>11271677003.673233</v>
      </c>
      <c r="J13">
        <f>SUM('Yearly Emission'!G$47:'Yearly Emission'!G67)</f>
        <v>294250539.38219863</v>
      </c>
      <c r="K13">
        <f>SUM('Yearly Emission'!H$47:'Yearly Emission'!H67)</f>
        <v>1044110599.0727752</v>
      </c>
      <c r="L13">
        <f>SUM('Yearly Emission'!I$47:'Yearly Emission'!I67)</f>
        <v>2724907620.1562099</v>
      </c>
      <c r="M13">
        <f>SUM('Yearly Emission'!J$47:'Yearly Emission'!J67)</f>
        <v>14903783292.166595</v>
      </c>
      <c r="N13">
        <f>SUM('Yearly Emission'!K$47:'Yearly Emission'!K67)</f>
        <v>1493862584.4400966</v>
      </c>
      <c r="O13">
        <f>SUM('Yearly Emission'!L$47:'Yearly Emission'!L67)</f>
        <v>1562996990.1125906</v>
      </c>
      <c r="P13">
        <f>SUM('Yearly Emission'!M$47:'Yearly Emission'!M67)</f>
        <v>350899323.31759882</v>
      </c>
      <c r="Q13">
        <f>SUM('Yearly Emission'!N$47:'Yearly Emission'!N67)</f>
        <v>1218085776.7619596</v>
      </c>
      <c r="R13">
        <f>SUM('Yearly Emission'!O$47:'Yearly Emission'!O67)</f>
        <v>283611561.94672281</v>
      </c>
      <c r="S13">
        <f>SUM('Yearly Emission'!P$47:'Yearly Emission'!P67)</f>
        <v>555349221.9973824</v>
      </c>
      <c r="T13">
        <f>SUM('Yearly Emission'!Q$47:'Yearly Emission'!Q67)</f>
        <v>3744529239.833756</v>
      </c>
      <c r="V13">
        <f>SUM('Yearly Emission'!S$47:'Yearly Emission'!S67)</f>
        <v>23370164911.937714</v>
      </c>
      <c r="W13">
        <f>SUM('Yearly Emission'!T$47:'Yearly Emission'!T67)</f>
        <v>11683974378.973877</v>
      </c>
      <c r="X13">
        <f>SUM('Yearly Emission'!U$47:'Yearly Emission'!U67)</f>
        <v>3903415637.6446428</v>
      </c>
      <c r="Y13">
        <f>SUM('Yearly Emission'!V$47:'Yearly Emission'!V67)</f>
        <v>1257190049.5006051</v>
      </c>
      <c r="Z13">
        <f>SUM('Yearly Emission'!W$47:'Yearly Emission'!W67)</f>
        <v>11241324384.782276</v>
      </c>
      <c r="AA13">
        <f>SUM('Yearly Emission'!X$47:'Yearly Emission'!X67)</f>
        <v>293476475.54834664</v>
      </c>
      <c r="AB13">
        <f>SUM('Yearly Emission'!Y$47:'Yearly Emission'!Y67)</f>
        <v>1041280159.439105</v>
      </c>
      <c r="AC13">
        <f>SUM('Yearly Emission'!Z$47:'Yearly Emission'!Z67)</f>
        <v>2717643313.9510641</v>
      </c>
      <c r="AD13">
        <f>SUM('Yearly Emission'!AA$47:'Yearly Emission'!AA67)</f>
        <v>14863109655.525383</v>
      </c>
      <c r="AE13">
        <f>SUM('Yearly Emission'!AB$47:'Yearly Emission'!AB67)</f>
        <v>1489813003.9257298</v>
      </c>
      <c r="AF13">
        <f>SUM('Yearly Emission'!AC$47:'Yearly Emission'!AC67)</f>
        <v>1558707376.3816581</v>
      </c>
      <c r="AG13">
        <f>SUM('Yearly Emission'!AD$47:'Yearly Emission'!AD67)</f>
        <v>349973197.89673901</v>
      </c>
      <c r="AH13">
        <f>SUM('Yearly Emission'!AE$47:'Yearly Emission'!AE67)</f>
        <v>1214798400.9367576</v>
      </c>
      <c r="AI13">
        <f>SUM('Yearly Emission'!AF$47:'Yearly Emission'!AF67)</f>
        <v>282814504.42082649</v>
      </c>
      <c r="AJ13">
        <f>SUM('Yearly Emission'!AG$47:'Yearly Emission'!AG67)</f>
        <v>553860635.16010773</v>
      </c>
      <c r="AK13">
        <f>SUM('Yearly Emission'!AH$47:'Yearly Emission'!AH67)</f>
        <v>3734521528.5178761</v>
      </c>
      <c r="AM13">
        <f>SUM('Yearly Emission'!AJ$47:'Yearly Emission'!AJ67)</f>
        <v>23308356585.359325</v>
      </c>
      <c r="AN13">
        <f>SUM('Yearly Emission'!AK$47:'Yearly Emission'!AK67)</f>
        <v>11653747905.944138</v>
      </c>
      <c r="AO13">
        <f>SUM('Yearly Emission'!AL$47:'Yearly Emission'!AL67)</f>
        <v>3893842531.3715696</v>
      </c>
      <c r="AP13">
        <f>SUM('Yearly Emission'!AM$47:'Yearly Emission'!AM67)</f>
        <v>1253833059.8944447</v>
      </c>
      <c r="AQ13">
        <f>SUM('Yearly Emission'!AN$47:'Yearly Emission'!AN67)</f>
        <v>11210971765.891317</v>
      </c>
      <c r="AR13">
        <f>SUM('Yearly Emission'!AO$47:'Yearly Emission'!AO67)</f>
        <v>292702411.71449482</v>
      </c>
      <c r="AS13">
        <f>SUM('Yearly Emission'!AP$47:'Yearly Emission'!AP67)</f>
        <v>1038449719.8054351</v>
      </c>
      <c r="AT13">
        <f>SUM('Yearly Emission'!AQ$47:'Yearly Emission'!AQ67)</f>
        <v>2710379007.7459159</v>
      </c>
      <c r="AU13">
        <f>SUM('Yearly Emission'!AR$47:'Yearly Emission'!AR67)</f>
        <v>14822436018.884169</v>
      </c>
      <c r="AV13">
        <f>SUM('Yearly Emission'!AS$47:'Yearly Emission'!AS67)</f>
        <v>1485763423.4113626</v>
      </c>
      <c r="AW13">
        <f>SUM('Yearly Emission'!AT$47:'Yearly Emission'!AT67)</f>
        <v>1554417762.6507254</v>
      </c>
      <c r="AX13">
        <f>SUM('Yearly Emission'!AU$47:'Yearly Emission'!AU67)</f>
        <v>349047072.47587925</v>
      </c>
      <c r="AY13">
        <f>SUM('Yearly Emission'!AV$47:'Yearly Emission'!AV67)</f>
        <v>1211511025.1115561</v>
      </c>
      <c r="AZ13">
        <f>SUM('Yearly Emission'!AW$47:'Yearly Emission'!AW67)</f>
        <v>282017446.89493042</v>
      </c>
      <c r="BA13">
        <f>SUM('Yearly Emission'!AX$47:'Yearly Emission'!AX67)</f>
        <v>552372048.32283282</v>
      </c>
      <c r="BB13">
        <f>SUM('Yearly Emission'!AY$47:'Yearly Emission'!AY67)</f>
        <v>3724513817.2019987</v>
      </c>
      <c r="BD13">
        <f>SUM('Yearly Emission'!BA$47:'Yearly Emission'!BA67)</f>
        <v>23246548258.780941</v>
      </c>
      <c r="BE13">
        <f>SUM('Yearly Emission'!BB$47:'Yearly Emission'!BB67)</f>
        <v>11623521432.914394</v>
      </c>
      <c r="BF13">
        <f>SUM('Yearly Emission'!BC$47:'Yearly Emission'!BC67)</f>
        <v>3884269425.098496</v>
      </c>
      <c r="BG13">
        <f>SUM('Yearly Emission'!BD$47:'Yearly Emission'!BD67)</f>
        <v>1250476070.2882845</v>
      </c>
      <c r="BH13">
        <f>SUM('Yearly Emission'!BE$47:'Yearly Emission'!BE67)</f>
        <v>11180619147.000359</v>
      </c>
      <c r="BI13">
        <f>SUM('Yearly Emission'!BF$47:'Yearly Emission'!BF67)</f>
        <v>291928347.88064301</v>
      </c>
      <c r="BJ13">
        <f>SUM('Yearly Emission'!BG$47:'Yearly Emission'!BG67)</f>
        <v>1035619280.1717649</v>
      </c>
      <c r="BK13">
        <f>SUM('Yearly Emission'!BH$47:'Yearly Emission'!BH67)</f>
        <v>2703114701.5407681</v>
      </c>
      <c r="BL13">
        <f>SUM('Yearly Emission'!BI$47:'Yearly Emission'!BI67)</f>
        <v>14781762382.242956</v>
      </c>
      <c r="BM13">
        <f>SUM('Yearly Emission'!BJ$47:'Yearly Emission'!BJ67)</f>
        <v>1481713842.8969958</v>
      </c>
      <c r="BN13">
        <f>SUM('Yearly Emission'!BK$47:'Yearly Emission'!BK67)</f>
        <v>1550128148.9197943</v>
      </c>
      <c r="BO13">
        <f>SUM('Yearly Emission'!BL$47:'Yearly Emission'!BL67)</f>
        <v>348120947.05501944</v>
      </c>
      <c r="BP13">
        <f>SUM('Yearly Emission'!BM$47:'Yearly Emission'!BM67)</f>
        <v>1208223649.2863538</v>
      </c>
      <c r="BQ13">
        <f>SUM('Yearly Emission'!BN$47:'Yearly Emission'!BN67)</f>
        <v>281220389.36903411</v>
      </c>
      <c r="BR13">
        <f>SUM('Yearly Emission'!BO$47:'Yearly Emission'!BO67)</f>
        <v>550883461.48555815</v>
      </c>
      <c r="BS13">
        <f>SUM('Yearly Emission'!BP$47:'Yearly Emission'!BP67)</f>
        <v>3714506105.8861189</v>
      </c>
      <c r="BU13">
        <f>SUM('Yearly Emission'!BR$47:'Yearly Emission'!BR67)</f>
        <v>23184739932.202553</v>
      </c>
      <c r="BV13">
        <f>SUM('Yearly Emission'!BS$47:'Yearly Emission'!BS67)</f>
        <v>11593294959.884653</v>
      </c>
      <c r="BW13">
        <f>SUM('Yearly Emission'!BT$47:'Yearly Emission'!BT67)</f>
        <v>3874696318.8254228</v>
      </c>
      <c r="BX13">
        <f>SUM('Yearly Emission'!BU$47:'Yearly Emission'!BU67)</f>
        <v>1247119080.6821244</v>
      </c>
      <c r="BY13">
        <f>SUM('Yearly Emission'!BV$47:'Yearly Emission'!BV67)</f>
        <v>11150266528.109402</v>
      </c>
      <c r="BZ13">
        <f>SUM('Yearly Emission'!BW$47:'Yearly Emission'!BW67)</f>
        <v>291154284.04679096</v>
      </c>
      <c r="CA13">
        <f>SUM('Yearly Emission'!BX$47:'Yearly Emission'!BX67)</f>
        <v>1032788840.5380946</v>
      </c>
      <c r="CB13">
        <f>SUM('Yearly Emission'!BY$47:'Yearly Emission'!BY67)</f>
        <v>2695850395.3356204</v>
      </c>
      <c r="CC13">
        <f>SUM('Yearly Emission'!BZ$47:'Yearly Emission'!BZ67)</f>
        <v>14741088745.601744</v>
      </c>
      <c r="CD13">
        <f>SUM('Yearly Emission'!CA$47:'Yearly Emission'!CA67)</f>
        <v>1477664262.3826287</v>
      </c>
      <c r="CE13">
        <f>SUM('Yearly Emission'!CB$47:'Yearly Emission'!CB67)</f>
        <v>1545838535.1888614</v>
      </c>
      <c r="CF13">
        <f>SUM('Yearly Emission'!CC$47:'Yearly Emission'!CC67)</f>
        <v>347194821.63415968</v>
      </c>
      <c r="CG13">
        <f>SUM('Yearly Emission'!CD$47:'Yearly Emission'!CD67)</f>
        <v>1204936273.4611523</v>
      </c>
      <c r="CH13">
        <f>SUM('Yearly Emission'!CE$47:'Yearly Emission'!CE67)</f>
        <v>280423331.84313804</v>
      </c>
      <c r="CI13">
        <f>SUM('Yearly Emission'!CF$47:'Yearly Emission'!CF67)</f>
        <v>549394874.64828348</v>
      </c>
      <c r="CJ13">
        <f>SUM('Yearly Emission'!CG$47:'Yearly Emission'!CG67)</f>
        <v>3704498394.5702391</v>
      </c>
      <c r="CM13">
        <f>SUM('Yearly Emission'!CJ$47:'Yearly Emission'!CJ67)</f>
        <v>1414</v>
      </c>
      <c r="CN13">
        <f>SUM('Yearly Emission'!CK$47:'Yearly Emission'!CK67)</f>
        <v>26557002818.447517</v>
      </c>
      <c r="CO13">
        <f>SUM('Yearly Emission'!CL$47:'Yearly Emission'!CL67)</f>
        <v>14687670370.119032</v>
      </c>
      <c r="CP13">
        <f>SUM('Yearly Emission'!CM$47:'Yearly Emission'!CM67)</f>
        <v>4872785833.8827524</v>
      </c>
      <c r="CQ13">
        <f>SUM('Yearly Emission'!CN$47:'Yearly Emission'!CN67)</f>
        <v>1332407988.8389113</v>
      </c>
      <c r="CR13">
        <f>SUM('Yearly Emission'!CO$47:'Yearly Emission'!CO67)</f>
        <v>12399490004.823502</v>
      </c>
      <c r="CS13">
        <f>SUM('Yearly Emission'!CP$47:'Yearly Emission'!CP67)</f>
        <v>355182862.38416344</v>
      </c>
      <c r="CT13">
        <f>SUM('Yearly Emission'!CQ$47:'Yearly Emission'!CQ67)</f>
        <v>1307094577.141921</v>
      </c>
      <c r="CU13">
        <f>SUM('Yearly Emission'!CR$47:'Yearly Emission'!CR67)</f>
        <v>3676927679.1734262</v>
      </c>
      <c r="CV13">
        <f>SUM('Yearly Emission'!CS$47:'Yearly Emission'!CS67)</f>
        <v>10735152387.457432</v>
      </c>
      <c r="CW13">
        <f>SUM('Yearly Emission'!CT$47:'Yearly Emission'!CT67)</f>
        <v>1929235632.6413155</v>
      </c>
      <c r="CX13">
        <f>SUM('Yearly Emission'!CU$47:'Yearly Emission'!CU67)</f>
        <v>2465373433.5307784</v>
      </c>
      <c r="CY13">
        <f>SUM('Yearly Emission'!CV$47:'Yearly Emission'!CV67)</f>
        <v>458924571.97655481</v>
      </c>
      <c r="CZ13">
        <f>SUM('Yearly Emission'!CW$47:'Yearly Emission'!CW67)</f>
        <v>1692039390.7835577</v>
      </c>
      <c r="DA13">
        <f>SUM('Yearly Emission'!CX$47:'Yearly Emission'!CX67)</f>
        <v>972339879.27731085</v>
      </c>
      <c r="DB13">
        <f>SUM('Yearly Emission'!CY$47:'Yearly Emission'!CY67)</f>
        <v>804473343.43629587</v>
      </c>
      <c r="DC13">
        <f>SUM('Yearly Emission'!CZ$47:'Yearly Emission'!CZ67)</f>
        <v>4870541564.469779</v>
      </c>
      <c r="DE13">
        <f>SUM('Yearly Emission'!DB$47:'Yearly Emission'!DB67)</f>
        <v>26484124993.362972</v>
      </c>
      <c r="DF13">
        <f>SUM('Yearly Emission'!DC$47:'Yearly Emission'!DC67)</f>
        <v>14648458193.318426</v>
      </c>
      <c r="DG13">
        <f>SUM('Yearly Emission'!DD$47:'Yearly Emission'!DD67)</f>
        <v>4861193158.6198616</v>
      </c>
      <c r="DH13">
        <f>SUM('Yearly Emission'!DE$47:'Yearly Emission'!DE67)</f>
        <v>1328733622.1074665</v>
      </c>
      <c r="DI13">
        <f>SUM('Yearly Emission'!DF$47:'Yearly Emission'!DF67)</f>
        <v>12364873853.394268</v>
      </c>
      <c r="DJ13">
        <f>SUM('Yearly Emission'!DG$47:'Yearly Emission'!DG67)</f>
        <v>354204041.94704354</v>
      </c>
      <c r="DK13">
        <f>SUM('Yearly Emission'!DH$47:'Yearly Emission'!DH67)</f>
        <v>1303627006.5702295</v>
      </c>
      <c r="DL13">
        <f>SUM('Yearly Emission'!DI$47:'Yearly Emission'!DI67)</f>
        <v>3666753814.7390223</v>
      </c>
      <c r="DM13">
        <f>SUM('Yearly Emission'!DJ$47:'Yearly Emission'!DJ67)</f>
        <v>10706754035.421772</v>
      </c>
      <c r="DN13">
        <f>SUM('Yearly Emission'!DK$47:'Yearly Emission'!DK67)</f>
        <v>1923741372.504884</v>
      </c>
      <c r="DO13">
        <f>SUM('Yearly Emission'!DL$47:'Yearly Emission'!DL67)</f>
        <v>2458213037.9484854</v>
      </c>
      <c r="DP13">
        <f>SUM('Yearly Emission'!DM$47:'Yearly Emission'!DM67)</f>
        <v>457651774.0090487</v>
      </c>
      <c r="DQ13">
        <f>SUM('Yearly Emission'!DN$47:'Yearly Emission'!DN67)</f>
        <v>1687231631.6346734</v>
      </c>
      <c r="DR13">
        <f>SUM('Yearly Emission'!DO$47:'Yearly Emission'!DO67)</f>
        <v>969504251.02369142</v>
      </c>
      <c r="DS13">
        <f>SUM('Yearly Emission'!DP$47:'Yearly Emission'!DP67)</f>
        <v>802194454.05131733</v>
      </c>
      <c r="DT13">
        <f>SUM('Yearly Emission'!DQ$47:'Yearly Emission'!DQ67)</f>
        <v>4856967828.0084505</v>
      </c>
      <c r="DV13">
        <f>SUM('Yearly Emission'!DS$47:'Yearly Emission'!DS67)</f>
        <v>26411247168.278423</v>
      </c>
      <c r="DW13">
        <f>SUM('Yearly Emission'!DT$47:'Yearly Emission'!DT67)</f>
        <v>14609246016.517824</v>
      </c>
      <c r="DX13">
        <f>SUM('Yearly Emission'!DU$47:'Yearly Emission'!DU67)</f>
        <v>4849600483.3569717</v>
      </c>
      <c r="DY13">
        <f>SUM('Yearly Emission'!DV$47:'Yearly Emission'!DV67)</f>
        <v>1325059255.3760219</v>
      </c>
      <c r="DZ13">
        <f>SUM('Yearly Emission'!DW$47:'Yearly Emission'!DW67)</f>
        <v>12330257701.965036</v>
      </c>
      <c r="EA13">
        <f>SUM('Yearly Emission'!DX$47:'Yearly Emission'!DX67)</f>
        <v>353225221.5099237</v>
      </c>
      <c r="EB13">
        <f>SUM('Yearly Emission'!DY$47:'Yearly Emission'!DY67)</f>
        <v>1300159435.998538</v>
      </c>
      <c r="EC13">
        <f>SUM('Yearly Emission'!DZ$47:'Yearly Emission'!DZ67)</f>
        <v>3656579950.3046184</v>
      </c>
      <c r="ED13">
        <f>SUM('Yearly Emission'!EA$47:'Yearly Emission'!EA67)</f>
        <v>10678355683.386112</v>
      </c>
      <c r="EE13">
        <f>SUM('Yearly Emission'!EB$47:'Yearly Emission'!EB67)</f>
        <v>1918247112.3684523</v>
      </c>
      <c r="EF13">
        <f>SUM('Yearly Emission'!EC$47:'Yearly Emission'!EC67)</f>
        <v>2451052642.3661942</v>
      </c>
      <c r="EG13">
        <f>SUM('Yearly Emission'!ED$47:'Yearly Emission'!ED67)</f>
        <v>456378976.04154253</v>
      </c>
      <c r="EH13">
        <f>SUM('Yearly Emission'!EE$47:'Yearly Emission'!EE67)</f>
        <v>1682423872.4857895</v>
      </c>
      <c r="EI13">
        <f>SUM('Yearly Emission'!EF$47:'Yearly Emission'!EF67)</f>
        <v>966668622.77007031</v>
      </c>
      <c r="EJ13">
        <f>SUM('Yearly Emission'!EG$47:'Yearly Emission'!EG67)</f>
        <v>799915564.66633856</v>
      </c>
      <c r="EK13">
        <f>SUM('Yearly Emission'!EH$47:'Yearly Emission'!EH67)</f>
        <v>4843394091.547122</v>
      </c>
      <c r="EM13">
        <f>SUM('Yearly Emission'!EJ$47:'Yearly Emission'!EJ67)</f>
        <v>26338369343.193878</v>
      </c>
      <c r="EN13">
        <f>SUM('Yearly Emission'!EK$47:'Yearly Emission'!EK67)</f>
        <v>14570033839.717218</v>
      </c>
      <c r="EO13">
        <f>SUM('Yearly Emission'!EL$47:'Yearly Emission'!EL67)</f>
        <v>4838007808.0940809</v>
      </c>
      <c r="EP13">
        <f>SUM('Yearly Emission'!EM$47:'Yearly Emission'!EM67)</f>
        <v>1321384888.644577</v>
      </c>
      <c r="EQ13">
        <f>SUM('Yearly Emission'!EN$47:'Yearly Emission'!EN67)</f>
        <v>12295641550.535803</v>
      </c>
      <c r="ER13">
        <f>SUM('Yearly Emission'!EO$47:'Yearly Emission'!EO67)</f>
        <v>352246401.07280374</v>
      </c>
      <c r="ES13">
        <f>SUM('Yearly Emission'!EP$47:'Yearly Emission'!EP67)</f>
        <v>1296691865.4268463</v>
      </c>
      <c r="ET13">
        <f>SUM('Yearly Emission'!EQ$47:'Yearly Emission'!EQ67)</f>
        <v>3646406085.8702116</v>
      </c>
      <c r="EU13">
        <f>SUM('Yearly Emission'!ER$47:'Yearly Emission'!ER67)</f>
        <v>10649957331.350451</v>
      </c>
      <c r="EV13">
        <f>SUM('Yearly Emission'!ES$47:'Yearly Emission'!ES67)</f>
        <v>1912752852.2320209</v>
      </c>
      <c r="EW13">
        <f>SUM('Yearly Emission'!ET$47:'Yearly Emission'!ET67)</f>
        <v>2443892246.7839012</v>
      </c>
      <c r="EX13">
        <f>SUM('Yearly Emission'!EU$47:'Yearly Emission'!EU67)</f>
        <v>455106178.07403618</v>
      </c>
      <c r="EY13">
        <f>SUM('Yearly Emission'!EV$47:'Yearly Emission'!EV67)</f>
        <v>1677616113.3369055</v>
      </c>
      <c r="EZ13">
        <f>SUM('Yearly Emission'!EW$47:'Yearly Emission'!EW67)</f>
        <v>963832994.51644897</v>
      </c>
      <c r="FA13">
        <f>SUM('Yearly Emission'!EX$47:'Yearly Emission'!EX67)</f>
        <v>797636675.28135979</v>
      </c>
      <c r="FB13">
        <f>SUM('Yearly Emission'!EY$47:'Yearly Emission'!EY67)</f>
        <v>4829820355.0857944</v>
      </c>
      <c r="FD13">
        <f>SUM('Yearly Emission'!FA$47:'Yearly Emission'!FA67)</f>
        <v>26265491518.109333</v>
      </c>
      <c r="FE13">
        <f>SUM('Yearly Emission'!FB$47:'Yearly Emission'!FB67)</f>
        <v>14530821662.916615</v>
      </c>
      <c r="FF13">
        <f>SUM('Yearly Emission'!FC$47:'Yearly Emission'!FC67)</f>
        <v>4826415132.831193</v>
      </c>
      <c r="FG13">
        <f>SUM('Yearly Emission'!FD$47:'Yearly Emission'!FD67)</f>
        <v>1317710521.9131322</v>
      </c>
      <c r="FH13">
        <f>SUM('Yearly Emission'!FE$47:'Yearly Emission'!FE67)</f>
        <v>12261025399.106573</v>
      </c>
      <c r="FI13">
        <f>SUM('Yearly Emission'!FF$47:'Yearly Emission'!FF67)</f>
        <v>351267580.63568389</v>
      </c>
      <c r="FJ13">
        <f>SUM('Yearly Emission'!FG$47:'Yearly Emission'!FG67)</f>
        <v>1293224294.8551548</v>
      </c>
      <c r="FK13">
        <f>SUM('Yearly Emission'!FH$47:'Yearly Emission'!FH67)</f>
        <v>3636232221.4358077</v>
      </c>
      <c r="FL13">
        <f>SUM('Yearly Emission'!FI$47:'Yearly Emission'!FI67)</f>
        <v>10621558979.314791</v>
      </c>
      <c r="FM13">
        <f>SUM('Yearly Emission'!FJ$47:'Yearly Emission'!FJ67)</f>
        <v>1907258592.0955892</v>
      </c>
      <c r="FN13">
        <f>SUM('Yearly Emission'!FK$47:'Yearly Emission'!FK67)</f>
        <v>2436731851.2016077</v>
      </c>
      <c r="FO13">
        <f>SUM('Yearly Emission'!FL$47:'Yearly Emission'!FL67)</f>
        <v>453833380.10653001</v>
      </c>
      <c r="FP13">
        <f>SUM('Yearly Emission'!FM$47:'Yearly Emission'!FM67)</f>
        <v>1672808354.1880212</v>
      </c>
      <c r="FQ13">
        <f>SUM('Yearly Emission'!FN$47:'Yearly Emission'!FN67)</f>
        <v>960997366.26282787</v>
      </c>
      <c r="FR13">
        <f>SUM('Yearly Emission'!FO$47:'Yearly Emission'!FO67)</f>
        <v>795357785.89638102</v>
      </c>
      <c r="FS13">
        <f>SUM('Yearly Emission'!FP$47:'Yearly Emission'!FP67)</f>
        <v>4816246618.6244631</v>
      </c>
      <c r="FV13">
        <f>SUM('Yearly Emission'!FS$47:'Yearly Emission'!FS67)</f>
        <v>1414</v>
      </c>
      <c r="FW13">
        <f>SUM('Yearly Emission'!FT$47:'Yearly Emission'!FT67)</f>
        <v>28175192930.884254</v>
      </c>
      <c r="FX13">
        <f>SUM('Yearly Emission'!FU$47:'Yearly Emission'!FU67)</f>
        <v>13986393237.589117</v>
      </c>
      <c r="FY13">
        <f>SUM('Yearly Emission'!FV$47:'Yearly Emission'!FV67)</f>
        <v>5106344041.5388994</v>
      </c>
      <c r="FZ13">
        <f>SUM('Yearly Emission'!FW$47:'Yearly Emission'!FW67)</f>
        <v>1989937213.4536159</v>
      </c>
      <c r="GA13">
        <f>SUM('Yearly Emission'!FX$47:'Yearly Emission'!FX67)</f>
        <v>12313696803.196926</v>
      </c>
      <c r="GB13">
        <f>SUM('Yearly Emission'!FY$47:'Yearly Emission'!FY67)</f>
        <v>370834382.4953115</v>
      </c>
      <c r="GC13">
        <f>SUM('Yearly Emission'!FZ$47:'Yearly Emission'!FZ67)</f>
        <v>1223285494.6832285</v>
      </c>
      <c r="GD13">
        <f>SUM('Yearly Emission'!GA$47:'Yearly Emission'!GA67)</f>
        <v>7918332873.661396</v>
      </c>
      <c r="GE13">
        <f>SUM('Yearly Emission'!GB$47:'Yearly Emission'!GB67)</f>
        <v>18656842582.669182</v>
      </c>
      <c r="GF13">
        <f>SUM('Yearly Emission'!GC$47:'Yearly Emission'!GC67)</f>
        <v>2285330685.2740054</v>
      </c>
      <c r="GG13">
        <f>SUM('Yearly Emission'!GD$47:'Yearly Emission'!GD67)</f>
        <v>4476539782.0712719</v>
      </c>
      <c r="GH13">
        <f>SUM('Yearly Emission'!GE$47:'Yearly Emission'!GE67)</f>
        <v>530262529.85870117</v>
      </c>
      <c r="GI13">
        <f>SUM('Yearly Emission'!GF$47:'Yearly Emission'!GF67)</f>
        <v>1464182115.7965679</v>
      </c>
      <c r="GJ13">
        <f>SUM('Yearly Emission'!GG$47:'Yearly Emission'!GG67)</f>
        <v>1312026031.7838588</v>
      </c>
      <c r="GK13">
        <f>SUM('Yearly Emission'!GH$47:'Yearly Emission'!GH67)</f>
        <v>1320454197.0969019</v>
      </c>
      <c r="GL13">
        <f>SUM('Yearly Emission'!GI$47:'Yearly Emission'!GI67)</f>
        <v>6701132486.3438168</v>
      </c>
      <c r="GN13">
        <f>SUM('Yearly Emission'!GK$47:'Yearly Emission'!GK67)</f>
        <v>28123846309.256203</v>
      </c>
      <c r="GO13">
        <f>SUM('Yearly Emission'!GL$47:'Yearly Emission'!GL67)</f>
        <v>13983817491.606819</v>
      </c>
      <c r="GP13">
        <f>SUM('Yearly Emission'!GM$47:'Yearly Emission'!GM67)</f>
        <v>5097713219.7099895</v>
      </c>
      <c r="GQ13">
        <f>SUM('Yearly Emission'!GN$47:'Yearly Emission'!GN67)</f>
        <v>1985950569.4325442</v>
      </c>
      <c r="GR13">
        <f>SUM('Yearly Emission'!GO$47:'Yearly Emission'!GO67)</f>
        <v>12292319167.996313</v>
      </c>
      <c r="GS13">
        <f>SUM('Yearly Emission'!GP$47:'Yearly Emission'!GP67)</f>
        <v>370133235.2541126</v>
      </c>
      <c r="GT13">
        <f>SUM('Yearly Emission'!GQ$47:'Yearly Emission'!GQ67)</f>
        <v>1221054463.9740765</v>
      </c>
      <c r="GU13">
        <f>SUM('Yearly Emission'!GR$47:'Yearly Emission'!GR67)</f>
        <v>7901365291.7313156</v>
      </c>
      <c r="GV13">
        <f>SUM('Yearly Emission'!GS$47:'Yearly Emission'!GS67)</f>
        <v>18615673989.068153</v>
      </c>
      <c r="GW13">
        <f>SUM('Yearly Emission'!GT$47:'Yearly Emission'!GT67)</f>
        <v>2280471218.2894368</v>
      </c>
      <c r="GX13">
        <f>SUM('Yearly Emission'!GU$47:'Yearly Emission'!GU67)</f>
        <v>4466026761.1701803</v>
      </c>
      <c r="GY13">
        <f>SUM('Yearly Emission'!GV$47:'Yearly Emission'!GV67)</f>
        <v>529236163.52240652</v>
      </c>
      <c r="GZ13">
        <f>SUM('Yearly Emission'!GW$47:'Yearly Emission'!GW67)</f>
        <v>1461404451.8399429</v>
      </c>
      <c r="HA13">
        <f>SUM('Yearly Emission'!GX$47:'Yearly Emission'!GX67)</f>
        <v>1308733474.3933725</v>
      </c>
      <c r="HB13">
        <f>SUM('Yearly Emission'!GY$47:'Yearly Emission'!GY67)</f>
        <v>1317729142.832648</v>
      </c>
      <c r="HC13">
        <f>SUM('Yearly Emission'!GZ$47:'Yearly Emission'!GZ67)</f>
        <v>6687213815.1194944</v>
      </c>
      <c r="HE13">
        <f>SUM('Yearly Emission'!HB$47:'Yearly Emission'!HB67)</f>
        <v>28072499687.628159</v>
      </c>
      <c r="HF13">
        <f>SUM('Yearly Emission'!HC$47:'Yearly Emission'!HC67)</f>
        <v>13981241745.624523</v>
      </c>
      <c r="HG13">
        <f>SUM('Yearly Emission'!HD$47:'Yearly Emission'!HD67)</f>
        <v>5089082397.8810797</v>
      </c>
      <c r="HH13">
        <f>SUM('Yearly Emission'!HE$47:'Yearly Emission'!HE67)</f>
        <v>1981963925.4114716</v>
      </c>
      <c r="HI13">
        <f>SUM('Yearly Emission'!HF$47:'Yearly Emission'!HF67)</f>
        <v>12270941532.795702</v>
      </c>
      <c r="HJ13">
        <f>SUM('Yearly Emission'!HG$47:'Yearly Emission'!HG67)</f>
        <v>369432088.01291376</v>
      </c>
      <c r="HK13">
        <f>SUM('Yearly Emission'!HH$47:'Yearly Emission'!HH67)</f>
        <v>1218823433.2649245</v>
      </c>
      <c r="HL13">
        <f>SUM('Yearly Emission'!HI$47:'Yearly Emission'!HI67)</f>
        <v>7884397709.8012352</v>
      </c>
      <c r="HM13">
        <f>SUM('Yearly Emission'!HJ$47:'Yearly Emission'!HJ67)</f>
        <v>18574505395.467121</v>
      </c>
      <c r="HN13">
        <f>SUM('Yearly Emission'!HK$47:'Yearly Emission'!HK67)</f>
        <v>2275611751.3048677</v>
      </c>
      <c r="HO13">
        <f>SUM('Yearly Emission'!HL$47:'Yearly Emission'!HL67)</f>
        <v>4455513740.2690887</v>
      </c>
      <c r="HP13">
        <f>SUM('Yearly Emission'!HM$47:'Yearly Emission'!HM67)</f>
        <v>528209797.18611205</v>
      </c>
      <c r="HQ13">
        <f>SUM('Yearly Emission'!HN$47:'Yearly Emission'!HN67)</f>
        <v>1458626787.8833182</v>
      </c>
      <c r="HR13">
        <f>SUM('Yearly Emission'!HO$47:'Yearly Emission'!HO67)</f>
        <v>1305440917.0028851</v>
      </c>
      <c r="HS13">
        <f>SUM('Yearly Emission'!HP$47:'Yearly Emission'!HP67)</f>
        <v>1315004088.5683942</v>
      </c>
      <c r="HT13">
        <f>SUM('Yearly Emission'!HQ$47:'Yearly Emission'!HQ67)</f>
        <v>6673295143.8951721</v>
      </c>
      <c r="HV13">
        <f>SUM('Yearly Emission'!HS$47:'Yearly Emission'!HS67)</f>
        <v>28021153066.000118</v>
      </c>
      <c r="HW13">
        <f>SUM('Yearly Emission'!HT$47:'Yearly Emission'!HT67)</f>
        <v>13978665999.642225</v>
      </c>
      <c r="HX13">
        <f>SUM('Yearly Emission'!HU$47:'Yearly Emission'!HU67)</f>
        <v>5080451576.0521698</v>
      </c>
      <c r="HY13">
        <f>SUM('Yearly Emission'!HV$47:'Yearly Emission'!HV67)</f>
        <v>1977977281.390399</v>
      </c>
      <c r="HZ13">
        <f>SUM('Yearly Emission'!HW$47:'Yearly Emission'!HW67)</f>
        <v>12249563897.595091</v>
      </c>
      <c r="IA13">
        <f>SUM('Yearly Emission'!HX$47:'Yearly Emission'!HX67)</f>
        <v>368730940.77171504</v>
      </c>
      <c r="IB13">
        <f>SUM('Yearly Emission'!HY$47:'Yearly Emission'!HY67)</f>
        <v>1216592402.5557725</v>
      </c>
      <c r="IC13">
        <f>SUM('Yearly Emission'!HZ$47:'Yearly Emission'!HZ67)</f>
        <v>7867430127.8711567</v>
      </c>
      <c r="ID13">
        <f>SUM('Yearly Emission'!IA$47:'Yearly Emission'!IA67)</f>
        <v>18533336801.866093</v>
      </c>
      <c r="IE13">
        <f>SUM('Yearly Emission'!IB$47:'Yearly Emission'!IB67)</f>
        <v>2270752284.3202991</v>
      </c>
      <c r="IF13">
        <f>SUM('Yearly Emission'!IC$47:'Yearly Emission'!IC67)</f>
        <v>4445000719.3679981</v>
      </c>
      <c r="IG13">
        <f>SUM('Yearly Emission'!ID$47:'Yearly Emission'!ID67)</f>
        <v>527183430.84981751</v>
      </c>
      <c r="IH13">
        <f>SUM('Yearly Emission'!IE$47:'Yearly Emission'!IE67)</f>
        <v>1455849123.9266932</v>
      </c>
      <c r="II13">
        <f>SUM('Yearly Emission'!IF$47:'Yearly Emission'!IF67)</f>
        <v>1302148359.6123977</v>
      </c>
      <c r="IJ13">
        <f>SUM('Yearly Emission'!IG$47:'Yearly Emission'!IG67)</f>
        <v>1312279034.3041401</v>
      </c>
      <c r="IK13">
        <f>SUM('Yearly Emission'!IH$47:'Yearly Emission'!IH67)</f>
        <v>6659376472.6708498</v>
      </c>
      <c r="IM13">
        <f>SUM('Yearly Emission'!IJ$47:'Yearly Emission'!IJ67)</f>
        <v>27969806444.372066</v>
      </c>
      <c r="IN13">
        <f>SUM('Yearly Emission'!IK$47:'Yearly Emission'!IK67)</f>
        <v>13976090253.659929</v>
      </c>
      <c r="IO13">
        <f>SUM('Yearly Emission'!IL$47:'Yearly Emission'!IL67)</f>
        <v>5071820754.2232609</v>
      </c>
      <c r="IP13">
        <f>SUM('Yearly Emission'!IM$47:'Yearly Emission'!IM67)</f>
        <v>1973990637.3693264</v>
      </c>
      <c r="IQ13">
        <f>SUM('Yearly Emission'!IN$47:'Yearly Emission'!IN67)</f>
        <v>12228186262.39448</v>
      </c>
      <c r="IR13">
        <f>SUM('Yearly Emission'!IO$47:'Yearly Emission'!IO67)</f>
        <v>368029793.53051621</v>
      </c>
      <c r="IS13">
        <f>SUM('Yearly Emission'!IP$47:'Yearly Emission'!IP67)</f>
        <v>1214361371.8466203</v>
      </c>
      <c r="IT13">
        <f>SUM('Yearly Emission'!IQ$47:'Yearly Emission'!IQ67)</f>
        <v>7850462545.9410763</v>
      </c>
      <c r="IU13">
        <f>SUM('Yearly Emission'!IR$47:'Yearly Emission'!IR67)</f>
        <v>18492168208.265064</v>
      </c>
      <c r="IV13">
        <f>SUM('Yearly Emission'!IS$47:'Yearly Emission'!IS67)</f>
        <v>2265892817.3357306</v>
      </c>
      <c r="IW13">
        <f>SUM('Yearly Emission'!IT$47:'Yearly Emission'!IT67)</f>
        <v>4434487698.4669065</v>
      </c>
      <c r="IX13">
        <f>SUM('Yearly Emission'!IU$47:'Yearly Emission'!IU67)</f>
        <v>526157064.51352304</v>
      </c>
      <c r="IY13">
        <f>SUM('Yearly Emission'!IV$47:'Yearly Emission'!IV67)</f>
        <v>1453071459.9700685</v>
      </c>
      <c r="IZ13">
        <f>SUM('Yearly Emission'!IW$47:'Yearly Emission'!IW67)</f>
        <v>1298855802.2219102</v>
      </c>
      <c r="JA13">
        <f>SUM('Yearly Emission'!IX$47:'Yearly Emission'!IX67)</f>
        <v>1309553980.0398862</v>
      </c>
      <c r="JB13">
        <f>SUM('Yearly Emission'!IY$47:'Yearly Emission'!IY67)</f>
        <v>6645457801.4465256</v>
      </c>
    </row>
    <row r="14" spans="4:262" x14ac:dyDescent="0.25">
      <c r="D14">
        <v>2031</v>
      </c>
      <c r="E14">
        <f>SUM('Yearly Emission'!B$47:'Yearly Emission'!B68)</f>
        <v>25327851113.853909</v>
      </c>
      <c r="F14">
        <f>SUM('Yearly Emission'!C$47:'Yearly Emission'!C68)</f>
        <v>12225012182.88839</v>
      </c>
      <c r="G14">
        <f>SUM('Yearly Emission'!D$47:'Yearly Emission'!D68)</f>
        <v>4125828030.8895955</v>
      </c>
      <c r="H14">
        <f>SUM('Yearly Emission'!E$47:'Yearly Emission'!E68)</f>
        <v>1419012946.853359</v>
      </c>
      <c r="I14">
        <f>SUM('Yearly Emission'!F$47:'Yearly Emission'!F68)</f>
        <v>12595052425.07114</v>
      </c>
      <c r="J14">
        <f>SUM('Yearly Emission'!G$47:'Yearly Emission'!G68)</f>
        <v>354221542.89308929</v>
      </c>
      <c r="K14">
        <f>SUM('Yearly Emission'!H$47:'Yearly Emission'!H68)</f>
        <v>1112733636.8647232</v>
      </c>
      <c r="L14">
        <f>SUM('Yearly Emission'!I$47:'Yearly Emission'!I68)</f>
        <v>3003480603.3057332</v>
      </c>
      <c r="M14">
        <f>SUM('Yearly Emission'!J$47:'Yearly Emission'!J68)</f>
        <v>16458753341.144928</v>
      </c>
      <c r="N14">
        <f>SUM('Yearly Emission'!K$47:'Yearly Emission'!K68)</f>
        <v>1745765126.4635975</v>
      </c>
      <c r="O14">
        <f>SUM('Yearly Emission'!L$47:'Yearly Emission'!L68)</f>
        <v>1866315328.0438139</v>
      </c>
      <c r="P14">
        <f>SUM('Yearly Emission'!M$47:'Yearly Emission'!M68)</f>
        <v>391284811.00176024</v>
      </c>
      <c r="Q14">
        <f>SUM('Yearly Emission'!N$47:'Yearly Emission'!N68)</f>
        <v>1358399573.6862221</v>
      </c>
      <c r="R14">
        <f>SUM('Yearly Emission'!O$47:'Yearly Emission'!O68)</f>
        <v>388422249.68775976</v>
      </c>
      <c r="S14">
        <f>SUM('Yearly Emission'!P$47:'Yearly Emission'!P68)</f>
        <v>652684688.38709247</v>
      </c>
      <c r="T14">
        <f>SUM('Yearly Emission'!Q$47:'Yearly Emission'!Q68)</f>
        <v>4137737854.1169395</v>
      </c>
      <c r="V14">
        <f>SUM('Yearly Emission'!S$47:'Yearly Emission'!S68)</f>
        <v>25172258073.113159</v>
      </c>
      <c r="W14">
        <f>SUM('Yearly Emission'!T$47:'Yearly Emission'!T68)</f>
        <v>12151720449.055597</v>
      </c>
      <c r="X14">
        <f>SUM('Yearly Emission'!U$47:'Yearly Emission'!U68)</f>
        <v>4102356475.9408135</v>
      </c>
      <c r="Y14">
        <f>SUM('Yearly Emission'!V$47:'Yearly Emission'!V68)</f>
        <v>1410188093.1400859</v>
      </c>
      <c r="Z14">
        <f>SUM('Yearly Emission'!W$47:'Yearly Emission'!W68)</f>
        <v>12516072941.895454</v>
      </c>
      <c r="AA14">
        <f>SUM('Yearly Emission'!X$47:'Yearly Emission'!X68)</f>
        <v>352028720.04610991</v>
      </c>
      <c r="AB14">
        <f>SUM('Yearly Emission'!Y$47:'Yearly Emission'!Y68)</f>
        <v>1105715604.3519948</v>
      </c>
      <c r="AC14">
        <f>SUM('Yearly Emission'!Z$47:'Yearly Emission'!Z68)</f>
        <v>2984819523.3088245</v>
      </c>
      <c r="AD14">
        <f>SUM('Yearly Emission'!AA$47:'Yearly Emission'!AA68)</f>
        <v>16354310181.042095</v>
      </c>
      <c r="AE14">
        <f>SUM('Yearly Emission'!AB$47:'Yearly Emission'!AB68)</f>
        <v>1734710114.2826672</v>
      </c>
      <c r="AF14">
        <f>SUM('Yearly Emission'!AC$47:'Yearly Emission'!AC68)</f>
        <v>1854359183.7577572</v>
      </c>
      <c r="AG14">
        <f>SUM('Yearly Emission'!AD$47:'Yearly Emission'!AD68)</f>
        <v>388872654.47672826</v>
      </c>
      <c r="AH14">
        <f>SUM('Yearly Emission'!AE$47:'Yearly Emission'!AE68)</f>
        <v>1349857793.6341891</v>
      </c>
      <c r="AI14">
        <f>SUM('Yearly Emission'!AF$47:'Yearly Emission'!AF68)</f>
        <v>385875279.02667785</v>
      </c>
      <c r="AJ14">
        <f>SUM('Yearly Emission'!AG$47:'Yearly Emission'!AG68)</f>
        <v>648588980.01706946</v>
      </c>
      <c r="AK14">
        <f>SUM('Yearly Emission'!AH$47:'Yearly Emission'!AH68)</f>
        <v>4111960999.1681414</v>
      </c>
      <c r="AM14">
        <f>SUM('Yearly Emission'!AJ$47:'Yearly Emission'!AJ68)</f>
        <v>25016665032.372406</v>
      </c>
      <c r="AN14">
        <f>SUM('Yearly Emission'!AK$47:'Yearly Emission'!AK68)</f>
        <v>12078428715.222801</v>
      </c>
      <c r="AO14">
        <f>SUM('Yearly Emission'!AL$47:'Yearly Emission'!AL68)</f>
        <v>4078884920.9920335</v>
      </c>
      <c r="AP14">
        <f>SUM('Yearly Emission'!AM$47:'Yearly Emission'!AM68)</f>
        <v>1401363239.4268122</v>
      </c>
      <c r="AQ14">
        <f>SUM('Yearly Emission'!AN$47:'Yearly Emission'!AN68)</f>
        <v>12437093458.719772</v>
      </c>
      <c r="AR14">
        <f>SUM('Yearly Emission'!AO$47:'Yearly Emission'!AO68)</f>
        <v>349835897.19913065</v>
      </c>
      <c r="AS14">
        <f>SUM('Yearly Emission'!AP$47:'Yearly Emission'!AP68)</f>
        <v>1098697571.8392663</v>
      </c>
      <c r="AT14">
        <f>SUM('Yearly Emission'!AQ$47:'Yearly Emission'!AQ68)</f>
        <v>2966158443.3119135</v>
      </c>
      <c r="AU14">
        <f>SUM('Yearly Emission'!AR$47:'Yearly Emission'!AR68)</f>
        <v>16249867020.939262</v>
      </c>
      <c r="AV14">
        <f>SUM('Yearly Emission'!AS$47:'Yearly Emission'!AS68)</f>
        <v>1723655102.1017356</v>
      </c>
      <c r="AW14">
        <f>SUM('Yearly Emission'!AT$47:'Yearly Emission'!AT68)</f>
        <v>1842403039.4716976</v>
      </c>
      <c r="AX14">
        <f>SUM('Yearly Emission'!AU$47:'Yearly Emission'!AU68)</f>
        <v>386460497.95169657</v>
      </c>
      <c r="AY14">
        <f>SUM('Yearly Emission'!AV$47:'Yearly Emission'!AV68)</f>
        <v>1341316013.5821564</v>
      </c>
      <c r="AZ14">
        <f>SUM('Yearly Emission'!AW$47:'Yearly Emission'!AW68)</f>
        <v>383328308.36559647</v>
      </c>
      <c r="BA14">
        <f>SUM('Yearly Emission'!AX$47:'Yearly Emission'!AX68)</f>
        <v>644493271.64704633</v>
      </c>
      <c r="BB14">
        <f>SUM('Yearly Emission'!AY$47:'Yearly Emission'!AY68)</f>
        <v>4086184144.2193451</v>
      </c>
      <c r="BD14">
        <f>SUM('Yearly Emission'!BA$47:'Yearly Emission'!BA68)</f>
        <v>24861071991.63166</v>
      </c>
      <c r="BE14">
        <f>SUM('Yearly Emission'!BB$47:'Yearly Emission'!BB68)</f>
        <v>12005136981.390005</v>
      </c>
      <c r="BF14">
        <f>SUM('Yearly Emission'!BC$47:'Yearly Emission'!BC68)</f>
        <v>4055413366.0432515</v>
      </c>
      <c r="BG14">
        <f>SUM('Yearly Emission'!BD$47:'Yearly Emission'!BD68)</f>
        <v>1392538385.7135389</v>
      </c>
      <c r="BH14">
        <f>SUM('Yearly Emission'!BE$47:'Yearly Emission'!BE68)</f>
        <v>12358113975.544088</v>
      </c>
      <c r="BI14">
        <f>SUM('Yearly Emission'!BF$47:'Yearly Emission'!BF68)</f>
        <v>347643074.35215145</v>
      </c>
      <c r="BJ14">
        <f>SUM('Yearly Emission'!BG$47:'Yearly Emission'!BG68)</f>
        <v>1091679539.3265376</v>
      </c>
      <c r="BK14">
        <f>SUM('Yearly Emission'!BH$47:'Yearly Emission'!BH68)</f>
        <v>2947497363.3150034</v>
      </c>
      <c r="BL14">
        <f>SUM('Yearly Emission'!BI$47:'Yearly Emission'!BI68)</f>
        <v>16145423860.836424</v>
      </c>
      <c r="BM14">
        <f>SUM('Yearly Emission'!BJ$47:'Yearly Emission'!BJ68)</f>
        <v>1712600089.9208043</v>
      </c>
      <c r="BN14">
        <f>SUM('Yearly Emission'!BK$47:'Yearly Emission'!BK68)</f>
        <v>1830446895.1856422</v>
      </c>
      <c r="BO14">
        <f>SUM('Yearly Emission'!BL$47:'Yearly Emission'!BL68)</f>
        <v>384048341.42666453</v>
      </c>
      <c r="BP14">
        <f>SUM('Yearly Emission'!BM$47:'Yearly Emission'!BM68)</f>
        <v>1332774233.5301235</v>
      </c>
      <c r="BQ14">
        <f>SUM('Yearly Emission'!BN$47:'Yearly Emission'!BN68)</f>
        <v>380781337.70451486</v>
      </c>
      <c r="BR14">
        <f>SUM('Yearly Emission'!BO$47:'Yearly Emission'!BO68)</f>
        <v>640397563.27702355</v>
      </c>
      <c r="BS14">
        <f>SUM('Yearly Emission'!BP$47:'Yearly Emission'!BP68)</f>
        <v>4060407289.2705469</v>
      </c>
      <c r="BU14">
        <f>SUM('Yearly Emission'!BR$47:'Yearly Emission'!BR68)</f>
        <v>24705478950.890907</v>
      </c>
      <c r="BV14">
        <f>SUM('Yearly Emission'!BS$47:'Yearly Emission'!BS68)</f>
        <v>11931845247.557211</v>
      </c>
      <c r="BW14">
        <f>SUM('Yearly Emission'!BT$47:'Yearly Emission'!BT68)</f>
        <v>4031941811.09447</v>
      </c>
      <c r="BX14">
        <f>SUM('Yearly Emission'!BU$47:'Yearly Emission'!BU68)</f>
        <v>1383713532.0002656</v>
      </c>
      <c r="BY14">
        <f>SUM('Yearly Emission'!BV$47:'Yearly Emission'!BV68)</f>
        <v>12279134492.368404</v>
      </c>
      <c r="BZ14">
        <f>SUM('Yearly Emission'!BW$47:'Yearly Emission'!BW68)</f>
        <v>345450251.50517172</v>
      </c>
      <c r="CA14">
        <f>SUM('Yearly Emission'!BX$47:'Yearly Emission'!BX68)</f>
        <v>1084661506.8138089</v>
      </c>
      <c r="CB14">
        <f>SUM('Yearly Emission'!BY$47:'Yearly Emission'!BY68)</f>
        <v>2928836283.3180919</v>
      </c>
      <c r="CC14">
        <f>SUM('Yearly Emission'!BZ$47:'Yearly Emission'!BZ68)</f>
        <v>16040980700.733591</v>
      </c>
      <c r="CD14">
        <f>SUM('Yearly Emission'!CA$47:'Yearly Emission'!CA68)</f>
        <v>1701545077.7398732</v>
      </c>
      <c r="CE14">
        <f>SUM('Yearly Emission'!CB$47:'Yearly Emission'!CB68)</f>
        <v>1818490750.8995824</v>
      </c>
      <c r="CF14">
        <f>SUM('Yearly Emission'!CC$47:'Yearly Emission'!CC68)</f>
        <v>381636184.90163285</v>
      </c>
      <c r="CG14">
        <f>SUM('Yearly Emission'!CD$47:'Yearly Emission'!CD68)</f>
        <v>1324232453.4780908</v>
      </c>
      <c r="CH14">
        <f>SUM('Yearly Emission'!CE$47:'Yearly Emission'!CE68)</f>
        <v>378234367.04343319</v>
      </c>
      <c r="CI14">
        <f>SUM('Yearly Emission'!CF$47:'Yearly Emission'!CF68)</f>
        <v>636301854.90700078</v>
      </c>
      <c r="CJ14">
        <f>SUM('Yearly Emission'!CG$47:'Yearly Emission'!CG68)</f>
        <v>4034630434.3217487</v>
      </c>
      <c r="CM14">
        <f>SUM('Yearly Emission'!CJ$47:'Yearly Emission'!CJ68)</f>
        <v>1481.7</v>
      </c>
      <c r="CN14">
        <f>SUM('Yearly Emission'!CK$47:'Yearly Emission'!CK68)</f>
        <v>28539021737.76218</v>
      </c>
      <c r="CO14">
        <f>SUM('Yearly Emission'!CL$47:'Yearly Emission'!CL68)</f>
        <v>15218463666.958015</v>
      </c>
      <c r="CP14">
        <f>SUM('Yearly Emission'!CM$47:'Yearly Emission'!CM68)</f>
        <v>5108173389.751379</v>
      </c>
      <c r="CQ14">
        <f>SUM('Yearly Emission'!CN$47:'Yearly Emission'!CN68)</f>
        <v>1470101690.3396025</v>
      </c>
      <c r="CR14">
        <f>SUM('Yearly Emission'!CO$47:'Yearly Emission'!CO68)</f>
        <v>13550166505.930859</v>
      </c>
      <c r="CS14">
        <f>SUM('Yearly Emission'!CP$47:'Yearly Emission'!CP68)</f>
        <v>449409112.44636124</v>
      </c>
      <c r="CT14">
        <f>SUM('Yearly Emission'!CQ$47:'Yearly Emission'!CQ68)</f>
        <v>1382350264.9672747</v>
      </c>
      <c r="CU14">
        <f>SUM('Yearly Emission'!CR$47:'Yearly Emission'!CR68)</f>
        <v>4070358009.1912374</v>
      </c>
      <c r="CV14">
        <f>SUM('Yearly Emission'!CS$47:'Yearly Emission'!CS68)</f>
        <v>12718012888.299393</v>
      </c>
      <c r="CW14">
        <f>SUM('Yearly Emission'!CT$47:'Yearly Emission'!CT68)</f>
        <v>2246326989.1510935</v>
      </c>
      <c r="CX14">
        <f>SUM('Yearly Emission'!CU$47:'Yearly Emission'!CU68)</f>
        <v>3240522853.0391164</v>
      </c>
      <c r="CY14">
        <f>SUM('Yearly Emission'!CV$47:'Yearly Emission'!CV68)</f>
        <v>509219830.32462847</v>
      </c>
      <c r="CZ14">
        <f>SUM('Yearly Emission'!CW$47:'Yearly Emission'!CW68)</f>
        <v>1853987276.6470106</v>
      </c>
      <c r="DA14">
        <f>SUM('Yearly Emission'!CX$47:'Yearly Emission'!CX68)</f>
        <v>1434974304.1379077</v>
      </c>
      <c r="DB14">
        <f>SUM('Yearly Emission'!CY$47:'Yearly Emission'!CY68)</f>
        <v>979171314.59803963</v>
      </c>
      <c r="DC14">
        <f>SUM('Yearly Emission'!CZ$47:'Yearly Emission'!CZ68)</f>
        <v>5340410978.3495407</v>
      </c>
      <c r="DE14">
        <f>SUM('Yearly Emission'!DB$47:'Yearly Emission'!DB68)</f>
        <v>28346903334.831352</v>
      </c>
      <c r="DF14">
        <f>SUM('Yearly Emission'!DC$47:'Yearly Emission'!DC68)</f>
        <v>15119393593.775249</v>
      </c>
      <c r="DG14">
        <f>SUM('Yearly Emission'!DD$47:'Yearly Emission'!DD68)</f>
        <v>5078605251.5807714</v>
      </c>
      <c r="DH14">
        <f>SUM('Yearly Emission'!DE$47:'Yearly Emission'!DE68)</f>
        <v>1460131351.2604041</v>
      </c>
      <c r="DI14">
        <f>SUM('Yearly Emission'!DF$47:'Yearly Emission'!DF68)</f>
        <v>13458544588.161221</v>
      </c>
      <c r="DJ14">
        <f>SUM('Yearly Emission'!DG$47:'Yearly Emission'!DG68)</f>
        <v>446320570.48969793</v>
      </c>
      <c r="DK14">
        <f>SUM('Yearly Emission'!DH$47:'Yearly Emission'!DH68)</f>
        <v>1373390543.1624165</v>
      </c>
      <c r="DL14">
        <f>SUM('Yearly Emission'!DI$47:'Yearly Emission'!DI68)</f>
        <v>4042727832.9001641</v>
      </c>
      <c r="DM14">
        <f>SUM('Yearly Emission'!DJ$47:'Yearly Emission'!DJ68)</f>
        <v>12635018211.369427</v>
      </c>
      <c r="DN14">
        <f>SUM('Yearly Emission'!DK$47:'Yearly Emission'!DK68)</f>
        <v>2230582595.1653686</v>
      </c>
      <c r="DO14">
        <f>SUM('Yearly Emission'!DL$47:'Yearly Emission'!DL68)</f>
        <v>3217284843.7896905</v>
      </c>
      <c r="DP14">
        <f>SUM('Yearly Emission'!DM$47:'Yearly Emission'!DM68)</f>
        <v>505746523.39144272</v>
      </c>
      <c r="DQ14">
        <f>SUM('Yearly Emission'!DN$47:'Yearly Emission'!DN68)</f>
        <v>1841077864.2580373</v>
      </c>
      <c r="DR14">
        <f>SUM('Yearly Emission'!DO$47:'Yearly Emission'!DO68)</f>
        <v>1424746523.2569749</v>
      </c>
      <c r="DS14">
        <f>SUM('Yearly Emission'!DP$47:'Yearly Emission'!DP68)</f>
        <v>972316244.04704666</v>
      </c>
      <c r="DT14">
        <f>SUM('Yearly Emission'!DQ$47:'Yearly Emission'!DQ68)</f>
        <v>5303929836.7877283</v>
      </c>
      <c r="DV14">
        <f>SUM('Yearly Emission'!DS$47:'Yearly Emission'!DS68)</f>
        <v>28154784931.90052</v>
      </c>
      <c r="DW14">
        <f>SUM('Yearly Emission'!DT$47:'Yearly Emission'!DT68)</f>
        <v>15020323520.592487</v>
      </c>
      <c r="DX14">
        <f>SUM('Yearly Emission'!DU$47:'Yearly Emission'!DU68)</f>
        <v>5049037113.4101639</v>
      </c>
      <c r="DY14">
        <f>SUM('Yearly Emission'!DV$47:'Yearly Emission'!DV68)</f>
        <v>1450161012.1812055</v>
      </c>
      <c r="DZ14">
        <f>SUM('Yearly Emission'!DW$47:'Yearly Emission'!DW68)</f>
        <v>13366922670.391582</v>
      </c>
      <c r="EA14">
        <f>SUM('Yearly Emission'!DX$47:'Yearly Emission'!DX68)</f>
        <v>443232028.53303468</v>
      </c>
      <c r="EB14">
        <f>SUM('Yearly Emission'!DY$47:'Yearly Emission'!DY68)</f>
        <v>1364430821.357558</v>
      </c>
      <c r="EC14">
        <f>SUM('Yearly Emission'!DZ$47:'Yearly Emission'!DZ68)</f>
        <v>4015097656.6090932</v>
      </c>
      <c r="ED14">
        <f>SUM('Yearly Emission'!EA$47:'Yearly Emission'!EA68)</f>
        <v>12552023534.439459</v>
      </c>
      <c r="EE14">
        <f>SUM('Yearly Emission'!EB$47:'Yearly Emission'!EB68)</f>
        <v>2214838201.1796465</v>
      </c>
      <c r="EF14">
        <f>SUM('Yearly Emission'!EC$47:'Yearly Emission'!EC68)</f>
        <v>3194046834.5402665</v>
      </c>
      <c r="EG14">
        <f>SUM('Yearly Emission'!ED$47:'Yearly Emission'!ED68)</f>
        <v>502273216.4582569</v>
      </c>
      <c r="EH14">
        <f>SUM('Yearly Emission'!EE$47:'Yearly Emission'!EE68)</f>
        <v>1828168451.8690639</v>
      </c>
      <c r="EI14">
        <f>SUM('Yearly Emission'!EF$47:'Yearly Emission'!EF68)</f>
        <v>1414518742.3760386</v>
      </c>
      <c r="EJ14">
        <f>SUM('Yearly Emission'!EG$47:'Yearly Emission'!EG68)</f>
        <v>965461173.49605322</v>
      </c>
      <c r="EK14">
        <f>SUM('Yearly Emission'!EH$47:'Yearly Emission'!EH68)</f>
        <v>5267448695.2259169</v>
      </c>
      <c r="EM14">
        <f>SUM('Yearly Emission'!EJ$47:'Yearly Emission'!EJ68)</f>
        <v>27962666528.969696</v>
      </c>
      <c r="EN14">
        <f>SUM('Yearly Emission'!EK$47:'Yearly Emission'!EK68)</f>
        <v>14921253447.409718</v>
      </c>
      <c r="EO14">
        <f>SUM('Yearly Emission'!EL$47:'Yearly Emission'!EL68)</f>
        <v>5019468975.2395563</v>
      </c>
      <c r="EP14">
        <f>SUM('Yearly Emission'!EM$47:'Yearly Emission'!EM68)</f>
        <v>1440190673.1020072</v>
      </c>
      <c r="EQ14">
        <f>SUM('Yearly Emission'!EN$47:'Yearly Emission'!EN68)</f>
        <v>13275300752.621946</v>
      </c>
      <c r="ER14">
        <f>SUM('Yearly Emission'!EO$47:'Yearly Emission'!EO68)</f>
        <v>440143486.57637131</v>
      </c>
      <c r="ES14">
        <f>SUM('Yearly Emission'!EP$47:'Yearly Emission'!EP68)</f>
        <v>1355471099.5526996</v>
      </c>
      <c r="ET14">
        <f>SUM('Yearly Emission'!EQ$47:'Yearly Emission'!EQ68)</f>
        <v>3987467480.318017</v>
      </c>
      <c r="EU14">
        <f>SUM('Yearly Emission'!ER$47:'Yearly Emission'!ER68)</f>
        <v>12469028857.509493</v>
      </c>
      <c r="EV14">
        <f>SUM('Yearly Emission'!ES$47:'Yearly Emission'!ES68)</f>
        <v>2199093807.1939216</v>
      </c>
      <c r="EW14">
        <f>SUM('Yearly Emission'!ET$47:'Yearly Emission'!ET68)</f>
        <v>3170808825.2908406</v>
      </c>
      <c r="EX14">
        <f>SUM('Yearly Emission'!EU$47:'Yearly Emission'!EU68)</f>
        <v>498799909.52507091</v>
      </c>
      <c r="EY14">
        <f>SUM('Yearly Emission'!EV$47:'Yearly Emission'!EV68)</f>
        <v>1815259039.4800911</v>
      </c>
      <c r="EZ14">
        <f>SUM('Yearly Emission'!EW$47:'Yearly Emission'!EW68)</f>
        <v>1404290961.4951019</v>
      </c>
      <c r="FA14">
        <f>SUM('Yearly Emission'!EX$47:'Yearly Emission'!EX68)</f>
        <v>958606102.94506001</v>
      </c>
      <c r="FB14">
        <f>SUM('Yearly Emission'!EY$47:'Yearly Emission'!EY68)</f>
        <v>5230967553.6641054</v>
      </c>
      <c r="FD14">
        <f>SUM('Yearly Emission'!FA$47:'Yearly Emission'!FA68)</f>
        <v>27770548126.03886</v>
      </c>
      <c r="FE14">
        <f>SUM('Yearly Emission'!FB$47:'Yearly Emission'!FB68)</f>
        <v>14822183374.226955</v>
      </c>
      <c r="FF14">
        <f>SUM('Yearly Emission'!FC$47:'Yearly Emission'!FC68)</f>
        <v>4989900837.0689526</v>
      </c>
      <c r="FG14">
        <f>SUM('Yearly Emission'!FD$47:'Yearly Emission'!FD68)</f>
        <v>1430220334.0228086</v>
      </c>
      <c r="FH14">
        <f>SUM('Yearly Emission'!FE$47:'Yearly Emission'!FE68)</f>
        <v>13183678834.852312</v>
      </c>
      <c r="FI14">
        <f>SUM('Yearly Emission'!FF$47:'Yearly Emission'!FF68)</f>
        <v>437054944.61970806</v>
      </c>
      <c r="FJ14">
        <f>SUM('Yearly Emission'!FG$47:'Yearly Emission'!FG68)</f>
        <v>1346511377.7478414</v>
      </c>
      <c r="FK14">
        <f>SUM('Yearly Emission'!FH$47:'Yearly Emission'!FH68)</f>
        <v>3959837304.0269461</v>
      </c>
      <c r="FL14">
        <f>SUM('Yearly Emission'!FI$47:'Yearly Emission'!FI68)</f>
        <v>12386034180.579529</v>
      </c>
      <c r="FM14">
        <f>SUM('Yearly Emission'!FJ$47:'Yearly Emission'!FJ68)</f>
        <v>2183349413.2081971</v>
      </c>
      <c r="FN14">
        <f>SUM('Yearly Emission'!FK$47:'Yearly Emission'!FK68)</f>
        <v>3147570816.0414166</v>
      </c>
      <c r="FO14">
        <f>SUM('Yearly Emission'!FL$47:'Yearly Emission'!FL68)</f>
        <v>495326602.59188509</v>
      </c>
      <c r="FP14">
        <f>SUM('Yearly Emission'!FM$47:'Yearly Emission'!FM68)</f>
        <v>1802349627.0911179</v>
      </c>
      <c r="FQ14">
        <f>SUM('Yearly Emission'!FN$47:'Yearly Emission'!FN68)</f>
        <v>1394063180.6141658</v>
      </c>
      <c r="FR14">
        <f>SUM('Yearly Emission'!FO$47:'Yearly Emission'!FO68)</f>
        <v>951751032.39406681</v>
      </c>
      <c r="FS14">
        <f>SUM('Yearly Emission'!FP$47:'Yearly Emission'!FP68)</f>
        <v>5194486412.1022902</v>
      </c>
      <c r="FV14">
        <f>SUM('Yearly Emission'!FS$47:'Yearly Emission'!FS68)</f>
        <v>1481.7</v>
      </c>
      <c r="FW14">
        <f>SUM('Yearly Emission'!FT$47:'Yearly Emission'!FT68)</f>
        <v>29848164576.940544</v>
      </c>
      <c r="FX14">
        <f>SUM('Yearly Emission'!FU$47:'Yearly Emission'!FU68)</f>
        <v>14342356291.252861</v>
      </c>
      <c r="FY14">
        <f>SUM('Yearly Emission'!FV$47:'Yearly Emission'!FV68)</f>
        <v>5340181406.582612</v>
      </c>
      <c r="FZ14">
        <f>SUM('Yearly Emission'!FW$47:'Yearly Emission'!FW68)</f>
        <v>2102894902.1530147</v>
      </c>
      <c r="GA14">
        <f>SUM('Yearly Emission'!FX$47:'Yearly Emission'!FX68)</f>
        <v>13138148148.061312</v>
      </c>
      <c r="GB14">
        <f>SUM('Yearly Emission'!FY$47:'Yearly Emission'!FY68)</f>
        <v>407815798.85028809</v>
      </c>
      <c r="GC14">
        <f>SUM('Yearly Emission'!FZ$47:'Yearly Emission'!FZ68)</f>
        <v>1290783512.5383031</v>
      </c>
      <c r="GD14">
        <f>SUM('Yearly Emission'!GA$47:'Yearly Emission'!GA68)</f>
        <v>8279622223.273612</v>
      </c>
      <c r="GE14">
        <f>SUM('Yearly Emission'!GB$47:'Yearly Emission'!GB68)</f>
        <v>21334296087.292683</v>
      </c>
      <c r="GF14">
        <f>SUM('Yearly Emission'!GC$47:'Yearly Emission'!GC68)</f>
        <v>2611573660.9238739</v>
      </c>
      <c r="GG14">
        <f>SUM('Yearly Emission'!GD$47:'Yearly Emission'!GD68)</f>
        <v>5146984416.2988701</v>
      </c>
      <c r="GH14">
        <f>SUM('Yearly Emission'!GE$47:'Yearly Emission'!GE68)</f>
        <v>571984518.80287445</v>
      </c>
      <c r="GI14">
        <f>SUM('Yearly Emission'!GF$47:'Yearly Emission'!GF68)</f>
        <v>1480790477.1001029</v>
      </c>
      <c r="GJ14">
        <f>SUM('Yearly Emission'!GG$47:'Yearly Emission'!GG68)</f>
        <v>1571263063.9620037</v>
      </c>
      <c r="GK14">
        <f>SUM('Yearly Emission'!GH$47:'Yearly Emission'!GH68)</f>
        <v>1373061076.2246821</v>
      </c>
      <c r="GL14">
        <f>SUM('Yearly Emission'!GI$47:'Yearly Emission'!GI68)</f>
        <v>7367840107.2992868</v>
      </c>
      <c r="GN14">
        <f>SUM('Yearly Emission'!GK$47:'Yearly Emission'!GK68)</f>
        <v>29705981386.699619</v>
      </c>
      <c r="GO14">
        <f>SUM('Yearly Emission'!GL$47:'Yearly Emission'!GL68)</f>
        <v>14281079611.876722</v>
      </c>
      <c r="GP14">
        <f>SUM('Yearly Emission'!GM$47:'Yearly Emission'!GM68)</f>
        <v>5316181017.1726055</v>
      </c>
      <c r="GQ14">
        <f>SUM('Yearly Emission'!GN$47:'Yearly Emission'!GN68)</f>
        <v>2091994505.8153341</v>
      </c>
      <c r="GR14">
        <f>SUM('Yearly Emission'!GO$47:'Yearly Emission'!GO68)</f>
        <v>13078188265.382879</v>
      </c>
      <c r="GS14">
        <f>SUM('Yearly Emission'!GP$47:'Yearly Emission'!GP68)</f>
        <v>405754107.18855101</v>
      </c>
      <c r="GT14">
        <f>SUM('Yearly Emission'!GQ$47:'Yearly Emission'!GQ68)</f>
        <v>1284601479.3583062</v>
      </c>
      <c r="GU14">
        <f>SUM('Yearly Emission'!GR$47:'Yearly Emission'!GR68)</f>
        <v>8234142345.9634533</v>
      </c>
      <c r="GV14">
        <f>SUM('Yearly Emission'!GS$47:'Yearly Emission'!GS68)</f>
        <v>21207872039.724976</v>
      </c>
      <c r="GW14">
        <f>SUM('Yearly Emission'!GT$47:'Yearly Emission'!GT68)</f>
        <v>2596700860.3732634</v>
      </c>
      <c r="GX14">
        <f>SUM('Yearly Emission'!GU$47:'Yearly Emission'!GU68)</f>
        <v>5115108613.8548527</v>
      </c>
      <c r="GY14">
        <f>SUM('Yearly Emission'!GV$47:'Yearly Emission'!GV68)</f>
        <v>569071516.44103861</v>
      </c>
      <c r="GZ14">
        <f>SUM('Yearly Emission'!GW$47:'Yearly Emission'!GW68)</f>
        <v>1473714423.2304525</v>
      </c>
      <c r="HA14">
        <f>SUM('Yearly Emission'!GX$47:'Yearly Emission'!GX68)</f>
        <v>1560744033.4927306</v>
      </c>
      <c r="HB14">
        <f>SUM('Yearly Emission'!GY$47:'Yearly Emission'!GY68)</f>
        <v>1365813005.5711567</v>
      </c>
      <c r="HC14">
        <f>SUM('Yearly Emission'!GZ$47:'Yearly Emission'!GZ68)</f>
        <v>7327444706.9112301</v>
      </c>
      <c r="HE14">
        <f>SUM('Yearly Emission'!HB$47:'Yearly Emission'!HB68)</f>
        <v>29563798196.45871</v>
      </c>
      <c r="HF14">
        <f>SUM('Yearly Emission'!HC$47:'Yearly Emission'!HC68)</f>
        <v>14219802932.500586</v>
      </c>
      <c r="HG14">
        <f>SUM('Yearly Emission'!HD$47:'Yearly Emission'!HD68)</f>
        <v>5292180627.762598</v>
      </c>
      <c r="HH14">
        <f>SUM('Yearly Emission'!HE$47:'Yearly Emission'!HE68)</f>
        <v>2081094109.4776528</v>
      </c>
      <c r="HI14">
        <f>SUM('Yearly Emission'!HF$47:'Yearly Emission'!HF68)</f>
        <v>13018228382.704451</v>
      </c>
      <c r="HJ14">
        <f>SUM('Yearly Emission'!HG$47:'Yearly Emission'!HG68)</f>
        <v>403692415.52681392</v>
      </c>
      <c r="HK14">
        <f>SUM('Yearly Emission'!HH$47:'Yearly Emission'!HH68)</f>
        <v>1278419446.1783097</v>
      </c>
      <c r="HL14">
        <f>SUM('Yearly Emission'!HI$47:'Yearly Emission'!HI68)</f>
        <v>8188662468.6532917</v>
      </c>
      <c r="HM14">
        <f>SUM('Yearly Emission'!HJ$47:'Yearly Emission'!HJ68)</f>
        <v>21081447992.157269</v>
      </c>
      <c r="HN14">
        <f>SUM('Yearly Emission'!HK$47:'Yearly Emission'!HK68)</f>
        <v>2581828059.8226528</v>
      </c>
      <c r="HO14">
        <f>SUM('Yearly Emission'!HL$47:'Yearly Emission'!HL68)</f>
        <v>5083232811.4108362</v>
      </c>
      <c r="HP14">
        <f>SUM('Yearly Emission'!HM$47:'Yearly Emission'!HM68)</f>
        <v>566158514.07920265</v>
      </c>
      <c r="HQ14">
        <f>SUM('Yearly Emission'!HN$47:'Yearly Emission'!HN68)</f>
        <v>1466638369.3608024</v>
      </c>
      <c r="HR14">
        <f>SUM('Yearly Emission'!HO$47:'Yearly Emission'!HO68)</f>
        <v>1550225003.0234575</v>
      </c>
      <c r="HS14">
        <f>SUM('Yearly Emission'!HP$47:'Yearly Emission'!HP68)</f>
        <v>1358564934.9176314</v>
      </c>
      <c r="HT14">
        <f>SUM('Yearly Emission'!HQ$47:'Yearly Emission'!HQ68)</f>
        <v>7287049306.5231733</v>
      </c>
      <c r="HV14">
        <f>SUM('Yearly Emission'!HS$47:'Yearly Emission'!HS68)</f>
        <v>29421615006.217808</v>
      </c>
      <c r="HW14">
        <f>SUM('Yearly Emission'!HT$47:'Yearly Emission'!HT68)</f>
        <v>14158526253.124447</v>
      </c>
      <c r="HX14">
        <f>SUM('Yearly Emission'!HU$47:'Yearly Emission'!HU68)</f>
        <v>5268180238.3525934</v>
      </c>
      <c r="HY14">
        <f>SUM('Yearly Emission'!HV$47:'Yearly Emission'!HV68)</f>
        <v>2070193713.139971</v>
      </c>
      <c r="HZ14">
        <f>SUM('Yearly Emission'!HW$47:'Yearly Emission'!HW68)</f>
        <v>12958268500.026022</v>
      </c>
      <c r="IA14">
        <f>SUM('Yearly Emission'!HX$47:'Yearly Emission'!HX68)</f>
        <v>401630723.86507702</v>
      </c>
      <c r="IB14">
        <f>SUM('Yearly Emission'!HY$47:'Yearly Emission'!HY68)</f>
        <v>1272237412.9983127</v>
      </c>
      <c r="IC14">
        <f>SUM('Yearly Emission'!HZ$47:'Yearly Emission'!HZ68)</f>
        <v>8143182591.3431349</v>
      </c>
      <c r="ID14">
        <f>SUM('Yearly Emission'!IA$47:'Yearly Emission'!IA68)</f>
        <v>20955023944.589577</v>
      </c>
      <c r="IE14">
        <f>SUM('Yearly Emission'!IB$47:'Yearly Emission'!IB68)</f>
        <v>2566955259.2720428</v>
      </c>
      <c r="IF14">
        <f>SUM('Yearly Emission'!IC$47:'Yearly Emission'!IC68)</f>
        <v>5051357008.9668188</v>
      </c>
      <c r="IG14">
        <f>SUM('Yearly Emission'!ID$47:'Yearly Emission'!ID68)</f>
        <v>563245511.71736693</v>
      </c>
      <c r="IH14">
        <f>SUM('Yearly Emission'!IE$47:'Yearly Emission'!IE68)</f>
        <v>1459562315.4911523</v>
      </c>
      <c r="II14">
        <f>SUM('Yearly Emission'!IF$47:'Yearly Emission'!IF68)</f>
        <v>1539705972.5541844</v>
      </c>
      <c r="IJ14">
        <f>SUM('Yearly Emission'!IG$47:'Yearly Emission'!IG68)</f>
        <v>1351316864.2641056</v>
      </c>
      <c r="IK14">
        <f>SUM('Yearly Emission'!IH$47:'Yearly Emission'!IH68)</f>
        <v>7246653906.1351166</v>
      </c>
      <c r="IM14">
        <f>SUM('Yearly Emission'!IJ$47:'Yearly Emission'!IJ68)</f>
        <v>29279431815.976891</v>
      </c>
      <c r="IN14">
        <f>SUM('Yearly Emission'!IK$47:'Yearly Emission'!IK68)</f>
        <v>14097249573.74831</v>
      </c>
      <c r="IO14">
        <f>SUM('Yearly Emission'!IL$47:'Yearly Emission'!IL68)</f>
        <v>5244179848.9425879</v>
      </c>
      <c r="IP14">
        <f>SUM('Yearly Emission'!IM$47:'Yearly Emission'!IM68)</f>
        <v>2059293316.80229</v>
      </c>
      <c r="IQ14">
        <f>SUM('Yearly Emission'!IN$47:'Yearly Emission'!IN68)</f>
        <v>12898308617.347591</v>
      </c>
      <c r="IR14">
        <f>SUM('Yearly Emission'!IO$47:'Yearly Emission'!IO68)</f>
        <v>399569032.20334005</v>
      </c>
      <c r="IS14">
        <f>SUM('Yearly Emission'!IP$47:'Yearly Emission'!IP68)</f>
        <v>1266055379.8183157</v>
      </c>
      <c r="IT14">
        <f>SUM('Yearly Emission'!IQ$47:'Yearly Emission'!IQ68)</f>
        <v>8097702714.0329752</v>
      </c>
      <c r="IU14">
        <f>SUM('Yearly Emission'!IR$47:'Yearly Emission'!IR68)</f>
        <v>20828599897.021873</v>
      </c>
      <c r="IV14">
        <f>SUM('Yearly Emission'!IS$47:'Yearly Emission'!IS68)</f>
        <v>2552082458.7214327</v>
      </c>
      <c r="IW14">
        <f>SUM('Yearly Emission'!IT$47:'Yearly Emission'!IT68)</f>
        <v>5019481206.5228014</v>
      </c>
      <c r="IX14">
        <f>SUM('Yearly Emission'!IU$47:'Yearly Emission'!IU68)</f>
        <v>560332509.35553122</v>
      </c>
      <c r="IY14">
        <f>SUM('Yearly Emission'!IV$47:'Yearly Emission'!IV68)</f>
        <v>1453071459.9700685</v>
      </c>
      <c r="IZ14">
        <f>SUM('Yearly Emission'!IW$47:'Yearly Emission'!IW68)</f>
        <v>1529186942.0849099</v>
      </c>
      <c r="JA14">
        <f>SUM('Yearly Emission'!IX$47:'Yearly Emission'!IX68)</f>
        <v>1344068793.6105802</v>
      </c>
      <c r="JB14">
        <f>SUM('Yearly Emission'!IY$47:'Yearly Emission'!IY68)</f>
        <v>7206258505.7470589</v>
      </c>
    </row>
    <row r="15" spans="4:262" x14ac:dyDescent="0.25">
      <c r="D15">
        <v>2032</v>
      </c>
      <c r="E15">
        <f>SUM('Yearly Emission'!B$47:'Yearly Emission'!B69)</f>
        <v>26904261292.635017</v>
      </c>
      <c r="F15">
        <f>SUM('Yearly Emission'!C$47:'Yearly Emission'!C69)</f>
        <v>12514345405.641924</v>
      </c>
      <c r="G15">
        <f>SUM('Yearly Emission'!D$47:'Yearly Emission'!D69)</f>
        <v>4283423893.8751311</v>
      </c>
      <c r="H15">
        <f>SUM('Yearly Emission'!E$47:'Yearly Emission'!E69)</f>
        <v>1564511878.9939952</v>
      </c>
      <c r="I15">
        <f>SUM('Yearly Emission'!F$47:'Yearly Emission'!F69)</f>
        <v>13826048441.067808</v>
      </c>
      <c r="J15">
        <f>SUM('Yearly Emission'!G$47:'Yearly Emission'!G69)</f>
        <v>421625615.96894479</v>
      </c>
      <c r="K15">
        <f>SUM('Yearly Emission'!H$47:'Yearly Emission'!H69)</f>
        <v>1165429778.4596474</v>
      </c>
      <c r="L15">
        <f>SUM('Yearly Emission'!I$47:'Yearly Emission'!I69)</f>
        <v>3260350407.8114572</v>
      </c>
      <c r="M15">
        <f>SUM('Yearly Emission'!J$47:'Yearly Emission'!J69)</f>
        <v>18060400569.534229</v>
      </c>
      <c r="N15">
        <f>SUM('Yearly Emission'!K$47:'Yearly Emission'!K69)</f>
        <v>1996031645.8818822</v>
      </c>
      <c r="O15">
        <f>SUM('Yearly Emission'!L$47:'Yearly Emission'!L69)</f>
        <v>2188768715.0634561</v>
      </c>
      <c r="P15">
        <f>SUM('Yearly Emission'!M$47:'Yearly Emission'!M69)</f>
        <v>431050444.74947619</v>
      </c>
      <c r="Q15">
        <f>SUM('Yearly Emission'!N$47:'Yearly Emission'!N69)</f>
        <v>1494071447.6742096</v>
      </c>
      <c r="R15">
        <f>SUM('Yearly Emission'!O$47:'Yearly Emission'!O69)</f>
        <v>510803206.20875204</v>
      </c>
      <c r="S15">
        <f>SUM('Yearly Emission'!P$47:'Yearly Emission'!P69)</f>
        <v>754185850.32781672</v>
      </c>
      <c r="T15">
        <f>SUM('Yearly Emission'!Q$47:'Yearly Emission'!Q69)</f>
        <v>4554875776.877717</v>
      </c>
      <c r="V15">
        <f>SUM('Yearly Emission'!S$47:'Yearly Emission'!S69)</f>
        <v>26615441378.070675</v>
      </c>
      <c r="W15">
        <f>SUM('Yearly Emission'!T$47:'Yearly Emission'!T69)</f>
        <v>12383637398.350456</v>
      </c>
      <c r="X15">
        <f>SUM('Yearly Emission'!U$47:'Yearly Emission'!U69)</f>
        <v>4240964568.4159403</v>
      </c>
      <c r="Y15">
        <f>SUM('Yearly Emission'!V$47:'Yearly Emission'!V69)</f>
        <v>1547467820.3580179</v>
      </c>
      <c r="Z15">
        <f>SUM('Yearly Emission'!W$47:'Yearly Emission'!W69)</f>
        <v>13674502723.14856</v>
      </c>
      <c r="AA15">
        <f>SUM('Yearly Emission'!X$47:'Yearly Emission'!X69)</f>
        <v>417021370.57784981</v>
      </c>
      <c r="AB15">
        <f>SUM('Yearly Emission'!Y$47:'Yearly Emission'!Y69)</f>
        <v>1152589582.2149403</v>
      </c>
      <c r="AC15">
        <f>SUM('Yearly Emission'!Z$47:'Yearly Emission'!Z69)</f>
        <v>3224912887.611362</v>
      </c>
      <c r="AD15">
        <f>SUM('Yearly Emission'!AA$47:'Yearly Emission'!AA69)</f>
        <v>17860148900.222588</v>
      </c>
      <c r="AE15">
        <f>SUM('Yearly Emission'!AB$47:'Yearly Emission'!AB69)</f>
        <v>1973877009.1617911</v>
      </c>
      <c r="AF15">
        <f>SUM('Yearly Emission'!AC$47:'Yearly Emission'!AC69)</f>
        <v>2164196836.7979875</v>
      </c>
      <c r="AG15">
        <f>SUM('Yearly Emission'!AD$47:'Yearly Emission'!AD69)</f>
        <v>426391774.41471726</v>
      </c>
      <c r="AH15">
        <f>SUM('Yearly Emission'!AE$47:'Yearly Emission'!AE69)</f>
        <v>1477635037.2335377</v>
      </c>
      <c r="AI15">
        <f>SUM('Yearly Emission'!AF$47:'Yearly Emission'!AF69)</f>
        <v>504937425.85322469</v>
      </c>
      <c r="AJ15">
        <f>SUM('Yearly Emission'!AG$47:'Yearly Emission'!AG69)</f>
        <v>745874141.20382035</v>
      </c>
      <c r="AK15">
        <f>SUM('Yearly Emission'!AH$47:'Yearly Emission'!AH69)</f>
        <v>4505180670.9959135</v>
      </c>
      <c r="AM15">
        <f>SUM('Yearly Emission'!AJ$47:'Yearly Emission'!AJ69)</f>
        <v>26326621463.506329</v>
      </c>
      <c r="AN15">
        <f>SUM('Yearly Emission'!AK$47:'Yearly Emission'!AK69)</f>
        <v>12252929391.058985</v>
      </c>
      <c r="AO15">
        <f>SUM('Yearly Emission'!AL$47:'Yearly Emission'!AL69)</f>
        <v>4198505242.9567528</v>
      </c>
      <c r="AP15">
        <f>SUM('Yearly Emission'!AM$47:'Yearly Emission'!AM69)</f>
        <v>1530423761.7220402</v>
      </c>
      <c r="AQ15">
        <f>SUM('Yearly Emission'!AN$47:'Yearly Emission'!AN69)</f>
        <v>13522957005.229311</v>
      </c>
      <c r="AR15">
        <f>SUM('Yearly Emission'!AO$47:'Yearly Emission'!AO69)</f>
        <v>412417125.18675518</v>
      </c>
      <c r="AS15">
        <f>SUM('Yearly Emission'!AP$47:'Yearly Emission'!AP69)</f>
        <v>1139749385.9702332</v>
      </c>
      <c r="AT15">
        <f>SUM('Yearly Emission'!AQ$47:'Yearly Emission'!AQ69)</f>
        <v>3189475367.4112635</v>
      </c>
      <c r="AU15">
        <f>SUM('Yearly Emission'!AR$47:'Yearly Emission'!AR69)</f>
        <v>17659897230.910938</v>
      </c>
      <c r="AV15">
        <f>SUM('Yearly Emission'!AS$47:'Yearly Emission'!AS69)</f>
        <v>1951722372.4416993</v>
      </c>
      <c r="AW15">
        <f>SUM('Yearly Emission'!AT$47:'Yearly Emission'!AT69)</f>
        <v>2139624958.5325155</v>
      </c>
      <c r="AX15">
        <f>SUM('Yearly Emission'!AU$47:'Yearly Emission'!AU69)</f>
        <v>421733104.07995868</v>
      </c>
      <c r="AY15">
        <f>SUM('Yearly Emission'!AV$47:'Yearly Emission'!AV69)</f>
        <v>1461198626.7928655</v>
      </c>
      <c r="AZ15">
        <f>SUM('Yearly Emission'!AW$47:'Yearly Emission'!AW69)</f>
        <v>499071645.49769807</v>
      </c>
      <c r="BA15">
        <f>SUM('Yearly Emission'!AX$47:'Yearly Emission'!AX69)</f>
        <v>737562432.07982361</v>
      </c>
      <c r="BB15">
        <f>SUM('Yearly Emission'!AY$47:'Yearly Emission'!AY69)</f>
        <v>4455485565.1141119</v>
      </c>
      <c r="BD15">
        <f>SUM('Yearly Emission'!BA$47:'Yearly Emission'!BA69)</f>
        <v>26037801548.94199</v>
      </c>
      <c r="BE15">
        <f>SUM('Yearly Emission'!BB$47:'Yearly Emission'!BB69)</f>
        <v>12122221383.767511</v>
      </c>
      <c r="BF15">
        <f>SUM('Yearly Emission'!BC$47:'Yearly Emission'!BC69)</f>
        <v>4156045917.4975634</v>
      </c>
      <c r="BG15">
        <f>SUM('Yearly Emission'!BD$47:'Yearly Emission'!BD69)</f>
        <v>1513379703.0860627</v>
      </c>
      <c r="BH15">
        <f>SUM('Yearly Emission'!BE$47:'Yearly Emission'!BE69)</f>
        <v>13371411287.310064</v>
      </c>
      <c r="BI15">
        <f>SUM('Yearly Emission'!BF$47:'Yearly Emission'!BF69)</f>
        <v>407812879.79566056</v>
      </c>
      <c r="BJ15">
        <f>SUM('Yearly Emission'!BG$47:'Yearly Emission'!BG69)</f>
        <v>1126909189.7255256</v>
      </c>
      <c r="BK15">
        <f>SUM('Yearly Emission'!BH$47:'Yearly Emission'!BH69)</f>
        <v>3154037847.2111654</v>
      </c>
      <c r="BL15">
        <f>SUM('Yearly Emission'!BI$47:'Yearly Emission'!BI69)</f>
        <v>17459645561.599289</v>
      </c>
      <c r="BM15">
        <f>SUM('Yearly Emission'!BJ$47:'Yearly Emission'!BJ69)</f>
        <v>1929567735.7216072</v>
      </c>
      <c r="BN15">
        <f>SUM('Yearly Emission'!BK$47:'Yearly Emission'!BK69)</f>
        <v>2115053080.2670481</v>
      </c>
      <c r="BO15">
        <f>SUM('Yearly Emission'!BL$47:'Yearly Emission'!BL69)</f>
        <v>417074433.74519998</v>
      </c>
      <c r="BP15">
        <f>SUM('Yearly Emission'!BM$47:'Yearly Emission'!BM69)</f>
        <v>1444762216.3521938</v>
      </c>
      <c r="BQ15">
        <f>SUM('Yearly Emission'!BN$47:'Yearly Emission'!BN69)</f>
        <v>493205865.14217126</v>
      </c>
      <c r="BR15">
        <f>SUM('Yearly Emission'!BO$47:'Yearly Emission'!BO69)</f>
        <v>729250722.95582747</v>
      </c>
      <c r="BS15">
        <f>SUM('Yearly Emission'!BP$47:'Yearly Emission'!BP69)</f>
        <v>4405790459.2323065</v>
      </c>
      <c r="BU15">
        <f>SUM('Yearly Emission'!BR$47:'Yearly Emission'!BR69)</f>
        <v>25748981634.377644</v>
      </c>
      <c r="BV15">
        <f>SUM('Yearly Emission'!BS$47:'Yearly Emission'!BS69)</f>
        <v>11991513376.476042</v>
      </c>
      <c r="BW15">
        <f>SUM('Yearly Emission'!BT$47:'Yearly Emission'!BT69)</f>
        <v>4113586592.0383739</v>
      </c>
      <c r="BX15">
        <f>SUM('Yearly Emission'!BU$47:'Yearly Emission'!BU69)</f>
        <v>1496335644.4500852</v>
      </c>
      <c r="BY15">
        <f>SUM('Yearly Emission'!BV$47:'Yearly Emission'!BV69)</f>
        <v>13219865569.390814</v>
      </c>
      <c r="BZ15">
        <f>SUM('Yearly Emission'!BW$47:'Yearly Emission'!BW69)</f>
        <v>403208634.40456545</v>
      </c>
      <c r="CA15">
        <f>SUM('Yearly Emission'!BX$47:'Yearly Emission'!BX69)</f>
        <v>1114068993.4808183</v>
      </c>
      <c r="CB15">
        <f>SUM('Yearly Emission'!BY$47:'Yearly Emission'!BY69)</f>
        <v>3118600327.011066</v>
      </c>
      <c r="CC15">
        <f>SUM('Yearly Emission'!BZ$47:'Yearly Emission'!BZ69)</f>
        <v>17259393892.287643</v>
      </c>
      <c r="CD15">
        <f>SUM('Yearly Emission'!CA$47:'Yearly Emission'!CA69)</f>
        <v>1907413099.0015154</v>
      </c>
      <c r="CE15">
        <f>SUM('Yearly Emission'!CB$47:'Yearly Emission'!CB69)</f>
        <v>2090481202.0015738</v>
      </c>
      <c r="CF15">
        <f>SUM('Yearly Emission'!CC$47:'Yearly Emission'!CC69)</f>
        <v>412415763.41044134</v>
      </c>
      <c r="CG15">
        <f>SUM('Yearly Emission'!CD$47:'Yearly Emission'!CD69)</f>
        <v>1428325805.9115219</v>
      </c>
      <c r="CH15">
        <f>SUM('Yearly Emission'!CE$47:'Yearly Emission'!CE69)</f>
        <v>487340084.78664434</v>
      </c>
      <c r="CI15">
        <f>SUM('Yearly Emission'!CF$47:'Yearly Emission'!CF69)</f>
        <v>720939013.83183134</v>
      </c>
      <c r="CJ15">
        <f>SUM('Yearly Emission'!CG$47:'Yearly Emission'!CG69)</f>
        <v>4356095353.350503</v>
      </c>
      <c r="CM15">
        <f>SUM('Yearly Emission'!CJ$47:'Yearly Emission'!CJ69)</f>
        <v>1549.4333333333334</v>
      </c>
      <c r="CN15">
        <f>SUM('Yearly Emission'!CK$47:'Yearly Emission'!CK69)</f>
        <v>29947888514.912884</v>
      </c>
      <c r="CO15">
        <f>SUM('Yearly Emission'!CL$47:'Yearly Emission'!CL69)</f>
        <v>15409724671.908091</v>
      </c>
      <c r="CP15">
        <f>SUM('Yearly Emission'!CM$47:'Yearly Emission'!CM69)</f>
        <v>5325216178.5991926</v>
      </c>
      <c r="CQ15">
        <f>SUM('Yearly Emission'!CN$47:'Yearly Emission'!CN69)</f>
        <v>1622901807.2898619</v>
      </c>
      <c r="CR15">
        <f>SUM('Yearly Emission'!CO$47:'Yearly Emission'!CO69)</f>
        <v>14496247684.294041</v>
      </c>
      <c r="CS15">
        <f>SUM('Yearly Emission'!CP$47:'Yearly Emission'!CP69)</f>
        <v>537494692.83725083</v>
      </c>
      <c r="CT15">
        <f>SUM('Yearly Emission'!CQ$47:'Yearly Emission'!CQ69)</f>
        <v>1444815564.1125295</v>
      </c>
      <c r="CU15">
        <f>SUM('Yearly Emission'!CR$47:'Yearly Emission'!CR69)</f>
        <v>4455840525.828721</v>
      </c>
      <c r="CV15">
        <f>SUM('Yearly Emission'!CS$47:'Yearly Emission'!CS69)</f>
        <v>15311144874.675859</v>
      </c>
      <c r="CW15">
        <f>SUM('Yearly Emission'!CT$47:'Yearly Emission'!CT69)</f>
        <v>2562708699.8369341</v>
      </c>
      <c r="CX15">
        <f>SUM('Yearly Emission'!CU$47:'Yearly Emission'!CU69)</f>
        <v>4123832818.2288351</v>
      </c>
      <c r="CY15">
        <f>SUM('Yearly Emission'!CV$47:'Yearly Emission'!CV69)</f>
        <v>560482808.51684046</v>
      </c>
      <c r="CZ15">
        <f>SUM('Yearly Emission'!CW$47:'Yearly Emission'!CW69)</f>
        <v>2000912653.7780333</v>
      </c>
      <c r="DA15">
        <f>SUM('Yearly Emission'!CX$47:'Yearly Emission'!CX69)</f>
        <v>1871679588.6450696</v>
      </c>
      <c r="DB15">
        <f>SUM('Yearly Emission'!CY$47:'Yearly Emission'!CY69)</f>
        <v>1163407865.928463</v>
      </c>
      <c r="DC15">
        <f>SUM('Yearly Emission'!CZ$47:'Yearly Emission'!CZ69)</f>
        <v>5798329193.5066309</v>
      </c>
      <c r="DE15">
        <f>SUM('Yearly Emission'!DB$47:'Yearly Emission'!DB69)</f>
        <v>29576438486.273918</v>
      </c>
      <c r="DF15">
        <f>SUM('Yearly Emission'!DC$47:'Yearly Emission'!DC69)</f>
        <v>15226241334.307232</v>
      </c>
      <c r="DG15">
        <f>SUM('Yearly Emission'!DD$47:'Yearly Emission'!DD69)</f>
        <v>5268881169.9683418</v>
      </c>
      <c r="DH15">
        <f>SUM('Yearly Emission'!DE$47:'Yearly Emission'!DE69)</f>
        <v>1602511360.7309136</v>
      </c>
      <c r="DI15">
        <f>SUM('Yearly Emission'!DF$47:'Yearly Emission'!DF69)</f>
        <v>14317900358.789391</v>
      </c>
      <c r="DJ15">
        <f>SUM('Yearly Emission'!DG$47:'Yearly Emission'!DG69)</f>
        <v>530607174.92170203</v>
      </c>
      <c r="DK15">
        <f>SUM('Yearly Emission'!DH$47:'Yearly Emission'!DH69)</f>
        <v>1427619960.2778771</v>
      </c>
      <c r="DL15">
        <f>SUM('Yearly Emission'!DI$47:'Yearly Emission'!DI69)</f>
        <v>4400012226.4280758</v>
      </c>
      <c r="DM15">
        <f>SUM('Yearly Emission'!DJ$47:'Yearly Emission'!DJ69)</f>
        <v>15125225411.78031</v>
      </c>
      <c r="DN15">
        <f>SUM('Yearly Emission'!DK$47:'Yearly Emission'!DK69)</f>
        <v>2529457085.0813508</v>
      </c>
      <c r="DO15">
        <f>SUM('Yearly Emission'!DL$47:'Yearly Emission'!DL69)</f>
        <v>4068935438.5235338</v>
      </c>
      <c r="DP15">
        <f>SUM('Yearly Emission'!DM$47:'Yearly Emission'!DM69)</f>
        <v>553406667.29313052</v>
      </c>
      <c r="DQ15">
        <f>SUM('Yearly Emission'!DN$47:'Yearly Emission'!DN69)</f>
        <v>1975220990.0699184</v>
      </c>
      <c r="DR15">
        <f>SUM('Yearly Emission'!DO$47:'Yearly Emission'!DO69)</f>
        <v>1847246896.7637906</v>
      </c>
      <c r="DS15">
        <f>SUM('Yearly Emission'!DP$47:'Yearly Emission'!DP69)</f>
        <v>1148279693.0950046</v>
      </c>
      <c r="DT15">
        <f>SUM('Yearly Emission'!DQ$47:'Yearly Emission'!DQ69)</f>
        <v>5725263516.1793242</v>
      </c>
      <c r="DV15">
        <f>SUM('Yearly Emission'!DS$47:'Yearly Emission'!DS69)</f>
        <v>29204988457.634953</v>
      </c>
      <c r="DW15">
        <f>SUM('Yearly Emission'!DT$47:'Yearly Emission'!DT69)</f>
        <v>15047314079.028078</v>
      </c>
      <c r="DX15">
        <f>SUM('Yearly Emission'!DU$47:'Yearly Emission'!DU69)</f>
        <v>5212546161.3374891</v>
      </c>
      <c r="DY15">
        <f>SUM('Yearly Emission'!DV$47:'Yearly Emission'!DV69)</f>
        <v>1582120914.1719654</v>
      </c>
      <c r="DZ15">
        <f>SUM('Yearly Emission'!DW$47:'Yearly Emission'!DW69)</f>
        <v>14139553033.284746</v>
      </c>
      <c r="EA15">
        <f>SUM('Yearly Emission'!DX$47:'Yearly Emission'!DX69)</f>
        <v>523719657.00615335</v>
      </c>
      <c r="EB15">
        <f>SUM('Yearly Emission'!DY$47:'Yearly Emission'!DY69)</f>
        <v>1410424356.4432244</v>
      </c>
      <c r="EC15">
        <f>SUM('Yearly Emission'!DZ$47:'Yearly Emission'!DZ69)</f>
        <v>4344183927.0274305</v>
      </c>
      <c r="ED15">
        <f>SUM('Yearly Emission'!EA$47:'Yearly Emission'!EA69)</f>
        <v>14939305948.884758</v>
      </c>
      <c r="EE15">
        <f>SUM('Yearly Emission'!EB$47:'Yearly Emission'!EB69)</f>
        <v>2496205470.3257685</v>
      </c>
      <c r="EF15">
        <f>SUM('Yearly Emission'!EC$47:'Yearly Emission'!EC69)</f>
        <v>4014038058.8182364</v>
      </c>
      <c r="EG15">
        <f>SUM('Yearly Emission'!ED$47:'Yearly Emission'!ED69)</f>
        <v>546330526.06942058</v>
      </c>
      <c r="EH15">
        <f>SUM('Yearly Emission'!EE$47:'Yearly Emission'!EE69)</f>
        <v>1949529326.3618035</v>
      </c>
      <c r="EI15">
        <f>SUM('Yearly Emission'!EF$47:'Yearly Emission'!EF69)</f>
        <v>1822814204.882508</v>
      </c>
      <c r="EJ15">
        <f>SUM('Yearly Emission'!EG$47:'Yearly Emission'!EG69)</f>
        <v>1133151520.2615452</v>
      </c>
      <c r="EK15">
        <f>SUM('Yearly Emission'!EH$47:'Yearly Emission'!EH69)</f>
        <v>5652197838.8520174</v>
      </c>
      <c r="EM15">
        <f>SUM('Yearly Emission'!EJ$47:'Yearly Emission'!EJ69)</f>
        <v>28833538428.995995</v>
      </c>
      <c r="EN15">
        <f>SUM('Yearly Emission'!EK$47:'Yearly Emission'!EK69)</f>
        <v>14938648027.006481</v>
      </c>
      <c r="EO15">
        <f>SUM('Yearly Emission'!EL$47:'Yearly Emission'!EL69)</f>
        <v>5156211152.7066364</v>
      </c>
      <c r="EP15">
        <f>SUM('Yearly Emission'!EM$47:'Yearly Emission'!EM69)</f>
        <v>1561730467.6130173</v>
      </c>
      <c r="EQ15">
        <f>SUM('Yearly Emission'!EN$47:'Yearly Emission'!EN69)</f>
        <v>13961205707.7801</v>
      </c>
      <c r="ER15">
        <f>SUM('Yearly Emission'!EO$47:'Yearly Emission'!EO69)</f>
        <v>516832139.09060448</v>
      </c>
      <c r="ES15">
        <f>SUM('Yearly Emission'!EP$47:'Yearly Emission'!EP69)</f>
        <v>1393228752.6085718</v>
      </c>
      <c r="ET15">
        <f>SUM('Yearly Emission'!EQ$47:'Yearly Emission'!EQ69)</f>
        <v>4288355627.62678</v>
      </c>
      <c r="EU15">
        <f>SUM('Yearly Emission'!ER$47:'Yearly Emission'!ER69)</f>
        <v>14753386485.989208</v>
      </c>
      <c r="EV15">
        <f>SUM('Yearly Emission'!ES$47:'Yearly Emission'!ES69)</f>
        <v>2462953855.5701828</v>
      </c>
      <c r="EW15">
        <f>SUM('Yearly Emission'!ET$47:'Yearly Emission'!ET69)</f>
        <v>3959140679.1129351</v>
      </c>
      <c r="EX15">
        <f>SUM('Yearly Emission'!EU$47:'Yearly Emission'!EU69)</f>
        <v>539254384.8457104</v>
      </c>
      <c r="EY15">
        <f>SUM('Yearly Emission'!EV$47:'Yearly Emission'!EV69)</f>
        <v>1923837662.6536891</v>
      </c>
      <c r="EZ15">
        <f>SUM('Yearly Emission'!EW$47:'Yearly Emission'!EW69)</f>
        <v>1798381513.0012252</v>
      </c>
      <c r="FA15">
        <f>SUM('Yearly Emission'!EX$47:'Yearly Emission'!EX69)</f>
        <v>1118023347.4280865</v>
      </c>
      <c r="FB15">
        <f>SUM('Yearly Emission'!EY$47:'Yearly Emission'!EY69)</f>
        <v>5579132161.5247116</v>
      </c>
      <c r="FD15">
        <f>SUM('Yearly Emission'!FA$47:'Yearly Emission'!FA69)</f>
        <v>28462088400.357029</v>
      </c>
      <c r="FE15">
        <f>SUM('Yearly Emission'!FB$47:'Yearly Emission'!FB69)</f>
        <v>14829981974.984892</v>
      </c>
      <c r="FF15">
        <f>SUM('Yearly Emission'!FC$47:'Yearly Emission'!FC69)</f>
        <v>5099876144.0757875</v>
      </c>
      <c r="FG15">
        <f>SUM('Yearly Emission'!FD$47:'Yearly Emission'!FD69)</f>
        <v>1541340021.0540686</v>
      </c>
      <c r="FH15">
        <f>SUM('Yearly Emission'!FE$47:'Yearly Emission'!FE69)</f>
        <v>13782858382.275455</v>
      </c>
      <c r="FI15">
        <f>SUM('Yearly Emission'!FF$47:'Yearly Emission'!FF69)</f>
        <v>509944621.1750558</v>
      </c>
      <c r="FJ15">
        <f>SUM('Yearly Emission'!FG$47:'Yearly Emission'!FG69)</f>
        <v>1376033148.7739193</v>
      </c>
      <c r="FK15">
        <f>SUM('Yearly Emission'!FH$47:'Yearly Emission'!FH69)</f>
        <v>4232527328.2261353</v>
      </c>
      <c r="FL15">
        <f>SUM('Yearly Emission'!FI$47:'Yearly Emission'!FI69)</f>
        <v>14567467023.093658</v>
      </c>
      <c r="FM15">
        <f>SUM('Yearly Emission'!FJ$47:'Yearly Emission'!FJ69)</f>
        <v>2429702240.8145981</v>
      </c>
      <c r="FN15">
        <f>SUM('Yearly Emission'!FK$47:'Yearly Emission'!FK69)</f>
        <v>3904243299.4076376</v>
      </c>
      <c r="FO15">
        <f>SUM('Yearly Emission'!FL$47:'Yearly Emission'!FL69)</f>
        <v>532178243.62200052</v>
      </c>
      <c r="FP15">
        <f>SUM('Yearly Emission'!FM$47:'Yearly Emission'!FM69)</f>
        <v>1898145998.9455743</v>
      </c>
      <c r="FQ15">
        <f>SUM('Yearly Emission'!FN$47:'Yearly Emission'!FN69)</f>
        <v>1773948821.1199446</v>
      </c>
      <c r="FR15">
        <f>SUM('Yearly Emission'!FO$47:'Yearly Emission'!FO69)</f>
        <v>1102895174.5946274</v>
      </c>
      <c r="FS15">
        <f>SUM('Yearly Emission'!FP$47:'Yearly Emission'!FP69)</f>
        <v>5506066484.197401</v>
      </c>
      <c r="FV15">
        <f>SUM('Yearly Emission'!FS$47:'Yearly Emission'!FS69)</f>
        <v>1549.4333333333334</v>
      </c>
      <c r="FW15">
        <f>SUM('Yearly Emission'!FT$47:'Yearly Emission'!FT69)</f>
        <v>32124900017.999538</v>
      </c>
      <c r="FX15">
        <f>SUM('Yearly Emission'!FU$47:'Yearly Emission'!FU69)</f>
        <v>14645251616.49378</v>
      </c>
      <c r="FY15">
        <f>SUM('Yearly Emission'!FV$47:'Yearly Emission'!FV69)</f>
        <v>5522983495.520051</v>
      </c>
      <c r="FZ15">
        <f>SUM('Yearly Emission'!FW$47:'Yearly Emission'!FW69)</f>
        <v>2198021180.1276007</v>
      </c>
      <c r="GA15">
        <f>SUM('Yearly Emission'!FX$47:'Yearly Emission'!FX69)</f>
        <v>13907397801.820896</v>
      </c>
      <c r="GB15">
        <f>SUM('Yearly Emission'!FY$47:'Yearly Emission'!FY69)</f>
        <v>431855545.81186968</v>
      </c>
      <c r="GC15">
        <f>SUM('Yearly Emission'!FZ$47:'Yearly Emission'!FZ69)</f>
        <v>1354774740.8377354</v>
      </c>
      <c r="GD15">
        <f>SUM('Yearly Emission'!GA$47:'Yearly Emission'!GA69)</f>
        <v>8626385953.6187401</v>
      </c>
      <c r="GE15">
        <f>SUM('Yearly Emission'!GB$47:'Yearly Emission'!GB69)</f>
        <v>23503217420.21339</v>
      </c>
      <c r="GF15">
        <f>SUM('Yearly Emission'!GC$47:'Yearly Emission'!GC69)</f>
        <v>2885136964.4433789</v>
      </c>
      <c r="GG15">
        <f>SUM('Yearly Emission'!GD$47:'Yearly Emission'!GD69)</f>
        <v>5582839986.3978386</v>
      </c>
      <c r="GH15">
        <f>SUM('Yearly Emission'!GE$47:'Yearly Emission'!GE69)</f>
        <v>626505904.31319785</v>
      </c>
      <c r="GI15">
        <f>SUM('Yearly Emission'!GF$47:'Yearly Emission'!GF69)</f>
        <v>1543626075.4034522</v>
      </c>
      <c r="GJ15">
        <f>SUM('Yearly Emission'!GG$47:'Yearly Emission'!GG69)</f>
        <v>1861569065.4916401</v>
      </c>
      <c r="GK15">
        <f>SUM('Yearly Emission'!GH$47:'Yearly Emission'!GH69)</f>
        <v>1437919571.7485528</v>
      </c>
      <c r="GL15">
        <f>SUM('Yearly Emission'!GI$47:'Yearly Emission'!GI69)</f>
        <v>7896071757.0151148</v>
      </c>
      <c r="GN15">
        <f>SUM('Yearly Emission'!GK$47:'Yearly Emission'!GK69)</f>
        <v>31820530149.222088</v>
      </c>
      <c r="GO15">
        <f>SUM('Yearly Emission'!GL$47:'Yearly Emission'!GL69)</f>
        <v>14523493871.147188</v>
      </c>
      <c r="GP15">
        <f>SUM('Yearly Emission'!GM$47:'Yearly Emission'!GM69)</f>
        <v>5473752744.879714</v>
      </c>
      <c r="GQ15">
        <f>SUM('Yearly Emission'!GN$47:'Yearly Emission'!GN69)</f>
        <v>2175997405.5089016</v>
      </c>
      <c r="GR15">
        <f>SUM('Yearly Emission'!GO$47:'Yearly Emission'!GO69)</f>
        <v>13782950461.046917</v>
      </c>
      <c r="GS15">
        <f>SUM('Yearly Emission'!GP$47:'Yearly Emission'!GP69)</f>
        <v>427584393.35420096</v>
      </c>
      <c r="GT15">
        <f>SUM('Yearly Emission'!GQ$47:'Yearly Emission'!GQ69)</f>
        <v>1342005713.3573899</v>
      </c>
      <c r="GU15">
        <f>SUM('Yearly Emission'!GR$47:'Yearly Emission'!GR69)</f>
        <v>8535134976.0594378</v>
      </c>
      <c r="GV15">
        <f>SUM('Yearly Emission'!GS$47:'Yearly Emission'!GS69)</f>
        <v>23226779547.74691</v>
      </c>
      <c r="GW15">
        <f>SUM('Yearly Emission'!GT$47:'Yearly Emission'!GT69)</f>
        <v>2852664128.3234692</v>
      </c>
      <c r="GX15">
        <f>SUM('Yearly Emission'!GU$47:'Yearly Emission'!GU69)</f>
        <v>5515749479.0611782</v>
      </c>
      <c r="GY15">
        <f>SUM('Yearly Emission'!GV$47:'Yearly Emission'!GV69)</f>
        <v>620134685.67794847</v>
      </c>
      <c r="GZ15">
        <f>SUM('Yearly Emission'!GW$47:'Yearly Emission'!GW69)</f>
        <v>1529316732.6256042</v>
      </c>
      <c r="HA15">
        <f>SUM('Yearly Emission'!GX$47:'Yearly Emission'!GX69)</f>
        <v>1836665610.0196919</v>
      </c>
      <c r="HB15">
        <f>SUM('Yearly Emission'!GY$47:'Yearly Emission'!GY69)</f>
        <v>1423244284.4433913</v>
      </c>
      <c r="HC15">
        <f>SUM('Yearly Emission'!GZ$47:'Yearly Emission'!GZ69)</f>
        <v>7811362962.053731</v>
      </c>
      <c r="HE15">
        <f>SUM('Yearly Emission'!HB$47:'Yearly Emission'!HB69)</f>
        <v>31516160280.444649</v>
      </c>
      <c r="HF15">
        <f>SUM('Yearly Emission'!HC$47:'Yearly Emission'!HC69)</f>
        <v>14401736125.800598</v>
      </c>
      <c r="HG15">
        <f>SUM('Yearly Emission'!HD$47:'Yearly Emission'!HD69)</f>
        <v>5424521994.2393761</v>
      </c>
      <c r="HH15">
        <f>SUM('Yearly Emission'!HE$47:'Yearly Emission'!HE69)</f>
        <v>2153973630.8902011</v>
      </c>
      <c r="HI15">
        <f>SUM('Yearly Emission'!HF$47:'Yearly Emission'!HF69)</f>
        <v>13658503120.27294</v>
      </c>
      <c r="HJ15">
        <f>SUM('Yearly Emission'!HG$47:'Yearly Emission'!HG69)</f>
        <v>423313240.8965323</v>
      </c>
      <c r="HK15">
        <f>SUM('Yearly Emission'!HH$47:'Yearly Emission'!HH69)</f>
        <v>1329236685.8770449</v>
      </c>
      <c r="HL15">
        <f>SUM('Yearly Emission'!HI$47:'Yearly Emission'!HI69)</f>
        <v>8443883998.5001316</v>
      </c>
      <c r="HM15">
        <f>SUM('Yearly Emission'!HJ$47:'Yearly Emission'!HJ69)</f>
        <v>22950341675.280434</v>
      </c>
      <c r="HN15">
        <f>SUM('Yearly Emission'!HK$47:'Yearly Emission'!HK69)</f>
        <v>2820191292.2035604</v>
      </c>
      <c r="HO15">
        <f>SUM('Yearly Emission'!HL$47:'Yearly Emission'!HL69)</f>
        <v>5448658971.7245188</v>
      </c>
      <c r="HP15">
        <f>SUM('Yearly Emission'!HM$47:'Yearly Emission'!HM69)</f>
        <v>613763467.04269898</v>
      </c>
      <c r="HQ15">
        <f>SUM('Yearly Emission'!HN$47:'Yearly Emission'!HN69)</f>
        <v>1515007389.8477559</v>
      </c>
      <c r="HR15">
        <f>SUM('Yearly Emission'!HO$47:'Yearly Emission'!HO69)</f>
        <v>1811762154.5477433</v>
      </c>
      <c r="HS15">
        <f>SUM('Yearly Emission'!HP$47:'Yearly Emission'!HP69)</f>
        <v>1408568997.1382298</v>
      </c>
      <c r="HT15">
        <f>SUM('Yearly Emission'!HQ$47:'Yearly Emission'!HQ69)</f>
        <v>7726654167.092351</v>
      </c>
      <c r="HV15">
        <f>SUM('Yearly Emission'!HS$47:'Yearly Emission'!HS69)</f>
        <v>31211790411.667229</v>
      </c>
      <c r="HW15">
        <f>SUM('Yearly Emission'!HT$47:'Yearly Emission'!HT69)</f>
        <v>14279978380.454002</v>
      </c>
      <c r="HX15">
        <f>SUM('Yearly Emission'!HU$47:'Yearly Emission'!HU69)</f>
        <v>5375291243.59904</v>
      </c>
      <c r="HY15">
        <f>SUM('Yearly Emission'!HV$47:'Yearly Emission'!HV69)</f>
        <v>2131949856.2715003</v>
      </c>
      <c r="HZ15">
        <f>SUM('Yearly Emission'!HW$47:'Yearly Emission'!HW69)</f>
        <v>13534055779.498964</v>
      </c>
      <c r="IA15">
        <f>SUM('Yearly Emission'!HX$47:'Yearly Emission'!HX69)</f>
        <v>419042088.43886381</v>
      </c>
      <c r="IB15">
        <f>SUM('Yearly Emission'!HY$47:'Yearly Emission'!HY69)</f>
        <v>1316467658.3966994</v>
      </c>
      <c r="IC15">
        <f>SUM('Yearly Emission'!HZ$47:'Yearly Emission'!HZ69)</f>
        <v>8352633020.9408312</v>
      </c>
      <c r="ID15">
        <f>SUM('Yearly Emission'!IA$47:'Yearly Emission'!IA69)</f>
        <v>22673903802.813957</v>
      </c>
      <c r="IE15">
        <f>SUM('Yearly Emission'!IB$47:'Yearly Emission'!IB69)</f>
        <v>2787718456.0836506</v>
      </c>
      <c r="IF15">
        <f>SUM('Yearly Emission'!IC$47:'Yearly Emission'!IC69)</f>
        <v>5381568464.3878593</v>
      </c>
      <c r="IG15">
        <f>SUM('Yearly Emission'!ID$47:'Yearly Emission'!ID69)</f>
        <v>607392248.40744984</v>
      </c>
      <c r="IH15">
        <f>SUM('Yearly Emission'!IE$47:'Yearly Emission'!IE69)</f>
        <v>1500698047.0699081</v>
      </c>
      <c r="II15">
        <f>SUM('Yearly Emission'!IF$47:'Yearly Emission'!IF69)</f>
        <v>1786858699.0757952</v>
      </c>
      <c r="IJ15">
        <f>SUM('Yearly Emission'!IG$47:'Yearly Emission'!IG69)</f>
        <v>1393893709.8330679</v>
      </c>
      <c r="IK15">
        <f>SUM('Yearly Emission'!IH$47:'Yearly Emission'!IH69)</f>
        <v>7641945372.1309671</v>
      </c>
      <c r="IM15">
        <f>SUM('Yearly Emission'!IJ$47:'Yearly Emission'!IJ69)</f>
        <v>30907420542.889786</v>
      </c>
      <c r="IN15">
        <f>SUM('Yearly Emission'!IK$47:'Yearly Emission'!IK69)</f>
        <v>14162228207.968735</v>
      </c>
      <c r="IO15">
        <f>SUM('Yearly Emission'!IL$47:'Yearly Emission'!IL69)</f>
        <v>5326060492.958704</v>
      </c>
      <c r="IP15">
        <f>SUM('Yearly Emission'!IM$47:'Yearly Emission'!IM69)</f>
        <v>2109926081.6528003</v>
      </c>
      <c r="IQ15">
        <f>SUM('Yearly Emission'!IN$47:'Yearly Emission'!IN69)</f>
        <v>13409608438.724987</v>
      </c>
      <c r="IR15">
        <f>SUM('Yearly Emission'!IO$47:'Yearly Emission'!IO69)</f>
        <v>414770935.98119515</v>
      </c>
      <c r="IS15">
        <f>SUM('Yearly Emission'!IP$47:'Yearly Emission'!IP69)</f>
        <v>1303698630.9163537</v>
      </c>
      <c r="IT15">
        <f>SUM('Yearly Emission'!IQ$47:'Yearly Emission'!IQ69)</f>
        <v>8261382043.3815279</v>
      </c>
      <c r="IU15">
        <f>SUM('Yearly Emission'!IR$47:'Yearly Emission'!IR69)</f>
        <v>22397465930.347485</v>
      </c>
      <c r="IV15">
        <f>SUM('Yearly Emission'!IS$47:'Yearly Emission'!IS69)</f>
        <v>2755245619.9637423</v>
      </c>
      <c r="IW15">
        <f>SUM('Yearly Emission'!IT$47:'Yearly Emission'!IT69)</f>
        <v>5314477957.051199</v>
      </c>
      <c r="IX15">
        <f>SUM('Yearly Emission'!IU$47:'Yearly Emission'!IU69)</f>
        <v>601021029.77220047</v>
      </c>
      <c r="IY15">
        <f>SUM('Yearly Emission'!IV$47:'Yearly Emission'!IV69)</f>
        <v>1486431953.9778461</v>
      </c>
      <c r="IZ15">
        <f>SUM('Yearly Emission'!IW$47:'Yearly Emission'!IW69)</f>
        <v>1761955243.6038454</v>
      </c>
      <c r="JA15">
        <f>SUM('Yearly Emission'!IX$47:'Yearly Emission'!IX69)</f>
        <v>1379218422.5279062</v>
      </c>
      <c r="JB15">
        <f>SUM('Yearly Emission'!IY$47:'Yearly Emission'!IY69)</f>
        <v>7557236577.1695843</v>
      </c>
    </row>
    <row r="16" spans="4:262" x14ac:dyDescent="0.25">
      <c r="D16">
        <v>2033</v>
      </c>
      <c r="E16">
        <f>SUM('Yearly Emission'!B$47:'Yearly Emission'!B70)</f>
        <v>28390955767.375305</v>
      </c>
      <c r="F16">
        <f>SUM('Yearly Emission'!C$47:'Yearly Emission'!C70)</f>
        <v>12811249617.439051</v>
      </c>
      <c r="G16">
        <f>SUM('Yearly Emission'!D$47:'Yearly Emission'!D70)</f>
        <v>4406997849.5276146</v>
      </c>
      <c r="H16">
        <f>SUM('Yearly Emission'!E$47:'Yearly Emission'!E70)</f>
        <v>1697097750.2992613</v>
      </c>
      <c r="I16">
        <f>SUM('Yearly Emission'!F$47:'Yearly Emission'!F70)</f>
        <v>15011762592.339083</v>
      </c>
      <c r="J16">
        <f>SUM('Yearly Emission'!G$47:'Yearly Emission'!G70)</f>
        <v>499798927.47784209</v>
      </c>
      <c r="K16">
        <f>SUM('Yearly Emission'!H$47:'Yearly Emission'!H70)</f>
        <v>1212985557.8838291</v>
      </c>
      <c r="L16">
        <f>SUM('Yearly Emission'!I$47:'Yearly Emission'!I70)</f>
        <v>3508057108.1912522</v>
      </c>
      <c r="M16">
        <f>SUM('Yearly Emission'!J$47:'Yearly Emission'!J70)</f>
        <v>19774710798.552143</v>
      </c>
      <c r="N16">
        <f>SUM('Yearly Emission'!K$47:'Yearly Emission'!K70)</f>
        <v>2258438911.5032539</v>
      </c>
      <c r="O16">
        <f>SUM('Yearly Emission'!L$47:'Yearly Emission'!L70)</f>
        <v>2530877584.0566058</v>
      </c>
      <c r="P16">
        <f>SUM('Yearly Emission'!M$47:'Yearly Emission'!M70)</f>
        <v>475378913.39652967</v>
      </c>
      <c r="Q16">
        <f>SUM('Yearly Emission'!N$47:'Yearly Emission'!N70)</f>
        <v>1619793272.0799828</v>
      </c>
      <c r="R16">
        <f>SUM('Yearly Emission'!O$47:'Yearly Emission'!O70)</f>
        <v>659284976.96261477</v>
      </c>
      <c r="S16">
        <f>SUM('Yearly Emission'!P$47:'Yearly Emission'!P70)</f>
        <v>867411102.337237</v>
      </c>
      <c r="T16">
        <f>SUM('Yearly Emission'!Q$47:'Yearly Emission'!Q70)</f>
        <v>5020265054.0453682</v>
      </c>
      <c r="V16">
        <f>SUM('Yearly Emission'!S$47:'Yearly Emission'!S70)</f>
        <v>27917611482.724258</v>
      </c>
      <c r="W16">
        <f>SUM('Yearly Emission'!T$47:'Yearly Emission'!T70)</f>
        <v>12603941410.194042</v>
      </c>
      <c r="X16">
        <f>SUM('Yearly Emission'!U$47:'Yearly Emission'!U70)</f>
        <v>4339437348.381547</v>
      </c>
      <c r="Y16">
        <f>SUM('Yearly Emission'!V$47:'Yearly Emission'!V70)</f>
        <v>1668336716.9998064</v>
      </c>
      <c r="Z16">
        <f>SUM('Yearly Emission'!W$47:'Yearly Emission'!W70)</f>
        <v>14756185724.301426</v>
      </c>
      <c r="AA16">
        <f>SUM('Yearly Emission'!X$47:'Yearly Emission'!X70)</f>
        <v>491249963.42858189</v>
      </c>
      <c r="AB16">
        <f>SUM('Yearly Emission'!Y$47:'Yearly Emission'!Y70)</f>
        <v>1192231334.2503259</v>
      </c>
      <c r="AC16">
        <f>SUM('Yearly Emission'!Z$47:'Yearly Emission'!Z70)</f>
        <v>3448781039.7412214</v>
      </c>
      <c r="AD16">
        <f>SUM('Yearly Emission'!AA$47:'Yearly Emission'!AA70)</f>
        <v>19434005537.817547</v>
      </c>
      <c r="AE16">
        <f>SUM('Yearly Emission'!AB$47:'Yearly Emission'!AB70)</f>
        <v>2219396259.1322513</v>
      </c>
      <c r="AF16">
        <f>SUM('Yearly Emission'!AC$47:'Yearly Emission'!AC70)</f>
        <v>2486634777.5104012</v>
      </c>
      <c r="AG16">
        <f>SUM('Yearly Emission'!AD$47:'Yearly Emission'!AD70)</f>
        <v>467369202.11758101</v>
      </c>
      <c r="AH16">
        <f>SUM('Yearly Emission'!AE$47:'Yearly Emission'!AE70)</f>
        <v>1592096917.6575227</v>
      </c>
      <c r="AI16">
        <f>SUM('Yearly Emission'!AF$47:'Yearly Emission'!AF70)</f>
        <v>647499552.59149086</v>
      </c>
      <c r="AJ16">
        <f>SUM('Yearly Emission'!AG$47:'Yearly Emission'!AG70)</f>
        <v>852491611.29323697</v>
      </c>
      <c r="AK16">
        <f>SUM('Yearly Emission'!AH$47:'Yearly Emission'!AH70)</f>
        <v>4934953838.7189445</v>
      </c>
      <c r="AM16">
        <f>SUM('Yearly Emission'!AJ$47:'Yearly Emission'!AJ70)</f>
        <v>27444267198.073208</v>
      </c>
      <c r="AN16">
        <f>SUM('Yearly Emission'!AK$47:'Yearly Emission'!AK70)</f>
        <v>12396633202.94903</v>
      </c>
      <c r="AO16">
        <f>SUM('Yearly Emission'!AL$47:'Yearly Emission'!AL70)</f>
        <v>4271876847.2354822</v>
      </c>
      <c r="AP16">
        <f>SUM('Yearly Emission'!AM$47:'Yearly Emission'!AM70)</f>
        <v>1639575683.700351</v>
      </c>
      <c r="AQ16">
        <f>SUM('Yearly Emission'!AN$47:'Yearly Emission'!AN70)</f>
        <v>14500608856.263767</v>
      </c>
      <c r="AR16">
        <f>SUM('Yearly Emission'!AO$47:'Yearly Emission'!AO70)</f>
        <v>482700999.37932211</v>
      </c>
      <c r="AS16">
        <f>SUM('Yearly Emission'!AP$47:'Yearly Emission'!AP70)</f>
        <v>1171477110.616823</v>
      </c>
      <c r="AT16">
        <f>SUM('Yearly Emission'!AQ$47:'Yearly Emission'!AQ70)</f>
        <v>3389504971.2911844</v>
      </c>
      <c r="AU16">
        <f>SUM('Yearly Emission'!AR$47:'Yearly Emission'!AR70)</f>
        <v>19093300277.082943</v>
      </c>
      <c r="AV16">
        <f>SUM('Yearly Emission'!AS$47:'Yearly Emission'!AS70)</f>
        <v>2180353606.7612472</v>
      </c>
      <c r="AW16">
        <f>SUM('Yearly Emission'!AT$47:'Yearly Emission'!AT70)</f>
        <v>2442391970.9641933</v>
      </c>
      <c r="AX16">
        <f>SUM('Yearly Emission'!AU$47:'Yearly Emission'!AU70)</f>
        <v>459359490.83863264</v>
      </c>
      <c r="AY16">
        <f>SUM('Yearly Emission'!AV$47:'Yearly Emission'!AV70)</f>
        <v>1564400563.2350633</v>
      </c>
      <c r="AZ16">
        <f>SUM('Yearly Emission'!AW$47:'Yearly Emission'!AW70)</f>
        <v>635714128.22036743</v>
      </c>
      <c r="BA16">
        <f>SUM('Yearly Emission'!AX$47:'Yearly Emission'!AX70)</f>
        <v>837572120.24923658</v>
      </c>
      <c r="BB16">
        <f>SUM('Yearly Emission'!AY$47:'Yearly Emission'!AY70)</f>
        <v>4849642623.3925209</v>
      </c>
      <c r="BD16">
        <f>SUM('Yearly Emission'!BA$47:'Yearly Emission'!BA70)</f>
        <v>26970922913.422161</v>
      </c>
      <c r="BE16">
        <f>SUM('Yearly Emission'!BB$47:'Yearly Emission'!BB70)</f>
        <v>12189324995.704016</v>
      </c>
      <c r="BF16">
        <f>SUM('Yearly Emission'!BC$47:'Yearly Emission'!BC70)</f>
        <v>4204316346.0894156</v>
      </c>
      <c r="BG16">
        <f>SUM('Yearly Emission'!BD$47:'Yearly Emission'!BD70)</f>
        <v>1610814650.4008954</v>
      </c>
      <c r="BH16">
        <f>SUM('Yearly Emission'!BE$47:'Yearly Emission'!BE70)</f>
        <v>14245031988.226107</v>
      </c>
      <c r="BI16">
        <f>SUM('Yearly Emission'!BF$47:'Yearly Emission'!BF70)</f>
        <v>474152035.33006203</v>
      </c>
      <c r="BJ16">
        <f>SUM('Yearly Emission'!BG$47:'Yearly Emission'!BG70)</f>
        <v>1150722886.983319</v>
      </c>
      <c r="BK16">
        <f>SUM('Yearly Emission'!BH$47:'Yearly Emission'!BH70)</f>
        <v>3330228902.8411489</v>
      </c>
      <c r="BL16">
        <f>SUM('Yearly Emission'!BI$47:'Yearly Emission'!BI70)</f>
        <v>18752595016.348339</v>
      </c>
      <c r="BM16">
        <f>SUM('Yearly Emission'!BJ$47:'Yearly Emission'!BJ70)</f>
        <v>2141310954.3902433</v>
      </c>
      <c r="BN16">
        <f>SUM('Yearly Emission'!BK$47:'Yearly Emission'!BK70)</f>
        <v>2398149164.4179878</v>
      </c>
      <c r="BO16">
        <f>SUM('Yearly Emission'!BL$47:'Yearly Emission'!BL70)</f>
        <v>451349779.5596844</v>
      </c>
      <c r="BP16">
        <f>SUM('Yearly Emission'!BM$47:'Yearly Emission'!BM70)</f>
        <v>1536704208.812604</v>
      </c>
      <c r="BQ16">
        <f>SUM('Yearly Emission'!BN$47:'Yearly Emission'!BN70)</f>
        <v>623928703.849244</v>
      </c>
      <c r="BR16">
        <f>SUM('Yearly Emission'!BO$47:'Yearly Emission'!BO70)</f>
        <v>822652629.20523655</v>
      </c>
      <c r="BS16">
        <f>SUM('Yearly Emission'!BP$47:'Yearly Emission'!BP70)</f>
        <v>4764331408.0660963</v>
      </c>
      <c r="BU16">
        <f>SUM('Yearly Emission'!BR$47:'Yearly Emission'!BR70)</f>
        <v>26497578628.771111</v>
      </c>
      <c r="BV16">
        <f>SUM('Yearly Emission'!BS$47:'Yearly Emission'!BS70)</f>
        <v>12011204973.685181</v>
      </c>
      <c r="BW16">
        <f>SUM('Yearly Emission'!BT$47:'Yearly Emission'!BT70)</f>
        <v>4136755844.9433494</v>
      </c>
      <c r="BX16">
        <f>SUM('Yearly Emission'!BU$47:'Yearly Emission'!BU70)</f>
        <v>1582053617.1014404</v>
      </c>
      <c r="BY16">
        <f>SUM('Yearly Emission'!BV$47:'Yearly Emission'!BV70)</f>
        <v>13989455120.188448</v>
      </c>
      <c r="BZ16">
        <f>SUM('Yearly Emission'!BW$47:'Yearly Emission'!BW70)</f>
        <v>465603071.28080171</v>
      </c>
      <c r="CA16">
        <f>SUM('Yearly Emission'!BX$47:'Yearly Emission'!BX70)</f>
        <v>1129968663.3498156</v>
      </c>
      <c r="CB16">
        <f>SUM('Yearly Emission'!BY$47:'Yearly Emission'!BY70)</f>
        <v>3270952834.3911119</v>
      </c>
      <c r="CC16">
        <f>SUM('Yearly Emission'!BZ$47:'Yearly Emission'!BZ70)</f>
        <v>18411889755.613739</v>
      </c>
      <c r="CD16">
        <f>SUM('Yearly Emission'!CA$47:'Yearly Emission'!CA70)</f>
        <v>2102268302.0192389</v>
      </c>
      <c r="CE16">
        <f>SUM('Yearly Emission'!CB$47:'Yearly Emission'!CB70)</f>
        <v>2353906357.8717775</v>
      </c>
      <c r="CF16">
        <f>SUM('Yearly Emission'!CC$47:'Yearly Emission'!CC70)</f>
        <v>443340068.28073603</v>
      </c>
      <c r="CG16">
        <f>SUM('Yearly Emission'!CD$47:'Yearly Emission'!CD70)</f>
        <v>1509007854.3901441</v>
      </c>
      <c r="CH16">
        <f>SUM('Yearly Emission'!CE$47:'Yearly Emission'!CE70)</f>
        <v>612143279.47812021</v>
      </c>
      <c r="CI16">
        <f>SUM('Yearly Emission'!CF$47:'Yearly Emission'!CF70)</f>
        <v>807733138.16123676</v>
      </c>
      <c r="CJ16">
        <f>SUM('Yearly Emission'!CG$47:'Yearly Emission'!CG70)</f>
        <v>4679020192.7396736</v>
      </c>
      <c r="CM16">
        <f>SUM('Yearly Emission'!CJ$47:'Yearly Emission'!CJ70)</f>
        <v>1617.2</v>
      </c>
      <c r="CN16">
        <f>SUM('Yearly Emission'!CK$47:'Yearly Emission'!CK70)</f>
        <v>31252143289.948666</v>
      </c>
      <c r="CO16">
        <f>SUM('Yearly Emission'!CL$47:'Yearly Emission'!CL70)</f>
        <v>15569109751.293989</v>
      </c>
      <c r="CP16">
        <f>SUM('Yearly Emission'!CM$47:'Yearly Emission'!CM70)</f>
        <v>5513200578.8769083</v>
      </c>
      <c r="CQ16">
        <f>SUM('Yearly Emission'!CN$47:'Yearly Emission'!CN70)</f>
        <v>1793885827.2178469</v>
      </c>
      <c r="CR16">
        <f>SUM('Yearly Emission'!CO$47:'Yearly Emission'!CO70)</f>
        <v>15652613189.289791</v>
      </c>
      <c r="CS16">
        <f>SUM('Yearly Emission'!CP$47:'Yearly Emission'!CP70)</f>
        <v>642131206.7043196</v>
      </c>
      <c r="CT16">
        <f>SUM('Yearly Emission'!CQ$47:'Yearly Emission'!CQ70)</f>
        <v>1508514952.5482912</v>
      </c>
      <c r="CU16">
        <f>SUM('Yearly Emission'!CR$47:'Yearly Emission'!CR70)</f>
        <v>4814119663.430336</v>
      </c>
      <c r="CV16">
        <f>SUM('Yearly Emission'!CS$47:'Yearly Emission'!CS70)</f>
        <v>18422053364.545074</v>
      </c>
      <c r="CW16">
        <f>SUM('Yearly Emission'!CT$47:'Yearly Emission'!CT70)</f>
        <v>2862214927.539012</v>
      </c>
      <c r="CX16">
        <f>SUM('Yearly Emission'!CU$47:'Yearly Emission'!CU70)</f>
        <v>4945317111.6120186</v>
      </c>
      <c r="CY16">
        <f>SUM('Yearly Emission'!CV$47:'Yearly Emission'!CV70)</f>
        <v>610152496.53040743</v>
      </c>
      <c r="CZ16">
        <f>SUM('Yearly Emission'!CW$47:'Yearly Emission'!CW70)</f>
        <v>2119247946.5350966</v>
      </c>
      <c r="DA16">
        <f>SUM('Yearly Emission'!CX$47:'Yearly Emission'!CX70)</f>
        <v>2202377996.1343603</v>
      </c>
      <c r="DB16">
        <f>SUM('Yearly Emission'!CY$47:'Yearly Emission'!CY70)</f>
        <v>1371996827.998915</v>
      </c>
      <c r="DC16">
        <f>SUM('Yearly Emission'!CZ$47:'Yearly Emission'!CZ70)</f>
        <v>6295303337.7006311</v>
      </c>
      <c r="DE16">
        <f>SUM('Yearly Emission'!DB$47:'Yearly Emission'!DB70)</f>
        <v>30617595445.126251</v>
      </c>
      <c r="DF16">
        <f>SUM('Yearly Emission'!DC$47:'Yearly Emission'!DC70)</f>
        <v>15267942059.583656</v>
      </c>
      <c r="DG16">
        <f>SUM('Yearly Emission'!DD$47:'Yearly Emission'!DD70)</f>
        <v>5418730392.0940037</v>
      </c>
      <c r="DH16">
        <f>SUM('Yearly Emission'!DE$47:'Yearly Emission'!DE70)</f>
        <v>1756753423.821013</v>
      </c>
      <c r="DI16">
        <f>SUM('Yearly Emission'!DF$47:'Yearly Emission'!DF70)</f>
        <v>15340660352.756218</v>
      </c>
      <c r="DJ16">
        <f>SUM('Yearly Emission'!DG$47:'Yearly Emission'!DG70)</f>
        <v>628502484.08027458</v>
      </c>
      <c r="DK16">
        <f>SUM('Yearly Emission'!DH$47:'Yearly Emission'!DH70)</f>
        <v>1479214603.7961581</v>
      </c>
      <c r="DL16">
        <f>SUM('Yearly Emission'!DI$47:'Yearly Emission'!DI70)</f>
        <v>4715271021.5017481</v>
      </c>
      <c r="DM16">
        <f>SUM('Yearly Emission'!DJ$47:'Yearly Emission'!DJ70)</f>
        <v>18052346851.67614</v>
      </c>
      <c r="DN16">
        <f>SUM('Yearly Emission'!DK$47:'Yearly Emission'!DK70)</f>
        <v>2801171734.6747179</v>
      </c>
      <c r="DO16">
        <f>SUM('Yearly Emission'!DL$47:'Yearly Emission'!DL70)</f>
        <v>4836955158.4680147</v>
      </c>
      <c r="DP16">
        <f>SUM('Yearly Emission'!DM$47:'Yearly Emission'!DM70)</f>
        <v>597488621.37458813</v>
      </c>
      <c r="DQ16">
        <f>SUM('Yearly Emission'!DN$47:'Yearly Emission'!DN70)</f>
        <v>2074700102.5020704</v>
      </c>
      <c r="DR16">
        <f>SUM('Yearly Emission'!DO$47:'Yearly Emission'!DO70)</f>
        <v>2155859649.4848418</v>
      </c>
      <c r="DS16">
        <f>SUM('Yearly Emission'!DP$47:'Yearly Emission'!DP70)</f>
        <v>1342552786.8657496</v>
      </c>
      <c r="DT16">
        <f>SUM('Yearly Emission'!DQ$47:'Yearly Emission'!DQ70)</f>
        <v>6165168479.4743071</v>
      </c>
      <c r="DV16">
        <f>SUM('Yearly Emission'!DS$47:'Yearly Emission'!DS70)</f>
        <v>29983047600.303848</v>
      </c>
      <c r="DW16">
        <f>SUM('Yearly Emission'!DT$47:'Yearly Emission'!DT70)</f>
        <v>15055731440.174026</v>
      </c>
      <c r="DX16">
        <f>SUM('Yearly Emission'!DU$47:'Yearly Emission'!DU70)</f>
        <v>5324260205.3110991</v>
      </c>
      <c r="DY16">
        <f>SUM('Yearly Emission'!DV$47:'Yearly Emission'!DV70)</f>
        <v>1719621020.4241791</v>
      </c>
      <c r="DZ16">
        <f>SUM('Yearly Emission'!DW$47:'Yearly Emission'!DW70)</f>
        <v>15028707516.222649</v>
      </c>
      <c r="EA16">
        <f>SUM('Yearly Emission'!DX$47:'Yearly Emission'!DX70)</f>
        <v>614873761.45622921</v>
      </c>
      <c r="EB16">
        <f>SUM('Yearly Emission'!DY$47:'Yearly Emission'!DY70)</f>
        <v>1449914255.0440249</v>
      </c>
      <c r="EC16">
        <f>SUM('Yearly Emission'!DZ$47:'Yearly Emission'!DZ70)</f>
        <v>4616422379.5731592</v>
      </c>
      <c r="ED16">
        <f>SUM('Yearly Emission'!EA$47:'Yearly Emission'!EA70)</f>
        <v>17682640338.807182</v>
      </c>
      <c r="EE16">
        <f>SUM('Yearly Emission'!EB$47:'Yearly Emission'!EB70)</f>
        <v>2740128541.8104248</v>
      </c>
      <c r="EF16">
        <f>SUM('Yearly Emission'!EC$47:'Yearly Emission'!EC70)</f>
        <v>4728593205.3240137</v>
      </c>
      <c r="EG16">
        <f>SUM('Yearly Emission'!ED$47:'Yearly Emission'!ED70)</f>
        <v>584824746.21876919</v>
      </c>
      <c r="EH16">
        <f>SUM('Yearly Emission'!EE$47:'Yearly Emission'!EE70)</f>
        <v>2030152258.469044</v>
      </c>
      <c r="EI16">
        <f>SUM('Yearly Emission'!EF$47:'Yearly Emission'!EF70)</f>
        <v>2109341302.8353214</v>
      </c>
      <c r="EJ16">
        <f>SUM('Yearly Emission'!EG$47:'Yearly Emission'!EG70)</f>
        <v>1313108745.7325835</v>
      </c>
      <c r="EK16">
        <f>SUM('Yearly Emission'!EH$47:'Yearly Emission'!EH70)</f>
        <v>6035033621.2479801</v>
      </c>
      <c r="EM16">
        <f>SUM('Yearly Emission'!EJ$47:'Yearly Emission'!EJ70)</f>
        <v>29348499755.481438</v>
      </c>
      <c r="EN16">
        <f>SUM('Yearly Emission'!EK$47:'Yearly Emission'!EK70)</f>
        <v>14938648027.006481</v>
      </c>
      <c r="EO16">
        <f>SUM('Yearly Emission'!EL$47:'Yearly Emission'!EL70)</f>
        <v>5229790018.5281925</v>
      </c>
      <c r="EP16">
        <f>SUM('Yearly Emission'!EM$47:'Yearly Emission'!EM70)</f>
        <v>1682488617.0273452</v>
      </c>
      <c r="EQ16">
        <f>SUM('Yearly Emission'!EN$47:'Yearly Emission'!EN70)</f>
        <v>14716754679.689079</v>
      </c>
      <c r="ER16">
        <f>SUM('Yearly Emission'!EO$47:'Yearly Emission'!EO70)</f>
        <v>601245038.83218396</v>
      </c>
      <c r="ES16">
        <f>SUM('Yearly Emission'!EP$47:'Yearly Emission'!EP70)</f>
        <v>1420613906.2918921</v>
      </c>
      <c r="ET16">
        <f>SUM('Yearly Emission'!EQ$47:'Yearly Emission'!EQ70)</f>
        <v>4517573737.6445665</v>
      </c>
      <c r="EU16">
        <f>SUM('Yearly Emission'!ER$47:'Yearly Emission'!ER70)</f>
        <v>17312933825.938248</v>
      </c>
      <c r="EV16">
        <f>SUM('Yearly Emission'!ES$47:'Yearly Emission'!ES70)</f>
        <v>2679085348.9461284</v>
      </c>
      <c r="EW16">
        <f>SUM('Yearly Emission'!ET$47:'Yearly Emission'!ET70)</f>
        <v>4620231252.1800108</v>
      </c>
      <c r="EX16">
        <f>SUM('Yearly Emission'!EU$47:'Yearly Emission'!EU70)</f>
        <v>572160871.06294966</v>
      </c>
      <c r="EY16">
        <f>SUM('Yearly Emission'!EV$47:'Yearly Emission'!EV70)</f>
        <v>1985604414.4360187</v>
      </c>
      <c r="EZ16">
        <f>SUM('Yearly Emission'!EW$47:'Yearly Emission'!EW70)</f>
        <v>2062822956.1857994</v>
      </c>
      <c r="FA16">
        <f>SUM('Yearly Emission'!EX$47:'Yearly Emission'!EX70)</f>
        <v>1283664704.5994179</v>
      </c>
      <c r="FB16">
        <f>SUM('Yearly Emission'!EY$47:'Yearly Emission'!EY70)</f>
        <v>5904898763.021656</v>
      </c>
      <c r="FD16">
        <f>SUM('Yearly Emission'!FA$47:'Yearly Emission'!FA70)</f>
        <v>28713951910.659031</v>
      </c>
      <c r="FE16">
        <f>SUM('Yearly Emission'!FB$47:'Yearly Emission'!FB70)</f>
        <v>14829981974.984892</v>
      </c>
      <c r="FF16">
        <f>SUM('Yearly Emission'!FC$47:'Yearly Emission'!FC70)</f>
        <v>5135319831.7452908</v>
      </c>
      <c r="FG16">
        <f>SUM('Yearly Emission'!FD$47:'Yearly Emission'!FD70)</f>
        <v>1645356213.6305106</v>
      </c>
      <c r="FH16">
        <f>SUM('Yearly Emission'!FE$47:'Yearly Emission'!FE70)</f>
        <v>14404801843.15551</v>
      </c>
      <c r="FI16">
        <f>SUM('Yearly Emission'!FF$47:'Yearly Emission'!FF70)</f>
        <v>587616316.20813882</v>
      </c>
      <c r="FJ16">
        <f>SUM('Yearly Emission'!FG$47:'Yearly Emission'!FG70)</f>
        <v>1391313557.5397589</v>
      </c>
      <c r="FK16">
        <f>SUM('Yearly Emission'!FH$47:'Yearly Emission'!FH70)</f>
        <v>4418725095.7159796</v>
      </c>
      <c r="FL16">
        <f>SUM('Yearly Emission'!FI$47:'Yearly Emission'!FI70)</f>
        <v>16943227313.069294</v>
      </c>
      <c r="FM16">
        <f>SUM('Yearly Emission'!FJ$47:'Yearly Emission'!FJ70)</f>
        <v>2618042156.0818334</v>
      </c>
      <c r="FN16">
        <f>SUM('Yearly Emission'!FK$47:'Yearly Emission'!FK70)</f>
        <v>4511869299.0360098</v>
      </c>
      <c r="FO16">
        <f>SUM('Yearly Emission'!FL$47:'Yearly Emission'!FL70)</f>
        <v>559496995.90713072</v>
      </c>
      <c r="FP16">
        <f>SUM('Yearly Emission'!FM$47:'Yearly Emission'!FM70)</f>
        <v>1941056570.4029922</v>
      </c>
      <c r="FQ16">
        <f>SUM('Yearly Emission'!FN$47:'Yearly Emission'!FN70)</f>
        <v>2016304609.5362792</v>
      </c>
      <c r="FR16">
        <f>SUM('Yearly Emission'!FO$47:'Yearly Emission'!FO70)</f>
        <v>1254220663.4662519</v>
      </c>
      <c r="FS16">
        <f>SUM('Yearly Emission'!FP$47:'Yearly Emission'!FP70)</f>
        <v>5774763904.7953272</v>
      </c>
      <c r="FV16">
        <f>SUM('Yearly Emission'!FS$47:'Yearly Emission'!FS70)</f>
        <v>1617.2</v>
      </c>
      <c r="FW16">
        <f>SUM('Yearly Emission'!FT$47:'Yearly Emission'!FT70)</f>
        <v>34100997281.908661</v>
      </c>
      <c r="FX16">
        <f>SUM('Yearly Emission'!FU$47:'Yearly Emission'!FU70)</f>
        <v>15009447886.278088</v>
      </c>
      <c r="FY16">
        <f>SUM('Yearly Emission'!FV$47:'Yearly Emission'!FV70)</f>
        <v>5676107652.3538561</v>
      </c>
      <c r="FZ16">
        <f>SUM('Yearly Emission'!FW$47:'Yearly Emission'!FW70)</f>
        <v>2297398708.6831007</v>
      </c>
      <c r="GA16">
        <f>SUM('Yearly Emission'!FX$47:'Yearly Emission'!FX70)</f>
        <v>14678106414.378811</v>
      </c>
      <c r="GB16">
        <f>SUM('Yearly Emission'!FY$47:'Yearly Emission'!FY70)</f>
        <v>452214593.37519783</v>
      </c>
      <c r="GC16">
        <f>SUM('Yearly Emission'!FZ$47:'Yearly Emission'!FZ70)</f>
        <v>1406638141.6537986</v>
      </c>
      <c r="GD16">
        <f>SUM('Yearly Emission'!GA$47:'Yearly Emission'!GA70)</f>
        <v>9064222620.4081173</v>
      </c>
      <c r="GE16">
        <f>SUM('Yearly Emission'!GB$47:'Yearly Emission'!GB70)</f>
        <v>25430617816.258671</v>
      </c>
      <c r="GF16">
        <f>SUM('Yearly Emission'!GC$47:'Yearly Emission'!GC70)</f>
        <v>3160735973.5296149</v>
      </c>
      <c r="GG16">
        <f>SUM('Yearly Emission'!GD$47:'Yearly Emission'!GD70)</f>
        <v>5987065630.2667856</v>
      </c>
      <c r="GH16">
        <f>SUM('Yearly Emission'!GE$47:'Yearly Emission'!GE70)</f>
        <v>681513116.5719533</v>
      </c>
      <c r="GI16">
        <f>SUM('Yearly Emission'!GF$47:'Yearly Emission'!GF70)</f>
        <v>1604211315.6479604</v>
      </c>
      <c r="GJ16">
        <f>SUM('Yearly Emission'!GG$47:'Yearly Emission'!GG70)</f>
        <v>2057418439.031631</v>
      </c>
      <c r="GK16">
        <f>SUM('Yearly Emission'!GH$47:'Yearly Emission'!GH70)</f>
        <v>1562503952.2951038</v>
      </c>
      <c r="GL16">
        <f>SUM('Yearly Emission'!GI$47:'Yearly Emission'!GI70)</f>
        <v>8441726452.5489349</v>
      </c>
      <c r="GN16">
        <f>SUM('Yearly Emission'!GK$47:'Yearly Emission'!GK70)</f>
        <v>33538902829.778801</v>
      </c>
      <c r="GO16">
        <f>SUM('Yearly Emission'!GL$47:'Yearly Emission'!GL70)</f>
        <v>14795020136.662247</v>
      </c>
      <c r="GP16">
        <f>SUM('Yearly Emission'!GM$47:'Yearly Emission'!GM70)</f>
        <v>5587662552.7492895</v>
      </c>
      <c r="GQ16">
        <f>SUM('Yearly Emission'!GN$47:'Yearly Emission'!GN70)</f>
        <v>2258018585.1130242</v>
      </c>
      <c r="GR16">
        <f>SUM('Yearly Emission'!GO$47:'Yearly Emission'!GO70)</f>
        <v>14451095999.848854</v>
      </c>
      <c r="GS16">
        <f>SUM('Yearly Emission'!GP$47:'Yearly Emission'!GP70)</f>
        <v>444535597.47117454</v>
      </c>
      <c r="GT16">
        <f>SUM('Yearly Emission'!GQ$47:'Yearly Emission'!GQ70)</f>
        <v>1383733330.1742184</v>
      </c>
      <c r="GU16">
        <f>SUM('Yearly Emission'!GR$47:'Yearly Emission'!GR70)</f>
        <v>8899906931.6708794</v>
      </c>
      <c r="GV16">
        <f>SUM('Yearly Emission'!GS$47:'Yearly Emission'!GS70)</f>
        <v>24909045813.133686</v>
      </c>
      <c r="GW16">
        <f>SUM('Yearly Emission'!GT$47:'Yearly Emission'!GT70)</f>
        <v>3098810530.6695771</v>
      </c>
      <c r="GX16">
        <f>SUM('Yearly Emission'!GU$47:'Yearly Emission'!GU70)</f>
        <v>5864011634.6195564</v>
      </c>
      <c r="GY16">
        <f>SUM('Yearly Emission'!GV$47:'Yearly Emission'!GV70)</f>
        <v>669338804.68727803</v>
      </c>
      <c r="GZ16">
        <f>SUM('Yearly Emission'!GW$47:'Yearly Emission'!GW70)</f>
        <v>1578735452.506362</v>
      </c>
      <c r="HA16">
        <f>SUM('Yearly Emission'!GX$47:'Yearly Emission'!GX70)</f>
        <v>2009562921.0696986</v>
      </c>
      <c r="HB16">
        <f>SUM('Yearly Emission'!GY$47:'Yearly Emission'!GY70)</f>
        <v>1534555134.156811</v>
      </c>
      <c r="HC16">
        <f>SUM('Yearly Emission'!GZ$47:'Yearly Emission'!GZ70)</f>
        <v>8285108634.0488005</v>
      </c>
      <c r="HE16">
        <f>SUM('Yearly Emission'!HB$47:'Yearly Emission'!HB70)</f>
        <v>32976808377.648956</v>
      </c>
      <c r="HF16">
        <f>SUM('Yearly Emission'!HC$47:'Yearly Emission'!HC70)</f>
        <v>14580592387.046406</v>
      </c>
      <c r="HG16">
        <f>SUM('Yearly Emission'!HD$47:'Yearly Emission'!HD70)</f>
        <v>5499217453.144722</v>
      </c>
      <c r="HH16">
        <f>SUM('Yearly Emission'!HE$47:'Yearly Emission'!HE70)</f>
        <v>2218638461.5429463</v>
      </c>
      <c r="HI16">
        <f>SUM('Yearly Emission'!HF$47:'Yearly Emission'!HF70)</f>
        <v>14224085585.318903</v>
      </c>
      <c r="HJ16">
        <f>SUM('Yearly Emission'!HG$47:'Yearly Emission'!HG70)</f>
        <v>436856601.56715119</v>
      </c>
      <c r="HK16">
        <f>SUM('Yearly Emission'!HH$47:'Yearly Emission'!HH70)</f>
        <v>1360828518.6946387</v>
      </c>
      <c r="HL16">
        <f>SUM('Yearly Emission'!HI$47:'Yearly Emission'!HI70)</f>
        <v>8735591242.9336395</v>
      </c>
      <c r="HM16">
        <f>SUM('Yearly Emission'!HJ$47:'Yearly Emission'!HJ70)</f>
        <v>24387473810.008698</v>
      </c>
      <c r="HN16">
        <f>SUM('Yearly Emission'!HK$47:'Yearly Emission'!HK70)</f>
        <v>3036885087.8095412</v>
      </c>
      <c r="HO16">
        <f>SUM('Yearly Emission'!HL$47:'Yearly Emission'!HL70)</f>
        <v>5740957638.9723301</v>
      </c>
      <c r="HP16">
        <f>SUM('Yearly Emission'!HM$47:'Yearly Emission'!HM70)</f>
        <v>657164492.80260265</v>
      </c>
      <c r="HQ16">
        <f>SUM('Yearly Emission'!HN$47:'Yearly Emission'!HN70)</f>
        <v>1553259589.3647633</v>
      </c>
      <c r="HR16">
        <f>SUM('Yearly Emission'!HO$47:'Yearly Emission'!HO70)</f>
        <v>1961707403.1077666</v>
      </c>
      <c r="HS16">
        <f>SUM('Yearly Emission'!HP$47:'Yearly Emission'!HP70)</f>
        <v>1506606316.0185184</v>
      </c>
      <c r="HT16">
        <f>SUM('Yearly Emission'!HQ$47:'Yearly Emission'!HQ70)</f>
        <v>8128490815.5486689</v>
      </c>
      <c r="HV16">
        <f>SUM('Yearly Emission'!HS$47:'Yearly Emission'!HS70)</f>
        <v>32414713925.519119</v>
      </c>
      <c r="HW16">
        <f>SUM('Yearly Emission'!HT$47:'Yearly Emission'!HT70)</f>
        <v>14366164637.430561</v>
      </c>
      <c r="HX16">
        <f>SUM('Yearly Emission'!HU$47:'Yearly Emission'!HU70)</f>
        <v>5410772353.5401573</v>
      </c>
      <c r="HY16">
        <f>SUM('Yearly Emission'!HV$47:'Yearly Emission'!HV70)</f>
        <v>2179258337.972868</v>
      </c>
      <c r="HZ16">
        <f>SUM('Yearly Emission'!HW$47:'Yearly Emission'!HW70)</f>
        <v>13997075170.78895</v>
      </c>
      <c r="IA16">
        <f>SUM('Yearly Emission'!HX$47:'Yearly Emission'!HX70)</f>
        <v>429177605.66312814</v>
      </c>
      <c r="IB16">
        <f>SUM('Yearly Emission'!HY$47:'Yearly Emission'!HY70)</f>
        <v>1337923707.2150588</v>
      </c>
      <c r="IC16">
        <f>SUM('Yearly Emission'!HZ$47:'Yearly Emission'!HZ70)</f>
        <v>8571275554.1964025</v>
      </c>
      <c r="ID16">
        <f>SUM('Yearly Emission'!IA$47:'Yearly Emission'!IA70)</f>
        <v>23865901806.883717</v>
      </c>
      <c r="IE16">
        <f>SUM('Yearly Emission'!IB$47:'Yearly Emission'!IB70)</f>
        <v>2974959644.9495049</v>
      </c>
      <c r="IF16">
        <f>SUM('Yearly Emission'!IC$47:'Yearly Emission'!IC70)</f>
        <v>5617903643.3251028</v>
      </c>
      <c r="IG16">
        <f>SUM('Yearly Emission'!ID$47:'Yearly Emission'!ID70)</f>
        <v>644990180.91792762</v>
      </c>
      <c r="IH16">
        <f>SUM('Yearly Emission'!IE$47:'Yearly Emission'!IE70)</f>
        <v>1527783726.2231653</v>
      </c>
      <c r="II16">
        <f>SUM('Yearly Emission'!IF$47:'Yearly Emission'!IF70)</f>
        <v>1913851885.1458342</v>
      </c>
      <c r="IJ16">
        <f>SUM('Yearly Emission'!IG$47:'Yearly Emission'!IG70)</f>
        <v>1478657497.8802252</v>
      </c>
      <c r="IK16">
        <f>SUM('Yearly Emission'!IH$47:'Yearly Emission'!IH70)</f>
        <v>7971872997.0485344</v>
      </c>
      <c r="IM16">
        <f>SUM('Yearly Emission'!IJ$47:'Yearly Emission'!IJ70)</f>
        <v>31852619473.389282</v>
      </c>
      <c r="IN16">
        <f>SUM('Yearly Emission'!IK$47:'Yearly Emission'!IK70)</f>
        <v>14162228207.968735</v>
      </c>
      <c r="IO16">
        <f>SUM('Yearly Emission'!IL$47:'Yearly Emission'!IL70)</f>
        <v>5326060492.958704</v>
      </c>
      <c r="IP16">
        <f>SUM('Yearly Emission'!IM$47:'Yearly Emission'!IM70)</f>
        <v>2139878214.4027903</v>
      </c>
      <c r="IQ16">
        <f>SUM('Yearly Emission'!IN$47:'Yearly Emission'!IN70)</f>
        <v>13770064756.258997</v>
      </c>
      <c r="IR16">
        <f>SUM('Yearly Emission'!IO$47:'Yearly Emission'!IO70)</f>
        <v>421498609.75910485</v>
      </c>
      <c r="IS16">
        <f>SUM('Yearly Emission'!IP$47:'Yearly Emission'!IP70)</f>
        <v>1315018895.7354784</v>
      </c>
      <c r="IT16">
        <f>SUM('Yearly Emission'!IQ$47:'Yearly Emission'!IQ70)</f>
        <v>8406959865.4591637</v>
      </c>
      <c r="IU16">
        <f>SUM('Yearly Emission'!IR$47:'Yearly Emission'!IR70)</f>
        <v>23344329803.758743</v>
      </c>
      <c r="IV16">
        <f>SUM('Yearly Emission'!IS$47:'Yearly Emission'!IS70)</f>
        <v>2913034202.0894694</v>
      </c>
      <c r="IW16">
        <f>SUM('Yearly Emission'!IT$47:'Yearly Emission'!IT70)</f>
        <v>5494849647.6778746</v>
      </c>
      <c r="IX16">
        <f>SUM('Yearly Emission'!IU$47:'Yearly Emission'!IU70)</f>
        <v>632815869.03325236</v>
      </c>
      <c r="IY16">
        <f>SUM('Yearly Emission'!IV$47:'Yearly Emission'!IV70)</f>
        <v>1502351112.7673531</v>
      </c>
      <c r="IZ16">
        <f>SUM('Yearly Emission'!IW$47:'Yearly Emission'!IW70)</f>
        <v>1865996367.1839011</v>
      </c>
      <c r="JA16">
        <f>SUM('Yearly Emission'!IX$47:'Yearly Emission'!IX70)</f>
        <v>1450708679.7419324</v>
      </c>
      <c r="JB16">
        <f>SUM('Yearly Emission'!IY$47:'Yearly Emission'!IY70)</f>
        <v>7815255178.548399</v>
      </c>
    </row>
    <row r="17" spans="4:262" x14ac:dyDescent="0.25">
      <c r="D17">
        <v>2034</v>
      </c>
      <c r="E17">
        <f>SUM('Yearly Emission'!B$47:'Yearly Emission'!B71)</f>
        <v>29709208768.207905</v>
      </c>
      <c r="F17">
        <f>SUM('Yearly Emission'!C$47:'Yearly Emission'!C71)</f>
        <v>13072893738.751886</v>
      </c>
      <c r="G17">
        <f>SUM('Yearly Emission'!D$47:'Yearly Emission'!D71)</f>
        <v>4492736693.484169</v>
      </c>
      <c r="H17">
        <f>SUM('Yearly Emission'!E$47:'Yearly Emission'!E71)</f>
        <v>1804476509.4087512</v>
      </c>
      <c r="I17">
        <f>SUM('Yearly Emission'!F$47:'Yearly Emission'!F71)</f>
        <v>16241618761.120451</v>
      </c>
      <c r="J17">
        <f>SUM('Yearly Emission'!G$47:'Yearly Emission'!G71)</f>
        <v>578965516.17889655</v>
      </c>
      <c r="K17">
        <f>SUM('Yearly Emission'!H$47:'Yearly Emission'!H71)</f>
        <v>1251627794.8636086</v>
      </c>
      <c r="L17">
        <f>SUM('Yearly Emission'!I$47:'Yearly Emission'!I71)</f>
        <v>3754355268.1874938</v>
      </c>
      <c r="M17">
        <f>SUM('Yearly Emission'!J$47:'Yearly Emission'!J71)</f>
        <v>21606958378.876606</v>
      </c>
      <c r="N17">
        <f>SUM('Yearly Emission'!K$47:'Yearly Emission'!K71)</f>
        <v>2520762438.4659815</v>
      </c>
      <c r="O17">
        <f>SUM('Yearly Emission'!L$47:'Yearly Emission'!L71)</f>
        <v>2885846083.2125974</v>
      </c>
      <c r="P17">
        <f>SUM('Yearly Emission'!M$47:'Yearly Emission'!M71)</f>
        <v>520999502.52673614</v>
      </c>
      <c r="Q17">
        <f>SUM('Yearly Emission'!N$47:'Yearly Emission'!N71)</f>
        <v>1746751079.2436314</v>
      </c>
      <c r="R17">
        <f>SUM('Yearly Emission'!O$47:'Yearly Emission'!O71)</f>
        <v>831389632.33226728</v>
      </c>
      <c r="S17">
        <f>SUM('Yearly Emission'!P$47:'Yearly Emission'!P71)</f>
        <v>984192025.4974438</v>
      </c>
      <c r="T17">
        <f>SUM('Yearly Emission'!Q$47:'Yearly Emission'!Q71)</f>
        <v>5522786242.8830633</v>
      </c>
      <c r="V17">
        <f>SUM('Yearly Emission'!S$47:'Yearly Emission'!S71)</f>
        <v>28989824789.528091</v>
      </c>
      <c r="W17">
        <f>SUM('Yearly Emission'!T$47:'Yearly Emission'!T71)</f>
        <v>12766298448.279678</v>
      </c>
      <c r="X17">
        <f>SUM('Yearly Emission'!U$47:'Yearly Emission'!U71)</f>
        <v>4393245174.1773701</v>
      </c>
      <c r="Y17">
        <f>SUM('Yearly Emission'!V$47:'Yearly Emission'!V71)</f>
        <v>1760027654.2201507</v>
      </c>
      <c r="Z17">
        <f>SUM('Yearly Emission'!W$47:'Yearly Emission'!W71)</f>
        <v>15839711288.759521</v>
      </c>
      <c r="AA17">
        <f>SUM('Yearly Emission'!X$47:'Yearly Emission'!X71)</f>
        <v>564484185.95111167</v>
      </c>
      <c r="AB17">
        <f>SUM('Yearly Emission'!Y$47:'Yearly Emission'!Y71)</f>
        <v>1220518833.751405</v>
      </c>
      <c r="AC17">
        <f>SUM('Yearly Emission'!Z$47:'Yearly Emission'!Z71)</f>
        <v>3662094580.4043808</v>
      </c>
      <c r="AD17">
        <f>SUM('Yearly Emission'!AA$47:'Yearly Emission'!AA71)</f>
        <v>21065547356.610371</v>
      </c>
      <c r="AE17">
        <f>SUM('Yearly Emission'!AB$47:'Yearly Emission'!AB71)</f>
        <v>2457294623.0274897</v>
      </c>
      <c r="AF17">
        <f>SUM('Yearly Emission'!AC$47:'Yearly Emission'!AC71)</f>
        <v>2812375100.0938244</v>
      </c>
      <c r="AG17">
        <f>SUM('Yearly Emission'!AD$47:'Yearly Emission'!AD71)</f>
        <v>508199873.848158</v>
      </c>
      <c r="AH17">
        <f>SUM('Yearly Emission'!AE$47:'Yearly Emission'!AE71)</f>
        <v>1703317933.00299</v>
      </c>
      <c r="AI17">
        <f>SUM('Yearly Emission'!AF$47:'Yearly Emission'!AF71)</f>
        <v>809747256.19176626</v>
      </c>
      <c r="AJ17">
        <f>SUM('Yearly Emission'!AG$47:'Yearly Emission'!AG71)</f>
        <v>959494567.94964504</v>
      </c>
      <c r="AK17">
        <f>SUM('Yearly Emission'!AH$47:'Yearly Emission'!AH71)</f>
        <v>5386001930.9655294</v>
      </c>
      <c r="AM17">
        <f>SUM('Yearly Emission'!AJ$47:'Yearly Emission'!AJ71)</f>
        <v>28270440810.848274</v>
      </c>
      <c r="AN17">
        <f>SUM('Yearly Emission'!AK$47:'Yearly Emission'!AK71)</f>
        <v>12459703157.807472</v>
      </c>
      <c r="AO17">
        <f>SUM('Yearly Emission'!AL$47:'Yearly Emission'!AL71)</f>
        <v>4293753654.8705735</v>
      </c>
      <c r="AP17">
        <f>SUM('Yearly Emission'!AM$47:'Yearly Emission'!AM71)</f>
        <v>1715578799.0315495</v>
      </c>
      <c r="AQ17">
        <f>SUM('Yearly Emission'!AN$47:'Yearly Emission'!AN71)</f>
        <v>15437803816.398586</v>
      </c>
      <c r="AR17">
        <f>SUM('Yearly Emission'!AO$47:'Yearly Emission'!AO71)</f>
        <v>550002855.72332728</v>
      </c>
      <c r="AS17">
        <f>SUM('Yearly Emission'!AP$47:'Yearly Emission'!AP71)</f>
        <v>1189409872.6392014</v>
      </c>
      <c r="AT17">
        <f>SUM('Yearly Emission'!AQ$47:'Yearly Emission'!AQ71)</f>
        <v>3569833892.6212626</v>
      </c>
      <c r="AU17">
        <f>SUM('Yearly Emission'!AR$47:'Yearly Emission'!AR71)</f>
        <v>20524136334.344128</v>
      </c>
      <c r="AV17">
        <f>SUM('Yearly Emission'!AS$47:'Yearly Emission'!AS71)</f>
        <v>2393826807.5889955</v>
      </c>
      <c r="AW17">
        <f>SUM('Yearly Emission'!AT$47:'Yearly Emission'!AT71)</f>
        <v>2738904116.9750452</v>
      </c>
      <c r="AX17">
        <f>SUM('Yearly Emission'!AU$47:'Yearly Emission'!AU71)</f>
        <v>495400245.16957986</v>
      </c>
      <c r="AY17">
        <f>SUM('Yearly Emission'!AV$47:'Yearly Emission'!AV71)</f>
        <v>1659884786.7623494</v>
      </c>
      <c r="AZ17">
        <f>SUM('Yearly Emission'!AW$47:'Yearly Emission'!AW71)</f>
        <v>788104880.05126572</v>
      </c>
      <c r="BA17">
        <f>SUM('Yearly Emission'!AX$47:'Yearly Emission'!AX71)</f>
        <v>934797110.40184593</v>
      </c>
      <c r="BB17">
        <f>SUM('Yearly Emission'!AY$47:'Yearly Emission'!AY71)</f>
        <v>5249217619.0479994</v>
      </c>
      <c r="BD17">
        <f>SUM('Yearly Emission'!BA$47:'Yearly Emission'!BA71)</f>
        <v>27551056832.168465</v>
      </c>
      <c r="BE17">
        <f>SUM('Yearly Emission'!BB$47:'Yearly Emission'!BB71)</f>
        <v>12197455312.393448</v>
      </c>
      <c r="BF17">
        <f>SUM('Yearly Emission'!BC$47:'Yearly Emission'!BC71)</f>
        <v>4204316346.0894156</v>
      </c>
      <c r="BG17">
        <f>SUM('Yearly Emission'!BD$47:'Yearly Emission'!BD71)</f>
        <v>1671129943.8429482</v>
      </c>
      <c r="BH17">
        <f>SUM('Yearly Emission'!BE$47:'Yearly Emission'!BE71)</f>
        <v>15035896344.037655</v>
      </c>
      <c r="BI17">
        <f>SUM('Yearly Emission'!BF$47:'Yearly Emission'!BF71)</f>
        <v>535521525.49554259</v>
      </c>
      <c r="BJ17">
        <f>SUM('Yearly Emission'!BG$47:'Yearly Emission'!BG71)</f>
        <v>1158300911.5269969</v>
      </c>
      <c r="BK17">
        <f>SUM('Yearly Emission'!BH$47:'Yearly Emission'!BH71)</f>
        <v>3477573204.8381443</v>
      </c>
      <c r="BL17">
        <f>SUM('Yearly Emission'!BI$47:'Yearly Emission'!BI71)</f>
        <v>19982725312.077881</v>
      </c>
      <c r="BM17">
        <f>SUM('Yearly Emission'!BJ$47:'Yearly Emission'!BJ71)</f>
        <v>2330358992.1505008</v>
      </c>
      <c r="BN17">
        <f>SUM('Yearly Emission'!BK$47:'Yearly Emission'!BK71)</f>
        <v>2665433133.8562708</v>
      </c>
      <c r="BO17">
        <f>SUM('Yearly Emission'!BL$47:'Yearly Emission'!BL71)</f>
        <v>482600616.49100238</v>
      </c>
      <c r="BP17">
        <f>SUM('Yearly Emission'!BM$47:'Yearly Emission'!BM71)</f>
        <v>1616451640.5217087</v>
      </c>
      <c r="BQ17">
        <f>SUM('Yearly Emission'!BN$47:'Yearly Emission'!BN71)</f>
        <v>766462503.91076529</v>
      </c>
      <c r="BR17">
        <f>SUM('Yearly Emission'!BO$47:'Yearly Emission'!BO71)</f>
        <v>910099652.85404718</v>
      </c>
      <c r="BS17">
        <f>SUM('Yearly Emission'!BP$47:'Yearly Emission'!BP71)</f>
        <v>5112433307.1304646</v>
      </c>
      <c r="BU17">
        <f>SUM('Yearly Emission'!BR$47:'Yearly Emission'!BR71)</f>
        <v>26831672853.488651</v>
      </c>
      <c r="BV17">
        <f>SUM('Yearly Emission'!BS$47:'Yearly Emission'!BS71)</f>
        <v>12011204973.685181</v>
      </c>
      <c r="BW17">
        <f>SUM('Yearly Emission'!BT$47:'Yearly Emission'!BT71)</f>
        <v>4136755844.9433494</v>
      </c>
      <c r="BX17">
        <f>SUM('Yearly Emission'!BU$47:'Yearly Emission'!BU71)</f>
        <v>1626681088.6543477</v>
      </c>
      <c r="BY17">
        <f>SUM('Yearly Emission'!BV$47:'Yearly Emission'!BV71)</f>
        <v>14633988871.676723</v>
      </c>
      <c r="BZ17">
        <f>SUM('Yearly Emission'!BW$47:'Yearly Emission'!BW71)</f>
        <v>521040195.26775765</v>
      </c>
      <c r="CA17">
        <f>SUM('Yearly Emission'!BX$47:'Yearly Emission'!BX71)</f>
        <v>1129968663.3498156</v>
      </c>
      <c r="CB17">
        <f>SUM('Yearly Emission'!BY$47:'Yearly Emission'!BY71)</f>
        <v>3385312517.0550251</v>
      </c>
      <c r="CC17">
        <f>SUM('Yearly Emission'!BZ$47:'Yearly Emission'!BZ71)</f>
        <v>19441314289.811638</v>
      </c>
      <c r="CD17">
        <f>SUM('Yearly Emission'!CA$47:'Yearly Emission'!CA71)</f>
        <v>2266891176.7120061</v>
      </c>
      <c r="CE17">
        <f>SUM('Yearly Emission'!CB$47:'Yearly Emission'!CB71)</f>
        <v>2591962150.7374926</v>
      </c>
      <c r="CF17">
        <f>SUM('Yearly Emission'!CC$47:'Yearly Emission'!CC71)</f>
        <v>469800987.8124243</v>
      </c>
      <c r="CG17">
        <f>SUM('Yearly Emission'!CD$47:'Yearly Emission'!CD71)</f>
        <v>1573018494.2810674</v>
      </c>
      <c r="CH17">
        <f>SUM('Yearly Emission'!CE$47:'Yearly Emission'!CE71)</f>
        <v>744820127.77026451</v>
      </c>
      <c r="CI17">
        <f>SUM('Yearly Emission'!CF$47:'Yearly Emission'!CF71)</f>
        <v>885402195.3062489</v>
      </c>
      <c r="CJ17">
        <f>SUM('Yearly Emission'!CG$47:'Yearly Emission'!CG71)</f>
        <v>4975648995.2129326</v>
      </c>
      <c r="CM17">
        <f>SUM('Yearly Emission'!CJ$47:'Yearly Emission'!CJ71)</f>
        <v>1685</v>
      </c>
      <c r="CN17">
        <f>SUM('Yearly Emission'!CK$47:'Yearly Emission'!CK71)</f>
        <v>32403986829.581757</v>
      </c>
      <c r="CO17">
        <f>SUM('Yearly Emission'!CL$47:'Yearly Emission'!CL71)</f>
        <v>15712734018.702087</v>
      </c>
      <c r="CP17">
        <f>SUM('Yearly Emission'!CM$47:'Yearly Emission'!CM71)</f>
        <v>5686126840.6469212</v>
      </c>
      <c r="CQ17">
        <f>SUM('Yearly Emission'!CN$47:'Yearly Emission'!CN71)</f>
        <v>1921765271.0515404</v>
      </c>
      <c r="CR17">
        <f>SUM('Yearly Emission'!CO$47:'Yearly Emission'!CO71)</f>
        <v>17080702326.88847</v>
      </c>
      <c r="CS17">
        <f>SUM('Yearly Emission'!CP$47:'Yearly Emission'!CP71)</f>
        <v>754064880.24031305</v>
      </c>
      <c r="CT17">
        <f>SUM('Yearly Emission'!CQ$47:'Yearly Emission'!CQ71)</f>
        <v>1561473434.8213587</v>
      </c>
      <c r="CU17">
        <f>SUM('Yearly Emission'!CR$47:'Yearly Emission'!CR71)</f>
        <v>5159697596.5450954</v>
      </c>
      <c r="CV17">
        <f>SUM('Yearly Emission'!CS$47:'Yearly Emission'!CS71)</f>
        <v>21505218073.188084</v>
      </c>
      <c r="CW17">
        <f>SUM('Yearly Emission'!CT$47:'Yearly Emission'!CT71)</f>
        <v>3111105617.5153298</v>
      </c>
      <c r="CX17">
        <f>SUM('Yearly Emission'!CU$47:'Yearly Emission'!CU71)</f>
        <v>5707226106.3360586</v>
      </c>
      <c r="CY17">
        <f>SUM('Yearly Emission'!CV$47:'Yearly Emission'!CV71)</f>
        <v>656915835.60730064</v>
      </c>
      <c r="CZ17">
        <f>SUM('Yearly Emission'!CW$47:'Yearly Emission'!CW71)</f>
        <v>2214523669.0562267</v>
      </c>
      <c r="DA17">
        <f>SUM('Yearly Emission'!CX$47:'Yearly Emission'!CX71)</f>
        <v>2517633514.3779998</v>
      </c>
      <c r="DB17">
        <f>SUM('Yearly Emission'!CY$47:'Yearly Emission'!CY71)</f>
        <v>1526537339.3228347</v>
      </c>
      <c r="DC17">
        <f>SUM('Yearly Emission'!CZ$47:'Yearly Emission'!CZ71)</f>
        <v>6832522129.1794481</v>
      </c>
      <c r="DE17">
        <f>SUM('Yearly Emission'!DB$47:'Yearly Emission'!DB71)</f>
        <v>31400194964.972973</v>
      </c>
      <c r="DF17">
        <f>SUM('Yearly Emission'!DC$47:'Yearly Emission'!DC71)</f>
        <v>15267942059.583656</v>
      </c>
      <c r="DG17">
        <f>SUM('Yearly Emission'!DD$47:'Yearly Emission'!DD71)</f>
        <v>5539224602.6747904</v>
      </c>
      <c r="DH17">
        <f>SUM('Yearly Emission'!DE$47:'Yearly Emission'!DE71)</f>
        <v>1860846697.9801571</v>
      </c>
      <c r="DI17">
        <f>SUM('Yearly Emission'!DF$47:'Yearly Emission'!DF71)</f>
        <v>16565117370.803524</v>
      </c>
      <c r="DJ17">
        <f>SUM('Yearly Emission'!DG$47:'Yearly Emission'!DG71)</f>
        <v>729386096.85289764</v>
      </c>
      <c r="DK17">
        <f>SUM('Yearly Emission'!DH$47:'Yearly Emission'!DH71)</f>
        <v>1515384224.505713</v>
      </c>
      <c r="DL17">
        <f>SUM('Yearly Emission'!DI$47:'Yearly Emission'!DI71)</f>
        <v>4997872965.2045031</v>
      </c>
      <c r="DM17">
        <f>SUM('Yearly Emission'!DJ$47:'Yearly Emission'!DJ71)</f>
        <v>20843238482.396164</v>
      </c>
      <c r="DN17">
        <f>SUM('Yearly Emission'!DK$47:'Yearly Emission'!DK71)</f>
        <v>3009572649.2524347</v>
      </c>
      <c r="DO17">
        <f>SUM('Yearly Emission'!DL$47:'Yearly Emission'!DL71)</f>
        <v>5515531250.5623503</v>
      </c>
      <c r="DP17">
        <f>SUM('Yearly Emission'!DM$47:'Yearly Emission'!DM71)</f>
        <v>636030006.27191556</v>
      </c>
      <c r="DQ17">
        <f>SUM('Yearly Emission'!DN$47:'Yearly Emission'!DN71)</f>
        <v>2143522795.0108535</v>
      </c>
      <c r="DR17">
        <f>SUM('Yearly Emission'!DO$47:'Yearly Emission'!DO71)</f>
        <v>2437530723.3841033</v>
      </c>
      <c r="DS17">
        <f>SUM('Yearly Emission'!DP$47:'Yearly Emission'!DP71)</f>
        <v>1476317823.9956648</v>
      </c>
      <c r="DT17">
        <f>SUM('Yearly Emission'!DQ$47:'Yearly Emission'!DQ71)</f>
        <v>6616338355.4493217</v>
      </c>
      <c r="DV17">
        <f>SUM('Yearly Emission'!DS$47:'Yearly Emission'!DS71)</f>
        <v>30396403100.364201</v>
      </c>
      <c r="DW17">
        <f>SUM('Yearly Emission'!DT$47:'Yearly Emission'!DT71)</f>
        <v>15055731440.174026</v>
      </c>
      <c r="DX17">
        <f>SUM('Yearly Emission'!DU$47:'Yearly Emission'!DU71)</f>
        <v>5392322364.7026577</v>
      </c>
      <c r="DY17">
        <f>SUM('Yearly Emission'!DV$47:'Yearly Emission'!DV71)</f>
        <v>1799928124.9087734</v>
      </c>
      <c r="DZ17">
        <f>SUM('Yearly Emission'!DW$47:'Yearly Emission'!DW71)</f>
        <v>16049532414.718584</v>
      </c>
      <c r="EA17">
        <f>SUM('Yearly Emission'!DX$47:'Yearly Emission'!DX71)</f>
        <v>704707313.46548188</v>
      </c>
      <c r="EB17">
        <f>SUM('Yearly Emission'!DY$47:'Yearly Emission'!DY71)</f>
        <v>1469295014.1900671</v>
      </c>
      <c r="EC17">
        <f>SUM('Yearly Emission'!DZ$47:'Yearly Emission'!DZ71)</f>
        <v>4836048333.8639116</v>
      </c>
      <c r="ED17">
        <f>SUM('Yearly Emission'!EA$47:'Yearly Emission'!EA71)</f>
        <v>20181258891.604237</v>
      </c>
      <c r="EE17">
        <f>SUM('Yearly Emission'!EB$47:'Yearly Emission'!EB71)</f>
        <v>2908039680.9895396</v>
      </c>
      <c r="EF17">
        <f>SUM('Yearly Emission'!EC$47:'Yearly Emission'!EC71)</f>
        <v>5323836394.7886477</v>
      </c>
      <c r="EG17">
        <f>SUM('Yearly Emission'!ED$47:'Yearly Emission'!ED71)</f>
        <v>615144176.93653095</v>
      </c>
      <c r="EH17">
        <f>SUM('Yearly Emission'!EE$47:'Yearly Emission'!EE71)</f>
        <v>2072521920.9654799</v>
      </c>
      <c r="EI17">
        <f>SUM('Yearly Emission'!EF$47:'Yearly Emission'!EF71)</f>
        <v>2357427932.3902035</v>
      </c>
      <c r="EJ17">
        <f>SUM('Yearly Emission'!EG$47:'Yearly Emission'!EG71)</f>
        <v>1426098308.6684937</v>
      </c>
      <c r="EK17">
        <f>SUM('Yearly Emission'!EH$47:'Yearly Emission'!EH71)</f>
        <v>6400154581.7191944</v>
      </c>
      <c r="EM17">
        <f>SUM('Yearly Emission'!EJ$47:'Yearly Emission'!EJ71)</f>
        <v>29392611235.755421</v>
      </c>
      <c r="EN17">
        <f>SUM('Yearly Emission'!EK$47:'Yearly Emission'!EK71)</f>
        <v>14938648027.006481</v>
      </c>
      <c r="EO17">
        <f>SUM('Yearly Emission'!EL$47:'Yearly Emission'!EL71)</f>
        <v>5245420126.730526</v>
      </c>
      <c r="EP17">
        <f>SUM('Yearly Emission'!EM$47:'Yearly Emission'!EM71)</f>
        <v>1739009551.8373899</v>
      </c>
      <c r="EQ17">
        <f>SUM('Yearly Emission'!EN$47:'Yearly Emission'!EN71)</f>
        <v>15533947458.633638</v>
      </c>
      <c r="ER17">
        <f>SUM('Yearly Emission'!EO$47:'Yearly Emission'!EO71)</f>
        <v>680028530.07806647</v>
      </c>
      <c r="ES17">
        <f>SUM('Yearly Emission'!EP$47:'Yearly Emission'!EP71)</f>
        <v>1423205803.8744214</v>
      </c>
      <c r="ET17">
        <f>SUM('Yearly Emission'!EQ$47:'Yearly Emission'!EQ71)</f>
        <v>4674223702.5233154</v>
      </c>
      <c r="EU17">
        <f>SUM('Yearly Emission'!ER$47:'Yearly Emission'!ER71)</f>
        <v>19519279300.812332</v>
      </c>
      <c r="EV17">
        <f>SUM('Yearly Emission'!ES$47:'Yearly Emission'!ES71)</f>
        <v>2806506712.7266421</v>
      </c>
      <c r="EW17">
        <f>SUM('Yearly Emission'!ET$47:'Yearly Emission'!ET71)</f>
        <v>5132141539.0149403</v>
      </c>
      <c r="EX17">
        <f>SUM('Yearly Emission'!EU$47:'Yearly Emission'!EU71)</f>
        <v>594258347.60114586</v>
      </c>
      <c r="EY17">
        <f>SUM('Yearly Emission'!EV$47:'Yearly Emission'!EV71)</f>
        <v>2001521046.9201078</v>
      </c>
      <c r="EZ17">
        <f>SUM('Yearly Emission'!EW$47:'Yearly Emission'!EW71)</f>
        <v>2277325141.3963037</v>
      </c>
      <c r="FA17">
        <f>SUM('Yearly Emission'!EX$47:'Yearly Emission'!EX71)</f>
        <v>1375878793.3413236</v>
      </c>
      <c r="FB17">
        <f>SUM('Yearly Emission'!EY$47:'Yearly Emission'!EY71)</f>
        <v>6183970807.989068</v>
      </c>
      <c r="FD17">
        <f>SUM('Yearly Emission'!FA$47:'Yearly Emission'!FA71)</f>
        <v>28713951910.659031</v>
      </c>
      <c r="FE17">
        <f>SUM('Yearly Emission'!FB$47:'Yearly Emission'!FB71)</f>
        <v>14829981974.984892</v>
      </c>
      <c r="FF17">
        <f>SUM('Yearly Emission'!FC$47:'Yearly Emission'!FC71)</f>
        <v>5135319831.7452908</v>
      </c>
      <c r="FG17">
        <f>SUM('Yearly Emission'!FD$47:'Yearly Emission'!FD71)</f>
        <v>1678090978.766006</v>
      </c>
      <c r="FH17">
        <f>SUM('Yearly Emission'!FE$47:'Yearly Emission'!FE71)</f>
        <v>15018362502.548693</v>
      </c>
      <c r="FI17">
        <f>SUM('Yearly Emission'!FF$47:'Yearly Emission'!FF71)</f>
        <v>655349746.69065094</v>
      </c>
      <c r="FJ17">
        <f>SUM('Yearly Emission'!FG$47:'Yearly Emission'!FG71)</f>
        <v>1391313557.5397589</v>
      </c>
      <c r="FK17">
        <f>SUM('Yearly Emission'!FH$47:'Yearly Emission'!FH71)</f>
        <v>4512399071.182725</v>
      </c>
      <c r="FL17">
        <f>SUM('Yearly Emission'!FI$47:'Yearly Emission'!FI71)</f>
        <v>18857299710.020412</v>
      </c>
      <c r="FM17">
        <f>SUM('Yearly Emission'!FJ$47:'Yearly Emission'!FJ71)</f>
        <v>2704973744.4637461</v>
      </c>
      <c r="FN17">
        <f>SUM('Yearly Emission'!FK$47:'Yearly Emission'!FK71)</f>
        <v>4940446683.2412376</v>
      </c>
      <c r="FO17">
        <f>SUM('Yearly Emission'!FL$47:'Yearly Emission'!FL71)</f>
        <v>573372518.26576138</v>
      </c>
      <c r="FP17">
        <f>SUM('Yearly Emission'!FM$47:'Yearly Emission'!FM71)</f>
        <v>1941056570.4029922</v>
      </c>
      <c r="FQ17">
        <f>SUM('Yearly Emission'!FN$47:'Yearly Emission'!FN71)</f>
        <v>2197222350.4024043</v>
      </c>
      <c r="FR17">
        <f>SUM('Yearly Emission'!FO$47:'Yearly Emission'!FO71)</f>
        <v>1325659278.0141528</v>
      </c>
      <c r="FS17">
        <f>SUM('Yearly Emission'!FP$47:'Yearly Emission'!FP71)</f>
        <v>5967787034.2589378</v>
      </c>
      <c r="FV17">
        <f>SUM('Yearly Emission'!FS$47:'Yearly Emission'!FS71)</f>
        <v>1685</v>
      </c>
      <c r="FW17">
        <f>SUM('Yearly Emission'!FT$47:'Yearly Emission'!FT71)</f>
        <v>35892439148.459045</v>
      </c>
      <c r="FX17">
        <f>SUM('Yearly Emission'!FU$47:'Yearly Emission'!FU71)</f>
        <v>15522362677.387131</v>
      </c>
      <c r="FY17">
        <f>SUM('Yearly Emission'!FV$47:'Yearly Emission'!FV71)</f>
        <v>5761598684.4204903</v>
      </c>
      <c r="FZ17">
        <f>SUM('Yearly Emission'!FW$47:'Yearly Emission'!FW71)</f>
        <v>2371009213.3058705</v>
      </c>
      <c r="GA17">
        <f>SUM('Yearly Emission'!FX$47:'Yearly Emission'!FX71)</f>
        <v>15464810530.03915</v>
      </c>
      <c r="GB17">
        <f>SUM('Yearly Emission'!FY$47:'Yearly Emission'!FY71)</f>
        <v>472268452.13053095</v>
      </c>
      <c r="GC17">
        <f>SUM('Yearly Emission'!FZ$47:'Yearly Emission'!FZ71)</f>
        <v>1446519414.4294887</v>
      </c>
      <c r="GD17">
        <f>SUM('Yearly Emission'!GA$47:'Yearly Emission'!GA71)</f>
        <v>9437745042.9783211</v>
      </c>
      <c r="GE17">
        <f>SUM('Yearly Emission'!GB$47:'Yearly Emission'!GB71)</f>
        <v>27171342664.457829</v>
      </c>
      <c r="GF17">
        <f>SUM('Yearly Emission'!GC$47:'Yearly Emission'!GC71)</f>
        <v>3427781156.2946577</v>
      </c>
      <c r="GG17">
        <f>SUM('Yearly Emission'!GD$47:'Yearly Emission'!GD71)</f>
        <v>6210801945.1982298</v>
      </c>
      <c r="GH17">
        <f>SUM('Yearly Emission'!GE$47:'Yearly Emission'!GE71)</f>
        <v>730268038.76448798</v>
      </c>
      <c r="GI17">
        <f>SUM('Yearly Emission'!GF$47:'Yearly Emission'!GF71)</f>
        <v>1655944871.458437</v>
      </c>
      <c r="GJ17">
        <f>SUM('Yearly Emission'!GG$47:'Yearly Emission'!GG71)</f>
        <v>2260531765.9209929</v>
      </c>
      <c r="GK17">
        <f>SUM('Yearly Emission'!GH$47:'Yearly Emission'!GH71)</f>
        <v>1725171930.0115452</v>
      </c>
      <c r="GL17">
        <f>SUM('Yearly Emission'!GI$47:'Yearly Emission'!GI71)</f>
        <v>9036877993.6036682</v>
      </c>
      <c r="GN17">
        <f>SUM('Yearly Emission'!GK$47:'Yearly Emission'!GK71)</f>
        <v>34948405957.731339</v>
      </c>
      <c r="GO17">
        <f>SUM('Yearly Emission'!GL$47:'Yearly Emission'!GL71)</f>
        <v>15167635732.805649</v>
      </c>
      <c r="GP17">
        <f>SUM('Yearly Emission'!GM$47:'Yearly Emission'!GM71)</f>
        <v>5618012001.1330585</v>
      </c>
      <c r="GQ17">
        <f>SUM('Yearly Emission'!GN$47:'Yearly Emission'!GN71)</f>
        <v>2307361516.1065059</v>
      </c>
      <c r="GR17">
        <f>SUM('Yearly Emission'!GO$47:'Yearly Emission'!GO71)</f>
        <v>15083866369.241306</v>
      </c>
      <c r="GS17">
        <f>SUM('Yearly Emission'!GP$47:'Yearly Emission'!GP71)</f>
        <v>459574995.8660906</v>
      </c>
      <c r="GT17">
        <f>SUM('Yearly Emission'!GQ$47:'Yearly Emission'!GQ71)</f>
        <v>1409202246.7525764</v>
      </c>
      <c r="GU17">
        <f>SUM('Yearly Emission'!GR$47:'Yearly Emission'!GR71)</f>
        <v>9168230422.3048534</v>
      </c>
      <c r="GV17">
        <f>SUM('Yearly Emission'!GS$47:'Yearly Emission'!GS71)</f>
        <v>26277745575.771587</v>
      </c>
      <c r="GW17">
        <f>SUM('Yearly Emission'!GT$47:'Yearly Emission'!GT71)</f>
        <v>3320327151.4782367</v>
      </c>
      <c r="GX17">
        <f>SUM('Yearly Emission'!GU$47:'Yearly Emission'!GU71)</f>
        <v>6011970046.9069223</v>
      </c>
      <c r="GY17">
        <f>SUM('Yearly Emission'!GV$47:'Yearly Emission'!GV71)</f>
        <v>709319674.19718313</v>
      </c>
      <c r="GZ17">
        <f>SUM('Yearly Emission'!GW$47:'Yearly Emission'!GW71)</f>
        <v>1614562417.2084556</v>
      </c>
      <c r="HA17">
        <f>SUM('Yearly Emission'!GX$47:'Yearly Emission'!GX71)</f>
        <v>2176096738.9162006</v>
      </c>
      <c r="HB17">
        <f>SUM('Yearly Emission'!GY$47:'Yearly Emission'!GY71)</f>
        <v>1674708855.4963996</v>
      </c>
      <c r="HC17">
        <f>SUM('Yearly Emission'!GZ$47:'Yearly Emission'!GZ71)</f>
        <v>8768702786.9688168</v>
      </c>
      <c r="HE17">
        <f>SUM('Yearly Emission'!HB$47:'Yearly Emission'!HB71)</f>
        <v>34004372767.003639</v>
      </c>
      <c r="HF17">
        <f>SUM('Yearly Emission'!HC$47:'Yearly Emission'!HC71)</f>
        <v>14814031821.350815</v>
      </c>
      <c r="HG17">
        <f>SUM('Yearly Emission'!HD$47:'Yearly Emission'!HD71)</f>
        <v>5499217453.144722</v>
      </c>
      <c r="HH17">
        <f>SUM('Yearly Emission'!HE$47:'Yearly Emission'!HE71)</f>
        <v>2243713818.9071407</v>
      </c>
      <c r="HI17">
        <f>SUM('Yearly Emission'!HF$47:'Yearly Emission'!HF71)</f>
        <v>14702922208.443466</v>
      </c>
      <c r="HJ17">
        <f>SUM('Yearly Emission'!HG$47:'Yearly Emission'!HG71)</f>
        <v>446881539.6016503</v>
      </c>
      <c r="HK17">
        <f>SUM('Yearly Emission'!HH$47:'Yearly Emission'!HH71)</f>
        <v>1371885079.0756648</v>
      </c>
      <c r="HL17">
        <f>SUM('Yearly Emission'!HI$47:'Yearly Emission'!HI71)</f>
        <v>8898715801.6313839</v>
      </c>
      <c r="HM17">
        <f>SUM('Yearly Emission'!HJ$47:'Yearly Emission'!HJ71)</f>
        <v>25384148487.085331</v>
      </c>
      <c r="HN17">
        <f>SUM('Yearly Emission'!HK$47:'Yearly Emission'!HK71)</f>
        <v>3212873146.6618171</v>
      </c>
      <c r="HO17">
        <f>SUM('Yearly Emission'!HL$47:'Yearly Emission'!HL71)</f>
        <v>5813138148.6156197</v>
      </c>
      <c r="HP17">
        <f>SUM('Yearly Emission'!HM$47:'Yearly Emission'!HM71)</f>
        <v>688371309.6298784</v>
      </c>
      <c r="HQ17">
        <f>SUM('Yearly Emission'!HN$47:'Yearly Emission'!HN71)</f>
        <v>1573179962.9584742</v>
      </c>
      <c r="HR17">
        <f>SUM('Yearly Emission'!HO$47:'Yearly Emission'!HO71)</f>
        <v>2091661711.9114077</v>
      </c>
      <c r="HS17">
        <f>SUM('Yearly Emission'!HP$47:'Yearly Emission'!HP71)</f>
        <v>1624245780.9812555</v>
      </c>
      <c r="HT17">
        <f>SUM('Yearly Emission'!HQ$47:'Yearly Emission'!HQ71)</f>
        <v>8500527580.3339672</v>
      </c>
      <c r="HV17">
        <f>SUM('Yearly Emission'!HS$47:'Yearly Emission'!HS71)</f>
        <v>33060339576.275955</v>
      </c>
      <c r="HW17">
        <f>SUM('Yearly Emission'!HT$47:'Yearly Emission'!HT71)</f>
        <v>14472879445.773767</v>
      </c>
      <c r="HX17">
        <f>SUM('Yearly Emission'!HU$47:'Yearly Emission'!HU71)</f>
        <v>5410772353.5401573</v>
      </c>
      <c r="HY17">
        <f>SUM('Yearly Emission'!HV$47:'Yearly Emission'!HV71)</f>
        <v>2180066121.7077746</v>
      </c>
      <c r="HZ17">
        <f>SUM('Yearly Emission'!HW$47:'Yearly Emission'!HW71)</f>
        <v>14321978047.645624</v>
      </c>
      <c r="IA17">
        <f>SUM('Yearly Emission'!HX$47:'Yearly Emission'!HX71)</f>
        <v>434188083.33721024</v>
      </c>
      <c r="IB17">
        <f>SUM('Yearly Emission'!HY$47:'Yearly Emission'!HY71)</f>
        <v>1337923707.2150588</v>
      </c>
      <c r="IC17">
        <f>SUM('Yearly Emission'!HZ$47:'Yearly Emission'!HZ71)</f>
        <v>8629201180.9579163</v>
      </c>
      <c r="ID17">
        <f>SUM('Yearly Emission'!IA$47:'Yearly Emission'!IA71)</f>
        <v>24490551398.399082</v>
      </c>
      <c r="IE17">
        <f>SUM('Yearly Emission'!IB$47:'Yearly Emission'!IB71)</f>
        <v>3105419141.8453984</v>
      </c>
      <c r="IF17">
        <f>SUM('Yearly Emission'!IC$47:'Yearly Emission'!IC71)</f>
        <v>5617903643.3251028</v>
      </c>
      <c r="IG17">
        <f>SUM('Yearly Emission'!ID$47:'Yearly Emission'!ID71)</f>
        <v>667422945.06257391</v>
      </c>
      <c r="IH17">
        <f>SUM('Yearly Emission'!IE$47:'Yearly Emission'!IE71)</f>
        <v>1531797508.7084935</v>
      </c>
      <c r="II17">
        <f>SUM('Yearly Emission'!IF$47:'Yearly Emission'!IF71)</f>
        <v>2007226684.9066155</v>
      </c>
      <c r="IJ17">
        <f>SUM('Yearly Emission'!IG$47:'Yearly Emission'!IG71)</f>
        <v>1573782706.46611</v>
      </c>
      <c r="IK17">
        <f>SUM('Yearly Emission'!IH$47:'Yearly Emission'!IH71)</f>
        <v>8232352373.6991138</v>
      </c>
      <c r="IM17">
        <f>SUM('Yearly Emission'!IJ$47:'Yearly Emission'!IJ71)</f>
        <v>32116306385.548267</v>
      </c>
      <c r="IN17">
        <f>SUM('Yearly Emission'!IK$47:'Yearly Emission'!IK71)</f>
        <v>14162228207.968735</v>
      </c>
      <c r="IO17">
        <f>SUM('Yearly Emission'!IL$47:'Yearly Emission'!IL71)</f>
        <v>5326060492.958704</v>
      </c>
      <c r="IP17">
        <f>SUM('Yearly Emission'!IM$47:'Yearly Emission'!IM71)</f>
        <v>2139878214.4027903</v>
      </c>
      <c r="IQ17">
        <f>SUM('Yearly Emission'!IN$47:'Yearly Emission'!IN71)</f>
        <v>13941033886.847784</v>
      </c>
      <c r="IR17">
        <f>SUM('Yearly Emission'!IO$47:'Yearly Emission'!IO71)</f>
        <v>421498609.75910485</v>
      </c>
      <c r="IS17">
        <f>SUM('Yearly Emission'!IP$47:'Yearly Emission'!IP71)</f>
        <v>1315018895.7354784</v>
      </c>
      <c r="IT17">
        <f>SUM('Yearly Emission'!IQ$47:'Yearly Emission'!IQ71)</f>
        <v>8406959865.4591637</v>
      </c>
      <c r="IU17">
        <f>SUM('Yearly Emission'!IR$47:'Yearly Emission'!IR71)</f>
        <v>23596954309.712841</v>
      </c>
      <c r="IV17">
        <f>SUM('Yearly Emission'!IS$47:'Yearly Emission'!IS71)</f>
        <v>2997965137.0289803</v>
      </c>
      <c r="IW17">
        <f>SUM('Yearly Emission'!IT$47:'Yearly Emission'!IT71)</f>
        <v>5494849647.6778746</v>
      </c>
      <c r="IX17">
        <f>SUM('Yearly Emission'!IU$47:'Yearly Emission'!IU71)</f>
        <v>646474580.49526918</v>
      </c>
      <c r="IY17">
        <f>SUM('Yearly Emission'!IV$47:'Yearly Emission'!IV71)</f>
        <v>1502351112.7673531</v>
      </c>
      <c r="IZ17">
        <f>SUM('Yearly Emission'!IW$47:'Yearly Emission'!IW71)</f>
        <v>1922791657.9018219</v>
      </c>
      <c r="JA17">
        <f>SUM('Yearly Emission'!IX$47:'Yearly Emission'!IX71)</f>
        <v>1523319631.9509649</v>
      </c>
      <c r="JB17">
        <f>SUM('Yearly Emission'!IY$47:'Yearly Emission'!IY71)</f>
        <v>7964177167.0642605</v>
      </c>
    </row>
    <row r="18" spans="4:262" x14ac:dyDescent="0.25">
      <c r="D18">
        <v>2035</v>
      </c>
      <c r="E18">
        <f>SUM('Yearly Emission'!B$47:'Yearly Emission'!B72)</f>
        <v>30789635745.172081</v>
      </c>
      <c r="F18">
        <f>SUM('Yearly Emission'!C$47:'Yearly Emission'!C72)</f>
        <v>13676545882.34268</v>
      </c>
      <c r="G18">
        <f>SUM('Yearly Emission'!D$47:'Yearly Emission'!D72)</f>
        <v>4517576359.8200865</v>
      </c>
      <c r="H18">
        <f>SUM('Yearly Emission'!E$47:'Yearly Emission'!E72)</f>
        <v>1878862484.0570667</v>
      </c>
      <c r="I18">
        <f>SUM('Yearly Emission'!F$47:'Yearly Emission'!F72)</f>
        <v>17400390665.962616</v>
      </c>
      <c r="J18">
        <f>SUM('Yearly Emission'!G$47:'Yearly Emission'!G72)</f>
        <v>645159581.42617464</v>
      </c>
      <c r="K18">
        <f>SUM('Yearly Emission'!H$47:'Yearly Emission'!H72)</f>
        <v>1276664469.9875023</v>
      </c>
      <c r="L18">
        <f>SUM('Yearly Emission'!I$47:'Yearly Emission'!I72)</f>
        <v>3998884588.9711852</v>
      </c>
      <c r="M18">
        <f>SUM('Yearly Emission'!J$47:'Yearly Emission'!J72)</f>
        <v>23551015353.204784</v>
      </c>
      <c r="N18">
        <f>SUM('Yearly Emission'!K$47:'Yearly Emission'!K72)</f>
        <v>2775604867.9509082</v>
      </c>
      <c r="O18">
        <f>SUM('Yearly Emission'!L$47:'Yearly Emission'!L72)</f>
        <v>3244079213.1173987</v>
      </c>
      <c r="P18">
        <f>SUM('Yearly Emission'!M$47:'Yearly Emission'!M72)</f>
        <v>566410622.27636886</v>
      </c>
      <c r="Q18">
        <f>SUM('Yearly Emission'!N$47:'Yearly Emission'!N72)</f>
        <v>1855063684.1977243</v>
      </c>
      <c r="R18">
        <f>SUM('Yearly Emission'!O$47:'Yearly Emission'!O72)</f>
        <v>1021777753.0253881</v>
      </c>
      <c r="S18">
        <f>SUM('Yearly Emission'!P$47:'Yearly Emission'!P72)</f>
        <v>1103353831.638247</v>
      </c>
      <c r="T18">
        <f>SUM('Yearly Emission'!Q$47:'Yearly Emission'!Q72)</f>
        <v>6156192316.9966269</v>
      </c>
      <c r="V18">
        <f>SUM('Yearly Emission'!S$47:'Yearly Emission'!S72)</f>
        <v>29755600920.59726</v>
      </c>
      <c r="W18">
        <f>SUM('Yearly Emission'!T$47:'Yearly Emission'!T72)</f>
        <v>13230576077.474171</v>
      </c>
      <c r="X18">
        <f>SUM('Yearly Emission'!U$47:'Yearly Emission'!U72)</f>
        <v>4393245174.1773701</v>
      </c>
      <c r="Y18">
        <f>SUM('Yearly Emission'!V$47:'Yearly Emission'!V72)</f>
        <v>1814675498.3213501</v>
      </c>
      <c r="Z18">
        <f>SUM('Yearly Emission'!W$47:'Yearly Emission'!W72)</f>
        <v>16802546581.07502</v>
      </c>
      <c r="AA18">
        <f>SUM('Yearly Emission'!X$47:'Yearly Emission'!X72)</f>
        <v>622672349.439484</v>
      </c>
      <c r="AB18">
        <f>SUM('Yearly Emission'!Y$47:'Yearly Emission'!Y72)</f>
        <v>1232640545.3331461</v>
      </c>
      <c r="AC18">
        <f>SUM('Yearly Emission'!Z$47:'Yearly Emission'!Z72)</f>
        <v>3862315042.7231946</v>
      </c>
      <c r="AD18">
        <f>SUM('Yearly Emission'!AA$47:'Yearly Emission'!AA72)</f>
        <v>22730622791.047279</v>
      </c>
      <c r="AE18">
        <f>SUM('Yearly Emission'!AB$47:'Yearly Emission'!AB72)</f>
        <v>2678389566.0782399</v>
      </c>
      <c r="AF18">
        <f>SUM('Yearly Emission'!AC$47:'Yearly Emission'!AC72)</f>
        <v>3129173532.0372233</v>
      </c>
      <c r="AG18">
        <f>SUM('Yearly Emission'!AD$47:'Yearly Emission'!AD72)</f>
        <v>547030672.47800696</v>
      </c>
      <c r="AH18">
        <f>SUM('Yearly Emission'!AE$47:'Yearly Emission'!AE72)</f>
        <v>1791012782.6559491</v>
      </c>
      <c r="AI18">
        <f>SUM('Yearly Emission'!AF$47:'Yearly Emission'!AF72)</f>
        <v>984770876.52856231</v>
      </c>
      <c r="AJ18">
        <f>SUM('Yearly Emission'!AG$47:'Yearly Emission'!AG72)</f>
        <v>1064775132.8783913</v>
      </c>
      <c r="AK18">
        <f>SUM('Yearly Emission'!AH$47:'Yearly Emission'!AH72)</f>
        <v>5943551114.6663275</v>
      </c>
      <c r="AM18">
        <f>SUM('Yearly Emission'!AJ$47:'Yearly Emission'!AJ72)</f>
        <v>28721566096.022427</v>
      </c>
      <c r="AN18">
        <f>SUM('Yearly Emission'!AK$47:'Yearly Emission'!AK72)</f>
        <v>12784606272.605663</v>
      </c>
      <c r="AO18">
        <f>SUM('Yearly Emission'!AL$47:'Yearly Emission'!AL72)</f>
        <v>4293753654.8705735</v>
      </c>
      <c r="AP18">
        <f>SUM('Yearly Emission'!AM$47:'Yearly Emission'!AM72)</f>
        <v>1750488512.5856335</v>
      </c>
      <c r="AQ18">
        <f>SUM('Yearly Emission'!AN$47:'Yearly Emission'!AN72)</f>
        <v>16204702496.187422</v>
      </c>
      <c r="AR18">
        <f>SUM('Yearly Emission'!AO$47:'Yearly Emission'!AO72)</f>
        <v>600185117.45279348</v>
      </c>
      <c r="AS18">
        <f>SUM('Yearly Emission'!AP$47:'Yearly Emission'!AP72)</f>
        <v>1189409872.6392014</v>
      </c>
      <c r="AT18">
        <f>SUM('Yearly Emission'!AQ$47:'Yearly Emission'!AQ72)</f>
        <v>3725745496.4751973</v>
      </c>
      <c r="AU18">
        <f>SUM('Yearly Emission'!AR$47:'Yearly Emission'!AR72)</f>
        <v>21910230228.889767</v>
      </c>
      <c r="AV18">
        <f>SUM('Yearly Emission'!AS$47:'Yearly Emission'!AS72)</f>
        <v>2581174264.2055688</v>
      </c>
      <c r="AW18">
        <f>SUM('Yearly Emission'!AT$47:'Yearly Emission'!AT72)</f>
        <v>3014267850.9570389</v>
      </c>
      <c r="AX18">
        <f>SUM('Yearly Emission'!AU$47:'Yearly Emission'!AU72)</f>
        <v>527650722.67964506</v>
      </c>
      <c r="AY18">
        <f>SUM('Yearly Emission'!AV$47:'Yearly Emission'!AV72)</f>
        <v>1726961881.1141744</v>
      </c>
      <c r="AZ18">
        <f>SUM('Yearly Emission'!AW$47:'Yearly Emission'!AW72)</f>
        <v>947764000.03173745</v>
      </c>
      <c r="BA18">
        <f>SUM('Yearly Emission'!AX$47:'Yearly Emission'!AX72)</f>
        <v>1026196434.1185352</v>
      </c>
      <c r="BB18">
        <f>SUM('Yearly Emission'!AY$47:'Yearly Emission'!AY72)</f>
        <v>5730909912.3360329</v>
      </c>
      <c r="BD18">
        <f>SUM('Yearly Emission'!BA$47:'Yearly Emission'!BA72)</f>
        <v>27687531271.447605</v>
      </c>
      <c r="BE18">
        <f>SUM('Yearly Emission'!BB$47:'Yearly Emission'!BB72)</f>
        <v>12351908791.454649</v>
      </c>
      <c r="BF18">
        <f>SUM('Yearly Emission'!BC$47:'Yearly Emission'!BC72)</f>
        <v>4204316346.0894156</v>
      </c>
      <c r="BG18">
        <f>SUM('Yearly Emission'!BD$47:'Yearly Emission'!BD72)</f>
        <v>1686301526.8499165</v>
      </c>
      <c r="BH18">
        <f>SUM('Yearly Emission'!BE$47:'Yearly Emission'!BE72)</f>
        <v>15606858411.299824</v>
      </c>
      <c r="BI18">
        <f>SUM('Yearly Emission'!BF$47:'Yearly Emission'!BF72)</f>
        <v>577697885.46610296</v>
      </c>
      <c r="BJ18">
        <f>SUM('Yearly Emission'!BG$47:'Yearly Emission'!BG72)</f>
        <v>1158300911.5269969</v>
      </c>
      <c r="BK18">
        <f>SUM('Yearly Emission'!BH$47:'Yearly Emission'!BH72)</f>
        <v>3589175950.2271996</v>
      </c>
      <c r="BL18">
        <f>SUM('Yearly Emission'!BI$47:'Yearly Emission'!BI72)</f>
        <v>21089837666.732254</v>
      </c>
      <c r="BM18">
        <f>SUM('Yearly Emission'!BJ$47:'Yearly Emission'!BJ72)</f>
        <v>2483958962.3328972</v>
      </c>
      <c r="BN18">
        <f>SUM('Yearly Emission'!BK$47:'Yearly Emission'!BK72)</f>
        <v>2899362169.8768616</v>
      </c>
      <c r="BO18">
        <f>SUM('Yearly Emission'!BL$47:'Yearly Emission'!BL72)</f>
        <v>508270772.88128376</v>
      </c>
      <c r="BP18">
        <f>SUM('Yearly Emission'!BM$47:'Yearly Emission'!BM72)</f>
        <v>1662910979.5724001</v>
      </c>
      <c r="BQ18">
        <f>SUM('Yearly Emission'!BN$47:'Yearly Emission'!BN72)</f>
        <v>910757123.53491247</v>
      </c>
      <c r="BR18">
        <f>SUM('Yearly Emission'!BO$47:'Yearly Emission'!BO72)</f>
        <v>987617735.35867941</v>
      </c>
      <c r="BS18">
        <f>SUM('Yearly Emission'!BP$47:'Yearly Emission'!BP72)</f>
        <v>5518268710.0057325</v>
      </c>
      <c r="BU18">
        <f>SUM('Yearly Emission'!BR$47:'Yearly Emission'!BR72)</f>
        <v>26831672853.488651</v>
      </c>
      <c r="BV18">
        <f>SUM('Yearly Emission'!BS$47:'Yearly Emission'!BS72)</f>
        <v>12011204973.685181</v>
      </c>
      <c r="BW18">
        <f>SUM('Yearly Emission'!BT$47:'Yearly Emission'!BT72)</f>
        <v>4136755844.9433494</v>
      </c>
      <c r="BX18">
        <f>SUM('Yearly Emission'!BU$47:'Yearly Emission'!BU72)</f>
        <v>1626681088.6543477</v>
      </c>
      <c r="BY18">
        <f>SUM('Yearly Emission'!BV$47:'Yearly Emission'!BV72)</f>
        <v>15009014326.412231</v>
      </c>
      <c r="BZ18">
        <f>SUM('Yearly Emission'!BW$47:'Yearly Emission'!BW72)</f>
        <v>555210653.4794122</v>
      </c>
      <c r="CA18">
        <f>SUM('Yearly Emission'!BX$47:'Yearly Emission'!BX72)</f>
        <v>1129968663.3498156</v>
      </c>
      <c r="CB18">
        <f>SUM('Yearly Emission'!BY$47:'Yearly Emission'!BY72)</f>
        <v>3452606403.9792023</v>
      </c>
      <c r="CC18">
        <f>SUM('Yearly Emission'!BZ$47:'Yearly Emission'!BZ72)</f>
        <v>20269445104.574741</v>
      </c>
      <c r="CD18">
        <f>SUM('Yearly Emission'!CA$47:'Yearly Emission'!CA72)</f>
        <v>2386743660.4602251</v>
      </c>
      <c r="CE18">
        <f>SUM('Yearly Emission'!CB$47:'Yearly Emission'!CB72)</f>
        <v>2784456488.7966795</v>
      </c>
      <c r="CF18">
        <f>SUM('Yearly Emission'!CC$47:'Yearly Emission'!CC72)</f>
        <v>488890823.08292198</v>
      </c>
      <c r="CG18">
        <f>SUM('Yearly Emission'!CD$47:'Yearly Emission'!CD72)</f>
        <v>1598860078.0306246</v>
      </c>
      <c r="CH18">
        <f>SUM('Yearly Emission'!CE$47:'Yearly Emission'!CE72)</f>
        <v>873750247.03808689</v>
      </c>
      <c r="CI18">
        <f>SUM('Yearly Emission'!CF$47:'Yearly Emission'!CF72)</f>
        <v>949039036.59882414</v>
      </c>
      <c r="CJ18">
        <f>SUM('Yearly Emission'!CG$47:'Yearly Emission'!CG72)</f>
        <v>5305627507.6754341</v>
      </c>
      <c r="CM18">
        <f>SUM('Yearly Emission'!CJ$47:'Yearly Emission'!CJ72)</f>
        <v>1752.8333333333333</v>
      </c>
      <c r="CN18">
        <f>SUM('Yearly Emission'!CK$47:'Yearly Emission'!CK72)</f>
        <v>33419427348.95005</v>
      </c>
      <c r="CO18">
        <f>SUM('Yearly Emission'!CL$47:'Yearly Emission'!CL72)</f>
        <v>16143587980.8675</v>
      </c>
      <c r="CP18">
        <f>SUM('Yearly Emission'!CM$47:'Yearly Emission'!CM72)</f>
        <v>5746999707.5606871</v>
      </c>
      <c r="CQ18">
        <f>SUM('Yearly Emission'!CN$47:'Yearly Emission'!CN72)</f>
        <v>2008214497.8280485</v>
      </c>
      <c r="CR18">
        <f>SUM('Yearly Emission'!CO$47:'Yearly Emission'!CO72)</f>
        <v>18242417151.28611</v>
      </c>
      <c r="CS18">
        <f>SUM('Yearly Emission'!CP$47:'Yearly Emission'!CP72)</f>
        <v>832021141.73091042</v>
      </c>
      <c r="CT18">
        <f>SUM('Yearly Emission'!CQ$47:'Yearly Emission'!CQ72)</f>
        <v>1597276254.3497059</v>
      </c>
      <c r="CU18">
        <f>SUM('Yearly Emission'!CR$47:'Yearly Emission'!CR72)</f>
        <v>5446679130.3014431</v>
      </c>
      <c r="CV18">
        <f>SUM('Yearly Emission'!CS$47:'Yearly Emission'!CS72)</f>
        <v>24662904323.127651</v>
      </c>
      <c r="CW18">
        <f>SUM('Yearly Emission'!CT$47:'Yearly Emission'!CT72)</f>
        <v>3321996409.721303</v>
      </c>
      <c r="CX18">
        <f>SUM('Yearly Emission'!CU$47:'Yearly Emission'!CU72)</f>
        <v>6356471509.0443678</v>
      </c>
      <c r="CY18">
        <f>SUM('Yearly Emission'!CV$47:'Yearly Emission'!CV72)</f>
        <v>695314567.37366199</v>
      </c>
      <c r="CZ18">
        <f>SUM('Yearly Emission'!CW$47:'Yearly Emission'!CW72)</f>
        <v>2273742215.5689173</v>
      </c>
      <c r="DA18">
        <f>SUM('Yearly Emission'!CX$47:'Yearly Emission'!CX72)</f>
        <v>2791585005.4619198</v>
      </c>
      <c r="DB18">
        <f>SUM('Yearly Emission'!CY$47:'Yearly Emission'!CY72)</f>
        <v>1716741241.1104305</v>
      </c>
      <c r="DC18">
        <f>SUM('Yearly Emission'!CZ$47:'Yearly Emission'!CZ72)</f>
        <v>7565743618.0006418</v>
      </c>
      <c r="DE18">
        <f>SUM('Yearly Emission'!DB$47:'Yearly Emission'!DB72)</f>
        <v>31921571607.7411</v>
      </c>
      <c r="DF18">
        <f>SUM('Yearly Emission'!DC$47:'Yearly Emission'!DC72)</f>
        <v>15495069140.21048</v>
      </c>
      <c r="DG18">
        <f>SUM('Yearly Emission'!DD$47:'Yearly Emission'!DD72)</f>
        <v>5539224602.6747904</v>
      </c>
      <c r="DH18">
        <f>SUM('Yearly Emission'!DE$47:'Yearly Emission'!DE72)</f>
        <v>1915969125.3423746</v>
      </c>
      <c r="DI18">
        <f>SUM('Yearly Emission'!DF$47:'Yearly Emission'!DF72)</f>
        <v>17453382835.051258</v>
      </c>
      <c r="DJ18">
        <f>SUM('Yearly Emission'!DG$47:'Yearly Emission'!DG72)</f>
        <v>792388548.91814137</v>
      </c>
      <c r="DK18">
        <f>SUM('Yearly Emission'!DH$47:'Yearly Emission'!DH72)</f>
        <v>1529455734.8461027</v>
      </c>
      <c r="DL18">
        <f>SUM('Yearly Emission'!DI$47:'Yearly Emission'!DI72)</f>
        <v>5199492048.5815344</v>
      </c>
      <c r="DM18">
        <f>SUM('Yearly Emission'!DJ$47:'Yearly Emission'!DJ72)</f>
        <v>23560772050.043579</v>
      </c>
      <c r="DN18">
        <f>SUM('Yearly Emission'!DK$47:'Yearly Emission'!DK72)</f>
        <v>3164762264.2482524</v>
      </c>
      <c r="DO18">
        <f>SUM('Yearly Emission'!DL$47:'Yearly Emission'!DL72)</f>
        <v>6046399172.8514395</v>
      </c>
      <c r="DP18">
        <f>SUM('Yearly Emission'!DM$47:'Yearly Emission'!DM72)</f>
        <v>663234978.96302938</v>
      </c>
      <c r="DQ18">
        <f>SUM('Yearly Emission'!DN$47:'Yearly Emission'!DN72)</f>
        <v>2168419541.1498537</v>
      </c>
      <c r="DR18">
        <f>SUM('Yearly Emission'!DO$47:'Yearly Emission'!DO72)</f>
        <v>2664968825.1548204</v>
      </c>
      <c r="DS18">
        <f>SUM('Yearly Emission'!DP$47:'Yearly Emission'!DP72)</f>
        <v>1634490660.8229613</v>
      </c>
      <c r="DT18">
        <f>SUM('Yearly Emission'!DQ$47:'Yearly Emission'!DQ72)</f>
        <v>7217008581.1530952</v>
      </c>
      <c r="DV18">
        <f>SUM('Yearly Emission'!DS$47:'Yearly Emission'!DS72)</f>
        <v>30423715866.532166</v>
      </c>
      <c r="DW18">
        <f>SUM('Yearly Emission'!DT$47:'Yearly Emission'!DT72)</f>
        <v>15055731440.174026</v>
      </c>
      <c r="DX18">
        <f>SUM('Yearly Emission'!DU$47:'Yearly Emission'!DU72)</f>
        <v>5392322364.7026577</v>
      </c>
      <c r="DY18">
        <f>SUM('Yearly Emission'!DV$47:'Yearly Emission'!DV72)</f>
        <v>1823723752.8567002</v>
      </c>
      <c r="DZ18">
        <f>SUM('Yearly Emission'!DW$47:'Yearly Emission'!DW72)</f>
        <v>16664348518.816414</v>
      </c>
      <c r="EA18">
        <f>SUM('Yearly Emission'!DX$47:'Yearly Emission'!DX72)</f>
        <v>752755956.10537231</v>
      </c>
      <c r="EB18">
        <f>SUM('Yearly Emission'!DY$47:'Yearly Emission'!DY72)</f>
        <v>1469295014.1900671</v>
      </c>
      <c r="EC18">
        <f>SUM('Yearly Emission'!DZ$47:'Yearly Emission'!DZ72)</f>
        <v>4952304966.8616247</v>
      </c>
      <c r="ED18">
        <f>SUM('Yearly Emission'!EA$47:'Yearly Emission'!EA72)</f>
        <v>22458639776.959503</v>
      </c>
      <c r="EE18">
        <f>SUM('Yearly Emission'!EB$47:'Yearly Emission'!EB72)</f>
        <v>3007528118.7752018</v>
      </c>
      <c r="EF18">
        <f>SUM('Yearly Emission'!EC$47:'Yearly Emission'!EC72)</f>
        <v>5736326836.6585169</v>
      </c>
      <c r="EG18">
        <f>SUM('Yearly Emission'!ED$47:'Yearly Emission'!ED72)</f>
        <v>631155390.55239749</v>
      </c>
      <c r="EH18">
        <f>SUM('Yearly Emission'!EE$47:'Yearly Emission'!EE72)</f>
        <v>2072521920.9654799</v>
      </c>
      <c r="EI18">
        <f>SUM('Yearly Emission'!EF$47:'Yearly Emission'!EF72)</f>
        <v>2538352644.8477173</v>
      </c>
      <c r="EJ18">
        <f>SUM('Yearly Emission'!EG$47:'Yearly Emission'!EG72)</f>
        <v>1552240080.5354912</v>
      </c>
      <c r="EK18">
        <f>SUM('Yearly Emission'!EH$47:'Yearly Emission'!EH72)</f>
        <v>6868273544.3055477</v>
      </c>
      <c r="EM18">
        <f>SUM('Yearly Emission'!EJ$47:'Yearly Emission'!EJ72)</f>
        <v>29392611235.755421</v>
      </c>
      <c r="EN18">
        <f>SUM('Yearly Emission'!EK$47:'Yearly Emission'!EK72)</f>
        <v>14938648027.006481</v>
      </c>
      <c r="EO18">
        <f>SUM('Yearly Emission'!EL$47:'Yearly Emission'!EL72)</f>
        <v>5245420126.730526</v>
      </c>
      <c r="EP18">
        <f>SUM('Yearly Emission'!EM$47:'Yearly Emission'!EM72)</f>
        <v>1739009551.8373899</v>
      </c>
      <c r="EQ18">
        <f>SUM('Yearly Emission'!EN$47:'Yearly Emission'!EN72)</f>
        <v>15875314202.581562</v>
      </c>
      <c r="ER18">
        <f>SUM('Yearly Emission'!EO$47:'Yearly Emission'!EO72)</f>
        <v>713123363.29260373</v>
      </c>
      <c r="ES18">
        <f>SUM('Yearly Emission'!EP$47:'Yearly Emission'!EP72)</f>
        <v>1423205803.8744214</v>
      </c>
      <c r="ET18">
        <f>SUM('Yearly Emission'!EQ$47:'Yearly Emission'!EQ72)</f>
        <v>4705117885.1417112</v>
      </c>
      <c r="EU18">
        <f>SUM('Yearly Emission'!ER$47:'Yearly Emission'!ER72)</f>
        <v>21356507503.875431</v>
      </c>
      <c r="EV18">
        <f>SUM('Yearly Emission'!ES$47:'Yearly Emission'!ES72)</f>
        <v>2850293973.3021488</v>
      </c>
      <c r="EW18">
        <f>SUM('Yearly Emission'!ET$47:'Yearly Emission'!ET72)</f>
        <v>5426254500.4655895</v>
      </c>
      <c r="EX18">
        <f>SUM('Yearly Emission'!EU$47:'Yearly Emission'!EU72)</f>
        <v>599075802.14176488</v>
      </c>
      <c r="EY18">
        <f>SUM('Yearly Emission'!EV$47:'Yearly Emission'!EV72)</f>
        <v>2001521046.9201078</v>
      </c>
      <c r="EZ18">
        <f>SUM('Yearly Emission'!EW$47:'Yearly Emission'!EW72)</f>
        <v>2411736464.5406137</v>
      </c>
      <c r="FA18">
        <f>SUM('Yearly Emission'!EX$47:'Yearly Emission'!EX72)</f>
        <v>1469989500.2480218</v>
      </c>
      <c r="FB18">
        <f>SUM('Yearly Emission'!EY$47:'Yearly Emission'!EY72)</f>
        <v>6519538507.4580021</v>
      </c>
      <c r="FD18">
        <f>SUM('Yearly Emission'!FA$47:'Yearly Emission'!FA72)</f>
        <v>28713951910.659031</v>
      </c>
      <c r="FE18">
        <f>SUM('Yearly Emission'!FB$47:'Yearly Emission'!FB72)</f>
        <v>14829981974.984892</v>
      </c>
      <c r="FF18">
        <f>SUM('Yearly Emission'!FC$47:'Yearly Emission'!FC72)</f>
        <v>5135319831.7452908</v>
      </c>
      <c r="FG18">
        <f>SUM('Yearly Emission'!FD$47:'Yearly Emission'!FD72)</f>
        <v>1678090978.766006</v>
      </c>
      <c r="FH18">
        <f>SUM('Yearly Emission'!FE$47:'Yearly Emission'!FE72)</f>
        <v>15086279886.346714</v>
      </c>
      <c r="FI18">
        <f>SUM('Yearly Emission'!FF$47:'Yearly Emission'!FF72)</f>
        <v>673490770.47983491</v>
      </c>
      <c r="FJ18">
        <f>SUM('Yearly Emission'!FG$47:'Yearly Emission'!FG72)</f>
        <v>1391313557.5397589</v>
      </c>
      <c r="FK18">
        <f>SUM('Yearly Emission'!FH$47:'Yearly Emission'!FH72)</f>
        <v>4512399071.182725</v>
      </c>
      <c r="FL18">
        <f>SUM('Yearly Emission'!FI$47:'Yearly Emission'!FI72)</f>
        <v>20254375230.791363</v>
      </c>
      <c r="FM18">
        <f>SUM('Yearly Emission'!FJ$47:'Yearly Emission'!FJ72)</f>
        <v>2704973744.4637461</v>
      </c>
      <c r="FN18">
        <f>SUM('Yearly Emission'!FK$47:'Yearly Emission'!FK72)</f>
        <v>5116182164.2726688</v>
      </c>
      <c r="FO18">
        <f>SUM('Yearly Emission'!FL$47:'Yearly Emission'!FL72)</f>
        <v>573372518.26576138</v>
      </c>
      <c r="FP18">
        <f>SUM('Yearly Emission'!FM$47:'Yearly Emission'!FM72)</f>
        <v>1941056570.4029922</v>
      </c>
      <c r="FQ18">
        <f>SUM('Yearly Emission'!FN$47:'Yearly Emission'!FN72)</f>
        <v>2285120284.2335105</v>
      </c>
      <c r="FR18">
        <f>SUM('Yearly Emission'!FO$47:'Yearly Emission'!FO72)</f>
        <v>1387738919.9605515</v>
      </c>
      <c r="FS18">
        <f>SUM('Yearly Emission'!FP$47:'Yearly Emission'!FP72)</f>
        <v>6170803470.6104546</v>
      </c>
      <c r="FV18">
        <f>SUM('Yearly Emission'!FS$47:'Yearly Emission'!FS72)</f>
        <v>1752.8333333333333</v>
      </c>
      <c r="FW18">
        <f>SUM('Yearly Emission'!FT$47:'Yearly Emission'!FT72)</f>
        <v>37350519142.022011</v>
      </c>
      <c r="FX18">
        <f>SUM('Yearly Emission'!FU$47:'Yearly Emission'!FU72)</f>
        <v>15993457735.346003</v>
      </c>
      <c r="FY18">
        <f>SUM('Yearly Emission'!FV$47:'Yearly Emission'!FV72)</f>
        <v>5847290462.0469732</v>
      </c>
      <c r="FZ18">
        <f>SUM('Yearly Emission'!FW$47:'Yearly Emission'!FW72)</f>
        <v>2429628047.9035988</v>
      </c>
      <c r="GA18">
        <f>SUM('Yearly Emission'!FX$47:'Yearly Emission'!FX72)</f>
        <v>16154855177.538345</v>
      </c>
      <c r="GB18">
        <f>SUM('Yearly Emission'!FY$47:'Yearly Emission'!FY72)</f>
        <v>488951533.39597952</v>
      </c>
      <c r="GC18">
        <f>SUM('Yearly Emission'!FZ$47:'Yearly Emission'!FZ72)</f>
        <v>1486935788.7251346</v>
      </c>
      <c r="GD18">
        <f>SUM('Yearly Emission'!GA$47:'Yearly Emission'!GA72)</f>
        <v>9798207112.8055</v>
      </c>
      <c r="GE18">
        <f>SUM('Yearly Emission'!GB$47:'Yearly Emission'!GB72)</f>
        <v>28906610284.529812</v>
      </c>
      <c r="GF18">
        <f>SUM('Yearly Emission'!GC$47:'Yearly Emission'!GC72)</f>
        <v>3700288815.7150784</v>
      </c>
      <c r="GG18">
        <f>SUM('Yearly Emission'!GD$47:'Yearly Emission'!GD72)</f>
        <v>6415632494.1033783</v>
      </c>
      <c r="GH18">
        <f>SUM('Yearly Emission'!GE$47:'Yearly Emission'!GE72)</f>
        <v>783683544.66887581</v>
      </c>
      <c r="GI18">
        <f>SUM('Yearly Emission'!GF$47:'Yearly Emission'!GF72)</f>
        <v>1746430752.946758</v>
      </c>
      <c r="GJ18">
        <f>SUM('Yearly Emission'!GG$47:'Yearly Emission'!GG72)</f>
        <v>2481598140.8781228</v>
      </c>
      <c r="GK18">
        <f>SUM('Yearly Emission'!GH$47:'Yearly Emission'!GH72)</f>
        <v>1856035542.3372669</v>
      </c>
      <c r="GL18">
        <f>SUM('Yearly Emission'!GI$47:'Yearly Emission'!GI72)</f>
        <v>9638355160.3689995</v>
      </c>
      <c r="GN18">
        <f>SUM('Yearly Emission'!GK$47:'Yearly Emission'!GK72)</f>
        <v>35899518394.7164</v>
      </c>
      <c r="GO18">
        <f>SUM('Yearly Emission'!GL$47:'Yearly Emission'!GL72)</f>
        <v>15449538120.737986</v>
      </c>
      <c r="GP18">
        <f>SUM('Yearly Emission'!GM$47:'Yearly Emission'!GM72)</f>
        <v>5629397677.2794094</v>
      </c>
      <c r="GQ18">
        <f>SUM('Yearly Emission'!GN$47:'Yearly Emission'!GN72)</f>
        <v>2334740975.1394596</v>
      </c>
      <c r="GR18">
        <f>SUM('Yearly Emission'!GO$47:'Yearly Emission'!GO72)</f>
        <v>15567636433.927973</v>
      </c>
      <c r="GS18">
        <f>SUM('Yearly Emission'!GP$47:'Yearly Emission'!GP72)</f>
        <v>469641212.5962773</v>
      </c>
      <c r="GT18">
        <f>SUM('Yearly Emission'!GQ$47:'Yearly Emission'!GQ72)</f>
        <v>1430144727.5215235</v>
      </c>
      <c r="GU18">
        <f>SUM('Yearly Emission'!GR$47:'Yearly Emission'!GR72)</f>
        <v>9386877707.5826492</v>
      </c>
      <c r="GV18">
        <f>SUM('Yearly Emission'!GS$47:'Yearly Emission'!GS72)</f>
        <v>27483615296.510864</v>
      </c>
      <c r="GW18">
        <f>SUM('Yearly Emission'!GT$47:'Yearly Emission'!GT72)</f>
        <v>3527193728.4554925</v>
      </c>
      <c r="GX18">
        <f>SUM('Yearly Emission'!GU$47:'Yearly Emission'!GU72)</f>
        <v>6117471367.8782129</v>
      </c>
      <c r="GY18">
        <f>SUM('Yearly Emission'!GV$47:'Yearly Emission'!GV72)</f>
        <v>749924261.64784622</v>
      </c>
      <c r="GZ18">
        <f>SUM('Yearly Emission'!GW$47:'Yearly Emission'!GW72)</f>
        <v>1680963570.1368823</v>
      </c>
      <c r="HA18">
        <f>SUM('Yearly Emission'!GX$47:'Yearly Emission'!GX72)</f>
        <v>2342351867.6467767</v>
      </c>
      <c r="HB18">
        <f>SUM('Yearly Emission'!GY$47:'Yearly Emission'!GY72)</f>
        <v>1774449168.3250725</v>
      </c>
      <c r="HC18">
        <f>SUM('Yearly Emission'!GZ$47:'Yearly Emission'!GZ72)</f>
        <v>9211505688.0670681</v>
      </c>
      <c r="HE18">
        <f>SUM('Yearly Emission'!HB$47:'Yearly Emission'!HB72)</f>
        <v>34448517647.410805</v>
      </c>
      <c r="HF18">
        <f>SUM('Yearly Emission'!HC$47:'Yearly Emission'!HC72)</f>
        <v>14905706994.871367</v>
      </c>
      <c r="HG18">
        <f>SUM('Yearly Emission'!HD$47:'Yearly Emission'!HD72)</f>
        <v>5499217453.144722</v>
      </c>
      <c r="HH18">
        <f>SUM('Yearly Emission'!HE$47:'Yearly Emission'!HE72)</f>
        <v>2243713818.9071407</v>
      </c>
      <c r="HI18">
        <f>SUM('Yearly Emission'!HF$47:'Yearly Emission'!HF72)</f>
        <v>14980417690.317604</v>
      </c>
      <c r="HJ18">
        <f>SUM('Yearly Emission'!HG$47:'Yearly Emission'!HG72)</f>
        <v>450330891.79657513</v>
      </c>
      <c r="HK18">
        <f>SUM('Yearly Emission'!HH$47:'Yearly Emission'!HH72)</f>
        <v>1373353666.3179128</v>
      </c>
      <c r="HL18">
        <f>SUM('Yearly Emission'!HI$47:'Yearly Emission'!HI72)</f>
        <v>8975548302.3597984</v>
      </c>
      <c r="HM18">
        <f>SUM('Yearly Emission'!HJ$47:'Yearly Emission'!HJ72)</f>
        <v>26060620308.491909</v>
      </c>
      <c r="HN18">
        <f>SUM('Yearly Emission'!HK$47:'Yearly Emission'!HK72)</f>
        <v>3354098641.195909</v>
      </c>
      <c r="HO18">
        <f>SUM('Yearly Emission'!HL$47:'Yearly Emission'!HL72)</f>
        <v>5819310241.6530533</v>
      </c>
      <c r="HP18">
        <f>SUM('Yearly Emission'!HM$47:'Yearly Emission'!HM72)</f>
        <v>716164978.62681699</v>
      </c>
      <c r="HQ18">
        <f>SUM('Yearly Emission'!HN$47:'Yearly Emission'!HN72)</f>
        <v>1615496387.3270068</v>
      </c>
      <c r="HR18">
        <f>SUM('Yearly Emission'!HO$47:'Yearly Emission'!HO72)</f>
        <v>2203105594.4154291</v>
      </c>
      <c r="HS18">
        <f>SUM('Yearly Emission'!HP$47:'Yearly Emission'!HP72)</f>
        <v>1692862794.3128798</v>
      </c>
      <c r="HT18">
        <f>SUM('Yearly Emission'!HQ$47:'Yearly Emission'!HQ72)</f>
        <v>8784656215.7651386</v>
      </c>
      <c r="HV18">
        <f>SUM('Yearly Emission'!HS$47:'Yearly Emission'!HS72)</f>
        <v>33060339576.275955</v>
      </c>
      <c r="HW18">
        <f>SUM('Yearly Emission'!HT$47:'Yearly Emission'!HT72)</f>
        <v>14472879445.773767</v>
      </c>
      <c r="HX18">
        <f>SUM('Yearly Emission'!HU$47:'Yearly Emission'!HU72)</f>
        <v>5410772353.5401573</v>
      </c>
      <c r="HY18">
        <f>SUM('Yearly Emission'!HV$47:'Yearly Emission'!HV72)</f>
        <v>2180066121.7077746</v>
      </c>
      <c r="HZ18">
        <f>SUM('Yearly Emission'!HW$47:'Yearly Emission'!HW72)</f>
        <v>14393198946.707235</v>
      </c>
      <c r="IA18">
        <f>SUM('Yearly Emission'!HX$47:'Yearly Emission'!HX72)</f>
        <v>434188083.33721024</v>
      </c>
      <c r="IB18">
        <f>SUM('Yearly Emission'!HY$47:'Yearly Emission'!HY72)</f>
        <v>1337923707.2150588</v>
      </c>
      <c r="IC18">
        <f>SUM('Yearly Emission'!HZ$47:'Yearly Emission'!HZ72)</f>
        <v>8629201180.9579163</v>
      </c>
      <c r="ID18">
        <f>SUM('Yearly Emission'!IA$47:'Yearly Emission'!IA72)</f>
        <v>24637625320.472958</v>
      </c>
      <c r="IE18">
        <f>SUM('Yearly Emission'!IB$47:'Yearly Emission'!IB72)</f>
        <v>3181003553.9363265</v>
      </c>
      <c r="IF18">
        <f>SUM('Yearly Emission'!IC$47:'Yearly Emission'!IC72)</f>
        <v>5617903643.3251028</v>
      </c>
      <c r="IG18">
        <f>SUM('Yearly Emission'!ID$47:'Yearly Emission'!ID72)</f>
        <v>682405695.60578787</v>
      </c>
      <c r="IH18">
        <f>SUM('Yearly Emission'!IE$47:'Yearly Emission'!IE72)</f>
        <v>1550029204.5171318</v>
      </c>
      <c r="II18">
        <f>SUM('Yearly Emission'!IF$47:'Yearly Emission'!IF72)</f>
        <v>2063859321.1840842</v>
      </c>
      <c r="IJ18">
        <f>SUM('Yearly Emission'!IG$47:'Yearly Emission'!IG72)</f>
        <v>1611276420.3006854</v>
      </c>
      <c r="IK18">
        <f>SUM('Yearly Emission'!IH$47:'Yearly Emission'!IH72)</f>
        <v>8357806743.4632063</v>
      </c>
      <c r="IM18">
        <f>SUM('Yearly Emission'!IJ$47:'Yearly Emission'!IJ72)</f>
        <v>32116306385.548267</v>
      </c>
      <c r="IN18">
        <f>SUM('Yearly Emission'!IK$47:'Yearly Emission'!IK72)</f>
        <v>14162228207.968735</v>
      </c>
      <c r="IO18">
        <f>SUM('Yearly Emission'!IL$47:'Yearly Emission'!IL72)</f>
        <v>5326060492.958704</v>
      </c>
      <c r="IP18">
        <f>SUM('Yearly Emission'!IM$47:'Yearly Emission'!IM72)</f>
        <v>2139878214.4027903</v>
      </c>
      <c r="IQ18">
        <f>SUM('Yearly Emission'!IN$47:'Yearly Emission'!IN72)</f>
        <v>13941033886.847784</v>
      </c>
      <c r="IR18">
        <f>SUM('Yearly Emission'!IO$47:'Yearly Emission'!IO72)</f>
        <v>421498609.75910485</v>
      </c>
      <c r="IS18">
        <f>SUM('Yearly Emission'!IP$47:'Yearly Emission'!IP72)</f>
        <v>1315018895.7354784</v>
      </c>
      <c r="IT18">
        <f>SUM('Yearly Emission'!IQ$47:'Yearly Emission'!IQ72)</f>
        <v>8406959865.4591637</v>
      </c>
      <c r="IU18">
        <f>SUM('Yearly Emission'!IR$47:'Yearly Emission'!IR72)</f>
        <v>23596954309.712841</v>
      </c>
      <c r="IV18">
        <f>SUM('Yearly Emission'!IS$47:'Yearly Emission'!IS72)</f>
        <v>3007908466.676744</v>
      </c>
      <c r="IW18">
        <f>SUM('Yearly Emission'!IT$47:'Yearly Emission'!IT72)</f>
        <v>5494849647.6778746</v>
      </c>
      <c r="IX18">
        <f>SUM('Yearly Emission'!IU$47:'Yearly Emission'!IU72)</f>
        <v>648646412.58475864</v>
      </c>
      <c r="IY18">
        <f>SUM('Yearly Emission'!IV$47:'Yearly Emission'!IV72)</f>
        <v>1502351112.7673531</v>
      </c>
      <c r="IZ18">
        <f>SUM('Yearly Emission'!IW$47:'Yearly Emission'!IW72)</f>
        <v>1924613047.9527366</v>
      </c>
      <c r="JA18">
        <f>SUM('Yearly Emission'!IX$47:'Yearly Emission'!IX72)</f>
        <v>1529690046.2884917</v>
      </c>
      <c r="JB18">
        <f>SUM('Yearly Emission'!IY$47:'Yearly Emission'!IY72)</f>
        <v>7964177167.0642605</v>
      </c>
    </row>
    <row r="19" spans="4:262" x14ac:dyDescent="0.25">
      <c r="D19">
        <v>2036</v>
      </c>
      <c r="E19">
        <f>SUM('Yearly Emission'!B$47:'Yearly Emission'!B73)</f>
        <v>31612505950.680725</v>
      </c>
      <c r="F19">
        <f>SUM('Yearly Emission'!C$47:'Yearly Emission'!C73)</f>
        <v>14278512896.700962</v>
      </c>
      <c r="G19">
        <f>SUM('Yearly Emission'!D$47:'Yearly Emission'!D73)</f>
        <v>4517576359.8200865</v>
      </c>
      <c r="H19">
        <f>SUM('Yearly Emission'!E$47:'Yearly Emission'!E73)</f>
        <v>1947819086.2594602</v>
      </c>
      <c r="I19">
        <f>SUM('Yearly Emission'!F$47:'Yearly Emission'!F73)</f>
        <v>18565779569.590336</v>
      </c>
      <c r="J19">
        <f>SUM('Yearly Emission'!G$47:'Yearly Emission'!G73)</f>
        <v>720632458.73301411</v>
      </c>
      <c r="K19">
        <f>SUM('Yearly Emission'!H$47:'Yearly Emission'!H73)</f>
        <v>1297540636.3365927</v>
      </c>
      <c r="L19">
        <f>SUM('Yearly Emission'!I$47:'Yearly Emission'!I73)</f>
        <v>4245705409.4251289</v>
      </c>
      <c r="M19">
        <f>SUM('Yearly Emission'!J$47:'Yearly Emission'!J73)</f>
        <v>25580086586.65033</v>
      </c>
      <c r="N19">
        <f>SUM('Yearly Emission'!K$47:'Yearly Emission'!K73)</f>
        <v>3046632445.6560888</v>
      </c>
      <c r="O19">
        <f>SUM('Yearly Emission'!L$47:'Yearly Emission'!L73)</f>
        <v>3626773654.7579408</v>
      </c>
      <c r="P19">
        <f>SUM('Yearly Emission'!M$47:'Yearly Emission'!M73)</f>
        <v>614395072.68429101</v>
      </c>
      <c r="Q19">
        <f>SUM('Yearly Emission'!N$47:'Yearly Emission'!N73)</f>
        <v>2010771287.8027797</v>
      </c>
      <c r="R19">
        <f>SUM('Yearly Emission'!O$47:'Yearly Emission'!O73)</f>
        <v>1232807939.9819632</v>
      </c>
      <c r="S19">
        <f>SUM('Yearly Emission'!P$47:'Yearly Emission'!P73)</f>
        <v>1233978572.0217173</v>
      </c>
      <c r="T19">
        <f>SUM('Yearly Emission'!Q$47:'Yearly Emission'!Q73)</f>
        <v>6901670505.6202383</v>
      </c>
      <c r="V19">
        <f>SUM('Yearly Emission'!S$47:'Yearly Emission'!S73)</f>
        <v>30191193019.1493</v>
      </c>
      <c r="W19">
        <f>SUM('Yearly Emission'!T$47:'Yearly Emission'!T73)</f>
        <v>13666192102.47192</v>
      </c>
      <c r="X19">
        <f>SUM('Yearly Emission'!U$47:'Yearly Emission'!U73)</f>
        <v>4393245174.1773701</v>
      </c>
      <c r="Y19">
        <f>SUM('Yearly Emission'!V$47:'Yearly Emission'!V73)</f>
        <v>1858684285.4821873</v>
      </c>
      <c r="Z19">
        <f>SUM('Yearly Emission'!W$47:'Yearly Emission'!W73)</f>
        <v>17710216371.351826</v>
      </c>
      <c r="AA19">
        <f>SUM('Yearly Emission'!X$47:'Yearly Emission'!X73)</f>
        <v>686815169.55223012</v>
      </c>
      <c r="AB19">
        <f>SUM('Yearly Emission'!Y$47:'Yearly Emission'!Y73)</f>
        <v>1237643675.6002657</v>
      </c>
      <c r="AC19">
        <f>SUM('Yearly Emission'!Z$47:'Yearly Emission'!Z73)</f>
        <v>4051041905.4216337</v>
      </c>
      <c r="AD19">
        <f>SUM('Yearly Emission'!AA$47:'Yearly Emission'!AA73)</f>
        <v>24383214007.995136</v>
      </c>
      <c r="AE19">
        <f>SUM('Yearly Emission'!AB$47:'Yearly Emission'!AB73)</f>
        <v>2903232180.0268278</v>
      </c>
      <c r="AF19">
        <f>SUM('Yearly Emission'!AC$47:'Yearly Emission'!AC73)</f>
        <v>3454132033.9813232</v>
      </c>
      <c r="AG19">
        <f>SUM('Yearly Emission'!AD$47:'Yearly Emission'!AD73)</f>
        <v>586114422.9011265</v>
      </c>
      <c r="AH19">
        <f>SUM('Yearly Emission'!AE$47:'Yearly Emission'!AE73)</f>
        <v>1917464157.3159978</v>
      </c>
      <c r="AI19">
        <f>SUM('Yearly Emission'!AF$47:'Yearly Emission'!AF73)</f>
        <v>1172804012.9169099</v>
      </c>
      <c r="AJ19">
        <f>SUM('Yearly Emission'!AG$47:'Yearly Emission'!AG73)</f>
        <v>1175908847.305351</v>
      </c>
      <c r="AK19">
        <f>SUM('Yearly Emission'!AH$47:'Yearly Emission'!AH73)</f>
        <v>6580348634.8014994</v>
      </c>
      <c r="AM19">
        <f>SUM('Yearly Emission'!AJ$47:'Yearly Emission'!AJ73)</f>
        <v>28769880087.617867</v>
      </c>
      <c r="AN19">
        <f>SUM('Yearly Emission'!AK$47:'Yearly Emission'!AK73)</f>
        <v>13057683193.755287</v>
      </c>
      <c r="AO19">
        <f>SUM('Yearly Emission'!AL$47:'Yearly Emission'!AL73)</f>
        <v>4293753654.8705735</v>
      </c>
      <c r="AP19">
        <f>SUM('Yearly Emission'!AM$47:'Yearly Emission'!AM73)</f>
        <v>1769549484.7049143</v>
      </c>
      <c r="AQ19">
        <f>SUM('Yearly Emission'!AN$47:'Yearly Emission'!AN73)</f>
        <v>16854653173.113319</v>
      </c>
      <c r="AR19">
        <f>SUM('Yearly Emission'!AO$47:'Yearly Emission'!AO73)</f>
        <v>652997880.37144625</v>
      </c>
      <c r="AS19">
        <f>SUM('Yearly Emission'!AP$47:'Yearly Emission'!AP73)</f>
        <v>1189409872.6392014</v>
      </c>
      <c r="AT19">
        <f>SUM('Yearly Emission'!AQ$47:'Yearly Emission'!AQ73)</f>
        <v>3856378401.4181299</v>
      </c>
      <c r="AU19">
        <f>SUM('Yearly Emission'!AR$47:'Yearly Emission'!AR73)</f>
        <v>23186341429.339935</v>
      </c>
      <c r="AV19">
        <f>SUM('Yearly Emission'!AS$47:'Yearly Emission'!AS73)</f>
        <v>2759831914.3975644</v>
      </c>
      <c r="AW19">
        <f>SUM('Yearly Emission'!AT$47:'Yearly Emission'!AT73)</f>
        <v>3281490413.2046986</v>
      </c>
      <c r="AX19">
        <f>SUM('Yearly Emission'!AU$47:'Yearly Emission'!AU73)</f>
        <v>557833773.11796165</v>
      </c>
      <c r="AY19">
        <f>SUM('Yearly Emission'!AV$47:'Yearly Emission'!AV73)</f>
        <v>1824157026.8292165</v>
      </c>
      <c r="AZ19">
        <f>SUM('Yearly Emission'!AW$47:'Yearly Emission'!AW73)</f>
        <v>1112800085.8518577</v>
      </c>
      <c r="BA19">
        <f>SUM('Yearly Emission'!AX$47:'Yearly Emission'!AX73)</f>
        <v>1117839122.588984</v>
      </c>
      <c r="BB19">
        <f>SUM('Yearly Emission'!AY$47:'Yearly Emission'!AY73)</f>
        <v>6259026763.9827633</v>
      </c>
      <c r="BD19">
        <f>SUM('Yearly Emission'!BA$47:'Yearly Emission'!BA73)</f>
        <v>27687531271.447605</v>
      </c>
      <c r="BE19">
        <f>SUM('Yearly Emission'!BB$47:'Yearly Emission'!BB73)</f>
        <v>12462446608.756151</v>
      </c>
      <c r="BF19">
        <f>SUM('Yearly Emission'!BC$47:'Yearly Emission'!BC73)</f>
        <v>4204316346.0894156</v>
      </c>
      <c r="BG19">
        <f>SUM('Yearly Emission'!BD$47:'Yearly Emission'!BD73)</f>
        <v>1686301526.8499165</v>
      </c>
      <c r="BH19">
        <f>SUM('Yearly Emission'!BE$47:'Yearly Emission'!BE73)</f>
        <v>15999089974.874809</v>
      </c>
      <c r="BI19">
        <f>SUM('Yearly Emission'!BF$47:'Yearly Emission'!BF73)</f>
        <v>619180591.19066274</v>
      </c>
      <c r="BJ19">
        <f>SUM('Yearly Emission'!BG$47:'Yearly Emission'!BG73)</f>
        <v>1158300911.5269969</v>
      </c>
      <c r="BK19">
        <f>SUM('Yearly Emission'!BH$47:'Yearly Emission'!BH73)</f>
        <v>3661714897.4146256</v>
      </c>
      <c r="BL19">
        <f>SUM('Yearly Emission'!BI$47:'Yearly Emission'!BI73)</f>
        <v>21989468850.684734</v>
      </c>
      <c r="BM19">
        <f>SUM('Yearly Emission'!BJ$47:'Yearly Emission'!BJ73)</f>
        <v>2616431648.7682996</v>
      </c>
      <c r="BN19">
        <f>SUM('Yearly Emission'!BK$47:'Yearly Emission'!BK73)</f>
        <v>3108848792.4280801</v>
      </c>
      <c r="BO19">
        <f>SUM('Yearly Emission'!BL$47:'Yearly Emission'!BL73)</f>
        <v>529553123.3347978</v>
      </c>
      <c r="BP19">
        <f>SUM('Yearly Emission'!BM$47:'Yearly Emission'!BM73)</f>
        <v>1730849896.3424354</v>
      </c>
      <c r="BQ19">
        <f>SUM('Yearly Emission'!BN$47:'Yearly Emission'!BN73)</f>
        <v>1052796158.7868054</v>
      </c>
      <c r="BR19">
        <f>SUM('Yearly Emission'!BO$47:'Yearly Emission'!BO73)</f>
        <v>1059769397.8726178</v>
      </c>
      <c r="BS19">
        <f>SUM('Yearly Emission'!BP$47:'Yearly Emission'!BP73)</f>
        <v>5937704893.1640244</v>
      </c>
      <c r="BU19">
        <f>SUM('Yearly Emission'!BR$47:'Yearly Emission'!BR73)</f>
        <v>26831672853.488651</v>
      </c>
      <c r="BV19">
        <f>SUM('Yearly Emission'!BS$47:'Yearly Emission'!BS73)</f>
        <v>12011204973.685181</v>
      </c>
      <c r="BW19">
        <f>SUM('Yearly Emission'!BT$47:'Yearly Emission'!BT73)</f>
        <v>4136755844.9433494</v>
      </c>
      <c r="BX19">
        <f>SUM('Yearly Emission'!BU$47:'Yearly Emission'!BU73)</f>
        <v>1626681088.6543477</v>
      </c>
      <c r="BY19">
        <f>SUM('Yearly Emission'!BV$47:'Yearly Emission'!BV73)</f>
        <v>15143526776.636305</v>
      </c>
      <c r="BZ19">
        <f>SUM('Yearly Emission'!BW$47:'Yearly Emission'!BW73)</f>
        <v>585363302.00987864</v>
      </c>
      <c r="CA19">
        <f>SUM('Yearly Emission'!BX$47:'Yearly Emission'!BX73)</f>
        <v>1129968663.3498156</v>
      </c>
      <c r="CB19">
        <f>SUM('Yearly Emission'!BY$47:'Yearly Emission'!BY73)</f>
        <v>3467051393.4111218</v>
      </c>
      <c r="CC19">
        <f>SUM('Yearly Emission'!BZ$47:'Yearly Emission'!BZ73)</f>
        <v>20792596272.029533</v>
      </c>
      <c r="CD19">
        <f>SUM('Yearly Emission'!CA$47:'Yearly Emission'!CA73)</f>
        <v>2473031383.1390347</v>
      </c>
      <c r="CE19">
        <f>SUM('Yearly Emission'!CB$47:'Yearly Emission'!CB73)</f>
        <v>2936207171.6514564</v>
      </c>
      <c r="CF19">
        <f>SUM('Yearly Emission'!CC$47:'Yearly Emission'!CC73)</f>
        <v>501272473.55163312</v>
      </c>
      <c r="CG19">
        <f>SUM('Yearly Emission'!CD$47:'Yearly Emission'!CD73)</f>
        <v>1637542765.855653</v>
      </c>
      <c r="CH19">
        <f>SUM('Yearly Emission'!CE$47:'Yearly Emission'!CE73)</f>
        <v>992792231.72175241</v>
      </c>
      <c r="CI19">
        <f>SUM('Yearly Emission'!CF$47:'Yearly Emission'!CF73)</f>
        <v>1001699673.1562521</v>
      </c>
      <c r="CJ19">
        <f>SUM('Yearly Emission'!CG$47:'Yearly Emission'!CG73)</f>
        <v>5616383022.3452835</v>
      </c>
      <c r="CM19">
        <f>SUM('Yearly Emission'!CJ$47:'Yearly Emission'!CJ73)</f>
        <v>1820.6999999999998</v>
      </c>
      <c r="CN19">
        <f>SUM('Yearly Emission'!CK$47:'Yearly Emission'!CK73)</f>
        <v>34416260917.394325</v>
      </c>
      <c r="CO19">
        <f>SUM('Yearly Emission'!CL$47:'Yearly Emission'!CL73)</f>
        <v>16684383565.957712</v>
      </c>
      <c r="CP19">
        <f>SUM('Yearly Emission'!CM$47:'Yearly Emission'!CM73)</f>
        <v>5746999707.5606871</v>
      </c>
      <c r="CQ19">
        <f>SUM('Yearly Emission'!CN$47:'Yearly Emission'!CN73)</f>
        <v>2067318199.0541742</v>
      </c>
      <c r="CR19">
        <f>SUM('Yearly Emission'!CO$47:'Yearly Emission'!CO73)</f>
        <v>19440431417.389912</v>
      </c>
      <c r="CS19">
        <f>SUM('Yearly Emission'!CP$47:'Yearly Emission'!CP73)</f>
        <v>914571752.45869017</v>
      </c>
      <c r="CT19">
        <f>SUM('Yearly Emission'!CQ$47:'Yearly Emission'!CQ73)</f>
        <v>1631110590.3446622</v>
      </c>
      <c r="CU19">
        <f>SUM('Yearly Emission'!CR$47:'Yearly Emission'!CR73)</f>
        <v>5740079034.2577114</v>
      </c>
      <c r="CV19">
        <f>SUM('Yearly Emission'!CS$47:'Yearly Emission'!CS73)</f>
        <v>27409827341.701408</v>
      </c>
      <c r="CW19">
        <f>SUM('Yearly Emission'!CT$47:'Yearly Emission'!CT73)</f>
        <v>3539016096.5207887</v>
      </c>
      <c r="CX19">
        <f>SUM('Yearly Emission'!CU$47:'Yearly Emission'!CU73)</f>
        <v>7034371186.9974384</v>
      </c>
      <c r="CY19">
        <f>SUM('Yearly Emission'!CV$47:'Yearly Emission'!CV73)</f>
        <v>735389843.04968202</v>
      </c>
      <c r="CZ19">
        <f>SUM('Yearly Emission'!CW$47:'Yearly Emission'!CW73)</f>
        <v>2396536787.2350473</v>
      </c>
      <c r="DA19">
        <f>SUM('Yearly Emission'!CX$47:'Yearly Emission'!CX73)</f>
        <v>3024292631.2871385</v>
      </c>
      <c r="DB19">
        <f>SUM('Yearly Emission'!CY$47:'Yearly Emission'!CY73)</f>
        <v>1954390574.1737268</v>
      </c>
      <c r="DC19">
        <f>SUM('Yearly Emission'!CZ$47:'Yearly Emission'!CZ73)</f>
        <v>8548944948.5624704</v>
      </c>
      <c r="DE19">
        <f>SUM('Yearly Emission'!DB$47:'Yearly Emission'!DB73)</f>
        <v>32290639466.572834</v>
      </c>
      <c r="DF19">
        <f>SUM('Yearly Emission'!DC$47:'Yearly Emission'!DC73)</f>
        <v>15761283147.498253</v>
      </c>
      <c r="DG19">
        <f>SUM('Yearly Emission'!DD$47:'Yearly Emission'!DD73)</f>
        <v>5539224602.6747904</v>
      </c>
      <c r="DH19">
        <f>SUM('Yearly Emission'!DE$47:'Yearly Emission'!DE73)</f>
        <v>1936509168.1251035</v>
      </c>
      <c r="DI19">
        <f>SUM('Yearly Emission'!DF$47:'Yearly Emission'!DF73)</f>
        <v>18289228569.792854</v>
      </c>
      <c r="DJ19">
        <f>SUM('Yearly Emission'!DG$47:'Yearly Emission'!DG73)</f>
        <v>854184485.10356569</v>
      </c>
      <c r="DK19">
        <f>SUM('Yearly Emission'!DH$47:'Yearly Emission'!DH73)</f>
        <v>1536298757.3142018</v>
      </c>
      <c r="DL19">
        <f>SUM('Yearly Emission'!DI$47:'Yearly Emission'!DI73)</f>
        <v>5380532259.3534784</v>
      </c>
      <c r="DM19">
        <f>SUM('Yearly Emission'!DJ$47:'Yearly Emission'!DJ73)</f>
        <v>25712670091.459469</v>
      </c>
      <c r="DN19">
        <f>SUM('Yearly Emission'!DK$47:'Yearly Emission'!DK73)</f>
        <v>3307590549.844563</v>
      </c>
      <c r="DO19">
        <f>SUM('Yearly Emission'!DL$47:'Yearly Emission'!DL73)</f>
        <v>6559635676.0888939</v>
      </c>
      <c r="DP19">
        <f>SUM('Yearly Emission'!DM$47:'Yearly Emission'!DM73)</f>
        <v>688484669.54177105</v>
      </c>
      <c r="DQ19">
        <f>SUM('Yearly Emission'!DN$47:'Yearly Emission'!DN73)</f>
        <v>2243244384.7850885</v>
      </c>
      <c r="DR19">
        <f>SUM('Yearly Emission'!DO$47:'Yearly Emission'!DO73)</f>
        <v>2836476139.7596235</v>
      </c>
      <c r="DS19">
        <f>SUM('Yearly Emission'!DP$47:'Yearly Emission'!DP73)</f>
        <v>1824291474.8052769</v>
      </c>
      <c r="DT19">
        <f>SUM('Yearly Emission'!DQ$47:'Yearly Emission'!DQ73)</f>
        <v>8000112040.2284775</v>
      </c>
      <c r="DV19">
        <f>SUM('Yearly Emission'!DS$47:'Yearly Emission'!DS73)</f>
        <v>30423715866.532166</v>
      </c>
      <c r="DW19">
        <f>SUM('Yearly Emission'!DT$47:'Yearly Emission'!DT73)</f>
        <v>15055731440.174026</v>
      </c>
      <c r="DX19">
        <f>SUM('Yearly Emission'!DU$47:'Yearly Emission'!DU73)</f>
        <v>5392322364.7026577</v>
      </c>
      <c r="DY19">
        <f>SUM('Yearly Emission'!DV$47:'Yearly Emission'!DV73)</f>
        <v>1823723752.8567002</v>
      </c>
      <c r="DZ19">
        <f>SUM('Yearly Emission'!DW$47:'Yearly Emission'!DW73)</f>
        <v>17138025722.195812</v>
      </c>
      <c r="EA19">
        <f>SUM('Yearly Emission'!DX$47:'Yearly Emission'!DX73)</f>
        <v>793797217.7484411</v>
      </c>
      <c r="EB19">
        <f>SUM('Yearly Emission'!DY$47:'Yearly Emission'!DY73)</f>
        <v>1469295014.1900671</v>
      </c>
      <c r="EC19">
        <f>SUM('Yearly Emission'!DZ$47:'Yearly Emission'!DZ73)</f>
        <v>5020985484.4492416</v>
      </c>
      <c r="ED19">
        <f>SUM('Yearly Emission'!EA$47:'Yearly Emission'!EA73)</f>
        <v>24015512841.217545</v>
      </c>
      <c r="EE19">
        <f>SUM('Yearly Emission'!EB$47:'Yearly Emission'!EB73)</f>
        <v>3076165003.1683373</v>
      </c>
      <c r="EF19">
        <f>SUM('Yearly Emission'!EC$47:'Yearly Emission'!EC73)</f>
        <v>6084900165.1803541</v>
      </c>
      <c r="EG19">
        <f>SUM('Yearly Emission'!ED$47:'Yearly Emission'!ED73)</f>
        <v>641579496.03386092</v>
      </c>
      <c r="EH19">
        <f>SUM('Yearly Emission'!EE$47:'Yearly Emission'!EE73)</f>
        <v>2090217422.3002112</v>
      </c>
      <c r="EI19">
        <f>SUM('Yearly Emission'!EF$47:'Yearly Emission'!EF73)</f>
        <v>2648659648.2321057</v>
      </c>
      <c r="EJ19">
        <f>SUM('Yearly Emission'!EG$47:'Yearly Emission'!EG73)</f>
        <v>1694192375.4368253</v>
      </c>
      <c r="EK19">
        <f>SUM('Yearly Emission'!EH$47:'Yearly Emission'!EH73)</f>
        <v>7451279131.8944864</v>
      </c>
      <c r="EM19">
        <f>SUM('Yearly Emission'!EJ$47:'Yearly Emission'!EJ73)</f>
        <v>29392611235.755421</v>
      </c>
      <c r="EN19">
        <f>SUM('Yearly Emission'!EK$47:'Yearly Emission'!EK73)</f>
        <v>14938648027.006481</v>
      </c>
      <c r="EO19">
        <f>SUM('Yearly Emission'!EL$47:'Yearly Emission'!EL73)</f>
        <v>5245420126.730526</v>
      </c>
      <c r="EP19">
        <f>SUM('Yearly Emission'!EM$47:'Yearly Emission'!EM73)</f>
        <v>1739009551.8373899</v>
      </c>
      <c r="EQ19">
        <f>SUM('Yearly Emission'!EN$47:'Yearly Emission'!EN73)</f>
        <v>15986822874.598759</v>
      </c>
      <c r="ER19">
        <f>SUM('Yearly Emission'!EO$47:'Yearly Emission'!EO73)</f>
        <v>733409950.39331722</v>
      </c>
      <c r="ES19">
        <f>SUM('Yearly Emission'!EP$47:'Yearly Emission'!EP73)</f>
        <v>1423205803.8744214</v>
      </c>
      <c r="ET19">
        <f>SUM('Yearly Emission'!EQ$47:'Yearly Emission'!EQ73)</f>
        <v>4705117885.1417112</v>
      </c>
      <c r="EU19">
        <f>SUM('Yearly Emission'!ER$47:'Yearly Emission'!ER73)</f>
        <v>22318355590.975613</v>
      </c>
      <c r="EV19">
        <f>SUM('Yearly Emission'!ES$47:'Yearly Emission'!ES73)</f>
        <v>2850293973.3021488</v>
      </c>
      <c r="EW19">
        <f>SUM('Yearly Emission'!ET$47:'Yearly Emission'!ET73)</f>
        <v>5610164654.2718115</v>
      </c>
      <c r="EX19">
        <f>SUM('Yearly Emission'!EU$47:'Yearly Emission'!EU73)</f>
        <v>599075802.14176488</v>
      </c>
      <c r="EY19">
        <f>SUM('Yearly Emission'!EV$47:'Yearly Emission'!EV73)</f>
        <v>2001521046.9201078</v>
      </c>
      <c r="EZ19">
        <f>SUM('Yearly Emission'!EW$47:'Yearly Emission'!EW73)</f>
        <v>2460843156.7045865</v>
      </c>
      <c r="FA19">
        <f>SUM('Yearly Emission'!EX$47:'Yearly Emission'!EX73)</f>
        <v>1564093276.0683739</v>
      </c>
      <c r="FB19">
        <f>SUM('Yearly Emission'!EY$47:'Yearly Emission'!EY73)</f>
        <v>6902446223.5604944</v>
      </c>
      <c r="FD19">
        <f>SUM('Yearly Emission'!FA$47:'Yearly Emission'!FA73)</f>
        <v>28713951910.659031</v>
      </c>
      <c r="FE19">
        <f>SUM('Yearly Emission'!FB$47:'Yearly Emission'!FB73)</f>
        <v>14829981974.984892</v>
      </c>
      <c r="FF19">
        <f>SUM('Yearly Emission'!FC$47:'Yearly Emission'!FC73)</f>
        <v>5135319831.7452908</v>
      </c>
      <c r="FG19">
        <f>SUM('Yearly Emission'!FD$47:'Yearly Emission'!FD73)</f>
        <v>1678090978.766006</v>
      </c>
      <c r="FH19">
        <f>SUM('Yearly Emission'!FE$47:'Yearly Emission'!FE73)</f>
        <v>15086279886.346714</v>
      </c>
      <c r="FI19">
        <f>SUM('Yearly Emission'!FF$47:'Yearly Emission'!FF73)</f>
        <v>673490770.47983491</v>
      </c>
      <c r="FJ19">
        <f>SUM('Yearly Emission'!FG$47:'Yearly Emission'!FG73)</f>
        <v>1391313557.5397589</v>
      </c>
      <c r="FK19">
        <f>SUM('Yearly Emission'!FH$47:'Yearly Emission'!FH73)</f>
        <v>4512399071.182725</v>
      </c>
      <c r="FL19">
        <f>SUM('Yearly Emission'!FI$47:'Yearly Emission'!FI73)</f>
        <v>20621198340.733685</v>
      </c>
      <c r="FM19">
        <f>SUM('Yearly Emission'!FJ$47:'Yearly Emission'!FJ73)</f>
        <v>2704973744.4637461</v>
      </c>
      <c r="FN19">
        <f>SUM('Yearly Emission'!FK$47:'Yearly Emission'!FK73)</f>
        <v>5135429143.3632755</v>
      </c>
      <c r="FO19">
        <f>SUM('Yearly Emission'!FL$47:'Yearly Emission'!FL73)</f>
        <v>573372518.26576138</v>
      </c>
      <c r="FP19">
        <f>SUM('Yearly Emission'!FM$47:'Yearly Emission'!FM73)</f>
        <v>1941056570.4029922</v>
      </c>
      <c r="FQ19">
        <f>SUM('Yearly Emission'!FN$47:'Yearly Emission'!FN73)</f>
        <v>2285120284.2335105</v>
      </c>
      <c r="FR19">
        <f>SUM('Yearly Emission'!FO$47:'Yearly Emission'!FO73)</f>
        <v>1433994176.6999216</v>
      </c>
      <c r="FS19">
        <f>SUM('Yearly Emission'!FP$47:'Yearly Emission'!FP73)</f>
        <v>6353613315.2265034</v>
      </c>
      <c r="FV19">
        <f>SUM('Yearly Emission'!FS$47:'Yearly Emission'!FS73)</f>
        <v>1820.6999999999998</v>
      </c>
      <c r="FW19">
        <f>SUM('Yearly Emission'!FT$47:'Yearly Emission'!FT73)</f>
        <v>38667984007.497078</v>
      </c>
      <c r="FX19">
        <f>SUM('Yearly Emission'!FU$47:'Yearly Emission'!FU73)</f>
        <v>16533090386.25247</v>
      </c>
      <c r="FY19">
        <f>SUM('Yearly Emission'!FV$47:'Yearly Emission'!FV73)</f>
        <v>6073304019.571497</v>
      </c>
      <c r="FZ19">
        <f>SUM('Yearly Emission'!FW$47:'Yearly Emission'!FW73)</f>
        <v>2481502953.12603</v>
      </c>
      <c r="GA19">
        <f>SUM('Yearly Emission'!FX$47:'Yearly Emission'!FX73)</f>
        <v>16772153054.687338</v>
      </c>
      <c r="GB19">
        <f>SUM('Yearly Emission'!FY$47:'Yearly Emission'!FY73)</f>
        <v>504239962.48969954</v>
      </c>
      <c r="GC19">
        <f>SUM('Yearly Emission'!FZ$47:'Yearly Emission'!FZ73)</f>
        <v>1546693281.222625</v>
      </c>
      <c r="GD19">
        <f>SUM('Yearly Emission'!GA$47:'Yearly Emission'!GA73)</f>
        <v>10169913439.393024</v>
      </c>
      <c r="GE19">
        <f>SUM('Yearly Emission'!GB$47:'Yearly Emission'!GB73)</f>
        <v>30702277655.084106</v>
      </c>
      <c r="GF19">
        <f>SUM('Yearly Emission'!GC$47:'Yearly Emission'!GC73)</f>
        <v>3914449203.7511973</v>
      </c>
      <c r="GG19">
        <f>SUM('Yearly Emission'!GD$47:'Yearly Emission'!GD73)</f>
        <v>6593631144.6834335</v>
      </c>
      <c r="GH19">
        <f>SUM('Yearly Emission'!GE$47:'Yearly Emission'!GE73)</f>
        <v>841137825.39163101</v>
      </c>
      <c r="GI19">
        <f>SUM('Yearly Emission'!GF$47:'Yearly Emission'!GF73)</f>
        <v>1877812750.9864085</v>
      </c>
      <c r="GJ19">
        <f>SUM('Yearly Emission'!GG$47:'Yearly Emission'!GG73)</f>
        <v>2650974909.9735408</v>
      </c>
      <c r="GK19">
        <f>SUM('Yearly Emission'!GH$47:'Yearly Emission'!GH73)</f>
        <v>2026530674.0134838</v>
      </c>
      <c r="GL19">
        <f>SUM('Yearly Emission'!GI$47:'Yearly Emission'!GI73)</f>
        <v>10292529126.106356</v>
      </c>
      <c r="GN19">
        <f>SUM('Yearly Emission'!GK$47:'Yearly Emission'!GK73)</f>
        <v>36547091321.362221</v>
      </c>
      <c r="GO19">
        <f>SUM('Yearly Emission'!GL$47:'Yearly Emission'!GL73)</f>
        <v>15730352558.389896</v>
      </c>
      <c r="GP19">
        <f>SUM('Yearly Emission'!GM$47:'Yearly Emission'!GM73)</f>
        <v>5747513443.137291</v>
      </c>
      <c r="GQ19">
        <f>SUM('Yearly Emission'!GN$47:'Yearly Emission'!GN73)</f>
        <v>2346500263.8399243</v>
      </c>
      <c r="GR19">
        <f>SUM('Yearly Emission'!GO$47:'Yearly Emission'!GO73)</f>
        <v>15909830469.853546</v>
      </c>
      <c r="GS19">
        <f>SUM('Yearly Emission'!GP$47:'Yearly Emission'!GP73)</f>
        <v>476245234.72010118</v>
      </c>
      <c r="GT19">
        <f>SUM('Yearly Emission'!GQ$47:'Yearly Emission'!GQ73)</f>
        <v>1462431894.282105</v>
      </c>
      <c r="GU19">
        <f>SUM('Yearly Emission'!GR$47:'Yearly Emission'!GR73)</f>
        <v>9568408792.851963</v>
      </c>
      <c r="GV19">
        <f>SUM('Yearly Emission'!GS$47:'Yearly Emission'!GS73)</f>
        <v>28553354040.274151</v>
      </c>
      <c r="GW19">
        <f>SUM('Yearly Emission'!GT$47:'Yearly Emission'!GT73)</f>
        <v>3655048389.6971397</v>
      </c>
      <c r="GX19">
        <f>SUM('Yearly Emission'!GU$47:'Yearly Emission'!GU73)</f>
        <v>6167663248.9518814</v>
      </c>
      <c r="GY19">
        <f>SUM('Yearly Emission'!GV$47:'Yearly Emission'!GV73)</f>
        <v>788968056.62899256</v>
      </c>
      <c r="GZ19">
        <f>SUM('Yearly Emission'!GW$47:'Yearly Emission'!GW73)</f>
        <v>1774805387.7428627</v>
      </c>
      <c r="HA19">
        <f>SUM('Yearly Emission'!GX$47:'Yearly Emission'!GX73)</f>
        <v>2440754578.4611192</v>
      </c>
      <c r="HB19">
        <f>SUM('Yearly Emission'!GY$47:'Yearly Emission'!GY73)</f>
        <v>1897163963.67224</v>
      </c>
      <c r="HC19">
        <f>SUM('Yearly Emission'!GZ$47:'Yearly Emission'!GZ73)</f>
        <v>9640150137.6710167</v>
      </c>
      <c r="HE19">
        <f>SUM('Yearly Emission'!HB$47:'Yearly Emission'!HB73)</f>
        <v>34448517647.410805</v>
      </c>
      <c r="HF19">
        <f>SUM('Yearly Emission'!HC$47:'Yearly Emission'!HC73)</f>
        <v>14927703219.268719</v>
      </c>
      <c r="HG19">
        <f>SUM('Yearly Emission'!HD$47:'Yearly Emission'!HD73)</f>
        <v>5499217453.144722</v>
      </c>
      <c r="HH19">
        <f>SUM('Yearly Emission'!HE$47:'Yearly Emission'!HE73)</f>
        <v>2243713818.9071407</v>
      </c>
      <c r="HI19">
        <f>SUM('Yearly Emission'!HF$47:'Yearly Emission'!HF73)</f>
        <v>15047507885.019756</v>
      </c>
      <c r="HJ19">
        <f>SUM('Yearly Emission'!HG$47:'Yearly Emission'!HG73)</f>
        <v>450330891.79657513</v>
      </c>
      <c r="HK19">
        <f>SUM('Yearly Emission'!HH$47:'Yearly Emission'!HH73)</f>
        <v>1378170507.3415854</v>
      </c>
      <c r="HL19">
        <f>SUM('Yearly Emission'!HI$47:'Yearly Emission'!HI73)</f>
        <v>8975548302.3597984</v>
      </c>
      <c r="HM19">
        <f>SUM('Yearly Emission'!HJ$47:'Yearly Emission'!HJ73)</f>
        <v>26404430425.464195</v>
      </c>
      <c r="HN19">
        <f>SUM('Yearly Emission'!HK$47:'Yearly Emission'!HK73)</f>
        <v>3395647575.643086</v>
      </c>
      <c r="HO19">
        <f>SUM('Yearly Emission'!HL$47:'Yearly Emission'!HL73)</f>
        <v>5819310241.6530533</v>
      </c>
      <c r="HP19">
        <f>SUM('Yearly Emission'!HM$47:'Yearly Emission'!HM73)</f>
        <v>736798287.86635435</v>
      </c>
      <c r="HQ19">
        <f>SUM('Yearly Emission'!HN$47:'Yearly Emission'!HN73)</f>
        <v>1671798024.4993184</v>
      </c>
      <c r="HR19">
        <f>SUM('Yearly Emission'!HO$47:'Yearly Emission'!HO73)</f>
        <v>2230534246.9486952</v>
      </c>
      <c r="HS19">
        <f>SUM('Yearly Emission'!HP$47:'Yearly Emission'!HP73)</f>
        <v>1767797253.3309984</v>
      </c>
      <c r="HT19">
        <f>SUM('Yearly Emission'!HQ$47:'Yearly Emission'!HQ73)</f>
        <v>8987771149.2356796</v>
      </c>
      <c r="HV19">
        <f>SUM('Yearly Emission'!HS$47:'Yearly Emission'!HS73)</f>
        <v>33060339576.275955</v>
      </c>
      <c r="HW19">
        <f>SUM('Yearly Emission'!HT$47:'Yearly Emission'!HT73)</f>
        <v>14472879445.773767</v>
      </c>
      <c r="HX19">
        <f>SUM('Yearly Emission'!HU$47:'Yearly Emission'!HU73)</f>
        <v>5410772353.5401573</v>
      </c>
      <c r="HY19">
        <f>SUM('Yearly Emission'!HV$47:'Yearly Emission'!HV73)</f>
        <v>2180066121.7077746</v>
      </c>
      <c r="HZ19">
        <f>SUM('Yearly Emission'!HW$47:'Yearly Emission'!HW73)</f>
        <v>14393198946.707235</v>
      </c>
      <c r="IA19">
        <f>SUM('Yearly Emission'!HX$47:'Yearly Emission'!HX73)</f>
        <v>434188083.33721024</v>
      </c>
      <c r="IB19">
        <f>SUM('Yearly Emission'!HY$47:'Yearly Emission'!HY73)</f>
        <v>1337923707.2150588</v>
      </c>
      <c r="IC19">
        <f>SUM('Yearly Emission'!HZ$47:'Yearly Emission'!HZ73)</f>
        <v>8629201180.9579163</v>
      </c>
      <c r="ID19">
        <f>SUM('Yearly Emission'!IA$47:'Yearly Emission'!IA73)</f>
        <v>24637625320.472958</v>
      </c>
      <c r="IE19">
        <f>SUM('Yearly Emission'!IB$47:'Yearly Emission'!IB73)</f>
        <v>3181003553.9363265</v>
      </c>
      <c r="IF19">
        <f>SUM('Yearly Emission'!IC$47:'Yearly Emission'!IC73)</f>
        <v>5617903643.3251028</v>
      </c>
      <c r="IG19">
        <f>SUM('Yearly Emission'!ID$47:'Yearly Emission'!ID73)</f>
        <v>684628519.10371649</v>
      </c>
      <c r="IH19">
        <f>SUM('Yearly Emission'!IE$47:'Yearly Emission'!IE73)</f>
        <v>1568790661.2557735</v>
      </c>
      <c r="II19">
        <f>SUM('Yearly Emission'!IF$47:'Yearly Emission'!IF73)</f>
        <v>2063859321.1840842</v>
      </c>
      <c r="IJ19">
        <f>SUM('Yearly Emission'!IG$47:'Yearly Emission'!IG73)</f>
        <v>1638430542.9897547</v>
      </c>
      <c r="IK19">
        <f>SUM('Yearly Emission'!IH$47:'Yearly Emission'!IH73)</f>
        <v>8357806743.4632063</v>
      </c>
      <c r="IM19">
        <f>SUM('Yearly Emission'!IJ$47:'Yearly Emission'!IJ73)</f>
        <v>32116306385.548267</v>
      </c>
      <c r="IN19">
        <f>SUM('Yearly Emission'!IK$47:'Yearly Emission'!IK73)</f>
        <v>14162228207.968735</v>
      </c>
      <c r="IO19">
        <f>SUM('Yearly Emission'!IL$47:'Yearly Emission'!IL73)</f>
        <v>5326060492.958704</v>
      </c>
      <c r="IP19">
        <f>SUM('Yearly Emission'!IM$47:'Yearly Emission'!IM73)</f>
        <v>2139878214.4027903</v>
      </c>
      <c r="IQ19">
        <f>SUM('Yearly Emission'!IN$47:'Yearly Emission'!IN73)</f>
        <v>13941033886.847784</v>
      </c>
      <c r="IR19">
        <f>SUM('Yearly Emission'!IO$47:'Yearly Emission'!IO73)</f>
        <v>421498609.75910485</v>
      </c>
      <c r="IS19">
        <f>SUM('Yearly Emission'!IP$47:'Yearly Emission'!IP73)</f>
        <v>1315018895.7354784</v>
      </c>
      <c r="IT19">
        <f>SUM('Yearly Emission'!IQ$47:'Yearly Emission'!IQ73)</f>
        <v>8406959865.4591637</v>
      </c>
      <c r="IU19">
        <f>SUM('Yearly Emission'!IR$47:'Yearly Emission'!IR73)</f>
        <v>23596954309.712841</v>
      </c>
      <c r="IV19">
        <f>SUM('Yearly Emission'!IS$47:'Yearly Emission'!IS73)</f>
        <v>3007908466.676744</v>
      </c>
      <c r="IW19">
        <f>SUM('Yearly Emission'!IT$47:'Yearly Emission'!IT73)</f>
        <v>5494849647.6778746</v>
      </c>
      <c r="IX19">
        <f>SUM('Yearly Emission'!IU$47:'Yearly Emission'!IU73)</f>
        <v>648646412.58475864</v>
      </c>
      <c r="IY19">
        <f>SUM('Yearly Emission'!IV$47:'Yearly Emission'!IV73)</f>
        <v>1502351112.7673531</v>
      </c>
      <c r="IZ19">
        <f>SUM('Yearly Emission'!IW$47:'Yearly Emission'!IW73)</f>
        <v>1924613047.9527366</v>
      </c>
      <c r="JA19">
        <f>SUM('Yearly Emission'!IX$47:'Yearly Emission'!IX73)</f>
        <v>1529690046.2884917</v>
      </c>
      <c r="JB19">
        <f>SUM('Yearly Emission'!IY$47:'Yearly Emission'!IY73)</f>
        <v>7964177167.0642605</v>
      </c>
    </row>
    <row r="20" spans="4:262" x14ac:dyDescent="0.25">
      <c r="D20">
        <v>2037</v>
      </c>
      <c r="E20">
        <f>SUM('Yearly Emission'!B$47:'Yearly Emission'!B74)</f>
        <v>32044360384.950104</v>
      </c>
      <c r="F20">
        <f>SUM('Yearly Emission'!C$47:'Yearly Emission'!C74)</f>
        <v>15011652780.701742</v>
      </c>
      <c r="G20">
        <f>SUM('Yearly Emission'!D$47:'Yearly Emission'!D74)</f>
        <v>4517576359.8200865</v>
      </c>
      <c r="H20">
        <f>SUM('Yearly Emission'!E$47:'Yearly Emission'!E74)</f>
        <v>2025430738.9942405</v>
      </c>
      <c r="I20">
        <f>SUM('Yearly Emission'!F$47:'Yearly Emission'!F74)</f>
        <v>19644032561.543945</v>
      </c>
      <c r="J20">
        <f>SUM('Yearly Emission'!G$47:'Yearly Emission'!G74)</f>
        <v>792695060.05737805</v>
      </c>
      <c r="K20">
        <f>SUM('Yearly Emission'!H$47:'Yearly Emission'!H74)</f>
        <v>1309962053.7005858</v>
      </c>
      <c r="L20">
        <f>SUM('Yearly Emission'!I$47:'Yearly Emission'!I74)</f>
        <v>4504264543.6095028</v>
      </c>
      <c r="M20">
        <f>SUM('Yearly Emission'!J$47:'Yearly Emission'!J74)</f>
        <v>27622864904.789631</v>
      </c>
      <c r="N20">
        <f>SUM('Yearly Emission'!K$47:'Yearly Emission'!K74)</f>
        <v>3323984108.3800812</v>
      </c>
      <c r="O20">
        <f>SUM('Yearly Emission'!L$47:'Yearly Emission'!L74)</f>
        <v>4018908574.6648927</v>
      </c>
      <c r="P20">
        <f>SUM('Yearly Emission'!M$47:'Yearly Emission'!M74)</f>
        <v>654665695.11319399</v>
      </c>
      <c r="Q20">
        <f>SUM('Yearly Emission'!N$47:'Yearly Emission'!N74)</f>
        <v>2203215206.9353037</v>
      </c>
      <c r="R20">
        <f>SUM('Yearly Emission'!O$47:'Yearly Emission'!O74)</f>
        <v>1461176297.8143568</v>
      </c>
      <c r="S20">
        <f>SUM('Yearly Emission'!P$47:'Yearly Emission'!P74)</f>
        <v>1344158505.2976995</v>
      </c>
      <c r="T20">
        <f>SUM('Yearly Emission'!Q$47:'Yearly Emission'!Q74)</f>
        <v>7658031203.0049086</v>
      </c>
      <c r="V20">
        <f>SUM('Yearly Emission'!S$47:'Yearly Emission'!S74)</f>
        <v>30191193019.1493</v>
      </c>
      <c r="W20">
        <f>SUM('Yearly Emission'!T$47:'Yearly Emission'!T74)</f>
        <v>14153263654.10216</v>
      </c>
      <c r="X20">
        <f>SUM('Yearly Emission'!U$47:'Yearly Emission'!U74)</f>
        <v>4393245174.1773701</v>
      </c>
      <c r="Y20">
        <f>SUM('Yearly Emission'!V$47:'Yearly Emission'!V74)</f>
        <v>1904950013.4094036</v>
      </c>
      <c r="Z20">
        <f>SUM('Yearly Emission'!W$47:'Yearly Emission'!W74)</f>
        <v>18466921582.01376</v>
      </c>
      <c r="AA20">
        <f>SUM('Yearly Emission'!X$47:'Yearly Emission'!X74)</f>
        <v>744171393.55074096</v>
      </c>
      <c r="AB20">
        <f>SUM('Yearly Emission'!Y$47:'Yearly Emission'!Y74)</f>
        <v>1237643675.6002657</v>
      </c>
      <c r="AC20">
        <f>SUM('Yearly Emission'!Z$47:'Yearly Emission'!Z74)</f>
        <v>4235308672.5660958</v>
      </c>
      <c r="AD20">
        <f>SUM('Yearly Emission'!AA$47:'Yearly Emission'!AA74)</f>
        <v>25939337691.28791</v>
      </c>
      <c r="AE20">
        <f>SUM('Yearly Emission'!AB$47:'Yearly Emission'!AB74)</f>
        <v>3120104449.1223192</v>
      </c>
      <c r="AF20">
        <f>SUM('Yearly Emission'!AC$47:'Yearly Emission'!AC74)</f>
        <v>3769618154.1878152</v>
      </c>
      <c r="AG20">
        <f>SUM('Yearly Emission'!AD$47:'Yearly Emission'!AD74)</f>
        <v>615403418.72929406</v>
      </c>
      <c r="AH20">
        <f>SUM('Yearly Emission'!AE$47:'Yearly Emission'!AE74)</f>
        <v>2069805673.9165335</v>
      </c>
      <c r="AI20">
        <f>SUM('Yearly Emission'!AF$47:'Yearly Emission'!AF74)</f>
        <v>1368508344.656678</v>
      </c>
      <c r="AJ20">
        <f>SUM('Yearly Emission'!AG$47:'Yearly Emission'!AG74)</f>
        <v>1261723248.0666027</v>
      </c>
      <c r="AK20">
        <f>SUM('Yearly Emission'!AH$47:'Yearly Emission'!AH74)</f>
        <v>7192324887.5945539</v>
      </c>
      <c r="AM20">
        <f>SUM('Yearly Emission'!AJ$47:'Yearly Emission'!AJ74)</f>
        <v>28769880087.617867</v>
      </c>
      <c r="AN20">
        <f>SUM('Yearly Emission'!AK$47:'Yearly Emission'!AK74)</f>
        <v>13294898461.423616</v>
      </c>
      <c r="AO20">
        <f>SUM('Yearly Emission'!AL$47:'Yearly Emission'!AL74)</f>
        <v>4293753654.8705735</v>
      </c>
      <c r="AP20">
        <f>SUM('Yearly Emission'!AM$47:'Yearly Emission'!AM74)</f>
        <v>1784469287.8245673</v>
      </c>
      <c r="AQ20">
        <f>SUM('Yearly Emission'!AN$47:'Yearly Emission'!AN74)</f>
        <v>17289810602.483578</v>
      </c>
      <c r="AR20">
        <f>SUM('Yearly Emission'!AO$47:'Yearly Emission'!AO74)</f>
        <v>695647727.04410434</v>
      </c>
      <c r="AS20">
        <f>SUM('Yearly Emission'!AP$47:'Yearly Emission'!AP74)</f>
        <v>1189409872.6392014</v>
      </c>
      <c r="AT20">
        <f>SUM('Yearly Emission'!AQ$47:'Yearly Emission'!AQ74)</f>
        <v>3966352801.5226793</v>
      </c>
      <c r="AU20">
        <f>SUM('Yearly Emission'!AR$47:'Yearly Emission'!AR74)</f>
        <v>24255810477.78619</v>
      </c>
      <c r="AV20">
        <f>SUM('Yearly Emission'!AS$47:'Yearly Emission'!AS74)</f>
        <v>2916224789.8645549</v>
      </c>
      <c r="AW20">
        <f>SUM('Yearly Emission'!AT$47:'Yearly Emission'!AT74)</f>
        <v>3520327733.710732</v>
      </c>
      <c r="AX20">
        <f>SUM('Yearly Emission'!AU$47:'Yearly Emission'!AU74)</f>
        <v>576141142.34539402</v>
      </c>
      <c r="AY20">
        <f>SUM('Yearly Emission'!AV$47:'Yearly Emission'!AV74)</f>
        <v>1936396140.8977649</v>
      </c>
      <c r="AZ20">
        <f>SUM('Yearly Emission'!AW$47:'Yearly Emission'!AW74)</f>
        <v>1275840391.4989994</v>
      </c>
      <c r="BA20">
        <f>SUM('Yearly Emission'!AX$47:'Yearly Emission'!AX74)</f>
        <v>1179287990.8355055</v>
      </c>
      <c r="BB20">
        <f>SUM('Yearly Emission'!AY$47:'Yearly Emission'!AY74)</f>
        <v>6726618572.1842022</v>
      </c>
      <c r="BD20">
        <f>SUM('Yearly Emission'!BA$47:'Yearly Emission'!BA74)</f>
        <v>27687531271.447605</v>
      </c>
      <c r="BE20">
        <f>SUM('Yearly Emission'!BB$47:'Yearly Emission'!BB74)</f>
        <v>12476649044.693586</v>
      </c>
      <c r="BF20">
        <f>SUM('Yearly Emission'!BC$47:'Yearly Emission'!BC74)</f>
        <v>4204316346.0894156</v>
      </c>
      <c r="BG20">
        <f>SUM('Yearly Emission'!BD$47:'Yearly Emission'!BD74)</f>
        <v>1686301526.8499165</v>
      </c>
      <c r="BH20">
        <f>SUM('Yearly Emission'!BE$47:'Yearly Emission'!BE74)</f>
        <v>16112699622.953394</v>
      </c>
      <c r="BI20">
        <f>SUM('Yearly Emission'!BF$47:'Yearly Emission'!BF74)</f>
        <v>647124060.53746796</v>
      </c>
      <c r="BJ20">
        <f>SUM('Yearly Emission'!BG$47:'Yearly Emission'!BG74)</f>
        <v>1158300911.5269969</v>
      </c>
      <c r="BK20">
        <f>SUM('Yearly Emission'!BH$47:'Yearly Emission'!BH74)</f>
        <v>3697396930.4792633</v>
      </c>
      <c r="BL20">
        <f>SUM('Yearly Emission'!BI$47:'Yearly Emission'!BI74)</f>
        <v>22572283264.284462</v>
      </c>
      <c r="BM20">
        <f>SUM('Yearly Emission'!BJ$47:'Yearly Emission'!BJ74)</f>
        <v>2712345130.6067886</v>
      </c>
      <c r="BN20">
        <f>SUM('Yearly Emission'!BK$47:'Yearly Emission'!BK74)</f>
        <v>3271037313.2336531</v>
      </c>
      <c r="BO20">
        <f>SUM('Yearly Emission'!BL$47:'Yearly Emission'!BL74)</f>
        <v>536878865.9614948</v>
      </c>
      <c r="BP20">
        <f>SUM('Yearly Emission'!BM$47:'Yearly Emission'!BM74)</f>
        <v>1802986607.8789954</v>
      </c>
      <c r="BQ20">
        <f>SUM('Yearly Emission'!BN$47:'Yearly Emission'!BN74)</f>
        <v>1183172438.34132</v>
      </c>
      <c r="BR20">
        <f>SUM('Yearly Emission'!BO$47:'Yearly Emission'!BO74)</f>
        <v>1096852733.6044092</v>
      </c>
      <c r="BS20">
        <f>SUM('Yearly Emission'!BP$47:'Yearly Emission'!BP74)</f>
        <v>6260912256.7738476</v>
      </c>
      <c r="BU20">
        <f>SUM('Yearly Emission'!BR$47:'Yearly Emission'!BR74)</f>
        <v>26831672853.488651</v>
      </c>
      <c r="BV20">
        <f>SUM('Yearly Emission'!BS$47:'Yearly Emission'!BS74)</f>
        <v>12011204973.685181</v>
      </c>
      <c r="BW20">
        <f>SUM('Yearly Emission'!BT$47:'Yearly Emission'!BT74)</f>
        <v>4136755844.9433494</v>
      </c>
      <c r="BX20">
        <f>SUM('Yearly Emission'!BU$47:'Yearly Emission'!BU74)</f>
        <v>1626681088.6543477</v>
      </c>
      <c r="BY20">
        <f>SUM('Yearly Emission'!BV$47:'Yearly Emission'!BV74)</f>
        <v>15143526776.636305</v>
      </c>
      <c r="BZ20">
        <f>SUM('Yearly Emission'!BW$47:'Yearly Emission'!BW74)</f>
        <v>598600394.03083098</v>
      </c>
      <c r="CA20">
        <f>SUM('Yearly Emission'!BX$47:'Yearly Emission'!BX74)</f>
        <v>1129968663.3498156</v>
      </c>
      <c r="CB20">
        <f>SUM('Yearly Emission'!BY$47:'Yearly Emission'!BY74)</f>
        <v>3467051393.4111218</v>
      </c>
      <c r="CC20">
        <f>SUM('Yearly Emission'!BZ$47:'Yearly Emission'!BZ74)</f>
        <v>20888756050.782742</v>
      </c>
      <c r="CD20">
        <f>SUM('Yearly Emission'!CA$47:'Yearly Emission'!CA74)</f>
        <v>2508465471.3490224</v>
      </c>
      <c r="CE20">
        <f>SUM('Yearly Emission'!CB$47:'Yearly Emission'!CB74)</f>
        <v>3021746892.7565689</v>
      </c>
      <c r="CF20">
        <f>SUM('Yearly Emission'!CC$47:'Yearly Emission'!CC74)</f>
        <v>501272473.55163312</v>
      </c>
      <c r="CG20">
        <f>SUM('Yearly Emission'!CD$47:'Yearly Emission'!CD74)</f>
        <v>1669577074.8602252</v>
      </c>
      <c r="CH20">
        <f>SUM('Yearly Emission'!CE$47:'Yearly Emission'!CE74)</f>
        <v>1090504485.1836405</v>
      </c>
      <c r="CI20">
        <f>SUM('Yearly Emission'!CF$47:'Yearly Emission'!CF74)</f>
        <v>1014417476.3733131</v>
      </c>
      <c r="CJ20">
        <f>SUM('Yearly Emission'!CG$47:'Yearly Emission'!CG74)</f>
        <v>5795205941.3634892</v>
      </c>
      <c r="CM20">
        <f>SUM('Yearly Emission'!CJ$47:'Yearly Emission'!CJ74)</f>
        <v>1888.6</v>
      </c>
      <c r="CN20">
        <f>SUM('Yearly Emission'!CK$47:'Yearly Emission'!CK74)</f>
        <v>35614137581.025299</v>
      </c>
      <c r="CO20">
        <f>SUM('Yearly Emission'!CL$47:'Yearly Emission'!CL74)</f>
        <v>17402125412.841114</v>
      </c>
      <c r="CP20">
        <f>SUM('Yearly Emission'!CM$47:'Yearly Emission'!CM74)</f>
        <v>5746999707.5606871</v>
      </c>
      <c r="CQ20">
        <f>SUM('Yearly Emission'!CN$47:'Yearly Emission'!CN74)</f>
        <v>2107601447.2583003</v>
      </c>
      <c r="CR20">
        <f>SUM('Yearly Emission'!CO$47:'Yearly Emission'!CO74)</f>
        <v>20395520402.47377</v>
      </c>
      <c r="CS20">
        <f>SUM('Yearly Emission'!CP$47:'Yearly Emission'!CP74)</f>
        <v>1023205752.0614494</v>
      </c>
      <c r="CT20">
        <f>SUM('Yearly Emission'!CQ$47:'Yearly Emission'!CQ74)</f>
        <v>1664641784.1825569</v>
      </c>
      <c r="CU20">
        <f>SUM('Yearly Emission'!CR$47:'Yearly Emission'!CR74)</f>
        <v>6099020109.7952242</v>
      </c>
      <c r="CV20">
        <f>SUM('Yearly Emission'!CS$47:'Yearly Emission'!CS74)</f>
        <v>29860243581.221207</v>
      </c>
      <c r="CW20">
        <f>SUM('Yearly Emission'!CT$47:'Yearly Emission'!CT74)</f>
        <v>3776392216.0674472</v>
      </c>
      <c r="CX20">
        <f>SUM('Yearly Emission'!CU$47:'Yearly Emission'!CU74)</f>
        <v>7733390478.1810408</v>
      </c>
      <c r="CY20">
        <f>SUM('Yearly Emission'!CV$47:'Yearly Emission'!CV74)</f>
        <v>775984182.32864583</v>
      </c>
      <c r="CZ20">
        <f>SUM('Yearly Emission'!CW$47:'Yearly Emission'!CW74)</f>
        <v>2609491991.151123</v>
      </c>
      <c r="DA20">
        <f>SUM('Yearly Emission'!CX$47:'Yearly Emission'!CX74)</f>
        <v>3246741924.8869877</v>
      </c>
      <c r="DB20">
        <f>SUM('Yearly Emission'!CY$47:'Yearly Emission'!CY74)</f>
        <v>2157611522.7033734</v>
      </c>
      <c r="DC20">
        <f>SUM('Yearly Emission'!CZ$47:'Yearly Emission'!CZ74)</f>
        <v>9540678492.045454</v>
      </c>
      <c r="DE20">
        <f>SUM('Yearly Emission'!DB$47:'Yearly Emission'!DB74)</f>
        <v>32718684876.426414</v>
      </c>
      <c r="DF20">
        <f>SUM('Yearly Emission'!DC$47:'Yearly Emission'!DC74)</f>
        <v>16072774249.713743</v>
      </c>
      <c r="DG20">
        <f>SUM('Yearly Emission'!DD$47:'Yearly Emission'!DD74)</f>
        <v>5539224602.6747904</v>
      </c>
      <c r="DH20">
        <f>SUM('Yearly Emission'!DE$47:'Yearly Emission'!DE74)</f>
        <v>1936509168.1251035</v>
      </c>
      <c r="DI20">
        <f>SUM('Yearly Emission'!DF$47:'Yearly Emission'!DF74)</f>
        <v>18819425773.184605</v>
      </c>
      <c r="DJ20">
        <f>SUM('Yearly Emission'!DG$47:'Yearly Emission'!DG74)</f>
        <v>933649467.35815203</v>
      </c>
      <c r="DK20">
        <f>SUM('Yearly Emission'!DH$47:'Yearly Emission'!DH74)</f>
        <v>1538266797.2523808</v>
      </c>
      <c r="DL20">
        <f>SUM('Yearly Emission'!DI$47:'Yearly Emission'!DI74)</f>
        <v>5594635966.4250593</v>
      </c>
      <c r="DM20">
        <f>SUM('Yearly Emission'!DJ$47:'Yearly Emission'!DJ74)</f>
        <v>27415214710.027431</v>
      </c>
      <c r="DN20">
        <f>SUM('Yearly Emission'!DK$47:'Yearly Emission'!DK74)</f>
        <v>3450608151.1892924</v>
      </c>
      <c r="DO20">
        <f>SUM('Yearly Emission'!DL$47:'Yearly Emission'!DL74)</f>
        <v>7044247050.8261042</v>
      </c>
      <c r="DP20">
        <f>SUM('Yearly Emission'!DM$47:'Yearly Emission'!DM74)</f>
        <v>710686618.32169437</v>
      </c>
      <c r="DQ20">
        <f>SUM('Yearly Emission'!DN$47:'Yearly Emission'!DN74)</f>
        <v>2388443617.0595145</v>
      </c>
      <c r="DR20">
        <f>SUM('Yearly Emission'!DO$47:'Yearly Emission'!DO74)</f>
        <v>2982035177.4558349</v>
      </c>
      <c r="DS20">
        <f>SUM('Yearly Emission'!DP$47:'Yearly Emission'!DP74)</f>
        <v>1967584732.4870582</v>
      </c>
      <c r="DT20">
        <f>SUM('Yearly Emission'!DQ$47:'Yearly Emission'!DQ74)</f>
        <v>8727268058.7431526</v>
      </c>
      <c r="DV20">
        <f>SUM('Yearly Emission'!DS$47:'Yearly Emission'!DS74)</f>
        <v>30423715866.532166</v>
      </c>
      <c r="DW20">
        <f>SUM('Yearly Emission'!DT$47:'Yearly Emission'!DT74)</f>
        <v>15055731440.174026</v>
      </c>
      <c r="DX20">
        <f>SUM('Yearly Emission'!DU$47:'Yearly Emission'!DU74)</f>
        <v>5392322364.7026577</v>
      </c>
      <c r="DY20">
        <f>SUM('Yearly Emission'!DV$47:'Yearly Emission'!DV74)</f>
        <v>1823723752.8567002</v>
      </c>
      <c r="DZ20">
        <f>SUM('Yearly Emission'!DW$47:'Yearly Emission'!DW74)</f>
        <v>17243331143.895451</v>
      </c>
      <c r="EA20">
        <f>SUM('Yearly Emission'!DX$47:'Yearly Emission'!DX74)</f>
        <v>844093182.65485454</v>
      </c>
      <c r="EB20">
        <f>SUM('Yearly Emission'!DY$47:'Yearly Emission'!DY74)</f>
        <v>1469295014.1900671</v>
      </c>
      <c r="EC20">
        <f>SUM('Yearly Emission'!DZ$47:'Yearly Emission'!DZ74)</f>
        <v>5090251823.0548925</v>
      </c>
      <c r="ED20">
        <f>SUM('Yearly Emission'!EA$47:'Yearly Emission'!EA74)</f>
        <v>24970185838.833691</v>
      </c>
      <c r="EE20">
        <f>SUM('Yearly Emission'!EB$47:'Yearly Emission'!EB74)</f>
        <v>3124824086.3111377</v>
      </c>
      <c r="EF20">
        <f>SUM('Yearly Emission'!EC$47:'Yearly Emission'!EC74)</f>
        <v>6355103623.4711742</v>
      </c>
      <c r="EG20">
        <f>SUM('Yearly Emission'!ED$47:'Yearly Emission'!ED74)</f>
        <v>645389054.31474364</v>
      </c>
      <c r="EH20">
        <f>SUM('Yearly Emission'!EE$47:'Yearly Emission'!EE74)</f>
        <v>2167660682.9329877</v>
      </c>
      <c r="EI20">
        <f>SUM('Yearly Emission'!EF$47:'Yearly Emission'!EF74)</f>
        <v>2717328430.0246782</v>
      </c>
      <c r="EJ20">
        <f>SUM('Yearly Emission'!EG$47:'Yearly Emission'!EG74)</f>
        <v>1777557942.2707412</v>
      </c>
      <c r="EK20">
        <f>SUM('Yearly Emission'!EH$47:'Yearly Emission'!EH74)</f>
        <v>7913857625.440855</v>
      </c>
      <c r="EM20">
        <f>SUM('Yearly Emission'!EJ$47:'Yearly Emission'!EJ74)</f>
        <v>29392611235.755421</v>
      </c>
      <c r="EN20">
        <f>SUM('Yearly Emission'!EK$47:'Yearly Emission'!EK74)</f>
        <v>14938648027.006481</v>
      </c>
      <c r="EO20">
        <f>SUM('Yearly Emission'!EL$47:'Yearly Emission'!EL74)</f>
        <v>5245420126.730526</v>
      </c>
      <c r="EP20">
        <f>SUM('Yearly Emission'!EM$47:'Yearly Emission'!EM74)</f>
        <v>1739009551.8373899</v>
      </c>
      <c r="EQ20">
        <f>SUM('Yearly Emission'!EN$47:'Yearly Emission'!EN74)</f>
        <v>15986822874.598759</v>
      </c>
      <c r="ER20">
        <f>SUM('Yearly Emission'!EO$47:'Yearly Emission'!EO74)</f>
        <v>754536897.95155776</v>
      </c>
      <c r="ES20">
        <f>SUM('Yearly Emission'!EP$47:'Yearly Emission'!EP74)</f>
        <v>1423205803.8744214</v>
      </c>
      <c r="ET20">
        <f>SUM('Yearly Emission'!EQ$47:'Yearly Emission'!EQ74)</f>
        <v>4705117885.1417112</v>
      </c>
      <c r="EU20">
        <f>SUM('Yearly Emission'!ER$47:'Yearly Emission'!ER74)</f>
        <v>22525156967.639923</v>
      </c>
      <c r="EV20">
        <f>SUM('Yearly Emission'!ES$47:'Yearly Emission'!ES74)</f>
        <v>2850293973.3021488</v>
      </c>
      <c r="EW20">
        <f>SUM('Yearly Emission'!ET$47:'Yearly Emission'!ET74)</f>
        <v>5665960196.1162434</v>
      </c>
      <c r="EX20">
        <f>SUM('Yearly Emission'!EU$47:'Yearly Emission'!EU74)</f>
        <v>599075802.14176488</v>
      </c>
      <c r="EY20">
        <f>SUM('Yearly Emission'!EV$47:'Yearly Emission'!EV74)</f>
        <v>2001521046.9201078</v>
      </c>
      <c r="EZ20">
        <f>SUM('Yearly Emission'!EW$47:'Yearly Emission'!EW74)</f>
        <v>2460843156.7045865</v>
      </c>
      <c r="FA20">
        <f>SUM('Yearly Emission'!EX$47:'Yearly Emission'!EX74)</f>
        <v>1587531152.054425</v>
      </c>
      <c r="FB20">
        <f>SUM('Yearly Emission'!EY$47:'Yearly Emission'!EY74)</f>
        <v>7100447192.1385574</v>
      </c>
      <c r="FD20">
        <f>SUM('Yearly Emission'!FA$47:'Yearly Emission'!FA74)</f>
        <v>28713951910.659031</v>
      </c>
      <c r="FE20">
        <f>SUM('Yearly Emission'!FB$47:'Yearly Emission'!FB74)</f>
        <v>14829981974.984892</v>
      </c>
      <c r="FF20">
        <f>SUM('Yearly Emission'!FC$47:'Yearly Emission'!FC74)</f>
        <v>5135319831.7452908</v>
      </c>
      <c r="FG20">
        <f>SUM('Yearly Emission'!FD$47:'Yearly Emission'!FD74)</f>
        <v>1678090978.766006</v>
      </c>
      <c r="FH20">
        <f>SUM('Yearly Emission'!FE$47:'Yearly Emission'!FE74)</f>
        <v>15086279886.346714</v>
      </c>
      <c r="FI20">
        <f>SUM('Yearly Emission'!FF$47:'Yearly Emission'!FF74)</f>
        <v>673490770.47983491</v>
      </c>
      <c r="FJ20">
        <f>SUM('Yearly Emission'!FG$47:'Yearly Emission'!FG74)</f>
        <v>1391313557.5397589</v>
      </c>
      <c r="FK20">
        <f>SUM('Yearly Emission'!FH$47:'Yearly Emission'!FH74)</f>
        <v>4512399071.182725</v>
      </c>
      <c r="FL20">
        <f>SUM('Yearly Emission'!FI$47:'Yearly Emission'!FI74)</f>
        <v>20621198340.733685</v>
      </c>
      <c r="FM20">
        <f>SUM('Yearly Emission'!FJ$47:'Yearly Emission'!FJ74)</f>
        <v>2704973744.4637461</v>
      </c>
      <c r="FN20">
        <f>SUM('Yearly Emission'!FK$47:'Yearly Emission'!FK74)</f>
        <v>5135429143.3632755</v>
      </c>
      <c r="FO20">
        <f>SUM('Yearly Emission'!FL$47:'Yearly Emission'!FL74)</f>
        <v>573372518.26576138</v>
      </c>
      <c r="FP20">
        <f>SUM('Yearly Emission'!FM$47:'Yearly Emission'!FM74)</f>
        <v>1941056570.4029922</v>
      </c>
      <c r="FQ20">
        <f>SUM('Yearly Emission'!FN$47:'Yearly Emission'!FN74)</f>
        <v>2285120284.2335105</v>
      </c>
      <c r="FR20">
        <f>SUM('Yearly Emission'!FO$47:'Yearly Emission'!FO74)</f>
        <v>1433994176.6999216</v>
      </c>
      <c r="FS20">
        <f>SUM('Yearly Emission'!FP$47:'Yearly Emission'!FP74)</f>
        <v>6353613315.2265034</v>
      </c>
      <c r="FV20">
        <f>SUM('Yearly Emission'!FS$47:'Yearly Emission'!FS74)</f>
        <v>1888.6</v>
      </c>
      <c r="FW20">
        <f>SUM('Yearly Emission'!FT$47:'Yearly Emission'!FT74)</f>
        <v>39430396391.89576</v>
      </c>
      <c r="FX20">
        <f>SUM('Yearly Emission'!FU$47:'Yearly Emission'!FU74)</f>
        <v>17202191516.665462</v>
      </c>
      <c r="FY20">
        <f>SUM('Yearly Emission'!FV$47:'Yearly Emission'!FV74)</f>
        <v>6363857055.9704695</v>
      </c>
      <c r="FZ20">
        <f>SUM('Yearly Emission'!FW$47:'Yearly Emission'!FW74)</f>
        <v>2523399133.3077879</v>
      </c>
      <c r="GA20">
        <f>SUM('Yearly Emission'!FX$47:'Yearly Emission'!FX74)</f>
        <v>17376652296.220261</v>
      </c>
      <c r="GB20">
        <f>SUM('Yearly Emission'!FY$47:'Yearly Emission'!FY74)</f>
        <v>518695915.45633024</v>
      </c>
      <c r="GC20">
        <f>SUM('Yearly Emission'!FZ$47:'Yearly Emission'!FZ74)</f>
        <v>1617051700.0255725</v>
      </c>
      <c r="GD20">
        <f>SUM('Yearly Emission'!GA$47:'Yearly Emission'!GA74)</f>
        <v>10710432129.899872</v>
      </c>
      <c r="GE20">
        <f>SUM('Yearly Emission'!GB$47:'Yearly Emission'!GB74)</f>
        <v>32665978317.542385</v>
      </c>
      <c r="GF20">
        <f>SUM('Yearly Emission'!GC$47:'Yearly Emission'!GC74)</f>
        <v>4140306708.2761459</v>
      </c>
      <c r="GG20">
        <f>SUM('Yearly Emission'!GD$47:'Yearly Emission'!GD74)</f>
        <v>6759456234.8211622</v>
      </c>
      <c r="GH20">
        <f>SUM('Yearly Emission'!GE$47:'Yearly Emission'!GE74)</f>
        <v>883415006.06974447</v>
      </c>
      <c r="GI20">
        <f>SUM('Yearly Emission'!GF$47:'Yearly Emission'!GF74)</f>
        <v>2028990119.4646654</v>
      </c>
      <c r="GJ20">
        <f>SUM('Yearly Emission'!GG$47:'Yearly Emission'!GG74)</f>
        <v>2823714474.6452446</v>
      </c>
      <c r="GK20">
        <f>SUM('Yearly Emission'!GH$47:'Yearly Emission'!GH74)</f>
        <v>2208941497.1288714</v>
      </c>
      <c r="GL20">
        <f>SUM('Yearly Emission'!GI$47:'Yearly Emission'!GI74)</f>
        <v>11065100802.98527</v>
      </c>
      <c r="GN20">
        <f>SUM('Yearly Emission'!GK$47:'Yearly Emission'!GK74)</f>
        <v>36580292927.877243</v>
      </c>
      <c r="GO20">
        <f>SUM('Yearly Emission'!GL$47:'Yearly Emission'!GL74)</f>
        <v>16070466808.914152</v>
      </c>
      <c r="GP20">
        <f>SUM('Yearly Emission'!GM$47:'Yearly Emission'!GM74)</f>
        <v>5900475724.2974405</v>
      </c>
      <c r="GQ20">
        <f>SUM('Yearly Emission'!GN$47:'Yearly Emission'!GN74)</f>
        <v>2346500263.8399243</v>
      </c>
      <c r="GR20">
        <f>SUM('Yearly Emission'!GO$47:'Yearly Emission'!GO74)</f>
        <v>16182079921.10919</v>
      </c>
      <c r="GS20">
        <f>SUM('Yearly Emission'!GP$47:'Yearly Emission'!GP74)</f>
        <v>480501647.40964139</v>
      </c>
      <c r="GT20">
        <f>SUM('Yearly Emission'!GQ$47:'Yearly Emission'!GQ74)</f>
        <v>1498221796.3482773</v>
      </c>
      <c r="GU20">
        <f>SUM('Yearly Emission'!GR$47:'Yearly Emission'!GR74)</f>
        <v>9858873899.5771103</v>
      </c>
      <c r="GV20">
        <f>SUM('Yearly Emission'!GS$47:'Yearly Emission'!GS74)</f>
        <v>29608311234.123802</v>
      </c>
      <c r="GW20">
        <f>SUM('Yearly Emission'!GT$47:'Yearly Emission'!GT74)</f>
        <v>3773419004.9560132</v>
      </c>
      <c r="GX20">
        <f>SUM('Yearly Emission'!GU$47:'Yearly Emission'!GU74)</f>
        <v>6185969952.4781227</v>
      </c>
      <c r="GY20">
        <f>SUM('Yearly Emission'!GV$47:'Yearly Emission'!GV74)</f>
        <v>810016274.76480365</v>
      </c>
      <c r="GZ20">
        <f>SUM('Yearly Emission'!GW$47:'Yearly Emission'!GW74)</f>
        <v>1875148779.8765416</v>
      </c>
      <c r="HA20">
        <f>SUM('Yearly Emission'!GX$47:'Yearly Emission'!GX74)</f>
        <v>2526909504.4952779</v>
      </c>
      <c r="HB20">
        <f>SUM('Yearly Emission'!GY$47:'Yearly Emission'!GY74)</f>
        <v>2016462603.748189</v>
      </c>
      <c r="HC20">
        <f>SUM('Yearly Emission'!GZ$47:'Yearly Emission'!GZ74)</f>
        <v>10115090341.26487</v>
      </c>
      <c r="HE20">
        <f>SUM('Yearly Emission'!HB$47:'Yearly Emission'!HB74)</f>
        <v>34448517647.410805</v>
      </c>
      <c r="HF20">
        <f>SUM('Yearly Emission'!HC$47:'Yearly Emission'!HC74)</f>
        <v>14943096834.598007</v>
      </c>
      <c r="HG20">
        <f>SUM('Yearly Emission'!HD$47:'Yearly Emission'!HD74)</f>
        <v>5499217453.144722</v>
      </c>
      <c r="HH20">
        <f>SUM('Yearly Emission'!HE$47:'Yearly Emission'!HE74)</f>
        <v>2243713818.9071407</v>
      </c>
      <c r="HI20">
        <f>SUM('Yearly Emission'!HF$47:'Yearly Emission'!HF74)</f>
        <v>15047507885.019756</v>
      </c>
      <c r="HJ20">
        <f>SUM('Yearly Emission'!HG$47:'Yearly Emission'!HG74)</f>
        <v>450330891.79657513</v>
      </c>
      <c r="HK20">
        <f>SUM('Yearly Emission'!HH$47:'Yearly Emission'!HH74)</f>
        <v>1379391892.6709826</v>
      </c>
      <c r="HL20">
        <f>SUM('Yearly Emission'!HI$47:'Yearly Emission'!HI74)</f>
        <v>9007319453.0259342</v>
      </c>
      <c r="HM20">
        <f>SUM('Yearly Emission'!HJ$47:'Yearly Emission'!HJ74)</f>
        <v>26550644150.705223</v>
      </c>
      <c r="HN20">
        <f>SUM('Yearly Emission'!HK$47:'Yearly Emission'!HK74)</f>
        <v>3406531301.6358852</v>
      </c>
      <c r="HO20">
        <f>SUM('Yearly Emission'!HL$47:'Yearly Emission'!HL74)</f>
        <v>5819310241.6530533</v>
      </c>
      <c r="HP20">
        <f>SUM('Yearly Emission'!HM$47:'Yearly Emission'!HM74)</f>
        <v>736798287.86635435</v>
      </c>
      <c r="HQ20">
        <f>SUM('Yearly Emission'!HN$47:'Yearly Emission'!HN74)</f>
        <v>1721307440.2884192</v>
      </c>
      <c r="HR20">
        <f>SUM('Yearly Emission'!HO$47:'Yearly Emission'!HO74)</f>
        <v>2230534246.9486952</v>
      </c>
      <c r="HS20">
        <f>SUM('Yearly Emission'!HP$47:'Yearly Emission'!HP74)</f>
        <v>1823983710.3675098</v>
      </c>
      <c r="HT20">
        <f>SUM('Yearly Emission'!HQ$47:'Yearly Emission'!HQ74)</f>
        <v>9165079879.5444717</v>
      </c>
      <c r="HV20">
        <f>SUM('Yearly Emission'!HS$47:'Yearly Emission'!HS74)</f>
        <v>33060339576.275955</v>
      </c>
      <c r="HW20">
        <f>SUM('Yearly Emission'!HT$47:'Yearly Emission'!HT74)</f>
        <v>14472879445.773767</v>
      </c>
      <c r="HX20">
        <f>SUM('Yearly Emission'!HU$47:'Yearly Emission'!HU74)</f>
        <v>5410772353.5401573</v>
      </c>
      <c r="HY20">
        <f>SUM('Yearly Emission'!HV$47:'Yearly Emission'!HV74)</f>
        <v>2180066121.7077746</v>
      </c>
      <c r="HZ20">
        <f>SUM('Yearly Emission'!HW$47:'Yearly Emission'!HW74)</f>
        <v>14393198946.707235</v>
      </c>
      <c r="IA20">
        <f>SUM('Yearly Emission'!HX$47:'Yearly Emission'!HX74)</f>
        <v>434188083.33721024</v>
      </c>
      <c r="IB20">
        <f>SUM('Yearly Emission'!HY$47:'Yearly Emission'!HY74)</f>
        <v>1337923707.2150588</v>
      </c>
      <c r="IC20">
        <f>SUM('Yearly Emission'!HZ$47:'Yearly Emission'!HZ74)</f>
        <v>8629201180.9579163</v>
      </c>
      <c r="ID20">
        <f>SUM('Yearly Emission'!IA$47:'Yearly Emission'!IA74)</f>
        <v>24637625320.472958</v>
      </c>
      <c r="IE20">
        <f>SUM('Yearly Emission'!IB$47:'Yearly Emission'!IB74)</f>
        <v>3181003553.9363265</v>
      </c>
      <c r="IF20">
        <f>SUM('Yearly Emission'!IC$47:'Yearly Emission'!IC74)</f>
        <v>5617903643.3251028</v>
      </c>
      <c r="IG20">
        <f>SUM('Yearly Emission'!ID$47:'Yearly Emission'!ID74)</f>
        <v>684628519.10371649</v>
      </c>
      <c r="IH20">
        <f>SUM('Yearly Emission'!IE$47:'Yearly Emission'!IE74)</f>
        <v>1568790661.2557735</v>
      </c>
      <c r="II20">
        <f>SUM('Yearly Emission'!IF$47:'Yearly Emission'!IF74)</f>
        <v>2063859321.1840842</v>
      </c>
      <c r="IJ20">
        <f>SUM('Yearly Emission'!IG$47:'Yearly Emission'!IG74)</f>
        <v>1638430542.9897547</v>
      </c>
      <c r="IK20">
        <f>SUM('Yearly Emission'!IH$47:'Yearly Emission'!IH74)</f>
        <v>8357806743.4632063</v>
      </c>
      <c r="IM20">
        <f>SUM('Yearly Emission'!IJ$47:'Yearly Emission'!IJ74)</f>
        <v>32116306385.548267</v>
      </c>
      <c r="IN20">
        <f>SUM('Yearly Emission'!IK$47:'Yearly Emission'!IK74)</f>
        <v>14162228207.968735</v>
      </c>
      <c r="IO20">
        <f>SUM('Yearly Emission'!IL$47:'Yearly Emission'!IL74)</f>
        <v>5326060492.958704</v>
      </c>
      <c r="IP20">
        <f>SUM('Yearly Emission'!IM$47:'Yearly Emission'!IM74)</f>
        <v>2139878214.4027903</v>
      </c>
      <c r="IQ20">
        <f>SUM('Yearly Emission'!IN$47:'Yearly Emission'!IN74)</f>
        <v>13941033886.847784</v>
      </c>
      <c r="IR20">
        <f>SUM('Yearly Emission'!IO$47:'Yearly Emission'!IO74)</f>
        <v>421498609.75910485</v>
      </c>
      <c r="IS20">
        <f>SUM('Yearly Emission'!IP$47:'Yearly Emission'!IP74)</f>
        <v>1315018895.7354784</v>
      </c>
      <c r="IT20">
        <f>SUM('Yearly Emission'!IQ$47:'Yearly Emission'!IQ74)</f>
        <v>8406959865.4591637</v>
      </c>
      <c r="IU20">
        <f>SUM('Yearly Emission'!IR$47:'Yearly Emission'!IR74)</f>
        <v>23596954309.712841</v>
      </c>
      <c r="IV20">
        <f>SUM('Yearly Emission'!IS$47:'Yearly Emission'!IS74)</f>
        <v>3007908466.676744</v>
      </c>
      <c r="IW20">
        <f>SUM('Yearly Emission'!IT$47:'Yearly Emission'!IT74)</f>
        <v>5494849647.6778746</v>
      </c>
      <c r="IX20">
        <f>SUM('Yearly Emission'!IU$47:'Yearly Emission'!IU74)</f>
        <v>648646412.58475864</v>
      </c>
      <c r="IY20">
        <f>SUM('Yearly Emission'!IV$47:'Yearly Emission'!IV74)</f>
        <v>1502351112.7673531</v>
      </c>
      <c r="IZ20">
        <f>SUM('Yearly Emission'!IW$47:'Yearly Emission'!IW74)</f>
        <v>1924613047.9527366</v>
      </c>
      <c r="JA20">
        <f>SUM('Yearly Emission'!IX$47:'Yearly Emission'!IX74)</f>
        <v>1529690046.2884917</v>
      </c>
      <c r="JB20">
        <f>SUM('Yearly Emission'!IY$47:'Yearly Emission'!IY74)</f>
        <v>7964177167.0642605</v>
      </c>
    </row>
    <row r="21" spans="4:262" x14ac:dyDescent="0.25">
      <c r="D21">
        <v>2038</v>
      </c>
      <c r="E21">
        <f>SUM('Yearly Emission'!B$47:'Yearly Emission'!B75)</f>
        <v>32307459383.64534</v>
      </c>
      <c r="F21">
        <f>SUM('Yearly Emission'!C$47:'Yearly Emission'!C75)</f>
        <v>15599887947.154757</v>
      </c>
      <c r="G21">
        <f>SUM('Yearly Emission'!D$47:'Yearly Emission'!D75)</f>
        <v>4551837155.4231081</v>
      </c>
      <c r="H21">
        <f>SUM('Yearly Emission'!E$47:'Yearly Emission'!E75)</f>
        <v>2107333137.6149342</v>
      </c>
      <c r="I21">
        <f>SUM('Yearly Emission'!F$47:'Yearly Emission'!F75)</f>
        <v>20733128574.317375</v>
      </c>
      <c r="J21">
        <f>SUM('Yearly Emission'!G$47:'Yearly Emission'!G75)</f>
        <v>872177148.55962491</v>
      </c>
      <c r="K21">
        <f>SUM('Yearly Emission'!H$47:'Yearly Emission'!H75)</f>
        <v>1318886064.7276063</v>
      </c>
      <c r="L21">
        <f>SUM('Yearly Emission'!I$47:'Yearly Emission'!I75)</f>
        <v>4796099421.195118</v>
      </c>
      <c r="M21">
        <f>SUM('Yearly Emission'!J$47:'Yearly Emission'!J75)</f>
        <v>29652659594.34272</v>
      </c>
      <c r="N21">
        <f>SUM('Yearly Emission'!K$47:'Yearly Emission'!K75)</f>
        <v>3619619544.7225003</v>
      </c>
      <c r="O21">
        <f>SUM('Yearly Emission'!L$47:'Yearly Emission'!L75)</f>
        <v>4418741985.9475813</v>
      </c>
      <c r="P21">
        <f>SUM('Yearly Emission'!M$47:'Yearly Emission'!M75)</f>
        <v>692201260.49521255</v>
      </c>
      <c r="Q21">
        <f>SUM('Yearly Emission'!N$47:'Yearly Emission'!N75)</f>
        <v>2420104464.1917892</v>
      </c>
      <c r="R21">
        <f>SUM('Yearly Emission'!O$47:'Yearly Emission'!O75)</f>
        <v>1704031132.4136701</v>
      </c>
      <c r="S21">
        <f>SUM('Yearly Emission'!P$47:'Yearly Emission'!P75)</f>
        <v>1485306651.189703</v>
      </c>
      <c r="T21">
        <f>SUM('Yearly Emission'!Q$47:'Yearly Emission'!Q75)</f>
        <v>8462571818.5682755</v>
      </c>
      <c r="V21">
        <f>SUM('Yearly Emission'!S$47:'Yearly Emission'!S75)</f>
        <v>30191193019.1493</v>
      </c>
      <c r="W21">
        <f>SUM('Yearly Emission'!T$47:'Yearly Emission'!T75)</f>
        <v>14470380516.483053</v>
      </c>
      <c r="X21">
        <f>SUM('Yearly Emission'!U$47:'Yearly Emission'!U75)</f>
        <v>4393245174.1773701</v>
      </c>
      <c r="Y21">
        <f>SUM('Yearly Emission'!V$47:'Yearly Emission'!V75)</f>
        <v>1948991065.1690452</v>
      </c>
      <c r="Z21">
        <f>SUM('Yearly Emission'!W$47:'Yearly Emission'!W75)</f>
        <v>19163668848.266361</v>
      </c>
      <c r="AA21">
        <f>SUM('Yearly Emission'!X$47:'Yearly Emission'!X75)</f>
        <v>804521600.81256151</v>
      </c>
      <c r="AB21">
        <f>SUM('Yearly Emission'!Y$47:'Yearly Emission'!Y75)</f>
        <v>1237643675.6002657</v>
      </c>
      <c r="AC21">
        <f>SUM('Yearly Emission'!Z$47:'Yearly Emission'!Z75)</f>
        <v>4433578311.6058445</v>
      </c>
      <c r="AD21">
        <f>SUM('Yearly Emission'!AA$47:'Yearly Emission'!AA75)</f>
        <v>27366222861.235477</v>
      </c>
      <c r="AE21">
        <f>SUM('Yearly Emission'!AB$47:'Yearly Emission'!AB75)</f>
        <v>3338562125.958858</v>
      </c>
      <c r="AF21">
        <f>SUM('Yearly Emission'!AC$47:'Yearly Emission'!AC75)</f>
        <v>4071866236.3053856</v>
      </c>
      <c r="AG21">
        <f>SUM('Yearly Emission'!AD$47:'Yearly Emission'!AD75)</f>
        <v>639686165.86545742</v>
      </c>
      <c r="AH21">
        <f>SUM('Yearly Emission'!AE$47:'Yearly Emission'!AE75)</f>
        <v>2234282072.2785025</v>
      </c>
      <c r="AI21">
        <f>SUM('Yearly Emission'!AF$47:'Yearly Emission'!AF75)</f>
        <v>1567282862.4872348</v>
      </c>
      <c r="AJ21">
        <f>SUM('Yearly Emission'!AG$47:'Yearly Emission'!AG75)</f>
        <v>1369870431.8305297</v>
      </c>
      <c r="AK21">
        <f>SUM('Yearly Emission'!AH$47:'Yearly Emission'!AH75)</f>
        <v>7809789431.7615929</v>
      </c>
      <c r="AM21">
        <f>SUM('Yearly Emission'!AJ$47:'Yearly Emission'!AJ75)</f>
        <v>28769880087.617867</v>
      </c>
      <c r="AN21">
        <f>SUM('Yearly Emission'!AK$47:'Yearly Emission'!AK75)</f>
        <v>13340897019.732393</v>
      </c>
      <c r="AO21">
        <f>SUM('Yearly Emission'!AL$47:'Yearly Emission'!AL75)</f>
        <v>4293753654.8705735</v>
      </c>
      <c r="AP21">
        <f>SUM('Yearly Emission'!AM$47:'Yearly Emission'!AM75)</f>
        <v>1790648992.7231567</v>
      </c>
      <c r="AQ21">
        <f>SUM('Yearly Emission'!AN$47:'Yearly Emission'!AN75)</f>
        <v>17594209122.215355</v>
      </c>
      <c r="AR21">
        <f>SUM('Yearly Emission'!AO$47:'Yearly Emission'!AO75)</f>
        <v>736866053.06549859</v>
      </c>
      <c r="AS21">
        <f>SUM('Yearly Emission'!AP$47:'Yearly Emission'!AP75)</f>
        <v>1189409872.6392014</v>
      </c>
      <c r="AT21">
        <f>SUM('Yearly Emission'!AQ$47:'Yearly Emission'!AQ75)</f>
        <v>4071057202.0165615</v>
      </c>
      <c r="AU21">
        <f>SUM('Yearly Emission'!AR$47:'Yearly Emission'!AR75)</f>
        <v>25079786128.128227</v>
      </c>
      <c r="AV21">
        <f>SUM('Yearly Emission'!AS$47:'Yearly Emission'!AS75)</f>
        <v>3057504707.1952114</v>
      </c>
      <c r="AW21">
        <f>SUM('Yearly Emission'!AT$47:'Yearly Emission'!AT75)</f>
        <v>3724990486.6631851</v>
      </c>
      <c r="AX21">
        <f>SUM('Yearly Emission'!AU$47:'Yearly Emission'!AU75)</f>
        <v>587171071.23570216</v>
      </c>
      <c r="AY21">
        <f>SUM('Yearly Emission'!AV$47:'Yearly Emission'!AV75)</f>
        <v>2048459680.3652184</v>
      </c>
      <c r="AZ21">
        <f>SUM('Yearly Emission'!AW$47:'Yearly Emission'!AW75)</f>
        <v>1430534592.5607975</v>
      </c>
      <c r="BA21">
        <f>SUM('Yearly Emission'!AX$47:'Yearly Emission'!AX75)</f>
        <v>1254434212.4713554</v>
      </c>
      <c r="BB21">
        <f>SUM('Yearly Emission'!AY$47:'Yearly Emission'!AY75)</f>
        <v>7157007044.9549093</v>
      </c>
      <c r="BD21">
        <f>SUM('Yearly Emission'!BA$47:'Yearly Emission'!BA75)</f>
        <v>27687531271.447605</v>
      </c>
      <c r="BE21">
        <f>SUM('Yearly Emission'!BB$47:'Yearly Emission'!BB75)</f>
        <v>12476649044.693586</v>
      </c>
      <c r="BF21">
        <f>SUM('Yearly Emission'!BC$47:'Yearly Emission'!BC75)</f>
        <v>4204316346.0894156</v>
      </c>
      <c r="BG21">
        <f>SUM('Yearly Emission'!BD$47:'Yearly Emission'!BD75)</f>
        <v>1686301526.8499165</v>
      </c>
      <c r="BH21">
        <f>SUM('Yearly Emission'!BE$47:'Yearly Emission'!BE75)</f>
        <v>16112699622.953394</v>
      </c>
      <c r="BI21">
        <f>SUM('Yearly Emission'!BF$47:'Yearly Emission'!BF75)</f>
        <v>669210505.31843567</v>
      </c>
      <c r="BJ21">
        <f>SUM('Yearly Emission'!BG$47:'Yearly Emission'!BG75)</f>
        <v>1158300911.5269969</v>
      </c>
      <c r="BK21">
        <f>SUM('Yearly Emission'!BH$47:'Yearly Emission'!BH75)</f>
        <v>3708536092.4272771</v>
      </c>
      <c r="BL21">
        <f>SUM('Yearly Emission'!BI$47:'Yearly Emission'!BI75)</f>
        <v>22793349395.020981</v>
      </c>
      <c r="BM21">
        <f>SUM('Yearly Emission'!BJ$47:'Yearly Emission'!BJ75)</f>
        <v>2776447288.4315634</v>
      </c>
      <c r="BN21">
        <f>SUM('Yearly Emission'!BK$47:'Yearly Emission'!BK75)</f>
        <v>3378114737.020987</v>
      </c>
      <c r="BO21">
        <f>SUM('Yearly Emission'!BL$47:'Yearly Emission'!BL75)</f>
        <v>536878865.9614948</v>
      </c>
      <c r="BP21">
        <f>SUM('Yearly Emission'!BM$47:'Yearly Emission'!BM75)</f>
        <v>1862637288.4519324</v>
      </c>
      <c r="BQ21">
        <f>SUM('Yearly Emission'!BN$47:'Yearly Emission'!BN75)</f>
        <v>1293786322.6343594</v>
      </c>
      <c r="BR21">
        <f>SUM('Yearly Emission'!BO$47:'Yearly Emission'!BO75)</f>
        <v>1138997993.1121824</v>
      </c>
      <c r="BS21">
        <f>SUM('Yearly Emission'!BP$47:'Yearly Emission'!BP75)</f>
        <v>6504224658.1482239</v>
      </c>
      <c r="BU21">
        <f>SUM('Yearly Emission'!BR$47:'Yearly Emission'!BR75)</f>
        <v>26831672853.488651</v>
      </c>
      <c r="BV21">
        <f>SUM('Yearly Emission'!BS$47:'Yearly Emission'!BS75)</f>
        <v>12011204973.685181</v>
      </c>
      <c r="BW21">
        <f>SUM('Yearly Emission'!BT$47:'Yearly Emission'!BT75)</f>
        <v>4136755844.9433494</v>
      </c>
      <c r="BX21">
        <f>SUM('Yearly Emission'!BU$47:'Yearly Emission'!BU75)</f>
        <v>1626681088.6543477</v>
      </c>
      <c r="BY21">
        <f>SUM('Yearly Emission'!BV$47:'Yearly Emission'!BV75)</f>
        <v>15143526776.636305</v>
      </c>
      <c r="BZ21">
        <f>SUM('Yearly Emission'!BW$47:'Yearly Emission'!BW75)</f>
        <v>601554957.57137239</v>
      </c>
      <c r="CA21">
        <f>SUM('Yearly Emission'!BX$47:'Yearly Emission'!BX75)</f>
        <v>1129968663.3498156</v>
      </c>
      <c r="CB21">
        <f>SUM('Yearly Emission'!BY$47:'Yearly Emission'!BY75)</f>
        <v>3467051393.4111218</v>
      </c>
      <c r="CC21">
        <f>SUM('Yearly Emission'!BZ$47:'Yearly Emission'!BZ75)</f>
        <v>20888756050.782742</v>
      </c>
      <c r="CD21">
        <f>SUM('Yearly Emission'!CA$47:'Yearly Emission'!CA75)</f>
        <v>2508465471.3490224</v>
      </c>
      <c r="CE21">
        <f>SUM('Yearly Emission'!CB$47:'Yearly Emission'!CB75)</f>
        <v>3031238987.3787842</v>
      </c>
      <c r="CF21">
        <f>SUM('Yearly Emission'!CC$47:'Yearly Emission'!CC75)</f>
        <v>501272473.55163312</v>
      </c>
      <c r="CG21">
        <f>SUM('Yearly Emission'!CD$47:'Yearly Emission'!CD75)</f>
        <v>1676814896.5386462</v>
      </c>
      <c r="CH21">
        <f>SUM('Yearly Emission'!CE$47:'Yearly Emission'!CE75)</f>
        <v>1157038052.7079213</v>
      </c>
      <c r="CI21">
        <f>SUM('Yearly Emission'!CF$47:'Yearly Emission'!CF75)</f>
        <v>1023561773.7530094</v>
      </c>
      <c r="CJ21">
        <f>SUM('Yearly Emission'!CG$47:'Yearly Emission'!CG75)</f>
        <v>5851442271.3415365</v>
      </c>
      <c r="CM21">
        <f>SUM('Yearly Emission'!CJ$47:'Yearly Emission'!CJ75)</f>
        <v>1956.5333333333333</v>
      </c>
      <c r="CN21">
        <f>SUM('Yearly Emission'!CK$47:'Yearly Emission'!CK75)</f>
        <v>37352395527.108871</v>
      </c>
      <c r="CO21">
        <f>SUM('Yearly Emission'!CL$47:'Yearly Emission'!CL75)</f>
        <v>17795346668.472271</v>
      </c>
      <c r="CP21">
        <f>SUM('Yearly Emission'!CM$47:'Yearly Emission'!CM75)</f>
        <v>5895413214.3327837</v>
      </c>
      <c r="CQ21">
        <f>SUM('Yearly Emission'!CN$47:'Yearly Emission'!CN75)</f>
        <v>2128619315.6961045</v>
      </c>
      <c r="CR21">
        <f>SUM('Yearly Emission'!CO$47:'Yearly Emission'!CO75)</f>
        <v>21025000727.772301</v>
      </c>
      <c r="CS21">
        <f>SUM('Yearly Emission'!CP$47:'Yearly Emission'!CP75)</f>
        <v>1097082313.8701708</v>
      </c>
      <c r="CT21">
        <f>SUM('Yearly Emission'!CQ$47:'Yearly Emission'!CQ75)</f>
        <v>1720869009.7196479</v>
      </c>
      <c r="CU21">
        <f>SUM('Yearly Emission'!CR$47:'Yearly Emission'!CR75)</f>
        <v>6508062523.8185415</v>
      </c>
      <c r="CV21">
        <f>SUM('Yearly Emission'!CS$47:'Yearly Emission'!CS75)</f>
        <v>31869879186.673859</v>
      </c>
      <c r="CW21">
        <f>SUM('Yearly Emission'!CT$47:'Yearly Emission'!CT75)</f>
        <v>4068422572.2780771</v>
      </c>
      <c r="CX21">
        <f>SUM('Yearly Emission'!CU$47:'Yearly Emission'!CU75)</f>
        <v>8494375437.3514633</v>
      </c>
      <c r="CY21">
        <f>SUM('Yearly Emission'!CV$47:'Yearly Emission'!CV75)</f>
        <v>821044285.5353514</v>
      </c>
      <c r="CZ21">
        <f>SUM('Yearly Emission'!CW$47:'Yearly Emission'!CW75)</f>
        <v>2827270145.148109</v>
      </c>
      <c r="DA21">
        <f>SUM('Yearly Emission'!CX$47:'Yearly Emission'!CX75)</f>
        <v>3428159873.3407764</v>
      </c>
      <c r="DB21">
        <f>SUM('Yearly Emission'!CY$47:'Yearly Emission'!CY75)</f>
        <v>2311497015.9756093</v>
      </c>
      <c r="DC21">
        <f>SUM('Yearly Emission'!CZ$47:'Yearly Emission'!CZ75)</f>
        <v>10620684639.684298</v>
      </c>
      <c r="DE21">
        <f>SUM('Yearly Emission'!DB$47:'Yearly Emission'!DB75)</f>
        <v>33525281415.106186</v>
      </c>
      <c r="DF21">
        <f>SUM('Yearly Emission'!DC$47:'Yearly Emission'!DC75)</f>
        <v>16117050102.008213</v>
      </c>
      <c r="DG21">
        <f>SUM('Yearly Emission'!DD$47:'Yearly Emission'!DD75)</f>
        <v>5539224602.6747904</v>
      </c>
      <c r="DH21">
        <f>SUM('Yearly Emission'!DE$47:'Yearly Emission'!DE75)</f>
        <v>1936509168.1251035</v>
      </c>
      <c r="DI21">
        <f>SUM('Yearly Emission'!DF$47:'Yearly Emission'!DF75)</f>
        <v>19006631803.615314</v>
      </c>
      <c r="DJ21">
        <f>SUM('Yearly Emission'!DG$47:'Yearly Emission'!DG75)</f>
        <v>976048203.13684058</v>
      </c>
      <c r="DK21">
        <f>SUM('Yearly Emission'!DH$47:'Yearly Emission'!DH75)</f>
        <v>1557332685.7447226</v>
      </c>
      <c r="DL21">
        <f>SUM('Yearly Emission'!DI$47:'Yearly Emission'!DI75)</f>
        <v>5828625436.0713482</v>
      </c>
      <c r="DM21">
        <f>SUM('Yearly Emission'!DJ$47:'Yearly Emission'!DJ75)</f>
        <v>28580991225.342152</v>
      </c>
      <c r="DN21">
        <f>SUM('Yearly Emission'!DK$47:'Yearly Emission'!DK75)</f>
        <v>3625681671.0140023</v>
      </c>
      <c r="DO21">
        <f>SUM('Yearly Emission'!DL$47:'Yearly Emission'!DL75)</f>
        <v>7539736487.8498964</v>
      </c>
      <c r="DP21">
        <f>SUM('Yearly Emission'!DM$47:'Yearly Emission'!DM75)</f>
        <v>733964552.05203414</v>
      </c>
      <c r="DQ21">
        <f>SUM('Yearly Emission'!DN$47:'Yearly Emission'!DN75)</f>
        <v>2524479126.1893935</v>
      </c>
      <c r="DR21">
        <f>SUM('Yearly Emission'!DO$47:'Yearly Emission'!DO75)</f>
        <v>3077667192.7517662</v>
      </c>
      <c r="DS21">
        <f>SUM('Yearly Emission'!DP$47:'Yearly Emission'!DP75)</f>
        <v>2055022870.7413254</v>
      </c>
      <c r="DT21">
        <f>SUM('Yearly Emission'!DQ$47:'Yearly Emission'!DQ75)</f>
        <v>9472604443.9353638</v>
      </c>
      <c r="DV21">
        <f>SUM('Yearly Emission'!DS$47:'Yearly Emission'!DS75)</f>
        <v>30423715866.532166</v>
      </c>
      <c r="DW21">
        <f>SUM('Yearly Emission'!DT$47:'Yearly Emission'!DT75)</f>
        <v>15055731440.174026</v>
      </c>
      <c r="DX21">
        <f>SUM('Yearly Emission'!DU$47:'Yearly Emission'!DU75)</f>
        <v>5392322364.7026577</v>
      </c>
      <c r="DY21">
        <f>SUM('Yearly Emission'!DV$47:'Yearly Emission'!DV75)</f>
        <v>1823723752.8567002</v>
      </c>
      <c r="DZ21">
        <f>SUM('Yearly Emission'!DW$47:'Yearly Emission'!DW75)</f>
        <v>17243331143.895451</v>
      </c>
      <c r="EA21">
        <f>SUM('Yearly Emission'!DX$47:'Yearly Emission'!DX75)</f>
        <v>855014092.40351033</v>
      </c>
      <c r="EB21">
        <f>SUM('Yearly Emission'!DY$47:'Yearly Emission'!DY75)</f>
        <v>1469295014.1900671</v>
      </c>
      <c r="EC21">
        <f>SUM('Yearly Emission'!DZ$47:'Yearly Emission'!DZ75)</f>
        <v>5149188348.3241539</v>
      </c>
      <c r="ED21">
        <f>SUM('Yearly Emission'!EA$47:'Yearly Emission'!EA75)</f>
        <v>25292103264.010468</v>
      </c>
      <c r="EE21">
        <f>SUM('Yearly Emission'!EB$47:'Yearly Emission'!EB75)</f>
        <v>3182940769.7499266</v>
      </c>
      <c r="EF21">
        <f>SUM('Yearly Emission'!EC$47:'Yearly Emission'!EC75)</f>
        <v>6585097538.3483334</v>
      </c>
      <c r="EG21">
        <f>SUM('Yearly Emission'!ED$47:'Yearly Emission'!ED75)</f>
        <v>646884818.56871796</v>
      </c>
      <c r="EH21">
        <f>SUM('Yearly Emission'!EE$47:'Yearly Emission'!EE75)</f>
        <v>2221953547.1957588</v>
      </c>
      <c r="EI21">
        <f>SUM('Yearly Emission'!EF$47:'Yearly Emission'!EF75)</f>
        <v>2727174512.1627522</v>
      </c>
      <c r="EJ21">
        <f>SUM('Yearly Emission'!EG$47:'Yearly Emission'!EG75)</f>
        <v>1798548725.5070395</v>
      </c>
      <c r="EK21">
        <f>SUM('Yearly Emission'!EH$47:'Yearly Emission'!EH75)</f>
        <v>8324524248.1864357</v>
      </c>
      <c r="EM21">
        <f>SUM('Yearly Emission'!EJ$47:'Yearly Emission'!EJ75)</f>
        <v>29392611235.755421</v>
      </c>
      <c r="EN21">
        <f>SUM('Yearly Emission'!EK$47:'Yearly Emission'!EK75)</f>
        <v>14938648027.006481</v>
      </c>
      <c r="EO21">
        <f>SUM('Yearly Emission'!EL$47:'Yearly Emission'!EL75)</f>
        <v>5245420126.730526</v>
      </c>
      <c r="EP21">
        <f>SUM('Yearly Emission'!EM$47:'Yearly Emission'!EM75)</f>
        <v>1739009551.8373899</v>
      </c>
      <c r="EQ21">
        <f>SUM('Yearly Emission'!EN$47:'Yearly Emission'!EN75)</f>
        <v>15986822874.598759</v>
      </c>
      <c r="ER21">
        <f>SUM('Yearly Emission'!EO$47:'Yearly Emission'!EO75)</f>
        <v>754536897.95155776</v>
      </c>
      <c r="ES21">
        <f>SUM('Yearly Emission'!EP$47:'Yearly Emission'!EP75)</f>
        <v>1423205803.8744214</v>
      </c>
      <c r="ET21">
        <f>SUM('Yearly Emission'!EQ$47:'Yearly Emission'!EQ75)</f>
        <v>4705117885.1417112</v>
      </c>
      <c r="EU21">
        <f>SUM('Yearly Emission'!ER$47:'Yearly Emission'!ER75)</f>
        <v>22525156967.639923</v>
      </c>
      <c r="EV21">
        <f>SUM('Yearly Emission'!ES$47:'Yearly Emission'!ES75)</f>
        <v>2850293973.3021488</v>
      </c>
      <c r="EW21">
        <f>SUM('Yearly Emission'!ET$47:'Yearly Emission'!ET75)</f>
        <v>5665960196.1162434</v>
      </c>
      <c r="EX21">
        <f>SUM('Yearly Emission'!EU$47:'Yearly Emission'!EU75)</f>
        <v>599075802.14176488</v>
      </c>
      <c r="EY21">
        <f>SUM('Yearly Emission'!EV$47:'Yearly Emission'!EV75)</f>
        <v>2001521046.9201078</v>
      </c>
      <c r="EZ21">
        <f>SUM('Yearly Emission'!EW$47:'Yearly Emission'!EW75)</f>
        <v>2460843156.7045865</v>
      </c>
      <c r="FA21">
        <f>SUM('Yearly Emission'!EX$47:'Yearly Emission'!EX75)</f>
        <v>1587531152.054425</v>
      </c>
      <c r="FB21">
        <f>SUM('Yearly Emission'!EY$47:'Yearly Emission'!EY75)</f>
        <v>7176444052.4375086</v>
      </c>
      <c r="FD21">
        <f>SUM('Yearly Emission'!FA$47:'Yearly Emission'!FA75)</f>
        <v>28713951910.659031</v>
      </c>
      <c r="FE21">
        <f>SUM('Yearly Emission'!FB$47:'Yearly Emission'!FB75)</f>
        <v>14829981974.984892</v>
      </c>
      <c r="FF21">
        <f>SUM('Yearly Emission'!FC$47:'Yearly Emission'!FC75)</f>
        <v>5135319831.7452908</v>
      </c>
      <c r="FG21">
        <f>SUM('Yearly Emission'!FD$47:'Yearly Emission'!FD75)</f>
        <v>1678090978.766006</v>
      </c>
      <c r="FH21">
        <f>SUM('Yearly Emission'!FE$47:'Yearly Emission'!FE75)</f>
        <v>15086279886.346714</v>
      </c>
      <c r="FI21">
        <f>SUM('Yearly Emission'!FF$47:'Yearly Emission'!FF75)</f>
        <v>673490770.47983491</v>
      </c>
      <c r="FJ21">
        <f>SUM('Yearly Emission'!FG$47:'Yearly Emission'!FG75)</f>
        <v>1391313557.5397589</v>
      </c>
      <c r="FK21">
        <f>SUM('Yearly Emission'!FH$47:'Yearly Emission'!FH75)</f>
        <v>4512399071.182725</v>
      </c>
      <c r="FL21">
        <f>SUM('Yearly Emission'!FI$47:'Yearly Emission'!FI75)</f>
        <v>20621198340.733685</v>
      </c>
      <c r="FM21">
        <f>SUM('Yearly Emission'!FJ$47:'Yearly Emission'!FJ75)</f>
        <v>2704973744.4637461</v>
      </c>
      <c r="FN21">
        <f>SUM('Yearly Emission'!FK$47:'Yearly Emission'!FK75)</f>
        <v>5135429143.3632755</v>
      </c>
      <c r="FO21">
        <f>SUM('Yearly Emission'!FL$47:'Yearly Emission'!FL75)</f>
        <v>573372518.26576138</v>
      </c>
      <c r="FP21">
        <f>SUM('Yearly Emission'!FM$47:'Yearly Emission'!FM75)</f>
        <v>1941056570.4029922</v>
      </c>
      <c r="FQ21">
        <f>SUM('Yearly Emission'!FN$47:'Yearly Emission'!FN75)</f>
        <v>2285120284.2335105</v>
      </c>
      <c r="FR21">
        <f>SUM('Yearly Emission'!FO$47:'Yearly Emission'!FO75)</f>
        <v>1433994176.6999216</v>
      </c>
      <c r="FS21">
        <f>SUM('Yearly Emission'!FP$47:'Yearly Emission'!FP75)</f>
        <v>6353613315.2265034</v>
      </c>
      <c r="FV21">
        <f>SUM('Yearly Emission'!FS$47:'Yearly Emission'!FS75)</f>
        <v>1956.5333333333333</v>
      </c>
      <c r="FW21">
        <f>SUM('Yearly Emission'!FT$47:'Yearly Emission'!FT75)</f>
        <v>39930272688.108765</v>
      </c>
      <c r="FX21">
        <f>SUM('Yearly Emission'!FU$47:'Yearly Emission'!FU75)</f>
        <v>17761116074.342186</v>
      </c>
      <c r="FY21">
        <f>SUM('Yearly Emission'!FV$47:'Yearly Emission'!FV75)</f>
        <v>6620675767.3450966</v>
      </c>
      <c r="FZ21">
        <f>SUM('Yearly Emission'!FW$47:'Yearly Emission'!FW75)</f>
        <v>2563675357.5573249</v>
      </c>
      <c r="GA21">
        <f>SUM('Yearly Emission'!FX$47:'Yearly Emission'!FX75)</f>
        <v>18045674552.853958</v>
      </c>
      <c r="GB21">
        <f>SUM('Yearly Emission'!FY$47:'Yearly Emission'!FY75)</f>
        <v>532447060.50460672</v>
      </c>
      <c r="GC21">
        <f>SUM('Yearly Emission'!FZ$47:'Yearly Emission'!FZ75)</f>
        <v>1709089597.8375728</v>
      </c>
      <c r="GD21">
        <f>SUM('Yearly Emission'!GA$47:'Yearly Emission'!GA75)</f>
        <v>11305783847.948877</v>
      </c>
      <c r="GE21">
        <f>SUM('Yearly Emission'!GB$47:'Yearly Emission'!GB75)</f>
        <v>34886356699.490273</v>
      </c>
      <c r="GF21">
        <f>SUM('Yearly Emission'!GC$47:'Yearly Emission'!GC75)</f>
        <v>4440965249.2756529</v>
      </c>
      <c r="GG21">
        <f>SUM('Yearly Emission'!GD$47:'Yearly Emission'!GD75)</f>
        <v>6930680406.1526909</v>
      </c>
      <c r="GH21">
        <f>SUM('Yearly Emission'!GE$47:'Yearly Emission'!GE75)</f>
        <v>930254381.29347789</v>
      </c>
      <c r="GI21">
        <f>SUM('Yearly Emission'!GF$47:'Yearly Emission'!GF75)</f>
        <v>2193896241.1749172</v>
      </c>
      <c r="GJ21">
        <f>SUM('Yearly Emission'!GG$47:'Yearly Emission'!GG75)</f>
        <v>2997004284.7327905</v>
      </c>
      <c r="GK21">
        <f>SUM('Yearly Emission'!GH$47:'Yearly Emission'!GH75)</f>
        <v>2394958609.2570176</v>
      </c>
      <c r="GL21">
        <f>SUM('Yearly Emission'!GI$47:'Yearly Emission'!GI75)</f>
        <v>11839152161.963223</v>
      </c>
      <c r="GN21">
        <f>SUM('Yearly Emission'!GK$47:'Yearly Emission'!GK75)</f>
        <v>36580292927.877243</v>
      </c>
      <c r="GO21">
        <f>SUM('Yearly Emission'!GL$47:'Yearly Emission'!GL75)</f>
        <v>16286855319.474052</v>
      </c>
      <c r="GP21">
        <f>SUM('Yearly Emission'!GM$47:'Yearly Emission'!GM75)</f>
        <v>6012350630.9585028</v>
      </c>
      <c r="GQ21">
        <f>SUM('Yearly Emission'!GN$47:'Yearly Emission'!GN75)</f>
        <v>2346500263.8399243</v>
      </c>
      <c r="GR21">
        <f>SUM('Yearly Emission'!GO$47:'Yearly Emission'!GO75)</f>
        <v>16480946408.472845</v>
      </c>
      <c r="GS21">
        <f>SUM('Yearly Emission'!GP$47:'Yearly Emission'!GP75)</f>
        <v>483604804.93395722</v>
      </c>
      <c r="GT21">
        <f>SUM('Yearly Emission'!GQ$47:'Yearly Emission'!GQ75)</f>
        <v>1548876664.5385776</v>
      </c>
      <c r="GU21">
        <f>SUM('Yearly Emission'!GR$47:'Yearly Emission'!GR75)</f>
        <v>10169093971.295935</v>
      </c>
      <c r="GV21">
        <f>SUM('Yearly Emission'!GS$47:'Yearly Emission'!GS75)</f>
        <v>30786505780.256977</v>
      </c>
      <c r="GW21">
        <f>SUM('Yearly Emission'!GT$47:'Yearly Emission'!GT75)</f>
        <v>3943415656.6873589</v>
      </c>
      <c r="GX21">
        <f>SUM('Yearly Emission'!GU$47:'Yearly Emission'!GU75)</f>
        <v>6203525576.0883312</v>
      </c>
      <c r="GY21">
        <f>SUM('Yearly Emission'!GV$47:'Yearly Emission'!GV75)</f>
        <v>832882475.21647501</v>
      </c>
      <c r="GZ21">
        <f>SUM('Yearly Emission'!GW$47:'Yearly Emission'!GW75)</f>
        <v>1978832169.6936007</v>
      </c>
      <c r="HA21">
        <f>SUM('Yearly Emission'!GX$47:'Yearly Emission'!GX75)</f>
        <v>2605981883.9340806</v>
      </c>
      <c r="HB21">
        <f>SUM('Yearly Emission'!GY$47:'Yearly Emission'!GY75)</f>
        <v>2129032280.4671974</v>
      </c>
      <c r="HC21">
        <f>SUM('Yearly Emission'!GZ$47:'Yearly Emission'!GZ75)</f>
        <v>10551404371.562973</v>
      </c>
      <c r="HE21">
        <f>SUM('Yearly Emission'!HB$47:'Yearly Emission'!HB75)</f>
        <v>34448517647.410805</v>
      </c>
      <c r="HF21">
        <f>SUM('Yearly Emission'!HC$47:'Yearly Emission'!HC75)</f>
        <v>14957478795.619497</v>
      </c>
      <c r="HG21">
        <f>SUM('Yearly Emission'!HD$47:'Yearly Emission'!HD75)</f>
        <v>5499217453.144722</v>
      </c>
      <c r="HH21">
        <f>SUM('Yearly Emission'!HE$47:'Yearly Emission'!HE75)</f>
        <v>2243713818.9071407</v>
      </c>
      <c r="HI21">
        <f>SUM('Yearly Emission'!HF$47:'Yearly Emission'!HF75)</f>
        <v>15047507885.019756</v>
      </c>
      <c r="HJ21">
        <f>SUM('Yearly Emission'!HG$47:'Yearly Emission'!HG75)</f>
        <v>450330891.79657513</v>
      </c>
      <c r="HK21">
        <f>SUM('Yearly Emission'!HH$47:'Yearly Emission'!HH75)</f>
        <v>1388663731.2395823</v>
      </c>
      <c r="HL21">
        <f>SUM('Yearly Emission'!HI$47:'Yearly Emission'!HI75)</f>
        <v>9032407878.4145794</v>
      </c>
      <c r="HM21">
        <f>SUM('Yearly Emission'!HJ$47:'Yearly Emission'!HJ75)</f>
        <v>26686654861.023697</v>
      </c>
      <c r="HN21">
        <f>SUM('Yearly Emission'!HK$47:'Yearly Emission'!HK75)</f>
        <v>3445866064.0990701</v>
      </c>
      <c r="HO21">
        <f>SUM('Yearly Emission'!HL$47:'Yearly Emission'!HL75)</f>
        <v>5819310241.6530533</v>
      </c>
      <c r="HP21">
        <f>SUM('Yearly Emission'!HM$47:'Yearly Emission'!HM75)</f>
        <v>736798287.86635435</v>
      </c>
      <c r="HQ21">
        <f>SUM('Yearly Emission'!HN$47:'Yearly Emission'!HN75)</f>
        <v>1763768098.2122862</v>
      </c>
      <c r="HR21">
        <f>SUM('Yearly Emission'!HO$47:'Yearly Emission'!HO75)</f>
        <v>2230534246.9486952</v>
      </c>
      <c r="HS21">
        <f>SUM('Yearly Emission'!HP$47:'Yearly Emission'!HP75)</f>
        <v>1863105951.6773801</v>
      </c>
      <c r="HT21">
        <f>SUM('Yearly Emission'!HQ$47:'Yearly Emission'!HQ75)</f>
        <v>9263656581.1627254</v>
      </c>
      <c r="HV21">
        <f>SUM('Yearly Emission'!HS$47:'Yearly Emission'!HS75)</f>
        <v>33060339576.275955</v>
      </c>
      <c r="HW21">
        <f>SUM('Yearly Emission'!HT$47:'Yearly Emission'!HT75)</f>
        <v>14472879445.773767</v>
      </c>
      <c r="HX21">
        <f>SUM('Yearly Emission'!HU$47:'Yearly Emission'!HU75)</f>
        <v>5410772353.5401573</v>
      </c>
      <c r="HY21">
        <f>SUM('Yearly Emission'!HV$47:'Yearly Emission'!HV75)</f>
        <v>2180066121.7077746</v>
      </c>
      <c r="HZ21">
        <f>SUM('Yearly Emission'!HW$47:'Yearly Emission'!HW75)</f>
        <v>14393198946.707235</v>
      </c>
      <c r="IA21">
        <f>SUM('Yearly Emission'!HX$47:'Yearly Emission'!HX75)</f>
        <v>434188083.33721024</v>
      </c>
      <c r="IB21">
        <f>SUM('Yearly Emission'!HY$47:'Yearly Emission'!HY75)</f>
        <v>1337923707.2150588</v>
      </c>
      <c r="IC21">
        <f>SUM('Yearly Emission'!HZ$47:'Yearly Emission'!HZ75)</f>
        <v>8629201180.9579163</v>
      </c>
      <c r="ID21">
        <f>SUM('Yearly Emission'!IA$47:'Yearly Emission'!IA75)</f>
        <v>24637625320.472958</v>
      </c>
      <c r="IE21">
        <f>SUM('Yearly Emission'!IB$47:'Yearly Emission'!IB75)</f>
        <v>3181003553.9363265</v>
      </c>
      <c r="IF21">
        <f>SUM('Yearly Emission'!IC$47:'Yearly Emission'!IC75)</f>
        <v>5617903643.3251028</v>
      </c>
      <c r="IG21">
        <f>SUM('Yearly Emission'!ID$47:'Yearly Emission'!ID75)</f>
        <v>684628519.10371649</v>
      </c>
      <c r="IH21">
        <f>SUM('Yearly Emission'!IE$47:'Yearly Emission'!IE75)</f>
        <v>1568790661.2557735</v>
      </c>
      <c r="II21">
        <f>SUM('Yearly Emission'!IF$47:'Yearly Emission'!IF75)</f>
        <v>2063859321.1840842</v>
      </c>
      <c r="IJ21">
        <f>SUM('Yearly Emission'!IG$47:'Yearly Emission'!IG75)</f>
        <v>1638430542.9897547</v>
      </c>
      <c r="IK21">
        <f>SUM('Yearly Emission'!IH$47:'Yearly Emission'!IH75)</f>
        <v>8357806743.4632063</v>
      </c>
      <c r="IM21">
        <f>SUM('Yearly Emission'!IJ$47:'Yearly Emission'!IJ75)</f>
        <v>32116306385.548267</v>
      </c>
      <c r="IN21">
        <f>SUM('Yearly Emission'!IK$47:'Yearly Emission'!IK75)</f>
        <v>14162228207.968735</v>
      </c>
      <c r="IO21">
        <f>SUM('Yearly Emission'!IL$47:'Yearly Emission'!IL75)</f>
        <v>5326060492.958704</v>
      </c>
      <c r="IP21">
        <f>SUM('Yearly Emission'!IM$47:'Yearly Emission'!IM75)</f>
        <v>2139878214.4027903</v>
      </c>
      <c r="IQ21">
        <f>SUM('Yearly Emission'!IN$47:'Yearly Emission'!IN75)</f>
        <v>13941033886.847784</v>
      </c>
      <c r="IR21">
        <f>SUM('Yearly Emission'!IO$47:'Yearly Emission'!IO75)</f>
        <v>421498609.75910485</v>
      </c>
      <c r="IS21">
        <f>SUM('Yearly Emission'!IP$47:'Yearly Emission'!IP75)</f>
        <v>1315018895.7354784</v>
      </c>
      <c r="IT21">
        <f>SUM('Yearly Emission'!IQ$47:'Yearly Emission'!IQ75)</f>
        <v>8406959865.4591637</v>
      </c>
      <c r="IU21">
        <f>SUM('Yearly Emission'!IR$47:'Yearly Emission'!IR75)</f>
        <v>23596954309.712841</v>
      </c>
      <c r="IV21">
        <f>SUM('Yearly Emission'!IS$47:'Yearly Emission'!IS75)</f>
        <v>3007908466.676744</v>
      </c>
      <c r="IW21">
        <f>SUM('Yearly Emission'!IT$47:'Yearly Emission'!IT75)</f>
        <v>5494849647.6778746</v>
      </c>
      <c r="IX21">
        <f>SUM('Yearly Emission'!IU$47:'Yearly Emission'!IU75)</f>
        <v>648646412.58475864</v>
      </c>
      <c r="IY21">
        <f>SUM('Yearly Emission'!IV$47:'Yearly Emission'!IV75)</f>
        <v>1502351112.7673531</v>
      </c>
      <c r="IZ21">
        <f>SUM('Yearly Emission'!IW$47:'Yearly Emission'!IW75)</f>
        <v>1924613047.9527366</v>
      </c>
      <c r="JA21">
        <f>SUM('Yearly Emission'!IX$47:'Yearly Emission'!IX75)</f>
        <v>1529690046.2884917</v>
      </c>
      <c r="JB21">
        <f>SUM('Yearly Emission'!IY$47:'Yearly Emission'!IY75)</f>
        <v>7964177167.0642605</v>
      </c>
    </row>
    <row r="22" spans="4:262" x14ac:dyDescent="0.25">
      <c r="D22">
        <v>2039</v>
      </c>
      <c r="E22">
        <f>SUM('Yearly Emission'!B$47:'Yearly Emission'!B76)</f>
        <v>32353937925.127354</v>
      </c>
      <c r="F22">
        <f>SUM('Yearly Emission'!C$47:'Yearly Emission'!C76)</f>
        <v>15879498172.281796</v>
      </c>
      <c r="G22">
        <f>SUM('Yearly Emission'!D$47:'Yearly Emission'!D76)</f>
        <v>4852565785.1548405</v>
      </c>
      <c r="H22">
        <f>SUM('Yearly Emission'!E$47:'Yearly Emission'!E76)</f>
        <v>2190339145.5432506</v>
      </c>
      <c r="I22">
        <f>SUM('Yearly Emission'!F$47:'Yearly Emission'!F76)</f>
        <v>21825190344.328434</v>
      </c>
      <c r="J22">
        <f>SUM('Yearly Emission'!G$47:'Yearly Emission'!G76)</f>
        <v>947671262.86446702</v>
      </c>
      <c r="K22">
        <f>SUM('Yearly Emission'!H$47:'Yearly Emission'!H76)</f>
        <v>1318886064.7276063</v>
      </c>
      <c r="L22">
        <f>SUM('Yearly Emission'!I$47:'Yearly Emission'!I76)</f>
        <v>5072629484.414216</v>
      </c>
      <c r="M22">
        <f>SUM('Yearly Emission'!J$47:'Yearly Emission'!J76)</f>
        <v>31821453990.140026</v>
      </c>
      <c r="N22">
        <f>SUM('Yearly Emission'!K$47:'Yearly Emission'!K76)</f>
        <v>3926630425.8453455</v>
      </c>
      <c r="O22">
        <f>SUM('Yearly Emission'!L$47:'Yearly Emission'!L76)</f>
        <v>4831342076.2154436</v>
      </c>
      <c r="P22">
        <f>SUM('Yearly Emission'!M$47:'Yearly Emission'!M76)</f>
        <v>724222975.53221655</v>
      </c>
      <c r="Q22">
        <f>SUM('Yearly Emission'!N$47:'Yearly Emission'!N76)</f>
        <v>2625451162.6586132</v>
      </c>
      <c r="R22">
        <f>SUM('Yearly Emission'!O$47:'Yearly Emission'!O76)</f>
        <v>1964540307.8165698</v>
      </c>
      <c r="S22">
        <f>SUM('Yearly Emission'!P$47:'Yearly Emission'!P76)</f>
        <v>1638948722.2514822</v>
      </c>
      <c r="T22">
        <f>SUM('Yearly Emission'!Q$47:'Yearly Emission'!Q76)</f>
        <v>9321634376.4931335</v>
      </c>
      <c r="V22">
        <f>SUM('Yearly Emission'!S$47:'Yearly Emission'!S76)</f>
        <v>30191193019.1493</v>
      </c>
      <c r="W22">
        <f>SUM('Yearly Emission'!T$47:'Yearly Emission'!T76)</f>
        <v>14531385492.625051</v>
      </c>
      <c r="X22">
        <f>SUM('Yearly Emission'!U$47:'Yearly Emission'!U76)</f>
        <v>4462970584.2016602</v>
      </c>
      <c r="Y22">
        <f>SUM('Yearly Emission'!V$47:'Yearly Emission'!V76)</f>
        <v>1988234170.6988702</v>
      </c>
      <c r="Z22">
        <f>SUM('Yearly Emission'!W$47:'Yearly Emission'!W76)</f>
        <v>19796404243.110924</v>
      </c>
      <c r="AA22">
        <f>SUM('Yearly Emission'!X$47:'Yearly Emission'!X76)</f>
        <v>857194963.78502631</v>
      </c>
      <c r="AB22">
        <f>SUM('Yearly Emission'!Y$47:'Yearly Emission'!Y76)</f>
        <v>1237643675.6002657</v>
      </c>
      <c r="AC22">
        <f>SUM('Yearly Emission'!Z$47:'Yearly Emission'!Z76)</f>
        <v>4601055418.5770092</v>
      </c>
      <c r="AD22">
        <f>SUM('Yearly Emission'!AA$47:'Yearly Emission'!AA76)</f>
        <v>28803560278.024639</v>
      </c>
      <c r="AE22">
        <f>SUM('Yearly Emission'!AB$47:'Yearly Emission'!AB76)</f>
        <v>3551492917.2989955</v>
      </c>
      <c r="AF22">
        <f>SUM('Yearly Emission'!AC$47:'Yearly Emission'!AC76)</f>
        <v>4364875647.0764523</v>
      </c>
      <c r="AG22">
        <f>SUM('Yearly Emission'!AD$47:'Yearly Emission'!AD76)</f>
        <v>656716411.4734199</v>
      </c>
      <c r="AH22">
        <f>SUM('Yearly Emission'!AE$47:'Yearly Emission'!AE76)</f>
        <v>2377199021.0005693</v>
      </c>
      <c r="AI22">
        <f>SUM('Yearly Emission'!AF$47:'Yearly Emission'!AF76)</f>
        <v>1770676274.6627712</v>
      </c>
      <c r="AJ22">
        <f>SUM('Yearly Emission'!AG$47:'Yearly Emission'!AG76)</f>
        <v>1482057510.3811905</v>
      </c>
      <c r="AK22">
        <f>SUM('Yearly Emission'!AH$47:'Yearly Emission'!AH76)</f>
        <v>8435354625.5659781</v>
      </c>
      <c r="AM22">
        <f>SUM('Yearly Emission'!AJ$47:'Yearly Emission'!AJ76)</f>
        <v>28769880087.617867</v>
      </c>
      <c r="AN22">
        <f>SUM('Yearly Emission'!AK$47:'Yearly Emission'!AK76)</f>
        <v>13363851095.196011</v>
      </c>
      <c r="AO22">
        <f>SUM('Yearly Emission'!AL$47:'Yearly Emission'!AL76)</f>
        <v>4293753654.8705735</v>
      </c>
      <c r="AP22">
        <f>SUM('Yearly Emission'!AM$47:'Yearly Emission'!AM76)</f>
        <v>1790648992.7231567</v>
      </c>
      <c r="AQ22">
        <f>SUM('Yearly Emission'!AN$47:'Yearly Emission'!AN76)</f>
        <v>17767618141.893414</v>
      </c>
      <c r="AR22">
        <f>SUM('Yearly Emission'!AO$47:'Yearly Emission'!AO76)</f>
        <v>766718664.70558572</v>
      </c>
      <c r="AS22">
        <f>SUM('Yearly Emission'!AP$47:'Yearly Emission'!AP76)</f>
        <v>1189409872.6392014</v>
      </c>
      <c r="AT22">
        <f>SUM('Yearly Emission'!AQ$47:'Yearly Emission'!AQ76)</f>
        <v>4129481352.7397909</v>
      </c>
      <c r="AU22">
        <f>SUM('Yearly Emission'!AR$47:'Yearly Emission'!AR76)</f>
        <v>25785666565.909252</v>
      </c>
      <c r="AV22">
        <f>SUM('Yearly Emission'!AS$47:'Yearly Emission'!AS76)</f>
        <v>3176355408.7526407</v>
      </c>
      <c r="AW22">
        <f>SUM('Yearly Emission'!AT$47:'Yearly Emission'!AT76)</f>
        <v>3898409217.9374561</v>
      </c>
      <c r="AX22">
        <f>SUM('Yearly Emission'!AU$47:'Yearly Emission'!AU76)</f>
        <v>589209847.41462314</v>
      </c>
      <c r="AY22">
        <f>SUM('Yearly Emission'!AV$47:'Yearly Emission'!AV76)</f>
        <v>2128946879.3425283</v>
      </c>
      <c r="AZ22">
        <f>SUM('Yearly Emission'!AW$47:'Yearly Emission'!AW76)</f>
        <v>1576812241.5089695</v>
      </c>
      <c r="BA22">
        <f>SUM('Yearly Emission'!AX$47:'Yearly Emission'!AX76)</f>
        <v>1325166298.5108976</v>
      </c>
      <c r="BB22">
        <f>SUM('Yearly Emission'!AY$47:'Yearly Emission'!AY76)</f>
        <v>7549074874.6388206</v>
      </c>
      <c r="BD22">
        <f>SUM('Yearly Emission'!BA$47:'Yearly Emission'!BA76)</f>
        <v>27687531271.447605</v>
      </c>
      <c r="BE22">
        <f>SUM('Yearly Emission'!BB$47:'Yearly Emission'!BB76)</f>
        <v>12476649044.693586</v>
      </c>
      <c r="BF22">
        <f>SUM('Yearly Emission'!BC$47:'Yearly Emission'!BC76)</f>
        <v>4204316346.0894156</v>
      </c>
      <c r="BG22">
        <f>SUM('Yearly Emission'!BD$47:'Yearly Emission'!BD76)</f>
        <v>1686301526.8499165</v>
      </c>
      <c r="BH22">
        <f>SUM('Yearly Emission'!BE$47:'Yearly Emission'!BE76)</f>
        <v>16112699622.953394</v>
      </c>
      <c r="BI22">
        <f>SUM('Yearly Emission'!BF$47:'Yearly Emission'!BF76)</f>
        <v>676242365.62614572</v>
      </c>
      <c r="BJ22">
        <f>SUM('Yearly Emission'!BG$47:'Yearly Emission'!BG76)</f>
        <v>1158300911.5269969</v>
      </c>
      <c r="BK22">
        <f>SUM('Yearly Emission'!BH$47:'Yearly Emission'!BH76)</f>
        <v>3708536092.4272771</v>
      </c>
      <c r="BL22">
        <f>SUM('Yearly Emission'!BI$47:'Yearly Emission'!BI76)</f>
        <v>22793349395.020981</v>
      </c>
      <c r="BM22">
        <f>SUM('Yearly Emission'!BJ$47:'Yearly Emission'!BJ76)</f>
        <v>2801217900.2062831</v>
      </c>
      <c r="BN22">
        <f>SUM('Yearly Emission'!BK$47:'Yearly Emission'!BK76)</f>
        <v>3431942788.7984633</v>
      </c>
      <c r="BO22">
        <f>SUM('Yearly Emission'!BL$47:'Yearly Emission'!BL76)</f>
        <v>536878865.9614948</v>
      </c>
      <c r="BP22">
        <f>SUM('Yearly Emission'!BM$47:'Yearly Emission'!BM76)</f>
        <v>1880694737.684485</v>
      </c>
      <c r="BQ22">
        <f>SUM('Yearly Emission'!BN$47:'Yearly Emission'!BN76)</f>
        <v>1382948208.3551674</v>
      </c>
      <c r="BR22">
        <f>SUM('Yearly Emission'!BO$47:'Yearly Emission'!BO76)</f>
        <v>1168275086.6406062</v>
      </c>
      <c r="BS22">
        <f>SUM('Yearly Emission'!BP$47:'Yearly Emission'!BP76)</f>
        <v>6662795123.7116652</v>
      </c>
      <c r="BU22">
        <f>SUM('Yearly Emission'!BR$47:'Yearly Emission'!BR76)</f>
        <v>26831672853.488651</v>
      </c>
      <c r="BV22">
        <f>SUM('Yearly Emission'!BS$47:'Yearly Emission'!BS76)</f>
        <v>12011204973.685181</v>
      </c>
      <c r="BW22">
        <f>SUM('Yearly Emission'!BT$47:'Yearly Emission'!BT76)</f>
        <v>4136755844.9433494</v>
      </c>
      <c r="BX22">
        <f>SUM('Yearly Emission'!BU$47:'Yearly Emission'!BU76)</f>
        <v>1626681088.6543477</v>
      </c>
      <c r="BY22">
        <f>SUM('Yearly Emission'!BV$47:'Yearly Emission'!BV76)</f>
        <v>15143526776.636305</v>
      </c>
      <c r="BZ22">
        <f>SUM('Yearly Emission'!BW$47:'Yearly Emission'!BW76)</f>
        <v>601554957.57137239</v>
      </c>
      <c r="CA22">
        <f>SUM('Yearly Emission'!BX$47:'Yearly Emission'!BX76)</f>
        <v>1129968663.3498156</v>
      </c>
      <c r="CB22">
        <f>SUM('Yearly Emission'!BY$47:'Yearly Emission'!BY76)</f>
        <v>3467051393.4111218</v>
      </c>
      <c r="CC22">
        <f>SUM('Yearly Emission'!BZ$47:'Yearly Emission'!BZ76)</f>
        <v>20888756050.782742</v>
      </c>
      <c r="CD22">
        <f>SUM('Yearly Emission'!CA$47:'Yearly Emission'!CA76)</f>
        <v>2508465471.3490224</v>
      </c>
      <c r="CE22">
        <f>SUM('Yearly Emission'!CB$47:'Yearly Emission'!CB76)</f>
        <v>3031238987.3787842</v>
      </c>
      <c r="CF22">
        <f>SUM('Yearly Emission'!CC$47:'Yearly Emission'!CC76)</f>
        <v>501272473.55163312</v>
      </c>
      <c r="CG22">
        <f>SUM('Yearly Emission'!CD$47:'Yearly Emission'!CD76)</f>
        <v>1676814896.5386462</v>
      </c>
      <c r="CH22">
        <f>SUM('Yearly Emission'!CE$47:'Yearly Emission'!CE76)</f>
        <v>1189084175.2013652</v>
      </c>
      <c r="CI22">
        <f>SUM('Yearly Emission'!CF$47:'Yearly Emission'!CF76)</f>
        <v>1023561773.7530094</v>
      </c>
      <c r="CJ22">
        <f>SUM('Yearly Emission'!CG$47:'Yearly Emission'!CG76)</f>
        <v>5851442271.3415365</v>
      </c>
      <c r="CM22">
        <f>SUM('Yearly Emission'!CJ$47:'Yearly Emission'!CJ76)</f>
        <v>2024.5</v>
      </c>
      <c r="CN22">
        <f>SUM('Yearly Emission'!CK$47:'Yearly Emission'!CK76)</f>
        <v>39046559397.629471</v>
      </c>
      <c r="CO22">
        <f>SUM('Yearly Emission'!CL$47:'Yearly Emission'!CL76)</f>
        <v>17917626185.990513</v>
      </c>
      <c r="CP22">
        <f>SUM('Yearly Emission'!CM$47:'Yearly Emission'!CM76)</f>
        <v>6162111920.5961428</v>
      </c>
      <c r="CQ22">
        <f>SUM('Yearly Emission'!CN$47:'Yearly Emission'!CN76)</f>
        <v>2164455434.3606586</v>
      </c>
      <c r="CR22">
        <f>SUM('Yearly Emission'!CO$47:'Yearly Emission'!CO76)</f>
        <v>21538846796.22591</v>
      </c>
      <c r="CS22">
        <f>SUM('Yearly Emission'!CP$47:'Yearly Emission'!CP76)</f>
        <v>1147147135.8467114</v>
      </c>
      <c r="CT22">
        <f>SUM('Yearly Emission'!CQ$47:'Yearly Emission'!CQ76)</f>
        <v>1771575632.6258283</v>
      </c>
      <c r="CU22">
        <f>SUM('Yearly Emission'!CR$47:'Yearly Emission'!CR76)</f>
        <v>6896087188.3332691</v>
      </c>
      <c r="CV22">
        <f>SUM('Yearly Emission'!CS$47:'Yearly Emission'!CS76)</f>
        <v>33894990589.2686</v>
      </c>
      <c r="CW22">
        <f>SUM('Yearly Emission'!CT$47:'Yearly Emission'!CT76)</f>
        <v>4409461014.3699112</v>
      </c>
      <c r="CX22">
        <f>SUM('Yearly Emission'!CU$47:'Yearly Emission'!CU76)</f>
        <v>9129603882.8077087</v>
      </c>
      <c r="CY22">
        <f>SUM('Yearly Emission'!CV$47:'Yearly Emission'!CV76)</f>
        <v>874884156.75275576</v>
      </c>
      <c r="CZ22">
        <f>SUM('Yearly Emission'!CW$47:'Yearly Emission'!CW76)</f>
        <v>2990021343.2615852</v>
      </c>
      <c r="DA22">
        <f>SUM('Yearly Emission'!CX$47:'Yearly Emission'!CX76)</f>
        <v>3563063042.7645679</v>
      </c>
      <c r="DB22">
        <f>SUM('Yearly Emission'!CY$47:'Yearly Emission'!CY76)</f>
        <v>2444930101.2299895</v>
      </c>
      <c r="DC22">
        <f>SUM('Yearly Emission'!CZ$47:'Yearly Emission'!CZ76)</f>
        <v>11489701079.038321</v>
      </c>
      <c r="DE22">
        <f>SUM('Yearly Emission'!DB$47:'Yearly Emission'!DB76)</f>
        <v>34227295141.802372</v>
      </c>
      <c r="DF22">
        <f>SUM('Yearly Emission'!DC$47:'Yearly Emission'!DC76)</f>
        <v>16185000672.74151</v>
      </c>
      <c r="DG22">
        <f>SUM('Yearly Emission'!DD$47:'Yearly Emission'!DD76)</f>
        <v>5571434076.6908474</v>
      </c>
      <c r="DH22">
        <f>SUM('Yearly Emission'!DE$47:'Yearly Emission'!DE76)</f>
        <v>1936509168.1251035</v>
      </c>
      <c r="DI22">
        <f>SUM('Yearly Emission'!DF$47:'Yearly Emission'!DF76)</f>
        <v>19084138557.24081</v>
      </c>
      <c r="DJ22">
        <f>SUM('Yearly Emission'!DG$47:'Yearly Emission'!DG76)</f>
        <v>995056301.05023634</v>
      </c>
      <c r="DK22">
        <f>SUM('Yearly Emission'!DH$47:'Yearly Emission'!DH76)</f>
        <v>1570150378.2403765</v>
      </c>
      <c r="DL22">
        <f>SUM('Yearly Emission'!DI$47:'Yearly Emission'!DI76)</f>
        <v>6027693833.3379574</v>
      </c>
      <c r="DM22">
        <f>SUM('Yearly Emission'!DJ$47:'Yearly Emission'!DJ76)</f>
        <v>29678309175.74324</v>
      </c>
      <c r="DN22">
        <f>SUM('Yearly Emission'!DK$47:'Yearly Emission'!DK76)</f>
        <v>3830052195.5481763</v>
      </c>
      <c r="DO22">
        <f>SUM('Yearly Emission'!DL$47:'Yearly Emission'!DL76)</f>
        <v>7894410918.0639124</v>
      </c>
      <c r="DP22">
        <f>SUM('Yearly Emission'!DM$47:'Yearly Emission'!DM76)</f>
        <v>762912562.02764928</v>
      </c>
      <c r="DQ22">
        <f>SUM('Yearly Emission'!DN$47:'Yearly Emission'!DN76)</f>
        <v>2604157982.8922167</v>
      </c>
      <c r="DR22">
        <f>SUM('Yearly Emission'!DO$47:'Yearly Emission'!DO76)</f>
        <v>3126766541.4949293</v>
      </c>
      <c r="DS22">
        <f>SUM('Yearly Emission'!DP$47:'Yearly Emission'!DP76)</f>
        <v>2118600920.6523275</v>
      </c>
      <c r="DT22">
        <f>SUM('Yearly Emission'!DQ$47:'Yearly Emission'!DQ76)</f>
        <v>9989495778.5961342</v>
      </c>
      <c r="DV22">
        <f>SUM('Yearly Emission'!DS$47:'Yearly Emission'!DS76)</f>
        <v>30423715866.532166</v>
      </c>
      <c r="DW22">
        <f>SUM('Yearly Emission'!DT$47:'Yearly Emission'!DT76)</f>
        <v>15055731440.174026</v>
      </c>
      <c r="DX22">
        <f>SUM('Yearly Emission'!DU$47:'Yearly Emission'!DU76)</f>
        <v>5392322364.7026577</v>
      </c>
      <c r="DY22">
        <f>SUM('Yearly Emission'!DV$47:'Yearly Emission'!DV76)</f>
        <v>1823723752.8567002</v>
      </c>
      <c r="DZ22">
        <f>SUM('Yearly Emission'!DW$47:'Yearly Emission'!DW76)</f>
        <v>17243331143.895451</v>
      </c>
      <c r="EA22">
        <f>SUM('Yearly Emission'!DX$47:'Yearly Emission'!DX76)</f>
        <v>855014092.40351033</v>
      </c>
      <c r="EB22">
        <f>SUM('Yearly Emission'!DY$47:'Yearly Emission'!DY76)</f>
        <v>1469295014.1900671</v>
      </c>
      <c r="EC22">
        <f>SUM('Yearly Emission'!DZ$47:'Yearly Emission'!DZ76)</f>
        <v>5159300478.3426447</v>
      </c>
      <c r="ED22">
        <f>SUM('Yearly Emission'!EA$47:'Yearly Emission'!EA76)</f>
        <v>25461627762.217892</v>
      </c>
      <c r="EE22">
        <f>SUM('Yearly Emission'!EB$47:'Yearly Emission'!EB76)</f>
        <v>3250643376.7264414</v>
      </c>
      <c r="EF22">
        <f>SUM('Yearly Emission'!EC$47:'Yearly Emission'!EC76)</f>
        <v>6659217953.320117</v>
      </c>
      <c r="EG22">
        <f>SUM('Yearly Emission'!ED$47:'Yearly Emission'!ED76)</f>
        <v>650940967.30254376</v>
      </c>
      <c r="EH22">
        <f>SUM('Yearly Emission'!EE$47:'Yearly Emission'!EE76)</f>
        <v>2221953547.1957588</v>
      </c>
      <c r="EI22">
        <f>SUM('Yearly Emission'!EF$47:'Yearly Emission'!EF76)</f>
        <v>2727174512.1627522</v>
      </c>
      <c r="EJ22">
        <f>SUM('Yearly Emission'!EG$47:'Yearly Emission'!EG76)</f>
        <v>1798548725.5070395</v>
      </c>
      <c r="EK22">
        <f>SUM('Yearly Emission'!EH$47:'Yearly Emission'!EH76)</f>
        <v>8489290478.1539536</v>
      </c>
      <c r="EM22">
        <f>SUM('Yearly Emission'!EJ$47:'Yearly Emission'!EJ76)</f>
        <v>29392611235.755421</v>
      </c>
      <c r="EN22">
        <f>SUM('Yearly Emission'!EK$47:'Yearly Emission'!EK76)</f>
        <v>14938648027.006481</v>
      </c>
      <c r="EO22">
        <f>SUM('Yearly Emission'!EL$47:'Yearly Emission'!EL76)</f>
        <v>5245420126.730526</v>
      </c>
      <c r="EP22">
        <f>SUM('Yearly Emission'!EM$47:'Yearly Emission'!EM76)</f>
        <v>1739009551.8373899</v>
      </c>
      <c r="EQ22">
        <f>SUM('Yearly Emission'!EN$47:'Yearly Emission'!EN76)</f>
        <v>15986822874.598759</v>
      </c>
      <c r="ER22">
        <f>SUM('Yearly Emission'!EO$47:'Yearly Emission'!EO76)</f>
        <v>754536897.95155776</v>
      </c>
      <c r="ES22">
        <f>SUM('Yearly Emission'!EP$47:'Yearly Emission'!EP76)</f>
        <v>1423205803.8744214</v>
      </c>
      <c r="ET22">
        <f>SUM('Yearly Emission'!EQ$47:'Yearly Emission'!EQ76)</f>
        <v>4705117885.1417112</v>
      </c>
      <c r="EU22">
        <f>SUM('Yearly Emission'!ER$47:'Yearly Emission'!ER76)</f>
        <v>22525156967.639923</v>
      </c>
      <c r="EV22">
        <f>SUM('Yearly Emission'!ES$47:'Yearly Emission'!ES76)</f>
        <v>2850293973.3021488</v>
      </c>
      <c r="EW22">
        <f>SUM('Yearly Emission'!ET$47:'Yearly Emission'!ET76)</f>
        <v>5665960196.1162434</v>
      </c>
      <c r="EX22">
        <f>SUM('Yearly Emission'!EU$47:'Yearly Emission'!EU76)</f>
        <v>599075802.14176488</v>
      </c>
      <c r="EY22">
        <f>SUM('Yearly Emission'!EV$47:'Yearly Emission'!EV76)</f>
        <v>2001521046.9201078</v>
      </c>
      <c r="EZ22">
        <f>SUM('Yearly Emission'!EW$47:'Yearly Emission'!EW76)</f>
        <v>2460843156.7045865</v>
      </c>
      <c r="FA22">
        <f>SUM('Yearly Emission'!EX$47:'Yearly Emission'!EX76)</f>
        <v>1587531152.054425</v>
      </c>
      <c r="FB22">
        <f>SUM('Yearly Emission'!EY$47:'Yearly Emission'!EY76)</f>
        <v>7176444052.4375086</v>
      </c>
      <c r="FD22">
        <f>SUM('Yearly Emission'!FA$47:'Yearly Emission'!FA76)</f>
        <v>28713951910.659031</v>
      </c>
      <c r="FE22">
        <f>SUM('Yearly Emission'!FB$47:'Yearly Emission'!FB76)</f>
        <v>14829981974.984892</v>
      </c>
      <c r="FF22">
        <f>SUM('Yearly Emission'!FC$47:'Yearly Emission'!FC76)</f>
        <v>5135319831.7452908</v>
      </c>
      <c r="FG22">
        <f>SUM('Yearly Emission'!FD$47:'Yearly Emission'!FD76)</f>
        <v>1678090978.766006</v>
      </c>
      <c r="FH22">
        <f>SUM('Yearly Emission'!FE$47:'Yearly Emission'!FE76)</f>
        <v>15086279886.346714</v>
      </c>
      <c r="FI22">
        <f>SUM('Yearly Emission'!FF$47:'Yearly Emission'!FF76)</f>
        <v>673490770.47983491</v>
      </c>
      <c r="FJ22">
        <f>SUM('Yearly Emission'!FG$47:'Yearly Emission'!FG76)</f>
        <v>1391313557.5397589</v>
      </c>
      <c r="FK22">
        <f>SUM('Yearly Emission'!FH$47:'Yearly Emission'!FH76)</f>
        <v>4512399071.182725</v>
      </c>
      <c r="FL22">
        <f>SUM('Yearly Emission'!FI$47:'Yearly Emission'!FI76)</f>
        <v>20621198340.733685</v>
      </c>
      <c r="FM22">
        <f>SUM('Yearly Emission'!FJ$47:'Yearly Emission'!FJ76)</f>
        <v>2704973744.4637461</v>
      </c>
      <c r="FN22">
        <f>SUM('Yearly Emission'!FK$47:'Yearly Emission'!FK76)</f>
        <v>5135429143.3632755</v>
      </c>
      <c r="FO22">
        <f>SUM('Yearly Emission'!FL$47:'Yearly Emission'!FL76)</f>
        <v>573372518.26576138</v>
      </c>
      <c r="FP22">
        <f>SUM('Yearly Emission'!FM$47:'Yearly Emission'!FM76)</f>
        <v>1941056570.4029922</v>
      </c>
      <c r="FQ22">
        <f>SUM('Yearly Emission'!FN$47:'Yearly Emission'!FN76)</f>
        <v>2285120284.2335105</v>
      </c>
      <c r="FR22">
        <f>SUM('Yearly Emission'!FO$47:'Yearly Emission'!FO76)</f>
        <v>1433994176.6999216</v>
      </c>
      <c r="FS22">
        <f>SUM('Yearly Emission'!FP$47:'Yearly Emission'!FP76)</f>
        <v>6353613315.2265034</v>
      </c>
      <c r="FV22">
        <f>SUM('Yearly Emission'!FS$47:'Yearly Emission'!FS76)</f>
        <v>2024.5</v>
      </c>
      <c r="FW22">
        <f>SUM('Yearly Emission'!FT$47:'Yearly Emission'!FT76)</f>
        <v>40373689403.12706</v>
      </c>
      <c r="FX22">
        <f>SUM('Yearly Emission'!FU$47:'Yearly Emission'!FU76)</f>
        <v>18292723723.120644</v>
      </c>
      <c r="FY22">
        <f>SUM('Yearly Emission'!FV$47:'Yearly Emission'!FV76)</f>
        <v>6731458842.0060949</v>
      </c>
      <c r="FZ22">
        <f>SUM('Yearly Emission'!FW$47:'Yearly Emission'!FW76)</f>
        <v>2595527329.5197339</v>
      </c>
      <c r="GA22">
        <f>SUM('Yearly Emission'!FX$47:'Yearly Emission'!FX76)</f>
        <v>18747014877.324127</v>
      </c>
      <c r="GB22">
        <f>SUM('Yearly Emission'!FY$47:'Yearly Emission'!FY76)</f>
        <v>563712036.45088661</v>
      </c>
      <c r="GC22">
        <f>SUM('Yearly Emission'!FZ$47:'Yearly Emission'!FZ76)</f>
        <v>1817525778.4724193</v>
      </c>
      <c r="GD22">
        <f>SUM('Yearly Emission'!GA$47:'Yearly Emission'!GA76)</f>
        <v>11900277579.042616</v>
      </c>
      <c r="GE22">
        <f>SUM('Yearly Emission'!GB$47:'Yearly Emission'!GB76)</f>
        <v>37257033946.369827</v>
      </c>
      <c r="GF22">
        <f>SUM('Yearly Emission'!GC$47:'Yearly Emission'!GC76)</f>
        <v>4720952677.7283611</v>
      </c>
      <c r="GG22">
        <f>SUM('Yearly Emission'!GD$47:'Yearly Emission'!GD76)</f>
        <v>7080447700.5689116</v>
      </c>
      <c r="GH22">
        <f>SUM('Yearly Emission'!GE$47:'Yearly Emission'!GE76)</f>
        <v>1033340279.6166364</v>
      </c>
      <c r="GI22">
        <f>SUM('Yearly Emission'!GF$47:'Yearly Emission'!GF76)</f>
        <v>2357391985.0577207</v>
      </c>
      <c r="GJ22">
        <f>SUM('Yearly Emission'!GG$47:'Yearly Emission'!GG76)</f>
        <v>3185873003.6104817</v>
      </c>
      <c r="GK22">
        <f>SUM('Yearly Emission'!GH$47:'Yearly Emission'!GH76)</f>
        <v>2584962153.9998875</v>
      </c>
      <c r="GL22">
        <f>SUM('Yearly Emission'!GI$47:'Yearly Emission'!GI76)</f>
        <v>12691402145.80937</v>
      </c>
      <c r="GN22">
        <f>SUM('Yearly Emission'!GK$47:'Yearly Emission'!GK76)</f>
        <v>36580292927.877243</v>
      </c>
      <c r="GO22">
        <f>SUM('Yearly Emission'!GL$47:'Yearly Emission'!GL76)</f>
        <v>16489524508.439207</v>
      </c>
      <c r="GP22">
        <f>SUM('Yearly Emission'!GM$47:'Yearly Emission'!GM76)</f>
        <v>6012350630.9585028</v>
      </c>
      <c r="GQ22">
        <f>SUM('Yearly Emission'!GN$47:'Yearly Emission'!GN76)</f>
        <v>2346500263.8399243</v>
      </c>
      <c r="GR22">
        <f>SUM('Yearly Emission'!GO$47:'Yearly Emission'!GO76)</f>
        <v>16809871756.794102</v>
      </c>
      <c r="GS22">
        <f>SUM('Yearly Emission'!GP$47:'Yearly Emission'!GP76)</f>
        <v>501421706.13117379</v>
      </c>
      <c r="GT22">
        <f>SUM('Yearly Emission'!GQ$47:'Yearly Emission'!GQ76)</f>
        <v>1611992712.1843014</v>
      </c>
      <c r="GU22">
        <f>SUM('Yearly Emission'!GR$47:'Yearly Emission'!GR76)</f>
        <v>10475659217.758448</v>
      </c>
      <c r="GV22">
        <f>SUM('Yearly Emission'!GS$47:'Yearly Emission'!GS76)</f>
        <v>32075286363.436245</v>
      </c>
      <c r="GW22">
        <f>SUM('Yearly Emission'!GT$47:'Yearly Emission'!GT76)</f>
        <v>4093050238.4126792</v>
      </c>
      <c r="GX22">
        <f>SUM('Yearly Emission'!GU$47:'Yearly Emission'!GU76)</f>
        <v>6213521141.7500362</v>
      </c>
      <c r="GY22">
        <f>SUM('Yearly Emission'!GV$47:'Yearly Emission'!GV76)</f>
        <v>901261615.68030334</v>
      </c>
      <c r="GZ22">
        <f>SUM('Yearly Emission'!GW$47:'Yearly Emission'!GW76)</f>
        <v>2077821095.6954126</v>
      </c>
      <c r="HA22">
        <f>SUM('Yearly Emission'!GX$47:'Yearly Emission'!GX76)</f>
        <v>2698968789.2252903</v>
      </c>
      <c r="HB22">
        <f>SUM('Yearly Emission'!GY$47:'Yearly Emission'!GY76)</f>
        <v>2241481287.5274506</v>
      </c>
      <c r="HC22">
        <f>SUM('Yearly Emission'!GZ$47:'Yearly Emission'!GZ76)</f>
        <v>11042085812.590025</v>
      </c>
      <c r="HE22">
        <f>SUM('Yearly Emission'!HB$47:'Yearly Emission'!HB76)</f>
        <v>34448517647.410805</v>
      </c>
      <c r="HF22">
        <f>SUM('Yearly Emission'!HC$47:'Yearly Emission'!HC76)</f>
        <v>14972357857.233273</v>
      </c>
      <c r="HG22">
        <f>SUM('Yearly Emission'!HD$47:'Yearly Emission'!HD76)</f>
        <v>5499217453.144722</v>
      </c>
      <c r="HH22">
        <f>SUM('Yearly Emission'!HE$47:'Yearly Emission'!HE76)</f>
        <v>2243713818.9071407</v>
      </c>
      <c r="HI22">
        <f>SUM('Yearly Emission'!HF$47:'Yearly Emission'!HF76)</f>
        <v>15047507885.019756</v>
      </c>
      <c r="HJ22">
        <f>SUM('Yearly Emission'!HG$47:'Yearly Emission'!HG76)</f>
        <v>450330891.79657513</v>
      </c>
      <c r="HK22">
        <f>SUM('Yearly Emission'!HH$47:'Yearly Emission'!HH76)</f>
        <v>1406459645.8961833</v>
      </c>
      <c r="HL22">
        <f>SUM('Yearly Emission'!HI$47:'Yearly Emission'!HI76)</f>
        <v>9051044640.2458706</v>
      </c>
      <c r="HM22">
        <f>SUM('Yearly Emission'!HJ$47:'Yearly Emission'!HJ76)</f>
        <v>26893538780.502666</v>
      </c>
      <c r="HN22">
        <f>SUM('Yearly Emission'!HK$47:'Yearly Emission'!HK76)</f>
        <v>3465147799.0970016</v>
      </c>
      <c r="HO22">
        <f>SUM('Yearly Emission'!HL$47:'Yearly Emission'!HL76)</f>
        <v>5819310241.6530533</v>
      </c>
      <c r="HP22">
        <f>SUM('Yearly Emission'!HM$47:'Yearly Emission'!HM76)</f>
        <v>769181480.45478773</v>
      </c>
      <c r="HQ22">
        <f>SUM('Yearly Emission'!HN$47:'Yearly Emission'!HN76)</f>
        <v>1798250206.3331082</v>
      </c>
      <c r="HR22">
        <f>SUM('Yearly Emission'!HO$47:'Yearly Emission'!HO76)</f>
        <v>2230534246.9486952</v>
      </c>
      <c r="HS22">
        <f>SUM('Yearly Emission'!HP$47:'Yearly Emission'!HP76)</f>
        <v>1898000421.055017</v>
      </c>
      <c r="HT22">
        <f>SUM('Yearly Emission'!HQ$47:'Yearly Emission'!HQ76)</f>
        <v>9392769479.3706799</v>
      </c>
      <c r="HV22">
        <f>SUM('Yearly Emission'!HS$47:'Yearly Emission'!HS76)</f>
        <v>33060339576.275955</v>
      </c>
      <c r="HW22">
        <f>SUM('Yearly Emission'!HT$47:'Yearly Emission'!HT76)</f>
        <v>14472879445.773767</v>
      </c>
      <c r="HX22">
        <f>SUM('Yearly Emission'!HU$47:'Yearly Emission'!HU76)</f>
        <v>5410772353.5401573</v>
      </c>
      <c r="HY22">
        <f>SUM('Yearly Emission'!HV$47:'Yearly Emission'!HV76)</f>
        <v>2180066121.7077746</v>
      </c>
      <c r="HZ22">
        <f>SUM('Yearly Emission'!HW$47:'Yearly Emission'!HW76)</f>
        <v>14393198946.707235</v>
      </c>
      <c r="IA22">
        <f>SUM('Yearly Emission'!HX$47:'Yearly Emission'!HX76)</f>
        <v>434188083.33721024</v>
      </c>
      <c r="IB22">
        <f>SUM('Yearly Emission'!HY$47:'Yearly Emission'!HY76)</f>
        <v>1337923707.2150588</v>
      </c>
      <c r="IC22">
        <f>SUM('Yearly Emission'!HZ$47:'Yearly Emission'!HZ76)</f>
        <v>8629201180.9579163</v>
      </c>
      <c r="ID22">
        <f>SUM('Yearly Emission'!IA$47:'Yearly Emission'!IA76)</f>
        <v>24637625320.472958</v>
      </c>
      <c r="IE22">
        <f>SUM('Yearly Emission'!IB$47:'Yearly Emission'!IB76)</f>
        <v>3181003553.9363265</v>
      </c>
      <c r="IF22">
        <f>SUM('Yearly Emission'!IC$47:'Yearly Emission'!IC76)</f>
        <v>5617903643.3251028</v>
      </c>
      <c r="IG22">
        <f>SUM('Yearly Emission'!ID$47:'Yearly Emission'!ID76)</f>
        <v>684628519.10371649</v>
      </c>
      <c r="IH22">
        <f>SUM('Yearly Emission'!IE$47:'Yearly Emission'!IE76)</f>
        <v>1568790661.2557735</v>
      </c>
      <c r="II22">
        <f>SUM('Yearly Emission'!IF$47:'Yearly Emission'!IF76)</f>
        <v>2063859321.1840842</v>
      </c>
      <c r="IJ22">
        <f>SUM('Yearly Emission'!IG$47:'Yearly Emission'!IG76)</f>
        <v>1638430542.9897547</v>
      </c>
      <c r="IK22">
        <f>SUM('Yearly Emission'!IH$47:'Yearly Emission'!IH76)</f>
        <v>8357806743.4632063</v>
      </c>
      <c r="IM22">
        <f>SUM('Yearly Emission'!IJ$47:'Yearly Emission'!IJ76)</f>
        <v>32116306385.548267</v>
      </c>
      <c r="IN22">
        <f>SUM('Yearly Emission'!IK$47:'Yearly Emission'!IK76)</f>
        <v>14162228207.968735</v>
      </c>
      <c r="IO22">
        <f>SUM('Yearly Emission'!IL$47:'Yearly Emission'!IL76)</f>
        <v>5326060492.958704</v>
      </c>
      <c r="IP22">
        <f>SUM('Yearly Emission'!IM$47:'Yearly Emission'!IM76)</f>
        <v>2139878214.4027903</v>
      </c>
      <c r="IQ22">
        <f>SUM('Yearly Emission'!IN$47:'Yearly Emission'!IN76)</f>
        <v>13941033886.847784</v>
      </c>
      <c r="IR22">
        <f>SUM('Yearly Emission'!IO$47:'Yearly Emission'!IO76)</f>
        <v>421498609.75910485</v>
      </c>
      <c r="IS22">
        <f>SUM('Yearly Emission'!IP$47:'Yearly Emission'!IP76)</f>
        <v>1315018895.7354784</v>
      </c>
      <c r="IT22">
        <f>SUM('Yearly Emission'!IQ$47:'Yearly Emission'!IQ76)</f>
        <v>8406959865.4591637</v>
      </c>
      <c r="IU22">
        <f>SUM('Yearly Emission'!IR$47:'Yearly Emission'!IR76)</f>
        <v>23596954309.712841</v>
      </c>
      <c r="IV22">
        <f>SUM('Yearly Emission'!IS$47:'Yearly Emission'!IS76)</f>
        <v>3007908466.676744</v>
      </c>
      <c r="IW22">
        <f>SUM('Yearly Emission'!IT$47:'Yearly Emission'!IT76)</f>
        <v>5494849647.6778746</v>
      </c>
      <c r="IX22">
        <f>SUM('Yearly Emission'!IU$47:'Yearly Emission'!IU76)</f>
        <v>648646412.58475864</v>
      </c>
      <c r="IY22">
        <f>SUM('Yearly Emission'!IV$47:'Yearly Emission'!IV76)</f>
        <v>1502351112.7673531</v>
      </c>
      <c r="IZ22">
        <f>SUM('Yearly Emission'!IW$47:'Yearly Emission'!IW76)</f>
        <v>1924613047.9527366</v>
      </c>
      <c r="JA22">
        <f>SUM('Yearly Emission'!IX$47:'Yearly Emission'!IX76)</f>
        <v>1529690046.2884917</v>
      </c>
      <c r="JB22">
        <f>SUM('Yearly Emission'!IY$47:'Yearly Emission'!IY76)</f>
        <v>7964177167.0642605</v>
      </c>
    </row>
    <row r="23" spans="4:262" x14ac:dyDescent="0.25">
      <c r="D23">
        <v>2040</v>
      </c>
      <c r="E23">
        <f>SUM('Yearly Emission'!B48:'Yearly Emission'!B77)</f>
        <v>32334212711.427105</v>
      </c>
      <c r="F23">
        <f>SUM('Yearly Emission'!C48:'Yearly Emission'!C77)</f>
        <v>15997756473.51889</v>
      </c>
      <c r="G23">
        <f>SUM('Yearly Emission'!D48:'Yearly Emission'!D77)</f>
        <v>5586855731.0018711</v>
      </c>
      <c r="H23">
        <f>SUM('Yearly Emission'!E48:'Yearly Emission'!E77)</f>
        <v>2230405864.3720832</v>
      </c>
      <c r="I23">
        <f>SUM('Yearly Emission'!F48:'Yearly Emission'!F77)</f>
        <v>22525788296.736946</v>
      </c>
      <c r="J23">
        <f>SUM('Yearly Emission'!G48:'Yearly Emission'!G77)</f>
        <v>1013918402.1513039</v>
      </c>
      <c r="K23">
        <f>SUM('Yearly Emission'!H48:'Yearly Emission'!H77)</f>
        <v>1347729745.7178147</v>
      </c>
      <c r="L23">
        <f>SUM('Yearly Emission'!I48:'Yearly Emission'!I77)</f>
        <v>5207863309.7147303</v>
      </c>
      <c r="M23">
        <f>SUM('Yearly Emission'!J48:'Yearly Emission'!J77)</f>
        <v>33976025680.493656</v>
      </c>
      <c r="N23">
        <f>SUM('Yearly Emission'!K48:'Yearly Emission'!K77)</f>
        <v>4201584886.3523688</v>
      </c>
      <c r="O23">
        <f>SUM('Yearly Emission'!L48:'Yearly Emission'!L77)</f>
        <v>5174797948.2189026</v>
      </c>
      <c r="P23">
        <f>SUM('Yearly Emission'!M48:'Yearly Emission'!M77)</f>
        <v>749375218.98205996</v>
      </c>
      <c r="Q23">
        <f>SUM('Yearly Emission'!N48:'Yearly Emission'!N77)</f>
        <v>2786754163.5375223</v>
      </c>
      <c r="R23">
        <f>SUM('Yearly Emission'!O48:'Yearly Emission'!O77)</f>
        <v>2206646150.6761069</v>
      </c>
      <c r="S23">
        <f>SUM('Yearly Emission'!P48:'Yearly Emission'!P77)</f>
        <v>1785559525.95156</v>
      </c>
      <c r="T23">
        <f>SUM('Yearly Emission'!Q48:'Yearly Emission'!Q77)</f>
        <v>10160715003.430624</v>
      </c>
      <c r="V23">
        <f>SUM('Yearly Emission'!S48:'Yearly Emission'!S77)</f>
        <v>30171467805.449051</v>
      </c>
      <c r="W23">
        <f>SUM('Yearly Emission'!T48:'Yearly Emission'!T77)</f>
        <v>14278499658.955027</v>
      </c>
      <c r="X23">
        <f>SUM('Yearly Emission'!U48:'Yearly Emission'!U77)</f>
        <v>5030517735.0059452</v>
      </c>
      <c r="Y23">
        <f>SUM('Yearly Emission'!V48:'Yearly Emission'!V77)</f>
        <v>1984758401.2851458</v>
      </c>
      <c r="Z23">
        <f>SUM('Yearly Emission'!W48:'Yearly Emission'!W77)</f>
        <v>20029198069.136497</v>
      </c>
      <c r="AA23">
        <f>SUM('Yearly Emission'!X48:'Yearly Emission'!X77)</f>
        <v>897893864.82550013</v>
      </c>
      <c r="AB23">
        <f>SUM('Yearly Emission'!Y48:'Yearly Emission'!Y77)</f>
        <v>1219609907.6251032</v>
      </c>
      <c r="AC23">
        <f>SUM('Yearly Emission'!Z48:'Yearly Emission'!Z77)</f>
        <v>4630247683.4455032</v>
      </c>
      <c r="AD23">
        <f>SUM('Yearly Emission'!AA48:'Yearly Emission'!AA77)</f>
        <v>30120324834.018925</v>
      </c>
      <c r="AE23">
        <f>SUM('Yearly Emission'!AB48:'Yearly Emission'!AB77)</f>
        <v>3721513298.2834673</v>
      </c>
      <c r="AF23">
        <f>SUM('Yearly Emission'!AC48:'Yearly Emission'!AC77)</f>
        <v>4577754734.7388744</v>
      </c>
      <c r="AG23">
        <f>SUM('Yearly Emission'!AD48:'Yearly Emission'!AD77)</f>
        <v>665991305.99831951</v>
      </c>
      <c r="AH23">
        <f>SUM('Yearly Emission'!AE48:'Yearly Emission'!AE77)</f>
        <v>2471688298.0139456</v>
      </c>
      <c r="AI23">
        <f>SUM('Yearly Emission'!AF48:'Yearly Emission'!AF77)</f>
        <v>1946412742.9814842</v>
      </c>
      <c r="AJ23">
        <f>SUM('Yearly Emission'!AG48:'Yearly Emission'!AG77)</f>
        <v>1580963597.6827693</v>
      </c>
      <c r="AK23">
        <f>SUM('Yearly Emission'!AH48:'Yearly Emission'!AH77)</f>
        <v>9003534188.6119061</v>
      </c>
      <c r="AM23">
        <f>SUM('Yearly Emission'!AJ48:'Yearly Emission'!AJ77)</f>
        <v>28750154873.917618</v>
      </c>
      <c r="AN23">
        <f>SUM('Yearly Emission'!AK48:'Yearly Emission'!AK77)</f>
        <v>12648403693.310242</v>
      </c>
      <c r="AO23">
        <f>SUM('Yearly Emission'!AL48:'Yearly Emission'!AL77)</f>
        <v>4478811893.9932833</v>
      </c>
      <c r="AP23">
        <f>SUM('Yearly Emission'!AM48:'Yearly Emission'!AM77)</f>
        <v>1781060474.7515757</v>
      </c>
      <c r="AQ23">
        <f>SUM('Yearly Emission'!AN48:'Yearly Emission'!AN77)</f>
        <v>17764549350.752567</v>
      </c>
      <c r="AR23">
        <f>SUM('Yearly Emission'!AO48:'Yearly Emission'!AO77)</f>
        <v>781869327.49969649</v>
      </c>
      <c r="AS23">
        <f>SUM('Yearly Emission'!AP48:'Yearly Emission'!AP77)</f>
        <v>1171376104.6640391</v>
      </c>
      <c r="AT23">
        <f>SUM('Yearly Emission'!AQ48:'Yearly Emission'!AQ77)</f>
        <v>4127036420.8436484</v>
      </c>
      <c r="AU23">
        <f>SUM('Yearly Emission'!AR48:'Yearly Emission'!AR77)</f>
        <v>26264623987.544186</v>
      </c>
      <c r="AV23">
        <f>SUM('Yearly Emission'!AS48:'Yearly Emission'!AS77)</f>
        <v>3241441710.2145586</v>
      </c>
      <c r="AW23">
        <f>SUM('Yearly Emission'!AT48:'Yearly Emission'!AT77)</f>
        <v>3980711521.2588434</v>
      </c>
      <c r="AX23">
        <f>SUM('Yearly Emission'!AU48:'Yearly Emission'!AU77)</f>
        <v>589209847.41462314</v>
      </c>
      <c r="AY23">
        <f>SUM('Yearly Emission'!AV48:'Yearly Emission'!AV77)</f>
        <v>2156622432.4903712</v>
      </c>
      <c r="AZ23">
        <f>SUM('Yearly Emission'!AW48:'Yearly Emission'!AW77)</f>
        <v>1686179335.2868559</v>
      </c>
      <c r="BA23">
        <f>SUM('Yearly Emission'!AX48:'Yearly Emission'!AX77)</f>
        <v>1376367669.4139776</v>
      </c>
      <c r="BB23">
        <f>SUM('Yearly Emission'!AY48:'Yearly Emission'!AY77)</f>
        <v>7846353373.7931824</v>
      </c>
      <c r="BD23">
        <f>SUM('Yearly Emission'!BA48:'Yearly Emission'!BA77)</f>
        <v>27667806057.747356</v>
      </c>
      <c r="BE23">
        <f>SUM('Yearly Emission'!BB48:'Yearly Emission'!BB77)</f>
        <v>11761201642.807819</v>
      </c>
      <c r="BF23">
        <f>SUM('Yearly Emission'!BC48:'Yearly Emission'!BC77)</f>
        <v>4106676440.0863118</v>
      </c>
      <c r="BG23">
        <f>SUM('Yearly Emission'!BD48:'Yearly Emission'!BD77)</f>
        <v>1676713008.8783352</v>
      </c>
      <c r="BH23">
        <f>SUM('Yearly Emission'!BE48:'Yearly Emission'!BE77)</f>
        <v>16109630831.812548</v>
      </c>
      <c r="BI23">
        <f>SUM('Yearly Emission'!BF48:'Yearly Emission'!BF77)</f>
        <v>668528471.03795242</v>
      </c>
      <c r="BJ23">
        <f>SUM('Yearly Emission'!BG48:'Yearly Emission'!BG77)</f>
        <v>1140267143.5518343</v>
      </c>
      <c r="BK23">
        <f>SUM('Yearly Emission'!BH48:'Yearly Emission'!BH77)</f>
        <v>3706091160.5311346</v>
      </c>
      <c r="BL23">
        <f>SUM('Yearly Emission'!BI48:'Yearly Emission'!BI77)</f>
        <v>22708271078.670124</v>
      </c>
      <c r="BM23">
        <f>SUM('Yearly Emission'!BJ48:'Yearly Emission'!BJ77)</f>
        <v>2796531689.2730627</v>
      </c>
      <c r="BN23">
        <f>SUM('Yearly Emission'!BK48:'Yearly Emission'!BK77)</f>
        <v>3430444964.1145196</v>
      </c>
      <c r="BO23">
        <f>SUM('Yearly Emission'!BL48:'Yearly Emission'!BL77)</f>
        <v>536878865.9614948</v>
      </c>
      <c r="BP23">
        <f>SUM('Yearly Emission'!BM48:'Yearly Emission'!BM77)</f>
        <v>1880694737.684485</v>
      </c>
      <c r="BQ23">
        <f>SUM('Yearly Emission'!BN48:'Yearly Emission'!BN77)</f>
        <v>1425945927.5922275</v>
      </c>
      <c r="BR23">
        <f>SUM('Yearly Emission'!BO48:'Yearly Emission'!BO77)</f>
        <v>1171771741.1451867</v>
      </c>
      <c r="BS23">
        <f>SUM('Yearly Emission'!BP48:'Yearly Emission'!BP77)</f>
        <v>6689172558.9744606</v>
      </c>
      <c r="BU23">
        <f>SUM('Yearly Emission'!BR48:'Yearly Emission'!BR77)</f>
        <v>26811947639.788403</v>
      </c>
      <c r="BV23">
        <f>SUM('Yearly Emission'!BS48:'Yearly Emission'!BS77)</f>
        <v>11295757571.799414</v>
      </c>
      <c r="BW23">
        <f>SUM('Yearly Emission'!BT48:'Yearly Emission'!BT77)</f>
        <v>4039115938.9402456</v>
      </c>
      <c r="BX23">
        <f>SUM('Yearly Emission'!BU48:'Yearly Emission'!BU77)</f>
        <v>1617092570.6827664</v>
      </c>
      <c r="BY23">
        <f>SUM('Yearly Emission'!BV48:'Yearly Emission'!BV77)</f>
        <v>15140457985.495459</v>
      </c>
      <c r="BZ23">
        <f>SUM('Yearly Emission'!BW48:'Yearly Emission'!BW77)</f>
        <v>593841062.98317909</v>
      </c>
      <c r="CA23">
        <f>SUM('Yearly Emission'!BX48:'Yearly Emission'!BX77)</f>
        <v>1111934895.3746531</v>
      </c>
      <c r="CB23">
        <f>SUM('Yearly Emission'!BY48:'Yearly Emission'!BY77)</f>
        <v>3464606461.5149794</v>
      </c>
      <c r="CC23">
        <f>SUM('Yearly Emission'!BZ48:'Yearly Emission'!BZ77)</f>
        <v>20803677734.431881</v>
      </c>
      <c r="CD23">
        <f>SUM('Yearly Emission'!CA48:'Yearly Emission'!CA77)</f>
        <v>2503779260.415802</v>
      </c>
      <c r="CE23">
        <f>SUM('Yearly Emission'!CB48:'Yearly Emission'!CB77)</f>
        <v>3029741162.6948409</v>
      </c>
      <c r="CF23">
        <f>SUM('Yearly Emission'!CC48:'Yearly Emission'!CC77)</f>
        <v>501272473.55163312</v>
      </c>
      <c r="CG23">
        <f>SUM('Yearly Emission'!CD48:'Yearly Emission'!CD77)</f>
        <v>1676814896.5386462</v>
      </c>
      <c r="CH23">
        <f>SUM('Yearly Emission'!CE48:'Yearly Emission'!CE77)</f>
        <v>1188428248.9071937</v>
      </c>
      <c r="CI23">
        <f>SUM('Yearly Emission'!CF48:'Yearly Emission'!CF77)</f>
        <v>1022869858.5006236</v>
      </c>
      <c r="CJ23">
        <f>SUM('Yearly Emission'!CG48:'Yearly Emission'!CG77)</f>
        <v>5846649380.7814856</v>
      </c>
      <c r="CM23">
        <f>SUM('Yearly Emission'!CJ48:'Yearly Emission'!CJ77)</f>
        <v>2025.5</v>
      </c>
      <c r="CN23">
        <f>SUM('Yearly Emission'!CK48:'Yearly Emission'!CK77)</f>
        <v>40540686945.368904</v>
      </c>
      <c r="CO23">
        <f>SUM('Yearly Emission'!CL48:'Yearly Emission'!CL77)</f>
        <v>17657356638.287579</v>
      </c>
      <c r="CP23">
        <f>SUM('Yearly Emission'!CM48:'Yearly Emission'!CM77)</f>
        <v>6272423228.1465359</v>
      </c>
      <c r="CQ23">
        <f>SUM('Yearly Emission'!CN48:'Yearly Emission'!CN77)</f>
        <v>2176991088.7982388</v>
      </c>
      <c r="CR23">
        <f>SUM('Yearly Emission'!CO48:'Yearly Emission'!CO77)</f>
        <v>22079133753.960796</v>
      </c>
      <c r="CS23">
        <f>SUM('Yearly Emission'!CP48:'Yearly Emission'!CP77)</f>
        <v>1230891438.7247965</v>
      </c>
      <c r="CT23">
        <f>SUM('Yearly Emission'!CQ48:'Yearly Emission'!CQ77)</f>
        <v>1817397995.0039423</v>
      </c>
      <c r="CU23">
        <f>SUM('Yearly Emission'!CR48:'Yearly Emission'!CR77)</f>
        <v>7307508242.5084066</v>
      </c>
      <c r="CV23">
        <f>SUM('Yearly Emission'!CS48:'Yearly Emission'!CS77)</f>
        <v>35916357578.763672</v>
      </c>
      <c r="CW23">
        <f>SUM('Yearly Emission'!CT48:'Yearly Emission'!CT77)</f>
        <v>4775457599.2727137</v>
      </c>
      <c r="CX23">
        <f>SUM('Yearly Emission'!CU48:'Yearly Emission'!CU77)</f>
        <v>9634957733.6831341</v>
      </c>
      <c r="CY23">
        <f>SUM('Yearly Emission'!CV48:'Yearly Emission'!CV77)</f>
        <v>920414280.51630676</v>
      </c>
      <c r="CZ23">
        <f>SUM('Yearly Emission'!CW48:'Yearly Emission'!CW77)</f>
        <v>3129766226.5942903</v>
      </c>
      <c r="DA23">
        <f>SUM('Yearly Emission'!CX48:'Yearly Emission'!CX77)</f>
        <v>3645966123.2804747</v>
      </c>
      <c r="DB23">
        <f>SUM('Yearly Emission'!CY48:'Yearly Emission'!CY77)</f>
        <v>2544302668.725018</v>
      </c>
      <c r="DC23">
        <f>SUM('Yearly Emission'!CZ48:'Yearly Emission'!CZ77)</f>
        <v>12088864760.553871</v>
      </c>
      <c r="DE23">
        <f>SUM('Yearly Emission'!DB48:'Yearly Emission'!DB77)</f>
        <v>34761802443.038521</v>
      </c>
      <c r="DF23">
        <f>SUM('Yearly Emission'!DC48:'Yearly Emission'!DC77)</f>
        <v>15517451282.537914</v>
      </c>
      <c r="DG23">
        <f>SUM('Yearly Emission'!DD48:'Yearly Emission'!DD77)</f>
        <v>5568313312.4573975</v>
      </c>
      <c r="DH23">
        <f>SUM('Yearly Emission'!DE48:'Yearly Emission'!DE77)</f>
        <v>1926920650.1535225</v>
      </c>
      <c r="DI23">
        <f>SUM('Yearly Emission'!DF48:'Yearly Emission'!DF77)</f>
        <v>19207264624.901348</v>
      </c>
      <c r="DJ23">
        <f>SUM('Yearly Emission'!DG48:'Yearly Emission'!DG77)</f>
        <v>1041574371.2765505</v>
      </c>
      <c r="DK23">
        <f>SUM('Yearly Emission'!DH48:'Yearly Emission'!DH77)</f>
        <v>1578623261.2062874</v>
      </c>
      <c r="DL23">
        <f>SUM('Yearly Emission'!DI48:'Yearly Emission'!DI77)</f>
        <v>6241867143.5166445</v>
      </c>
      <c r="DM23">
        <f>SUM('Yearly Emission'!DJ48:'Yearly Emission'!DJ77)</f>
        <v>30739859196.377361</v>
      </c>
      <c r="DN23">
        <f>SUM('Yearly Emission'!DK48:'Yearly Emission'!DK77)</f>
        <v>4047927552.9578462</v>
      </c>
      <c r="DO23">
        <f>SUM('Yearly Emission'!DL48:'Yearly Emission'!DL77)</f>
        <v>8131460638.3464966</v>
      </c>
      <c r="DP23">
        <f>SUM('Yearly Emission'!DM48:'Yearly Emission'!DM77)</f>
        <v>784252769.03429246</v>
      </c>
      <c r="DQ23">
        <f>SUM('Yearly Emission'!DN48:'Yearly Emission'!DN77)</f>
        <v>2663419518.9996839</v>
      </c>
      <c r="DR23">
        <f>SUM('Yearly Emission'!DO48:'Yearly Emission'!DO77)</f>
        <v>3133864212.2750597</v>
      </c>
      <c r="DS23">
        <f>SUM('Yearly Emission'!DP48:'Yearly Emission'!DP77)</f>
        <v>2152984670.701808</v>
      </c>
      <c r="DT23">
        <f>SUM('Yearly Emission'!DQ48:'Yearly Emission'!DQ77)</f>
        <v>10265919850.362341</v>
      </c>
      <c r="DV23">
        <f>SUM('Yearly Emission'!DS48:'Yearly Emission'!DS77)</f>
        <v>30403990652.831913</v>
      </c>
      <c r="DW23">
        <f>SUM('Yearly Emission'!DT48:'Yearly Emission'!DT77)</f>
        <v>14340284038.28826</v>
      </c>
      <c r="DX23">
        <f>SUM('Yearly Emission'!DU48:'Yearly Emission'!DU77)</f>
        <v>5294682458.6995544</v>
      </c>
      <c r="DY23">
        <f>SUM('Yearly Emission'!DV48:'Yearly Emission'!DV77)</f>
        <v>1814135234.8851192</v>
      </c>
      <c r="DZ23">
        <f>SUM('Yearly Emission'!DW48:'Yearly Emission'!DW77)</f>
        <v>17240262352.754608</v>
      </c>
      <c r="EA23">
        <f>SUM('Yearly Emission'!DX48:'Yearly Emission'!DX77)</f>
        <v>852620922.10352349</v>
      </c>
      <c r="EB23">
        <f>SUM('Yearly Emission'!DY48:'Yearly Emission'!DY77)</f>
        <v>1451261246.2149048</v>
      </c>
      <c r="EC23">
        <f>SUM('Yearly Emission'!DZ48:'Yearly Emission'!DZ77)</f>
        <v>5176226044.5248833</v>
      </c>
      <c r="ED23">
        <f>SUM('Yearly Emission'!EA48:'Yearly Emission'!EA77)</f>
        <v>25563360813.991047</v>
      </c>
      <c r="EE23">
        <f>SUM('Yearly Emission'!EB48:'Yearly Emission'!EB77)</f>
        <v>3320397506.6429777</v>
      </c>
      <c r="EF23">
        <f>SUM('Yearly Emission'!EC48:'Yearly Emission'!EC77)</f>
        <v>6657720128.6361732</v>
      </c>
      <c r="EG23">
        <f>SUM('Yearly Emission'!ED48:'Yearly Emission'!ED77)</f>
        <v>650940967.30254376</v>
      </c>
      <c r="EH23">
        <f>SUM('Yearly Emission'!EE48:'Yearly Emission'!EE77)</f>
        <v>2221953547.1957588</v>
      </c>
      <c r="EI23">
        <f>SUM('Yearly Emission'!EF48:'Yearly Emission'!EF77)</f>
        <v>2726518585.8685808</v>
      </c>
      <c r="EJ23">
        <f>SUM('Yearly Emission'!EG48:'Yearly Emission'!EG77)</f>
        <v>1797856810.2546537</v>
      </c>
      <c r="EK23">
        <f>SUM('Yearly Emission'!EH48:'Yearly Emission'!EH77)</f>
        <v>8484497587.5939016</v>
      </c>
      <c r="EM23">
        <f>SUM('Yearly Emission'!EJ48:'Yearly Emission'!EJ77)</f>
        <v>29372886022.055168</v>
      </c>
      <c r="EN23">
        <f>SUM('Yearly Emission'!EK48:'Yearly Emission'!EK77)</f>
        <v>14223200625.120714</v>
      </c>
      <c r="EO23">
        <f>SUM('Yearly Emission'!EL48:'Yearly Emission'!EL77)</f>
        <v>5147780220.7274227</v>
      </c>
      <c r="EP23">
        <f>SUM('Yearly Emission'!EM48:'Yearly Emission'!EM77)</f>
        <v>1729421033.865809</v>
      </c>
      <c r="EQ23">
        <f>SUM('Yearly Emission'!EN48:'Yearly Emission'!EN77)</f>
        <v>15983754083.457914</v>
      </c>
      <c r="ER23">
        <f>SUM('Yearly Emission'!EO48:'Yearly Emission'!EO77)</f>
        <v>746823003.36336446</v>
      </c>
      <c r="ES23">
        <f>SUM('Yearly Emission'!EP48:'Yearly Emission'!EP77)</f>
        <v>1405172035.8992591</v>
      </c>
      <c r="ET23">
        <f>SUM('Yearly Emission'!EQ48:'Yearly Emission'!EQ77)</f>
        <v>4702672953.2455683</v>
      </c>
      <c r="EU23">
        <f>SUM('Yearly Emission'!ER48:'Yearly Emission'!ER77)</f>
        <v>22440078651.28907</v>
      </c>
      <c r="EV23">
        <f>SUM('Yearly Emission'!ES48:'Yearly Emission'!ES77)</f>
        <v>2845607762.368928</v>
      </c>
      <c r="EW23">
        <f>SUM('Yearly Emission'!ET48:'Yearly Emission'!ET77)</f>
        <v>5664462371.4322996</v>
      </c>
      <c r="EX23">
        <f>SUM('Yearly Emission'!EU48:'Yearly Emission'!EU77)</f>
        <v>599075802.14176488</v>
      </c>
      <c r="EY23">
        <f>SUM('Yearly Emission'!EV48:'Yearly Emission'!EV77)</f>
        <v>2001521046.9201078</v>
      </c>
      <c r="EZ23">
        <f>SUM('Yearly Emission'!EW48:'Yearly Emission'!EW77)</f>
        <v>2460187230.4104152</v>
      </c>
      <c r="FA23">
        <f>SUM('Yearly Emission'!EX48:'Yearly Emission'!EX77)</f>
        <v>1586839236.8020391</v>
      </c>
      <c r="FB23">
        <f>SUM('Yearly Emission'!EY48:'Yearly Emission'!EY77)</f>
        <v>7171651161.8774567</v>
      </c>
      <c r="FD23">
        <f>SUM('Yearly Emission'!FA48:'Yearly Emission'!FA77)</f>
        <v>28694226696.958778</v>
      </c>
      <c r="FE23">
        <f>SUM('Yearly Emission'!FB48:'Yearly Emission'!FB77)</f>
        <v>14114534573.099125</v>
      </c>
      <c r="FF23">
        <f>SUM('Yearly Emission'!FC48:'Yearly Emission'!FC77)</f>
        <v>5037679925.7421875</v>
      </c>
      <c r="FG23">
        <f>SUM('Yearly Emission'!FD48:'Yearly Emission'!FD77)</f>
        <v>1668502460.794425</v>
      </c>
      <c r="FH23">
        <f>SUM('Yearly Emission'!FE48:'Yearly Emission'!FE77)</f>
        <v>15083211095.20587</v>
      </c>
      <c r="FI23">
        <f>SUM('Yearly Emission'!FF48:'Yearly Emission'!FF77)</f>
        <v>665776875.89164162</v>
      </c>
      <c r="FJ23">
        <f>SUM('Yearly Emission'!FG48:'Yearly Emission'!FG77)</f>
        <v>1373279789.5645967</v>
      </c>
      <c r="FK23">
        <f>SUM('Yearly Emission'!FH48:'Yearly Emission'!FH77)</f>
        <v>4509954139.286582</v>
      </c>
      <c r="FL23">
        <f>SUM('Yearly Emission'!FI48:'Yearly Emission'!FI77)</f>
        <v>20536120024.382828</v>
      </c>
      <c r="FM23">
        <f>SUM('Yearly Emission'!FJ48:'Yearly Emission'!FJ77)</f>
        <v>2700287533.5305252</v>
      </c>
      <c r="FN23">
        <f>SUM('Yearly Emission'!FK48:'Yearly Emission'!FK77)</f>
        <v>5133931318.6793327</v>
      </c>
      <c r="FO23">
        <f>SUM('Yearly Emission'!FL48:'Yearly Emission'!FL77)</f>
        <v>573372518.26576138</v>
      </c>
      <c r="FP23">
        <f>SUM('Yearly Emission'!FM48:'Yearly Emission'!FM77)</f>
        <v>1941056570.4029922</v>
      </c>
      <c r="FQ23">
        <f>SUM('Yearly Emission'!FN48:'Yearly Emission'!FN77)</f>
        <v>2284464357.9393392</v>
      </c>
      <c r="FR23">
        <f>SUM('Yearly Emission'!FO48:'Yearly Emission'!FO77)</f>
        <v>1433302261.4475358</v>
      </c>
      <c r="FS23">
        <f>SUM('Yearly Emission'!FP48:'Yearly Emission'!FP77)</f>
        <v>6348820424.6664515</v>
      </c>
      <c r="FV23">
        <f>SUM('Yearly Emission'!FS48:'Yearly Emission'!FS77)</f>
        <v>2025.5</v>
      </c>
      <c r="FW23">
        <f>SUM('Yearly Emission'!FT48:'Yearly Emission'!FT77)</f>
        <v>40593601729.810188</v>
      </c>
      <c r="FX23">
        <f>SUM('Yearly Emission'!FU48:'Yearly Emission'!FU77)</f>
        <v>18384259557.548553</v>
      </c>
      <c r="FY23">
        <f>SUM('Yearly Emission'!FV48:'Yearly Emission'!FV77)</f>
        <v>6798995408.2633095</v>
      </c>
      <c r="FZ23">
        <f>SUM('Yearly Emission'!FW48:'Yearly Emission'!FW77)</f>
        <v>2609127265.9989614</v>
      </c>
      <c r="GA23">
        <f>SUM('Yearly Emission'!FX48:'Yearly Emission'!FX77)</f>
        <v>19378559639.645424</v>
      </c>
      <c r="GB23">
        <f>SUM('Yearly Emission'!FY48:'Yearly Emission'!FY77)</f>
        <v>630243381.08308029</v>
      </c>
      <c r="GC23">
        <f>SUM('Yearly Emission'!FZ48:'Yearly Emission'!FZ77)</f>
        <v>1928925757.7742598</v>
      </c>
      <c r="GD23">
        <f>SUM('Yearly Emission'!GA48:'Yearly Emission'!GA77)</f>
        <v>12493606993.653669</v>
      </c>
      <c r="GE23">
        <f>SUM('Yearly Emission'!GB48:'Yearly Emission'!GB77)</f>
        <v>39728163718.406525</v>
      </c>
      <c r="GF23">
        <f>SUM('Yearly Emission'!GC48:'Yearly Emission'!GC77)</f>
        <v>5031457638.4407701</v>
      </c>
      <c r="GG23">
        <f>SUM('Yearly Emission'!GD48:'Yearly Emission'!GD77)</f>
        <v>7232898386.8417206</v>
      </c>
      <c r="GH23">
        <f>SUM('Yearly Emission'!GE48:'Yearly Emission'!GE77)</f>
        <v>1161327565.9163873</v>
      </c>
      <c r="GI23">
        <f>SUM('Yearly Emission'!GF48:'Yearly Emission'!GF77)</f>
        <v>2505669322.206574</v>
      </c>
      <c r="GJ23">
        <f>SUM('Yearly Emission'!GG48:'Yearly Emission'!GG77)</f>
        <v>3383129353.1369982</v>
      </c>
      <c r="GK23">
        <f>SUM('Yearly Emission'!GH48:'Yearly Emission'!GH77)</f>
        <v>2751047504.2690668</v>
      </c>
      <c r="GL23">
        <f>SUM('Yearly Emission'!GI48:'Yearly Emission'!GI77)</f>
        <v>13581411323.660572</v>
      </c>
      <c r="GN23">
        <f>SUM('Yearly Emission'!GK48:'Yearly Emission'!GK77)</f>
        <v>36560567714.176994</v>
      </c>
      <c r="GO23">
        <f>SUM('Yearly Emission'!GL48:'Yearly Emission'!GL77)</f>
        <v>16270895399.348532</v>
      </c>
      <c r="GP23">
        <f>SUM('Yearly Emission'!GM48:'Yearly Emission'!GM77)</f>
        <v>5975590511.4624681</v>
      </c>
      <c r="GQ23">
        <f>SUM('Yearly Emission'!GN48:'Yearly Emission'!GN77)</f>
        <v>2336911745.8683434</v>
      </c>
      <c r="GR23">
        <f>SUM('Yearly Emission'!GO48:'Yearly Emission'!GO77)</f>
        <v>17110930285.829725</v>
      </c>
      <c r="GS23">
        <f>SUM('Yearly Emission'!GP48:'Yearly Emission'!GP77)</f>
        <v>546391842.20619333</v>
      </c>
      <c r="GT23">
        <f>SUM('Yearly Emission'!GQ48:'Yearly Emission'!GQ77)</f>
        <v>1676318966.1504712</v>
      </c>
      <c r="GU23">
        <f>SUM('Yearly Emission'!GR48:'Yearly Emission'!GR77)</f>
        <v>10798110802.250364</v>
      </c>
      <c r="GV23">
        <f>SUM('Yearly Emission'!GS48:'Yearly Emission'!GS77)</f>
        <v>33487015946.586102</v>
      </c>
      <c r="GW23">
        <f>SUM('Yearly Emission'!GT48:'Yearly Emission'!GT77)</f>
        <v>4272813991.1129556</v>
      </c>
      <c r="GX23">
        <f>SUM('Yearly Emission'!GU48:'Yearly Emission'!GU77)</f>
        <v>6245408925.6932487</v>
      </c>
      <c r="GY23">
        <f>SUM('Yearly Emission'!GV48:'Yearly Emission'!GV77)</f>
        <v>988678137.08041263</v>
      </c>
      <c r="GZ23">
        <f>SUM('Yearly Emission'!GW48:'Yearly Emission'!GW77)</f>
        <v>2166026533.4784756</v>
      </c>
      <c r="HA23">
        <f>SUM('Yearly Emission'!GX48:'Yearly Emission'!GX77)</f>
        <v>2805363907.5823364</v>
      </c>
      <c r="HB23">
        <f>SUM('Yearly Emission'!GY48:'Yearly Emission'!GY77)</f>
        <v>2336979585.6125398</v>
      </c>
      <c r="HC23">
        <f>SUM('Yearly Emission'!GZ48:'Yearly Emission'!GZ77)</f>
        <v>11574345964.192053</v>
      </c>
      <c r="HE23">
        <f>SUM('Yearly Emission'!HB48:'Yearly Emission'!HB77)</f>
        <v>34428792433.710556</v>
      </c>
      <c r="HF23">
        <f>SUM('Yearly Emission'!HC48:'Yearly Emission'!HC77)</f>
        <v>14265966658.93845</v>
      </c>
      <c r="HG23">
        <f>SUM('Yearly Emission'!HD48:'Yearly Emission'!HD77)</f>
        <v>5401577547.1416187</v>
      </c>
      <c r="HH23">
        <f>SUM('Yearly Emission'!HE48:'Yearly Emission'!HE77)</f>
        <v>2234125300.9355593</v>
      </c>
      <c r="HI23">
        <f>SUM('Yearly Emission'!HF48:'Yearly Emission'!HF77)</f>
        <v>15044439093.878912</v>
      </c>
      <c r="HJ23">
        <f>SUM('Yearly Emission'!HG48:'Yearly Emission'!HG77)</f>
        <v>462506285.52608502</v>
      </c>
      <c r="HK23">
        <f>SUM('Yearly Emission'!HH48:'Yearly Emission'!HH77)</f>
        <v>1423712174.5266826</v>
      </c>
      <c r="HL23">
        <f>SUM('Yearly Emission'!HI48:'Yearly Emission'!HI77)</f>
        <v>9102618394.6186504</v>
      </c>
      <c r="HM23">
        <f>SUM('Yearly Emission'!HJ48:'Yearly Emission'!HJ77)</f>
        <v>27245868174.765705</v>
      </c>
      <c r="HN23">
        <f>SUM('Yearly Emission'!HK48:'Yearly Emission'!HK77)</f>
        <v>3514170343.7851443</v>
      </c>
      <c r="HO23">
        <f>SUM('Yearly Emission'!HL48:'Yearly Emission'!HL77)</f>
        <v>5817812416.9691095</v>
      </c>
      <c r="HP23">
        <f>SUM('Yearly Emission'!HM48:'Yearly Emission'!HM77)</f>
        <v>816027236.95525467</v>
      </c>
      <c r="HQ23">
        <f>SUM('Yearly Emission'!HN48:'Yearly Emission'!HN77)</f>
        <v>1826383744.75038</v>
      </c>
      <c r="HR23">
        <f>SUM('Yearly Emission'!HO48:'Yearly Emission'!HO77)</f>
        <v>2229878320.6545234</v>
      </c>
      <c r="HS23">
        <f>SUM('Yearly Emission'!HP48:'Yearly Emission'!HP77)</f>
        <v>1922911666.9560149</v>
      </c>
      <c r="HT23">
        <f>SUM('Yearly Emission'!HQ48:'Yearly Emission'!HQ77)</f>
        <v>9567280604.7235413</v>
      </c>
      <c r="HV23">
        <f>SUM('Yearly Emission'!HS48:'Yearly Emission'!HS77)</f>
        <v>33040614362.575703</v>
      </c>
      <c r="HW23">
        <f>SUM('Yearly Emission'!HT48:'Yearly Emission'!HT77)</f>
        <v>13757432043.888002</v>
      </c>
      <c r="HX23">
        <f>SUM('Yearly Emission'!HU48:'Yearly Emission'!HU77)</f>
        <v>5313132447.5370541</v>
      </c>
      <c r="HY23">
        <f>SUM('Yearly Emission'!HV48:'Yearly Emission'!HV77)</f>
        <v>2170477603.7361937</v>
      </c>
      <c r="HZ23">
        <f>SUM('Yearly Emission'!HW48:'Yearly Emission'!HW77)</f>
        <v>14390130155.566391</v>
      </c>
      <c r="IA23">
        <f>SUM('Yearly Emission'!HX48:'Yearly Emission'!HX77)</f>
        <v>426474188.74901694</v>
      </c>
      <c r="IB23">
        <f>SUM('Yearly Emission'!HY48:'Yearly Emission'!HY77)</f>
        <v>1319889939.2398965</v>
      </c>
      <c r="IC23">
        <f>SUM('Yearly Emission'!HZ48:'Yearly Emission'!HZ77)</f>
        <v>8626756249.0617733</v>
      </c>
      <c r="ID23">
        <f>SUM('Yearly Emission'!IA48:'Yearly Emission'!IA77)</f>
        <v>24552547004.122097</v>
      </c>
      <c r="IE23">
        <f>SUM('Yearly Emission'!IB48:'Yearly Emission'!IB77)</f>
        <v>3176317343.0031061</v>
      </c>
      <c r="IF23">
        <f>SUM('Yearly Emission'!IC48:'Yearly Emission'!IC77)</f>
        <v>5616405818.6411591</v>
      </c>
      <c r="IG23">
        <f>SUM('Yearly Emission'!ID48:'Yearly Emission'!ID77)</f>
        <v>684628519.10371649</v>
      </c>
      <c r="IH23">
        <f>SUM('Yearly Emission'!IE48:'Yearly Emission'!IE77)</f>
        <v>1568790661.2557735</v>
      </c>
      <c r="II23">
        <f>SUM('Yearly Emission'!IF48:'Yearly Emission'!IF77)</f>
        <v>2063203394.8899124</v>
      </c>
      <c r="IJ23">
        <f>SUM('Yearly Emission'!IG48:'Yearly Emission'!IG77)</f>
        <v>1637738627.7373691</v>
      </c>
      <c r="IK23">
        <f>SUM('Yearly Emission'!IH48:'Yearly Emission'!IH77)</f>
        <v>8353013852.9031534</v>
      </c>
      <c r="IM23">
        <f>SUM('Yearly Emission'!IJ48:'Yearly Emission'!IJ77)</f>
        <v>32096581171.848015</v>
      </c>
      <c r="IN23">
        <f>SUM('Yearly Emission'!IK48:'Yearly Emission'!IK77)</f>
        <v>13446780806.08297</v>
      </c>
      <c r="IO23">
        <f>SUM('Yearly Emission'!IL48:'Yearly Emission'!IL77)</f>
        <v>5228420586.9556007</v>
      </c>
      <c r="IP23">
        <f>SUM('Yearly Emission'!IM48:'Yearly Emission'!IM77)</f>
        <v>2130289696.4312093</v>
      </c>
      <c r="IQ23">
        <f>SUM('Yearly Emission'!IN48:'Yearly Emission'!IN77)</f>
        <v>13937965095.70694</v>
      </c>
      <c r="IR23">
        <f>SUM('Yearly Emission'!IO48:'Yearly Emission'!IO77)</f>
        <v>413784715.17091155</v>
      </c>
      <c r="IS23">
        <f>SUM('Yearly Emission'!IP48:'Yearly Emission'!IP77)</f>
        <v>1296985127.7603159</v>
      </c>
      <c r="IT23">
        <f>SUM('Yearly Emission'!IQ48:'Yearly Emission'!IQ77)</f>
        <v>8404514933.5630207</v>
      </c>
      <c r="IU23">
        <f>SUM('Yearly Emission'!IR48:'Yearly Emission'!IR77)</f>
        <v>23511875993.36198</v>
      </c>
      <c r="IV23">
        <f>SUM('Yearly Emission'!IS48:'Yearly Emission'!IS77)</f>
        <v>3003222255.7435236</v>
      </c>
      <c r="IW23">
        <f>SUM('Yearly Emission'!IT48:'Yearly Emission'!IT77)</f>
        <v>5493351822.9939308</v>
      </c>
      <c r="IX23">
        <f>SUM('Yearly Emission'!IU48:'Yearly Emission'!IU77)</f>
        <v>648646412.58475864</v>
      </c>
      <c r="IY23">
        <f>SUM('Yearly Emission'!IV48:'Yearly Emission'!IV77)</f>
        <v>1502351112.7673531</v>
      </c>
      <c r="IZ23">
        <f>SUM('Yearly Emission'!IW48:'Yearly Emission'!IW77)</f>
        <v>1923957121.658565</v>
      </c>
      <c r="JA23">
        <f>SUM('Yearly Emission'!IX48:'Yearly Emission'!IX77)</f>
        <v>1528998131.0361059</v>
      </c>
      <c r="JB23">
        <f>SUM('Yearly Emission'!IY48:'Yearly Emission'!IY77)</f>
        <v>7959384276.5042076</v>
      </c>
    </row>
    <row r="24" spans="4:262" x14ac:dyDescent="0.25">
      <c r="D24">
        <v>2041</v>
      </c>
      <c r="E24">
        <f>SUM('Yearly Emission'!B49:'Yearly Emission'!B78)</f>
        <v>32304054134.724541</v>
      </c>
      <c r="F24">
        <f>SUM('Yearly Emission'!C49:'Yearly Emission'!C78)</f>
        <v>16266445004.19245</v>
      </c>
      <c r="G24">
        <f>SUM('Yearly Emission'!D49:'Yearly Emission'!D78)</f>
        <v>5586855731.0018711</v>
      </c>
      <c r="H24">
        <f>SUM('Yearly Emission'!E49:'Yearly Emission'!E78)</f>
        <v>2302206408.1931434</v>
      </c>
      <c r="I24">
        <f>SUM('Yearly Emission'!F49:'Yearly Emission'!F78)</f>
        <v>23338264871.745255</v>
      </c>
      <c r="J24">
        <f>SUM('Yearly Emission'!G49:'Yearly Emission'!G78)</f>
        <v>1111315386.8640952</v>
      </c>
      <c r="K24">
        <f>SUM('Yearly Emission'!H49:'Yearly Emission'!H78)</f>
        <v>1470969847.6024878</v>
      </c>
      <c r="L24">
        <f>SUM('Yearly Emission'!I49:'Yearly Emission'!I78)</f>
        <v>5462326732.069582</v>
      </c>
      <c r="M24">
        <f>SUM('Yearly Emission'!J49:'Yearly Emission'!J78)</f>
        <v>36916193718.863541</v>
      </c>
      <c r="N24">
        <f>SUM('Yearly Emission'!K49:'Yearly Emission'!K78)</f>
        <v>4569949121.2889605</v>
      </c>
      <c r="O24">
        <f>SUM('Yearly Emission'!L49:'Yearly Emission'!L78)</f>
        <v>5585084369.1805048</v>
      </c>
      <c r="P24">
        <f>SUM('Yearly Emission'!M49:'Yearly Emission'!M78)</f>
        <v>785973031.74857616</v>
      </c>
      <c r="Q24">
        <f>SUM('Yearly Emission'!N49:'Yearly Emission'!N78)</f>
        <v>3001753107.7011843</v>
      </c>
      <c r="R24">
        <f>SUM('Yearly Emission'!O49:'Yearly Emission'!O78)</f>
        <v>2491161918.3407526</v>
      </c>
      <c r="S24">
        <f>SUM('Yearly Emission'!P49:'Yearly Emission'!P78)</f>
        <v>1968757549.6684046</v>
      </c>
      <c r="T24">
        <f>SUM('Yearly Emission'!Q49:'Yearly Emission'!Q78)</f>
        <v>10980214737.766516</v>
      </c>
      <c r="V24">
        <f>SUM('Yearly Emission'!S49:'Yearly Emission'!S78)</f>
        <v>30141309228.746483</v>
      </c>
      <c r="W24">
        <f>SUM('Yearly Emission'!T49:'Yearly Emission'!T78)</f>
        <v>14222847322.982588</v>
      </c>
      <c r="X24">
        <f>SUM('Yearly Emission'!U49:'Yearly Emission'!U78)</f>
        <v>5030517735.0059452</v>
      </c>
      <c r="Y24">
        <f>SUM('Yearly Emission'!V49:'Yearly Emission'!V78)</f>
        <v>2006971917.7295997</v>
      </c>
      <c r="Z24">
        <f>SUM('Yearly Emission'!W49:'Yearly Emission'!W78)</f>
        <v>20333669820.248642</v>
      </c>
      <c r="AA24">
        <f>SUM('Yearly Emission'!X49:'Yearly Emission'!X78)</f>
        <v>962912791.44056642</v>
      </c>
      <c r="AB24">
        <f>SUM('Yearly Emission'!Y49:'Yearly Emission'!Y78)</f>
        <v>1281867261.6896505</v>
      </c>
      <c r="AC24">
        <f>SUM('Yearly Emission'!Z49:'Yearly Emission'!Z78)</f>
        <v>4757261724.5908098</v>
      </c>
      <c r="AD24">
        <f>SUM('Yearly Emission'!AA49:'Yearly Emission'!AA78)</f>
        <v>32032742698.158737</v>
      </c>
      <c r="AE24">
        <f>SUM('Yearly Emission'!AB49:'Yearly Emission'!AB78)</f>
        <v>3961615804.9540496</v>
      </c>
      <c r="AF24">
        <f>SUM('Yearly Emission'!AC49:'Yearly Emission'!AC78)</f>
        <v>4835174215.0782204</v>
      </c>
      <c r="AG24">
        <f>SUM('Yearly Emission'!AD49:'Yearly Emission'!AD78)</f>
        <v>684208149.41728413</v>
      </c>
      <c r="AH24">
        <f>SUM('Yearly Emission'!AE49:'Yearly Emission'!AE78)</f>
        <v>2606306138.583313</v>
      </c>
      <c r="AI24">
        <f>SUM('Yearly Emission'!AF49:'Yearly Emission'!AF78)</f>
        <v>2149278021.3547869</v>
      </c>
      <c r="AJ24">
        <f>SUM('Yearly Emission'!AG49:'Yearly Emission'!AG78)</f>
        <v>1705762038.8282135</v>
      </c>
      <c r="AK24">
        <f>SUM('Yearly Emission'!AH49:'Yearly Emission'!AH78)</f>
        <v>9523150502.0271912</v>
      </c>
      <c r="AM24">
        <f>SUM('Yearly Emission'!AJ49:'Yearly Emission'!AJ78)</f>
        <v>28719996297.215054</v>
      </c>
      <c r="AN24">
        <f>SUM('Yearly Emission'!AK49:'Yearly Emission'!AK78)</f>
        <v>12349480258.139774</v>
      </c>
      <c r="AO24">
        <f>SUM('Yearly Emission'!AL49:'Yearly Emission'!AL78)</f>
        <v>4478811893.9932833</v>
      </c>
      <c r="AP24">
        <f>SUM('Yearly Emission'!AM49:'Yearly Emission'!AM78)</f>
        <v>1767016751.5644233</v>
      </c>
      <c r="AQ24">
        <f>SUM('Yearly Emission'!AN49:'Yearly Emission'!AN78)</f>
        <v>17751921908.617126</v>
      </c>
      <c r="AR24">
        <f>SUM('Yearly Emission'!AO49:'Yearly Emission'!AO78)</f>
        <v>814510196.01703787</v>
      </c>
      <c r="AS24">
        <f>SUM('Yearly Emission'!AP49:'Yearly Emission'!AP78)</f>
        <v>1171376104.6640391</v>
      </c>
      <c r="AT24">
        <f>SUM('Yearly Emission'!AQ49:'Yearly Emission'!AQ78)</f>
        <v>4126297171.7399945</v>
      </c>
      <c r="AU24">
        <f>SUM('Yearly Emission'!AR49:'Yearly Emission'!AR78)</f>
        <v>27149291677.453918</v>
      </c>
      <c r="AV24">
        <f>SUM('Yearly Emission'!AS49:'Yearly Emission'!AS78)</f>
        <v>3353282488.6191316</v>
      </c>
      <c r="AW24">
        <f>SUM('Yearly Emission'!AT49:'Yearly Emission'!AT78)</f>
        <v>4085264060.9759321</v>
      </c>
      <c r="AX24">
        <f>SUM('Yearly Emission'!AU49:'Yearly Emission'!AU78)</f>
        <v>589209847.41462314</v>
      </c>
      <c r="AY24">
        <f>SUM('Yearly Emission'!AV49:'Yearly Emission'!AV78)</f>
        <v>2210859169.4654441</v>
      </c>
      <c r="AZ24">
        <f>SUM('Yearly Emission'!AW49:'Yearly Emission'!AW78)</f>
        <v>1807394124.3688145</v>
      </c>
      <c r="BA24">
        <f>SUM('Yearly Emission'!AX49:'Yearly Emission'!AX78)</f>
        <v>1442766527.9880219</v>
      </c>
      <c r="BB24">
        <f>SUM('Yearly Emission'!AY49:'Yearly Emission'!AY78)</f>
        <v>8066086266.2878647</v>
      </c>
      <c r="BD24">
        <f>SUM('Yearly Emission'!BA49:'Yearly Emission'!BA78)</f>
        <v>27637647481.044792</v>
      </c>
      <c r="BE24">
        <f>SUM('Yearly Emission'!BB49:'Yearly Emission'!BB78)</f>
        <v>11457708028.184059</v>
      </c>
      <c r="BF24">
        <f>SUM('Yearly Emission'!BC49:'Yearly Emission'!BC78)</f>
        <v>4106676440.0863118</v>
      </c>
      <c r="BG24">
        <f>SUM('Yearly Emission'!BD49:'Yearly Emission'!BD78)</f>
        <v>1662669285.6911831</v>
      </c>
      <c r="BH24">
        <f>SUM('Yearly Emission'!BE49:'Yearly Emission'!BE78)</f>
        <v>16097003389.677107</v>
      </c>
      <c r="BI24">
        <f>SUM('Yearly Emission'!BF49:'Yearly Emission'!BF78)</f>
        <v>666126590.92201591</v>
      </c>
      <c r="BJ24">
        <f>SUM('Yearly Emission'!BG49:'Yearly Emission'!BG78)</f>
        <v>1140267143.5518343</v>
      </c>
      <c r="BK24">
        <f>SUM('Yearly Emission'!BH49:'Yearly Emission'!BH78)</f>
        <v>3705351911.4274807</v>
      </c>
      <c r="BL24">
        <f>SUM('Yearly Emission'!BI49:'Yearly Emission'!BI78)</f>
        <v>22699159830.782692</v>
      </c>
      <c r="BM24">
        <f>SUM('Yearly Emission'!BJ49:'Yearly Emission'!BJ78)</f>
        <v>2796531689.2730627</v>
      </c>
      <c r="BN24">
        <f>SUM('Yearly Emission'!BK49:'Yearly Emission'!BK78)</f>
        <v>3429065333.9259458</v>
      </c>
      <c r="BO24">
        <f>SUM('Yearly Emission'!BL49:'Yearly Emission'!BL78)</f>
        <v>536878865.9614948</v>
      </c>
      <c r="BP24">
        <f>SUM('Yearly Emission'!BM49:'Yearly Emission'!BM78)</f>
        <v>1880694737.684485</v>
      </c>
      <c r="BQ24">
        <f>SUM('Yearly Emission'!BN49:'Yearly Emission'!BN78)</f>
        <v>1465510227.3828418</v>
      </c>
      <c r="BR24">
        <f>SUM('Yearly Emission'!BO49:'Yearly Emission'!BO78)</f>
        <v>1179771017.1478305</v>
      </c>
      <c r="BS24">
        <f>SUM('Yearly Emission'!BP49:'Yearly Emission'!BP78)</f>
        <v>6688481984.7609034</v>
      </c>
      <c r="BU24">
        <f>SUM('Yearly Emission'!BR49:'Yearly Emission'!BR78)</f>
        <v>26781789063.085838</v>
      </c>
      <c r="BV24">
        <f>SUM('Yearly Emission'!BS49:'Yearly Emission'!BS78)</f>
        <v>10992263957.175653</v>
      </c>
      <c r="BW24">
        <f>SUM('Yearly Emission'!BT49:'Yearly Emission'!BT78)</f>
        <v>4039115938.9402456</v>
      </c>
      <c r="BX24">
        <f>SUM('Yearly Emission'!BU49:'Yearly Emission'!BU78)</f>
        <v>1603048847.4956143</v>
      </c>
      <c r="BY24">
        <f>SUM('Yearly Emission'!BV49:'Yearly Emission'!BV78)</f>
        <v>15127830543.360018</v>
      </c>
      <c r="BZ24">
        <f>SUM('Yearly Emission'!BW49:'Yearly Emission'!BW78)</f>
        <v>589378842.14479446</v>
      </c>
      <c r="CA24">
        <f>SUM('Yearly Emission'!BX49:'Yearly Emission'!BX78)</f>
        <v>1111934895.3746531</v>
      </c>
      <c r="CB24">
        <f>SUM('Yearly Emission'!BY49:'Yearly Emission'!BY78)</f>
        <v>3463867212.4113255</v>
      </c>
      <c r="CC24">
        <f>SUM('Yearly Emission'!BZ49:'Yearly Emission'!BZ78)</f>
        <v>20794566486.544453</v>
      </c>
      <c r="CD24">
        <f>SUM('Yearly Emission'!CA49:'Yearly Emission'!CA78)</f>
        <v>2503779260.415802</v>
      </c>
      <c r="CE24">
        <f>SUM('Yearly Emission'!CB49:'Yearly Emission'!CB78)</f>
        <v>3028361532.5062666</v>
      </c>
      <c r="CF24">
        <f>SUM('Yearly Emission'!CC49:'Yearly Emission'!CC78)</f>
        <v>501272473.55163312</v>
      </c>
      <c r="CG24">
        <f>SUM('Yearly Emission'!CD49:'Yearly Emission'!CD78)</f>
        <v>1676814896.5386462</v>
      </c>
      <c r="CH24">
        <f>SUM('Yearly Emission'!CE49:'Yearly Emission'!CE78)</f>
        <v>1188428248.9071937</v>
      </c>
      <c r="CI24">
        <f>SUM('Yearly Emission'!CF49:'Yearly Emission'!CF78)</f>
        <v>1022869858.5006236</v>
      </c>
      <c r="CJ24">
        <f>SUM('Yearly Emission'!CG49:'Yearly Emission'!CG78)</f>
        <v>5845958806.5679274</v>
      </c>
      <c r="CM24">
        <f>SUM('Yearly Emission'!CJ49:'Yearly Emission'!CJ78)</f>
        <v>2026.5</v>
      </c>
      <c r="CN24">
        <f>SUM('Yearly Emission'!CK49:'Yearly Emission'!CK78)</f>
        <v>42511419078.849495</v>
      </c>
      <c r="CO24">
        <f>SUM('Yearly Emission'!CL49:'Yearly Emission'!CL78)</f>
        <v>17842510134.272366</v>
      </c>
      <c r="CP24">
        <f>SUM('Yearly Emission'!CM49:'Yearly Emission'!CM78)</f>
        <v>6272423228.1465359</v>
      </c>
      <c r="CQ24">
        <f>SUM('Yearly Emission'!CN49:'Yearly Emission'!CN78)</f>
        <v>2263962611.1700401</v>
      </c>
      <c r="CR24">
        <f>SUM('Yearly Emission'!CO49:'Yearly Emission'!CO78)</f>
        <v>23021049496.859638</v>
      </c>
      <c r="CS24">
        <f>SUM('Yearly Emission'!CP49:'Yearly Emission'!CP78)</f>
        <v>1353994419.8476305</v>
      </c>
      <c r="CT24">
        <f>SUM('Yearly Emission'!CQ49:'Yearly Emission'!CQ78)</f>
        <v>1929269176.0506289</v>
      </c>
      <c r="CU24">
        <f>SUM('Yearly Emission'!CR49:'Yearly Emission'!CR78)</f>
        <v>7931390918.5842819</v>
      </c>
      <c r="CV24">
        <f>SUM('Yearly Emission'!CS49:'Yearly Emission'!CS78)</f>
        <v>38397633192.776283</v>
      </c>
      <c r="CW24">
        <f>SUM('Yearly Emission'!CT49:'Yearly Emission'!CT78)</f>
        <v>5235290803.4346294</v>
      </c>
      <c r="CX24">
        <f>SUM('Yearly Emission'!CU49:'Yearly Emission'!CU78)</f>
        <v>10202832156.627911</v>
      </c>
      <c r="CY24">
        <f>SUM('Yearly Emission'!CV49:'Yearly Emission'!CV78)</f>
        <v>983438995.8031261</v>
      </c>
      <c r="CZ24">
        <f>SUM('Yearly Emission'!CW49:'Yearly Emission'!CW78)</f>
        <v>3320320982.2929344</v>
      </c>
      <c r="DA24">
        <f>SUM('Yearly Emission'!CX49:'Yearly Emission'!CX78)</f>
        <v>3761938213.8494821</v>
      </c>
      <c r="DB24">
        <f>SUM('Yearly Emission'!CY49:'Yearly Emission'!CY78)</f>
        <v>2700667392.1626</v>
      </c>
      <c r="DC24">
        <f>SUM('Yearly Emission'!CZ49:'Yearly Emission'!CZ78)</f>
        <v>12542608251.423223</v>
      </c>
      <c r="DE24">
        <f>SUM('Yearly Emission'!DB49:'Yearly Emission'!DB78)</f>
        <v>35766078469.333252</v>
      </c>
      <c r="DF24">
        <f>SUM('Yearly Emission'!DC49:'Yearly Emission'!DC78)</f>
        <v>15300790401.831203</v>
      </c>
      <c r="DG24">
        <f>SUM('Yearly Emission'!DD49:'Yearly Emission'!DD78)</f>
        <v>5568313312.4573975</v>
      </c>
      <c r="DH24">
        <f>SUM('Yearly Emission'!DE49:'Yearly Emission'!DE78)</f>
        <v>1912876926.9663701</v>
      </c>
      <c r="DI24">
        <f>SUM('Yearly Emission'!DF49:'Yearly Emission'!DF78)</f>
        <v>19697173506.787399</v>
      </c>
      <c r="DJ24">
        <f>SUM('Yearly Emission'!DG49:'Yearly Emission'!DG78)</f>
        <v>1121285512.9969313</v>
      </c>
      <c r="DK24">
        <f>SUM('Yearly Emission'!DH49:'Yearly Emission'!DH78)</f>
        <v>1645477085.9989405</v>
      </c>
      <c r="DL24">
        <f>SUM('Yearly Emission'!DI49:'Yearly Emission'!DI78)</f>
        <v>6637276291.0010757</v>
      </c>
      <c r="DM24">
        <f>SUM('Yearly Emission'!DJ49:'Yearly Emission'!DJ78)</f>
        <v>32210872377.450935</v>
      </c>
      <c r="DN24">
        <f>SUM('Yearly Emission'!DK49:'Yearly Emission'!DK78)</f>
        <v>4345018120.7890759</v>
      </c>
      <c r="DO24">
        <f>SUM('Yearly Emission'!DL49:'Yearly Emission'!DL78)</f>
        <v>8436516265.0278454</v>
      </c>
      <c r="DP24">
        <f>SUM('Yearly Emission'!DM49:'Yearly Emission'!DM78)</f>
        <v>821308714.24505985</v>
      </c>
      <c r="DQ24">
        <f>SUM('Yearly Emission'!DN49:'Yearly Emission'!DN78)</f>
        <v>2769858766.9913759</v>
      </c>
      <c r="DR24">
        <f>SUM('Yearly Emission'!DO49:'Yearly Emission'!DO78)</f>
        <v>3175312017.6879849</v>
      </c>
      <c r="DS24">
        <f>SUM('Yearly Emission'!DP49:'Yearly Emission'!DP78)</f>
        <v>2239394220.5326476</v>
      </c>
      <c r="DT24">
        <f>SUM('Yearly Emission'!DQ49:'Yearly Emission'!DQ78)</f>
        <v>10446198917.305964</v>
      </c>
      <c r="DV24">
        <f>SUM('Yearly Emission'!DS49:'Yearly Emission'!DS78)</f>
        <v>30373832076.129349</v>
      </c>
      <c r="DW24">
        <f>SUM('Yearly Emission'!DT49:'Yearly Emission'!DT78)</f>
        <v>14036790423.664499</v>
      </c>
      <c r="DX24">
        <f>SUM('Yearly Emission'!DU49:'Yearly Emission'!DU78)</f>
        <v>5294682458.6995544</v>
      </c>
      <c r="DY24">
        <f>SUM('Yearly Emission'!DV49:'Yearly Emission'!DV78)</f>
        <v>1800091511.6979668</v>
      </c>
      <c r="DZ24">
        <f>SUM('Yearly Emission'!DW49:'Yearly Emission'!DW78)</f>
        <v>17227634910.619167</v>
      </c>
      <c r="EA24">
        <f>SUM('Yearly Emission'!DX49:'Yearly Emission'!DX78)</f>
        <v>888940224.42145121</v>
      </c>
      <c r="EB24">
        <f>SUM('Yearly Emission'!DY49:'Yearly Emission'!DY78)</f>
        <v>1451261246.2149048</v>
      </c>
      <c r="EC24">
        <f>SUM('Yearly Emission'!DZ49:'Yearly Emission'!DZ78)</f>
        <v>5343161663.4178734</v>
      </c>
      <c r="ED24">
        <f>SUM('Yearly Emission'!EA49:'Yearly Emission'!EA78)</f>
        <v>26024111562.125576</v>
      </c>
      <c r="EE24">
        <f>SUM('Yearly Emission'!EB49:'Yearly Emission'!EB78)</f>
        <v>3454745438.1435223</v>
      </c>
      <c r="EF24">
        <f>SUM('Yearly Emission'!EC49:'Yearly Emission'!EC78)</f>
        <v>6672301177.8225212</v>
      </c>
      <c r="EG24">
        <f>SUM('Yearly Emission'!ED49:'Yearly Emission'!ED78)</f>
        <v>659379188.91608417</v>
      </c>
      <c r="EH24">
        <f>SUM('Yearly Emission'!EE49:'Yearly Emission'!EE78)</f>
        <v>2221953547.1957588</v>
      </c>
      <c r="EI24">
        <f>SUM('Yearly Emission'!EF49:'Yearly Emission'!EF78)</f>
        <v>2726518585.8685808</v>
      </c>
      <c r="EJ24">
        <f>SUM('Yearly Emission'!EG49:'Yearly Emission'!EG78)</f>
        <v>1797856810.2546537</v>
      </c>
      <c r="EK24">
        <f>SUM('Yearly Emission'!EH49:'Yearly Emission'!EH78)</f>
        <v>8483807013.3803444</v>
      </c>
      <c r="EM24">
        <f>SUM('Yearly Emission'!EJ49:'Yearly Emission'!EJ78)</f>
        <v>29342727445.352604</v>
      </c>
      <c r="EN24">
        <f>SUM('Yearly Emission'!EK49:'Yearly Emission'!EK78)</f>
        <v>13919707010.496954</v>
      </c>
      <c r="EO24">
        <f>SUM('Yearly Emission'!EL49:'Yearly Emission'!EL78)</f>
        <v>5147780220.7274227</v>
      </c>
      <c r="EP24">
        <f>SUM('Yearly Emission'!EM49:'Yearly Emission'!EM78)</f>
        <v>1715377310.6786566</v>
      </c>
      <c r="EQ24">
        <f>SUM('Yearly Emission'!EN49:'Yearly Emission'!EN78)</f>
        <v>15971126641.322474</v>
      </c>
      <c r="ER24">
        <f>SUM('Yearly Emission'!EO49:'Yearly Emission'!EO78)</f>
        <v>742360782.52497995</v>
      </c>
      <c r="ES24">
        <f>SUM('Yearly Emission'!EP49:'Yearly Emission'!EP78)</f>
        <v>1405172035.8992591</v>
      </c>
      <c r="ET24">
        <f>SUM('Yearly Emission'!EQ49:'Yearly Emission'!EQ78)</f>
        <v>4701933704.1419144</v>
      </c>
      <c r="EU24">
        <f>SUM('Yearly Emission'!ER49:'Yearly Emission'!ER78)</f>
        <v>22430967403.401634</v>
      </c>
      <c r="EV24">
        <f>SUM('Yearly Emission'!ES49:'Yearly Emission'!ES78)</f>
        <v>2845607762.368928</v>
      </c>
      <c r="EW24">
        <f>SUM('Yearly Emission'!ET49:'Yearly Emission'!ET78)</f>
        <v>5663082741.2437258</v>
      </c>
      <c r="EX24">
        <f>SUM('Yearly Emission'!EU49:'Yearly Emission'!EU78)</f>
        <v>599075802.14176488</v>
      </c>
      <c r="EY24">
        <f>SUM('Yearly Emission'!EV49:'Yearly Emission'!EV78)</f>
        <v>2001521046.9201078</v>
      </c>
      <c r="EZ24">
        <f>SUM('Yearly Emission'!EW49:'Yearly Emission'!EW78)</f>
        <v>2460187230.4104152</v>
      </c>
      <c r="FA24">
        <f>SUM('Yearly Emission'!EX49:'Yearly Emission'!EX78)</f>
        <v>1586839236.8020391</v>
      </c>
      <c r="FB24">
        <f>SUM('Yearly Emission'!EY49:'Yearly Emission'!EY78)</f>
        <v>7170960587.6638994</v>
      </c>
      <c r="FD24">
        <f>SUM('Yearly Emission'!FA49:'Yearly Emission'!FA78)</f>
        <v>28664068120.256214</v>
      </c>
      <c r="FE24">
        <f>SUM('Yearly Emission'!FB49:'Yearly Emission'!FB78)</f>
        <v>13811040958.475365</v>
      </c>
      <c r="FF24">
        <f>SUM('Yearly Emission'!FC49:'Yearly Emission'!FC78)</f>
        <v>5037679925.7421875</v>
      </c>
      <c r="FG24">
        <f>SUM('Yearly Emission'!FD49:'Yearly Emission'!FD78)</f>
        <v>1654458737.6072726</v>
      </c>
      <c r="FH24">
        <f>SUM('Yearly Emission'!FE49:'Yearly Emission'!FE78)</f>
        <v>15070583653.070429</v>
      </c>
      <c r="FI24">
        <f>SUM('Yearly Emission'!FF49:'Yearly Emission'!FF78)</f>
        <v>661314655.05325711</v>
      </c>
      <c r="FJ24">
        <f>SUM('Yearly Emission'!FG49:'Yearly Emission'!FG78)</f>
        <v>1373279789.5645967</v>
      </c>
      <c r="FK24">
        <f>SUM('Yearly Emission'!FH49:'Yearly Emission'!FH78)</f>
        <v>4509214890.1829281</v>
      </c>
      <c r="FL24">
        <f>SUM('Yearly Emission'!FI49:'Yearly Emission'!FI78)</f>
        <v>20527008776.495396</v>
      </c>
      <c r="FM24">
        <f>SUM('Yearly Emission'!FJ49:'Yearly Emission'!FJ78)</f>
        <v>2700287533.5305252</v>
      </c>
      <c r="FN24">
        <f>SUM('Yearly Emission'!FK49:'Yearly Emission'!FK78)</f>
        <v>5132551688.4907589</v>
      </c>
      <c r="FO24">
        <f>SUM('Yearly Emission'!FL49:'Yearly Emission'!FL78)</f>
        <v>573372518.26576138</v>
      </c>
      <c r="FP24">
        <f>SUM('Yearly Emission'!FM49:'Yearly Emission'!FM78)</f>
        <v>1941056570.4029922</v>
      </c>
      <c r="FQ24">
        <f>SUM('Yearly Emission'!FN49:'Yearly Emission'!FN78)</f>
        <v>2284464357.9393392</v>
      </c>
      <c r="FR24">
        <f>SUM('Yearly Emission'!FO49:'Yearly Emission'!FO78)</f>
        <v>1433302261.4475358</v>
      </c>
      <c r="FS24">
        <f>SUM('Yearly Emission'!FP49:'Yearly Emission'!FP78)</f>
        <v>6348129850.4528942</v>
      </c>
      <c r="FV24">
        <f>SUM('Yearly Emission'!FS49:'Yearly Emission'!FS78)</f>
        <v>2026.5</v>
      </c>
      <c r="FW24">
        <f>SUM('Yearly Emission'!FT49:'Yearly Emission'!FT78)</f>
        <v>40598050688.127701</v>
      </c>
      <c r="FX24">
        <f>SUM('Yearly Emission'!FU49:'Yearly Emission'!FU78)</f>
        <v>18390182047.303455</v>
      </c>
      <c r="FY24">
        <f>SUM('Yearly Emission'!FV49:'Yearly Emission'!FV78)</f>
        <v>6798995408.2633095</v>
      </c>
      <c r="FZ24">
        <f>SUM('Yearly Emission'!FW49:'Yearly Emission'!FW78)</f>
        <v>2597865593.7048101</v>
      </c>
      <c r="GA24">
        <f>SUM('Yearly Emission'!FX49:'Yearly Emission'!FX78)</f>
        <v>19711427119.17849</v>
      </c>
      <c r="GB24">
        <f>SUM('Yearly Emission'!FY49:'Yearly Emission'!FY78)</f>
        <v>721865125.78284776</v>
      </c>
      <c r="GC24">
        <f>SUM('Yearly Emission'!FZ49:'Yearly Emission'!FZ78)</f>
        <v>2052685463.0345001</v>
      </c>
      <c r="GD24">
        <f>SUM('Yearly Emission'!GA49:'Yearly Emission'!GA78)</f>
        <v>12893878378.393961</v>
      </c>
      <c r="GE24">
        <f>SUM('Yearly Emission'!GB49:'Yearly Emission'!GB78)</f>
        <v>41302902843.724922</v>
      </c>
      <c r="GF24">
        <f>SUM('Yearly Emission'!GC49:'Yearly Emission'!GC78)</f>
        <v>5281847255.6296568</v>
      </c>
      <c r="GG24">
        <f>SUM('Yearly Emission'!GD49:'Yearly Emission'!GD78)</f>
        <v>7256074319.6484938</v>
      </c>
      <c r="GH24">
        <f>SUM('Yearly Emission'!GE49:'Yearly Emission'!GE78)</f>
        <v>1301009627.9896524</v>
      </c>
      <c r="GI24">
        <f>SUM('Yearly Emission'!GF49:'Yearly Emission'!GF78)</f>
        <v>2608922684.678793</v>
      </c>
      <c r="GJ24">
        <f>SUM('Yearly Emission'!GG49:'Yearly Emission'!GG78)</f>
        <v>3529736998.7086911</v>
      </c>
      <c r="GK24">
        <f>SUM('Yearly Emission'!GH49:'Yearly Emission'!GH78)</f>
        <v>2857305743.0827942</v>
      </c>
      <c r="GL24">
        <f>SUM('Yearly Emission'!GI49:'Yearly Emission'!GI78)</f>
        <v>14388446028.97967</v>
      </c>
      <c r="GN24">
        <f>SUM('Yearly Emission'!GK49:'Yearly Emission'!GK78)</f>
        <v>36530409137.474426</v>
      </c>
      <c r="GO24">
        <f>SUM('Yearly Emission'!GL49:'Yearly Emission'!GL78)</f>
        <v>16090925890.148043</v>
      </c>
      <c r="GP24">
        <f>SUM('Yearly Emission'!GM49:'Yearly Emission'!GM78)</f>
        <v>5975590511.4624681</v>
      </c>
      <c r="GQ24">
        <f>SUM('Yearly Emission'!GN49:'Yearly Emission'!GN78)</f>
        <v>2322868022.681191</v>
      </c>
      <c r="GR24">
        <f>SUM('Yearly Emission'!GO49:'Yearly Emission'!GO78)</f>
        <v>17221372888.948864</v>
      </c>
      <c r="GS24">
        <f>SUM('Yearly Emission'!GP49:'Yearly Emission'!GP78)</f>
        <v>611268203.35029805</v>
      </c>
      <c r="GT24">
        <f>SUM('Yearly Emission'!GQ49:'Yearly Emission'!GQ78)</f>
        <v>1755977793.1407747</v>
      </c>
      <c r="GU24">
        <f>SUM('Yearly Emission'!GR49:'Yearly Emission'!GR78)</f>
        <v>10999291344.536655</v>
      </c>
      <c r="GV24">
        <f>SUM('Yearly Emission'!GS49:'Yearly Emission'!GS78)</f>
        <v>34307816945.567211</v>
      </c>
      <c r="GW24">
        <f>SUM('Yearly Emission'!GT49:'Yearly Emission'!GT78)</f>
        <v>4417764558.3645296</v>
      </c>
      <c r="GX24">
        <f>SUM('Yearly Emission'!GU49:'Yearly Emission'!GU78)</f>
        <v>6244029295.5046749</v>
      </c>
      <c r="GY24">
        <f>SUM('Yearly Emission'!GV49:'Yearly Emission'!GV78)</f>
        <v>1085743947.2212634</v>
      </c>
      <c r="GZ24">
        <f>SUM('Yearly Emission'!GW49:'Yearly Emission'!GW78)</f>
        <v>2224014328.5062799</v>
      </c>
      <c r="HA24">
        <f>SUM('Yearly Emission'!GX49:'Yearly Emission'!GX78)</f>
        <v>2882421650.5079546</v>
      </c>
      <c r="HB24">
        <f>SUM('Yearly Emission'!GY49:'Yearly Emission'!GY78)</f>
        <v>2392425368.8519464</v>
      </c>
      <c r="HC24">
        <f>SUM('Yearly Emission'!GZ49:'Yearly Emission'!GZ78)</f>
        <v>12069935354.742268</v>
      </c>
      <c r="HE24">
        <f>SUM('Yearly Emission'!HB49:'Yearly Emission'!HB78)</f>
        <v>34398633857.007988</v>
      </c>
      <c r="HF24">
        <f>SUM('Yearly Emission'!HC49:'Yearly Emission'!HC78)</f>
        <v>13974788828.81741</v>
      </c>
      <c r="HG24">
        <f>SUM('Yearly Emission'!HD49:'Yearly Emission'!HD78)</f>
        <v>5401577547.1416187</v>
      </c>
      <c r="HH24">
        <f>SUM('Yearly Emission'!HE49:'Yearly Emission'!HE78)</f>
        <v>2220081577.7484069</v>
      </c>
      <c r="HI24">
        <f>SUM('Yearly Emission'!HF49:'Yearly Emission'!HF78)</f>
        <v>15031811651.743471</v>
      </c>
      <c r="HJ24">
        <f>SUM('Yearly Emission'!HG49:'Yearly Emission'!HG78)</f>
        <v>500637263.11452663</v>
      </c>
      <c r="HK24">
        <f>SUM('Yearly Emission'!HH49:'Yearly Emission'!HH78)</f>
        <v>1459270123.2470484</v>
      </c>
      <c r="HL24">
        <f>SUM('Yearly Emission'!HI49:'Yearly Emission'!HI78)</f>
        <v>9104708094.4509392</v>
      </c>
      <c r="HM24">
        <f>SUM('Yearly Emission'!HJ49:'Yearly Emission'!HJ78)</f>
        <v>27312731047.409515</v>
      </c>
      <c r="HN24">
        <f>SUM('Yearly Emission'!HK49:'Yearly Emission'!HK78)</f>
        <v>3553681861.0994067</v>
      </c>
      <c r="HO24">
        <f>SUM('Yearly Emission'!HL49:'Yearly Emission'!HL78)</f>
        <v>5816432786.7805357</v>
      </c>
      <c r="HP24">
        <f>SUM('Yearly Emission'!HM49:'Yearly Emission'!HM78)</f>
        <v>870476795.16369104</v>
      </c>
      <c r="HQ24">
        <f>SUM('Yearly Emission'!HN49:'Yearly Emission'!HN78)</f>
        <v>1839105972.3337691</v>
      </c>
      <c r="HR24">
        <f>SUM('Yearly Emission'!HO49:'Yearly Emission'!HO78)</f>
        <v>2235440963.6653929</v>
      </c>
      <c r="HS24">
        <f>SUM('Yearly Emission'!HP49:'Yearly Emission'!HP78)</f>
        <v>1927544994.6211002</v>
      </c>
      <c r="HT24">
        <f>SUM('Yearly Emission'!HQ49:'Yearly Emission'!HQ78)</f>
        <v>9751424680.5048714</v>
      </c>
      <c r="HV24">
        <f>SUM('Yearly Emission'!HS49:'Yearly Emission'!HS78)</f>
        <v>33010455785.873138</v>
      </c>
      <c r="HW24">
        <f>SUM('Yearly Emission'!HT49:'Yearly Emission'!HT78)</f>
        <v>13453938429.264242</v>
      </c>
      <c r="HX24">
        <f>SUM('Yearly Emission'!HU49:'Yearly Emission'!HU78)</f>
        <v>5313132447.5370541</v>
      </c>
      <c r="HY24">
        <f>SUM('Yearly Emission'!HV49:'Yearly Emission'!HV78)</f>
        <v>2156433880.5490413</v>
      </c>
      <c r="HZ24">
        <f>SUM('Yearly Emission'!HW49:'Yearly Emission'!HW78)</f>
        <v>14377502713.43095</v>
      </c>
      <c r="IA24">
        <f>SUM('Yearly Emission'!HX49:'Yearly Emission'!HX78)</f>
        <v>422011967.91063237</v>
      </c>
      <c r="IB24">
        <f>SUM('Yearly Emission'!HY49:'Yearly Emission'!HY78)</f>
        <v>1319889939.2398965</v>
      </c>
      <c r="IC24">
        <f>SUM('Yearly Emission'!HZ49:'Yearly Emission'!HZ78)</f>
        <v>8626016999.9581184</v>
      </c>
      <c r="ID24">
        <f>SUM('Yearly Emission'!IA49:'Yearly Emission'!IA78)</f>
        <v>24543435756.234669</v>
      </c>
      <c r="IE24">
        <f>SUM('Yearly Emission'!IB49:'Yearly Emission'!IB78)</f>
        <v>3176317343.0031061</v>
      </c>
      <c r="IF24">
        <f>SUM('Yearly Emission'!IC49:'Yearly Emission'!IC78)</f>
        <v>5615026188.4525852</v>
      </c>
      <c r="IG24">
        <f>SUM('Yearly Emission'!ID49:'Yearly Emission'!ID78)</f>
        <v>684628519.10371649</v>
      </c>
      <c r="IH24">
        <f>SUM('Yearly Emission'!IE49:'Yearly Emission'!IE78)</f>
        <v>1568790661.2557735</v>
      </c>
      <c r="II24">
        <f>SUM('Yearly Emission'!IF49:'Yearly Emission'!IF78)</f>
        <v>2063203394.8899124</v>
      </c>
      <c r="IJ24">
        <f>SUM('Yearly Emission'!IG49:'Yearly Emission'!IG78)</f>
        <v>1637738627.7373691</v>
      </c>
      <c r="IK24">
        <f>SUM('Yearly Emission'!IH49:'Yearly Emission'!IH78)</f>
        <v>8352323278.6895971</v>
      </c>
      <c r="IM24">
        <f>SUM('Yearly Emission'!IJ49:'Yearly Emission'!IJ78)</f>
        <v>32066422595.145451</v>
      </c>
      <c r="IN24">
        <f>SUM('Yearly Emission'!IK49:'Yearly Emission'!IK78)</f>
        <v>13143287191.459209</v>
      </c>
      <c r="IO24">
        <f>SUM('Yearly Emission'!IL49:'Yearly Emission'!IL78)</f>
        <v>5228420586.9556007</v>
      </c>
      <c r="IP24">
        <f>SUM('Yearly Emission'!IM49:'Yearly Emission'!IM78)</f>
        <v>2116245973.2440569</v>
      </c>
      <c r="IQ24">
        <f>SUM('Yearly Emission'!IN49:'Yearly Emission'!IN78)</f>
        <v>13925337653.571499</v>
      </c>
      <c r="IR24">
        <f>SUM('Yearly Emission'!IO49:'Yearly Emission'!IO78)</f>
        <v>409322494.33252698</v>
      </c>
      <c r="IS24">
        <f>SUM('Yearly Emission'!IP49:'Yearly Emission'!IP78)</f>
        <v>1296985127.7603159</v>
      </c>
      <c r="IT24">
        <f>SUM('Yearly Emission'!IQ49:'Yearly Emission'!IQ78)</f>
        <v>8403775684.4593678</v>
      </c>
      <c r="IU24">
        <f>SUM('Yearly Emission'!IR49:'Yearly Emission'!IR78)</f>
        <v>23502764745.474552</v>
      </c>
      <c r="IV24">
        <f>SUM('Yearly Emission'!IS49:'Yearly Emission'!IS78)</f>
        <v>3003222255.7435236</v>
      </c>
      <c r="IW24">
        <f>SUM('Yearly Emission'!IT49:'Yearly Emission'!IT78)</f>
        <v>5491972192.805357</v>
      </c>
      <c r="IX24">
        <f>SUM('Yearly Emission'!IU49:'Yearly Emission'!IU78)</f>
        <v>648646412.58475864</v>
      </c>
      <c r="IY24">
        <f>SUM('Yearly Emission'!IV49:'Yearly Emission'!IV78)</f>
        <v>1502351112.7673531</v>
      </c>
      <c r="IZ24">
        <f>SUM('Yearly Emission'!IW49:'Yearly Emission'!IW78)</f>
        <v>1923957121.658565</v>
      </c>
      <c r="JA24">
        <f>SUM('Yearly Emission'!IX49:'Yearly Emission'!IX78)</f>
        <v>1528998131.0361059</v>
      </c>
      <c r="JB24">
        <f>SUM('Yearly Emission'!IY49:'Yearly Emission'!IY78)</f>
        <v>7958693702.2906513</v>
      </c>
    </row>
    <row r="25" spans="4:262" x14ac:dyDescent="0.25">
      <c r="D25">
        <v>2042</v>
      </c>
      <c r="E25">
        <f>SUM('Yearly Emission'!B50:'Yearly Emission'!B79)</f>
        <v>32241077726.792343</v>
      </c>
      <c r="F25">
        <f>SUM('Yearly Emission'!C50:'Yearly Emission'!C79)</f>
        <v>16520664042.61364</v>
      </c>
      <c r="G25">
        <f>SUM('Yearly Emission'!D50:'Yearly Emission'!D79)</f>
        <v>5724887073.0851564</v>
      </c>
      <c r="H25">
        <f>SUM('Yearly Emission'!E50:'Yearly Emission'!E79)</f>
        <v>2327399396.0656857</v>
      </c>
      <c r="I25">
        <f>SUM('Yearly Emission'!F50:'Yearly Emission'!F79)</f>
        <v>23644767223.96611</v>
      </c>
      <c r="J25">
        <f>SUM('Yearly Emission'!G50:'Yearly Emission'!G79)</f>
        <v>1233797902.9213476</v>
      </c>
      <c r="K25">
        <f>SUM('Yearly Emission'!H50:'Yearly Emission'!H79)</f>
        <v>1639980385.3693359</v>
      </c>
      <c r="L25">
        <f>SUM('Yearly Emission'!I50:'Yearly Emission'!I79)</f>
        <v>5744979609.0020237</v>
      </c>
      <c r="M25">
        <f>SUM('Yearly Emission'!J50:'Yearly Emission'!J79)</f>
        <v>39872534616.811066</v>
      </c>
      <c r="N25">
        <f>SUM('Yearly Emission'!K50:'Yearly Emission'!K79)</f>
        <v>4936141327.8744831</v>
      </c>
      <c r="O25">
        <f>SUM('Yearly Emission'!L50:'Yearly Emission'!L79)</f>
        <v>5947879949.3712635</v>
      </c>
      <c r="P25">
        <f>SUM('Yearly Emission'!M50:'Yearly Emission'!M79)</f>
        <v>812093414.35663629</v>
      </c>
      <c r="Q25">
        <f>SUM('Yearly Emission'!N50:'Yearly Emission'!N79)</f>
        <v>3234499292.816957</v>
      </c>
      <c r="R25">
        <f>SUM('Yearly Emission'!O50:'Yearly Emission'!O79)</f>
        <v>2746217232.1081424</v>
      </c>
      <c r="S25">
        <f>SUM('Yearly Emission'!P50:'Yearly Emission'!P79)</f>
        <v>2153597298.6742105</v>
      </c>
      <c r="T25">
        <f>SUM('Yearly Emission'!Q50:'Yearly Emission'!Q79)</f>
        <v>11757271078.876154</v>
      </c>
      <c r="V25">
        <f>SUM('Yearly Emission'!S50:'Yearly Emission'!S79)</f>
        <v>30078332820.814285</v>
      </c>
      <c r="W25">
        <f>SUM('Yearly Emission'!T50:'Yearly Emission'!T79)</f>
        <v>14152705925.093269</v>
      </c>
      <c r="X25">
        <f>SUM('Yearly Emission'!U50:'Yearly Emission'!U79)</f>
        <v>5014233627.5808353</v>
      </c>
      <c r="Y25">
        <f>SUM('Yearly Emission'!V50:'Yearly Emission'!V79)</f>
        <v>1994923149.7240803</v>
      </c>
      <c r="Z25">
        <f>SUM('Yearly Emission'!W50:'Yearly Emission'!W79)</f>
        <v>20313357017.932854</v>
      </c>
      <c r="AA25">
        <f>SUM('Yearly Emission'!X50:'Yearly Emission'!X79)</f>
        <v>1046262812.4288691</v>
      </c>
      <c r="AB25">
        <f>SUM('Yearly Emission'!Y50:'Yearly Emission'!Y79)</f>
        <v>1399132358.9286094</v>
      </c>
      <c r="AC25">
        <f>SUM('Yearly Emission'!Z50:'Yearly Emission'!Z79)</f>
        <v>4902998308.9096899</v>
      </c>
      <c r="AD25">
        <f>SUM('Yearly Emission'!AA50:'Yearly Emission'!AA79)</f>
        <v>33879247522.246014</v>
      </c>
      <c r="AE25">
        <f>SUM('Yearly Emission'!AB50:'Yearly Emission'!AB79)</f>
        <v>4190146351.439086</v>
      </c>
      <c r="AF25">
        <f>SUM('Yearly Emission'!AC50:'Yearly Emission'!AC79)</f>
        <v>5042339498.5255661</v>
      </c>
      <c r="AG25">
        <f>SUM('Yearly Emission'!AD50:'Yearly Emission'!AD79)</f>
        <v>692962695.14278722</v>
      </c>
      <c r="AH25">
        <f>SUM('Yearly Emission'!AE50:'Yearly Emission'!AE79)</f>
        <v>2750438620.0222049</v>
      </c>
      <c r="AI25">
        <f>SUM('Yearly Emission'!AF50:'Yearly Emission'!AF79)</f>
        <v>2318884843.8922215</v>
      </c>
      <c r="AJ25">
        <f>SUM('Yearly Emission'!AG50:'Yearly Emission'!AG79)</f>
        <v>1826785641.5296371</v>
      </c>
      <c r="AK25">
        <f>SUM('Yearly Emission'!AH50:'Yearly Emission'!AH79)</f>
        <v>9985805644.6105309</v>
      </c>
      <c r="AM25">
        <f>SUM('Yearly Emission'!AJ50:'Yearly Emission'!AJ79)</f>
        <v>28657019889.282856</v>
      </c>
      <c r="AN25">
        <f>SUM('Yearly Emission'!AK50:'Yearly Emission'!AK79)</f>
        <v>11979304806.03075</v>
      </c>
      <c r="AO25">
        <f>SUM('Yearly Emission'!AL50:'Yearly Emission'!AL79)</f>
        <v>4462527786.5681744</v>
      </c>
      <c r="AP25">
        <f>SUM('Yearly Emission'!AM50:'Yearly Emission'!AM79)</f>
        <v>1754967983.5589039</v>
      </c>
      <c r="AQ25">
        <f>SUM('Yearly Emission'!AN50:'Yearly Emission'!AN79)</f>
        <v>17731609106.301342</v>
      </c>
      <c r="AR25">
        <f>SUM('Yearly Emission'!AO50:'Yearly Emission'!AO79)</f>
        <v>858727721.93639088</v>
      </c>
      <c r="AS25">
        <f>SUM('Yearly Emission'!AP50:'Yearly Emission'!AP79)</f>
        <v>1171376104.6640391</v>
      </c>
      <c r="AT25">
        <f>SUM('Yearly Emission'!AQ50:'Yearly Emission'!AQ79)</f>
        <v>4119023226.9536505</v>
      </c>
      <c r="AU25">
        <f>SUM('Yearly Emission'!AR50:'Yearly Emission'!AR79)</f>
        <v>27885960427.680927</v>
      </c>
      <c r="AV25">
        <f>SUM('Yearly Emission'!AS50:'Yearly Emission'!AS79)</f>
        <v>3444151375.0036802</v>
      </c>
      <c r="AW25">
        <f>SUM('Yearly Emission'!AT50:'Yearly Emission'!AT79)</f>
        <v>4136799047.6798635</v>
      </c>
      <c r="AX25">
        <f>SUM('Yearly Emission'!AU50:'Yearly Emission'!AU79)</f>
        <v>589209847.41462314</v>
      </c>
      <c r="AY25">
        <f>SUM('Yearly Emission'!AV50:'Yearly Emission'!AV79)</f>
        <v>2266377947.2274542</v>
      </c>
      <c r="AZ25">
        <f>SUM('Yearly Emission'!AW50:'Yearly Emission'!AW79)</f>
        <v>1891552455.676291</v>
      </c>
      <c r="BA25">
        <f>SUM('Yearly Emission'!AX50:'Yearly Emission'!AX79)</f>
        <v>1499973984.3850615</v>
      </c>
      <c r="BB25">
        <f>SUM('Yearly Emission'!AY50:'Yearly Emission'!AY79)</f>
        <v>8214340210.3449097</v>
      </c>
      <c r="BD25">
        <f>SUM('Yearly Emission'!BA50:'Yearly Emission'!BA79)</f>
        <v>27574671073.112595</v>
      </c>
      <c r="BE25">
        <f>SUM('Yearly Emission'!BB50:'Yearly Emission'!BB79)</f>
        <v>11087532576.075035</v>
      </c>
      <c r="BF25">
        <f>SUM('Yearly Emission'!BC50:'Yearly Emission'!BC79)</f>
        <v>4090392332.6612024</v>
      </c>
      <c r="BG25">
        <f>SUM('Yearly Emission'!BD50:'Yearly Emission'!BD79)</f>
        <v>1650620517.6856635</v>
      </c>
      <c r="BH25">
        <f>SUM('Yearly Emission'!BE50:'Yearly Emission'!BE79)</f>
        <v>16076690587.361322</v>
      </c>
      <c r="BI25">
        <f>SUM('Yearly Emission'!BF50:'Yearly Emission'!BF79)</f>
        <v>671211621.77241921</v>
      </c>
      <c r="BJ25">
        <f>SUM('Yearly Emission'!BG50:'Yearly Emission'!BG79)</f>
        <v>1140267143.5518343</v>
      </c>
      <c r="BK25">
        <f>SUM('Yearly Emission'!BH50:'Yearly Emission'!BH79)</f>
        <v>3698077966.6411366</v>
      </c>
      <c r="BL25">
        <f>SUM('Yearly Emission'!BI50:'Yearly Emission'!BI79)</f>
        <v>22654324637.086441</v>
      </c>
      <c r="BM25">
        <f>SUM('Yearly Emission'!BJ50:'Yearly Emission'!BJ79)</f>
        <v>2796531689.2730627</v>
      </c>
      <c r="BN25">
        <f>SUM('Yearly Emission'!BK50:'Yearly Emission'!BK79)</f>
        <v>3426929835.7110906</v>
      </c>
      <c r="BO25">
        <f>SUM('Yearly Emission'!BL50:'Yearly Emission'!BL79)</f>
        <v>536878865.9614948</v>
      </c>
      <c r="BP25">
        <f>SUM('Yearly Emission'!BM50:'Yearly Emission'!BM79)</f>
        <v>1880694737.684485</v>
      </c>
      <c r="BQ25">
        <f>SUM('Yearly Emission'!BN50:'Yearly Emission'!BN79)</f>
        <v>1465510227.3828418</v>
      </c>
      <c r="BR25">
        <f>SUM('Yearly Emission'!BO50:'Yearly Emission'!BO79)</f>
        <v>1179484253.5285125</v>
      </c>
      <c r="BS25">
        <f>SUM('Yearly Emission'!BP50:'Yearly Emission'!BP79)</f>
        <v>6680876932.1110744</v>
      </c>
      <c r="BU25">
        <f>SUM('Yearly Emission'!BR50:'Yearly Emission'!BR79)</f>
        <v>26718812655.153641</v>
      </c>
      <c r="BV25">
        <f>SUM('Yearly Emission'!BS50:'Yearly Emission'!BS79)</f>
        <v>10622088505.066629</v>
      </c>
      <c r="BW25">
        <f>SUM('Yearly Emission'!BT50:'Yearly Emission'!BT79)</f>
        <v>4022831831.5151362</v>
      </c>
      <c r="BX25">
        <f>SUM('Yearly Emission'!BU50:'Yearly Emission'!BU79)</f>
        <v>1591000079.4900947</v>
      </c>
      <c r="BY25">
        <f>SUM('Yearly Emission'!BV50:'Yearly Emission'!BV79)</f>
        <v>15107517741.044233</v>
      </c>
      <c r="BZ25">
        <f>SUM('Yearly Emission'!BW50:'Yearly Emission'!BW79)</f>
        <v>584579823.22756481</v>
      </c>
      <c r="CA25">
        <f>SUM('Yearly Emission'!BX50:'Yearly Emission'!BX79)</f>
        <v>1111934895.3746531</v>
      </c>
      <c r="CB25">
        <f>SUM('Yearly Emission'!BY50:'Yearly Emission'!BY79)</f>
        <v>3456593267.6249814</v>
      </c>
      <c r="CC25">
        <f>SUM('Yearly Emission'!BZ50:'Yearly Emission'!BZ79)</f>
        <v>20749731292.848202</v>
      </c>
      <c r="CD25">
        <f>SUM('Yearly Emission'!CA50:'Yearly Emission'!CA79)</f>
        <v>2503779260.415802</v>
      </c>
      <c r="CE25">
        <f>SUM('Yearly Emission'!CB50:'Yearly Emission'!CB79)</f>
        <v>3026226034.2914114</v>
      </c>
      <c r="CF25">
        <f>SUM('Yearly Emission'!CC50:'Yearly Emission'!CC79)</f>
        <v>501272473.55163312</v>
      </c>
      <c r="CG25">
        <f>SUM('Yearly Emission'!CD50:'Yearly Emission'!CD79)</f>
        <v>1676814896.5386462</v>
      </c>
      <c r="CH25">
        <f>SUM('Yearly Emission'!CE50:'Yearly Emission'!CE79)</f>
        <v>1188428248.9071937</v>
      </c>
      <c r="CI25">
        <f>SUM('Yearly Emission'!CF50:'Yearly Emission'!CF79)</f>
        <v>1022583094.8813057</v>
      </c>
      <c r="CJ25">
        <f>SUM('Yearly Emission'!CG50:'Yearly Emission'!CG79)</f>
        <v>5838353753.9180994</v>
      </c>
      <c r="CM25">
        <f>SUM('Yearly Emission'!CJ50:'Yearly Emission'!CJ79)</f>
        <v>2027.5</v>
      </c>
      <c r="CN25">
        <f>SUM('Yearly Emission'!CK50:'Yearly Emission'!CK79)</f>
        <v>43877162482.041779</v>
      </c>
      <c r="CO25">
        <f>SUM('Yearly Emission'!CL50:'Yearly Emission'!CL79)</f>
        <v>17739126050.926498</v>
      </c>
      <c r="CP25">
        <f>SUM('Yearly Emission'!CM50:'Yearly Emission'!CM79)</f>
        <v>6256139120.721426</v>
      </c>
      <c r="CQ25">
        <f>SUM('Yearly Emission'!CN50:'Yearly Emission'!CN79)</f>
        <v>2339444547.8561616</v>
      </c>
      <c r="CR25">
        <f>SUM('Yearly Emission'!CO50:'Yearly Emission'!CO79)</f>
        <v>23711811578.767097</v>
      </c>
      <c r="CS25">
        <f>SUM('Yearly Emission'!CP50:'Yearly Emission'!CP79)</f>
        <v>1510531154.7032564</v>
      </c>
      <c r="CT25">
        <f>SUM('Yearly Emission'!CQ50:'Yearly Emission'!CQ79)</f>
        <v>2036606888.0388865</v>
      </c>
      <c r="CU25">
        <f>SUM('Yearly Emission'!CR50:'Yearly Emission'!CR79)</f>
        <v>8282475812.1340942</v>
      </c>
      <c r="CV25">
        <f>SUM('Yearly Emission'!CS50:'Yearly Emission'!CS79)</f>
        <v>40660163340.403603</v>
      </c>
      <c r="CW25">
        <f>SUM('Yearly Emission'!CT50:'Yearly Emission'!CT79)</f>
        <v>5624608602.625968</v>
      </c>
      <c r="CX25">
        <f>SUM('Yearly Emission'!CU50:'Yearly Emission'!CU79)</f>
        <v>10478715095.150511</v>
      </c>
      <c r="CY25">
        <f>SUM('Yearly Emission'!CV50:'Yearly Emission'!CV79)</f>
        <v>1046888853.7379895</v>
      </c>
      <c r="CZ25">
        <f>SUM('Yearly Emission'!CW50:'Yearly Emission'!CW79)</f>
        <v>3481917064.4860263</v>
      </c>
      <c r="DA25">
        <f>SUM('Yearly Emission'!CX50:'Yearly Emission'!CX79)</f>
        <v>3797602752.608129</v>
      </c>
      <c r="DB25">
        <f>SUM('Yearly Emission'!CY50:'Yearly Emission'!CY79)</f>
        <v>2837181893.7465062</v>
      </c>
      <c r="DC25">
        <f>SUM('Yearly Emission'!CZ50:'Yearly Emission'!CZ79)</f>
        <v>12942503902.98056</v>
      </c>
      <c r="DE25">
        <f>SUM('Yearly Emission'!DB50:'Yearly Emission'!DB79)</f>
        <v>36377603855.343582</v>
      </c>
      <c r="DF25">
        <f>SUM('Yearly Emission'!DC50:'Yearly Emission'!DC79)</f>
        <v>14937888505.244593</v>
      </c>
      <c r="DG25">
        <f>SUM('Yearly Emission'!DD50:'Yearly Emission'!DD79)</f>
        <v>5552029205.0322876</v>
      </c>
      <c r="DH25">
        <f>SUM('Yearly Emission'!DE50:'Yearly Emission'!DE79)</f>
        <v>1944251642.7082322</v>
      </c>
      <c r="DI25">
        <f>SUM('Yearly Emission'!DF50:'Yearly Emission'!DF79)</f>
        <v>20025495496.459827</v>
      </c>
      <c r="DJ25">
        <f>SUM('Yearly Emission'!DG50:'Yearly Emission'!DG79)</f>
        <v>1228477510.0488982</v>
      </c>
      <c r="DK25">
        <f>SUM('Yearly Emission'!DH50:'Yearly Emission'!DH79)</f>
        <v>1711031772.3559995</v>
      </c>
      <c r="DL25">
        <f>SUM('Yearly Emission'!DI50:'Yearly Emission'!DI79)</f>
        <v>6824246352.7942753</v>
      </c>
      <c r="DM25">
        <f>SUM('Yearly Emission'!DJ50:'Yearly Emission'!DJ79)</f>
        <v>33552537000.123333</v>
      </c>
      <c r="DN25">
        <f>SUM('Yearly Emission'!DK50:'Yearly Emission'!DK79)</f>
        <v>4591149221.8209629</v>
      </c>
      <c r="DO25">
        <f>SUM('Yearly Emission'!DL50:'Yearly Emission'!DL79)</f>
        <v>8532356476.3464231</v>
      </c>
      <c r="DP25">
        <f>SUM('Yearly Emission'!DM50:'Yearly Emission'!DM79)</f>
        <v>860317243.8337667</v>
      </c>
      <c r="DQ25">
        <f>SUM('Yearly Emission'!DN50:'Yearly Emission'!DN79)</f>
        <v>2859702366.0924721</v>
      </c>
      <c r="DR25">
        <f>SUM('Yearly Emission'!DO50:'Yearly Emission'!DO79)</f>
        <v>3175312017.6879849</v>
      </c>
      <c r="DS25">
        <f>SUM('Yearly Emission'!DP50:'Yearly Emission'!DP79)</f>
        <v>2315489108.0974231</v>
      </c>
      <c r="DT25">
        <f>SUM('Yearly Emission'!DQ50:'Yearly Emission'!DQ79)</f>
        <v>10616675192.77807</v>
      </c>
      <c r="DV25">
        <f>SUM('Yearly Emission'!DS50:'Yearly Emission'!DS79)</f>
        <v>30310855668.197151</v>
      </c>
      <c r="DW25">
        <f>SUM('Yearly Emission'!DT50:'Yearly Emission'!DT79)</f>
        <v>13666614971.555473</v>
      </c>
      <c r="DX25">
        <f>SUM('Yearly Emission'!DU50:'Yearly Emission'!DU79)</f>
        <v>5278398351.2744446</v>
      </c>
      <c r="DY25">
        <f>SUM('Yearly Emission'!DV50:'Yearly Emission'!DV79)</f>
        <v>1788042743.6924474</v>
      </c>
      <c r="DZ25">
        <f>SUM('Yearly Emission'!DW50:'Yearly Emission'!DW79)</f>
        <v>17207322108.303383</v>
      </c>
      <c r="EA25">
        <f>SUM('Yearly Emission'!DX50:'Yearly Emission'!DX79)</f>
        <v>946787483.66975939</v>
      </c>
      <c r="EB25">
        <f>SUM('Yearly Emission'!DY50:'Yearly Emission'!DY79)</f>
        <v>1451261246.2149048</v>
      </c>
      <c r="EC25">
        <f>SUM('Yearly Emission'!DZ50:'Yearly Emission'!DZ79)</f>
        <v>5366016893.4544621</v>
      </c>
      <c r="ED25">
        <f>SUM('Yearly Emission'!EA50:'Yearly Emission'!EA79)</f>
        <v>26444910659.843071</v>
      </c>
      <c r="EE25">
        <f>SUM('Yearly Emission'!EB50:'Yearly Emission'!EB79)</f>
        <v>3557689841.0159583</v>
      </c>
      <c r="EF25">
        <f>SUM('Yearly Emission'!EC50:'Yearly Emission'!EC79)</f>
        <v>6670165679.607666</v>
      </c>
      <c r="EG25">
        <f>SUM('Yearly Emission'!ED50:'Yearly Emission'!ED79)</f>
        <v>673946390.15863442</v>
      </c>
      <c r="EH25">
        <f>SUM('Yearly Emission'!EE50:'Yearly Emission'!EE79)</f>
        <v>2239611797.2996168</v>
      </c>
      <c r="EI25">
        <f>SUM('Yearly Emission'!EF50:'Yearly Emission'!EF79)</f>
        <v>2726518585.8685808</v>
      </c>
      <c r="EJ25">
        <f>SUM('Yearly Emission'!EG50:'Yearly Emission'!EG79)</f>
        <v>1797774566.5408912</v>
      </c>
      <c r="EK25">
        <f>SUM('Yearly Emission'!EH50:'Yearly Emission'!EH79)</f>
        <v>8476201960.7305145</v>
      </c>
      <c r="EM25">
        <f>SUM('Yearly Emission'!EJ50:'Yearly Emission'!EJ79)</f>
        <v>29279751037.420406</v>
      </c>
      <c r="EN25">
        <f>SUM('Yearly Emission'!EK50:'Yearly Emission'!EK79)</f>
        <v>13549531558.387928</v>
      </c>
      <c r="EO25">
        <f>SUM('Yearly Emission'!EL50:'Yearly Emission'!EL79)</f>
        <v>5131496113.3023129</v>
      </c>
      <c r="EP25">
        <f>SUM('Yearly Emission'!EM50:'Yearly Emission'!EM79)</f>
        <v>1703328542.6731372</v>
      </c>
      <c r="EQ25">
        <f>SUM('Yearly Emission'!EN50:'Yearly Emission'!EN79)</f>
        <v>15950813839.006689</v>
      </c>
      <c r="ER25">
        <f>SUM('Yearly Emission'!EO50:'Yearly Emission'!EO79)</f>
        <v>737561763.6077503</v>
      </c>
      <c r="ES25">
        <f>SUM('Yearly Emission'!EP50:'Yearly Emission'!EP79)</f>
        <v>1405172035.8992591</v>
      </c>
      <c r="ET25">
        <f>SUM('Yearly Emission'!EQ50:'Yearly Emission'!EQ79)</f>
        <v>4694659759.3555708</v>
      </c>
      <c r="EU25">
        <f>SUM('Yearly Emission'!ER50:'Yearly Emission'!ER79)</f>
        <v>22386132209.705383</v>
      </c>
      <c r="EV25">
        <f>SUM('Yearly Emission'!ES50:'Yearly Emission'!ES79)</f>
        <v>2845607762.368928</v>
      </c>
      <c r="EW25">
        <f>SUM('Yearly Emission'!ET50:'Yearly Emission'!ET79)</f>
        <v>5660947243.0288706</v>
      </c>
      <c r="EX25">
        <f>SUM('Yearly Emission'!EU50:'Yearly Emission'!EU79)</f>
        <v>599075802.14176488</v>
      </c>
      <c r="EY25">
        <f>SUM('Yearly Emission'!EV50:'Yearly Emission'!EV79)</f>
        <v>2001521046.9201078</v>
      </c>
      <c r="EZ25">
        <f>SUM('Yearly Emission'!EW50:'Yearly Emission'!EW79)</f>
        <v>2460187230.4104152</v>
      </c>
      <c r="FA25">
        <f>SUM('Yearly Emission'!EX50:'Yearly Emission'!EX79)</f>
        <v>1586552473.1827211</v>
      </c>
      <c r="FB25">
        <f>SUM('Yearly Emission'!EY50:'Yearly Emission'!EY79)</f>
        <v>7163355535.0140696</v>
      </c>
      <c r="FD25">
        <f>SUM('Yearly Emission'!FA50:'Yearly Emission'!FA79)</f>
        <v>28601091712.324017</v>
      </c>
      <c r="FE25">
        <f>SUM('Yearly Emission'!FB50:'Yearly Emission'!FB79)</f>
        <v>13440865506.366339</v>
      </c>
      <c r="FF25">
        <f>SUM('Yearly Emission'!FC50:'Yearly Emission'!FC79)</f>
        <v>5021395818.3170776</v>
      </c>
      <c r="FG25">
        <f>SUM('Yearly Emission'!FD50:'Yearly Emission'!FD79)</f>
        <v>1642409969.6017532</v>
      </c>
      <c r="FH25">
        <f>SUM('Yearly Emission'!FE50:'Yearly Emission'!FE79)</f>
        <v>15050270850.754644</v>
      </c>
      <c r="FI25">
        <f>SUM('Yearly Emission'!FF50:'Yearly Emission'!FF79)</f>
        <v>656515636.13602746</v>
      </c>
      <c r="FJ25">
        <f>SUM('Yearly Emission'!FG50:'Yearly Emission'!FG79)</f>
        <v>1373279789.5645967</v>
      </c>
      <c r="FK25">
        <f>SUM('Yearly Emission'!FH50:'Yearly Emission'!FH79)</f>
        <v>4501940945.3965845</v>
      </c>
      <c r="FL25">
        <f>SUM('Yearly Emission'!FI50:'Yearly Emission'!FI79)</f>
        <v>20482173582.799145</v>
      </c>
      <c r="FM25">
        <f>SUM('Yearly Emission'!FJ50:'Yearly Emission'!FJ79)</f>
        <v>2700287533.5305252</v>
      </c>
      <c r="FN25">
        <f>SUM('Yearly Emission'!FK50:'Yearly Emission'!FK79)</f>
        <v>5130416190.2759027</v>
      </c>
      <c r="FO25">
        <f>SUM('Yearly Emission'!FL50:'Yearly Emission'!FL79)</f>
        <v>573372518.26576138</v>
      </c>
      <c r="FP25">
        <f>SUM('Yearly Emission'!FM50:'Yearly Emission'!FM79)</f>
        <v>1941056570.4029922</v>
      </c>
      <c r="FQ25">
        <f>SUM('Yearly Emission'!FN50:'Yearly Emission'!FN79)</f>
        <v>2284464357.9393392</v>
      </c>
      <c r="FR25">
        <f>SUM('Yearly Emission'!FO50:'Yearly Emission'!FO79)</f>
        <v>1433015497.8282177</v>
      </c>
      <c r="FS25">
        <f>SUM('Yearly Emission'!FP50:'Yearly Emission'!FP79)</f>
        <v>6340524797.8030643</v>
      </c>
      <c r="FV25">
        <f>SUM('Yearly Emission'!FS50:'Yearly Emission'!FS79)</f>
        <v>2027.5</v>
      </c>
      <c r="FW25">
        <f>SUM('Yearly Emission'!FT50:'Yearly Emission'!FT79)</f>
        <v>40905290134.96006</v>
      </c>
      <c r="FX25">
        <f>SUM('Yearly Emission'!FU50:'Yearly Emission'!FU79)</f>
        <v>18328051670.886787</v>
      </c>
      <c r="FY25">
        <f>SUM('Yearly Emission'!FV50:'Yearly Emission'!FV79)</f>
        <v>6782711300.8381996</v>
      </c>
      <c r="FZ25">
        <f>SUM('Yearly Emission'!FW50:'Yearly Emission'!FW79)</f>
        <v>2610576278.6012897</v>
      </c>
      <c r="GA25">
        <f>SUM('Yearly Emission'!FX50:'Yearly Emission'!FX79)</f>
        <v>20028201518.801376</v>
      </c>
      <c r="GB25">
        <f>SUM('Yearly Emission'!FY50:'Yearly Emission'!FY79)</f>
        <v>870861281.58372164</v>
      </c>
      <c r="GC25">
        <f>SUM('Yearly Emission'!FZ50:'Yearly Emission'!FZ79)</f>
        <v>2197658665.0880723</v>
      </c>
      <c r="GD25">
        <f>SUM('Yearly Emission'!GA50:'Yearly Emission'!GA79)</f>
        <v>13066718704.305519</v>
      </c>
      <c r="GE25">
        <f>SUM('Yearly Emission'!GB50:'Yearly Emission'!GB79)</f>
        <v>42528542318.038818</v>
      </c>
      <c r="GF25">
        <f>SUM('Yearly Emission'!GC50:'Yearly Emission'!GC79)</f>
        <v>5553737036.3502035</v>
      </c>
      <c r="GG25">
        <f>SUM('Yearly Emission'!GD50:'Yearly Emission'!GD79)</f>
        <v>7265026877.1505041</v>
      </c>
      <c r="GH25">
        <f>SUM('Yearly Emission'!GE50:'Yearly Emission'!GE79)</f>
        <v>1478814516.9995565</v>
      </c>
      <c r="GI25">
        <f>SUM('Yearly Emission'!GF50:'Yearly Emission'!GF79)</f>
        <v>2699923297.0486383</v>
      </c>
      <c r="GJ25">
        <f>SUM('Yearly Emission'!GG50:'Yearly Emission'!GG79)</f>
        <v>3665085576.7129087</v>
      </c>
      <c r="GK25">
        <f>SUM('Yearly Emission'!GH50:'Yearly Emission'!GH79)</f>
        <v>2916094963.9854159</v>
      </c>
      <c r="GL25">
        <f>SUM('Yearly Emission'!GI50:'Yearly Emission'!GI79)</f>
        <v>15285004438.010452</v>
      </c>
      <c r="GN25">
        <f>SUM('Yearly Emission'!GK50:'Yearly Emission'!GK79)</f>
        <v>36467432729.542229</v>
      </c>
      <c r="GO25">
        <f>SUM('Yearly Emission'!GL50:'Yearly Emission'!GL79)</f>
        <v>15890584609.610338</v>
      </c>
      <c r="GP25">
        <f>SUM('Yearly Emission'!GM50:'Yearly Emission'!GM79)</f>
        <v>5959306404.0373583</v>
      </c>
      <c r="GQ25">
        <f>SUM('Yearly Emission'!GN50:'Yearly Emission'!GN79)</f>
        <v>2310819254.6756716</v>
      </c>
      <c r="GR25">
        <f>SUM('Yearly Emission'!GO50:'Yearly Emission'!GO79)</f>
        <v>17361950647.899891</v>
      </c>
      <c r="GS25">
        <f>SUM('Yearly Emission'!GP50:'Yearly Emission'!GP79)</f>
        <v>720115353.31389689</v>
      </c>
      <c r="GT25">
        <f>SUM('Yearly Emission'!GQ50:'Yearly Emission'!GQ79)</f>
        <v>1855191826.3565481</v>
      </c>
      <c r="GU25">
        <f>SUM('Yearly Emission'!GR50:'Yearly Emission'!GR79)</f>
        <v>11055503755.6014</v>
      </c>
      <c r="GV25">
        <f>SUM('Yearly Emission'!GS50:'Yearly Emission'!GS79)</f>
        <v>34965253631.047409</v>
      </c>
      <c r="GW25">
        <f>SUM('Yearly Emission'!GT50:'Yearly Emission'!GT79)</f>
        <v>4591497171.1665201</v>
      </c>
      <c r="GX25">
        <f>SUM('Yearly Emission'!GU50:'Yearly Emission'!GU79)</f>
        <v>6241893797.2898197</v>
      </c>
      <c r="GY25">
        <f>SUM('Yearly Emission'!GV50:'Yearly Emission'!GV79)</f>
        <v>1213268054.7401395</v>
      </c>
      <c r="GZ25">
        <f>SUM('Yearly Emission'!GW50:'Yearly Emission'!GW79)</f>
        <v>2278314683.9229074</v>
      </c>
      <c r="HA25">
        <f>SUM('Yearly Emission'!GX50:'Yearly Emission'!GX79)</f>
        <v>2960965304.0765185</v>
      </c>
      <c r="HB25">
        <f>SUM('Yearly Emission'!GY50:'Yearly Emission'!GY79)</f>
        <v>2418793960.0249805</v>
      </c>
      <c r="HC25">
        <f>SUM('Yearly Emission'!GZ50:'Yearly Emission'!GZ79)</f>
        <v>12662753028.600201</v>
      </c>
      <c r="HE25">
        <f>SUM('Yearly Emission'!HB50:'Yearly Emission'!HB79)</f>
        <v>34335657449.07579</v>
      </c>
      <c r="HF25">
        <f>SUM('Yearly Emission'!HC50:'Yearly Emission'!HC79)</f>
        <v>13607715870.592968</v>
      </c>
      <c r="HG25">
        <f>SUM('Yearly Emission'!HD50:'Yearly Emission'!HD79)</f>
        <v>5385293439.7165089</v>
      </c>
      <c r="HH25">
        <f>SUM('Yearly Emission'!HE50:'Yearly Emission'!HE79)</f>
        <v>2208032809.7428875</v>
      </c>
      <c r="HI25">
        <f>SUM('Yearly Emission'!HF50:'Yearly Emission'!HF79)</f>
        <v>15011498849.427687</v>
      </c>
      <c r="HJ25">
        <f>SUM('Yearly Emission'!HG50:'Yearly Emission'!HG79)</f>
        <v>569335407.24085069</v>
      </c>
      <c r="HK25">
        <f>SUM('Yearly Emission'!HH50:'Yearly Emission'!HH79)</f>
        <v>1512724987.6250224</v>
      </c>
      <c r="HL25">
        <f>SUM('Yearly Emission'!HI50:'Yearly Emission'!HI79)</f>
        <v>9097434149.6645966</v>
      </c>
      <c r="HM25">
        <f>SUM('Yearly Emission'!HJ50:'Yearly Emission'!HJ79)</f>
        <v>27401964944.056019</v>
      </c>
      <c r="HN25">
        <f>SUM('Yearly Emission'!HK50:'Yearly Emission'!HK79)</f>
        <v>3629257305.982841</v>
      </c>
      <c r="HO25">
        <f>SUM('Yearly Emission'!HL50:'Yearly Emission'!HL79)</f>
        <v>5814297288.5656805</v>
      </c>
      <c r="HP25">
        <f>SUM('Yearly Emission'!HM50:'Yearly Emission'!HM79)</f>
        <v>947720121.19153857</v>
      </c>
      <c r="HQ25">
        <f>SUM('Yearly Emission'!HN50:'Yearly Emission'!HN79)</f>
        <v>1856706070.7971787</v>
      </c>
      <c r="HR25">
        <f>SUM('Yearly Emission'!HO50:'Yearly Emission'!HO79)</f>
        <v>2257179692.7983022</v>
      </c>
      <c r="HS25">
        <f>SUM('Yearly Emission'!HP50:'Yearly Emission'!HP79)</f>
        <v>1927258231.0017822</v>
      </c>
      <c r="HT25">
        <f>SUM('Yearly Emission'!HQ50:'Yearly Emission'!HQ79)</f>
        <v>10040501619.189957</v>
      </c>
      <c r="HV25">
        <f>SUM('Yearly Emission'!HS50:'Yearly Emission'!HS79)</f>
        <v>32947479377.940941</v>
      </c>
      <c r="HW25">
        <f>SUM('Yearly Emission'!HT50:'Yearly Emission'!HT79)</f>
        <v>13083762977.155214</v>
      </c>
      <c r="HX25">
        <f>SUM('Yearly Emission'!HU50:'Yearly Emission'!HU79)</f>
        <v>5296848340.1119442</v>
      </c>
      <c r="HY25">
        <f>SUM('Yearly Emission'!HV50:'Yearly Emission'!HV79)</f>
        <v>2144385112.5435216</v>
      </c>
      <c r="HZ25">
        <f>SUM('Yearly Emission'!HW50:'Yearly Emission'!HW79)</f>
        <v>14357189911.115166</v>
      </c>
      <c r="IA25">
        <f>SUM('Yearly Emission'!HX50:'Yearly Emission'!HX79)</f>
        <v>419944801.36634791</v>
      </c>
      <c r="IB25">
        <f>SUM('Yearly Emission'!HY50:'Yearly Emission'!HY79)</f>
        <v>1319889939.2398965</v>
      </c>
      <c r="IC25">
        <f>SUM('Yearly Emission'!HZ50:'Yearly Emission'!HZ79)</f>
        <v>8618743055.1717758</v>
      </c>
      <c r="ID25">
        <f>SUM('Yearly Emission'!IA50:'Yearly Emission'!IA79)</f>
        <v>24498600562.538418</v>
      </c>
      <c r="IE25">
        <f>SUM('Yearly Emission'!IB50:'Yearly Emission'!IB79)</f>
        <v>3176317343.0031061</v>
      </c>
      <c r="IF25">
        <f>SUM('Yearly Emission'!IC50:'Yearly Emission'!IC79)</f>
        <v>5612890690.23773</v>
      </c>
      <c r="IG25">
        <f>SUM('Yearly Emission'!ID50:'Yearly Emission'!ID79)</f>
        <v>684628519.10371649</v>
      </c>
      <c r="IH25">
        <f>SUM('Yearly Emission'!IE50:'Yearly Emission'!IE79)</f>
        <v>1568790661.2557735</v>
      </c>
      <c r="II25">
        <f>SUM('Yearly Emission'!IF50:'Yearly Emission'!IF79)</f>
        <v>2063203394.8899124</v>
      </c>
      <c r="IJ25">
        <f>SUM('Yearly Emission'!IG50:'Yearly Emission'!IG79)</f>
        <v>1637451864.1180511</v>
      </c>
      <c r="IK25">
        <f>SUM('Yearly Emission'!IH50:'Yearly Emission'!IH79)</f>
        <v>8344718226.0397673</v>
      </c>
      <c r="IM25">
        <f>SUM('Yearly Emission'!IJ50:'Yearly Emission'!IJ79)</f>
        <v>32003446187.213253</v>
      </c>
      <c r="IN25">
        <f>SUM('Yearly Emission'!IK50:'Yearly Emission'!IK79)</f>
        <v>12773111739.350182</v>
      </c>
      <c r="IO25">
        <f>SUM('Yearly Emission'!IL50:'Yearly Emission'!IL79)</f>
        <v>5212136479.5304909</v>
      </c>
      <c r="IP25">
        <f>SUM('Yearly Emission'!IM50:'Yearly Emission'!IM79)</f>
        <v>2104197205.2385375</v>
      </c>
      <c r="IQ25">
        <f>SUM('Yearly Emission'!IN50:'Yearly Emission'!IN79)</f>
        <v>13905024851.255714</v>
      </c>
      <c r="IR25">
        <f>SUM('Yearly Emission'!IO50:'Yearly Emission'!IO79)</f>
        <v>404523475.41529733</v>
      </c>
      <c r="IS25">
        <f>SUM('Yearly Emission'!IP50:'Yearly Emission'!IP79)</f>
        <v>1296985127.7603159</v>
      </c>
      <c r="IT25">
        <f>SUM('Yearly Emission'!IQ50:'Yearly Emission'!IQ79)</f>
        <v>8396501739.6730232</v>
      </c>
      <c r="IU25">
        <f>SUM('Yearly Emission'!IR50:'Yearly Emission'!IR79)</f>
        <v>23457929551.778301</v>
      </c>
      <c r="IV25">
        <f>SUM('Yearly Emission'!IS50:'Yearly Emission'!IS79)</f>
        <v>3003222255.7435236</v>
      </c>
      <c r="IW25">
        <f>SUM('Yearly Emission'!IT50:'Yearly Emission'!IT79)</f>
        <v>5489836694.5905018</v>
      </c>
      <c r="IX25">
        <f>SUM('Yearly Emission'!IU50:'Yearly Emission'!IU79)</f>
        <v>648646412.58475864</v>
      </c>
      <c r="IY25">
        <f>SUM('Yearly Emission'!IV50:'Yearly Emission'!IV79)</f>
        <v>1502351112.7673531</v>
      </c>
      <c r="IZ25">
        <f>SUM('Yearly Emission'!IW50:'Yearly Emission'!IW79)</f>
        <v>1923957121.658565</v>
      </c>
      <c r="JA25">
        <f>SUM('Yearly Emission'!IX50:'Yearly Emission'!IX79)</f>
        <v>1528711367.4167881</v>
      </c>
      <c r="JB25">
        <f>SUM('Yearly Emission'!IY50:'Yearly Emission'!IY79)</f>
        <v>7951088649.6408215</v>
      </c>
    </row>
    <row r="26" spans="4:262" x14ac:dyDescent="0.25">
      <c r="D26">
        <v>2043</v>
      </c>
      <c r="E26">
        <f>SUM('Yearly Emission'!B51:'Yearly Emission'!B80)</f>
        <v>32079744539.258244</v>
      </c>
      <c r="F26">
        <f>SUM('Yearly Emission'!C51:'Yearly Emission'!C80)</f>
        <v>17127816490.467854</v>
      </c>
      <c r="G26">
        <f>SUM('Yearly Emission'!D51:'Yearly Emission'!D80)</f>
        <v>5761972213.5867987</v>
      </c>
      <c r="H26">
        <f>SUM('Yearly Emission'!E51:'Yearly Emission'!E80)</f>
        <v>2359478884.1200638</v>
      </c>
      <c r="I26">
        <f>SUM('Yearly Emission'!F51:'Yearly Emission'!F80)</f>
        <v>23673289496.791443</v>
      </c>
      <c r="J26">
        <f>SUM('Yearly Emission'!G51:'Yearly Emission'!G80)</f>
        <v>1384435879.0798776</v>
      </c>
      <c r="K26">
        <f>SUM('Yearly Emission'!H51:'Yearly Emission'!H80)</f>
        <v>1843591004.9542208</v>
      </c>
      <c r="L26">
        <f>SUM('Yearly Emission'!I51:'Yearly Emission'!I80)</f>
        <v>6023189055.7320948</v>
      </c>
      <c r="M26">
        <f>SUM('Yearly Emission'!J51:'Yearly Emission'!J80)</f>
        <v>42691381429.081963</v>
      </c>
      <c r="N26">
        <f>SUM('Yearly Emission'!K51:'Yearly Emission'!K80)</f>
        <v>5391710835.4247169</v>
      </c>
      <c r="O26">
        <f>SUM('Yearly Emission'!L51:'Yearly Emission'!L80)</f>
        <v>6292237013.7001839</v>
      </c>
      <c r="P26">
        <f>SUM('Yearly Emission'!M51:'Yearly Emission'!M80)</f>
        <v>859952626.93902409</v>
      </c>
      <c r="Q26">
        <f>SUM('Yearly Emission'!N51:'Yearly Emission'!N80)</f>
        <v>3437583545.4868979</v>
      </c>
      <c r="R26">
        <f>SUM('Yearly Emission'!O51:'Yearly Emission'!O80)</f>
        <v>2989527271.9637051</v>
      </c>
      <c r="S26">
        <f>SUM('Yearly Emission'!P51:'Yearly Emission'!P80)</f>
        <v>2371050413.3405299</v>
      </c>
      <c r="T26">
        <f>SUM('Yearly Emission'!Q51:'Yearly Emission'!Q80)</f>
        <v>12526929035.265928</v>
      </c>
      <c r="V26">
        <f>SUM('Yearly Emission'!S51:'Yearly Emission'!S80)</f>
        <v>29916999633.28019</v>
      </c>
      <c r="W26">
        <f>SUM('Yearly Emission'!T51:'Yearly Emission'!T80)</f>
        <v>14387700553.692871</v>
      </c>
      <c r="X26">
        <f>SUM('Yearly Emission'!U51:'Yearly Emission'!U80)</f>
        <v>4920017807.7471495</v>
      </c>
      <c r="Y26">
        <f>SUM('Yearly Emission'!V51:'Yearly Emission'!V80)</f>
        <v>1979809468.8804529</v>
      </c>
      <c r="Z26">
        <f>SUM('Yearly Emission'!W51:'Yearly Emission'!W80)</f>
        <v>20289152793.283066</v>
      </c>
      <c r="AA26">
        <f>SUM('Yearly Emission'!X51:'Yearly Emission'!X80)</f>
        <v>1149966589.0637493</v>
      </c>
      <c r="AB26">
        <f>SUM('Yearly Emission'!Y51:'Yearly Emission'!Y80)</f>
        <v>1541092988.060534</v>
      </c>
      <c r="AC26">
        <f>SUM('Yearly Emission'!Z51:'Yearly Emission'!Z80)</f>
        <v>5043810260.2862492</v>
      </c>
      <c r="AD26">
        <f>SUM('Yearly Emission'!AA51:'Yearly Emission'!AA80)</f>
        <v>35569633277.011116</v>
      </c>
      <c r="AE26">
        <f>SUM('Yearly Emission'!AB51:'Yearly Emission'!AB80)</f>
        <v>4487213021.8150625</v>
      </c>
      <c r="AF26">
        <f>SUM('Yearly Emission'!AC51:'Yearly Emission'!AC80)</f>
        <v>5231151965.0917606</v>
      </c>
      <c r="AG26">
        <f>SUM('Yearly Emission'!AD51:'Yearly Emission'!AD80)</f>
        <v>719968061.35439289</v>
      </c>
      <c r="AH26">
        <f>SUM('Yearly Emission'!AE51:'Yearly Emission'!AE80)</f>
        <v>2867103265.1648798</v>
      </c>
      <c r="AI26">
        <f>SUM('Yearly Emission'!AF51:'Yearly Emission'!AF80)</f>
        <v>2474311994.6060305</v>
      </c>
      <c r="AJ26">
        <f>SUM('Yearly Emission'!AG51:'Yearly Emission'!AG80)</f>
        <v>1971558307.9531353</v>
      </c>
      <c r="AK26">
        <f>SUM('Yearly Emission'!AH51:'Yearly Emission'!AH80)</f>
        <v>10433529488.723209</v>
      </c>
      <c r="AM26">
        <f>SUM('Yearly Emission'!AJ51:'Yearly Emission'!AJ80)</f>
        <v>28495686701.748756</v>
      </c>
      <c r="AN26">
        <f>SUM('Yearly Emission'!AK51:'Yearly Emission'!AK80)</f>
        <v>11670243734.591709</v>
      </c>
      <c r="AO26">
        <f>SUM('Yearly Emission'!AL51:'Yearly Emission'!AL80)</f>
        <v>4338878840.1716766</v>
      </c>
      <c r="AP26">
        <f>SUM('Yearly Emission'!AM51:'Yearly Emission'!AM80)</f>
        <v>1736185695.4722779</v>
      </c>
      <c r="AQ26">
        <f>SUM('Yearly Emission'!AN51:'Yearly Emission'!AN80)</f>
        <v>17707404881.65155</v>
      </c>
      <c r="AR26">
        <f>SUM('Yearly Emission'!AO51:'Yearly Emission'!AO80)</f>
        <v>915497299.04762089</v>
      </c>
      <c r="AS26">
        <f>SUM('Yearly Emission'!AP51:'Yearly Emission'!AP80)</f>
        <v>1240193423.7455642</v>
      </c>
      <c r="AT26">
        <f>SUM('Yearly Emission'!AQ51:'Yearly Emission'!AQ80)</f>
        <v>4106999408.2100487</v>
      </c>
      <c r="AU26">
        <f>SUM('Yearly Emission'!AR51:'Yearly Emission'!AR80)</f>
        <v>28447885124.940212</v>
      </c>
      <c r="AV26">
        <f>SUM('Yearly Emission'!AS51:'Yearly Emission'!AS80)</f>
        <v>3582715208.2054029</v>
      </c>
      <c r="AW26">
        <f>SUM('Yearly Emission'!AT51:'Yearly Emission'!AT80)</f>
        <v>4170066916.483335</v>
      </c>
      <c r="AX26">
        <f>SUM('Yearly Emission'!AU51:'Yearly Emission'!AU80)</f>
        <v>589209847.41462314</v>
      </c>
      <c r="AY26">
        <f>SUM('Yearly Emission'!AV51:'Yearly Emission'!AV80)</f>
        <v>2296622984.8428631</v>
      </c>
      <c r="AZ26">
        <f>SUM('Yearly Emission'!AW51:'Yearly Emission'!AW80)</f>
        <v>1959096717.2483466</v>
      </c>
      <c r="BA26">
        <f>SUM('Yearly Emission'!AX51:'Yearly Emission'!AX80)</f>
        <v>1572066202.5657384</v>
      </c>
      <c r="BB26">
        <f>SUM('Yearly Emission'!AY51:'Yearly Emission'!AY80)</f>
        <v>8340129942.1804962</v>
      </c>
      <c r="BD26">
        <f>SUM('Yearly Emission'!BA51:'Yearly Emission'!BA80)</f>
        <v>27413337885.578495</v>
      </c>
      <c r="BE26">
        <f>SUM('Yearly Emission'!BB51:'Yearly Emission'!BB80)</f>
        <v>10762194779.047827</v>
      </c>
      <c r="BF26">
        <f>SUM('Yearly Emission'!BC51:'Yearly Emission'!BC80)</f>
        <v>3966743386.2647052</v>
      </c>
      <c r="BG26">
        <f>SUM('Yearly Emission'!BD51:'Yearly Emission'!BD80)</f>
        <v>1631838229.5990374</v>
      </c>
      <c r="BH26">
        <f>SUM('Yearly Emission'!BE51:'Yearly Emission'!BE80)</f>
        <v>16052486362.711531</v>
      </c>
      <c r="BI26">
        <f>SUM('Yearly Emission'!BF51:'Yearly Emission'!BF80)</f>
        <v>681046999.3599993</v>
      </c>
      <c r="BJ26">
        <f>SUM('Yearly Emission'!BG51:'Yearly Emission'!BG80)</f>
        <v>1133874695.2106767</v>
      </c>
      <c r="BK26">
        <f>SUM('Yearly Emission'!BH51:'Yearly Emission'!BH80)</f>
        <v>3686054147.8975348</v>
      </c>
      <c r="BL26">
        <f>SUM('Yearly Emission'!BI51:'Yearly Emission'!BI80)</f>
        <v>22571338620.622765</v>
      </c>
      <c r="BM26">
        <f>SUM('Yearly Emission'!BJ51:'Yearly Emission'!BJ80)</f>
        <v>2796516473.9826951</v>
      </c>
      <c r="BN26">
        <f>SUM('Yearly Emission'!BK51:'Yearly Emission'!BK80)</f>
        <v>3423707590.5939894</v>
      </c>
      <c r="BO26">
        <f>SUM('Yearly Emission'!BL51:'Yearly Emission'!BL80)</f>
        <v>536878865.9614948</v>
      </c>
      <c r="BP26">
        <f>SUM('Yearly Emission'!BM51:'Yearly Emission'!BM80)</f>
        <v>1880612838.3904958</v>
      </c>
      <c r="BQ26">
        <f>SUM('Yearly Emission'!BN51:'Yearly Emission'!BN80)</f>
        <v>1465510227.3828418</v>
      </c>
      <c r="BR26">
        <f>SUM('Yearly Emission'!BO51:'Yearly Emission'!BO80)</f>
        <v>1178928505.1958647</v>
      </c>
      <c r="BS26">
        <f>SUM('Yearly Emission'!BP51:'Yearly Emission'!BP80)</f>
        <v>6669304566.144805</v>
      </c>
      <c r="BU26">
        <f>SUM('Yearly Emission'!BR51:'Yearly Emission'!BR80)</f>
        <v>26557479467.619541</v>
      </c>
      <c r="BV26">
        <f>SUM('Yearly Emission'!BS51:'Yearly Emission'!BS80)</f>
        <v>10296750708.039421</v>
      </c>
      <c r="BW26">
        <f>SUM('Yearly Emission'!BT51:'Yearly Emission'!BT80)</f>
        <v>3899182885.118639</v>
      </c>
      <c r="BX26">
        <f>SUM('Yearly Emission'!BU51:'Yearly Emission'!BU80)</f>
        <v>1572217791.4034686</v>
      </c>
      <c r="BY26">
        <f>SUM('Yearly Emission'!BV51:'Yearly Emission'!BV80)</f>
        <v>15083313516.394442</v>
      </c>
      <c r="BZ26">
        <f>SUM('Yearly Emission'!BW51:'Yearly Emission'!BW80)</f>
        <v>572086638.91229689</v>
      </c>
      <c r="CA26">
        <f>SUM('Yearly Emission'!BX51:'Yearly Emission'!BX80)</f>
        <v>1105542447.0334957</v>
      </c>
      <c r="CB26">
        <f>SUM('Yearly Emission'!BY51:'Yearly Emission'!BY80)</f>
        <v>3444569448.8813796</v>
      </c>
      <c r="CC26">
        <f>SUM('Yearly Emission'!BZ51:'Yearly Emission'!BZ80)</f>
        <v>20666745276.384525</v>
      </c>
      <c r="CD26">
        <f>SUM('Yearly Emission'!CA51:'Yearly Emission'!CA80)</f>
        <v>2503764045.1254344</v>
      </c>
      <c r="CE26">
        <f>SUM('Yearly Emission'!CB51:'Yearly Emission'!CB80)</f>
        <v>3023003789.1743102</v>
      </c>
      <c r="CF26">
        <f>SUM('Yearly Emission'!CC51:'Yearly Emission'!CC80)</f>
        <v>501272473.55163312</v>
      </c>
      <c r="CG26">
        <f>SUM('Yearly Emission'!CD51:'Yearly Emission'!CD80)</f>
        <v>1676732997.244657</v>
      </c>
      <c r="CH26">
        <f>SUM('Yearly Emission'!CE51:'Yearly Emission'!CE80)</f>
        <v>1188428248.9071937</v>
      </c>
      <c r="CI26">
        <f>SUM('Yearly Emission'!CF51:'Yearly Emission'!CF80)</f>
        <v>1022027346.5486579</v>
      </c>
      <c r="CJ26">
        <f>SUM('Yearly Emission'!CG51:'Yearly Emission'!CG80)</f>
        <v>5826781387.951829</v>
      </c>
      <c r="CM26">
        <f>SUM('Yearly Emission'!CJ51:'Yearly Emission'!CJ80)</f>
        <v>2028.4999999999998</v>
      </c>
      <c r="CN26">
        <f>SUM('Yearly Emission'!CK51:'Yearly Emission'!CK80)</f>
        <v>45076735667.065887</v>
      </c>
      <c r="CO26">
        <f>SUM('Yearly Emission'!CL51:'Yearly Emission'!CL80)</f>
        <v>17880045141.434628</v>
      </c>
      <c r="CP26">
        <f>SUM('Yearly Emission'!CM51:'Yearly Emission'!CM80)</f>
        <v>6133160339.0711517</v>
      </c>
      <c r="CQ26">
        <f>SUM('Yearly Emission'!CN51:'Yearly Emission'!CN80)</f>
        <v>2432550899.3712354</v>
      </c>
      <c r="CR26">
        <f>SUM('Yearly Emission'!CO51:'Yearly Emission'!CO80)</f>
        <v>24563913190.267986</v>
      </c>
      <c r="CS26">
        <f>SUM('Yearly Emission'!CP51:'Yearly Emission'!CP80)</f>
        <v>1755649823.2472911</v>
      </c>
      <c r="CT26">
        <f>SUM('Yearly Emission'!CQ51:'Yearly Emission'!CQ80)</f>
        <v>2157868997.0491428</v>
      </c>
      <c r="CU26">
        <f>SUM('Yearly Emission'!CR51:'Yearly Emission'!CR80)</f>
        <v>8572291488.942152</v>
      </c>
      <c r="CV26">
        <f>SUM('Yearly Emission'!CS51:'Yearly Emission'!CS80)</f>
        <v>42493506409.178131</v>
      </c>
      <c r="CW26">
        <f>SUM('Yearly Emission'!CT51:'Yearly Emission'!CT80)</f>
        <v>6010256518.0938406</v>
      </c>
      <c r="CX26">
        <f>SUM('Yearly Emission'!CU51:'Yearly Emission'!CU80)</f>
        <v>10594248595.029072</v>
      </c>
      <c r="CY26">
        <f>SUM('Yearly Emission'!CV51:'Yearly Emission'!CV80)</f>
        <v>1148365377.9260435</v>
      </c>
      <c r="CZ26">
        <f>SUM('Yearly Emission'!CW51:'Yearly Emission'!CW80)</f>
        <v>3627515199.4689026</v>
      </c>
      <c r="DA26">
        <f>SUM('Yearly Emission'!CX51:'Yearly Emission'!CX80)</f>
        <v>3805155236.2967319</v>
      </c>
      <c r="DB26">
        <f>SUM('Yearly Emission'!CY51:'Yearly Emission'!CY80)</f>
        <v>3017155015.3804483</v>
      </c>
      <c r="DC26">
        <f>SUM('Yearly Emission'!CZ51:'Yearly Emission'!CZ80)</f>
        <v>13060447724.953362</v>
      </c>
      <c r="DE26">
        <f>SUM('Yearly Emission'!DB51:'Yearly Emission'!DB80)</f>
        <v>36953934088.73278</v>
      </c>
      <c r="DF26">
        <f>SUM('Yearly Emission'!DC51:'Yearly Emission'!DC80)</f>
        <v>14834716909.909012</v>
      </c>
      <c r="DG26">
        <f>SUM('Yearly Emission'!DD51:'Yearly Emission'!DD80)</f>
        <v>5428380258.6357908</v>
      </c>
      <c r="DH26">
        <f>SUM('Yearly Emission'!DE51:'Yearly Emission'!DE80)</f>
        <v>1996497832.4845839</v>
      </c>
      <c r="DI26">
        <f>SUM('Yearly Emission'!DF51:'Yearly Emission'!DF80)</f>
        <v>20525525748.226837</v>
      </c>
      <c r="DJ26">
        <f>SUM('Yearly Emission'!DG51:'Yearly Emission'!DG80)</f>
        <v>1404849765.1977324</v>
      </c>
      <c r="DK26">
        <f>SUM('Yearly Emission'!DH51:'Yearly Emission'!DH80)</f>
        <v>1789638393.3890851</v>
      </c>
      <c r="DL26">
        <f>SUM('Yearly Emission'!DI51:'Yearly Emission'!DI80)</f>
        <v>6981244115.6521597</v>
      </c>
      <c r="DM26">
        <f>SUM('Yearly Emission'!DJ51:'Yearly Emission'!DJ80)</f>
        <v>34623335608.136292</v>
      </c>
      <c r="DN26">
        <f>SUM('Yearly Emission'!DK51:'Yearly Emission'!DK80)</f>
        <v>4843827764.6105108</v>
      </c>
      <c r="DO26">
        <f>SUM('Yearly Emission'!DL51:'Yearly Emission'!DL80)</f>
        <v>8533348572.661912</v>
      </c>
      <c r="DP26">
        <f>SUM('Yearly Emission'!DM51:'Yearly Emission'!DM80)</f>
        <v>930821742.33734739</v>
      </c>
      <c r="DQ26">
        <f>SUM('Yearly Emission'!DN51:'Yearly Emission'!DN80)</f>
        <v>2944673561.7743258</v>
      </c>
      <c r="DR26">
        <f>SUM('Yearly Emission'!DO51:'Yearly Emission'!DO80)</f>
        <v>3175312017.6879849</v>
      </c>
      <c r="DS26">
        <f>SUM('Yearly Emission'!DP51:'Yearly Emission'!DP80)</f>
        <v>2431759389.3519411</v>
      </c>
      <c r="DT26">
        <f>SUM('Yearly Emission'!DQ51:'Yearly Emission'!DQ80)</f>
        <v>10605102826.8118</v>
      </c>
      <c r="DV26">
        <f>SUM('Yearly Emission'!DS51:'Yearly Emission'!DS80)</f>
        <v>30149522480.663052</v>
      </c>
      <c r="DW26">
        <f>SUM('Yearly Emission'!DT51:'Yearly Emission'!DT80)</f>
        <v>13341277174.528265</v>
      </c>
      <c r="DX26">
        <f>SUM('Yearly Emission'!DU51:'Yearly Emission'!DU80)</f>
        <v>5154749404.8779478</v>
      </c>
      <c r="DY26">
        <f>SUM('Yearly Emission'!DV51:'Yearly Emission'!DV80)</f>
        <v>1769260455.6058211</v>
      </c>
      <c r="DZ26">
        <f>SUM('Yearly Emission'!DW51:'Yearly Emission'!DW80)</f>
        <v>17183117883.653591</v>
      </c>
      <c r="EA26">
        <f>SUM('Yearly Emission'!DX51:'Yearly Emission'!DX80)</f>
        <v>1054413325.4233935</v>
      </c>
      <c r="EB26">
        <f>SUM('Yearly Emission'!DY51:'Yearly Emission'!DY80)</f>
        <v>1445387239.5249076</v>
      </c>
      <c r="EC26">
        <f>SUM('Yearly Emission'!DZ51:'Yearly Emission'!DZ80)</f>
        <v>5390196742.3621731</v>
      </c>
      <c r="ED26">
        <f>SUM('Yearly Emission'!EA51:'Yearly Emission'!EA80)</f>
        <v>26753164807.094437</v>
      </c>
      <c r="EE26">
        <f>SUM('Yearly Emission'!EB51:'Yearly Emission'!EB80)</f>
        <v>3677399011.1271825</v>
      </c>
      <c r="EF26">
        <f>SUM('Yearly Emission'!EC51:'Yearly Emission'!EC80)</f>
        <v>6666943434.4905643</v>
      </c>
      <c r="EG26">
        <f>SUM('Yearly Emission'!ED51:'Yearly Emission'!ED80)</f>
        <v>713478862.9777416</v>
      </c>
      <c r="EH26">
        <f>SUM('Yearly Emission'!EE51:'Yearly Emission'!EE80)</f>
        <v>2263956053.680449</v>
      </c>
      <c r="EI26">
        <f>SUM('Yearly Emission'!EF51:'Yearly Emission'!EF80)</f>
        <v>2726518585.8685808</v>
      </c>
      <c r="EJ26">
        <f>SUM('Yearly Emission'!EG51:'Yearly Emission'!EG80)</f>
        <v>1850342007.4159842</v>
      </c>
      <c r="EK26">
        <f>SUM('Yearly Emission'!EH51:'Yearly Emission'!EH80)</f>
        <v>8464629594.764246</v>
      </c>
      <c r="EM26">
        <f>SUM('Yearly Emission'!EJ51:'Yearly Emission'!EJ80)</f>
        <v>29118417849.886307</v>
      </c>
      <c r="EN26">
        <f>SUM('Yearly Emission'!EK51:'Yearly Emission'!EK80)</f>
        <v>13224193761.36072</v>
      </c>
      <c r="EO26">
        <f>SUM('Yearly Emission'!EL51:'Yearly Emission'!EL80)</f>
        <v>5007847166.9058161</v>
      </c>
      <c r="EP26">
        <f>SUM('Yearly Emission'!EM51:'Yearly Emission'!EM80)</f>
        <v>1684546254.5865109</v>
      </c>
      <c r="EQ26">
        <f>SUM('Yearly Emission'!EN51:'Yearly Emission'!EN80)</f>
        <v>15926609614.356897</v>
      </c>
      <c r="ER26">
        <f>SUM('Yearly Emission'!EO51:'Yearly Emission'!EO80)</f>
        <v>725068579.29248214</v>
      </c>
      <c r="ES26">
        <f>SUM('Yearly Emission'!EP51:'Yearly Emission'!EP80)</f>
        <v>1398779587.5581014</v>
      </c>
      <c r="ET26">
        <f>SUM('Yearly Emission'!EQ51:'Yearly Emission'!EQ80)</f>
        <v>4682635940.611968</v>
      </c>
      <c r="EU26">
        <f>SUM('Yearly Emission'!ER51:'Yearly Emission'!ER80)</f>
        <v>22303146193.241714</v>
      </c>
      <c r="EV26">
        <f>SUM('Yearly Emission'!ES51:'Yearly Emission'!ES80)</f>
        <v>2845592547.0785608</v>
      </c>
      <c r="EW26">
        <f>SUM('Yearly Emission'!ET51:'Yearly Emission'!ET80)</f>
        <v>5657724997.9117689</v>
      </c>
      <c r="EX26">
        <f>SUM('Yearly Emission'!EU51:'Yearly Emission'!EU80)</f>
        <v>599075802.14176488</v>
      </c>
      <c r="EY26">
        <f>SUM('Yearly Emission'!EV51:'Yearly Emission'!EV80)</f>
        <v>2001439147.6261189</v>
      </c>
      <c r="EZ26">
        <f>SUM('Yearly Emission'!EW51:'Yearly Emission'!EW80)</f>
        <v>2460187230.4104152</v>
      </c>
      <c r="FA26">
        <f>SUM('Yearly Emission'!EX51:'Yearly Emission'!EX80)</f>
        <v>1585996724.8500733</v>
      </c>
      <c r="FB26">
        <f>SUM('Yearly Emission'!EY51:'Yearly Emission'!EY80)</f>
        <v>7151783169.047801</v>
      </c>
      <c r="FD26">
        <f>SUM('Yearly Emission'!FA51:'Yearly Emission'!FA80)</f>
        <v>28439758524.789917</v>
      </c>
      <c r="FE26">
        <f>SUM('Yearly Emission'!FB51:'Yearly Emission'!FB80)</f>
        <v>13115527709.33913</v>
      </c>
      <c r="FF26">
        <f>SUM('Yearly Emission'!FC51:'Yearly Emission'!FC80)</f>
        <v>4897746871.9205809</v>
      </c>
      <c r="FG26">
        <f>SUM('Yearly Emission'!FD51:'Yearly Emission'!FD80)</f>
        <v>1623627681.5151269</v>
      </c>
      <c r="FH26">
        <f>SUM('Yearly Emission'!FE51:'Yearly Emission'!FE80)</f>
        <v>15026066626.104853</v>
      </c>
      <c r="FI26">
        <f>SUM('Yearly Emission'!FF51:'Yearly Emission'!FF80)</f>
        <v>644022451.8207593</v>
      </c>
      <c r="FJ26">
        <f>SUM('Yearly Emission'!FG51:'Yearly Emission'!FG80)</f>
        <v>1366887341.223439</v>
      </c>
      <c r="FK26">
        <f>SUM('Yearly Emission'!FH51:'Yearly Emission'!FH80)</f>
        <v>4489917126.6529818</v>
      </c>
      <c r="FL26">
        <f>SUM('Yearly Emission'!FI51:'Yearly Emission'!FI80)</f>
        <v>20399187566.335472</v>
      </c>
      <c r="FM26">
        <f>SUM('Yearly Emission'!FJ51:'Yearly Emission'!FJ80)</f>
        <v>2700272318.2401581</v>
      </c>
      <c r="FN26">
        <f>SUM('Yearly Emission'!FK51:'Yearly Emission'!FK80)</f>
        <v>5127193945.158802</v>
      </c>
      <c r="FO26">
        <f>SUM('Yearly Emission'!FL51:'Yearly Emission'!FL80)</f>
        <v>573372518.26576138</v>
      </c>
      <c r="FP26">
        <f>SUM('Yearly Emission'!FM51:'Yearly Emission'!FM80)</f>
        <v>1940974671.1090035</v>
      </c>
      <c r="FQ26">
        <f>SUM('Yearly Emission'!FN51:'Yearly Emission'!FN80)</f>
        <v>2284464357.9393392</v>
      </c>
      <c r="FR26">
        <f>SUM('Yearly Emission'!FO51:'Yearly Emission'!FO80)</f>
        <v>1432459749.4955699</v>
      </c>
      <c r="FS26">
        <f>SUM('Yearly Emission'!FP51:'Yearly Emission'!FP80)</f>
        <v>6328952431.8367958</v>
      </c>
      <c r="FV26">
        <f>SUM('Yearly Emission'!FS51:'Yearly Emission'!FS80)</f>
        <v>2028.4999999999998</v>
      </c>
      <c r="FW26">
        <f>SUM('Yearly Emission'!FT51:'Yearly Emission'!FT80)</f>
        <v>41178525842.56102</v>
      </c>
      <c r="FX26">
        <f>SUM('Yearly Emission'!FU51:'Yearly Emission'!FU80)</f>
        <v>18424563973.009048</v>
      </c>
      <c r="FY26">
        <f>SUM('Yearly Emission'!FV51:'Yearly Emission'!FV80)</f>
        <v>6659062354.4417019</v>
      </c>
      <c r="FZ26">
        <f>SUM('Yearly Emission'!FW51:'Yearly Emission'!FW80)</f>
        <v>2660958105.6505265</v>
      </c>
      <c r="GA26">
        <f>SUM('Yearly Emission'!FX51:'Yearly Emission'!FX80)</f>
        <v>20459463180.063126</v>
      </c>
      <c r="GB26">
        <f>SUM('Yearly Emission'!FY51:'Yearly Emission'!FY80)</f>
        <v>1069780118.1035323</v>
      </c>
      <c r="GC26">
        <f>SUM('Yearly Emission'!FZ51:'Yearly Emission'!FZ80)</f>
        <v>2347312897.0840364</v>
      </c>
      <c r="GD26">
        <f>SUM('Yearly Emission'!GA51:'Yearly Emission'!GA80)</f>
        <v>13190312416.688913</v>
      </c>
      <c r="GE26">
        <f>SUM('Yearly Emission'!GB51:'Yearly Emission'!GB80)</f>
        <v>43185348714.59317</v>
      </c>
      <c r="GF26">
        <f>SUM('Yearly Emission'!GC51:'Yearly Emission'!GC80)</f>
        <v>5853222270.7318048</v>
      </c>
      <c r="GG26">
        <f>SUM('Yearly Emission'!GD51:'Yearly Emission'!GD80)</f>
        <v>7261804632.0334024</v>
      </c>
      <c r="GH26">
        <f>SUM('Yearly Emission'!GE51:'Yearly Emission'!GE80)</f>
        <v>1644462599.89677</v>
      </c>
      <c r="GI26">
        <f>SUM('Yearly Emission'!GF51:'Yearly Emission'!GF80)</f>
        <v>2807082455.1680417</v>
      </c>
      <c r="GJ26">
        <f>SUM('Yearly Emission'!GG51:'Yearly Emission'!GG80)</f>
        <v>3785026606.0485768</v>
      </c>
      <c r="GK26">
        <f>SUM('Yearly Emission'!GH51:'Yearly Emission'!GH80)</f>
        <v>2996592656.5418153</v>
      </c>
      <c r="GL26">
        <f>SUM('Yearly Emission'!GI51:'Yearly Emission'!GI80)</f>
        <v>16334536671.584862</v>
      </c>
      <c r="GN26">
        <f>SUM('Yearly Emission'!GK51:'Yearly Emission'!GK80)</f>
        <v>36306099542.008133</v>
      </c>
      <c r="GO26">
        <f>SUM('Yearly Emission'!GL51:'Yearly Emission'!GL80)</f>
        <v>15849571474.322775</v>
      </c>
      <c r="GP26">
        <f>SUM('Yearly Emission'!GM51:'Yearly Emission'!GM80)</f>
        <v>5835657457.6408615</v>
      </c>
      <c r="GQ26">
        <f>SUM('Yearly Emission'!GN51:'Yearly Emission'!GN80)</f>
        <v>2304702476.8041725</v>
      </c>
      <c r="GR26">
        <f>SUM('Yearly Emission'!GO51:'Yearly Emission'!GO80)</f>
        <v>17621236877.988132</v>
      </c>
      <c r="GS26">
        <f>SUM('Yearly Emission'!GP51:'Yearly Emission'!GP80)</f>
        <v>865328783.83189702</v>
      </c>
      <c r="GT26">
        <f>SUM('Yearly Emission'!GQ51:'Yearly Emission'!GQ80)</f>
        <v>1959521969.5220132</v>
      </c>
      <c r="GU26">
        <f>SUM('Yearly Emission'!GR51:'Yearly Emission'!GR80)</f>
        <v>11099177964.311535</v>
      </c>
      <c r="GV26">
        <f>SUM('Yearly Emission'!GS51:'Yearly Emission'!GS80)</f>
        <v>35271709273.288788</v>
      </c>
      <c r="GW26">
        <f>SUM('Yearly Emission'!GT51:'Yearly Emission'!GT80)</f>
        <v>4795714542.3705025</v>
      </c>
      <c r="GX26">
        <f>SUM('Yearly Emission'!GU51:'Yearly Emission'!GU80)</f>
        <v>6238671552.172718</v>
      </c>
      <c r="GY26">
        <f>SUM('Yearly Emission'!GV51:'Yearly Emission'!GV80)</f>
        <v>1332623192.9209285</v>
      </c>
      <c r="GZ26">
        <f>SUM('Yearly Emission'!GW51:'Yearly Emission'!GW80)</f>
        <v>2349489911.0850582</v>
      </c>
      <c r="HA26">
        <f>SUM('Yearly Emission'!GX51:'Yearly Emission'!GX80)</f>
        <v>3035620391.2655735</v>
      </c>
      <c r="HB26">
        <f>SUM('Yearly Emission'!GY51:'Yearly Emission'!GY80)</f>
        <v>2467796973.8552899</v>
      </c>
      <c r="HC26">
        <f>SUM('Yearly Emission'!GZ51:'Yearly Emission'!GZ80)</f>
        <v>13394561874.978712</v>
      </c>
      <c r="HE26">
        <f>SUM('Yearly Emission'!HB51:'Yearly Emission'!HB80)</f>
        <v>34174324261.541695</v>
      </c>
      <c r="HF26">
        <f>SUM('Yearly Emission'!HC51:'Yearly Emission'!HC80)</f>
        <v>13305006652.575874</v>
      </c>
      <c r="HG26">
        <f>SUM('Yearly Emission'!HD51:'Yearly Emission'!HD80)</f>
        <v>5261644493.3200121</v>
      </c>
      <c r="HH26">
        <f>SUM('Yearly Emission'!HE51:'Yearly Emission'!HE80)</f>
        <v>2189250521.6562614</v>
      </c>
      <c r="HI26">
        <f>SUM('Yearly Emission'!HF51:'Yearly Emission'!HF80)</f>
        <v>14987294624.777895</v>
      </c>
      <c r="HJ26">
        <f>SUM('Yearly Emission'!HG51:'Yearly Emission'!HG80)</f>
        <v>660843431.75703955</v>
      </c>
      <c r="HK26">
        <f>SUM('Yearly Emission'!HH51:'Yearly Emission'!HH80)</f>
        <v>1571731041.9599879</v>
      </c>
      <c r="HL26">
        <f>SUM('Yearly Emission'!HI51:'Yearly Emission'!HI80)</f>
        <v>9085410330.9209938</v>
      </c>
      <c r="HM26">
        <f>SUM('Yearly Emission'!HJ51:'Yearly Emission'!HJ80)</f>
        <v>27358069831.984413</v>
      </c>
      <c r="HN26">
        <f>SUM('Yearly Emission'!HK51:'Yearly Emission'!HK80)</f>
        <v>3738206814.0092034</v>
      </c>
      <c r="HO26">
        <f>SUM('Yearly Emission'!HL51:'Yearly Emission'!HL80)</f>
        <v>5811075043.4485788</v>
      </c>
      <c r="HP26">
        <f>SUM('Yearly Emission'!HM51:'Yearly Emission'!HM80)</f>
        <v>1020782314.6559036</v>
      </c>
      <c r="HQ26">
        <f>SUM('Yearly Emission'!HN51:'Yearly Emission'!HN80)</f>
        <v>1891897367.0020761</v>
      </c>
      <c r="HR26">
        <f>SUM('Yearly Emission'!HO51:'Yearly Emission'!HO80)</f>
        <v>2286548837.840744</v>
      </c>
      <c r="HS26">
        <f>SUM('Yearly Emission'!HP51:'Yearly Emission'!HP80)</f>
        <v>1939108968.010927</v>
      </c>
      <c r="HT26">
        <f>SUM('Yearly Emission'!HQ51:'Yearly Emission'!HQ80)</f>
        <v>10454587078.372578</v>
      </c>
      <c r="HV26">
        <f>SUM('Yearly Emission'!HS51:'Yearly Emission'!HS80)</f>
        <v>32786146190.406841</v>
      </c>
      <c r="HW26">
        <f>SUM('Yearly Emission'!HT51:'Yearly Emission'!HT80)</f>
        <v>12758425180.128008</v>
      </c>
      <c r="HX26">
        <f>SUM('Yearly Emission'!HU51:'Yearly Emission'!HU80)</f>
        <v>5173199393.7154474</v>
      </c>
      <c r="HY26">
        <f>SUM('Yearly Emission'!HV51:'Yearly Emission'!HV80)</f>
        <v>2125602824.4568956</v>
      </c>
      <c r="HZ26">
        <f>SUM('Yearly Emission'!HW51:'Yearly Emission'!HW80)</f>
        <v>14332985686.465374</v>
      </c>
      <c r="IA26">
        <f>SUM('Yearly Emission'!HX51:'Yearly Emission'!HX80)</f>
        <v>457747419.8807258</v>
      </c>
      <c r="IB26">
        <f>SUM('Yearly Emission'!HY51:'Yearly Emission'!HY80)</f>
        <v>1313497490.8987389</v>
      </c>
      <c r="IC26">
        <f>SUM('Yearly Emission'!HZ51:'Yearly Emission'!HZ80)</f>
        <v>8606719236.4281731</v>
      </c>
      <c r="ID26">
        <f>SUM('Yearly Emission'!IA51:'Yearly Emission'!IA80)</f>
        <v>24415614546.074741</v>
      </c>
      <c r="IE26">
        <f>SUM('Yearly Emission'!IB51:'Yearly Emission'!IB80)</f>
        <v>3176302127.712739</v>
      </c>
      <c r="IF26">
        <f>SUM('Yearly Emission'!IC51:'Yearly Emission'!IC80)</f>
        <v>5609668445.1206293</v>
      </c>
      <c r="IG26">
        <f>SUM('Yearly Emission'!ID51:'Yearly Emission'!ID80)</f>
        <v>710159343.99505031</v>
      </c>
      <c r="IH26">
        <f>SUM('Yearly Emission'!IE51:'Yearly Emission'!IE80)</f>
        <v>1568708761.9617846</v>
      </c>
      <c r="II26">
        <f>SUM('Yearly Emission'!IF51:'Yearly Emission'!IF80)</f>
        <v>2063203394.8899124</v>
      </c>
      <c r="IJ26">
        <f>SUM('Yearly Emission'!IG51:'Yearly Emission'!IG80)</f>
        <v>1636896115.7854033</v>
      </c>
      <c r="IK26">
        <f>SUM('Yearly Emission'!IH51:'Yearly Emission'!IH80)</f>
        <v>8333145860.0734987</v>
      </c>
      <c r="IM26">
        <f>SUM('Yearly Emission'!IJ51:'Yearly Emission'!IJ80)</f>
        <v>31842112999.679153</v>
      </c>
      <c r="IN26">
        <f>SUM('Yearly Emission'!IK51:'Yearly Emission'!IK80)</f>
        <v>12447773942.322975</v>
      </c>
      <c r="IO26">
        <f>SUM('Yearly Emission'!IL51:'Yearly Emission'!IL80)</f>
        <v>5088487533.1339941</v>
      </c>
      <c r="IP26">
        <f>SUM('Yearly Emission'!IM51:'Yearly Emission'!IM80)</f>
        <v>2085414917.1519115</v>
      </c>
      <c r="IQ26">
        <f>SUM('Yearly Emission'!IN51:'Yearly Emission'!IN80)</f>
        <v>13880820626.605923</v>
      </c>
      <c r="IR26">
        <f>SUM('Yearly Emission'!IO51:'Yearly Emission'!IO80)</f>
        <v>392030291.10002929</v>
      </c>
      <c r="IS26">
        <f>SUM('Yearly Emission'!IP51:'Yearly Emission'!IP80)</f>
        <v>1290592679.4191585</v>
      </c>
      <c r="IT26">
        <f>SUM('Yearly Emission'!IQ51:'Yearly Emission'!IQ80)</f>
        <v>8384477920.9294205</v>
      </c>
      <c r="IU26">
        <f>SUM('Yearly Emission'!IR51:'Yearly Emission'!IR80)</f>
        <v>23374943535.314625</v>
      </c>
      <c r="IV26">
        <f>SUM('Yearly Emission'!IS51:'Yearly Emission'!IS80)</f>
        <v>3003207040.4531565</v>
      </c>
      <c r="IW26">
        <f>SUM('Yearly Emission'!IT51:'Yearly Emission'!IT80)</f>
        <v>5486614449.4734001</v>
      </c>
      <c r="IX26">
        <f>SUM('Yearly Emission'!IU51:'Yearly Emission'!IU80)</f>
        <v>648646412.58475864</v>
      </c>
      <c r="IY26">
        <f>SUM('Yearly Emission'!IV51:'Yearly Emission'!IV80)</f>
        <v>1502269213.4733641</v>
      </c>
      <c r="IZ26">
        <f>SUM('Yearly Emission'!IW51:'Yearly Emission'!IW80)</f>
        <v>1923957121.658565</v>
      </c>
      <c r="JA26">
        <f>SUM('Yearly Emission'!IX51:'Yearly Emission'!IX80)</f>
        <v>1528155619.0841403</v>
      </c>
      <c r="JB26">
        <f>SUM('Yearly Emission'!IY51:'Yearly Emission'!IY80)</f>
        <v>7939516283.6745529</v>
      </c>
    </row>
    <row r="27" spans="4:262" x14ac:dyDescent="0.25">
      <c r="D27">
        <v>2044</v>
      </c>
      <c r="E27">
        <f>SUM('Yearly Emission'!B52:'Yearly Emission'!B81)</f>
        <v>31780949634.271591</v>
      </c>
      <c r="F27">
        <f>SUM('Yearly Emission'!C52:'Yearly Emission'!C81)</f>
        <v>18644481589.47879</v>
      </c>
      <c r="G27">
        <f>SUM('Yearly Emission'!D52:'Yearly Emission'!D81)</f>
        <v>5711280091.7363491</v>
      </c>
      <c r="H27">
        <f>SUM('Yearly Emission'!E52:'Yearly Emission'!E81)</f>
        <v>2559661874.3533115</v>
      </c>
      <c r="I27">
        <f>SUM('Yearly Emission'!F52:'Yearly Emission'!F81)</f>
        <v>23637820956.965881</v>
      </c>
      <c r="J27">
        <f>SUM('Yearly Emission'!G52:'Yearly Emission'!G81)</f>
        <v>1538625730.6759503</v>
      </c>
      <c r="K27">
        <f>SUM('Yearly Emission'!H52:'Yearly Emission'!H81)</f>
        <v>2021433605.5124774</v>
      </c>
      <c r="L27">
        <f>SUM('Yearly Emission'!I52:'Yearly Emission'!I81)</f>
        <v>6550152619.3445358</v>
      </c>
      <c r="M27">
        <f>SUM('Yearly Emission'!J52:'Yearly Emission'!J81)</f>
        <v>44335442886.609619</v>
      </c>
      <c r="N27">
        <f>SUM('Yearly Emission'!K52:'Yearly Emission'!K81)</f>
        <v>5918065640.7202473</v>
      </c>
      <c r="O27">
        <f>SUM('Yearly Emission'!L52:'Yearly Emission'!L81)</f>
        <v>6623740932.6636238</v>
      </c>
      <c r="P27">
        <f>SUM('Yearly Emission'!M52:'Yearly Emission'!M81)</f>
        <v>949682275.54859805</v>
      </c>
      <c r="Q27">
        <f>SUM('Yearly Emission'!N52:'Yearly Emission'!N81)</f>
        <v>3692928642.9116788</v>
      </c>
      <c r="R27">
        <f>SUM('Yearly Emission'!O52:'Yearly Emission'!O81)</f>
        <v>3211531175.0917172</v>
      </c>
      <c r="S27">
        <f>SUM('Yearly Emission'!P52:'Yearly Emission'!P81)</f>
        <v>2665675311.7029476</v>
      </c>
      <c r="T27">
        <f>SUM('Yearly Emission'!Q52:'Yearly Emission'!Q81)</f>
        <v>13069355074.995598</v>
      </c>
      <c r="V27">
        <f>SUM('Yearly Emission'!S52:'Yearly Emission'!S81)</f>
        <v>29618204728.293533</v>
      </c>
      <c r="W27">
        <f>SUM('Yearly Emission'!T52:'Yearly Emission'!T81)</f>
        <v>15360940595.087149</v>
      </c>
      <c r="X27">
        <f>SUM('Yearly Emission'!U52:'Yearly Emission'!U81)</f>
        <v>4794808809.7877502</v>
      </c>
      <c r="Y27">
        <f>SUM('Yearly Emission'!V52:'Yearly Emission'!V81)</f>
        <v>2109244862.4676161</v>
      </c>
      <c r="Z27">
        <f>SUM('Yearly Emission'!W52:'Yearly Emission'!W81)</f>
        <v>20253684253.457504</v>
      </c>
      <c r="AA27">
        <f>SUM('Yearly Emission'!X52:'Yearly Emission'!X81)</f>
        <v>1254250669.1628821</v>
      </c>
      <c r="AB27">
        <f>SUM('Yearly Emission'!Y52:'Yearly Emission'!Y81)</f>
        <v>1658818787.2645385</v>
      </c>
      <c r="AC27">
        <f>SUM('Yearly Emission'!Z52:'Yearly Emission'!Z81)</f>
        <v>5388695763.654356</v>
      </c>
      <c r="AD27">
        <f>SUM('Yearly Emission'!AA52:'Yearly Emission'!AA81)</f>
        <v>36304854865.562233</v>
      </c>
      <c r="AE27">
        <f>SUM('Yearly Emission'!AB52:'Yearly Emission'!AB81)</f>
        <v>4837088143.8384209</v>
      </c>
      <c r="AF27">
        <f>SUM('Yearly Emission'!AC52:'Yearly Emission'!AC81)</f>
        <v>5411360156.3335257</v>
      </c>
      <c r="AG27">
        <f>SUM('Yearly Emission'!AD52:'Yearly Emission'!AD81)</f>
        <v>780970823.0237205</v>
      </c>
      <c r="AH27">
        <f>SUM('Yearly Emission'!AE52:'Yearly Emission'!AE81)</f>
        <v>3026543799.905097</v>
      </c>
      <c r="AI27">
        <f>SUM('Yearly Emission'!AF52:'Yearly Emission'!AF81)</f>
        <v>2611114395.3202515</v>
      </c>
      <c r="AJ27">
        <f>SUM('Yearly Emission'!AG52:'Yearly Emission'!AG81)</f>
        <v>2176555558.8224201</v>
      </c>
      <c r="AK27">
        <f>SUM('Yearly Emission'!AH52:'Yearly Emission'!AH81)</f>
        <v>10698789305.911118</v>
      </c>
      <c r="AM27">
        <f>SUM('Yearly Emission'!AJ52:'Yearly Emission'!AJ81)</f>
        <v>28196891796.762104</v>
      </c>
      <c r="AN27">
        <f>SUM('Yearly Emission'!AK52:'Yearly Emission'!AK81)</f>
        <v>12080255330.314405</v>
      </c>
      <c r="AO27">
        <f>SUM('Yearly Emission'!AL52:'Yearly Emission'!AL81)</f>
        <v>4124515802.2955384</v>
      </c>
      <c r="AP27">
        <f>SUM('Yearly Emission'!AM52:'Yearly Emission'!AM81)</f>
        <v>1713676671.2654312</v>
      </c>
      <c r="AQ27">
        <f>SUM('Yearly Emission'!AN52:'Yearly Emission'!AN81)</f>
        <v>17671936341.825989</v>
      </c>
      <c r="AR27">
        <f>SUM('Yearly Emission'!AO52:'Yearly Emission'!AO81)</f>
        <v>969875607.64981341</v>
      </c>
      <c r="AS27">
        <f>SUM('Yearly Emission'!AP52:'Yearly Emission'!AP81)</f>
        <v>1297802421.5953166</v>
      </c>
      <c r="AT27">
        <f>SUM('Yearly Emission'!AQ52:'Yearly Emission'!AQ81)</f>
        <v>4228946668.146821</v>
      </c>
      <c r="AU27">
        <f>SUM('Yearly Emission'!AR52:'Yearly Emission'!AR81)</f>
        <v>28288263666.517586</v>
      </c>
      <c r="AV27">
        <f>SUM('Yearly Emission'!AS52:'Yearly Emission'!AS81)</f>
        <v>3756110646.9565911</v>
      </c>
      <c r="AW27">
        <f>SUM('Yearly Emission'!AT52:'Yearly Emission'!AT81)</f>
        <v>4198979380.0034251</v>
      </c>
      <c r="AX27">
        <f>SUM('Yearly Emission'!AU52:'Yearly Emission'!AU81)</f>
        <v>612525715.28617275</v>
      </c>
      <c r="AY27">
        <f>SUM('Yearly Emission'!AV52:'Yearly Emission'!AV81)</f>
        <v>2360158956.8985147</v>
      </c>
      <c r="AZ27">
        <f>SUM('Yearly Emission'!AW52:'Yearly Emission'!AW81)</f>
        <v>2010697615.5487742</v>
      </c>
      <c r="BA27">
        <f>SUM('Yearly Emission'!AX52:'Yearly Emission'!AX81)</f>
        <v>1687435805.94189</v>
      </c>
      <c r="BB27">
        <f>SUM('Yearly Emission'!AY52:'Yearly Emission'!AY81)</f>
        <v>8328223536.8266439</v>
      </c>
      <c r="BD27">
        <f>SUM('Yearly Emission'!BA52:'Yearly Emission'!BA81)</f>
        <v>27114542980.591843</v>
      </c>
      <c r="BE27">
        <f>SUM('Yearly Emission'!BB52:'Yearly Emission'!BB81)</f>
        <v>10295458823.138311</v>
      </c>
      <c r="BF27">
        <f>SUM('Yearly Emission'!BC52:'Yearly Emission'!BC81)</f>
        <v>3752380348.388567</v>
      </c>
      <c r="BG27">
        <f>SUM('Yearly Emission'!BD52:'Yearly Emission'!BD81)</f>
        <v>1609329205.3921907</v>
      </c>
      <c r="BH27">
        <f>SUM('Yearly Emission'!BE52:'Yearly Emission'!BE81)</f>
        <v>16017017822.885969</v>
      </c>
      <c r="BI27">
        <f>SUM('Yearly Emission'!BF52:'Yearly Emission'!BF81)</f>
        <v>685519536.46525216</v>
      </c>
      <c r="BJ27">
        <f>SUM('Yearly Emission'!BG52:'Yearly Emission'!BG81)</f>
        <v>1115254728.9881163</v>
      </c>
      <c r="BK27">
        <f>SUM('Yearly Emission'!BH52:'Yearly Emission'!BH81)</f>
        <v>3675318635.2378039</v>
      </c>
      <c r="BL27">
        <f>SUM('Yearly Emission'!BI52:'Yearly Emission'!BI81)</f>
        <v>22411717162.200138</v>
      </c>
      <c r="BM27">
        <f>SUM('Yearly Emission'!BJ52:'Yearly Emission'!BJ81)</f>
        <v>2779440185.2927833</v>
      </c>
      <c r="BN27">
        <f>SUM('Yearly Emission'!BK52:'Yearly Emission'!BK81)</f>
        <v>3414428007.5298462</v>
      </c>
      <c r="BO27">
        <f>SUM('Yearly Emission'!BL52:'Yearly Emission'!BL81)</f>
        <v>536570823.26417685</v>
      </c>
      <c r="BP27">
        <f>SUM('Yearly Emission'!BM52:'Yearly Emission'!BM81)</f>
        <v>1880403518.5073719</v>
      </c>
      <c r="BQ27">
        <f>SUM('Yearly Emission'!BN52:'Yearly Emission'!BN81)</f>
        <v>1465510227.3828418</v>
      </c>
      <c r="BR27">
        <f>SUM('Yearly Emission'!BO52:'Yearly Emission'!BO81)</f>
        <v>1198405436.121161</v>
      </c>
      <c r="BS27">
        <f>SUM('Yearly Emission'!BP52:'Yearly Emission'!BP81)</f>
        <v>6654956010.7685719</v>
      </c>
      <c r="BU27">
        <f>SUM('Yearly Emission'!BR52:'Yearly Emission'!BR81)</f>
        <v>26258684562.632889</v>
      </c>
      <c r="BV27">
        <f>SUM('Yearly Emission'!BS52:'Yearly Emission'!BS81)</f>
        <v>9830014752.1299057</v>
      </c>
      <c r="BW27">
        <f>SUM('Yearly Emission'!BT52:'Yearly Emission'!BT81)</f>
        <v>3684819847.2425008</v>
      </c>
      <c r="BX27">
        <f>SUM('Yearly Emission'!BU52:'Yearly Emission'!BU81)</f>
        <v>1549708767.1966219</v>
      </c>
      <c r="BY27">
        <f>SUM('Yearly Emission'!BV52:'Yearly Emission'!BV81)</f>
        <v>15047844976.56888</v>
      </c>
      <c r="BZ27">
        <f>SUM('Yearly Emission'!BW52:'Yearly Emission'!BW81)</f>
        <v>555275514.68847954</v>
      </c>
      <c r="CA27">
        <f>SUM('Yearly Emission'!BX52:'Yearly Emission'!BX81)</f>
        <v>1086922480.8109353</v>
      </c>
      <c r="CB27">
        <f>SUM('Yearly Emission'!BY52:'Yearly Emission'!BY81)</f>
        <v>3433833936.2216487</v>
      </c>
      <c r="CC27">
        <f>SUM('Yearly Emission'!BZ52:'Yearly Emission'!BZ81)</f>
        <v>20507123817.961903</v>
      </c>
      <c r="CD27">
        <f>SUM('Yearly Emission'!CA52:'Yearly Emission'!CA81)</f>
        <v>2486687756.4355226</v>
      </c>
      <c r="CE27">
        <f>SUM('Yearly Emission'!CB52:'Yearly Emission'!CB81)</f>
        <v>3013724206.110167</v>
      </c>
      <c r="CF27">
        <f>SUM('Yearly Emission'!CC52:'Yearly Emission'!CC81)</f>
        <v>500964430.85431516</v>
      </c>
      <c r="CG27">
        <f>SUM('Yearly Emission'!CD52:'Yearly Emission'!CD81)</f>
        <v>1676523677.3615332</v>
      </c>
      <c r="CH27">
        <f>SUM('Yearly Emission'!CE52:'Yearly Emission'!CE81)</f>
        <v>1188428248.9071937</v>
      </c>
      <c r="CI27">
        <f>SUM('Yearly Emission'!CF52:'Yearly Emission'!CF81)</f>
        <v>1020024003.2084734</v>
      </c>
      <c r="CJ27">
        <f>SUM('Yearly Emission'!CG52:'Yearly Emission'!CG81)</f>
        <v>5812432832.5755968</v>
      </c>
      <c r="CM27">
        <f>SUM('Yearly Emission'!CJ52:'Yearly Emission'!CJ81)</f>
        <v>2029.5</v>
      </c>
      <c r="CN27">
        <f>SUM('Yearly Emission'!CK52:'Yearly Emission'!CK81)</f>
        <v>46144682819.451698</v>
      </c>
      <c r="CO27">
        <f>SUM('Yearly Emission'!CL52:'Yearly Emission'!CL81)</f>
        <v>18512175833.501602</v>
      </c>
      <c r="CP27">
        <f>SUM('Yearly Emission'!CM52:'Yearly Emission'!CM81)</f>
        <v>5918797301.195013</v>
      </c>
      <c r="CQ27">
        <f>SUM('Yearly Emission'!CN52:'Yearly Emission'!CN81)</f>
        <v>2579746082.6131849</v>
      </c>
      <c r="CR27">
        <f>SUM('Yearly Emission'!CO52:'Yearly Emission'!CO81)</f>
        <v>25389428599.05003</v>
      </c>
      <c r="CS27">
        <f>SUM('Yearly Emission'!CP52:'Yearly Emission'!CP81)</f>
        <v>1955537385.1771429</v>
      </c>
      <c r="CT27">
        <f>SUM('Yearly Emission'!CQ52:'Yearly Emission'!CQ81)</f>
        <v>2262561652.3201551</v>
      </c>
      <c r="CU27">
        <f>SUM('Yearly Emission'!CR52:'Yearly Emission'!CR81)</f>
        <v>8952330895.9659538</v>
      </c>
      <c r="CV27">
        <f>SUM('Yearly Emission'!CS52:'Yearly Emission'!CS81)</f>
        <v>43361585196.982407</v>
      </c>
      <c r="CW27">
        <f>SUM('Yearly Emission'!CT52:'Yearly Emission'!CT81)</f>
        <v>6377952227.1332598</v>
      </c>
      <c r="CX27">
        <f>SUM('Yearly Emission'!CU52:'Yearly Emission'!CU81)</f>
        <v>10689056168.195576</v>
      </c>
      <c r="CY27">
        <f>SUM('Yearly Emission'!CV52:'Yearly Emission'!CV81)</f>
        <v>1283236182.2891541</v>
      </c>
      <c r="CZ27">
        <f>SUM('Yearly Emission'!CW52:'Yearly Emission'!CW81)</f>
        <v>3823242800.3733401</v>
      </c>
      <c r="DA27">
        <f>SUM('Yearly Emission'!CX52:'Yearly Emission'!CX81)</f>
        <v>3818160959.0846477</v>
      </c>
      <c r="DB27">
        <f>SUM('Yearly Emission'!CY52:'Yearly Emission'!CY81)</f>
        <v>3184606052.7039413</v>
      </c>
      <c r="DC27">
        <f>SUM('Yearly Emission'!CZ52:'Yearly Emission'!CZ81)</f>
        <v>13265629908.428818</v>
      </c>
      <c r="DE27">
        <f>SUM('Yearly Emission'!DB52:'Yearly Emission'!DB81)</f>
        <v>37500310876.971588</v>
      </c>
      <c r="DF27">
        <f>SUM('Yearly Emission'!DC52:'Yearly Emission'!DC81)</f>
        <v>15169340377.540085</v>
      </c>
      <c r="DG27">
        <f>SUM('Yearly Emission'!DD52:'Yearly Emission'!DD81)</f>
        <v>5214017220.7596521</v>
      </c>
      <c r="DH27">
        <f>SUM('Yearly Emission'!DE52:'Yearly Emission'!DE81)</f>
        <v>2093989701.6515284</v>
      </c>
      <c r="DI27">
        <f>SUM('Yearly Emission'!DF52:'Yearly Emission'!DF81)</f>
        <v>21040298069.409317</v>
      </c>
      <c r="DJ27">
        <f>SUM('Yearly Emission'!DG52:'Yearly Emission'!DG81)</f>
        <v>1545730186.9484091</v>
      </c>
      <c r="DK27">
        <f>SUM('Yearly Emission'!DH52:'Yearly Emission'!DH81)</f>
        <v>1856356644.233496</v>
      </c>
      <c r="DL27">
        <f>SUM('Yearly Emission'!DI52:'Yearly Emission'!DI81)</f>
        <v>7224833101.5302153</v>
      </c>
      <c r="DM27">
        <f>SUM('Yearly Emission'!DJ52:'Yearly Emission'!DJ81)</f>
        <v>35013918875.688019</v>
      </c>
      <c r="DN27">
        <f>SUM('Yearly Emission'!DK52:'Yearly Emission'!DK81)</f>
        <v>5089676869.0600462</v>
      </c>
      <c r="DO27">
        <f>SUM('Yearly Emission'!DL52:'Yearly Emission'!DL81)</f>
        <v>8545028438.3013639</v>
      </c>
      <c r="DP27">
        <f>SUM('Yearly Emission'!DM52:'Yearly Emission'!DM81)</f>
        <v>1028095694.8843122</v>
      </c>
      <c r="DQ27">
        <f>SUM('Yearly Emission'!DN52:'Yearly Emission'!DN81)</f>
        <v>3075172490.8995495</v>
      </c>
      <c r="DR27">
        <f>SUM('Yearly Emission'!DO52:'Yearly Emission'!DO81)</f>
        <v>3175312017.6879849</v>
      </c>
      <c r="DS27">
        <f>SUM('Yearly Emission'!DP52:'Yearly Emission'!DP81)</f>
        <v>2543007603.9754071</v>
      </c>
      <c r="DT27">
        <f>SUM('Yearly Emission'!DQ52:'Yearly Emission'!DQ81)</f>
        <v>10684623936.718508</v>
      </c>
      <c r="DV27">
        <f>SUM('Yearly Emission'!DS52:'Yearly Emission'!DS81)</f>
        <v>29850727575.676403</v>
      </c>
      <c r="DW27">
        <f>SUM('Yearly Emission'!DT52:'Yearly Emission'!DT81)</f>
        <v>12874541218.618752</v>
      </c>
      <c r="DX27">
        <f>SUM('Yearly Emission'!DU52:'Yearly Emission'!DU81)</f>
        <v>4940386367.0018091</v>
      </c>
      <c r="DY27">
        <f>SUM('Yearly Emission'!DV52:'Yearly Emission'!DV81)</f>
        <v>1746751431.3989747</v>
      </c>
      <c r="DZ27">
        <f>SUM('Yearly Emission'!DW52:'Yearly Emission'!DW81)</f>
        <v>17147649343.828026</v>
      </c>
      <c r="EA27">
        <f>SUM('Yearly Emission'!DX52:'Yearly Emission'!DX81)</f>
        <v>1136286606.9948945</v>
      </c>
      <c r="EB27">
        <f>SUM('Yearly Emission'!DY52:'Yearly Emission'!DY81)</f>
        <v>1474131085.9427164</v>
      </c>
      <c r="EC27">
        <f>SUM('Yearly Emission'!DZ52:'Yearly Emission'!DZ81)</f>
        <v>5497335307.0944834</v>
      </c>
      <c r="ED27">
        <f>SUM('Yearly Emission'!EA52:'Yearly Emission'!EA81)</f>
        <v>26666252554.393623</v>
      </c>
      <c r="EE27">
        <f>SUM('Yearly Emission'!EB52:'Yearly Emission'!EB81)</f>
        <v>3801401510.9868355</v>
      </c>
      <c r="EF27">
        <f>SUM('Yearly Emission'!EC52:'Yearly Emission'!EC81)</f>
        <v>6657663851.4264212</v>
      </c>
      <c r="EG27">
        <f>SUM('Yearly Emission'!ED52:'Yearly Emission'!ED81)</f>
        <v>773155963.70856059</v>
      </c>
      <c r="EH27">
        <f>SUM('Yearly Emission'!EE52:'Yearly Emission'!EE81)</f>
        <v>2329226311.0264583</v>
      </c>
      <c r="EI27">
        <f>SUM('Yearly Emission'!EF52:'Yearly Emission'!EF81)</f>
        <v>2726518585.8685808</v>
      </c>
      <c r="EJ27">
        <f>SUM('Yearly Emission'!EG52:'Yearly Emission'!EG81)</f>
        <v>1905387399.3394222</v>
      </c>
      <c r="EK27">
        <f>SUM('Yearly Emission'!EH52:'Yearly Emission'!EH81)</f>
        <v>8450281039.3880129</v>
      </c>
      <c r="EM27">
        <f>SUM('Yearly Emission'!EJ52:'Yearly Emission'!EJ81)</f>
        <v>28819622944.899658</v>
      </c>
      <c r="EN27">
        <f>SUM('Yearly Emission'!EK52:'Yearly Emission'!EK81)</f>
        <v>12757457805.451206</v>
      </c>
      <c r="EO27">
        <f>SUM('Yearly Emission'!EL52:'Yearly Emission'!EL81)</f>
        <v>4793484129.0296774</v>
      </c>
      <c r="EP27">
        <f>SUM('Yearly Emission'!EM52:'Yearly Emission'!EM81)</f>
        <v>1662037230.3796644</v>
      </c>
      <c r="EQ27">
        <f>SUM('Yearly Emission'!EN52:'Yearly Emission'!EN81)</f>
        <v>15891141074.531334</v>
      </c>
      <c r="ER27">
        <f>SUM('Yearly Emission'!EO52:'Yearly Emission'!EO81)</f>
        <v>745129464.17227185</v>
      </c>
      <c r="ES27">
        <f>SUM('Yearly Emission'!EP52:'Yearly Emission'!EP81)</f>
        <v>1380159621.335541</v>
      </c>
      <c r="ET27">
        <f>SUM('Yearly Emission'!EQ52:'Yearly Emission'!EQ81)</f>
        <v>4671900427.9522381</v>
      </c>
      <c r="EU27">
        <f>SUM('Yearly Emission'!ER52:'Yearly Emission'!ER81)</f>
        <v>22143524734.819084</v>
      </c>
      <c r="EV27">
        <f>SUM('Yearly Emission'!ES52:'Yearly Emission'!ES81)</f>
        <v>2828516258.3886485</v>
      </c>
      <c r="EW27">
        <f>SUM('Yearly Emission'!ET52:'Yearly Emission'!ET81)</f>
        <v>5648445414.8476257</v>
      </c>
      <c r="EX27">
        <f>SUM('Yearly Emission'!EU52:'Yearly Emission'!EU81)</f>
        <v>598767759.44444692</v>
      </c>
      <c r="EY27">
        <f>SUM('Yearly Emission'!EV52:'Yearly Emission'!EV81)</f>
        <v>2001229827.742995</v>
      </c>
      <c r="EZ27">
        <f>SUM('Yearly Emission'!EW52:'Yearly Emission'!EW81)</f>
        <v>2460187230.4104152</v>
      </c>
      <c r="FA27">
        <f>SUM('Yearly Emission'!EX52:'Yearly Emission'!EX81)</f>
        <v>1583993381.5098889</v>
      </c>
      <c r="FB27">
        <f>SUM('Yearly Emission'!EY52:'Yearly Emission'!EY81)</f>
        <v>7137434613.6715679</v>
      </c>
      <c r="FD27">
        <f>SUM('Yearly Emission'!FA52:'Yearly Emission'!FA81)</f>
        <v>28140963619.803268</v>
      </c>
      <c r="FE27">
        <f>SUM('Yearly Emission'!FB52:'Yearly Emission'!FB81)</f>
        <v>12648791753.429617</v>
      </c>
      <c r="FF27">
        <f>SUM('Yearly Emission'!FC52:'Yearly Emission'!FC81)</f>
        <v>4683383834.0444422</v>
      </c>
      <c r="FG27">
        <f>SUM('Yearly Emission'!FD52:'Yearly Emission'!FD81)</f>
        <v>1601118657.3082805</v>
      </c>
      <c r="FH27">
        <f>SUM('Yearly Emission'!FE52:'Yearly Emission'!FE81)</f>
        <v>14990598086.279289</v>
      </c>
      <c r="FI27">
        <f>SUM('Yearly Emission'!FF52:'Yearly Emission'!FF81)</f>
        <v>627211327.59694195</v>
      </c>
      <c r="FJ27">
        <f>SUM('Yearly Emission'!FG52:'Yearly Emission'!FG81)</f>
        <v>1348267375.0008786</v>
      </c>
      <c r="FK27">
        <f>SUM('Yearly Emission'!FH52:'Yearly Emission'!FH81)</f>
        <v>4479181613.9932518</v>
      </c>
      <c r="FL27">
        <f>SUM('Yearly Emission'!FI52:'Yearly Emission'!FI81)</f>
        <v>20239566107.912846</v>
      </c>
      <c r="FM27">
        <f>SUM('Yearly Emission'!FJ52:'Yearly Emission'!FJ81)</f>
        <v>2683196029.5502458</v>
      </c>
      <c r="FN27">
        <f>SUM('Yearly Emission'!FK52:'Yearly Emission'!FK81)</f>
        <v>5117914362.0946589</v>
      </c>
      <c r="FO27">
        <f>SUM('Yearly Emission'!FL52:'Yearly Emission'!FL81)</f>
        <v>573064475.56844342</v>
      </c>
      <c r="FP27">
        <f>SUM('Yearly Emission'!FM52:'Yearly Emission'!FM81)</f>
        <v>1940765351.2258797</v>
      </c>
      <c r="FQ27">
        <f>SUM('Yearly Emission'!FN52:'Yearly Emission'!FN81)</f>
        <v>2284464357.9393392</v>
      </c>
      <c r="FR27">
        <f>SUM('Yearly Emission'!FO52:'Yearly Emission'!FO81)</f>
        <v>1430456406.1553855</v>
      </c>
      <c r="FS27">
        <f>SUM('Yearly Emission'!FP52:'Yearly Emission'!FP81)</f>
        <v>6314603876.4605627</v>
      </c>
      <c r="FV27">
        <f>SUM('Yearly Emission'!FS52:'Yearly Emission'!FS81)</f>
        <v>2029.5</v>
      </c>
      <c r="FW27">
        <f>SUM('Yearly Emission'!FT52:'Yearly Emission'!FT81)</f>
        <v>41229498275.860428</v>
      </c>
      <c r="FX27">
        <f>SUM('Yearly Emission'!FU52:'Yearly Emission'!FU81)</f>
        <v>18721643411.416935</v>
      </c>
      <c r="FY27">
        <f>SUM('Yearly Emission'!FV52:'Yearly Emission'!FV81)</f>
        <v>6468160736.444335</v>
      </c>
      <c r="FZ27">
        <f>SUM('Yearly Emission'!FW52:'Yearly Emission'!FW81)</f>
        <v>2759405445.1382051</v>
      </c>
      <c r="GA27">
        <f>SUM('Yearly Emission'!FX52:'Yearly Emission'!FX81)</f>
        <v>20999561336.9081</v>
      </c>
      <c r="GB27">
        <f>SUM('Yearly Emission'!FY52:'Yearly Emission'!FY81)</f>
        <v>1254043087.7927413</v>
      </c>
      <c r="GC27">
        <f>SUM('Yearly Emission'!FZ52:'Yearly Emission'!FZ81)</f>
        <v>2487099082.1169138</v>
      </c>
      <c r="GD27">
        <f>SUM('Yearly Emission'!GA52:'Yearly Emission'!GA81)</f>
        <v>13394998165.309099</v>
      </c>
      <c r="GE27">
        <f>SUM('Yearly Emission'!GB52:'Yearly Emission'!GB81)</f>
        <v>43559889045.435196</v>
      </c>
      <c r="GF27">
        <f>SUM('Yearly Emission'!GC52:'Yearly Emission'!GC81)</f>
        <v>6158332537.412693</v>
      </c>
      <c r="GG27">
        <f>SUM('Yearly Emission'!GD52:'Yearly Emission'!GD81)</f>
        <v>7299150755.436799</v>
      </c>
      <c r="GH27">
        <f>SUM('Yearly Emission'!GE52:'Yearly Emission'!GE81)</f>
        <v>1750772661.4128635</v>
      </c>
      <c r="GI27">
        <f>SUM('Yearly Emission'!GF52:'Yearly Emission'!GF81)</f>
        <v>2917414998.4908137</v>
      </c>
      <c r="GJ27">
        <f>SUM('Yearly Emission'!GG52:'Yearly Emission'!GG81)</f>
        <v>3901310830.0472317</v>
      </c>
      <c r="GK27">
        <f>SUM('Yearly Emission'!GH52:'Yearly Emission'!GH81)</f>
        <v>3031505021.4121337</v>
      </c>
      <c r="GL27">
        <f>SUM('Yearly Emission'!GI52:'Yearly Emission'!GI81)</f>
        <v>17117150551.815233</v>
      </c>
      <c r="GN27">
        <f>SUM('Yearly Emission'!GK52:'Yearly Emission'!GK81)</f>
        <v>36007304637.021484</v>
      </c>
      <c r="GO27">
        <f>SUM('Yearly Emission'!GL52:'Yearly Emission'!GL81)</f>
        <v>15955248296.519243</v>
      </c>
      <c r="GP27">
        <f>SUM('Yearly Emission'!GM52:'Yearly Emission'!GM81)</f>
        <v>5621294419.7647228</v>
      </c>
      <c r="GQ27">
        <f>SUM('Yearly Emission'!GN52:'Yearly Emission'!GN81)</f>
        <v>2369905044.3388028</v>
      </c>
      <c r="GR27">
        <f>SUM('Yearly Emission'!GO52:'Yearly Emission'!GO81)</f>
        <v>17981978281.805901</v>
      </c>
      <c r="GS27">
        <f>SUM('Yearly Emission'!GP52:'Yearly Emission'!GP81)</f>
        <v>998534788.72617888</v>
      </c>
      <c r="GT27">
        <f>SUM('Yearly Emission'!GQ52:'Yearly Emission'!GQ81)</f>
        <v>2056335408.6487856</v>
      </c>
      <c r="GU27">
        <f>SUM('Yearly Emission'!GR52:'Yearly Emission'!GR81)</f>
        <v>11222021738.293694</v>
      </c>
      <c r="GV27">
        <f>SUM('Yearly Emission'!GS52:'Yearly Emission'!GS81)</f>
        <v>35416262166.858437</v>
      </c>
      <c r="GW27">
        <f>SUM('Yearly Emission'!GT52:'Yearly Emission'!GT81)</f>
        <v>5007846770.8450537</v>
      </c>
      <c r="GX27">
        <f>SUM('Yearly Emission'!GU52:'Yearly Emission'!GU81)</f>
        <v>6229391969.1085749</v>
      </c>
      <c r="GY27">
        <f>SUM('Yearly Emission'!GV52:'Yearly Emission'!GV81)</f>
        <v>1408331902.6131439</v>
      </c>
      <c r="GZ27">
        <f>SUM('Yearly Emission'!GW52:'Yearly Emission'!GW81)</f>
        <v>2426186183.1206536</v>
      </c>
      <c r="HA27">
        <f>SUM('Yearly Emission'!GX52:'Yearly Emission'!GX81)</f>
        <v>3113061795.0531893</v>
      </c>
      <c r="HB27">
        <f>SUM('Yearly Emission'!GY52:'Yearly Emission'!GY81)</f>
        <v>2486129534.6457434</v>
      </c>
      <c r="HC27">
        <f>SUM('Yearly Emission'!GZ52:'Yearly Emission'!GZ81)</f>
        <v>13940709740.148188</v>
      </c>
      <c r="HE27">
        <f>SUM('Yearly Emission'!HB52:'Yearly Emission'!HB81)</f>
        <v>33875529356.555046</v>
      </c>
      <c r="HF27">
        <f>SUM('Yearly Emission'!HC52:'Yearly Emission'!HC81)</f>
        <v>13197873308.336975</v>
      </c>
      <c r="HG27">
        <f>SUM('Yearly Emission'!HD52:'Yearly Emission'!HD81)</f>
        <v>5047281455.4438734</v>
      </c>
      <c r="HH27">
        <f>SUM('Yearly Emission'!HE52:'Yearly Emission'!HE81)</f>
        <v>2166741497.4494147</v>
      </c>
      <c r="HI27">
        <f>SUM('Yearly Emission'!HF52:'Yearly Emission'!HF81)</f>
        <v>14981983105.179167</v>
      </c>
      <c r="HJ27">
        <f>SUM('Yearly Emission'!HG52:'Yearly Emission'!HG81)</f>
        <v>742992471.85639346</v>
      </c>
      <c r="HK27">
        <f>SUM('Yearly Emission'!HH52:'Yearly Emission'!HH81)</f>
        <v>1625571735.1806548</v>
      </c>
      <c r="HL27">
        <f>SUM('Yearly Emission'!HI52:'Yearly Emission'!HI81)</f>
        <v>9074674818.2612629</v>
      </c>
      <c r="HM27">
        <f>SUM('Yearly Emission'!HJ52:'Yearly Emission'!HJ81)</f>
        <v>27272635288.281681</v>
      </c>
      <c r="HN27">
        <f>SUM('Yearly Emission'!HK52:'Yearly Emission'!HK81)</f>
        <v>3857361004.2774181</v>
      </c>
      <c r="HO27">
        <f>SUM('Yearly Emission'!HL52:'Yearly Emission'!HL81)</f>
        <v>5801795460.3844357</v>
      </c>
      <c r="HP27">
        <f>SUM('Yearly Emission'!HM52:'Yearly Emission'!HM81)</f>
        <v>1065889672.5242399</v>
      </c>
      <c r="HQ27">
        <f>SUM('Yearly Emission'!HN52:'Yearly Emission'!HN81)</f>
        <v>1934957367.7504945</v>
      </c>
      <c r="HR27">
        <f>SUM('Yearly Emission'!HO52:'Yearly Emission'!HO81)</f>
        <v>2325147421.4173212</v>
      </c>
      <c r="HS27">
        <f>SUM('Yearly Emission'!HP52:'Yearly Emission'!HP81)</f>
        <v>1940861724.7215154</v>
      </c>
      <c r="HT27">
        <f>SUM('Yearly Emission'!HQ52:'Yearly Emission'!HQ81)</f>
        <v>10764268928.481155</v>
      </c>
      <c r="HV27">
        <f>SUM('Yearly Emission'!HS52:'Yearly Emission'!HS81)</f>
        <v>32487351285.420193</v>
      </c>
      <c r="HW27">
        <f>SUM('Yearly Emission'!HT52:'Yearly Emission'!HT81)</f>
        <v>12291689224.218493</v>
      </c>
      <c r="HX27">
        <f>SUM('Yearly Emission'!HU52:'Yearly Emission'!HU81)</f>
        <v>4958836355.8393087</v>
      </c>
      <c r="HY27">
        <f>SUM('Yearly Emission'!HV52:'Yearly Emission'!HV81)</f>
        <v>2103093800.2500489</v>
      </c>
      <c r="HZ27">
        <f>SUM('Yearly Emission'!HW52:'Yearly Emission'!HW81)</f>
        <v>14297517146.639812</v>
      </c>
      <c r="IA27">
        <f>SUM('Yearly Emission'!HX52:'Yearly Emission'!HX81)</f>
        <v>488839495.18515193</v>
      </c>
      <c r="IB27">
        <f>SUM('Yearly Emission'!HY52:'Yearly Emission'!HY81)</f>
        <v>1294877524.6761785</v>
      </c>
      <c r="IC27">
        <f>SUM('Yearly Emission'!HZ52:'Yearly Emission'!HZ81)</f>
        <v>8595983723.7684422</v>
      </c>
      <c r="ID27">
        <f>SUM('Yearly Emission'!IA52:'Yearly Emission'!IA81)</f>
        <v>24255993087.652115</v>
      </c>
      <c r="IE27">
        <f>SUM('Yearly Emission'!IB52:'Yearly Emission'!IB81)</f>
        <v>3159225839.0228267</v>
      </c>
      <c r="IF27">
        <f>SUM('Yearly Emission'!IC52:'Yearly Emission'!IC81)</f>
        <v>5600388862.0564852</v>
      </c>
      <c r="IG27">
        <f>SUM('Yearly Emission'!ID52:'Yearly Emission'!ID81)</f>
        <v>724665350.03950775</v>
      </c>
      <c r="IH27">
        <f>SUM('Yearly Emission'!IE52:'Yearly Emission'!IE81)</f>
        <v>1568499442.0786607</v>
      </c>
      <c r="II27">
        <f>SUM('Yearly Emission'!IF52:'Yearly Emission'!IF81)</f>
        <v>2063203394.8899124</v>
      </c>
      <c r="IJ27">
        <f>SUM('Yearly Emission'!IG52:'Yearly Emission'!IG81)</f>
        <v>1634892772.445219</v>
      </c>
      <c r="IK27">
        <f>SUM('Yearly Emission'!IH52:'Yearly Emission'!IH81)</f>
        <v>8318797304.6972647</v>
      </c>
      <c r="IM27">
        <f>SUM('Yearly Emission'!IJ52:'Yearly Emission'!IJ81)</f>
        <v>31543318094.692505</v>
      </c>
      <c r="IN27">
        <f>SUM('Yearly Emission'!IK52:'Yearly Emission'!IK81)</f>
        <v>11981037986.41346</v>
      </c>
      <c r="IO27">
        <f>SUM('Yearly Emission'!IL52:'Yearly Emission'!IL81)</f>
        <v>4874124495.2578554</v>
      </c>
      <c r="IP27">
        <f>SUM('Yearly Emission'!IM52:'Yearly Emission'!IM81)</f>
        <v>2062905892.9450648</v>
      </c>
      <c r="IQ27">
        <f>SUM('Yearly Emission'!IN52:'Yearly Emission'!IN81)</f>
        <v>13845352086.780361</v>
      </c>
      <c r="IR27">
        <f>SUM('Yearly Emission'!IO52:'Yearly Emission'!IO81)</f>
        <v>375219166.87621194</v>
      </c>
      <c r="IS27">
        <f>SUM('Yearly Emission'!IP52:'Yearly Emission'!IP81)</f>
        <v>1271972713.1965981</v>
      </c>
      <c r="IT27">
        <f>SUM('Yearly Emission'!IQ52:'Yearly Emission'!IQ81)</f>
        <v>8373742408.2696896</v>
      </c>
      <c r="IU27">
        <f>SUM('Yearly Emission'!IR52:'Yearly Emission'!IR81)</f>
        <v>23215322076.891998</v>
      </c>
      <c r="IV27">
        <f>SUM('Yearly Emission'!IS52:'Yearly Emission'!IS81)</f>
        <v>2986130751.7632442</v>
      </c>
      <c r="IW27">
        <f>SUM('Yearly Emission'!IT52:'Yearly Emission'!IT81)</f>
        <v>5477334866.4092569</v>
      </c>
      <c r="IX27">
        <f>SUM('Yearly Emission'!IU52:'Yearly Emission'!IU81)</f>
        <v>648338369.88744068</v>
      </c>
      <c r="IY27">
        <f>SUM('Yearly Emission'!IV52:'Yearly Emission'!IV81)</f>
        <v>1502059893.5902402</v>
      </c>
      <c r="IZ27">
        <f>SUM('Yearly Emission'!IW52:'Yearly Emission'!IW81)</f>
        <v>1923957121.658565</v>
      </c>
      <c r="JA27">
        <f>SUM('Yearly Emission'!IX52:'Yearly Emission'!IX81)</f>
        <v>1526152275.7439559</v>
      </c>
      <c r="JB27">
        <f>SUM('Yearly Emission'!IY52:'Yearly Emission'!IY81)</f>
        <v>7925167728.2983189</v>
      </c>
    </row>
    <row r="28" spans="4:262" x14ac:dyDescent="0.25">
      <c r="D28">
        <v>2045</v>
      </c>
      <c r="E28">
        <f>SUM('Yearly Emission'!B53:'Yearly Emission'!B82)</f>
        <v>31329616698.467876</v>
      </c>
      <c r="F28">
        <f>SUM('Yearly Emission'!C53:'Yearly Emission'!C82)</f>
        <v>19810247258.177715</v>
      </c>
      <c r="G28">
        <f>SUM('Yearly Emission'!D53:'Yearly Emission'!D82)</f>
        <v>5636151194.0423508</v>
      </c>
      <c r="H28">
        <f>SUM('Yearly Emission'!E53:'Yearly Emission'!E82)</f>
        <v>2747726146.7222757</v>
      </c>
      <c r="I28">
        <f>SUM('Yearly Emission'!F53:'Yearly Emission'!F82)</f>
        <v>23606487102.320965</v>
      </c>
      <c r="J28">
        <f>SUM('Yearly Emission'!G53:'Yearly Emission'!G82)</f>
        <v>1674210999.2225051</v>
      </c>
      <c r="K28">
        <f>SUM('Yearly Emission'!H53:'Yearly Emission'!H82)</f>
        <v>2177614805.0605111</v>
      </c>
      <c r="L28">
        <f>SUM('Yearly Emission'!I53:'Yearly Emission'!I82)</f>
        <v>7440186735.0737276</v>
      </c>
      <c r="M28">
        <f>SUM('Yearly Emission'!J53:'Yearly Emission'!J82)</f>
        <v>45358204424.216125</v>
      </c>
      <c r="N28">
        <f>SUM('Yearly Emission'!K53:'Yearly Emission'!K82)</f>
        <v>6497626791.6574678</v>
      </c>
      <c r="O28">
        <f>SUM('Yearly Emission'!L53:'Yearly Emission'!L82)</f>
        <v>6941801100.0520382</v>
      </c>
      <c r="P28">
        <f>SUM('Yearly Emission'!M53:'Yearly Emission'!M82)</f>
        <v>1048024441.6501034</v>
      </c>
      <c r="Q28">
        <f>SUM('Yearly Emission'!N53:'Yearly Emission'!N82)</f>
        <v>3905860124.0209656</v>
      </c>
      <c r="R28">
        <f>SUM('Yearly Emission'!O53:'Yearly Emission'!O82)</f>
        <v>3391703767.3932629</v>
      </c>
      <c r="S28">
        <f>SUM('Yearly Emission'!P53:'Yearly Emission'!P82)</f>
        <v>2964948250.1019449</v>
      </c>
      <c r="T28">
        <f>SUM('Yearly Emission'!Q53:'Yearly Emission'!Q82)</f>
        <v>13509628459.016043</v>
      </c>
      <c r="V28">
        <f>SUM('Yearly Emission'!S53:'Yearly Emission'!S82)</f>
        <v>29166871792.489822</v>
      </c>
      <c r="W28">
        <f>SUM('Yearly Emission'!T53:'Yearly Emission'!T82)</f>
        <v>16042287929.515945</v>
      </c>
      <c r="X28">
        <f>SUM('Yearly Emission'!U53:'Yearly Emission'!U82)</f>
        <v>4653076078.5111055</v>
      </c>
      <c r="Y28">
        <f>SUM('Yearly Emission'!V53:'Yearly Emission'!V82)</f>
        <v>2228255506.6833129</v>
      </c>
      <c r="Z28">
        <f>SUM('Yearly Emission'!W53:'Yearly Emission'!W82)</f>
        <v>20222350398.812584</v>
      </c>
      <c r="AA28">
        <f>SUM('Yearly Emission'!X53:'Yearly Emission'!X82)</f>
        <v>1342264225.3666639</v>
      </c>
      <c r="AB28">
        <f>SUM('Yearly Emission'!Y53:'Yearly Emission'!Y82)</f>
        <v>1758100742.2920496</v>
      </c>
      <c r="AC28">
        <f>SUM('Yearly Emission'!Z53:'Yearly Emission'!Z82)</f>
        <v>6020622955.3557434</v>
      </c>
      <c r="AD28">
        <f>SUM('Yearly Emission'!AA53:'Yearly Emission'!AA82)</f>
        <v>36593887103.509323</v>
      </c>
      <c r="AE28">
        <f>SUM('Yearly Emission'!AB53:'Yearly Emission'!AB82)</f>
        <v>5227482725.7439222</v>
      </c>
      <c r="AF28">
        <f>SUM('Yearly Emission'!AC53:'Yearly Emission'!AC82)</f>
        <v>5586716997.0549002</v>
      </c>
      <c r="AG28">
        <f>SUM('Yearly Emission'!AD53:'Yearly Emission'!AD82)</f>
        <v>848204911.33602929</v>
      </c>
      <c r="AH28">
        <f>SUM('Yearly Emission'!AE53:'Yearly Emission'!AE82)</f>
        <v>3153392363.0406508</v>
      </c>
      <c r="AI28">
        <f>SUM('Yearly Emission'!AF53:'Yearly Emission'!AF82)</f>
        <v>2715942702.4105768</v>
      </c>
      <c r="AJ28">
        <f>SUM('Yearly Emission'!AG53:'Yearly Emission'!AG82)</f>
        <v>2383197150.9480581</v>
      </c>
      <c r="AK28">
        <f>SUM('Yearly Emission'!AH53:'Yearly Emission'!AH82)</f>
        <v>10895639587.477024</v>
      </c>
      <c r="AM28">
        <f>SUM('Yearly Emission'!AJ53:'Yearly Emission'!AJ82)</f>
        <v>27745558860.958389</v>
      </c>
      <c r="AN28">
        <f>SUM('Yearly Emission'!AK53:'Yearly Emission'!AK82)</f>
        <v>12277184330.473064</v>
      </c>
      <c r="AO28">
        <f>SUM('Yearly Emission'!AL53:'Yearly Emission'!AL82)</f>
        <v>3813659066.9027834</v>
      </c>
      <c r="AP28">
        <f>SUM('Yearly Emission'!AM53:'Yearly Emission'!AM82)</f>
        <v>1711482467.9309709</v>
      </c>
      <c r="AQ28">
        <f>SUM('Yearly Emission'!AN53:'Yearly Emission'!AN82)</f>
        <v>17640602487.181072</v>
      </c>
      <c r="AR28">
        <f>SUM('Yearly Emission'!AO53:'Yearly Emission'!AO82)</f>
        <v>1010317451.510823</v>
      </c>
      <c r="AS28">
        <f>SUM('Yearly Emission'!AP53:'Yearly Emission'!AP82)</f>
        <v>1340185132.1023052</v>
      </c>
      <c r="AT28">
        <f>SUM('Yearly Emission'!AQ53:'Yearly Emission'!AQ82)</f>
        <v>4602766935.8204012</v>
      </c>
      <c r="AU28">
        <f>SUM('Yearly Emission'!AR53:'Yearly Emission'!AR82)</f>
        <v>28032593880.7407</v>
      </c>
      <c r="AV28">
        <f>SUM('Yearly Emission'!AS53:'Yearly Emission'!AS82)</f>
        <v>3957338659.8303714</v>
      </c>
      <c r="AW28">
        <f>SUM('Yearly Emission'!AT53:'Yearly Emission'!AT82)</f>
        <v>4231632894.0577593</v>
      </c>
      <c r="AX28">
        <f>SUM('Yearly Emission'!AU53:'Yearly Emission'!AU82)</f>
        <v>648651725.80928493</v>
      </c>
      <c r="AY28">
        <f>SUM('Yearly Emission'!AV53:'Yearly Emission'!AV82)</f>
        <v>2400924602.0603361</v>
      </c>
      <c r="AZ28">
        <f>SUM('Yearly Emission'!AW53:'Yearly Emission'!AW82)</f>
        <v>2040181637.4278793</v>
      </c>
      <c r="BA28">
        <f>SUM('Yearly Emission'!AX53:'Yearly Emission'!AX82)</f>
        <v>1801446051.7941682</v>
      </c>
      <c r="BB28">
        <f>SUM('Yearly Emission'!AY53:'Yearly Emission'!AY82)</f>
        <v>8290520753.9557858</v>
      </c>
      <c r="BD28">
        <f>SUM('Yearly Emission'!BA53:'Yearly Emission'!BA82)</f>
        <v>26663210044.788128</v>
      </c>
      <c r="BE28">
        <f>SUM('Yearly Emission'!BB53:'Yearly Emission'!BB82)</f>
        <v>9690543329.323616</v>
      </c>
      <c r="BF28">
        <f>SUM('Yearly Emission'!BC53:'Yearly Emission'!BC82)</f>
        <v>3441523612.9958119</v>
      </c>
      <c r="BG28">
        <f>SUM('Yearly Emission'!BD53:'Yearly Emission'!BD82)</f>
        <v>1576937349.7808561</v>
      </c>
      <c r="BH28">
        <f>SUM('Yearly Emission'!BE53:'Yearly Emission'!BE82)</f>
        <v>15985683968.241053</v>
      </c>
      <c r="BI28">
        <f>SUM('Yearly Emission'!BF53:'Yearly Emission'!BF82)</f>
        <v>678389667.98348892</v>
      </c>
      <c r="BJ28">
        <f>SUM('Yearly Emission'!BG53:'Yearly Emission'!BG82)</f>
        <v>1083111380.9329443</v>
      </c>
      <c r="BK28">
        <f>SUM('Yearly Emission'!BH53:'Yearly Emission'!BH82)</f>
        <v>3644100758.6088514</v>
      </c>
      <c r="BL28">
        <f>SUM('Yearly Emission'!BI53:'Yearly Emission'!BI82)</f>
        <v>22156047376.423252</v>
      </c>
      <c r="BM28">
        <f>SUM('Yearly Emission'!BJ53:'Yearly Emission'!BJ82)</f>
        <v>2755140294.3866844</v>
      </c>
      <c r="BN28">
        <f>SUM('Yearly Emission'!BK53:'Yearly Emission'!BK82)</f>
        <v>3406860515.3303294</v>
      </c>
      <c r="BO28">
        <f>SUM('Yearly Emission'!BL53:'Yearly Emission'!BL82)</f>
        <v>532824601.16232264</v>
      </c>
      <c r="BP28">
        <f>SUM('Yearly Emission'!BM53:'Yearly Emission'!BM82)</f>
        <v>1879456689.6729331</v>
      </c>
      <c r="BQ28">
        <f>SUM('Yearly Emission'!BN53:'Yearly Emission'!BN82)</f>
        <v>1465510227.3828418</v>
      </c>
      <c r="BR28">
        <f>SUM('Yearly Emission'!BO53:'Yearly Emission'!BO82)</f>
        <v>1219784335.7000802</v>
      </c>
      <c r="BS28">
        <f>SUM('Yearly Emission'!BP53:'Yearly Emission'!BP82)</f>
        <v>6617253227.8977137</v>
      </c>
      <c r="BU28">
        <f>SUM('Yearly Emission'!BR53:'Yearly Emission'!BR82)</f>
        <v>25807351626.829174</v>
      </c>
      <c r="BV28">
        <f>SUM('Yearly Emission'!BS53:'Yearly Emission'!BS82)</f>
        <v>9225099258.3152103</v>
      </c>
      <c r="BW28">
        <f>SUM('Yearly Emission'!BT53:'Yearly Emission'!BT82)</f>
        <v>3373963111.8497458</v>
      </c>
      <c r="BX28">
        <f>SUM('Yearly Emission'!BU53:'Yearly Emission'!BU82)</f>
        <v>1517316911.5852873</v>
      </c>
      <c r="BY28">
        <f>SUM('Yearly Emission'!BV53:'Yearly Emission'!BV82)</f>
        <v>15016511121.923964</v>
      </c>
      <c r="BZ28">
        <f>SUM('Yearly Emission'!BW53:'Yearly Emission'!BW82)</f>
        <v>528651678.2172966</v>
      </c>
      <c r="CA28">
        <f>SUM('Yearly Emission'!BX53:'Yearly Emission'!BX82)</f>
        <v>1054779132.7557633</v>
      </c>
      <c r="CB28">
        <f>SUM('Yearly Emission'!BY53:'Yearly Emission'!BY82)</f>
        <v>3402616059.5926962</v>
      </c>
      <c r="CC28">
        <f>SUM('Yearly Emission'!BZ53:'Yearly Emission'!BZ82)</f>
        <v>20251454032.185017</v>
      </c>
      <c r="CD28">
        <f>SUM('Yearly Emission'!CA53:'Yearly Emission'!CA82)</f>
        <v>2462387865.5294237</v>
      </c>
      <c r="CE28">
        <f>SUM('Yearly Emission'!CB53:'Yearly Emission'!CB82)</f>
        <v>3006156713.9106503</v>
      </c>
      <c r="CF28">
        <f>SUM('Yearly Emission'!CC53:'Yearly Emission'!CC82)</f>
        <v>497218208.75246096</v>
      </c>
      <c r="CG28">
        <f>SUM('Yearly Emission'!CD53:'Yearly Emission'!CD82)</f>
        <v>1675576848.5270944</v>
      </c>
      <c r="CH28">
        <f>SUM('Yearly Emission'!CE53:'Yearly Emission'!CE82)</f>
        <v>1188428248.9071937</v>
      </c>
      <c r="CI28">
        <f>SUM('Yearly Emission'!CF53:'Yearly Emission'!CF82)</f>
        <v>1019006235.7031144</v>
      </c>
      <c r="CJ28">
        <f>SUM('Yearly Emission'!CG53:'Yearly Emission'!CG82)</f>
        <v>5774730049.7047377</v>
      </c>
      <c r="CM28">
        <f>SUM('Yearly Emission'!CJ53:'Yearly Emission'!CJ82)</f>
        <v>2030.4999999999998</v>
      </c>
      <c r="CN28">
        <f>SUM('Yearly Emission'!CK53:'Yearly Emission'!CK82)</f>
        <v>46991005314.09684</v>
      </c>
      <c r="CO28">
        <f>SUM('Yearly Emission'!CL53:'Yearly Emission'!CL82)</f>
        <v>18784714139.3918</v>
      </c>
      <c r="CP28">
        <f>SUM('Yearly Emission'!CM53:'Yearly Emission'!CM82)</f>
        <v>5623366638.2024689</v>
      </c>
      <c r="CQ28">
        <f>SUM('Yearly Emission'!CN53:'Yearly Emission'!CN82)</f>
        <v>2729784556.2835221</v>
      </c>
      <c r="CR28">
        <f>SUM('Yearly Emission'!CO53:'Yearly Emission'!CO82)</f>
        <v>26197225644.789665</v>
      </c>
      <c r="CS28">
        <f>SUM('Yearly Emission'!CP53:'Yearly Emission'!CP82)</f>
        <v>2110144037.0606778</v>
      </c>
      <c r="CT28">
        <f>SUM('Yearly Emission'!CQ53:'Yearly Emission'!CQ82)</f>
        <v>2334690649.9672613</v>
      </c>
      <c r="CU28">
        <f>SUM('Yearly Emission'!CR53:'Yearly Emission'!CR82)</f>
        <v>9440642588.3097706</v>
      </c>
      <c r="CV28">
        <f>SUM('Yearly Emission'!CS53:'Yearly Emission'!CS82)</f>
        <v>44321114027.84185</v>
      </c>
      <c r="CW28">
        <f>SUM('Yearly Emission'!CT53:'Yearly Emission'!CT82)</f>
        <v>6685037366.5538588</v>
      </c>
      <c r="CX28">
        <f>SUM('Yearly Emission'!CU53:'Yearly Emission'!CU82)</f>
        <v>10748274727.646187</v>
      </c>
      <c r="CY28">
        <f>SUM('Yearly Emission'!CV53:'Yearly Emission'!CV82)</f>
        <v>1402377275.6906486</v>
      </c>
      <c r="CZ28">
        <f>SUM('Yearly Emission'!CW53:'Yearly Emission'!CW82)</f>
        <v>4009533803.4113369</v>
      </c>
      <c r="DA28">
        <f>SUM('Yearly Emission'!CX53:'Yearly Emission'!CX82)</f>
        <v>3839927174.9221234</v>
      </c>
      <c r="DB28">
        <f>SUM('Yearly Emission'!CY53:'Yearly Emission'!CY82)</f>
        <v>3306134730.6191163</v>
      </c>
      <c r="DC28">
        <f>SUM('Yearly Emission'!CZ53:'Yearly Emission'!CZ82)</f>
        <v>13344912567.654667</v>
      </c>
      <c r="DE28">
        <f>SUM('Yearly Emission'!DB53:'Yearly Emission'!DB82)</f>
        <v>37922414792.461876</v>
      </c>
      <c r="DF28">
        <f>SUM('Yearly Emission'!DC53:'Yearly Emission'!DC82)</f>
        <v>15226913295.953085</v>
      </c>
      <c r="DG28">
        <f>SUM('Yearly Emission'!DD53:'Yearly Emission'!DD82)</f>
        <v>4903160485.3668985</v>
      </c>
      <c r="DH28">
        <f>SUM('Yearly Emission'!DE53:'Yearly Emission'!DE82)</f>
        <v>2194696474.6654692</v>
      </c>
      <c r="DI28">
        <f>SUM('Yearly Emission'!DF53:'Yearly Emission'!DF82)</f>
        <v>21571774303.499844</v>
      </c>
      <c r="DJ28">
        <f>SUM('Yearly Emission'!DG53:'Yearly Emission'!DG82)</f>
        <v>1651791857.6265395</v>
      </c>
      <c r="DK28">
        <f>SUM('Yearly Emission'!DH53:'Yearly Emission'!DH82)</f>
        <v>1898499044.90681</v>
      </c>
      <c r="DL28">
        <f>SUM('Yearly Emission'!DI53:'Yearly Emission'!DI82)</f>
        <v>7560153051.416893</v>
      </c>
      <c r="DM28">
        <f>SUM('Yearly Emission'!DJ53:'Yearly Emission'!DJ82)</f>
        <v>35532260956.208298</v>
      </c>
      <c r="DN28">
        <f>SUM('Yearly Emission'!DK53:'Yearly Emission'!DK82)</f>
        <v>5295957274.0863981</v>
      </c>
      <c r="DO28">
        <f>SUM('Yearly Emission'!DL53:'Yearly Emission'!DL82)</f>
        <v>8549925361.3744612</v>
      </c>
      <c r="DP28">
        <f>SUM('Yearly Emission'!DM53:'Yearly Emission'!DM82)</f>
        <v>1113548533.1432924</v>
      </c>
      <c r="DQ28">
        <f>SUM('Yearly Emission'!DN53:'Yearly Emission'!DN82)</f>
        <v>3203165198.467721</v>
      </c>
      <c r="DR28">
        <f>SUM('Yearly Emission'!DO53:'Yearly Emission'!DO82)</f>
        <v>3175312017.6879849</v>
      </c>
      <c r="DS28">
        <f>SUM('Yearly Emission'!DP53:'Yearly Emission'!DP82)</f>
        <v>2623460383.2079177</v>
      </c>
      <c r="DT28">
        <f>SUM('Yearly Emission'!DQ53:'Yearly Emission'!DQ82)</f>
        <v>10691647673.321434</v>
      </c>
      <c r="DV28">
        <f>SUM('Yearly Emission'!DS53:'Yearly Emission'!DS82)</f>
        <v>29399394639.872684</v>
      </c>
      <c r="DW28">
        <f>SUM('Yearly Emission'!DT53:'Yearly Emission'!DT82)</f>
        <v>12306555482.442957</v>
      </c>
      <c r="DX28">
        <f>SUM('Yearly Emission'!DU53:'Yearly Emission'!DU82)</f>
        <v>4629529631.6090546</v>
      </c>
      <c r="DY28">
        <f>SUM('Yearly Emission'!DV53:'Yearly Emission'!DV82)</f>
        <v>1730270341.4560032</v>
      </c>
      <c r="DZ28">
        <f>SUM('Yearly Emission'!DW53:'Yearly Emission'!DW82)</f>
        <v>17204324711.461639</v>
      </c>
      <c r="EA28">
        <f>SUM('Yearly Emission'!DX53:'Yearly Emission'!DX82)</f>
        <v>1193803296.4676199</v>
      </c>
      <c r="EB28">
        <f>SUM('Yearly Emission'!DY53:'Yearly Emission'!DY82)</f>
        <v>1486286889.6422377</v>
      </c>
      <c r="EC28">
        <f>SUM('Yearly Emission'!DZ53:'Yearly Emission'!DZ82)</f>
        <v>5679663514.5240211</v>
      </c>
      <c r="ED28">
        <f>SUM('Yearly Emission'!EA53:'Yearly Emission'!EA82)</f>
        <v>26743407884.574738</v>
      </c>
      <c r="EE28">
        <f>SUM('Yearly Emission'!EB53:'Yearly Emission'!EB82)</f>
        <v>3906877181.6189408</v>
      </c>
      <c r="EF28">
        <f>SUM('Yearly Emission'!EC53:'Yearly Emission'!EC82)</f>
        <v>6650096359.2269049</v>
      </c>
      <c r="EG28">
        <f>SUM('Yearly Emission'!ED53:'Yearly Emission'!ED82)</f>
        <v>824920546.82502663</v>
      </c>
      <c r="EH28">
        <f>SUM('Yearly Emission'!EE53:'Yearly Emission'!EE82)</f>
        <v>2398920723.1248031</v>
      </c>
      <c r="EI28">
        <f>SUM('Yearly Emission'!EF53:'Yearly Emission'!EF82)</f>
        <v>2726518585.8685808</v>
      </c>
      <c r="EJ28">
        <f>SUM('Yearly Emission'!EG53:'Yearly Emission'!EG82)</f>
        <v>1944764279.8892689</v>
      </c>
      <c r="EK28">
        <f>SUM('Yearly Emission'!EH53:'Yearly Emission'!EH82)</f>
        <v>8412578256.5171547</v>
      </c>
      <c r="EM28">
        <f>SUM('Yearly Emission'!EJ53:'Yearly Emission'!EJ82)</f>
        <v>28368290009.09594</v>
      </c>
      <c r="EN28">
        <f>SUM('Yearly Emission'!EK53:'Yearly Emission'!EK82)</f>
        <v>12152542311.636511</v>
      </c>
      <c r="EO28">
        <f>SUM('Yearly Emission'!EL53:'Yearly Emission'!EL82)</f>
        <v>4482627393.6369228</v>
      </c>
      <c r="EP28">
        <f>SUM('Yearly Emission'!EM53:'Yearly Emission'!EM82)</f>
        <v>1629645374.7683296</v>
      </c>
      <c r="EQ28">
        <f>SUM('Yearly Emission'!EN53:'Yearly Emission'!EN82)</f>
        <v>15859807219.886419</v>
      </c>
      <c r="ER28">
        <f>SUM('Yearly Emission'!EO53:'Yearly Emission'!EO82)</f>
        <v>754101172.439592</v>
      </c>
      <c r="ES28">
        <f>SUM('Yearly Emission'!EP53:'Yearly Emission'!EP82)</f>
        <v>1348016273.280369</v>
      </c>
      <c r="ET28">
        <f>SUM('Yearly Emission'!EQ53:'Yearly Emission'!EQ82)</f>
        <v>4640682551.3232851</v>
      </c>
      <c r="EU28">
        <f>SUM('Yearly Emission'!ER53:'Yearly Emission'!ER82)</f>
        <v>21887854949.042198</v>
      </c>
      <c r="EV28">
        <f>SUM('Yearly Emission'!ES53:'Yearly Emission'!ES82)</f>
        <v>2804216367.4825501</v>
      </c>
      <c r="EW28">
        <f>SUM('Yearly Emission'!ET53:'Yearly Emission'!ET82)</f>
        <v>5640877922.6481094</v>
      </c>
      <c r="EX28">
        <f>SUM('Yearly Emission'!EU53:'Yearly Emission'!EU82)</f>
        <v>595021537.34259284</v>
      </c>
      <c r="EY28">
        <f>SUM('Yearly Emission'!EV53:'Yearly Emission'!EV82)</f>
        <v>2000282998.908556</v>
      </c>
      <c r="EZ28">
        <f>SUM('Yearly Emission'!EW53:'Yearly Emission'!EW82)</f>
        <v>2460187230.4104152</v>
      </c>
      <c r="FA28">
        <f>SUM('Yearly Emission'!EX53:'Yearly Emission'!EX82)</f>
        <v>1582975614.00453</v>
      </c>
      <c r="FB28">
        <f>SUM('Yearly Emission'!EY53:'Yearly Emission'!EY82)</f>
        <v>7099731830.8007097</v>
      </c>
      <c r="FD28">
        <f>SUM('Yearly Emission'!FA53:'Yearly Emission'!FA82)</f>
        <v>27689630683.99955</v>
      </c>
      <c r="FE28">
        <f>SUM('Yearly Emission'!FB53:'Yearly Emission'!FB82)</f>
        <v>12043876259.614922</v>
      </c>
      <c r="FF28">
        <f>SUM('Yearly Emission'!FC53:'Yearly Emission'!FC82)</f>
        <v>4372527098.6516867</v>
      </c>
      <c r="FG28">
        <f>SUM('Yearly Emission'!FD53:'Yearly Emission'!FD82)</f>
        <v>1568726801.6969457</v>
      </c>
      <c r="FH28">
        <f>SUM('Yearly Emission'!FE53:'Yearly Emission'!FE82)</f>
        <v>14959264231.634375</v>
      </c>
      <c r="FI28">
        <f>SUM('Yearly Emission'!FF53:'Yearly Emission'!FF82)</f>
        <v>600587491.12575924</v>
      </c>
      <c r="FJ28">
        <f>SUM('Yearly Emission'!FG53:'Yearly Emission'!FG82)</f>
        <v>1316124026.9457066</v>
      </c>
      <c r="FK28">
        <f>SUM('Yearly Emission'!FH53:'Yearly Emission'!FH82)</f>
        <v>4447963737.3642988</v>
      </c>
      <c r="FL28">
        <f>SUM('Yearly Emission'!FI53:'Yearly Emission'!FI82)</f>
        <v>19983896322.13596</v>
      </c>
      <c r="FM28">
        <f>SUM('Yearly Emission'!FJ53:'Yearly Emission'!FJ82)</f>
        <v>2658896138.6441474</v>
      </c>
      <c r="FN28">
        <f>SUM('Yearly Emission'!FK53:'Yearly Emission'!FK82)</f>
        <v>5110346869.8951416</v>
      </c>
      <c r="FO28">
        <f>SUM('Yearly Emission'!FL53:'Yearly Emission'!FL82)</f>
        <v>569318253.46658921</v>
      </c>
      <c r="FP28">
        <f>SUM('Yearly Emission'!FM53:'Yearly Emission'!FM82)</f>
        <v>1939818522.3914404</v>
      </c>
      <c r="FQ28">
        <f>SUM('Yearly Emission'!FN53:'Yearly Emission'!FN82)</f>
        <v>2284464357.9393392</v>
      </c>
      <c r="FR28">
        <f>SUM('Yearly Emission'!FO53:'Yearly Emission'!FO82)</f>
        <v>1429438638.6500266</v>
      </c>
      <c r="FS28">
        <f>SUM('Yearly Emission'!FP53:'Yearly Emission'!FP82)</f>
        <v>6276901093.5897045</v>
      </c>
      <c r="FV28">
        <f>SUM('Yearly Emission'!FS53:'Yearly Emission'!FS82)</f>
        <v>2030.4999999999998</v>
      </c>
      <c r="FW28">
        <f>SUM('Yearly Emission'!FT53:'Yearly Emission'!FT82)</f>
        <v>40986149128.342308</v>
      </c>
      <c r="FX28">
        <f>SUM('Yearly Emission'!FU53:'Yearly Emission'!FU82)</f>
        <v>18686227171.111607</v>
      </c>
      <c r="FY28">
        <f>SUM('Yearly Emission'!FV53:'Yearly Emission'!FV82)</f>
        <v>6227859359.3823795</v>
      </c>
      <c r="FZ28">
        <f>SUM('Yearly Emission'!FW53:'Yearly Emission'!FW82)</f>
        <v>2882526102.2207098</v>
      </c>
      <c r="GA28">
        <f>SUM('Yearly Emission'!FX53:'Yearly Emission'!FX82)</f>
        <v>21590982245.947853</v>
      </c>
      <c r="GB28">
        <f>SUM('Yearly Emission'!FY53:'Yearly Emission'!FY82)</f>
        <v>1409619784.655612</v>
      </c>
      <c r="GC28">
        <f>SUM('Yearly Emission'!FZ53:'Yearly Emission'!FZ82)</f>
        <v>2562963353.6481247</v>
      </c>
      <c r="GD28">
        <f>SUM('Yearly Emission'!GA53:'Yearly Emission'!GA82)</f>
        <v>13823303829.548979</v>
      </c>
      <c r="GE28">
        <f>SUM('Yearly Emission'!GB53:'Yearly Emission'!GB82)</f>
        <v>44203756825.551788</v>
      </c>
      <c r="GF28">
        <f>SUM('Yearly Emission'!GC53:'Yearly Emission'!GC82)</f>
        <v>6454933046.1947813</v>
      </c>
      <c r="GG28">
        <f>SUM('Yearly Emission'!GD53:'Yearly Emission'!GD82)</f>
        <v>7346347246.7431545</v>
      </c>
      <c r="GH28">
        <f>SUM('Yearly Emission'!GE53:'Yearly Emission'!GE82)</f>
        <v>1838489468.4433393</v>
      </c>
      <c r="GI28">
        <f>SUM('Yearly Emission'!GF53:'Yearly Emission'!GF82)</f>
        <v>3034730354.2296705</v>
      </c>
      <c r="GJ28">
        <f>SUM('Yearly Emission'!GG53:'Yearly Emission'!GG82)</f>
        <v>4007249584.9692178</v>
      </c>
      <c r="GK28">
        <f>SUM('Yearly Emission'!GH53:'Yearly Emission'!GH82)</f>
        <v>3058568125.2173791</v>
      </c>
      <c r="GL28">
        <f>SUM('Yearly Emission'!GI53:'Yearly Emission'!GI82)</f>
        <v>17749577398.47168</v>
      </c>
      <c r="GN28">
        <f>SUM('Yearly Emission'!GK53:'Yearly Emission'!GK82)</f>
        <v>35555971701.217766</v>
      </c>
      <c r="GO28">
        <f>SUM('Yearly Emission'!GL53:'Yearly Emission'!GL82)</f>
        <v>15797120202.333838</v>
      </c>
      <c r="GP28">
        <f>SUM('Yearly Emission'!GM53:'Yearly Emission'!GM82)</f>
        <v>5310437684.3719683</v>
      </c>
      <c r="GQ28">
        <f>SUM('Yearly Emission'!GN53:'Yearly Emission'!GN82)</f>
        <v>2453360106.0382323</v>
      </c>
      <c r="GR28">
        <f>SUM('Yearly Emission'!GO53:'Yearly Emission'!GO82)</f>
        <v>18395722205.385086</v>
      </c>
      <c r="GS28">
        <f>SUM('Yearly Emission'!GP53:'Yearly Emission'!GP82)</f>
        <v>1108602782.9518139</v>
      </c>
      <c r="GT28">
        <f>SUM('Yearly Emission'!GQ53:'Yearly Emission'!GQ82)</f>
        <v>2104143085.4190695</v>
      </c>
      <c r="GU28">
        <f>SUM('Yearly Emission'!GR53:'Yearly Emission'!GR82)</f>
        <v>11520555145.522362</v>
      </c>
      <c r="GV28">
        <f>SUM('Yearly Emission'!GS53:'Yearly Emission'!GS82)</f>
        <v>35789647870.438538</v>
      </c>
      <c r="GW28">
        <f>SUM('Yearly Emission'!GT53:'Yearly Emission'!GT82)</f>
        <v>5216859664.3546734</v>
      </c>
      <c r="GX28">
        <f>SUM('Yearly Emission'!GU53:'Yearly Emission'!GU82)</f>
        <v>6221824476.9090576</v>
      </c>
      <c r="GY28">
        <f>SUM('Yearly Emission'!GV53:'Yearly Emission'!GV82)</f>
        <v>1470725337.0814469</v>
      </c>
      <c r="GZ28">
        <f>SUM('Yearly Emission'!GW53:'Yearly Emission'!GW82)</f>
        <v>2510140470.8889337</v>
      </c>
      <c r="HA28">
        <f>SUM('Yearly Emission'!GX53:'Yearly Emission'!GX82)</f>
        <v>3186369853.6100144</v>
      </c>
      <c r="HB28">
        <f>SUM('Yearly Emission'!GY53:'Yearly Emission'!GY82)</f>
        <v>2501606871.4303255</v>
      </c>
      <c r="HC28">
        <f>SUM('Yearly Emission'!GZ53:'Yearly Emission'!GZ82)</f>
        <v>14382761064.154224</v>
      </c>
      <c r="HE28">
        <f>SUM('Yearly Emission'!HB53:'Yearly Emission'!HB82)</f>
        <v>33424196420.751328</v>
      </c>
      <c r="HF28">
        <f>SUM('Yearly Emission'!HC53:'Yearly Emission'!HC82)</f>
        <v>12917033360.271492</v>
      </c>
      <c r="HG28">
        <f>SUM('Yearly Emission'!HD53:'Yearly Emission'!HD82)</f>
        <v>4736424720.0511189</v>
      </c>
      <c r="HH28">
        <f>SUM('Yearly Emission'!HE53:'Yearly Emission'!HE82)</f>
        <v>2134349641.8380799</v>
      </c>
      <c r="HI28">
        <f>SUM('Yearly Emission'!HF53:'Yearly Emission'!HF82)</f>
        <v>15218050043.297792</v>
      </c>
      <c r="HJ28">
        <f>SUM('Yearly Emission'!HG53:'Yearly Emission'!HG82)</f>
        <v>807551763.4447937</v>
      </c>
      <c r="HK28">
        <f>SUM('Yearly Emission'!HH53:'Yearly Emission'!HH82)</f>
        <v>1645322817.1900122</v>
      </c>
      <c r="HL28">
        <f>SUM('Yearly Emission'!HI53:'Yearly Emission'!HI82)</f>
        <v>9220924858.8509464</v>
      </c>
      <c r="HM28">
        <f>SUM('Yearly Emission'!HJ53:'Yearly Emission'!HJ82)</f>
        <v>27375538915.325287</v>
      </c>
      <c r="HN28">
        <f>SUM('Yearly Emission'!HK53:'Yearly Emission'!HK82)</f>
        <v>3978786282.5145683</v>
      </c>
      <c r="HO28">
        <f>SUM('Yearly Emission'!HL53:'Yearly Emission'!HL82)</f>
        <v>5794227968.1849184</v>
      </c>
      <c r="HP28">
        <f>SUM('Yearly Emission'!HM53:'Yearly Emission'!HM82)</f>
        <v>1102959734.4303696</v>
      </c>
      <c r="HQ28">
        <f>SUM('Yearly Emission'!HN53:'Yearly Emission'!HN82)</f>
        <v>1985550587.5481975</v>
      </c>
      <c r="HR28">
        <f>SUM('Yearly Emission'!HO53:'Yearly Emission'!HO82)</f>
        <v>2365824783.6089854</v>
      </c>
      <c r="HS28">
        <f>SUM('Yearly Emission'!HP53:'Yearly Emission'!HP82)</f>
        <v>1944753294.4854357</v>
      </c>
      <c r="HT28">
        <f>SUM('Yearly Emission'!HQ53:'Yearly Emission'!HQ82)</f>
        <v>11015944729.836779</v>
      </c>
      <c r="HV28">
        <f>SUM('Yearly Emission'!HS53:'Yearly Emission'!HS82)</f>
        <v>32036018349.616474</v>
      </c>
      <c r="HW28">
        <f>SUM('Yearly Emission'!HT53:'Yearly Emission'!HT82)</f>
        <v>11686773730.403799</v>
      </c>
      <c r="HX28">
        <f>SUM('Yearly Emission'!HU53:'Yearly Emission'!HU82)</f>
        <v>4647979620.4465542</v>
      </c>
      <c r="HY28">
        <f>SUM('Yearly Emission'!HV53:'Yearly Emission'!HV82)</f>
        <v>2070701944.6387141</v>
      </c>
      <c r="HZ28">
        <f>SUM('Yearly Emission'!HW53:'Yearly Emission'!HW82)</f>
        <v>14266183291.994896</v>
      </c>
      <c r="IA28">
        <f>SUM('Yearly Emission'!HX53:'Yearly Emission'!HX82)</f>
        <v>507890084.13631791</v>
      </c>
      <c r="IB28">
        <f>SUM('Yearly Emission'!HY53:'Yearly Emission'!HY82)</f>
        <v>1262734176.6210065</v>
      </c>
      <c r="IC28">
        <f>SUM('Yearly Emission'!HZ53:'Yearly Emission'!HZ82)</f>
        <v>8564765847.1394901</v>
      </c>
      <c r="ID28">
        <f>SUM('Yearly Emission'!IA53:'Yearly Emission'!IA82)</f>
        <v>24000323301.875229</v>
      </c>
      <c r="IE28">
        <f>SUM('Yearly Emission'!IB53:'Yearly Emission'!IB82)</f>
        <v>3134925948.1167283</v>
      </c>
      <c r="IF28">
        <f>SUM('Yearly Emission'!IC53:'Yearly Emission'!IC82)</f>
        <v>5592821369.8569689</v>
      </c>
      <c r="IG28">
        <f>SUM('Yearly Emission'!ID53:'Yearly Emission'!ID82)</f>
        <v>736412039.38346398</v>
      </c>
      <c r="IH28">
        <f>SUM('Yearly Emission'!IE53:'Yearly Emission'!IE82)</f>
        <v>1567552613.2442217</v>
      </c>
      <c r="II28">
        <f>SUM('Yearly Emission'!IF53:'Yearly Emission'!IF82)</f>
        <v>2063203394.8899124</v>
      </c>
      <c r="IJ28">
        <f>SUM('Yearly Emission'!IG53:'Yearly Emission'!IG82)</f>
        <v>1633875004.9398599</v>
      </c>
      <c r="IK28">
        <f>SUM('Yearly Emission'!IH53:'Yearly Emission'!IH82)</f>
        <v>8281094521.8264074</v>
      </c>
      <c r="IM28">
        <f>SUM('Yearly Emission'!IJ53:'Yearly Emission'!IJ82)</f>
        <v>31091985158.888786</v>
      </c>
      <c r="IN28">
        <f>SUM('Yearly Emission'!IK53:'Yearly Emission'!IK82)</f>
        <v>11376122492.598766</v>
      </c>
      <c r="IO28">
        <f>SUM('Yearly Emission'!IL53:'Yearly Emission'!IL82)</f>
        <v>4563267759.8651009</v>
      </c>
      <c r="IP28">
        <f>SUM('Yearly Emission'!IM53:'Yearly Emission'!IM82)</f>
        <v>2030514037.33373</v>
      </c>
      <c r="IQ28">
        <f>SUM('Yearly Emission'!IN53:'Yearly Emission'!IN82)</f>
        <v>13814018232.135445</v>
      </c>
      <c r="IR28">
        <f>SUM('Yearly Emission'!IO53:'Yearly Emission'!IO82)</f>
        <v>348595330.40502912</v>
      </c>
      <c r="IS28">
        <f>SUM('Yearly Emission'!IP53:'Yearly Emission'!IP82)</f>
        <v>1239829365.1414261</v>
      </c>
      <c r="IT28">
        <f>SUM('Yearly Emission'!IQ53:'Yearly Emission'!IQ82)</f>
        <v>8342524531.6407375</v>
      </c>
      <c r="IU28">
        <f>SUM('Yearly Emission'!IR53:'Yearly Emission'!IR82)</f>
        <v>22959652291.115112</v>
      </c>
      <c r="IV28">
        <f>SUM('Yearly Emission'!IS53:'Yearly Emission'!IS82)</f>
        <v>2961830860.8571458</v>
      </c>
      <c r="IW28">
        <f>SUM('Yearly Emission'!IT53:'Yearly Emission'!IT82)</f>
        <v>5469767374.2097397</v>
      </c>
      <c r="IX28">
        <f>SUM('Yearly Emission'!IU53:'Yearly Emission'!IU82)</f>
        <v>644592147.78558648</v>
      </c>
      <c r="IY28">
        <f>SUM('Yearly Emission'!IV53:'Yearly Emission'!IV82)</f>
        <v>1501113064.7558012</v>
      </c>
      <c r="IZ28">
        <f>SUM('Yearly Emission'!IW53:'Yearly Emission'!IW82)</f>
        <v>1923957121.658565</v>
      </c>
      <c r="JA28">
        <f>SUM('Yearly Emission'!IX53:'Yearly Emission'!IX82)</f>
        <v>1525134508.2385969</v>
      </c>
      <c r="JB28">
        <f>SUM('Yearly Emission'!IY53:'Yearly Emission'!IY82)</f>
        <v>7887464945.4274616</v>
      </c>
    </row>
    <row r="29" spans="4:262" x14ac:dyDescent="0.25">
      <c r="D29">
        <v>2046</v>
      </c>
      <c r="E29">
        <f>SUM('Yearly Emission'!B54:'Yearly Emission'!B83)</f>
        <v>30387278816.502312</v>
      </c>
      <c r="F29">
        <f>SUM('Yearly Emission'!C54:'Yearly Emission'!C83)</f>
        <v>19899059627.616989</v>
      </c>
      <c r="G29">
        <f>SUM('Yearly Emission'!D54:'Yearly Emission'!D83)</f>
        <v>5524468712.5846605</v>
      </c>
      <c r="H29">
        <f>SUM('Yearly Emission'!E54:'Yearly Emission'!E83)</f>
        <v>2834438736.0986066</v>
      </c>
      <c r="I29">
        <f>SUM('Yearly Emission'!F54:'Yearly Emission'!F83)</f>
        <v>23859130251.96146</v>
      </c>
      <c r="J29">
        <f>SUM('Yearly Emission'!G54:'Yearly Emission'!G83)</f>
        <v>1859775748.6584864</v>
      </c>
      <c r="K29">
        <f>SUM('Yearly Emission'!H54:'Yearly Emission'!H83)</f>
        <v>2415414162.3651171</v>
      </c>
      <c r="L29">
        <f>SUM('Yearly Emission'!I54:'Yearly Emission'!I83)</f>
        <v>7816803937.582675</v>
      </c>
      <c r="M29">
        <f>SUM('Yearly Emission'!J54:'Yearly Emission'!J83)</f>
        <v>46208190646.025215</v>
      </c>
      <c r="N29">
        <f>SUM('Yearly Emission'!K54:'Yearly Emission'!K83)</f>
        <v>7140716407.4101973</v>
      </c>
      <c r="O29">
        <f>SUM('Yearly Emission'!L54:'Yearly Emission'!L83)</f>
        <v>7412442300.3091049</v>
      </c>
      <c r="P29">
        <f>SUM('Yearly Emission'!M54:'Yearly Emission'!M83)</f>
        <v>1127023012.7991149</v>
      </c>
      <c r="Q29">
        <f>SUM('Yearly Emission'!N54:'Yearly Emission'!N83)</f>
        <v>4043153300.4855571</v>
      </c>
      <c r="R29">
        <f>SUM('Yearly Emission'!O54:'Yearly Emission'!O83)</f>
        <v>3561273539.0870814</v>
      </c>
      <c r="S29">
        <f>SUM('Yearly Emission'!P54:'Yearly Emission'!P83)</f>
        <v>3186042659.8163381</v>
      </c>
      <c r="T29">
        <f>SUM('Yearly Emission'!Q54:'Yearly Emission'!Q83)</f>
        <v>14078206921.845476</v>
      </c>
      <c r="V29">
        <f>SUM('Yearly Emission'!S54:'Yearly Emission'!S83)</f>
        <v>28224533910.524254</v>
      </c>
      <c r="W29">
        <f>SUM('Yearly Emission'!T54:'Yearly Emission'!T83)</f>
        <v>15905688495.3783</v>
      </c>
      <c r="X29">
        <f>SUM('Yearly Emission'!U54:'Yearly Emission'!U83)</f>
        <v>4492355710.4269304</v>
      </c>
      <c r="Y29">
        <f>SUM('Yearly Emission'!V54:'Yearly Emission'!V83)</f>
        <v>2270042615.3034329</v>
      </c>
      <c r="Z29">
        <f>SUM('Yearly Emission'!W54:'Yearly Emission'!W83)</f>
        <v>20103811898.349113</v>
      </c>
      <c r="AA29">
        <f>SUM('Yearly Emission'!X54:'Yearly Emission'!X83)</f>
        <v>1471337518.9613547</v>
      </c>
      <c r="AB29">
        <f>SUM('Yearly Emission'!Y54:'Yearly Emission'!Y83)</f>
        <v>1922859453.2140746</v>
      </c>
      <c r="AC29">
        <f>SUM('Yearly Emission'!Z54:'Yearly Emission'!Z83)</f>
        <v>6243234761.5758181</v>
      </c>
      <c r="AD29">
        <f>SUM('Yearly Emission'!AA54:'Yearly Emission'!AA83)</f>
        <v>36819224690.844444</v>
      </c>
      <c r="AE29">
        <f>SUM('Yearly Emission'!AB54:'Yearly Emission'!AB83)</f>
        <v>5668216548.5728865</v>
      </c>
      <c r="AF29">
        <f>SUM('Yearly Emission'!AC54:'Yearly Emission'!AC83)</f>
        <v>5890020165.2336273</v>
      </c>
      <c r="AG29">
        <f>SUM('Yearly Emission'!AD54:'Yearly Emission'!AD83)</f>
        <v>899925316.57724321</v>
      </c>
      <c r="AH29">
        <f>SUM('Yearly Emission'!AE54:'Yearly Emission'!AE83)</f>
        <v>3224729067.4816809</v>
      </c>
      <c r="AI29">
        <f>SUM('Yearly Emission'!AF54:'Yearly Emission'!AF83)</f>
        <v>2816242621.2217584</v>
      </c>
      <c r="AJ29">
        <f>SUM('Yearly Emission'!AG54:'Yearly Emission'!AG83)</f>
        <v>2528136598.3219752</v>
      </c>
      <c r="AK29">
        <f>SUM('Yearly Emission'!AH54:'Yearly Emission'!AH83)</f>
        <v>11213346402.40176</v>
      </c>
      <c r="AM29">
        <f>SUM('Yearly Emission'!AJ54:'Yearly Emission'!AJ83)</f>
        <v>26803220978.992825</v>
      </c>
      <c r="AN29">
        <f>SUM('Yearly Emission'!AK54:'Yearly Emission'!AK83)</f>
        <v>11915648393.833553</v>
      </c>
      <c r="AO29">
        <f>SUM('Yearly Emission'!AL54:'Yearly Emission'!AL83)</f>
        <v>3498247969.4513092</v>
      </c>
      <c r="AP29">
        <f>SUM('Yearly Emission'!AM54:'Yearly Emission'!AM83)</f>
        <v>1708344095.794879</v>
      </c>
      <c r="AQ29">
        <f>SUM('Yearly Emission'!AN54:'Yearly Emission'!AN83)</f>
        <v>17522063986.717598</v>
      </c>
      <c r="AR29">
        <f>SUM('Yearly Emission'!AO54:'Yearly Emission'!AO83)</f>
        <v>1082899289.2642229</v>
      </c>
      <c r="AS29">
        <f>SUM('Yearly Emission'!AP54:'Yearly Emission'!AP83)</f>
        <v>1431903196.6417494</v>
      </c>
      <c r="AT29">
        <f>SUM('Yearly Emission'!AQ54:'Yearly Emission'!AQ83)</f>
        <v>4671373345.751606</v>
      </c>
      <c r="AU29">
        <f>SUM('Yearly Emission'!AR54:'Yearly Emission'!AR83)</f>
        <v>27674989238.51403</v>
      </c>
      <c r="AV29">
        <f>SUM('Yearly Emission'!AS54:'Yearly Emission'!AS83)</f>
        <v>4195716689.7355709</v>
      </c>
      <c r="AW29">
        <f>SUM('Yearly Emission'!AT54:'Yearly Emission'!AT83)</f>
        <v>4367598030.158144</v>
      </c>
      <c r="AX29">
        <f>SUM('Yearly Emission'!AU54:'Yearly Emission'!AU83)</f>
        <v>673093965.14270139</v>
      </c>
      <c r="AY29">
        <f>SUM('Yearly Emission'!AV54:'Yearly Emission'!AV83)</f>
        <v>2406304834.4778047</v>
      </c>
      <c r="AZ29">
        <f>SUM('Yearly Emission'!AW54:'Yearly Emission'!AW83)</f>
        <v>2071211703.3564236</v>
      </c>
      <c r="BA29">
        <f>SUM('Yearly Emission'!AX54:'Yearly Emission'!AX83)</f>
        <v>1870230536.8276095</v>
      </c>
      <c r="BB29">
        <f>SUM('Yearly Emission'!AY54:'Yearly Emission'!AY83)</f>
        <v>8348649634.7442665</v>
      </c>
      <c r="BD29">
        <f>SUM('Yearly Emission'!BA54:'Yearly Emission'!BA83)</f>
        <v>25720872162.822563</v>
      </c>
      <c r="BE29">
        <f>SUM('Yearly Emission'!BB54:'Yearly Emission'!BB83)</f>
        <v>9314134365.3319378</v>
      </c>
      <c r="BF29">
        <f>SUM('Yearly Emission'!BC54:'Yearly Emission'!BC83)</f>
        <v>3126112515.5443377</v>
      </c>
      <c r="BG29">
        <f>SUM('Yearly Emission'!BD54:'Yearly Emission'!BD83)</f>
        <v>1556225850.9081481</v>
      </c>
      <c r="BH29">
        <f>SUM('Yearly Emission'!BE54:'Yearly Emission'!BE83)</f>
        <v>15867145467.777578</v>
      </c>
      <c r="BI29">
        <f>SUM('Yearly Emission'!BF54:'Yearly Emission'!BF83)</f>
        <v>694480049.89559853</v>
      </c>
      <c r="BJ29">
        <f>SUM('Yearly Emission'!BG54:'Yearly Emission'!BG83)</f>
        <v>1057214626.392113</v>
      </c>
      <c r="BK29">
        <f>SUM('Yearly Emission'!BH54:'Yearly Emission'!BH83)</f>
        <v>3572972757.2670732</v>
      </c>
      <c r="BL29">
        <f>SUM('Yearly Emission'!BI54:'Yearly Emission'!BI83)</f>
        <v>21798442734.196583</v>
      </c>
      <c r="BM29">
        <f>SUM('Yearly Emission'!BJ54:'Yearly Emission'!BJ83)</f>
        <v>2727308602.1319628</v>
      </c>
      <c r="BN29">
        <f>SUM('Yearly Emission'!BK54:'Yearly Emission'!BK83)</f>
        <v>3393199433.889926</v>
      </c>
      <c r="BO29">
        <f>SUM('Yearly Emission'!BL54:'Yearly Emission'!BL83)</f>
        <v>522925116.92386794</v>
      </c>
      <c r="BP29">
        <f>SUM('Yearly Emission'!BM54:'Yearly Emission'!BM83)</f>
        <v>1875960443.1845858</v>
      </c>
      <c r="BQ29">
        <f>SUM('Yearly Emission'!BN54:'Yearly Emission'!BN83)</f>
        <v>1465409794.6205621</v>
      </c>
      <c r="BR29">
        <f>SUM('Yearly Emission'!BO54:'Yearly Emission'!BO83)</f>
        <v>1212976198.0918789</v>
      </c>
      <c r="BS29">
        <f>SUM('Yearly Emission'!BP54:'Yearly Emission'!BP83)</f>
        <v>6575352151.0355234</v>
      </c>
      <c r="BU29">
        <f>SUM('Yearly Emission'!BR54:'Yearly Emission'!BR83)</f>
        <v>24865013744.863609</v>
      </c>
      <c r="BV29">
        <f>SUM('Yearly Emission'!BS54:'Yearly Emission'!BS83)</f>
        <v>8848690294.3235321</v>
      </c>
      <c r="BW29">
        <f>SUM('Yearly Emission'!BT54:'Yearly Emission'!BT83)</f>
        <v>3058552014.3982716</v>
      </c>
      <c r="BX29">
        <f>SUM('Yearly Emission'!BU54:'Yearly Emission'!BU83)</f>
        <v>1496605412.7125793</v>
      </c>
      <c r="BY29">
        <f>SUM('Yearly Emission'!BV54:'Yearly Emission'!BV83)</f>
        <v>14897972621.460489</v>
      </c>
      <c r="BZ29">
        <f>SUM('Yearly Emission'!BW54:'Yearly Emission'!BW83)</f>
        <v>521088245.89745349</v>
      </c>
      <c r="CA29">
        <f>SUM('Yearly Emission'!BX54:'Yearly Emission'!BX83)</f>
        <v>1028882378.2149318</v>
      </c>
      <c r="CB29">
        <f>SUM('Yearly Emission'!BY54:'Yearly Emission'!BY83)</f>
        <v>3331488058.2509179</v>
      </c>
      <c r="CC29">
        <f>SUM('Yearly Emission'!BZ54:'Yearly Emission'!BZ83)</f>
        <v>19893849389.958347</v>
      </c>
      <c r="CD29">
        <f>SUM('Yearly Emission'!CA54:'Yearly Emission'!CA83)</f>
        <v>2422700083.5168109</v>
      </c>
      <c r="CE29">
        <f>SUM('Yearly Emission'!CB54:'Yearly Emission'!CB83)</f>
        <v>2992495632.4702468</v>
      </c>
      <c r="CF29">
        <f>SUM('Yearly Emission'!CC54:'Yearly Emission'!CC83)</f>
        <v>487318724.5140062</v>
      </c>
      <c r="CG29">
        <f>SUM('Yearly Emission'!CD54:'Yearly Emission'!CD83)</f>
        <v>1672080602.0387471</v>
      </c>
      <c r="CH29">
        <f>SUM('Yearly Emission'!CE54:'Yearly Emission'!CE83)</f>
        <v>1188327816.1449142</v>
      </c>
      <c r="CI29">
        <f>SUM('Yearly Emission'!CF54:'Yearly Emission'!CF83)</f>
        <v>1012198098.0949132</v>
      </c>
      <c r="CJ29">
        <f>SUM('Yearly Emission'!CG54:'Yearly Emission'!CG83)</f>
        <v>5732828972.8425474</v>
      </c>
      <c r="CM29">
        <f>SUM('Yearly Emission'!CJ54:'Yearly Emission'!CJ83)</f>
        <v>2031.4999999999998</v>
      </c>
      <c r="CN29">
        <f>SUM('Yearly Emission'!CK54:'Yearly Emission'!CK83)</f>
        <v>47653284836.976311</v>
      </c>
      <c r="CO29">
        <f>SUM('Yearly Emission'!CL54:'Yearly Emission'!CL83)</f>
        <v>18528804782.931854</v>
      </c>
      <c r="CP29">
        <f>SUM('Yearly Emission'!CM54:'Yearly Emission'!CM83)</f>
        <v>5375899680.7550411</v>
      </c>
      <c r="CQ29">
        <f>SUM('Yearly Emission'!CN54:'Yearly Emission'!CN83)</f>
        <v>2881305475.6584101</v>
      </c>
      <c r="CR29">
        <f>SUM('Yearly Emission'!CO54:'Yearly Emission'!CO83)</f>
        <v>27434979758.443409</v>
      </c>
      <c r="CS29">
        <f>SUM('Yearly Emission'!CP54:'Yearly Emission'!CP83)</f>
        <v>2264855417.4655604</v>
      </c>
      <c r="CT29">
        <f>SUM('Yearly Emission'!CQ54:'Yearly Emission'!CQ83)</f>
        <v>2437348464.0567551</v>
      </c>
      <c r="CU29">
        <f>SUM('Yearly Emission'!CR54:'Yearly Emission'!CR83)</f>
        <v>9590446918.3183193</v>
      </c>
      <c r="CV29">
        <f>SUM('Yearly Emission'!CS54:'Yearly Emission'!CS83)</f>
        <v>45363881713.078468</v>
      </c>
      <c r="CW29">
        <f>SUM('Yearly Emission'!CT54:'Yearly Emission'!CT83)</f>
        <v>7009157222.2132416</v>
      </c>
      <c r="CX29">
        <f>SUM('Yearly Emission'!CU54:'Yearly Emission'!CU83)</f>
        <v>10826898060.442535</v>
      </c>
      <c r="CY29">
        <f>SUM('Yearly Emission'!CV54:'Yearly Emission'!CV83)</f>
        <v>1474426555.1756771</v>
      </c>
      <c r="CZ29">
        <f>SUM('Yearly Emission'!CW54:'Yearly Emission'!CW83)</f>
        <v>4166372243.1552882</v>
      </c>
      <c r="DA29">
        <f>SUM('Yearly Emission'!CX54:'Yearly Emission'!CX83)</f>
        <v>3856108719.9004006</v>
      </c>
      <c r="DB29">
        <f>SUM('Yearly Emission'!CY54:'Yearly Emission'!CY83)</f>
        <v>3403362954.3887939</v>
      </c>
      <c r="DC29">
        <f>SUM('Yearly Emission'!CZ54:'Yearly Emission'!CZ83)</f>
        <v>13638037544.251688</v>
      </c>
      <c r="DE29">
        <f>SUM('Yearly Emission'!DB54:'Yearly Emission'!DB83)</f>
        <v>38174021639.072578</v>
      </c>
      <c r="DF29">
        <f>SUM('Yearly Emission'!DC54:'Yearly Emission'!DC83)</f>
        <v>14931248293.707777</v>
      </c>
      <c r="DG29">
        <f>SUM('Yearly Emission'!DD54:'Yearly Emission'!DD83)</f>
        <v>4587749387.9154234</v>
      </c>
      <c r="DH29">
        <f>SUM('Yearly Emission'!DE54:'Yearly Emission'!DE83)</f>
        <v>2299896297.9354963</v>
      </c>
      <c r="DI29">
        <f>SUM('Yearly Emission'!DF54:'Yearly Emission'!DF83)</f>
        <v>22435152424.395741</v>
      </c>
      <c r="DJ29">
        <f>SUM('Yearly Emission'!DG54:'Yearly Emission'!DG83)</f>
        <v>1762067289.0912399</v>
      </c>
      <c r="DK29">
        <f>SUM('Yearly Emission'!DH54:'Yearly Emission'!DH83)</f>
        <v>1966534433.7484763</v>
      </c>
      <c r="DL29">
        <f>SUM('Yearly Emission'!DI54:'Yearly Emission'!DI83)</f>
        <v>7639323504.0791273</v>
      </c>
      <c r="DM29">
        <f>SUM('Yearly Emission'!DJ54:'Yearly Emission'!DJ83)</f>
        <v>36145798038.102837</v>
      </c>
      <c r="DN29">
        <f>SUM('Yearly Emission'!DK54:'Yearly Emission'!DK83)</f>
        <v>5518616190.7601461</v>
      </c>
      <c r="DO29">
        <f>SUM('Yearly Emission'!DL54:'Yearly Emission'!DL83)</f>
        <v>8581793958.7411966</v>
      </c>
      <c r="DP29">
        <f>SUM('Yearly Emission'!DM54:'Yearly Emission'!DM83)</f>
        <v>1163000593.9731691</v>
      </c>
      <c r="DQ29">
        <f>SUM('Yearly Emission'!DN54:'Yearly Emission'!DN83)</f>
        <v>3311747003.7445259</v>
      </c>
      <c r="DR29">
        <f>SUM('Yearly Emission'!DO54:'Yearly Emission'!DO83)</f>
        <v>3175211584.9257054</v>
      </c>
      <c r="DS29">
        <f>SUM('Yearly Emission'!DP54:'Yearly Emission'!DP83)</f>
        <v>2687805825.3440223</v>
      </c>
      <c r="DT29">
        <f>SUM('Yearly Emission'!DQ54:'Yearly Emission'!DQ83)</f>
        <v>10876009804.74275</v>
      </c>
      <c r="DV29">
        <f>SUM('Yearly Emission'!DS54:'Yearly Emission'!DS83)</f>
        <v>29188329138.958965</v>
      </c>
      <c r="DW29">
        <f>SUM('Yearly Emission'!DT54:'Yearly Emission'!DT83)</f>
        <v>11950339218.890211</v>
      </c>
      <c r="DX29">
        <f>SUM('Yearly Emission'!DU54:'Yearly Emission'!DU83)</f>
        <v>4314118534.1575794</v>
      </c>
      <c r="DY29">
        <f>SUM('Yearly Emission'!DV54:'Yearly Emission'!DV83)</f>
        <v>1789149068.6211684</v>
      </c>
      <c r="DZ29">
        <f>SUM('Yearly Emission'!DW54:'Yearly Emission'!DW83)</f>
        <v>17693326839.599689</v>
      </c>
      <c r="EA29">
        <f>SUM('Yearly Emission'!DX54:'Yearly Emission'!DX83)</f>
        <v>1259642778.9921367</v>
      </c>
      <c r="EB29">
        <f>SUM('Yearly Emission'!DY54:'Yearly Emission'!DY83)</f>
        <v>1519699853.2360759</v>
      </c>
      <c r="EC29">
        <f>SUM('Yearly Emission'!DZ54:'Yearly Emission'!DZ83)</f>
        <v>5688200089.8399439</v>
      </c>
      <c r="ED29">
        <f>SUM('Yearly Emission'!EA54:'Yearly Emission'!EA83)</f>
        <v>26927714363.127193</v>
      </c>
      <c r="EE29">
        <f>SUM('Yearly Emission'!EB54:'Yearly Emission'!EB83)</f>
        <v>4028075159.3070536</v>
      </c>
      <c r="EF29">
        <f>SUM('Yearly Emission'!EC54:'Yearly Emission'!EC83)</f>
        <v>6636435277.7865009</v>
      </c>
      <c r="EG29">
        <f>SUM('Yearly Emission'!ED54:'Yearly Emission'!ED83)</f>
        <v>851775388.99975145</v>
      </c>
      <c r="EH29">
        <f>SUM('Yearly Emission'!EE54:'Yearly Emission'!EE83)</f>
        <v>2459245893.9344597</v>
      </c>
      <c r="EI29">
        <f>SUM('Yearly Emission'!EF54:'Yearly Emission'!EF83)</f>
        <v>2726418153.1063013</v>
      </c>
      <c r="EJ29">
        <f>SUM('Yearly Emission'!EG54:'Yearly Emission'!EG83)</f>
        <v>1976226940.3918014</v>
      </c>
      <c r="EK29">
        <f>SUM('Yearly Emission'!EH54:'Yearly Emission'!EH83)</f>
        <v>8370677179.6549644</v>
      </c>
      <c r="EM29">
        <f>SUM('Yearly Emission'!EJ54:'Yearly Emission'!EJ83)</f>
        <v>27425952127.130375</v>
      </c>
      <c r="EN29">
        <f>SUM('Yearly Emission'!EK54:'Yearly Emission'!EK83)</f>
        <v>11776133347.644833</v>
      </c>
      <c r="EO29">
        <f>SUM('Yearly Emission'!EL54:'Yearly Emission'!EL83)</f>
        <v>4167216296.1854482</v>
      </c>
      <c r="EP29">
        <f>SUM('Yearly Emission'!EM54:'Yearly Emission'!EM83)</f>
        <v>1608933875.8956215</v>
      </c>
      <c r="EQ29">
        <f>SUM('Yearly Emission'!EN54:'Yearly Emission'!EN83)</f>
        <v>15741268719.422945</v>
      </c>
      <c r="ER29">
        <f>SUM('Yearly Emission'!EO54:'Yearly Emission'!EO83)</f>
        <v>775504706.02392566</v>
      </c>
      <c r="ES29">
        <f>SUM('Yearly Emission'!EP54:'Yearly Emission'!EP83)</f>
        <v>1322119518.7395375</v>
      </c>
      <c r="ET29">
        <f>SUM('Yearly Emission'!EQ54:'Yearly Emission'!EQ83)</f>
        <v>4569554549.9815063</v>
      </c>
      <c r="EU29">
        <f>SUM('Yearly Emission'!ER54:'Yearly Emission'!ER83)</f>
        <v>21530250306.815529</v>
      </c>
      <c r="EV29">
        <f>SUM('Yearly Emission'!ES54:'Yearly Emission'!ES83)</f>
        <v>2764528585.4699373</v>
      </c>
      <c r="EW29">
        <f>SUM('Yearly Emission'!ET54:'Yearly Emission'!ET83)</f>
        <v>5627216841.2077055</v>
      </c>
      <c r="EX29">
        <f>SUM('Yearly Emission'!EU54:'Yearly Emission'!EU83)</f>
        <v>585122053.10413802</v>
      </c>
      <c r="EY29">
        <f>SUM('Yearly Emission'!EV54:'Yearly Emission'!EV83)</f>
        <v>1996786752.4202089</v>
      </c>
      <c r="EZ29">
        <f>SUM('Yearly Emission'!EW54:'Yearly Emission'!EW83)</f>
        <v>2460086797.6481357</v>
      </c>
      <c r="FA29">
        <f>SUM('Yearly Emission'!EX54:'Yearly Emission'!EX83)</f>
        <v>1576167476.3963287</v>
      </c>
      <c r="FB29">
        <f>SUM('Yearly Emission'!EY54:'Yearly Emission'!EY83)</f>
        <v>7057830753.9385185</v>
      </c>
      <c r="FD29">
        <f>SUM('Yearly Emission'!FA54:'Yearly Emission'!FA83)</f>
        <v>26747292802.033985</v>
      </c>
      <c r="FE29">
        <f>SUM('Yearly Emission'!FB54:'Yearly Emission'!FB83)</f>
        <v>11667467295.623243</v>
      </c>
      <c r="FF29">
        <f>SUM('Yearly Emission'!FC54:'Yearly Emission'!FC83)</f>
        <v>4057116001.2002115</v>
      </c>
      <c r="FG29">
        <f>SUM('Yearly Emission'!FD54:'Yearly Emission'!FD83)</f>
        <v>1548015302.8242376</v>
      </c>
      <c r="FH29">
        <f>SUM('Yearly Emission'!FE54:'Yearly Emission'!FE83)</f>
        <v>14840725731.1709</v>
      </c>
      <c r="FI29">
        <f>SUM('Yearly Emission'!FF54:'Yearly Emission'!FF83)</f>
        <v>593024058.80591607</v>
      </c>
      <c r="FJ29">
        <f>SUM('Yearly Emission'!FG54:'Yearly Emission'!FG83)</f>
        <v>1290227272.404875</v>
      </c>
      <c r="FK29">
        <f>SUM('Yearly Emission'!FH54:'Yearly Emission'!FH83)</f>
        <v>4376835736.0225201</v>
      </c>
      <c r="FL29">
        <f>SUM('Yearly Emission'!FI54:'Yearly Emission'!FI83)</f>
        <v>19626291679.909286</v>
      </c>
      <c r="FM29">
        <f>SUM('Yearly Emission'!FJ54:'Yearly Emission'!FJ83)</f>
        <v>2619208356.6315341</v>
      </c>
      <c r="FN29">
        <f>SUM('Yearly Emission'!FK54:'Yearly Emission'!FK83)</f>
        <v>5096685788.4547386</v>
      </c>
      <c r="FO29">
        <f>SUM('Yearly Emission'!FL54:'Yearly Emission'!FL83)</f>
        <v>559418769.22813439</v>
      </c>
      <c r="FP29">
        <f>SUM('Yearly Emission'!FM54:'Yearly Emission'!FM83)</f>
        <v>1936322275.9030933</v>
      </c>
      <c r="FQ29">
        <f>SUM('Yearly Emission'!FN54:'Yearly Emission'!FN83)</f>
        <v>2284363925.1770597</v>
      </c>
      <c r="FR29">
        <f>SUM('Yearly Emission'!FO54:'Yearly Emission'!FO83)</f>
        <v>1422630501.0418253</v>
      </c>
      <c r="FS29">
        <f>SUM('Yearly Emission'!FP54:'Yearly Emission'!FP83)</f>
        <v>6235000016.7275143</v>
      </c>
      <c r="FV29">
        <f>SUM('Yearly Emission'!FS54:'Yearly Emission'!FS83)</f>
        <v>2031.4999999999998</v>
      </c>
      <c r="FW29">
        <f>SUM('Yearly Emission'!FT54:'Yearly Emission'!FT83)</f>
        <v>40394115686.321426</v>
      </c>
      <c r="FX29">
        <f>SUM('Yearly Emission'!FU54:'Yearly Emission'!FU83)</f>
        <v>18378573978.498405</v>
      </c>
      <c r="FY29">
        <f>SUM('Yearly Emission'!FV54:'Yearly Emission'!FV83)</f>
        <v>6041977111.7356701</v>
      </c>
      <c r="FZ29">
        <f>SUM('Yearly Emission'!FW54:'Yearly Emission'!FW83)</f>
        <v>2964182650.97263</v>
      </c>
      <c r="GA29">
        <f>SUM('Yearly Emission'!FX54:'Yearly Emission'!FX83)</f>
        <v>22830892026.386757</v>
      </c>
      <c r="GB29">
        <f>SUM('Yearly Emission'!FY54:'Yearly Emission'!FY83)</f>
        <v>1576570485.3206363</v>
      </c>
      <c r="GC29">
        <f>SUM('Yearly Emission'!FZ54:'Yearly Emission'!FZ83)</f>
        <v>2594141908.6806684</v>
      </c>
      <c r="GD29">
        <f>SUM('Yearly Emission'!GA54:'Yearly Emission'!GA83)</f>
        <v>13891731517.465998</v>
      </c>
      <c r="GE29">
        <f>SUM('Yearly Emission'!GB54:'Yearly Emission'!GB83)</f>
        <v>44880604412.36512</v>
      </c>
      <c r="GF29">
        <f>SUM('Yearly Emission'!GC54:'Yearly Emission'!GC83)</f>
        <v>6798870188.6354437</v>
      </c>
      <c r="GG29">
        <f>SUM('Yearly Emission'!GD54:'Yearly Emission'!GD83)</f>
        <v>7443542918.8868484</v>
      </c>
      <c r="GH29">
        <f>SUM('Yearly Emission'!GE54:'Yearly Emission'!GE83)</f>
        <v>1900693200.5684533</v>
      </c>
      <c r="GI29">
        <f>SUM('Yearly Emission'!GF54:'Yearly Emission'!GF83)</f>
        <v>3120293536.7794151</v>
      </c>
      <c r="GJ29">
        <f>SUM('Yearly Emission'!GG54:'Yearly Emission'!GG83)</f>
        <v>4048823088.1907282</v>
      </c>
      <c r="GK29">
        <f>SUM('Yearly Emission'!GH54:'Yearly Emission'!GH83)</f>
        <v>3067013874.9047747</v>
      </c>
      <c r="GL29">
        <f>SUM('Yearly Emission'!GI54:'Yearly Emission'!GI83)</f>
        <v>18473694897.172462</v>
      </c>
      <c r="GN29">
        <f>SUM('Yearly Emission'!GK54:'Yearly Emission'!GK83)</f>
        <v>34712541170.707878</v>
      </c>
      <c r="GO29">
        <f>SUM('Yearly Emission'!GL54:'Yearly Emission'!GL83)</f>
        <v>15471801047.507149</v>
      </c>
      <c r="GP29">
        <f>SUM('Yearly Emission'!GM54:'Yearly Emission'!GM83)</f>
        <v>5109151990.7136154</v>
      </c>
      <c r="GQ29">
        <f>SUM('Yearly Emission'!GN54:'Yearly Emission'!GN83)</f>
        <v>2508694137.8864202</v>
      </c>
      <c r="GR29">
        <f>SUM('Yearly Emission'!GO54:'Yearly Emission'!GO83)</f>
        <v>19289136875.507431</v>
      </c>
      <c r="GS29">
        <f>SUM('Yearly Emission'!GP54:'Yearly Emission'!GP83)</f>
        <v>1231143643.5233321</v>
      </c>
      <c r="GT29">
        <f>SUM('Yearly Emission'!GQ54:'Yearly Emission'!GQ83)</f>
        <v>2120635395.7048571</v>
      </c>
      <c r="GU29">
        <f>SUM('Yearly Emission'!GR54:'Yearly Emission'!GR83)</f>
        <v>11547078873.662651</v>
      </c>
      <c r="GV29">
        <f>SUM('Yearly Emission'!GS54:'Yearly Emission'!GS83)</f>
        <v>36194917127.053574</v>
      </c>
      <c r="GW29">
        <f>SUM('Yearly Emission'!GT54:'Yearly Emission'!GT83)</f>
        <v>5461673236.6681118</v>
      </c>
      <c r="GX29">
        <f>SUM('Yearly Emission'!GU54:'Yearly Emission'!GU83)</f>
        <v>6240664969.9401293</v>
      </c>
      <c r="GY29">
        <f>SUM('Yearly Emission'!GV54:'Yearly Emission'!GV83)</f>
        <v>1513717721.0462434</v>
      </c>
      <c r="GZ29">
        <f>SUM('Yearly Emission'!GW54:'Yearly Emission'!GW83)</f>
        <v>2571081775.0141325</v>
      </c>
      <c r="HA29">
        <f>SUM('Yearly Emission'!GX54:'Yearly Emission'!GX83)</f>
        <v>3213508621.6846867</v>
      </c>
      <c r="HB29">
        <f>SUM('Yearly Emission'!GY54:'Yearly Emission'!GY83)</f>
        <v>2503787623.3746076</v>
      </c>
      <c r="HC29">
        <f>SUM('Yearly Emission'!GZ54:'Yearly Emission'!GZ83)</f>
        <v>14901985864.436398</v>
      </c>
      <c r="HE29">
        <f>SUM('Yearly Emission'!HB54:'Yearly Emission'!HB83)</f>
        <v>32481858538.785759</v>
      </c>
      <c r="HF29">
        <f>SUM('Yearly Emission'!HC54:'Yearly Emission'!HC83)</f>
        <v>12574048243.231318</v>
      </c>
      <c r="HG29">
        <f>SUM('Yearly Emission'!HD54:'Yearly Emission'!HD83)</f>
        <v>4421013622.5996447</v>
      </c>
      <c r="HH29">
        <f>SUM('Yearly Emission'!HE54:'Yearly Emission'!HE83)</f>
        <v>2113638142.9653721</v>
      </c>
      <c r="HI29">
        <f>SUM('Yearly Emission'!HF54:'Yearly Emission'!HF83)</f>
        <v>15764969603.103588</v>
      </c>
      <c r="HJ29">
        <f>SUM('Yearly Emission'!HG54:'Yearly Emission'!HG83)</f>
        <v>885682783.92280614</v>
      </c>
      <c r="HK29">
        <f>SUM('Yearly Emission'!HH54:'Yearly Emission'!HH83)</f>
        <v>1647128882.7290435</v>
      </c>
      <c r="HL29">
        <f>SUM('Yearly Emission'!HI54:'Yearly Emission'!HI83)</f>
        <v>9205544627.2145061</v>
      </c>
      <c r="HM29">
        <f>SUM('Yearly Emission'!HJ54:'Yearly Emission'!HJ83)</f>
        <v>27509229841.74202</v>
      </c>
      <c r="HN29">
        <f>SUM('Yearly Emission'!HK54:'Yearly Emission'!HK83)</f>
        <v>4124476284.7007856</v>
      </c>
      <c r="HO29">
        <f>SUM('Yearly Emission'!HL54:'Yearly Emission'!HL83)</f>
        <v>5780566886.7445154</v>
      </c>
      <c r="HP29">
        <f>SUM('Yearly Emission'!HM54:'Yearly Emission'!HM83)</f>
        <v>1126740770.2348492</v>
      </c>
      <c r="HQ29">
        <f>SUM('Yearly Emission'!HN54:'Yearly Emission'!HN83)</f>
        <v>2021870013.2488499</v>
      </c>
      <c r="HR29">
        <f>SUM('Yearly Emission'!HO54:'Yearly Emission'!HO83)</f>
        <v>2378528816.5368199</v>
      </c>
      <c r="HS29">
        <f>SUM('Yearly Emission'!HP54:'Yearly Emission'!HP83)</f>
        <v>1940669048.6866031</v>
      </c>
      <c r="HT29">
        <f>SUM('Yearly Emission'!HQ54:'Yearly Emission'!HQ83)</f>
        <v>11330276831.70034</v>
      </c>
      <c r="HV29">
        <f>SUM('Yearly Emission'!HS54:'Yearly Emission'!HS83)</f>
        <v>31093680467.650909</v>
      </c>
      <c r="HW29">
        <f>SUM('Yearly Emission'!HT54:'Yearly Emission'!HT83)</f>
        <v>11310364766.412119</v>
      </c>
      <c r="HX29">
        <f>SUM('Yearly Emission'!HU54:'Yearly Emission'!HU83)</f>
        <v>4332568522.995079</v>
      </c>
      <c r="HY29">
        <f>SUM('Yearly Emission'!HV54:'Yearly Emission'!HV83)</f>
        <v>2049990445.7660062</v>
      </c>
      <c r="HZ29">
        <f>SUM('Yearly Emission'!HW54:'Yearly Emission'!HW83)</f>
        <v>14147644791.531422</v>
      </c>
      <c r="IA29">
        <f>SUM('Yearly Emission'!HX54:'Yearly Emission'!HX83)</f>
        <v>541611264.52082407</v>
      </c>
      <c r="IB29">
        <f>SUM('Yearly Emission'!HY54:'Yearly Emission'!HY83)</f>
        <v>1236837422.0801752</v>
      </c>
      <c r="IC29">
        <f>SUM('Yearly Emission'!HZ54:'Yearly Emission'!HZ83)</f>
        <v>8493637845.7977123</v>
      </c>
      <c r="ID29">
        <f>SUM('Yearly Emission'!IA54:'Yearly Emission'!IA83)</f>
        <v>23642718659.64856</v>
      </c>
      <c r="IE29">
        <f>SUM('Yearly Emission'!IB54:'Yearly Emission'!IB83)</f>
        <v>3095238166.104115</v>
      </c>
      <c r="IF29">
        <f>SUM('Yearly Emission'!IC54:'Yearly Emission'!IC83)</f>
        <v>5579160288.4165659</v>
      </c>
      <c r="IG29">
        <f>SUM('Yearly Emission'!ID54:'Yearly Emission'!ID83)</f>
        <v>740981727.02762651</v>
      </c>
      <c r="IH29">
        <f>SUM('Yearly Emission'!IE54:'Yearly Emission'!IE83)</f>
        <v>1564056366.7558746</v>
      </c>
      <c r="II29">
        <f>SUM('Yearly Emission'!IF54:'Yearly Emission'!IF83)</f>
        <v>2063102962.1276329</v>
      </c>
      <c r="IJ29">
        <f>SUM('Yearly Emission'!IG54:'Yearly Emission'!IG83)</f>
        <v>1627066867.3316588</v>
      </c>
      <c r="IK29">
        <f>SUM('Yearly Emission'!IH54:'Yearly Emission'!IH83)</f>
        <v>8239193444.9642172</v>
      </c>
      <c r="IM29">
        <f>SUM('Yearly Emission'!IJ54:'Yearly Emission'!IJ83)</f>
        <v>30149647276.923222</v>
      </c>
      <c r="IN29">
        <f>SUM('Yearly Emission'!IK54:'Yearly Emission'!IK83)</f>
        <v>10999713528.607086</v>
      </c>
      <c r="IO29">
        <f>SUM('Yearly Emission'!IL54:'Yearly Emission'!IL83)</f>
        <v>4247856662.4136262</v>
      </c>
      <c r="IP29">
        <f>SUM('Yearly Emission'!IM54:'Yearly Emission'!IM83)</f>
        <v>2009802538.4610221</v>
      </c>
      <c r="IQ29">
        <f>SUM('Yearly Emission'!IN54:'Yearly Emission'!IN83)</f>
        <v>13695479731.67197</v>
      </c>
      <c r="IR29">
        <f>SUM('Yearly Emission'!IO54:'Yearly Emission'!IO83)</f>
        <v>341031898.085186</v>
      </c>
      <c r="IS29">
        <f>SUM('Yearly Emission'!IP54:'Yearly Emission'!IP83)</f>
        <v>1213932610.6005945</v>
      </c>
      <c r="IT29">
        <f>SUM('Yearly Emission'!IQ54:'Yearly Emission'!IQ83)</f>
        <v>8271396530.2989597</v>
      </c>
      <c r="IU29">
        <f>SUM('Yearly Emission'!IR54:'Yearly Emission'!IR83)</f>
        <v>22602047648.888443</v>
      </c>
      <c r="IV29">
        <f>SUM('Yearly Emission'!IS54:'Yearly Emission'!IS83)</f>
        <v>2922143078.8445325</v>
      </c>
      <c r="IW29">
        <f>SUM('Yearly Emission'!IT54:'Yearly Emission'!IT83)</f>
        <v>5456106292.7693367</v>
      </c>
      <c r="IX29">
        <f>SUM('Yearly Emission'!IU54:'Yearly Emission'!IU83)</f>
        <v>634692663.54713166</v>
      </c>
      <c r="IY29">
        <f>SUM('Yearly Emission'!IV54:'Yearly Emission'!IV83)</f>
        <v>1497616818.2674541</v>
      </c>
      <c r="IZ29">
        <f>SUM('Yearly Emission'!IW54:'Yearly Emission'!IW83)</f>
        <v>1923856688.8962855</v>
      </c>
      <c r="JA29">
        <f>SUM('Yearly Emission'!IX54:'Yearly Emission'!IX83)</f>
        <v>1518326370.6303957</v>
      </c>
      <c r="JB29">
        <f>SUM('Yearly Emission'!IY54:'Yearly Emission'!IY83)</f>
        <v>7845563868.5652714</v>
      </c>
    </row>
    <row r="30" spans="4:262" x14ac:dyDescent="0.25">
      <c r="D30">
        <v>2047</v>
      </c>
      <c r="E30">
        <f>SUM('Yearly Emission'!B55:'Yearly Emission'!B84)</f>
        <v>29430729834.469795</v>
      </c>
      <c r="F30">
        <f>SUM('Yearly Emission'!C55:'Yearly Emission'!C84)</f>
        <v>19939815372.116711</v>
      </c>
      <c r="G30">
        <f>SUM('Yearly Emission'!D55:'Yearly Emission'!D84)</f>
        <v>5463423711.377717</v>
      </c>
      <c r="H30">
        <f>SUM('Yearly Emission'!E55:'Yearly Emission'!E84)</f>
        <v>2898153493.7900763</v>
      </c>
      <c r="I30">
        <f>SUM('Yearly Emission'!F55:'Yearly Emission'!F84)</f>
        <v>24517947685.295166</v>
      </c>
      <c r="J30">
        <f>SUM('Yearly Emission'!G55:'Yearly Emission'!G84)</f>
        <v>2006359511.7862167</v>
      </c>
      <c r="K30">
        <f>SUM('Yearly Emission'!H55:'Yearly Emission'!H84)</f>
        <v>2697188057.0053492</v>
      </c>
      <c r="L30">
        <f>SUM('Yearly Emission'!I55:'Yearly Emission'!I84)</f>
        <v>8131033517.8855171</v>
      </c>
      <c r="M30">
        <f>SUM('Yearly Emission'!J55:'Yearly Emission'!J84)</f>
        <v>46158161328.425865</v>
      </c>
      <c r="N30">
        <f>SUM('Yearly Emission'!K55:'Yearly Emission'!K84)</f>
        <v>7725724063.1039715</v>
      </c>
      <c r="O30">
        <f>SUM('Yearly Emission'!L55:'Yearly Emission'!L84)</f>
        <v>7876954591.321249</v>
      </c>
      <c r="P30">
        <f>SUM('Yearly Emission'!M55:'Yearly Emission'!M84)</f>
        <v>1233109858.7732925</v>
      </c>
      <c r="Q30">
        <f>SUM('Yearly Emission'!N55:'Yearly Emission'!N84)</f>
        <v>4084820911.865344</v>
      </c>
      <c r="R30">
        <f>SUM('Yearly Emission'!O55:'Yearly Emission'!O84)</f>
        <v>3666296157.3725009</v>
      </c>
      <c r="S30">
        <f>SUM('Yearly Emission'!P55:'Yearly Emission'!P84)</f>
        <v>3327549405.5398402</v>
      </c>
      <c r="T30">
        <f>SUM('Yearly Emission'!Q55:'Yearly Emission'!Q84)</f>
        <v>14343949809.772863</v>
      </c>
      <c r="V30">
        <f>SUM('Yearly Emission'!S55:'Yearly Emission'!S84)</f>
        <v>26907427961.375969</v>
      </c>
      <c r="W30">
        <f>SUM('Yearly Emission'!T55:'Yearly Emission'!T84)</f>
        <v>15780661489.497585</v>
      </c>
      <c r="X30">
        <f>SUM('Yearly Emission'!U55:'Yearly Emission'!U84)</f>
        <v>4394733362.5364294</v>
      </c>
      <c r="Y30">
        <f>SUM('Yearly Emission'!V55:'Yearly Emission'!V84)</f>
        <v>2298201626.230226</v>
      </c>
      <c r="Z30">
        <f>SUM('Yearly Emission'!W55:'Yearly Emission'!W84)</f>
        <v>19886996102.745224</v>
      </c>
      <c r="AA30">
        <f>SUM('Yearly Emission'!X55:'Yearly Emission'!X84)</f>
        <v>1570501020.3694341</v>
      </c>
      <c r="AB30">
        <f>SUM('Yearly Emission'!Y55:'Yearly Emission'!Y84)</f>
        <v>2121874822.1158774</v>
      </c>
      <c r="AC30">
        <f>SUM('Yearly Emission'!Z55:'Yearly Emission'!Z84)</f>
        <v>6429530349.1772299</v>
      </c>
      <c r="AD30">
        <f>SUM('Yearly Emission'!AA55:'Yearly Emission'!AA84)</f>
        <v>36586486174.685936</v>
      </c>
      <c r="AE30">
        <f>SUM('Yearly Emission'!AB55:'Yearly Emission'!AB84)</f>
        <v>6065099452.2040377</v>
      </c>
      <c r="AF30">
        <f>SUM('Yearly Emission'!AC55:'Yearly Emission'!AC84)</f>
        <v>6194859380.6076469</v>
      </c>
      <c r="AG30">
        <f>SUM('Yearly Emission'!AD55:'Yearly Emission'!AD84)</f>
        <v>970993597.12292838</v>
      </c>
      <c r="AH30">
        <f>SUM('Yearly Emission'!AE55:'Yearly Emission'!AE84)</f>
        <v>3225031848.6742535</v>
      </c>
      <c r="AI30">
        <f>SUM('Yearly Emission'!AF55:'Yearly Emission'!AF84)</f>
        <v>2870699438.0867653</v>
      </c>
      <c r="AJ30">
        <f>SUM('Yearly Emission'!AG55:'Yearly Emission'!AG84)</f>
        <v>2613662023.4446473</v>
      </c>
      <c r="AK30">
        <f>SUM('Yearly Emission'!AH55:'Yearly Emission'!AH84)</f>
        <v>11311347694.750465</v>
      </c>
      <c r="AM30">
        <f>SUM('Yearly Emission'!AJ55:'Yearly Emission'!AJ84)</f>
        <v>25486115029.84454</v>
      </c>
      <c r="AN30">
        <f>SUM('Yearly Emission'!AK55:'Yearly Emission'!AK84)</f>
        <v>11742732220.463781</v>
      </c>
      <c r="AO30">
        <f>SUM('Yearly Emission'!AL55:'Yearly Emission'!AL84)</f>
        <v>3344926476.3557253</v>
      </c>
      <c r="AP30">
        <f>SUM('Yearly Emission'!AM55:'Yearly Emission'!AM84)</f>
        <v>1700947359.956996</v>
      </c>
      <c r="AQ30">
        <f>SUM('Yearly Emission'!AN55:'Yearly Emission'!AN84)</f>
        <v>17305248191.113705</v>
      </c>
      <c r="AR30">
        <f>SUM('Yearly Emission'!AO55:'Yearly Emission'!AO84)</f>
        <v>1134642528.9526513</v>
      </c>
      <c r="AS30">
        <f>SUM('Yearly Emission'!AP55:'Yearly Emission'!AP84)</f>
        <v>1548160039.805124</v>
      </c>
      <c r="AT30">
        <f>SUM('Yearly Emission'!AQ55:'Yearly Emission'!AQ84)</f>
        <v>4729734940.6515846</v>
      </c>
      <c r="AU30">
        <f>SUM('Yearly Emission'!AR55:'Yearly Emission'!AR84)</f>
        <v>27442250722.355522</v>
      </c>
      <c r="AV30">
        <f>SUM('Yearly Emission'!AS55:'Yearly Emission'!AS84)</f>
        <v>4404474841.3040962</v>
      </c>
      <c r="AW30">
        <f>SUM('Yearly Emission'!AT55:'Yearly Emission'!AT84)</f>
        <v>4512764169.8940439</v>
      </c>
      <c r="AX30">
        <f>SUM('Yearly Emission'!AU55:'Yearly Emission'!AU84)</f>
        <v>709143680.25989389</v>
      </c>
      <c r="AY30">
        <f>SUM('Yearly Emission'!AV55:'Yearly Emission'!AV84)</f>
        <v>2368792466.2185235</v>
      </c>
      <c r="AZ30">
        <f>SUM('Yearly Emission'!AW55:'Yearly Emission'!AW84)</f>
        <v>2075102718.801018</v>
      </c>
      <c r="BA30">
        <f>SUM('Yearly Emission'!AX55:'Yearly Emission'!AX84)</f>
        <v>1899774641.3494518</v>
      </c>
      <c r="BB30">
        <f>SUM('Yearly Emission'!AY55:'Yearly Emission'!AY84)</f>
        <v>8278909331.514286</v>
      </c>
      <c r="BD30">
        <f>SUM('Yearly Emission'!BA55:'Yearly Emission'!BA84)</f>
        <v>24403766213.674278</v>
      </c>
      <c r="BE30">
        <f>SUM('Yearly Emission'!BB55:'Yearly Emission'!BB84)</f>
        <v>9139638062.9685287</v>
      </c>
      <c r="BF30">
        <f>SUM('Yearly Emission'!BC55:'Yearly Emission'!BC84)</f>
        <v>2972791022.4487538</v>
      </c>
      <c r="BG30">
        <f>SUM('Yearly Emission'!BD55:'Yearly Emission'!BD84)</f>
        <v>1540784820.4591334</v>
      </c>
      <c r="BH30">
        <f>SUM('Yearly Emission'!BE55:'Yearly Emission'!BE84)</f>
        <v>15650329672.173687</v>
      </c>
      <c r="BI30">
        <f>SUM('Yearly Emission'!BF55:'Yearly Emission'!BF84)</f>
        <v>698803027.86437571</v>
      </c>
      <c r="BJ30">
        <f>SUM('Yearly Emission'!BG55:'Yearly Emission'!BG84)</f>
        <v>1027282405.2162952</v>
      </c>
      <c r="BK30">
        <f>SUM('Yearly Emission'!BH55:'Yearly Emission'!BH84)</f>
        <v>3559042764.225112</v>
      </c>
      <c r="BL30">
        <f>SUM('Yearly Emission'!BI55:'Yearly Emission'!BI84)</f>
        <v>21565704218.038074</v>
      </c>
      <c r="BM30">
        <f>SUM('Yearly Emission'!BJ55:'Yearly Emission'!BJ84)</f>
        <v>2747942001.6378636</v>
      </c>
      <c r="BN30">
        <f>SUM('Yearly Emission'!BK55:'Yearly Emission'!BK84)</f>
        <v>3378633366.0802398</v>
      </c>
      <c r="BO30">
        <f>SUM('Yearly Emission'!BL55:'Yearly Emission'!BL84)</f>
        <v>478927906.74619663</v>
      </c>
      <c r="BP30">
        <f>SUM('Yearly Emission'!BM55:'Yearly Emission'!BM84)</f>
        <v>1838448074.9253051</v>
      </c>
      <c r="BQ30">
        <f>SUM('Yearly Emission'!BN55:'Yearly Emission'!BN84)</f>
        <v>1465278504.5839415</v>
      </c>
      <c r="BR30">
        <f>SUM('Yearly Emission'!BO55:'Yearly Emission'!BO84)</f>
        <v>1205109915.4326129</v>
      </c>
      <c r="BS30">
        <f>SUM('Yearly Emission'!BP55:'Yearly Emission'!BP84)</f>
        <v>6498590618.3256779</v>
      </c>
      <c r="BU30">
        <f>SUM('Yearly Emission'!BR55:'Yearly Emission'!BR84)</f>
        <v>23547907795.715324</v>
      </c>
      <c r="BV30">
        <f>SUM('Yearly Emission'!BS55:'Yearly Emission'!BS84)</f>
        <v>8674193991.9601231</v>
      </c>
      <c r="BW30">
        <f>SUM('Yearly Emission'!BT55:'Yearly Emission'!BT84)</f>
        <v>2905230521.3026876</v>
      </c>
      <c r="BX30">
        <f>SUM('Yearly Emission'!BU55:'Yearly Emission'!BU84)</f>
        <v>1481164382.2635646</v>
      </c>
      <c r="BY30">
        <f>SUM('Yearly Emission'!BV55:'Yearly Emission'!BV84)</f>
        <v>14681156825.856596</v>
      </c>
      <c r="BZ30">
        <f>SUM('Yearly Emission'!BW55:'Yearly Emission'!BW84)</f>
        <v>512907281.24815106</v>
      </c>
      <c r="CA30">
        <f>SUM('Yearly Emission'!BX55:'Yearly Emission'!BX84)</f>
        <v>998950157.03911412</v>
      </c>
      <c r="CB30">
        <f>SUM('Yearly Emission'!BY55:'Yearly Emission'!BY84)</f>
        <v>3317558065.2089567</v>
      </c>
      <c r="CC30">
        <f>SUM('Yearly Emission'!BZ55:'Yearly Emission'!BZ84)</f>
        <v>19661110873.799839</v>
      </c>
      <c r="CD30">
        <f>SUM('Yearly Emission'!CA55:'Yearly Emission'!CA84)</f>
        <v>2364977417.2593355</v>
      </c>
      <c r="CE30">
        <f>SUM('Yearly Emission'!CB55:'Yearly Emission'!CB84)</f>
        <v>2977929564.6605606</v>
      </c>
      <c r="CF30">
        <f>SUM('Yearly Emission'!CC55:'Yearly Emission'!CC84)</f>
        <v>443321514.33633488</v>
      </c>
      <c r="CG30">
        <f>SUM('Yearly Emission'!CD55:'Yearly Emission'!CD84)</f>
        <v>1634568233.7794664</v>
      </c>
      <c r="CH30">
        <f>SUM('Yearly Emission'!CE55:'Yearly Emission'!CE84)</f>
        <v>1188196526.1082935</v>
      </c>
      <c r="CI30">
        <f>SUM('Yearly Emission'!CF55:'Yearly Emission'!CF84)</f>
        <v>1004331815.4356472</v>
      </c>
      <c r="CJ30">
        <f>SUM('Yearly Emission'!CG55:'Yearly Emission'!CG84)</f>
        <v>5656067440.1327028</v>
      </c>
      <c r="CM30">
        <f>SUM('Yearly Emission'!CJ55:'Yearly Emission'!CJ84)</f>
        <v>2032.5</v>
      </c>
      <c r="CN30">
        <f>SUM('Yearly Emission'!CK55:'Yearly Emission'!CK84)</f>
        <v>48053693427.443596</v>
      </c>
      <c r="CO30">
        <f>SUM('Yearly Emission'!CL55:'Yearly Emission'!CL84)</f>
        <v>18456498477.360252</v>
      </c>
      <c r="CP30">
        <f>SUM('Yearly Emission'!CM55:'Yearly Emission'!CM84)</f>
        <v>5272670637.31567</v>
      </c>
      <c r="CQ30">
        <f>SUM('Yearly Emission'!CN55:'Yearly Emission'!CN84)</f>
        <v>2984773194.9400048</v>
      </c>
      <c r="CR30">
        <f>SUM('Yearly Emission'!CO55:'Yearly Emission'!CO84)</f>
        <v>28757739782.538551</v>
      </c>
      <c r="CS30">
        <f>SUM('Yearly Emission'!CP55:'Yearly Emission'!CP84)</f>
        <v>2388993545.0821829</v>
      </c>
      <c r="CT30">
        <f>SUM('Yearly Emission'!CQ55:'Yearly Emission'!CQ84)</f>
        <v>2538496700.3071952</v>
      </c>
      <c r="CU30">
        <f>SUM('Yearly Emission'!CR55:'Yearly Emission'!CR84)</f>
        <v>9666036293.2968216</v>
      </c>
      <c r="CV30">
        <f>SUM('Yearly Emission'!CS55:'Yearly Emission'!CS84)</f>
        <v>45820637805.420395</v>
      </c>
      <c r="CW30">
        <f>SUM('Yearly Emission'!CT55:'Yearly Emission'!CT84)</f>
        <v>7288367144.3541918</v>
      </c>
      <c r="CX30">
        <f>SUM('Yearly Emission'!CU55:'Yearly Emission'!CU84)</f>
        <v>10902526525.2596</v>
      </c>
      <c r="CY30">
        <f>SUM('Yearly Emission'!CV55:'Yearly Emission'!CV84)</f>
        <v>1565973220.8743896</v>
      </c>
      <c r="CZ30">
        <f>SUM('Yearly Emission'!CW55:'Yearly Emission'!CW84)</f>
        <v>4246608964.390645</v>
      </c>
      <c r="DA30">
        <f>SUM('Yearly Emission'!CX55:'Yearly Emission'!CX84)</f>
        <v>3881767963.6969285</v>
      </c>
      <c r="DB30">
        <f>SUM('Yearly Emission'!CY55:'Yearly Emission'!CY84)</f>
        <v>3470107203.6423135</v>
      </c>
      <c r="DC30">
        <f>SUM('Yearly Emission'!CZ55:'Yearly Emission'!CZ84)</f>
        <v>13760434065.121332</v>
      </c>
      <c r="DE30">
        <f>SUM('Yearly Emission'!DB55:'Yearly Emission'!DB84)</f>
        <v>38194452997.983597</v>
      </c>
      <c r="DF30">
        <f>SUM('Yearly Emission'!DC55:'Yearly Emission'!DC84)</f>
        <v>14820229887.600189</v>
      </c>
      <c r="DG30">
        <f>SUM('Yearly Emission'!DD55:'Yearly Emission'!DD84)</f>
        <v>4434427894.8198395</v>
      </c>
      <c r="DH30">
        <f>SUM('Yearly Emission'!DE55:'Yearly Emission'!DE84)</f>
        <v>2370941309.901855</v>
      </c>
      <c r="DI30">
        <f>SUM('Yearly Emission'!DF55:'Yearly Emission'!DF84)</f>
        <v>23357601094.146523</v>
      </c>
      <c r="DJ30">
        <f>SUM('Yearly Emission'!DG55:'Yearly Emission'!DG84)</f>
        <v>1850333404.3845241</v>
      </c>
      <c r="DK30">
        <f>SUM('Yearly Emission'!DH55:'Yearly Emission'!DH84)</f>
        <v>2034005286.9844463</v>
      </c>
      <c r="DL30">
        <f>SUM('Yearly Emission'!DI55:'Yearly Emission'!DI84)</f>
        <v>7678437211.3069334</v>
      </c>
      <c r="DM30">
        <f>SUM('Yearly Emission'!DJ55:'Yearly Emission'!DJ84)</f>
        <v>36368725814.84922</v>
      </c>
      <c r="DN30">
        <f>SUM('Yearly Emission'!DK55:'Yearly Emission'!DK84)</f>
        <v>5708489218.4448729</v>
      </c>
      <c r="DO30">
        <f>SUM('Yearly Emission'!DL55:'Yearly Emission'!DL84)</f>
        <v>8619995064.7812042</v>
      </c>
      <c r="DP30">
        <f>SUM('Yearly Emission'!DM55:'Yearly Emission'!DM84)</f>
        <v>1222632084.3422465</v>
      </c>
      <c r="DQ30">
        <f>SUM('Yearly Emission'!DN55:'Yearly Emission'!DN84)</f>
        <v>3359666156.4722548</v>
      </c>
      <c r="DR30">
        <f>SUM('Yearly Emission'!DO55:'Yearly Emission'!DO84)</f>
        <v>3175080294.8890848</v>
      </c>
      <c r="DS30">
        <f>SUM('Yearly Emission'!DP55:'Yearly Emission'!DP84)</f>
        <v>2731352217.3778296</v>
      </c>
      <c r="DT30">
        <f>SUM('Yearly Emission'!DQ55:'Yearly Emission'!DQ84)</f>
        <v>10935093013.491407</v>
      </c>
      <c r="DV30">
        <f>SUM('Yearly Emission'!DS55:'Yearly Emission'!DS84)</f>
        <v>28828783266.313709</v>
      </c>
      <c r="DW30">
        <f>SUM('Yearly Emission'!DT55:'Yearly Emission'!DT84)</f>
        <v>11784187418.833143</v>
      </c>
      <c r="DX30">
        <f>SUM('Yearly Emission'!DU55:'Yearly Emission'!DU84)</f>
        <v>4160797041.061996</v>
      </c>
      <c r="DY30">
        <f>SUM('Yearly Emission'!DV55:'Yearly Emission'!DV84)</f>
        <v>1827771373.2722909</v>
      </c>
      <c r="DZ30">
        <f>SUM('Yearly Emission'!DW55:'Yearly Emission'!DW84)</f>
        <v>18215464155.0061</v>
      </c>
      <c r="EA30">
        <f>SUM('Yearly Emission'!DX55:'Yearly Emission'!DX84)</f>
        <v>1312036881.9620826</v>
      </c>
      <c r="EB30">
        <f>SUM('Yearly Emission'!DY55:'Yearly Emission'!DY84)</f>
        <v>1553493323.4575748</v>
      </c>
      <c r="EC30">
        <f>SUM('Yearly Emission'!DZ55:'Yearly Emission'!DZ84)</f>
        <v>5690838129.3170528</v>
      </c>
      <c r="ED30">
        <f>SUM('Yearly Emission'!EA55:'Yearly Emission'!EA84)</f>
        <v>26916813824.27803</v>
      </c>
      <c r="EE30">
        <f>SUM('Yearly Emission'!EB55:'Yearly Emission'!EB84)</f>
        <v>4128611292.5355577</v>
      </c>
      <c r="EF30">
        <f>SUM('Yearly Emission'!EC55:'Yearly Emission'!EC84)</f>
        <v>6621869209.9768152</v>
      </c>
      <c r="EG30">
        <f>SUM('Yearly Emission'!ED55:'Yearly Emission'!ED84)</f>
        <v>879491704.03919327</v>
      </c>
      <c r="EH30">
        <f>SUM('Yearly Emission'!EE55:'Yearly Emission'!EE84)</f>
        <v>2474847478.1545625</v>
      </c>
      <c r="EI30">
        <f>SUM('Yearly Emission'!EF55:'Yearly Emission'!EF84)</f>
        <v>2726286863.0696807</v>
      </c>
      <c r="EJ30">
        <f>SUM('Yearly Emission'!EG55:'Yearly Emission'!EG84)</f>
        <v>1996575475.2058959</v>
      </c>
      <c r="EK30">
        <f>SUM('Yearly Emission'!EH55:'Yearly Emission'!EH84)</f>
        <v>8293915646.9451189</v>
      </c>
      <c r="EM30">
        <f>SUM('Yearly Emission'!EJ55:'Yearly Emission'!EJ84)</f>
        <v>26108846177.98209</v>
      </c>
      <c r="EN30">
        <f>SUM('Yearly Emission'!EK55:'Yearly Emission'!EK84)</f>
        <v>11601637045.281425</v>
      </c>
      <c r="EO30">
        <f>SUM('Yearly Emission'!EL55:'Yearly Emission'!EL84)</f>
        <v>4013894803.0898643</v>
      </c>
      <c r="EP30">
        <f>SUM('Yearly Emission'!EM55:'Yearly Emission'!EM84)</f>
        <v>1593492845.4466069</v>
      </c>
      <c r="EQ30">
        <f>SUM('Yearly Emission'!EN55:'Yearly Emission'!EN84)</f>
        <v>15524452923.819052</v>
      </c>
      <c r="ER30">
        <f>SUM('Yearly Emission'!EO55:'Yearly Emission'!EO84)</f>
        <v>792026796.67053282</v>
      </c>
      <c r="ES30">
        <f>SUM('Yearly Emission'!EP55:'Yearly Emission'!EP84)</f>
        <v>1292187297.56372</v>
      </c>
      <c r="ET30">
        <f>SUM('Yearly Emission'!EQ55:'Yearly Emission'!EQ84)</f>
        <v>4555624556.9395447</v>
      </c>
      <c r="EU30">
        <f>SUM('Yearly Emission'!ER55:'Yearly Emission'!ER84)</f>
        <v>21297511790.657021</v>
      </c>
      <c r="EV30">
        <f>SUM('Yearly Emission'!ES55:'Yearly Emission'!ES84)</f>
        <v>2706805919.2124624</v>
      </c>
      <c r="EW30">
        <f>SUM('Yearly Emission'!ET55:'Yearly Emission'!ET84)</f>
        <v>5612650773.3980198</v>
      </c>
      <c r="EX30">
        <f>SUM('Yearly Emission'!EU55:'Yearly Emission'!EU84)</f>
        <v>573463502.80147088</v>
      </c>
      <c r="EY30">
        <f>SUM('Yearly Emission'!EV55:'Yearly Emission'!EV84)</f>
        <v>1959274384.1609282</v>
      </c>
      <c r="EZ30">
        <f>SUM('Yearly Emission'!EW55:'Yearly Emission'!EW84)</f>
        <v>2459955507.611515</v>
      </c>
      <c r="FA30">
        <f>SUM('Yearly Emission'!EX55:'Yearly Emission'!EX84)</f>
        <v>1568301193.7370627</v>
      </c>
      <c r="FB30">
        <f>SUM('Yearly Emission'!EY55:'Yearly Emission'!EY84)</f>
        <v>6981069221.228673</v>
      </c>
      <c r="FD30">
        <f>SUM('Yearly Emission'!FA55:'Yearly Emission'!FA84)</f>
        <v>25430186852.8857</v>
      </c>
      <c r="FE30">
        <f>SUM('Yearly Emission'!FB55:'Yearly Emission'!FB84)</f>
        <v>11492970993.259836</v>
      </c>
      <c r="FF30">
        <f>SUM('Yearly Emission'!FC55:'Yearly Emission'!FC84)</f>
        <v>3903794508.1046276</v>
      </c>
      <c r="FG30">
        <f>SUM('Yearly Emission'!FD55:'Yearly Emission'!FD84)</f>
        <v>1532574272.3752229</v>
      </c>
      <c r="FH30">
        <f>SUM('Yearly Emission'!FE55:'Yearly Emission'!FE84)</f>
        <v>14623909935.567007</v>
      </c>
      <c r="FI30">
        <f>SUM('Yearly Emission'!FF55:'Yearly Emission'!FF84)</f>
        <v>584843094.15661371</v>
      </c>
      <c r="FJ30">
        <f>SUM('Yearly Emission'!FG55:'Yearly Emission'!FG84)</f>
        <v>1260295051.2290576</v>
      </c>
      <c r="FK30">
        <f>SUM('Yearly Emission'!FH55:'Yearly Emission'!FH84)</f>
        <v>4362905742.9805584</v>
      </c>
      <c r="FL30">
        <f>SUM('Yearly Emission'!FI55:'Yearly Emission'!FI84)</f>
        <v>19393553163.750778</v>
      </c>
      <c r="FM30">
        <f>SUM('Yearly Emission'!FJ55:'Yearly Emission'!FJ84)</f>
        <v>2561485690.3740592</v>
      </c>
      <c r="FN30">
        <f>SUM('Yearly Emission'!FK55:'Yearly Emission'!FK84)</f>
        <v>5082119720.645052</v>
      </c>
      <c r="FO30">
        <f>SUM('Yearly Emission'!FL55:'Yearly Emission'!FL84)</f>
        <v>515421559.05046326</v>
      </c>
      <c r="FP30">
        <f>SUM('Yearly Emission'!FM55:'Yearly Emission'!FM84)</f>
        <v>1898809907.6438127</v>
      </c>
      <c r="FQ30">
        <f>SUM('Yearly Emission'!FN55:'Yearly Emission'!FN84)</f>
        <v>2284232635.1404386</v>
      </c>
      <c r="FR30">
        <f>SUM('Yearly Emission'!FO55:'Yearly Emission'!FO84)</f>
        <v>1414764218.3825593</v>
      </c>
      <c r="FS30">
        <f>SUM('Yearly Emission'!FP55:'Yearly Emission'!FP84)</f>
        <v>6158238484.0176687</v>
      </c>
      <c r="FV30">
        <f>SUM('Yearly Emission'!FS55:'Yearly Emission'!FS84)</f>
        <v>2032.5</v>
      </c>
      <c r="FW30">
        <f>SUM('Yearly Emission'!FT55:'Yearly Emission'!FT84)</f>
        <v>39841020851.519028</v>
      </c>
      <c r="FX30">
        <f>SUM('Yearly Emission'!FU55:'Yearly Emission'!FU84)</f>
        <v>18259380498.18523</v>
      </c>
      <c r="FY30">
        <f>SUM('Yearly Emission'!FV55:'Yearly Emission'!FV84)</f>
        <v>5943872646.5667896</v>
      </c>
      <c r="FZ30">
        <f>SUM('Yearly Emission'!FW55:'Yearly Emission'!FW84)</f>
        <v>3030705472.6682205</v>
      </c>
      <c r="GA30">
        <f>SUM('Yearly Emission'!FX55:'Yearly Emission'!FX84)</f>
        <v>24364753522.977234</v>
      </c>
      <c r="GB30">
        <f>SUM('Yearly Emission'!FY55:'Yearly Emission'!FY84)</f>
        <v>1721715998.2498782</v>
      </c>
      <c r="GC30">
        <f>SUM('Yearly Emission'!FZ55:'Yearly Emission'!FZ84)</f>
        <v>2612131864.4234347</v>
      </c>
      <c r="GD30">
        <f>SUM('Yearly Emission'!GA55:'Yearly Emission'!GA84)</f>
        <v>14018353983.248585</v>
      </c>
      <c r="GE30">
        <f>SUM('Yearly Emission'!GB55:'Yearly Emission'!GB84)</f>
        <v>45236595363.479034</v>
      </c>
      <c r="GF30">
        <f>SUM('Yearly Emission'!GC55:'Yearly Emission'!GC84)</f>
        <v>7092435633.1280432</v>
      </c>
      <c r="GG30">
        <f>SUM('Yearly Emission'!GD55:'Yearly Emission'!GD84)</f>
        <v>7537508830.9024134</v>
      </c>
      <c r="GH30">
        <f>SUM('Yearly Emission'!GE55:'Yearly Emission'!GE84)</f>
        <v>1930349146.0022674</v>
      </c>
      <c r="GI30">
        <f>SUM('Yearly Emission'!GF55:'Yearly Emission'!GF84)</f>
        <v>3162115765.3528137</v>
      </c>
      <c r="GJ30">
        <f>SUM('Yearly Emission'!GG55:'Yearly Emission'!GG84)</f>
        <v>4051657793.8309627</v>
      </c>
      <c r="GK30">
        <f>SUM('Yearly Emission'!GH55:'Yearly Emission'!GH84)</f>
        <v>3059147592.2455087</v>
      </c>
      <c r="GL30">
        <f>SUM('Yearly Emission'!GI55:'Yearly Emission'!GI84)</f>
        <v>19095974812.631245</v>
      </c>
      <c r="GN30">
        <f>SUM('Yearly Emission'!GK55:'Yearly Emission'!GK84)</f>
        <v>34034337695.934254</v>
      </c>
      <c r="GO30">
        <f>SUM('Yearly Emission'!GL55:'Yearly Emission'!GL84)</f>
        <v>15338225131.540884</v>
      </c>
      <c r="GP30">
        <f>SUM('Yearly Emission'!GM55:'Yearly Emission'!GM84)</f>
        <v>5006110769.9706678</v>
      </c>
      <c r="GQ30">
        <f>SUM('Yearly Emission'!GN55:'Yearly Emission'!GN84)</f>
        <v>2554364271.5762115</v>
      </c>
      <c r="GR30">
        <f>SUM('Yearly Emission'!GO55:'Yearly Emission'!GO84)</f>
        <v>20389068864.509506</v>
      </c>
      <c r="GS30">
        <f>SUM('Yearly Emission'!GP55:'Yearly Emission'!GP84)</f>
        <v>1337541160.6954544</v>
      </c>
      <c r="GT30">
        <f>SUM('Yearly Emission'!GQ55:'Yearly Emission'!GQ84)</f>
        <v>2127407641.4842782</v>
      </c>
      <c r="GU30">
        <f>SUM('Yearly Emission'!GR55:'Yearly Emission'!GR84)</f>
        <v>11632341876.639338</v>
      </c>
      <c r="GV30">
        <f>SUM('Yearly Emission'!GS55:'Yearly Emission'!GS84)</f>
        <v>36395918133.248108</v>
      </c>
      <c r="GW30">
        <f>SUM('Yearly Emission'!GT55:'Yearly Emission'!GT84)</f>
        <v>5667260445.8624229</v>
      </c>
      <c r="GX30">
        <f>SUM('Yearly Emission'!GU55:'Yearly Emission'!GU84)</f>
        <v>6304813483.8453979</v>
      </c>
      <c r="GY30">
        <f>SUM('Yearly Emission'!GV55:'Yearly Emission'!GV84)</f>
        <v>1526605765.9471612</v>
      </c>
      <c r="GZ30">
        <f>SUM('Yearly Emission'!GW55:'Yearly Emission'!GW84)</f>
        <v>2593820538.6095414</v>
      </c>
      <c r="HA30">
        <f>SUM('Yearly Emission'!GX55:'Yearly Emission'!GX84)</f>
        <v>3213377331.6480665</v>
      </c>
      <c r="HB30">
        <f>SUM('Yearly Emission'!GY55:'Yearly Emission'!GY84)</f>
        <v>2495921340.7153416</v>
      </c>
      <c r="HC30">
        <f>SUM('Yearly Emission'!GZ55:'Yearly Emission'!GZ84)</f>
        <v>15344081679.966978</v>
      </c>
      <c r="HE30">
        <f>SUM('Yearly Emission'!HB55:'Yearly Emission'!HB84)</f>
        <v>31164752589.637474</v>
      </c>
      <c r="HF30">
        <f>SUM('Yearly Emission'!HC55:'Yearly Emission'!HC84)</f>
        <v>12426089891.611963</v>
      </c>
      <c r="HG30">
        <f>SUM('Yearly Emission'!HD55:'Yearly Emission'!HD84)</f>
        <v>4267692129.5040607</v>
      </c>
      <c r="HH30">
        <f>SUM('Yearly Emission'!HE55:'Yearly Emission'!HE84)</f>
        <v>2098197112.5163569</v>
      </c>
      <c r="HI30">
        <f>SUM('Yearly Emission'!HF55:'Yearly Emission'!HF84)</f>
        <v>16430972084.517262</v>
      </c>
      <c r="HJ30">
        <f>SUM('Yearly Emission'!HG55:'Yearly Emission'!HG84)</f>
        <v>953332305.3378098</v>
      </c>
      <c r="HK30">
        <f>SUM('Yearly Emission'!HH55:'Yearly Emission'!HH84)</f>
        <v>1642683418.5451193</v>
      </c>
      <c r="HL30">
        <f>SUM('Yearly Emission'!HI55:'Yearly Emission'!HI84)</f>
        <v>9249448167.3852882</v>
      </c>
      <c r="HM30">
        <f>SUM('Yearly Emission'!HJ55:'Yearly Emission'!HJ84)</f>
        <v>27555240903.017178</v>
      </c>
      <c r="HN30">
        <f>SUM('Yearly Emission'!HK55:'Yearly Emission'!HK84)</f>
        <v>4242085258.5968089</v>
      </c>
      <c r="HO30">
        <f>SUM('Yearly Emission'!HL55:'Yearly Emission'!HL84)</f>
        <v>5766000818.9348288</v>
      </c>
      <c r="HP30">
        <f>SUM('Yearly Emission'!HM55:'Yearly Emission'!HM84)</f>
        <v>1122860914.6028712</v>
      </c>
      <c r="HQ30">
        <f>SUM('Yearly Emission'!HN55:'Yearly Emission'!HN84)</f>
        <v>2025525311.8662684</v>
      </c>
      <c r="HR30">
        <f>SUM('Yearly Emission'!HO55:'Yearly Emission'!HO84)</f>
        <v>2378397526.5001993</v>
      </c>
      <c r="HS30">
        <f>SUM('Yearly Emission'!HP55:'Yearly Emission'!HP84)</f>
        <v>1932802766.0273371</v>
      </c>
      <c r="HT30">
        <f>SUM('Yearly Emission'!HQ55:'Yearly Emission'!HQ84)</f>
        <v>11592188547.302725</v>
      </c>
      <c r="HV30">
        <f>SUM('Yearly Emission'!HS55:'Yearly Emission'!HS84)</f>
        <v>29776574518.502625</v>
      </c>
      <c r="HW30">
        <f>SUM('Yearly Emission'!HT55:'Yearly Emission'!HT84)</f>
        <v>11135868464.048712</v>
      </c>
      <c r="HX30">
        <f>SUM('Yearly Emission'!HU55:'Yearly Emission'!HU84)</f>
        <v>4179247029.8994951</v>
      </c>
      <c r="HY30">
        <f>SUM('Yearly Emission'!HV55:'Yearly Emission'!HV84)</f>
        <v>2034549415.3169911</v>
      </c>
      <c r="HZ30">
        <f>SUM('Yearly Emission'!HW55:'Yearly Emission'!HW84)</f>
        <v>13930828995.92753</v>
      </c>
      <c r="IA30">
        <f>SUM('Yearly Emission'!HX55:'Yearly Emission'!HX84)</f>
        <v>570512790.17870843</v>
      </c>
      <c r="IB30">
        <f>SUM('Yearly Emission'!HY55:'Yearly Emission'!HY84)</f>
        <v>1206905200.9043577</v>
      </c>
      <c r="IC30">
        <f>SUM('Yearly Emission'!HZ55:'Yearly Emission'!HZ84)</f>
        <v>8479707852.7557507</v>
      </c>
      <c r="ID30">
        <f>SUM('Yearly Emission'!IA55:'Yearly Emission'!IA84)</f>
        <v>23409980143.490051</v>
      </c>
      <c r="IE30">
        <f>SUM('Yearly Emission'!IB55:'Yearly Emission'!IB84)</f>
        <v>3037515499.8466401</v>
      </c>
      <c r="IF30">
        <f>SUM('Yearly Emission'!IC55:'Yearly Emission'!IC84)</f>
        <v>5564594220.6068792</v>
      </c>
      <c r="IG30">
        <f>SUM('Yearly Emission'!ID55:'Yearly Emission'!ID84)</f>
        <v>720333970.86275196</v>
      </c>
      <c r="IH30">
        <f>SUM('Yearly Emission'!IE55:'Yearly Emission'!IE84)</f>
        <v>1526543998.496594</v>
      </c>
      <c r="II30">
        <f>SUM('Yearly Emission'!IF55:'Yearly Emission'!IF84)</f>
        <v>2062971672.0910122</v>
      </c>
      <c r="IJ30">
        <f>SUM('Yearly Emission'!IG55:'Yearly Emission'!IG84)</f>
        <v>1619200584.6723928</v>
      </c>
      <c r="IK30">
        <f>SUM('Yearly Emission'!IH55:'Yearly Emission'!IH84)</f>
        <v>8162431912.2543707</v>
      </c>
      <c r="IM30">
        <f>SUM('Yearly Emission'!IJ55:'Yearly Emission'!IJ84)</f>
        <v>28832541327.774937</v>
      </c>
      <c r="IN30">
        <f>SUM('Yearly Emission'!IK55:'Yearly Emission'!IK84)</f>
        <v>10825217226.243679</v>
      </c>
      <c r="IO30">
        <f>SUM('Yearly Emission'!IL55:'Yearly Emission'!IL84)</f>
        <v>4094535169.3180423</v>
      </c>
      <c r="IP30">
        <f>SUM('Yearly Emission'!IM55:'Yearly Emission'!IM84)</f>
        <v>1994361508.012007</v>
      </c>
      <c r="IQ30">
        <f>SUM('Yearly Emission'!IN55:'Yearly Emission'!IN84)</f>
        <v>13478663936.068079</v>
      </c>
      <c r="IR30">
        <f>SUM('Yearly Emission'!IO55:'Yearly Emission'!IO84)</f>
        <v>332850933.43588358</v>
      </c>
      <c r="IS30">
        <f>SUM('Yearly Emission'!IP55:'Yearly Emission'!IP84)</f>
        <v>1184000389.424777</v>
      </c>
      <c r="IT30">
        <f>SUM('Yearly Emission'!IQ55:'Yearly Emission'!IQ84)</f>
        <v>8257466537.2569981</v>
      </c>
      <c r="IU30">
        <f>SUM('Yearly Emission'!IR55:'Yearly Emission'!IR84)</f>
        <v>22369309132.729935</v>
      </c>
      <c r="IV30">
        <f>SUM('Yearly Emission'!IS55:'Yearly Emission'!IS84)</f>
        <v>2864420412.5870576</v>
      </c>
      <c r="IW30">
        <f>SUM('Yearly Emission'!IT55:'Yearly Emission'!IT84)</f>
        <v>5441540224.95965</v>
      </c>
      <c r="IX30">
        <f>SUM('Yearly Emission'!IU55:'Yearly Emission'!IU84)</f>
        <v>590695453.36946034</v>
      </c>
      <c r="IY30">
        <f>SUM('Yearly Emission'!IV55:'Yearly Emission'!IV84)</f>
        <v>1460104450.0081735</v>
      </c>
      <c r="IZ30">
        <f>SUM('Yearly Emission'!IW55:'Yearly Emission'!IW84)</f>
        <v>1923725398.8596647</v>
      </c>
      <c r="JA30">
        <f>SUM('Yearly Emission'!IX55:'Yearly Emission'!IX84)</f>
        <v>1510460087.9711297</v>
      </c>
      <c r="JB30">
        <f>SUM('Yearly Emission'!IY55:'Yearly Emission'!IY84)</f>
        <v>7768802335.8554249</v>
      </c>
    </row>
    <row r="31" spans="4:262" x14ac:dyDescent="0.25">
      <c r="D31">
        <v>2048</v>
      </c>
      <c r="E31">
        <f>SUM('Yearly Emission'!B56:'Yearly Emission'!B85)</f>
        <v>30789315360.760014</v>
      </c>
      <c r="F31">
        <f>SUM('Yearly Emission'!C56:'Yearly Emission'!C85)</f>
        <v>20265563216.401268</v>
      </c>
      <c r="G31">
        <f>SUM('Yearly Emission'!D56:'Yearly Emission'!D85)</f>
        <v>5313397105.8754549</v>
      </c>
      <c r="H31">
        <f>SUM('Yearly Emission'!E56:'Yearly Emission'!E85)</f>
        <v>2923568826.8697615</v>
      </c>
      <c r="I31">
        <f>SUM('Yearly Emission'!F56:'Yearly Emission'!F85)</f>
        <v>25292105397.031754</v>
      </c>
      <c r="J31">
        <f>SUM('Yearly Emission'!G56:'Yearly Emission'!G85)</f>
        <v>2137528601.5193529</v>
      </c>
      <c r="K31">
        <f>SUM('Yearly Emission'!H56:'Yearly Emission'!H85)</f>
        <v>2890300037.0751886</v>
      </c>
      <c r="L31">
        <f>SUM('Yearly Emission'!I56:'Yearly Emission'!I85)</f>
        <v>8407249281.9359541</v>
      </c>
      <c r="M31">
        <f>SUM('Yearly Emission'!J56:'Yearly Emission'!J85)</f>
        <v>45898631710.152893</v>
      </c>
      <c r="N31">
        <f>SUM('Yearly Emission'!K56:'Yearly Emission'!K85)</f>
        <v>8304879596.9886694</v>
      </c>
      <c r="O31">
        <f>SUM('Yearly Emission'!L56:'Yearly Emission'!L85)</f>
        <v>8435359713.7164621</v>
      </c>
      <c r="P31">
        <f>SUM('Yearly Emission'!M56:'Yearly Emission'!M85)</f>
        <v>1310423868.5565736</v>
      </c>
      <c r="Q31">
        <f>SUM('Yearly Emission'!N56:'Yearly Emission'!N85)</f>
        <v>4154891694.5367737</v>
      </c>
      <c r="R31">
        <f>SUM('Yearly Emission'!O56:'Yearly Emission'!O85)</f>
        <v>3747329998.5979853</v>
      </c>
      <c r="S31">
        <f>SUM('Yearly Emission'!P56:'Yearly Emission'!P85)</f>
        <v>3397914126.9736853</v>
      </c>
      <c r="T31">
        <f>SUM('Yearly Emission'!Q56:'Yearly Emission'!Q85)</f>
        <v>14619563496.875168</v>
      </c>
      <c r="V31">
        <f>SUM('Yearly Emission'!S56:'Yearly Emission'!S85)</f>
        <v>25876396724.979179</v>
      </c>
      <c r="W31">
        <f>SUM('Yearly Emission'!T56:'Yearly Emission'!T85)</f>
        <v>15905025454.749645</v>
      </c>
      <c r="X31">
        <f>SUM('Yearly Emission'!U56:'Yearly Emission'!U85)</f>
        <v>4223417583.3347387</v>
      </c>
      <c r="Y31">
        <f>SUM('Yearly Emission'!V56:'Yearly Emission'!V85)</f>
        <v>2300024259.7587304</v>
      </c>
      <c r="Z31">
        <f>SUM('Yearly Emission'!W56:'Yearly Emission'!W85)</f>
        <v>20070277570.449066</v>
      </c>
      <c r="AA31">
        <f>SUM('Yearly Emission'!X56:'Yearly Emission'!X85)</f>
        <v>1659440603.5306032</v>
      </c>
      <c r="AB31">
        <f>SUM('Yearly Emission'!Y56:'Yearly Emission'!Y85)</f>
        <v>2253234053.7670126</v>
      </c>
      <c r="AC31">
        <f>SUM('Yearly Emission'!Z56:'Yearly Emission'!Z85)</f>
        <v>6595396949.8491516</v>
      </c>
      <c r="AD31">
        <f>SUM('Yearly Emission'!AA56:'Yearly Emission'!AA85)</f>
        <v>36326956556.412956</v>
      </c>
      <c r="AE31">
        <f>SUM('Yearly Emission'!AB56:'Yearly Emission'!AB85)</f>
        <v>6460262991.3440514</v>
      </c>
      <c r="AF31">
        <f>SUM('Yearly Emission'!AC56:'Yearly Emission'!AC85)</f>
        <v>6577589506.2439842</v>
      </c>
      <c r="AG31">
        <f>SUM('Yearly Emission'!AD56:'Yearly Emission'!AD85)</f>
        <v>1021766450.7545978</v>
      </c>
      <c r="AH31">
        <f>SUM('Yearly Emission'!AE56:'Yearly Emission'!AE85)</f>
        <v>3253555962.7680225</v>
      </c>
      <c r="AI31">
        <f>SUM('Yearly Emission'!AF56:'Yearly Emission'!AF85)</f>
        <v>2911597885.1524634</v>
      </c>
      <c r="AJ31">
        <f>SUM('Yearly Emission'!AG56:'Yearly Emission'!AG85)</f>
        <v>2644650649.0487137</v>
      </c>
      <c r="AK31">
        <f>SUM('Yearly Emission'!AH56:'Yearly Emission'!AH85)</f>
        <v>11436482880.755833</v>
      </c>
      <c r="AM31">
        <f>SUM('Yearly Emission'!AJ56:'Yearly Emission'!AJ85)</f>
        <v>24455083793.447746</v>
      </c>
      <c r="AN31">
        <f>SUM('Yearly Emission'!AK56:'Yearly Emission'!AK85)</f>
        <v>11550464837.353024</v>
      </c>
      <c r="AO31">
        <f>SUM('Yearly Emission'!AL56:'Yearly Emission'!AL85)</f>
        <v>3145460970.0553756</v>
      </c>
      <c r="AP31">
        <f>SUM('Yearly Emission'!AM56:'Yearly Emission'!AM85)</f>
        <v>1679177293.93432</v>
      </c>
      <c r="AQ31">
        <f>SUM('Yearly Emission'!AN56:'Yearly Emission'!AN85)</f>
        <v>17084444078.063713</v>
      </c>
      <c r="AR31">
        <f>SUM('Yearly Emission'!AO56:'Yearly Emission'!AO85)</f>
        <v>1181352605.5418527</v>
      </c>
      <c r="AS31">
        <f>SUM('Yearly Emission'!AP56:'Yearly Emission'!AP85)</f>
        <v>1617766523.0375533</v>
      </c>
      <c r="AT31">
        <f>SUM('Yearly Emission'!AQ56:'Yearly Emission'!AQ85)</f>
        <v>4785252377.9449921</v>
      </c>
      <c r="AU31">
        <f>SUM('Yearly Emission'!AR56:'Yearly Emission'!AR85)</f>
        <v>27182721104.08255</v>
      </c>
      <c r="AV31">
        <f>SUM('Yearly Emission'!AS56:'Yearly Emission'!AS85)</f>
        <v>4615646385.6994247</v>
      </c>
      <c r="AW31">
        <f>SUM('Yearly Emission'!AT56:'Yearly Emission'!AT85)</f>
        <v>4719819298.7715063</v>
      </c>
      <c r="AX31">
        <f>SUM('Yearly Emission'!AU56:'Yearly Emission'!AU85)</f>
        <v>733375377.73995173</v>
      </c>
      <c r="AY31">
        <f>SUM('Yearly Emission'!AV56:'Yearly Emission'!AV85)</f>
        <v>2352288607.7974701</v>
      </c>
      <c r="AZ31">
        <f>SUM('Yearly Emission'!AW56:'Yearly Emission'!AW85)</f>
        <v>2075865771.706929</v>
      </c>
      <c r="BA31">
        <f>SUM('Yearly Emission'!AX56:'Yearly Emission'!AX85)</f>
        <v>1891387171.1237388</v>
      </c>
      <c r="BB31">
        <f>SUM('Yearly Emission'!AY56:'Yearly Emission'!AY85)</f>
        <v>8253566016.4227171</v>
      </c>
      <c r="BD31">
        <f>SUM('Yearly Emission'!BA56:'Yearly Emission'!BA85)</f>
        <v>23372734977.277485</v>
      </c>
      <c r="BE31">
        <f>SUM('Yearly Emission'!BB56:'Yearly Emission'!BB85)</f>
        <v>8933214757.6436119</v>
      </c>
      <c r="BF31">
        <f>SUM('Yearly Emission'!BC56:'Yearly Emission'!BC85)</f>
        <v>2673731954.103178</v>
      </c>
      <c r="BG31">
        <f>SUM('Yearly Emission'!BD56:'Yearly Emission'!BD85)</f>
        <v>1516501941.1671879</v>
      </c>
      <c r="BH31">
        <f>SUM('Yearly Emission'!BE56:'Yearly Emission'!BE85)</f>
        <v>15429525559.123693</v>
      </c>
      <c r="BI31">
        <f>SUM('Yearly Emission'!BF56:'Yearly Emission'!BF85)</f>
        <v>703283597.88160956</v>
      </c>
      <c r="BJ31">
        <f>SUM('Yearly Emission'!BG56:'Yearly Emission'!BG85)</f>
        <v>1000722602.4206476</v>
      </c>
      <c r="BK31">
        <f>SUM('Yearly Emission'!BH56:'Yearly Emission'!BH85)</f>
        <v>3541413368.0802722</v>
      </c>
      <c r="BL31">
        <f>SUM('Yearly Emission'!BI56:'Yearly Emission'!BI85)</f>
        <v>21306174599.765102</v>
      </c>
      <c r="BM31">
        <f>SUM('Yearly Emission'!BJ56:'Yearly Emission'!BJ85)</f>
        <v>2775121551.2885103</v>
      </c>
      <c r="BN31">
        <f>SUM('Yearly Emission'!BK56:'Yearly Emission'!BK85)</f>
        <v>3349054459.3222456</v>
      </c>
      <c r="BO31">
        <f>SUM('Yearly Emission'!BL56:'Yearly Emission'!BL85)</f>
        <v>455962698.27283812</v>
      </c>
      <c r="BP31">
        <f>SUM('Yearly Emission'!BM56:'Yearly Emission'!BM85)</f>
        <v>1804390624.6540492</v>
      </c>
      <c r="BQ31">
        <f>SUM('Yearly Emission'!BN56:'Yearly Emission'!BN85)</f>
        <v>1465278504.5839415</v>
      </c>
      <c r="BR31">
        <f>SUM('Yearly Emission'!BO56:'Yearly Emission'!BO85)</f>
        <v>1150859435.094785</v>
      </c>
      <c r="BS31">
        <f>SUM('Yearly Emission'!BP56:'Yearly Emission'!BP85)</f>
        <v>6412988251.1365433</v>
      </c>
      <c r="BU31">
        <f>SUM('Yearly Emission'!BR56:'Yearly Emission'!BR85)</f>
        <v>22516876559.318531</v>
      </c>
      <c r="BV31">
        <f>SUM('Yearly Emission'!BS56:'Yearly Emission'!BS85)</f>
        <v>8467770686.6352062</v>
      </c>
      <c r="BW31">
        <f>SUM('Yearly Emission'!BT56:'Yearly Emission'!BT85)</f>
        <v>2606171452.9571118</v>
      </c>
      <c r="BX31">
        <f>SUM('Yearly Emission'!BU56:'Yearly Emission'!BU85)</f>
        <v>1456881502.9716191</v>
      </c>
      <c r="BY31">
        <f>SUM('Yearly Emission'!BV56:'Yearly Emission'!BV85)</f>
        <v>14460352712.806604</v>
      </c>
      <c r="BZ31">
        <f>SUM('Yearly Emission'!BW56:'Yearly Emission'!BW85)</f>
        <v>508629974.06098795</v>
      </c>
      <c r="CA31">
        <f>SUM('Yearly Emission'!BX56:'Yearly Emission'!BX85)</f>
        <v>972390354.2434665</v>
      </c>
      <c r="CB31">
        <f>SUM('Yearly Emission'!BY56:'Yearly Emission'!BY85)</f>
        <v>3299928669.064117</v>
      </c>
      <c r="CC31">
        <f>SUM('Yearly Emission'!BZ56:'Yearly Emission'!BZ85)</f>
        <v>19401581255.526867</v>
      </c>
      <c r="CD31">
        <f>SUM('Yearly Emission'!CA56:'Yearly Emission'!CA85)</f>
        <v>2283405781.7664113</v>
      </c>
      <c r="CE31">
        <f>SUM('Yearly Emission'!CB56:'Yearly Emission'!CB85)</f>
        <v>2948350657.9025664</v>
      </c>
      <c r="CF31">
        <f>SUM('Yearly Emission'!CC56:'Yearly Emission'!CC85)</f>
        <v>420356305.86297631</v>
      </c>
      <c r="CG31">
        <f>SUM('Yearly Emission'!CD56:'Yearly Emission'!CD85)</f>
        <v>1600510783.5082104</v>
      </c>
      <c r="CH31">
        <f>SUM('Yearly Emission'!CE56:'Yearly Emission'!CE85)</f>
        <v>1188196526.1082935</v>
      </c>
      <c r="CI31">
        <f>SUM('Yearly Emission'!CF56:'Yearly Emission'!CF85)</f>
        <v>950081335.09781921</v>
      </c>
      <c r="CJ31">
        <f>SUM('Yearly Emission'!CG56:'Yearly Emission'!CG85)</f>
        <v>5570465072.9435682</v>
      </c>
      <c r="CM31">
        <f>SUM('Yearly Emission'!CJ56:'Yearly Emission'!CJ85)</f>
        <v>2033.5</v>
      </c>
      <c r="CN31">
        <f>SUM('Yearly Emission'!CK56:'Yearly Emission'!CK85)</f>
        <v>48262708431.395294</v>
      </c>
      <c r="CO31">
        <f>SUM('Yearly Emission'!CL56:'Yearly Emission'!CL85)</f>
        <v>18640613709.821053</v>
      </c>
      <c r="CP31">
        <f>SUM('Yearly Emission'!CM56:'Yearly Emission'!CM85)</f>
        <v>5099887835.3990993</v>
      </c>
      <c r="CQ31">
        <f>SUM('Yearly Emission'!CN56:'Yearly Emission'!CN85)</f>
        <v>3092064491.3830886</v>
      </c>
      <c r="CR31">
        <f>SUM('Yearly Emission'!CO56:'Yearly Emission'!CO85)</f>
        <v>29579829822.901871</v>
      </c>
      <c r="CS31">
        <f>SUM('Yearly Emission'!CP56:'Yearly Emission'!CP85)</f>
        <v>2515302805.2788005</v>
      </c>
      <c r="CT31">
        <f>SUM('Yearly Emission'!CQ56:'Yearly Emission'!CQ85)</f>
        <v>2600514745.1304908</v>
      </c>
      <c r="CU31">
        <f>SUM('Yearly Emission'!CR56:'Yearly Emission'!CR85)</f>
        <v>9781101088.0131378</v>
      </c>
      <c r="CV31">
        <f>SUM('Yearly Emission'!CS56:'Yearly Emission'!CS85)</f>
        <v>46065884641.852509</v>
      </c>
      <c r="CW31">
        <f>SUM('Yearly Emission'!CT56:'Yearly Emission'!CT85)</f>
        <v>7558213921.7501078</v>
      </c>
      <c r="CX31">
        <f>SUM('Yearly Emission'!CU56:'Yearly Emission'!CU85)</f>
        <v>11009248404.508562</v>
      </c>
      <c r="CY31">
        <f>SUM('Yearly Emission'!CV56:'Yearly Emission'!CV85)</f>
        <v>1653000578.2312229</v>
      </c>
      <c r="CZ31">
        <f>SUM('Yearly Emission'!CW56:'Yearly Emission'!CW85)</f>
        <v>4332323192.2075586</v>
      </c>
      <c r="DA31">
        <f>SUM('Yearly Emission'!CX56:'Yearly Emission'!CX85)</f>
        <v>3945094549.7161231</v>
      </c>
      <c r="DB31">
        <f>SUM('Yearly Emission'!CY56:'Yearly Emission'!CY85)</f>
        <v>3508723438.7535133</v>
      </c>
      <c r="DC31">
        <f>SUM('Yearly Emission'!CZ56:'Yearly Emission'!CZ85)</f>
        <v>14085976100.783182</v>
      </c>
      <c r="DE31">
        <f>SUM('Yearly Emission'!DB56:'Yearly Emission'!DB85)</f>
        <v>38132633116.723923</v>
      </c>
      <c r="DF31">
        <f>SUM('Yearly Emission'!DC56:'Yearly Emission'!DC85)</f>
        <v>14907071483.244143</v>
      </c>
      <c r="DG31">
        <f>SUM('Yearly Emission'!DD56:'Yearly Emission'!DD85)</f>
        <v>4235375558.7877297</v>
      </c>
      <c r="DH31">
        <f>SUM('Yearly Emission'!DE56:'Yearly Emission'!DE85)</f>
        <v>2444627701.1077604</v>
      </c>
      <c r="DI31">
        <f>SUM('Yearly Emission'!DF56:'Yearly Emission'!DF85)</f>
        <v>23909676534.178181</v>
      </c>
      <c r="DJ31">
        <f>SUM('Yearly Emission'!DG56:'Yearly Emission'!DG85)</f>
        <v>1941921280.8471277</v>
      </c>
      <c r="DK31">
        <f>SUM('Yearly Emission'!DH56:'Yearly Emission'!DH85)</f>
        <v>2073431904.4989479</v>
      </c>
      <c r="DL31">
        <f>SUM('Yearly Emission'!DI56:'Yearly Emission'!DI85)</f>
        <v>7752102489.2123861</v>
      </c>
      <c r="DM31">
        <f>SUM('Yearly Emission'!DJ56:'Yearly Emission'!DJ85)</f>
        <v>36454664629.029182</v>
      </c>
      <c r="DN31">
        <f>SUM('Yearly Emission'!DK56:'Yearly Emission'!DK85)</f>
        <v>5890262620.7796926</v>
      </c>
      <c r="DO31">
        <f>SUM('Yearly Emission'!DL56:'Yearly Emission'!DL85)</f>
        <v>8684927966.3733501</v>
      </c>
      <c r="DP31">
        <f>SUM('Yearly Emission'!DM56:'Yearly Emission'!DM85)</f>
        <v>1282585203.5574689</v>
      </c>
      <c r="DQ31">
        <f>SUM('Yearly Emission'!DN56:'Yearly Emission'!DN85)</f>
        <v>3414189518.5631285</v>
      </c>
      <c r="DR31">
        <f>SUM('Yearly Emission'!DO56:'Yearly Emission'!DO85)</f>
        <v>3188884733.5278673</v>
      </c>
      <c r="DS31">
        <f>SUM('Yearly Emission'!DP56:'Yearly Emission'!DP85)</f>
        <v>2747804081.9947877</v>
      </c>
      <c r="DT31">
        <f>SUM('Yearly Emission'!DQ56:'Yearly Emission'!DQ85)</f>
        <v>11152699463.177326</v>
      </c>
      <c r="DV31">
        <f>SUM('Yearly Emission'!DS56:'Yearly Emission'!DS85)</f>
        <v>28496128499.842655</v>
      </c>
      <c r="DW31">
        <f>SUM('Yearly Emission'!DT56:'Yearly Emission'!DT85)</f>
        <v>11641249928.453764</v>
      </c>
      <c r="DX31">
        <f>SUM('Yearly Emission'!DU56:'Yearly Emission'!DU85)</f>
        <v>3861737972.7164202</v>
      </c>
      <c r="DY31">
        <f>SUM('Yearly Emission'!DV56:'Yearly Emission'!DV85)</f>
        <v>1867852859.2410178</v>
      </c>
      <c r="DZ31">
        <f>SUM('Yearly Emission'!DW56:'Yearly Emission'!DW85)</f>
        <v>18497524994.7061</v>
      </c>
      <c r="EA31">
        <f>SUM('Yearly Emission'!DX56:'Yearly Emission'!DX85)</f>
        <v>1368903374.6906722</v>
      </c>
      <c r="EB31">
        <f>SUM('Yearly Emission'!DY56:'Yearly Emission'!DY85)</f>
        <v>1570328513.6632824</v>
      </c>
      <c r="EC31">
        <f>SUM('Yearly Emission'!DZ56:'Yearly Emission'!DZ85)</f>
        <v>5723103890.4116402</v>
      </c>
      <c r="ED31">
        <f>SUM('Yearly Emission'!EA56:'Yearly Emission'!EA85)</f>
        <v>26843444616.205853</v>
      </c>
      <c r="EE31">
        <f>SUM('Yearly Emission'!EB56:'Yearly Emission'!EB85)</f>
        <v>4222311319.8092775</v>
      </c>
      <c r="EF31">
        <f>SUM('Yearly Emission'!EC56:'Yearly Emission'!EC85)</f>
        <v>6592290303.2188206</v>
      </c>
      <c r="EG31">
        <f>SUM('Yearly Emission'!ED56:'Yearly Emission'!ED85)</f>
        <v>912370585.11280441</v>
      </c>
      <c r="EH31">
        <f>SUM('Yearly Emission'!EE56:'Yearly Emission'!EE85)</f>
        <v>2498179974.5193949</v>
      </c>
      <c r="EI31">
        <f>SUM('Yearly Emission'!EF56:'Yearly Emission'!EF85)</f>
        <v>2726286863.0696807</v>
      </c>
      <c r="EJ31">
        <f>SUM('Yearly Emission'!EG56:'Yearly Emission'!EG85)</f>
        <v>1990862969.3286121</v>
      </c>
      <c r="EK31">
        <f>SUM('Yearly Emission'!EH56:'Yearly Emission'!EH85)</f>
        <v>8327152242.2917576</v>
      </c>
      <c r="EM31">
        <f>SUM('Yearly Emission'!EJ56:'Yearly Emission'!EJ85)</f>
        <v>25077814941.585293</v>
      </c>
      <c r="EN31">
        <f>SUM('Yearly Emission'!EK56:'Yearly Emission'!EK85)</f>
        <v>11395213739.956507</v>
      </c>
      <c r="EO31">
        <f>SUM('Yearly Emission'!EL56:'Yearly Emission'!EL85)</f>
        <v>3714835734.744288</v>
      </c>
      <c r="EP31">
        <f>SUM('Yearly Emission'!EM56:'Yearly Emission'!EM85)</f>
        <v>1569209966.1546614</v>
      </c>
      <c r="EQ31">
        <f>SUM('Yearly Emission'!EN56:'Yearly Emission'!EN85)</f>
        <v>15303648810.769058</v>
      </c>
      <c r="ER31">
        <f>SUM('Yearly Emission'!EO56:'Yearly Emission'!EO85)</f>
        <v>814171905.66510868</v>
      </c>
      <c r="ES31">
        <f>SUM('Yearly Emission'!EP56:'Yearly Emission'!EP85)</f>
        <v>1265627494.7680724</v>
      </c>
      <c r="ET31">
        <f>SUM('Yearly Emission'!EQ56:'Yearly Emission'!EQ85)</f>
        <v>4537995160.7947054</v>
      </c>
      <c r="EU31">
        <f>SUM('Yearly Emission'!ER56:'Yearly Emission'!ER85)</f>
        <v>21037982172.384048</v>
      </c>
      <c r="EV31">
        <f>SUM('Yearly Emission'!ES56:'Yearly Emission'!ES85)</f>
        <v>2686401564.6716051</v>
      </c>
      <c r="EW31">
        <f>SUM('Yearly Emission'!ET56:'Yearly Emission'!ET85)</f>
        <v>5583071866.6400251</v>
      </c>
      <c r="EX31">
        <f>SUM('Yearly Emission'!EU56:'Yearly Emission'!EU85)</f>
        <v>579268145.73347127</v>
      </c>
      <c r="EY31">
        <f>SUM('Yearly Emission'!EV56:'Yearly Emission'!EV85)</f>
        <v>1925216933.8896723</v>
      </c>
      <c r="EZ31">
        <f>SUM('Yearly Emission'!EW56:'Yearly Emission'!EW85)</f>
        <v>2459955507.611515</v>
      </c>
      <c r="FA31">
        <f>SUM('Yearly Emission'!EX56:'Yearly Emission'!EX85)</f>
        <v>1514050713.3992348</v>
      </c>
      <c r="FB31">
        <f>SUM('Yearly Emission'!EY56:'Yearly Emission'!EY85)</f>
        <v>6895466854.0395384</v>
      </c>
      <c r="FD31">
        <f>SUM('Yearly Emission'!FA56:'Yearly Emission'!FA85)</f>
        <v>24399155616.488903</v>
      </c>
      <c r="FE31">
        <f>SUM('Yearly Emission'!FB56:'Yearly Emission'!FB85)</f>
        <v>11286547687.934917</v>
      </c>
      <c r="FF31">
        <f>SUM('Yearly Emission'!FC56:'Yearly Emission'!FC85)</f>
        <v>3604735439.7590518</v>
      </c>
      <c r="FG31">
        <f>SUM('Yearly Emission'!FD56:'Yearly Emission'!FD85)</f>
        <v>1508291393.0832775</v>
      </c>
      <c r="FH31">
        <f>SUM('Yearly Emission'!FE56:'Yearly Emission'!FE85)</f>
        <v>14403105822.517014</v>
      </c>
      <c r="FI31">
        <f>SUM('Yearly Emission'!FF56:'Yearly Emission'!FF85)</f>
        <v>580565786.96945059</v>
      </c>
      <c r="FJ31">
        <f>SUM('Yearly Emission'!FG56:'Yearly Emission'!FG85)</f>
        <v>1233735248.4334097</v>
      </c>
      <c r="FK31">
        <f>SUM('Yearly Emission'!FH56:'Yearly Emission'!FH85)</f>
        <v>4345276346.8357191</v>
      </c>
      <c r="FL31">
        <f>SUM('Yearly Emission'!FI56:'Yearly Emission'!FI85)</f>
        <v>19134023545.477806</v>
      </c>
      <c r="FM31">
        <f>SUM('Yearly Emission'!FJ56:'Yearly Emission'!FJ85)</f>
        <v>2479914054.8811345</v>
      </c>
      <c r="FN31">
        <f>SUM('Yearly Emission'!FK56:'Yearly Emission'!FK85)</f>
        <v>5052540813.8870583</v>
      </c>
      <c r="FO31">
        <f>SUM('Yearly Emission'!FL56:'Yearly Emission'!FL85)</f>
        <v>492456350.57710469</v>
      </c>
      <c r="FP31">
        <f>SUM('Yearly Emission'!FM56:'Yearly Emission'!FM85)</f>
        <v>1864752457.3725567</v>
      </c>
      <c r="FQ31">
        <f>SUM('Yearly Emission'!FN56:'Yearly Emission'!FN85)</f>
        <v>2284232635.1404386</v>
      </c>
      <c r="FR31">
        <f>SUM('Yearly Emission'!FO56:'Yearly Emission'!FO85)</f>
        <v>1360513738.0447314</v>
      </c>
      <c r="FS31">
        <f>SUM('Yearly Emission'!FP56:'Yearly Emission'!FP85)</f>
        <v>6072636116.8285332</v>
      </c>
      <c r="FV31">
        <f>SUM('Yearly Emission'!FS56:'Yearly Emission'!FS85)</f>
        <v>2033.5</v>
      </c>
      <c r="FW31">
        <f>SUM('Yearly Emission'!FT56:'Yearly Emission'!FT85)</f>
        <v>39566517834.634911</v>
      </c>
      <c r="FX31">
        <f>SUM('Yearly Emission'!FU56:'Yearly Emission'!FU85)</f>
        <v>18121048946.853371</v>
      </c>
      <c r="FY31">
        <f>SUM('Yearly Emission'!FV56:'Yearly Emission'!FV85)</f>
        <v>5802336453.8848991</v>
      </c>
      <c r="FZ31">
        <f>SUM('Yearly Emission'!FW56:'Yearly Emission'!FW85)</f>
        <v>3101981971.6394134</v>
      </c>
      <c r="GA31">
        <f>SUM('Yearly Emission'!FX56:'Yearly Emission'!FX85)</f>
        <v>25318611383.360435</v>
      </c>
      <c r="GB31">
        <f>SUM('Yearly Emission'!FY56:'Yearly Emission'!FY85)</f>
        <v>1876608588.6815875</v>
      </c>
      <c r="GC31">
        <f>SUM('Yearly Emission'!FZ56:'Yearly Emission'!FZ85)</f>
        <v>2641779677.9226894</v>
      </c>
      <c r="GD31">
        <f>SUM('Yearly Emission'!GA56:'Yearly Emission'!GA85)</f>
        <v>14000724587.103745</v>
      </c>
      <c r="GE31">
        <f>SUM('Yearly Emission'!GB56:'Yearly Emission'!GB85)</f>
        <v>45904325780.341194</v>
      </c>
      <c r="GF31">
        <f>SUM('Yearly Emission'!GC56:'Yearly Emission'!GC85)</f>
        <v>7468830190.2618303</v>
      </c>
      <c r="GG31">
        <f>SUM('Yearly Emission'!GD56:'Yearly Emission'!GD85)</f>
        <v>7709091826.5122032</v>
      </c>
      <c r="GH31">
        <f>SUM('Yearly Emission'!GE56:'Yearly Emission'!GE85)</f>
        <v>1960007204.2717631</v>
      </c>
      <c r="GI31">
        <f>SUM('Yearly Emission'!GF56:'Yearly Emission'!GF85)</f>
        <v>3221470198.9315462</v>
      </c>
      <c r="GJ31">
        <f>SUM('Yearly Emission'!GG56:'Yearly Emission'!GG85)</f>
        <v>4061340426.5625529</v>
      </c>
      <c r="GK31">
        <f>SUM('Yearly Emission'!GH56:'Yearly Emission'!GH85)</f>
        <v>3006810990.9198542</v>
      </c>
      <c r="GL31">
        <f>SUM('Yearly Emission'!GI56:'Yearly Emission'!GI85)</f>
        <v>19651396813.307911</v>
      </c>
      <c r="GN31">
        <f>SUM('Yearly Emission'!GK56:'Yearly Emission'!GK85)</f>
        <v>33625540837.255661</v>
      </c>
      <c r="GO31">
        <f>SUM('Yearly Emission'!GL56:'Yearly Emission'!GL85)</f>
        <v>15183436871.872961</v>
      </c>
      <c r="GP31">
        <f>SUM('Yearly Emission'!GM56:'Yearly Emission'!GM85)</f>
        <v>4846648445.9846535</v>
      </c>
      <c r="GQ31">
        <f>SUM('Yearly Emission'!GN56:'Yearly Emission'!GN85)</f>
        <v>2602461805.1026144</v>
      </c>
      <c r="GR31">
        <f>SUM('Yearly Emission'!GO56:'Yearly Emission'!GO85)</f>
        <v>21055557065.416176</v>
      </c>
      <c r="GS31">
        <f>SUM('Yearly Emission'!GP56:'Yearly Emission'!GP85)</f>
        <v>1452276197.6394002</v>
      </c>
      <c r="GT31">
        <f>SUM('Yearly Emission'!GQ56:'Yearly Emission'!GQ85)</f>
        <v>2144101885.9080393</v>
      </c>
      <c r="GU31">
        <f>SUM('Yearly Emission'!GR56:'Yearly Emission'!GR85)</f>
        <v>11614712480.494497</v>
      </c>
      <c r="GV31">
        <f>SUM('Yearly Emission'!GS56:'Yearly Emission'!GS85)</f>
        <v>36836498754.984344</v>
      </c>
      <c r="GW31">
        <f>SUM('Yearly Emission'!GT56:'Yearly Emission'!GT85)</f>
        <v>5931988026.5687304</v>
      </c>
      <c r="GX31">
        <f>SUM('Yearly Emission'!GU56:'Yearly Emission'!GU85)</f>
        <v>6425837621.3686256</v>
      </c>
      <c r="GY31">
        <f>SUM('Yearly Emission'!GV56:'Yearly Emission'!GV85)</f>
        <v>1543834961.8784716</v>
      </c>
      <c r="GZ31">
        <f>SUM('Yearly Emission'!GW56:'Yearly Emission'!GW85)</f>
        <v>2630996386.2524996</v>
      </c>
      <c r="HA31">
        <f>SUM('Yearly Emission'!GX56:'Yearly Emission'!GX85)</f>
        <v>3218848622.502749</v>
      </c>
      <c r="HB31">
        <f>SUM('Yearly Emission'!GY56:'Yearly Emission'!GY85)</f>
        <v>2444275384.950295</v>
      </c>
      <c r="HC31">
        <f>SUM('Yearly Emission'!GZ56:'Yearly Emission'!GZ85)</f>
        <v>15738224915.751711</v>
      </c>
      <c r="HE31">
        <f>SUM('Yearly Emission'!HB56:'Yearly Emission'!HB85)</f>
        <v>30133721353.240677</v>
      </c>
      <c r="HF31">
        <f>SUM('Yearly Emission'!HC56:'Yearly Emission'!HC85)</f>
        <v>12254844923.607975</v>
      </c>
      <c r="HG31">
        <f>SUM('Yearly Emission'!HD56:'Yearly Emission'!HD85)</f>
        <v>3968633061.1584849</v>
      </c>
      <c r="HH31">
        <f>SUM('Yearly Emission'!HE56:'Yearly Emission'!HE85)</f>
        <v>2120464571.6380675</v>
      </c>
      <c r="HI31">
        <f>SUM('Yearly Emission'!HF56:'Yearly Emission'!HF85)</f>
        <v>16810090625.947416</v>
      </c>
      <c r="HJ31">
        <f>SUM('Yearly Emission'!HG56:'Yearly Emission'!HG85)</f>
        <v>1027909788.7939928</v>
      </c>
      <c r="HK31">
        <f>SUM('Yearly Emission'!HH56:'Yearly Emission'!HH85)</f>
        <v>1646424093.8933864</v>
      </c>
      <c r="HL31">
        <f>SUM('Yearly Emission'!HI56:'Yearly Emission'!HI85)</f>
        <v>9231818771.240448</v>
      </c>
      <c r="HM31">
        <f>SUM('Yearly Emission'!HJ56:'Yearly Emission'!HJ85)</f>
        <v>27768671729.627499</v>
      </c>
      <c r="HN31">
        <f>SUM('Yearly Emission'!HK56:'Yearly Emission'!HK85)</f>
        <v>4395145862.8756351</v>
      </c>
      <c r="HO31">
        <f>SUM('Yearly Emission'!HL56:'Yearly Emission'!HL85)</f>
        <v>5736421912.1768351</v>
      </c>
      <c r="HP31">
        <f>SUM('Yearly Emission'!HM56:'Yearly Emission'!HM85)</f>
        <v>1127661248.1959956</v>
      </c>
      <c r="HQ31">
        <f>SUM('Yearly Emission'!HN56:'Yearly Emission'!HN85)</f>
        <v>2040522573.573452</v>
      </c>
      <c r="HR31">
        <f>SUM('Yearly Emission'!HO56:'Yearly Emission'!HO85)</f>
        <v>2378397526.5001993</v>
      </c>
      <c r="HS31">
        <f>SUM('Yearly Emission'!HP56:'Yearly Emission'!HP85)</f>
        <v>1881847455.8228991</v>
      </c>
      <c r="HT31">
        <f>SUM('Yearly Emission'!HQ56:'Yearly Emission'!HQ85)</f>
        <v>11825053018.195528</v>
      </c>
      <c r="HV31">
        <f>SUM('Yearly Emission'!HS56:'Yearly Emission'!HS85)</f>
        <v>28745543282.105827</v>
      </c>
      <c r="HW31">
        <f>SUM('Yearly Emission'!HT56:'Yearly Emission'!HT85)</f>
        <v>10929445158.723795</v>
      </c>
      <c r="HX31">
        <f>SUM('Yearly Emission'!HU56:'Yearly Emission'!HU85)</f>
        <v>3880187961.5539193</v>
      </c>
      <c r="HY31">
        <f>SUM('Yearly Emission'!HV56:'Yearly Emission'!HV85)</f>
        <v>2010266536.0250456</v>
      </c>
      <c r="HZ31">
        <f>SUM('Yearly Emission'!HW56:'Yearly Emission'!HW85)</f>
        <v>13710024882.877537</v>
      </c>
      <c r="IA31">
        <f>SUM('Yearly Emission'!HX56:'Yearly Emission'!HX85)</f>
        <v>604932720.14712822</v>
      </c>
      <c r="IB31">
        <f>SUM('Yearly Emission'!HY56:'Yearly Emission'!HY85)</f>
        <v>1180345398.1087101</v>
      </c>
      <c r="IC31">
        <f>SUM('Yearly Emission'!HZ56:'Yearly Emission'!HZ85)</f>
        <v>8462078456.6109104</v>
      </c>
      <c r="ID31">
        <f>SUM('Yearly Emission'!IA56:'Yearly Emission'!IA85)</f>
        <v>23150450525.217079</v>
      </c>
      <c r="IE31">
        <f>SUM('Yearly Emission'!IB56:'Yearly Emission'!IB85)</f>
        <v>2955943864.3537154</v>
      </c>
      <c r="IF31">
        <f>SUM('Yearly Emission'!IC56:'Yearly Emission'!IC85)</f>
        <v>5535015313.8488855</v>
      </c>
      <c r="IG31">
        <f>SUM('Yearly Emission'!ID56:'Yearly Emission'!ID85)</f>
        <v>712705442.1176908</v>
      </c>
      <c r="IH31">
        <f>SUM('Yearly Emission'!IE56:'Yearly Emission'!IE85)</f>
        <v>1492486548.225338</v>
      </c>
      <c r="II31">
        <f>SUM('Yearly Emission'!IF56:'Yearly Emission'!IF85)</f>
        <v>2062971672.0910122</v>
      </c>
      <c r="IJ31">
        <f>SUM('Yearly Emission'!IG56:'Yearly Emission'!IG85)</f>
        <v>1564950104.3345647</v>
      </c>
      <c r="IK31">
        <f>SUM('Yearly Emission'!IH56:'Yearly Emission'!IH85)</f>
        <v>8076829545.0652361</v>
      </c>
      <c r="IM31">
        <f>SUM('Yearly Emission'!IJ56:'Yearly Emission'!IJ85)</f>
        <v>27801510091.378139</v>
      </c>
      <c r="IN31">
        <f>SUM('Yearly Emission'!IK56:'Yearly Emission'!IK85)</f>
        <v>10618793920.918762</v>
      </c>
      <c r="IO31">
        <f>SUM('Yearly Emission'!IL56:'Yearly Emission'!IL85)</f>
        <v>3795476100.9724665</v>
      </c>
      <c r="IP31">
        <f>SUM('Yearly Emission'!IM56:'Yearly Emission'!IM85)</f>
        <v>1970078628.7200615</v>
      </c>
      <c r="IQ31">
        <f>SUM('Yearly Emission'!IN56:'Yearly Emission'!IN85)</f>
        <v>13257859823.018085</v>
      </c>
      <c r="IR31">
        <f>SUM('Yearly Emission'!IO56:'Yearly Emission'!IO85)</f>
        <v>328573626.24872047</v>
      </c>
      <c r="IS31">
        <f>SUM('Yearly Emission'!IP56:'Yearly Emission'!IP85)</f>
        <v>1157440586.6291299</v>
      </c>
      <c r="IT31">
        <f>SUM('Yearly Emission'!IQ56:'Yearly Emission'!IQ85)</f>
        <v>8239837141.1121578</v>
      </c>
      <c r="IU31">
        <f>SUM('Yearly Emission'!IR56:'Yearly Emission'!IR85)</f>
        <v>22109779514.456963</v>
      </c>
      <c r="IV31">
        <f>SUM('Yearly Emission'!IS56:'Yearly Emission'!IS85)</f>
        <v>2782848777.0941329</v>
      </c>
      <c r="IW31">
        <f>SUM('Yearly Emission'!IT56:'Yearly Emission'!IT85)</f>
        <v>5411961318.2016563</v>
      </c>
      <c r="IX31">
        <f>SUM('Yearly Emission'!IU56:'Yearly Emission'!IU85)</f>
        <v>567730244.89610195</v>
      </c>
      <c r="IY31">
        <f>SUM('Yearly Emission'!IV56:'Yearly Emission'!IV85)</f>
        <v>1426046999.7369175</v>
      </c>
      <c r="IZ31">
        <f>SUM('Yearly Emission'!IW56:'Yearly Emission'!IW85)</f>
        <v>1923725398.8596647</v>
      </c>
      <c r="JA31">
        <f>SUM('Yearly Emission'!IX56:'Yearly Emission'!IX85)</f>
        <v>1456209607.6333015</v>
      </c>
      <c r="JB31">
        <f>SUM('Yearly Emission'!IY56:'Yearly Emission'!IY85)</f>
        <v>7683199968.6662903</v>
      </c>
    </row>
    <row r="32" spans="4:262" x14ac:dyDescent="0.25">
      <c r="D32">
        <v>2049</v>
      </c>
      <c r="E32">
        <f>SUM('Yearly Emission'!B57:'Yearly Emission'!B86)</f>
        <v>31706595014.935452</v>
      </c>
      <c r="F32">
        <f>SUM('Yearly Emission'!C57:'Yearly Emission'!C86)</f>
        <v>20605299120.730339</v>
      </c>
      <c r="G32">
        <f>SUM('Yearly Emission'!D57:'Yearly Emission'!D86)</f>
        <v>5236953981.8075666</v>
      </c>
      <c r="H32">
        <f>SUM('Yearly Emission'!E57:'Yearly Emission'!E86)</f>
        <v>2931527667.2776999</v>
      </c>
      <c r="I32">
        <f>SUM('Yearly Emission'!F57:'Yearly Emission'!F86)</f>
        <v>25596541588.738186</v>
      </c>
      <c r="J32">
        <f>SUM('Yearly Emission'!G57:'Yearly Emission'!G86)</f>
        <v>2257524730.0618758</v>
      </c>
      <c r="K32">
        <f>SUM('Yearly Emission'!H57:'Yearly Emission'!H86)</f>
        <v>3030450034.0689178</v>
      </c>
      <c r="L32">
        <f>SUM('Yearly Emission'!I57:'Yearly Emission'!I86)</f>
        <v>8624273342.5315723</v>
      </c>
      <c r="M32">
        <f>SUM('Yearly Emission'!J57:'Yearly Emission'!J86)</f>
        <v>45630692295.998779</v>
      </c>
      <c r="N32">
        <f>SUM('Yearly Emission'!K57:'Yearly Emission'!K86)</f>
        <v>8945803316.5060234</v>
      </c>
      <c r="O32">
        <f>SUM('Yearly Emission'!L57:'Yearly Emission'!L86)</f>
        <v>9095313584.4116135</v>
      </c>
      <c r="P32">
        <f>SUM('Yearly Emission'!M57:'Yearly Emission'!M86)</f>
        <v>1398579158.1024463</v>
      </c>
      <c r="Q32">
        <f>SUM('Yearly Emission'!N57:'Yearly Emission'!N86)</f>
        <v>4204491834.9542766</v>
      </c>
      <c r="R32">
        <f>SUM('Yearly Emission'!O57:'Yearly Emission'!O86)</f>
        <v>3844386981.6406245</v>
      </c>
      <c r="S32">
        <f>SUM('Yearly Emission'!P57:'Yearly Emission'!P86)</f>
        <v>3502264598.3355441</v>
      </c>
      <c r="T32">
        <f>SUM('Yearly Emission'!Q57:'Yearly Emission'!Q86)</f>
        <v>14882273770.404289</v>
      </c>
      <c r="V32">
        <f>SUM('Yearly Emission'!S57:'Yearly Emission'!S86)</f>
        <v>25268729691.373577</v>
      </c>
      <c r="W32">
        <f>SUM('Yearly Emission'!T57:'Yearly Emission'!T86)</f>
        <v>16027825836.814018</v>
      </c>
      <c r="X32">
        <f>SUM('Yearly Emission'!U57:'Yearly Emission'!U86)</f>
        <v>4123915387.9000735</v>
      </c>
      <c r="Y32">
        <f>SUM('Yearly Emission'!V57:'Yearly Emission'!V86)</f>
        <v>2285542149.5622816</v>
      </c>
      <c r="Z32">
        <f>SUM('Yearly Emission'!W57:'Yearly Emission'!W86)</f>
        <v>20183275801.800072</v>
      </c>
      <c r="AA32">
        <f>SUM('Yearly Emission'!X57:'Yearly Emission'!X86)</f>
        <v>1740851177.1522179</v>
      </c>
      <c r="AB32">
        <f>SUM('Yearly Emission'!Y57:'Yearly Emission'!Y86)</f>
        <v>2342291433.9212937</v>
      </c>
      <c r="AC32">
        <f>SUM('Yearly Emission'!Z57:'Yearly Emission'!Z86)</f>
        <v>6708756644.5182962</v>
      </c>
      <c r="AD32">
        <f>SUM('Yearly Emission'!AA57:'Yearly Emission'!AA86)</f>
        <v>36059017142.25885</v>
      </c>
      <c r="AE32">
        <f>SUM('Yearly Emission'!AB57:'Yearly Emission'!AB86)</f>
        <v>6909842207.5685463</v>
      </c>
      <c r="AF32">
        <f>SUM('Yearly Emission'!AC57:'Yearly Emission'!AC86)</f>
        <v>7040305534.6146889</v>
      </c>
      <c r="AG32">
        <f>SUM('Yearly Emission'!AD57:'Yearly Emission'!AD86)</f>
        <v>1082082063.0989048</v>
      </c>
      <c r="AH32">
        <f>SUM('Yearly Emission'!AE57:'Yearly Emission'!AE86)</f>
        <v>3268163504.8477674</v>
      </c>
      <c r="AI32">
        <f>SUM('Yearly Emission'!AF57:'Yearly Emission'!AF86)</f>
        <v>2969134611.5420089</v>
      </c>
      <c r="AJ32">
        <f>SUM('Yearly Emission'!AG57:'Yearly Emission'!AG86)</f>
        <v>2705396524.1242528</v>
      </c>
      <c r="AK32">
        <f>SUM('Yearly Emission'!AH57:'Yearly Emission'!AH86)</f>
        <v>11560085456.890354</v>
      </c>
      <c r="AM32">
        <f>SUM('Yearly Emission'!AJ57:'Yearly Emission'!AJ86)</f>
        <v>23494215416.186375</v>
      </c>
      <c r="AN32">
        <f>SUM('Yearly Emission'!AK57:'Yearly Emission'!AK86)</f>
        <v>11455248488.503424</v>
      </c>
      <c r="AO32">
        <f>SUM('Yearly Emission'!AL57:'Yearly Emission'!AL86)</f>
        <v>3022899703.2539334</v>
      </c>
      <c r="AP32">
        <f>SUM('Yearly Emission'!AM57:'Yearly Emission'!AM86)</f>
        <v>1642254233.1334851</v>
      </c>
      <c r="AQ32">
        <f>SUM('Yearly Emission'!AN57:'Yearly Emission'!AN86)</f>
        <v>16857136550.86264</v>
      </c>
      <c r="AR32">
        <f>SUM('Yearly Emission'!AO57:'Yearly Emission'!AO86)</f>
        <v>1224177624.2425597</v>
      </c>
      <c r="AS32">
        <f>SUM('Yearly Emission'!AP57:'Yearly Emission'!AP86)</f>
        <v>1655731286.3523855</v>
      </c>
      <c r="AT32">
        <f>SUM('Yearly Emission'!AQ57:'Yearly Emission'!AQ86)</f>
        <v>4794947706.6876602</v>
      </c>
      <c r="AU32">
        <f>SUM('Yearly Emission'!AR57:'Yearly Emission'!AR86)</f>
        <v>26914781689.92844</v>
      </c>
      <c r="AV32">
        <f>SUM('Yearly Emission'!AS57:'Yearly Emission'!AS86)</f>
        <v>4873881098.6310587</v>
      </c>
      <c r="AW32">
        <f>SUM('Yearly Emission'!AT57:'Yearly Emission'!AT86)</f>
        <v>4985297484.8177633</v>
      </c>
      <c r="AX32">
        <f>SUM('Yearly Emission'!AU57:'Yearly Emission'!AU86)</f>
        <v>765851312.88269329</v>
      </c>
      <c r="AY32">
        <f>SUM('Yearly Emission'!AV57:'Yearly Emission'!AV86)</f>
        <v>2331903551.5394554</v>
      </c>
      <c r="AZ32">
        <f>SUM('Yearly Emission'!AW57:'Yearly Emission'!AW86)</f>
        <v>2093882241.4433808</v>
      </c>
      <c r="BA32">
        <f>SUM('Yearly Emission'!AX57:'Yearly Emission'!AX86)</f>
        <v>1908528449.9129589</v>
      </c>
      <c r="BB32">
        <f>SUM('Yearly Emission'!AY57:'Yearly Emission'!AY86)</f>
        <v>8238060895.1626406</v>
      </c>
      <c r="BD32">
        <f>SUM('Yearly Emission'!BA57:'Yearly Emission'!BA86)</f>
        <v>22411866600.016113</v>
      </c>
      <c r="BE32">
        <f>SUM('Yearly Emission'!BB57:'Yearly Emission'!BB86)</f>
        <v>8232356452.7742348</v>
      </c>
      <c r="BF32">
        <f>SUM('Yearly Emission'!BC57:'Yearly Emission'!BC86)</f>
        <v>2466825501.45788</v>
      </c>
      <c r="BG32">
        <f>SUM('Yearly Emission'!BD57:'Yearly Emission'!BD86)</f>
        <v>1409498145.5739446</v>
      </c>
      <c r="BH32">
        <f>SUM('Yearly Emission'!BE57:'Yearly Emission'!BE86)</f>
        <v>15202218031.922623</v>
      </c>
      <c r="BI32">
        <f>SUM('Yearly Emission'!BF57:'Yearly Emission'!BF86)</f>
        <v>707523061.66140807</v>
      </c>
      <c r="BJ32">
        <f>SUM('Yearly Emission'!BG57:'Yearly Emission'!BG86)</f>
        <v>977569368.85492742</v>
      </c>
      <c r="BK32">
        <f>SUM('Yearly Emission'!BH57:'Yearly Emission'!BH86)</f>
        <v>3318728231.5645299</v>
      </c>
      <c r="BL32">
        <f>SUM('Yearly Emission'!BI57:'Yearly Emission'!BI86)</f>
        <v>21038235185.610992</v>
      </c>
      <c r="BM32">
        <f>SUM('Yearly Emission'!BJ57:'Yearly Emission'!BJ86)</f>
        <v>2842011760.9272852</v>
      </c>
      <c r="BN32">
        <f>SUM('Yearly Emission'!BK57:'Yearly Emission'!BK86)</f>
        <v>3280591478.0571027</v>
      </c>
      <c r="BO32">
        <f>SUM('Yearly Emission'!BL57:'Yearly Emission'!BL86)</f>
        <v>455347078.49239236</v>
      </c>
      <c r="BP32">
        <f>SUM('Yearly Emission'!BM57:'Yearly Emission'!BM86)</f>
        <v>1731936365.5784502</v>
      </c>
      <c r="BQ32">
        <f>SUM('Yearly Emission'!BN57:'Yearly Emission'!BN86)</f>
        <v>1464696973.1207318</v>
      </c>
      <c r="BR32">
        <f>SUM('Yearly Emission'!BO57:'Yearly Emission'!BO86)</f>
        <v>1112366326.117965</v>
      </c>
      <c r="BS32">
        <f>SUM('Yearly Emission'!BP57:'Yearly Emission'!BP86)</f>
        <v>6216077977.0513573</v>
      </c>
      <c r="BU32">
        <f>SUM('Yearly Emission'!BR57:'Yearly Emission'!BR86)</f>
        <v>21556008182.057159</v>
      </c>
      <c r="BV32">
        <f>SUM('Yearly Emission'!BS57:'Yearly Emission'!BS86)</f>
        <v>7766912381.7658272</v>
      </c>
      <c r="BW32">
        <f>SUM('Yearly Emission'!BT57:'Yearly Emission'!BT86)</f>
        <v>2399265000.3118138</v>
      </c>
      <c r="BX32">
        <f>SUM('Yearly Emission'!BU57:'Yearly Emission'!BU86)</f>
        <v>1349877707.3783758</v>
      </c>
      <c r="BY32">
        <f>SUM('Yearly Emission'!BV57:'Yearly Emission'!BV86)</f>
        <v>14233045185.605532</v>
      </c>
      <c r="BZ32">
        <f>SUM('Yearly Emission'!BW57:'Yearly Emission'!BW86)</f>
        <v>497409152.25524837</v>
      </c>
      <c r="CA32">
        <f>SUM('Yearly Emission'!BX57:'Yearly Emission'!BX86)</f>
        <v>886847139.34303975</v>
      </c>
      <c r="CB32">
        <f>SUM('Yearly Emission'!BY57:'Yearly Emission'!BY86)</f>
        <v>3077243532.5483747</v>
      </c>
      <c r="CC32">
        <f>SUM('Yearly Emission'!BZ57:'Yearly Emission'!BZ86)</f>
        <v>19133641841.372753</v>
      </c>
      <c r="CD32">
        <f>SUM('Yearly Emission'!CA57:'Yearly Emission'!CA86)</f>
        <v>2232077216.0998788</v>
      </c>
      <c r="CE32">
        <f>SUM('Yearly Emission'!CB57:'Yearly Emission'!CB86)</f>
        <v>2879887676.637424</v>
      </c>
      <c r="CF32">
        <f>SUM('Yearly Emission'!CC57:'Yearly Emission'!CC86)</f>
        <v>402606933.0508157</v>
      </c>
      <c r="CG32">
        <f>SUM('Yearly Emission'!CD57:'Yearly Emission'!CD86)</f>
        <v>1528056524.4326115</v>
      </c>
      <c r="CH32">
        <f>SUM('Yearly Emission'!CE57:'Yearly Emission'!CE86)</f>
        <v>1187614994.6450837</v>
      </c>
      <c r="CI32">
        <f>SUM('Yearly Emission'!CF57:'Yearly Emission'!CF86)</f>
        <v>896429458.46789002</v>
      </c>
      <c r="CJ32">
        <f>SUM('Yearly Emission'!CG57:'Yearly Emission'!CG86)</f>
        <v>5373554798.8583803</v>
      </c>
      <c r="CM32">
        <f>SUM('Yearly Emission'!CJ57:'Yearly Emission'!CJ86)</f>
        <v>2034.5</v>
      </c>
      <c r="CN32">
        <f>SUM('Yearly Emission'!CK57:'Yearly Emission'!CK86)</f>
        <v>48267604088.963608</v>
      </c>
      <c r="CO32">
        <f>SUM('Yearly Emission'!CL57:'Yearly Emission'!CL86)</f>
        <v>18698456139.628815</v>
      </c>
      <c r="CP32">
        <f>SUM('Yearly Emission'!CM57:'Yearly Emission'!CM86)</f>
        <v>5073440681.0049639</v>
      </c>
      <c r="CQ32">
        <f>SUM('Yearly Emission'!CN57:'Yearly Emission'!CN86)</f>
        <v>3136964289.0883002</v>
      </c>
      <c r="CR32">
        <f>SUM('Yearly Emission'!CO57:'Yearly Emission'!CO86)</f>
        <v>30287932115.250126</v>
      </c>
      <c r="CS32">
        <f>SUM('Yearly Emission'!CP57:'Yearly Emission'!CP86)</f>
        <v>2626790695.9507055</v>
      </c>
      <c r="CT32">
        <f>SUM('Yearly Emission'!CQ57:'Yearly Emission'!CQ86)</f>
        <v>2614574016.1203213</v>
      </c>
      <c r="CU32">
        <f>SUM('Yearly Emission'!CR57:'Yearly Emission'!CR86)</f>
        <v>9814580336.1996613</v>
      </c>
      <c r="CV32">
        <f>SUM('Yearly Emission'!CS57:'Yearly Emission'!CS86)</f>
        <v>46116944576.080429</v>
      </c>
      <c r="CW32">
        <f>SUM('Yearly Emission'!CT57:'Yearly Emission'!CT86)</f>
        <v>7932629275.0817862</v>
      </c>
      <c r="CX32">
        <f>SUM('Yearly Emission'!CU57:'Yearly Emission'!CU86)</f>
        <v>11125037684.244471</v>
      </c>
      <c r="CY32">
        <f>SUM('Yearly Emission'!CV57:'Yearly Emission'!CV86)</f>
        <v>1749937275.5109799</v>
      </c>
      <c r="CZ32">
        <f>SUM('Yearly Emission'!CW57:'Yearly Emission'!CW86)</f>
        <v>4351882209.2728748</v>
      </c>
      <c r="DA32">
        <f>SUM('Yearly Emission'!CX57:'Yearly Emission'!CX86)</f>
        <v>4034434864.8888679</v>
      </c>
      <c r="DB32">
        <f>SUM('Yearly Emission'!CY57:'Yearly Emission'!CY86)</f>
        <v>3553925804.1343746</v>
      </c>
      <c r="DC32">
        <f>SUM('Yearly Emission'!CZ57:'Yearly Emission'!CZ86)</f>
        <v>14286894515.834034</v>
      </c>
      <c r="DE32">
        <f>SUM('Yearly Emission'!DB57:'Yearly Emission'!DB86)</f>
        <v>37939211903.858116</v>
      </c>
      <c r="DF32">
        <f>SUM('Yearly Emission'!DC57:'Yearly Emission'!DC86)</f>
        <v>14821632631.995228</v>
      </c>
      <c r="DG32">
        <f>SUM('Yearly Emission'!DD57:'Yearly Emission'!DD86)</f>
        <v>4177564710.4200406</v>
      </c>
      <c r="DH32">
        <f>SUM('Yearly Emission'!DE57:'Yearly Emission'!DE86)</f>
        <v>2457826857.0417676</v>
      </c>
      <c r="DI32">
        <f>SUM('Yearly Emission'!DF57:'Yearly Emission'!DF86)</f>
        <v>24381974000.025124</v>
      </c>
      <c r="DJ32">
        <f>SUM('Yearly Emission'!DG57:'Yearly Emission'!DG86)</f>
        <v>2021910497.0556605</v>
      </c>
      <c r="DK32">
        <f>SUM('Yearly Emission'!DH57:'Yearly Emission'!DH86)</f>
        <v>2068033017.8067765</v>
      </c>
      <c r="DL32">
        <f>SUM('Yearly Emission'!DI57:'Yearly Emission'!DI86)</f>
        <v>7732726692.1751175</v>
      </c>
      <c r="DM32">
        <f>SUM('Yearly Emission'!DJ57:'Yearly Emission'!DJ86)</f>
        <v>36411668623.722878</v>
      </c>
      <c r="DN32">
        <f>SUM('Yearly Emission'!DK57:'Yearly Emission'!DK86)</f>
        <v>6157747189.1553888</v>
      </c>
      <c r="DO32">
        <f>SUM('Yearly Emission'!DL57:'Yearly Emission'!DL86)</f>
        <v>8753509969.8847485</v>
      </c>
      <c r="DP32">
        <f>SUM('Yearly Emission'!DM57:'Yearly Emission'!DM86)</f>
        <v>1351203113.4814487</v>
      </c>
      <c r="DQ32">
        <f>SUM('Yearly Emission'!DN57:'Yearly Emission'!DN86)</f>
        <v>3413529714.2561712</v>
      </c>
      <c r="DR32">
        <f>SUM('Yearly Emission'!DO57:'Yearly Emission'!DO86)</f>
        <v>3252805857.2961497</v>
      </c>
      <c r="DS32">
        <f>SUM('Yearly Emission'!DP57:'Yearly Emission'!DP86)</f>
        <v>2770215433.162663</v>
      </c>
      <c r="DT32">
        <f>SUM('Yearly Emission'!DQ57:'Yearly Emission'!DQ86)</f>
        <v>11261328069.749184</v>
      </c>
      <c r="DV32">
        <f>SUM('Yearly Emission'!DS57:'Yearly Emission'!DS86)</f>
        <v>28104390416.542736</v>
      </c>
      <c r="DW32">
        <f>SUM('Yearly Emission'!DT57:'Yearly Emission'!DT86)</f>
        <v>11412529796.148174</v>
      </c>
      <c r="DX32">
        <f>SUM('Yearly Emission'!DU57:'Yearly Emission'!DU86)</f>
        <v>3654831520.0711212</v>
      </c>
      <c r="DY32">
        <f>SUM('Yearly Emission'!DV57:'Yearly Emission'!DV86)</f>
        <v>1849351373.4038203</v>
      </c>
      <c r="DZ32">
        <f>SUM('Yearly Emission'!DW57:'Yearly Emission'!DW86)</f>
        <v>18734017634.051727</v>
      </c>
      <c r="EA32">
        <f>SUM('Yearly Emission'!DX57:'Yearly Emission'!DX86)</f>
        <v>1417393916.4358318</v>
      </c>
      <c r="EB32">
        <f>SUM('Yearly Emission'!DY57:'Yearly Emission'!DY86)</f>
        <v>1545471469.2891102</v>
      </c>
      <c r="EC32">
        <f>SUM('Yearly Emission'!DZ57:'Yearly Emission'!DZ86)</f>
        <v>5650873048.1505804</v>
      </c>
      <c r="ED32">
        <f>SUM('Yearly Emission'!EA57:'Yearly Emission'!EA86)</f>
        <v>26706392671.365322</v>
      </c>
      <c r="EE32">
        <f>SUM('Yearly Emission'!EB57:'Yearly Emission'!EB86)</f>
        <v>4382865103.2289944</v>
      </c>
      <c r="EF32">
        <f>SUM('Yearly Emission'!EC57:'Yearly Emission'!EC86)</f>
        <v>6523827321.9536781</v>
      </c>
      <c r="EG32">
        <f>SUM('Yearly Emission'!ED57:'Yearly Emission'!ED86)</f>
        <v>952669707.68100691</v>
      </c>
      <c r="EH32">
        <f>SUM('Yearly Emission'!EE57:'Yearly Emission'!EE86)</f>
        <v>2477301348.8401637</v>
      </c>
      <c r="EI32">
        <f>SUM('Yearly Emission'!EF57:'Yearly Emission'!EF86)</f>
        <v>2725705331.6064706</v>
      </c>
      <c r="EJ32">
        <f>SUM('Yearly Emission'!EG57:'Yearly Emission'!EG86)</f>
        <v>1990483306.2835011</v>
      </c>
      <c r="EK32">
        <f>SUM('Yearly Emission'!EH57:'Yearly Emission'!EH86)</f>
        <v>8343491040.3846216</v>
      </c>
      <c r="EM32">
        <f>SUM('Yearly Emission'!EJ57:'Yearly Emission'!EJ86)</f>
        <v>24116946564.323921</v>
      </c>
      <c r="EN32">
        <f>SUM('Yearly Emission'!EK57:'Yearly Emission'!EK86)</f>
        <v>10694355435.08713</v>
      </c>
      <c r="EO32">
        <f>SUM('Yearly Emission'!EL57:'Yearly Emission'!EL86)</f>
        <v>3507929282.098989</v>
      </c>
      <c r="EP32">
        <f>SUM('Yearly Emission'!EM57:'Yearly Emission'!EM86)</f>
        <v>1462206170.5614181</v>
      </c>
      <c r="EQ32">
        <f>SUM('Yearly Emission'!EN57:'Yearly Emission'!EN86)</f>
        <v>15076341283.567987</v>
      </c>
      <c r="ER32">
        <f>SUM('Yearly Emission'!EO57:'Yearly Emission'!EO86)</f>
        <v>831163772.94689536</v>
      </c>
      <c r="ES32">
        <f>SUM('Yearly Emission'!EP57:'Yearly Emission'!EP86)</f>
        <v>1180084279.8676455</v>
      </c>
      <c r="ET32">
        <f>SUM('Yearly Emission'!EQ57:'Yearly Emission'!EQ86)</f>
        <v>4315310024.2789631</v>
      </c>
      <c r="EU32">
        <f>SUM('Yearly Emission'!ER57:'Yearly Emission'!ER86)</f>
        <v>20770042758.229935</v>
      </c>
      <c r="EV32">
        <f>SUM('Yearly Emission'!ES57:'Yearly Emission'!ES86)</f>
        <v>2740024563.1353436</v>
      </c>
      <c r="EW32">
        <f>SUM('Yearly Emission'!ET57:'Yearly Emission'!ET86)</f>
        <v>5514608885.3748827</v>
      </c>
      <c r="EX32">
        <f>SUM('Yearly Emission'!EU57:'Yearly Emission'!EU86)</f>
        <v>591248480.94589651</v>
      </c>
      <c r="EY32">
        <f>SUM('Yearly Emission'!EV57:'Yearly Emission'!EV86)</f>
        <v>1852762674.8140731</v>
      </c>
      <c r="EZ32">
        <f>SUM('Yearly Emission'!EW57:'Yearly Emission'!EW86)</f>
        <v>2459373976.1483049</v>
      </c>
      <c r="FA32">
        <f>SUM('Yearly Emission'!EX57:'Yearly Emission'!EX86)</f>
        <v>1460398836.7693055</v>
      </c>
      <c r="FB32">
        <f>SUM('Yearly Emission'!EY57:'Yearly Emission'!EY86)</f>
        <v>6698556579.9543514</v>
      </c>
      <c r="FD32">
        <f>SUM('Yearly Emission'!FA57:'Yearly Emission'!FA86)</f>
        <v>23438287239.227531</v>
      </c>
      <c r="FE32">
        <f>SUM('Yearly Emission'!FB57:'Yearly Emission'!FB86)</f>
        <v>10585689383.06554</v>
      </c>
      <c r="FF32">
        <f>SUM('Yearly Emission'!FC57:'Yearly Emission'!FC86)</f>
        <v>3397828987.1137528</v>
      </c>
      <c r="FG32">
        <f>SUM('Yearly Emission'!FD57:'Yearly Emission'!FD86)</f>
        <v>1401287597.4900343</v>
      </c>
      <c r="FH32">
        <f>SUM('Yearly Emission'!FE57:'Yearly Emission'!FE86)</f>
        <v>14175798295.315943</v>
      </c>
      <c r="FI32">
        <f>SUM('Yearly Emission'!FF57:'Yearly Emission'!FF86)</f>
        <v>569344965.16371095</v>
      </c>
      <c r="FJ32">
        <f>SUM('Yearly Emission'!FG57:'Yearly Emission'!FG86)</f>
        <v>1148192033.5329831</v>
      </c>
      <c r="FK32">
        <f>SUM('Yearly Emission'!FH57:'Yearly Emission'!FH86)</f>
        <v>4122591210.3199768</v>
      </c>
      <c r="FL32">
        <f>SUM('Yearly Emission'!FI57:'Yearly Emission'!FI86)</f>
        <v>18866084131.323696</v>
      </c>
      <c r="FM32">
        <f>SUM('Yearly Emission'!FJ57:'Yearly Emission'!FJ86)</f>
        <v>2428585489.2146025</v>
      </c>
      <c r="FN32">
        <f>SUM('Yearly Emission'!FK57:'Yearly Emission'!FK86)</f>
        <v>4984077832.6219158</v>
      </c>
      <c r="FO32">
        <f>SUM('Yearly Emission'!FL57:'Yearly Emission'!FL86)</f>
        <v>474706977.76494414</v>
      </c>
      <c r="FP32">
        <f>SUM('Yearly Emission'!FM57:'Yearly Emission'!FM86)</f>
        <v>1792298198.2969575</v>
      </c>
      <c r="FQ32">
        <f>SUM('Yearly Emission'!FN57:'Yearly Emission'!FN86)</f>
        <v>2283651103.6772289</v>
      </c>
      <c r="FR32">
        <f>SUM('Yearly Emission'!FO57:'Yearly Emission'!FO86)</f>
        <v>1306861861.4148021</v>
      </c>
      <c r="FS32">
        <f>SUM('Yearly Emission'!FP57:'Yearly Emission'!FP86)</f>
        <v>5875725842.7433472</v>
      </c>
      <c r="FV32">
        <f>SUM('Yearly Emission'!FS57:'Yearly Emission'!FS86)</f>
        <v>2034.5</v>
      </c>
      <c r="FW32">
        <f>SUM('Yearly Emission'!FT57:'Yearly Emission'!FT86)</f>
        <v>39283876287.209808</v>
      </c>
      <c r="FX32">
        <f>SUM('Yearly Emission'!FU57:'Yearly Emission'!FU86)</f>
        <v>17844436820.135426</v>
      </c>
      <c r="FY32">
        <f>SUM('Yearly Emission'!FV57:'Yearly Emission'!FV86)</f>
        <v>5724154180.555831</v>
      </c>
      <c r="FZ32">
        <f>SUM('Yearly Emission'!FW57:'Yearly Emission'!FW86)</f>
        <v>3103851846.8646121</v>
      </c>
      <c r="GA32">
        <f>SUM('Yearly Emission'!FX57:'Yearly Emission'!FX86)</f>
        <v>26069440647.476742</v>
      </c>
      <c r="GB32">
        <f>SUM('Yearly Emission'!FY57:'Yearly Emission'!FY86)</f>
        <v>2008235428.5961916</v>
      </c>
      <c r="GC32">
        <f>SUM('Yearly Emission'!FZ57:'Yearly Emission'!FZ86)</f>
        <v>2628092800.7210555</v>
      </c>
      <c r="GD32">
        <f>SUM('Yearly Emission'!GA57:'Yearly Emission'!GA86)</f>
        <v>13897497513.9156</v>
      </c>
      <c r="GE32">
        <f>SUM('Yearly Emission'!GB57:'Yearly Emission'!GB86)</f>
        <v>46479130234.460808</v>
      </c>
      <c r="GF32">
        <f>SUM('Yearly Emission'!GC57:'Yearly Emission'!GC86)</f>
        <v>7895421891.7806654</v>
      </c>
      <c r="GG32">
        <f>SUM('Yearly Emission'!GD57:'Yearly Emission'!GD86)</f>
        <v>7856272591.6241608</v>
      </c>
      <c r="GH32">
        <f>SUM('Yearly Emission'!GE57:'Yearly Emission'!GE86)</f>
        <v>1988283705.9196091</v>
      </c>
      <c r="GI32">
        <f>SUM('Yearly Emission'!GF57:'Yearly Emission'!GF86)</f>
        <v>3279339075.7109036</v>
      </c>
      <c r="GJ32">
        <f>SUM('Yearly Emission'!GG57:'Yearly Emission'!GG86)</f>
        <v>4081438513.4015465</v>
      </c>
      <c r="GK32">
        <f>SUM('Yearly Emission'!GH57:'Yearly Emission'!GH86)</f>
        <v>2969260117.558805</v>
      </c>
      <c r="GL32">
        <f>SUM('Yearly Emission'!GI57:'Yearly Emission'!GI86)</f>
        <v>20133751794.149387</v>
      </c>
      <c r="GN32">
        <f>SUM('Yearly Emission'!GK57:'Yearly Emission'!GK86)</f>
        <v>33228062312.069698</v>
      </c>
      <c r="GO32">
        <f>SUM('Yearly Emission'!GL57:'Yearly Emission'!GL86)</f>
        <v>14871153736.230211</v>
      </c>
      <c r="GP32">
        <f>SUM('Yearly Emission'!GM57:'Yearly Emission'!GM86)</f>
        <v>4751427743.9990072</v>
      </c>
      <c r="GQ32">
        <f>SUM('Yearly Emission'!GN57:'Yearly Emission'!GN86)</f>
        <v>2583452107.279984</v>
      </c>
      <c r="GR32">
        <f>SUM('Yearly Emission'!GO57:'Yearly Emission'!GO86)</f>
        <v>21570867837.987419</v>
      </c>
      <c r="GS32">
        <f>SUM('Yearly Emission'!GP57:'Yearly Emission'!GP86)</f>
        <v>1548476573.7198288</v>
      </c>
      <c r="GT32">
        <f>SUM('Yearly Emission'!GQ57:'Yearly Emission'!GQ86)</f>
        <v>2118403933.2608097</v>
      </c>
      <c r="GU32">
        <f>SUM('Yearly Emission'!GR57:'Yearly Emission'!GR86)</f>
        <v>11490392261.931124</v>
      </c>
      <c r="GV32">
        <f>SUM('Yearly Emission'!GS57:'Yearly Emission'!GS86)</f>
        <v>37211957837.886314</v>
      </c>
      <c r="GW32">
        <f>SUM('Yearly Emission'!GT57:'Yearly Emission'!GT86)</f>
        <v>6240836630.752533</v>
      </c>
      <c r="GX32">
        <f>SUM('Yearly Emission'!GU57:'Yearly Emission'!GU86)</f>
        <v>6522153507.8137016</v>
      </c>
      <c r="GY32">
        <f>SUM('Yearly Emission'!GV57:'Yearly Emission'!GV86)</f>
        <v>1561283725.3522537</v>
      </c>
      <c r="GZ32">
        <f>SUM('Yearly Emission'!GW57:'Yearly Emission'!GW86)</f>
        <v>2660357727.074357</v>
      </c>
      <c r="HA32">
        <f>SUM('Yearly Emission'!GX57:'Yearly Emission'!GX86)</f>
        <v>3232919371.5126686</v>
      </c>
      <c r="HB32">
        <f>SUM('Yearly Emission'!GY57:'Yearly Emission'!GY86)</f>
        <v>2405556712.2632198</v>
      </c>
      <c r="HC32">
        <f>SUM('Yearly Emission'!GZ57:'Yearly Emission'!GZ86)</f>
        <v>16059766425.833303</v>
      </c>
      <c r="HE32">
        <f>SUM('Yearly Emission'!HB57:'Yearly Emission'!HB86)</f>
        <v>29172852975.979309</v>
      </c>
      <c r="HF32">
        <f>SUM('Yearly Emission'!HC57:'Yearly Emission'!HC86)</f>
        <v>11906890779.040422</v>
      </c>
      <c r="HG32">
        <f>SUM('Yearly Emission'!HD57:'Yearly Emission'!HD86)</f>
        <v>3805281828.2964454</v>
      </c>
      <c r="HH32">
        <f>SUM('Yearly Emission'!HE57:'Yearly Emission'!HE86)</f>
        <v>2080575300.7676067</v>
      </c>
      <c r="HI32">
        <f>SUM('Yearly Emission'!HF57:'Yearly Emission'!HF86)</f>
        <v>17089882906.973597</v>
      </c>
      <c r="HJ32">
        <f>SUM('Yearly Emission'!HG57:'Yearly Emission'!HG86)</f>
        <v>1088683701.0402472</v>
      </c>
      <c r="HK32">
        <f>SUM('Yearly Emission'!HH57:'Yearly Emission'!HH86)</f>
        <v>1608715065.8005607</v>
      </c>
      <c r="HL32">
        <f>SUM('Yearly Emission'!HI57:'Yearly Emission'!HI86)</f>
        <v>9086405407.3018532</v>
      </c>
      <c r="HM32">
        <f>SUM('Yearly Emission'!HJ57:'Yearly Emission'!HJ86)</f>
        <v>27944785441.311821</v>
      </c>
      <c r="HN32">
        <f>SUM('Yearly Emission'!HK57:'Yearly Emission'!HK86)</f>
        <v>4586251369.7244062</v>
      </c>
      <c r="HO32">
        <f>SUM('Yearly Emission'!HL57:'Yearly Emission'!HL86)</f>
        <v>5667958930.9116926</v>
      </c>
      <c r="HP32">
        <f>SUM('Yearly Emission'!HM57:'Yearly Emission'!HM86)</f>
        <v>1134282273.4957144</v>
      </c>
      <c r="HQ32">
        <f>SUM('Yearly Emission'!HN57:'Yearly Emission'!HN86)</f>
        <v>2041376378.4378102</v>
      </c>
      <c r="HR32">
        <f>SUM('Yearly Emission'!HO57:'Yearly Emission'!HO86)</f>
        <v>2384751366.3813033</v>
      </c>
      <c r="HS32">
        <f>SUM('Yearly Emission'!HP57:'Yearly Emission'!HP86)</f>
        <v>1841960983.8097992</v>
      </c>
      <c r="HT32">
        <f>SUM('Yearly Emission'!HQ57:'Yearly Emission'!HQ86)</f>
        <v>11985781057.517237</v>
      </c>
      <c r="HV32">
        <f>SUM('Yearly Emission'!HS57:'Yearly Emission'!HS86)</f>
        <v>27784674904.844456</v>
      </c>
      <c r="HW32">
        <f>SUM('Yearly Emission'!HT57:'Yearly Emission'!HT86)</f>
        <v>10228586853.854418</v>
      </c>
      <c r="HX32">
        <f>SUM('Yearly Emission'!HU57:'Yearly Emission'!HU86)</f>
        <v>3673281508.9086208</v>
      </c>
      <c r="HY32">
        <f>SUM('Yearly Emission'!HV57:'Yearly Emission'!HV86)</f>
        <v>1903262740.4318025</v>
      </c>
      <c r="HZ32">
        <f>SUM('Yearly Emission'!HW57:'Yearly Emission'!HW86)</f>
        <v>13482717355.676464</v>
      </c>
      <c r="IA32">
        <f>SUM('Yearly Emission'!HX57:'Yearly Emission'!HX86)</f>
        <v>630280168.55920744</v>
      </c>
      <c r="IB32">
        <f>SUM('Yearly Emission'!HY57:'Yearly Emission'!HY86)</f>
        <v>1111856623.3997076</v>
      </c>
      <c r="IC32">
        <f>SUM('Yearly Emission'!HZ57:'Yearly Emission'!HZ86)</f>
        <v>8239393320.0951691</v>
      </c>
      <c r="ID32">
        <f>SUM('Yearly Emission'!IA57:'Yearly Emission'!IA86)</f>
        <v>22882511111.062969</v>
      </c>
      <c r="IE32">
        <f>SUM('Yearly Emission'!IB57:'Yearly Emission'!IB86)</f>
        <v>2975387218.3252978</v>
      </c>
      <c r="IF32">
        <f>SUM('Yearly Emission'!IC57:'Yearly Emission'!IC86)</f>
        <v>5466552332.5837421</v>
      </c>
      <c r="IG32">
        <f>SUM('Yearly Emission'!ID57:'Yearly Emission'!ID86)</f>
        <v>708498729.24334574</v>
      </c>
      <c r="IH32">
        <f>SUM('Yearly Emission'!IE57:'Yearly Emission'!IE86)</f>
        <v>1433498061.565115</v>
      </c>
      <c r="II32">
        <f>SUM('Yearly Emission'!IF57:'Yearly Emission'!IF86)</f>
        <v>2062390140.6278026</v>
      </c>
      <c r="IJ32">
        <f>SUM('Yearly Emission'!IG57:'Yearly Emission'!IG86)</f>
        <v>1511298227.7046356</v>
      </c>
      <c r="IK32">
        <f>SUM('Yearly Emission'!IH57:'Yearly Emission'!IH86)</f>
        <v>7990285802.5034275</v>
      </c>
      <c r="IM32">
        <f>SUM('Yearly Emission'!IJ57:'Yearly Emission'!IJ86)</f>
        <v>26840641714.116768</v>
      </c>
      <c r="IN32">
        <f>SUM('Yearly Emission'!IK57:'Yearly Emission'!IK86)</f>
        <v>9917935616.0493851</v>
      </c>
      <c r="IO32">
        <f>SUM('Yearly Emission'!IL57:'Yearly Emission'!IL86)</f>
        <v>3588569648.327168</v>
      </c>
      <c r="IP32">
        <f>SUM('Yearly Emission'!IM57:'Yearly Emission'!IM86)</f>
        <v>1863074833.1268184</v>
      </c>
      <c r="IQ32">
        <f>SUM('Yearly Emission'!IN57:'Yearly Emission'!IN86)</f>
        <v>13030552295.817013</v>
      </c>
      <c r="IR32">
        <f>SUM('Yearly Emission'!IO57:'Yearly Emission'!IO86)</f>
        <v>317352804.44298095</v>
      </c>
      <c r="IS32">
        <f>SUM('Yearly Emission'!IP57:'Yearly Emission'!IP86)</f>
        <v>1071897371.728703</v>
      </c>
      <c r="IT32">
        <f>SUM('Yearly Emission'!IQ57:'Yearly Emission'!IQ86)</f>
        <v>8017152004.5964165</v>
      </c>
      <c r="IU32">
        <f>SUM('Yearly Emission'!IR57:'Yearly Emission'!IR86)</f>
        <v>21841840100.302853</v>
      </c>
      <c r="IV32">
        <f>SUM('Yearly Emission'!IS57:'Yearly Emission'!IS86)</f>
        <v>2731520211.4276004</v>
      </c>
      <c r="IW32">
        <f>SUM('Yearly Emission'!IT57:'Yearly Emission'!IT86)</f>
        <v>5343498336.9365139</v>
      </c>
      <c r="IX32">
        <f>SUM('Yearly Emission'!IU57:'Yearly Emission'!IU86)</f>
        <v>549980872.08394134</v>
      </c>
      <c r="IY32">
        <f>SUM('Yearly Emission'!IV57:'Yearly Emission'!IV86)</f>
        <v>1353592740.6613185</v>
      </c>
      <c r="IZ32">
        <f>SUM('Yearly Emission'!IW57:'Yearly Emission'!IW86)</f>
        <v>1923143867.396455</v>
      </c>
      <c r="JA32">
        <f>SUM('Yearly Emission'!IX57:'Yearly Emission'!IX86)</f>
        <v>1402557731.0033724</v>
      </c>
      <c r="JB32">
        <f>SUM('Yearly Emission'!IY57:'Yearly Emission'!IY86)</f>
        <v>7486289694.5811043</v>
      </c>
    </row>
    <row r="33" spans="1:262" x14ac:dyDescent="0.25">
      <c r="D33">
        <v>2050</v>
      </c>
      <c r="E33">
        <f>SUM('Yearly Emission'!B58:'Yearly Emission'!B87)</f>
        <v>32203258762.719662</v>
      </c>
      <c r="F33">
        <f>SUM('Yearly Emission'!C58:'Yearly Emission'!C87)</f>
        <v>21001774478.241829</v>
      </c>
      <c r="G33">
        <f>SUM('Yearly Emission'!D58:'Yearly Emission'!D87)</f>
        <v>5193892487.4494352</v>
      </c>
      <c r="H33">
        <f>SUM('Yearly Emission'!E58:'Yearly Emission'!E87)</f>
        <v>2956005567.7575092</v>
      </c>
      <c r="I33">
        <f>SUM('Yearly Emission'!F58:'Yearly Emission'!F87)</f>
        <v>25893541774.4146</v>
      </c>
      <c r="J33">
        <f>SUM('Yearly Emission'!G58:'Yearly Emission'!G87)</f>
        <v>2356876866.6502171</v>
      </c>
      <c r="K33">
        <f>SUM('Yearly Emission'!H58:'Yearly Emission'!H87)</f>
        <v>3127992344.9954619</v>
      </c>
      <c r="L33">
        <f>SUM('Yearly Emission'!I58:'Yearly Emission'!I87)</f>
        <v>8739197156.2318897</v>
      </c>
      <c r="M33">
        <f>SUM('Yearly Emission'!J58:'Yearly Emission'!J87)</f>
        <v>45282636613.134491</v>
      </c>
      <c r="N33">
        <f>SUM('Yearly Emission'!K58:'Yearly Emission'!K87)</f>
        <v>9538405584.1360645</v>
      </c>
      <c r="O33">
        <f>SUM('Yearly Emission'!L58:'Yearly Emission'!L87)</f>
        <v>9678316324.8092155</v>
      </c>
      <c r="P33">
        <f>SUM('Yearly Emission'!M58:'Yearly Emission'!M87)</f>
        <v>1493892338.4838042</v>
      </c>
      <c r="Q33">
        <f>SUM('Yearly Emission'!N58:'Yearly Emission'!N87)</f>
        <v>4218601424.9810271</v>
      </c>
      <c r="R33">
        <f>SUM('Yearly Emission'!O58:'Yearly Emission'!O87)</f>
        <v>3918787854.5866146</v>
      </c>
      <c r="S33">
        <f>SUM('Yearly Emission'!P58:'Yearly Emission'!P87)</f>
        <v>3565327925.767415</v>
      </c>
      <c r="T33">
        <f>SUM('Yearly Emission'!Q58:'Yearly Emission'!Q87)</f>
        <v>15137629336.121052</v>
      </c>
      <c r="V33">
        <f>SUM('Yearly Emission'!S58:'Yearly Emission'!S87)</f>
        <v>25434933252.057571</v>
      </c>
      <c r="W33">
        <f>SUM('Yearly Emission'!T58:'Yearly Emission'!T87)</f>
        <v>16218773755.784584</v>
      </c>
      <c r="X33">
        <f>SUM('Yearly Emission'!U58:'Yearly Emission'!U87)</f>
        <v>4064142054.7770991</v>
      </c>
      <c r="Y33">
        <f>SUM('Yearly Emission'!V58:'Yearly Emission'!V87)</f>
        <v>2287402691.6821089</v>
      </c>
      <c r="Z33">
        <f>SUM('Yearly Emission'!W58:'Yearly Emission'!W87)</f>
        <v>20322368648.999046</v>
      </c>
      <c r="AA33">
        <f>SUM('Yearly Emission'!X58:'Yearly Emission'!X87)</f>
        <v>1808696886.4125979</v>
      </c>
      <c r="AB33">
        <f>SUM('Yearly Emission'!Y58:'Yearly Emission'!Y87)</f>
        <v>2399995899.9837184</v>
      </c>
      <c r="AC33">
        <f>SUM('Yearly Emission'!Z58:'Yearly Emission'!Z87)</f>
        <v>6730758559.9892769</v>
      </c>
      <c r="AD33">
        <f>SUM('Yearly Emission'!AA58:'Yearly Emission'!AA87)</f>
        <v>35597766084.200356</v>
      </c>
      <c r="AE33">
        <f>SUM('Yearly Emission'!AB58:'Yearly Emission'!AB87)</f>
        <v>7327763931.2968855</v>
      </c>
      <c r="AF33">
        <f>SUM('Yearly Emission'!AC58:'Yearly Emission'!AC87)</f>
        <v>7452251187.332427</v>
      </c>
      <c r="AG33">
        <f>SUM('Yearly Emission'!AD58:'Yearly Emission'!AD87)</f>
        <v>1148974836.2590659</v>
      </c>
      <c r="AH33">
        <f>SUM('Yearly Emission'!AE58:'Yearly Emission'!AE87)</f>
        <v>3256783473.1821103</v>
      </c>
      <c r="AI33">
        <f>SUM('Yearly Emission'!AF58:'Yearly Emission'!AF87)</f>
        <v>3012905740.5528512</v>
      </c>
      <c r="AJ33">
        <f>SUM('Yearly Emission'!AG58:'Yearly Emission'!AG87)</f>
        <v>2739375082.8968549</v>
      </c>
      <c r="AK33">
        <f>SUM('Yearly Emission'!AH58:'Yearly Emission'!AH87)</f>
        <v>11697598651.625591</v>
      </c>
      <c r="AM33">
        <f>SUM('Yearly Emission'!AJ58:'Yearly Emission'!AJ87)</f>
        <v>22075613058.620605</v>
      </c>
      <c r="AN33">
        <f>SUM('Yearly Emission'!AK58:'Yearly Emission'!AK87)</f>
        <v>11440668968.933069</v>
      </c>
      <c r="AO33">
        <f>SUM('Yearly Emission'!AL58:'Yearly Emission'!AL87)</f>
        <v>2946414531.3661175</v>
      </c>
      <c r="AP33">
        <f>SUM('Yearly Emission'!AM58:'Yearly Emission'!AM87)</f>
        <v>1621497416.8933308</v>
      </c>
      <c r="AQ33">
        <f>SUM('Yearly Emission'!AN58:'Yearly Emission'!AN87)</f>
        <v>16739296230.157021</v>
      </c>
      <c r="AR33">
        <f>SUM('Yearly Emission'!AO58:'Yearly Emission'!AO87)</f>
        <v>1260516906.1749778</v>
      </c>
      <c r="AS33">
        <f>SUM('Yearly Emission'!AP58:'Yearly Emission'!AP87)</f>
        <v>1673597907.550693</v>
      </c>
      <c r="AT33">
        <f>SUM('Yearly Emission'!AQ58:'Yearly Emission'!AQ87)</f>
        <v>4724027723.9292984</v>
      </c>
      <c r="AU33">
        <f>SUM('Yearly Emission'!AR58:'Yearly Emission'!AR87)</f>
        <v>26453530631.869953</v>
      </c>
      <c r="AV33">
        <f>SUM('Yearly Emission'!AS58:'Yearly Emission'!AS87)</f>
        <v>5117122278.4576931</v>
      </c>
      <c r="AW33">
        <f>SUM('Yearly Emission'!AT58:'Yearly Emission'!AT87)</f>
        <v>5226186049.8556423</v>
      </c>
      <c r="AX33">
        <f>SUM('Yearly Emission'!AU58:'Yearly Emission'!AU87)</f>
        <v>804323678.82165635</v>
      </c>
      <c r="AY33">
        <f>SUM('Yearly Emission'!AV58:'Yearly Emission'!AV87)</f>
        <v>2295033898.1813917</v>
      </c>
      <c r="AZ33">
        <f>SUM('Yearly Emission'!AW58:'Yearly Emission'!AW87)</f>
        <v>2107023626.5190749</v>
      </c>
      <c r="BA33">
        <f>SUM('Yearly Emission'!AX58:'Yearly Emission'!AX87)</f>
        <v>1913422240.0262907</v>
      </c>
      <c r="BB33">
        <f>SUM('Yearly Emission'!AY58:'Yearly Emission'!AY87)</f>
        <v>8257731718.9163513</v>
      </c>
      <c r="BD33">
        <f>SUM('Yearly Emission'!BA58:'Yearly Emission'!BA87)</f>
        <v>20993264242.45034</v>
      </c>
      <c r="BE33">
        <f>SUM('Yearly Emission'!BB58:'Yearly Emission'!BB87)</f>
        <v>7644320095.5301876</v>
      </c>
      <c r="BF33">
        <f>SUM('Yearly Emission'!BC58:'Yearly Emission'!BC87)</f>
        <v>2354055483.5144653</v>
      </c>
      <c r="BG33">
        <f>SUM('Yearly Emission'!BD58:'Yearly Emission'!BD87)</f>
        <v>1317417521.456347</v>
      </c>
      <c r="BH33">
        <f>SUM('Yearly Emission'!BE58:'Yearly Emission'!BE87)</f>
        <v>15084377711.217001</v>
      </c>
      <c r="BI33">
        <f>SUM('Yearly Emission'!BF58:'Yearly Emission'!BF87)</f>
        <v>712355916.26586485</v>
      </c>
      <c r="BJ33">
        <f>SUM('Yearly Emission'!BG58:'Yearly Emission'!BG87)</f>
        <v>955598145.18911684</v>
      </c>
      <c r="BK33">
        <f>SUM('Yearly Emission'!BH58:'Yearly Emission'!BH87)</f>
        <v>2842055339.3018661</v>
      </c>
      <c r="BL33">
        <f>SUM('Yearly Emission'!BI58:'Yearly Emission'!BI87)</f>
        <v>20576984127.552505</v>
      </c>
      <c r="BM33">
        <f>SUM('Yearly Emission'!BJ58:'Yearly Emission'!BJ87)</f>
        <v>2910572396.8522167</v>
      </c>
      <c r="BN33">
        <f>SUM('Yearly Emission'!BK58:'Yearly Emission'!BK87)</f>
        <v>3257598218.4501405</v>
      </c>
      <c r="BO33">
        <f>SUM('Yearly Emission'!BL58:'Yearly Emission'!BL87)</f>
        <v>465399037.21015781</v>
      </c>
      <c r="BP33">
        <f>SUM('Yearly Emission'!BM58:'Yearly Emission'!BM87)</f>
        <v>1625524793.6586292</v>
      </c>
      <c r="BQ33">
        <f>SUM('Yearly Emission'!BN58:'Yearly Emission'!BN87)</f>
        <v>1464243846.9047794</v>
      </c>
      <c r="BR33">
        <f>SUM('Yearly Emission'!BO58:'Yearly Emission'!BO87)</f>
        <v>1088175347.572027</v>
      </c>
      <c r="BS33">
        <f>SUM('Yearly Emission'!BP58:'Yearly Emission'!BP87)</f>
        <v>6101654914.8232393</v>
      </c>
      <c r="BU33">
        <f>SUM('Yearly Emission'!BR58:'Yearly Emission'!BR87)</f>
        <v>20137405824.49139</v>
      </c>
      <c r="BV33">
        <f>SUM('Yearly Emission'!BS58:'Yearly Emission'!BS87)</f>
        <v>7178876024.52178</v>
      </c>
      <c r="BW33">
        <f>SUM('Yearly Emission'!BT58:'Yearly Emission'!BT87)</f>
        <v>2286494982.3683991</v>
      </c>
      <c r="BX33">
        <f>SUM('Yearly Emission'!BU58:'Yearly Emission'!BU87)</f>
        <v>1257797083.2607782</v>
      </c>
      <c r="BY33">
        <f>SUM('Yearly Emission'!BV58:'Yearly Emission'!BV87)</f>
        <v>14115204864.899912</v>
      </c>
      <c r="BZ33">
        <f>SUM('Yearly Emission'!BW58:'Yearly Emission'!BW87)</f>
        <v>494545397.01194125</v>
      </c>
      <c r="CA33">
        <f>SUM('Yearly Emission'!BX58:'Yearly Emission'!BX87)</f>
        <v>788301628.30733216</v>
      </c>
      <c r="CB33">
        <f>SUM('Yearly Emission'!BY58:'Yearly Emission'!BY87)</f>
        <v>2600570640.2857108</v>
      </c>
      <c r="CC33">
        <f>SUM('Yearly Emission'!BZ58:'Yearly Emission'!BZ87)</f>
        <v>18672390783.314266</v>
      </c>
      <c r="CD33">
        <f>SUM('Yearly Emission'!CA58:'Yearly Emission'!CA87)</f>
        <v>2191010148.1138763</v>
      </c>
      <c r="CE33">
        <f>SUM('Yearly Emission'!CB58:'Yearly Emission'!CB87)</f>
        <v>2856894417.0304613</v>
      </c>
      <c r="CF33">
        <f>SUM('Yearly Emission'!CC58:'Yearly Emission'!CC87)</f>
        <v>389950344.85352486</v>
      </c>
      <c r="CG33">
        <f>SUM('Yearly Emission'!CD58:'Yearly Emission'!CD87)</f>
        <v>1421644952.5127907</v>
      </c>
      <c r="CH33">
        <f>SUM('Yearly Emission'!CE58:'Yearly Emission'!CE87)</f>
        <v>1187161868.4291315</v>
      </c>
      <c r="CI33">
        <f>SUM('Yearly Emission'!CF58:'Yearly Emission'!CF87)</f>
        <v>866040664.91959846</v>
      </c>
      <c r="CJ33">
        <f>SUM('Yearly Emission'!CG58:'Yearly Emission'!CG87)</f>
        <v>5259131736.6302633</v>
      </c>
      <c r="CM33">
        <f>SUM('Yearly Emission'!CJ58:'Yearly Emission'!CJ87)</f>
        <v>2035.5</v>
      </c>
      <c r="CN33">
        <f>SUM('Yearly Emission'!CK58:'Yearly Emission'!CK87)</f>
        <v>47331863624.575783</v>
      </c>
      <c r="CO33">
        <f>SUM('Yearly Emission'!CL58:'Yearly Emission'!CL87)</f>
        <v>18817410667.633949</v>
      </c>
      <c r="CP33">
        <f>SUM('Yearly Emission'!CM58:'Yearly Emission'!CM87)</f>
        <v>5072266787.3186054</v>
      </c>
      <c r="CQ33">
        <f>SUM('Yearly Emission'!CN58:'Yearly Emission'!CN87)</f>
        <v>3196446839.6019583</v>
      </c>
      <c r="CR33">
        <f>SUM('Yearly Emission'!CO58:'Yearly Emission'!CO87)</f>
        <v>30895954272.265438</v>
      </c>
      <c r="CS33">
        <f>SUM('Yearly Emission'!CP58:'Yearly Emission'!CP87)</f>
        <v>2714750081.5652027</v>
      </c>
      <c r="CT33">
        <f>SUM('Yearly Emission'!CQ58:'Yearly Emission'!CQ87)</f>
        <v>2592825948.1543527</v>
      </c>
      <c r="CU33">
        <f>SUM('Yearly Emission'!CR58:'Yearly Emission'!CR87)</f>
        <v>9588690833.4446983</v>
      </c>
      <c r="CV33">
        <f>SUM('Yearly Emission'!CS58:'Yearly Emission'!CS87)</f>
        <v>45706366351.90377</v>
      </c>
      <c r="CW33">
        <f>SUM('Yearly Emission'!CT58:'Yearly Emission'!CT87)</f>
        <v>8260931882.8383522</v>
      </c>
      <c r="CX33">
        <f>SUM('Yearly Emission'!CU58:'Yearly Emission'!CU87)</f>
        <v>11222252981.303059</v>
      </c>
      <c r="CY33">
        <f>SUM('Yearly Emission'!CV58:'Yearly Emission'!CV87)</f>
        <v>1832470968.4295962</v>
      </c>
      <c r="CZ33">
        <f>SUM('Yearly Emission'!CW58:'Yearly Emission'!CW87)</f>
        <v>4316216000.333601</v>
      </c>
      <c r="DA33">
        <f>SUM('Yearly Emission'!CX58:'Yearly Emission'!CX87)</f>
        <v>4086039317.4984455</v>
      </c>
      <c r="DB33">
        <f>SUM('Yearly Emission'!CY58:'Yearly Emission'!CY87)</f>
        <v>3575784943.1573629</v>
      </c>
      <c r="DC33">
        <f>SUM('Yearly Emission'!CZ58:'Yearly Emission'!CZ87)</f>
        <v>14513380950.022938</v>
      </c>
      <c r="DE33">
        <f>SUM('Yearly Emission'!DB58:'Yearly Emission'!DB87)</f>
        <v>36961777007.467773</v>
      </c>
      <c r="DF33">
        <f>SUM('Yearly Emission'!DC58:'Yearly Emission'!DC87)</f>
        <v>14801952464.760975</v>
      </c>
      <c r="DG33">
        <f>SUM('Yearly Emission'!DD58:'Yearly Emission'!DD87)</f>
        <v>4155383137.9084449</v>
      </c>
      <c r="DH33">
        <f>SUM('Yearly Emission'!DE58:'Yearly Emission'!DE87)</f>
        <v>2484665074.3113427</v>
      </c>
      <c r="DI33">
        <f>SUM('Yearly Emission'!DF58:'Yearly Emission'!DF87)</f>
        <v>24804103399.847374</v>
      </c>
      <c r="DJ33">
        <f>SUM('Yearly Emission'!DG58:'Yearly Emission'!DG87)</f>
        <v>2086193781.6970687</v>
      </c>
      <c r="DK33">
        <f>SUM('Yearly Emission'!DH58:'Yearly Emission'!DH87)</f>
        <v>2034085760.4715614</v>
      </c>
      <c r="DL33">
        <f>SUM('Yearly Emission'!DI58:'Yearly Emission'!DI87)</f>
        <v>7474590692.2195978</v>
      </c>
      <c r="DM33">
        <f>SUM('Yearly Emission'!DJ58:'Yearly Emission'!DJ87)</f>
        <v>36002940561.921463</v>
      </c>
      <c r="DN33">
        <f>SUM('Yearly Emission'!DK58:'Yearly Emission'!DK87)</f>
        <v>6393498892.4152479</v>
      </c>
      <c r="DO33">
        <f>SUM('Yearly Emission'!DL58:'Yearly Emission'!DL87)</f>
        <v>8818182483.5412712</v>
      </c>
      <c r="DP33">
        <f>SUM('Yearly Emission'!DM58:'Yearly Emission'!DM87)</f>
        <v>1410105135.2236013</v>
      </c>
      <c r="DQ33">
        <f>SUM('Yearly Emission'!DN58:'Yearly Emission'!DN87)</f>
        <v>3365892783.2998343</v>
      </c>
      <c r="DR33">
        <f>SUM('Yearly Emission'!DO58:'Yearly Emission'!DO87)</f>
        <v>3289309407.7281632</v>
      </c>
      <c r="DS33">
        <f>SUM('Yearly Emission'!DP58:'Yearly Emission'!DP87)</f>
        <v>2779690366.3775377</v>
      </c>
      <c r="DT33">
        <f>SUM('Yearly Emission'!DQ58:'Yearly Emission'!DQ87)</f>
        <v>11405525969.377335</v>
      </c>
      <c r="DV33">
        <f>SUM('Yearly Emission'!DS58:'Yearly Emission'!DS87)</f>
        <v>27085261088.149864</v>
      </c>
      <c r="DW33">
        <f>SUM('Yearly Emission'!DT58:'Yearly Emission'!DT87)</f>
        <v>11254214933.674536</v>
      </c>
      <c r="DX33">
        <f>SUM('Yearly Emission'!DU58:'Yearly Emission'!DU87)</f>
        <v>3542061502.1277065</v>
      </c>
      <c r="DY33">
        <f>SUM('Yearly Emission'!DV58:'Yearly Emission'!DV87)</f>
        <v>1843545257.4293129</v>
      </c>
      <c r="DZ33">
        <f>SUM('Yearly Emission'!DW58:'Yearly Emission'!DW87)</f>
        <v>18970254276.680912</v>
      </c>
      <c r="EA33">
        <f>SUM('Yearly Emission'!DX58:'Yearly Emission'!DX87)</f>
        <v>1458001100.104151</v>
      </c>
      <c r="EB33">
        <f>SUM('Yearly Emission'!DY58:'Yearly Emission'!DY87)</f>
        <v>1499325022.5846488</v>
      </c>
      <c r="EC33">
        <f>SUM('Yearly Emission'!DZ58:'Yearly Emission'!DZ87)</f>
        <v>5360490550.9945068</v>
      </c>
      <c r="ED33">
        <f>SUM('Yearly Emission'!EA58:'Yearly Emission'!EA87)</f>
        <v>26299514771.939163</v>
      </c>
      <c r="EE33">
        <f>SUM('Yearly Emission'!EB58:'Yearly Emission'!EB87)</f>
        <v>4526065901.9921446</v>
      </c>
      <c r="EF33">
        <f>SUM('Yearly Emission'!EC58:'Yearly Emission'!EC87)</f>
        <v>6521017812.7918539</v>
      </c>
      <c r="EG33">
        <f>SUM('Yearly Emission'!ED58:'Yearly Emission'!ED87)</f>
        <v>987940058.2466954</v>
      </c>
      <c r="EH33">
        <f>SUM('Yearly Emission'!EE58:'Yearly Emission'!EE87)</f>
        <v>2417693695.8667636</v>
      </c>
      <c r="EI33">
        <f>SUM('Yearly Emission'!EF58:'Yearly Emission'!EF87)</f>
        <v>2725252205.3905187</v>
      </c>
      <c r="EJ33">
        <f>SUM('Yearly Emission'!EG58:'Yearly Emission'!EG87)</f>
        <v>1987574033.6902618</v>
      </c>
      <c r="EK33">
        <f>SUM('Yearly Emission'!EH58:'Yearly Emission'!EH87)</f>
        <v>8405400405.4520216</v>
      </c>
      <c r="EM33">
        <f>SUM('Yearly Emission'!EJ58:'Yearly Emission'!EJ87)</f>
        <v>22698344206.758148</v>
      </c>
      <c r="EN33">
        <f>SUM('Yearly Emission'!EK58:'Yearly Emission'!EK87)</f>
        <v>10106319077.843082</v>
      </c>
      <c r="EO33">
        <f>SUM('Yearly Emission'!EL58:'Yearly Emission'!EL87)</f>
        <v>3395159264.1555743</v>
      </c>
      <c r="EP33">
        <f>SUM('Yearly Emission'!EM58:'Yearly Emission'!EM87)</f>
        <v>1370125546.4438202</v>
      </c>
      <c r="EQ33">
        <f>SUM('Yearly Emission'!EN58:'Yearly Emission'!EN87)</f>
        <v>14958500962.862366</v>
      </c>
      <c r="ER33">
        <f>SUM('Yearly Emission'!EO58:'Yearly Emission'!EO87)</f>
        <v>848094855.64212561</v>
      </c>
      <c r="ES33">
        <f>SUM('Yearly Emission'!EP58:'Yearly Emission'!EP87)</f>
        <v>1081538768.8319378</v>
      </c>
      <c r="ET33">
        <f>SUM('Yearly Emission'!EQ58:'Yearly Emission'!EQ87)</f>
        <v>3838637132.0162997</v>
      </c>
      <c r="EU33">
        <f>SUM('Yearly Emission'!ER58:'Yearly Emission'!ER87)</f>
        <v>20308791700.171448</v>
      </c>
      <c r="EV33">
        <f>SUM('Yearly Emission'!ES58:'Yearly Emission'!ES87)</f>
        <v>2790674457.4017859</v>
      </c>
      <c r="EW33">
        <f>SUM('Yearly Emission'!ET58:'Yearly Emission'!ET87)</f>
        <v>5491615625.7679205</v>
      </c>
      <c r="EX33">
        <f>SUM('Yearly Emission'!EU58:'Yearly Emission'!EU87)</f>
        <v>602887160.33512092</v>
      </c>
      <c r="EY33">
        <f>SUM('Yearly Emission'!EV58:'Yearly Emission'!EV87)</f>
        <v>1746351102.8942521</v>
      </c>
      <c r="EZ33">
        <f>SUM('Yearly Emission'!EW58:'Yearly Emission'!EW87)</f>
        <v>2458920849.932353</v>
      </c>
      <c r="FA33">
        <f>SUM('Yearly Emission'!EX58:'Yearly Emission'!EX87)</f>
        <v>1430010043.221014</v>
      </c>
      <c r="FB33">
        <f>SUM('Yearly Emission'!EY58:'Yearly Emission'!EY87)</f>
        <v>6584133517.7262335</v>
      </c>
      <c r="FD33">
        <f>SUM('Yearly Emission'!FA58:'Yearly Emission'!FA87)</f>
        <v>22019684881.661758</v>
      </c>
      <c r="FE33">
        <f>SUM('Yearly Emission'!FB58:'Yearly Emission'!FB87)</f>
        <v>9997653025.8214931</v>
      </c>
      <c r="FF33">
        <f>SUM('Yearly Emission'!FC58:'Yearly Emission'!FC87)</f>
        <v>3285058969.1703382</v>
      </c>
      <c r="FG33">
        <f>SUM('Yearly Emission'!FD58:'Yearly Emission'!FD87)</f>
        <v>1309206973.3724365</v>
      </c>
      <c r="FH33">
        <f>SUM('Yearly Emission'!FE58:'Yearly Emission'!FE87)</f>
        <v>14057957974.610321</v>
      </c>
      <c r="FI33">
        <f>SUM('Yearly Emission'!FF58:'Yearly Emission'!FF87)</f>
        <v>566481209.92040384</v>
      </c>
      <c r="FJ33">
        <f>SUM('Yearly Emission'!FG58:'Yearly Emission'!FG87)</f>
        <v>1049646522.4972754</v>
      </c>
      <c r="FK33">
        <f>SUM('Yearly Emission'!FH58:'Yearly Emission'!FH87)</f>
        <v>3645918318.057313</v>
      </c>
      <c r="FL33">
        <f>SUM('Yearly Emission'!FI58:'Yearly Emission'!FI87)</f>
        <v>18404833073.265205</v>
      </c>
      <c r="FM33">
        <f>SUM('Yearly Emission'!FJ58:'Yearly Emission'!FJ87)</f>
        <v>2387518421.2285995</v>
      </c>
      <c r="FN33">
        <f>SUM('Yearly Emission'!FK58:'Yearly Emission'!FK87)</f>
        <v>4961084573.0149527</v>
      </c>
      <c r="FO33">
        <f>SUM('Yearly Emission'!FL58:'Yearly Emission'!FL87)</f>
        <v>462050389.5676533</v>
      </c>
      <c r="FP33">
        <f>SUM('Yearly Emission'!FM58:'Yearly Emission'!FM87)</f>
        <v>1685886626.3771367</v>
      </c>
      <c r="FQ33">
        <f>SUM('Yearly Emission'!FN58:'Yearly Emission'!FN87)</f>
        <v>2283197977.4612765</v>
      </c>
      <c r="FR33">
        <f>SUM('Yearly Emission'!FO58:'Yearly Emission'!FO87)</f>
        <v>1276473067.8665106</v>
      </c>
      <c r="FS33">
        <f>SUM('Yearly Emission'!FP58:'Yearly Emission'!FP87)</f>
        <v>5761302780.5152292</v>
      </c>
      <c r="FV33">
        <f>SUM('Yearly Emission'!FS58:'Yearly Emission'!FS87)</f>
        <v>2035.5</v>
      </c>
      <c r="FW33">
        <f>SUM('Yearly Emission'!FT58:'Yearly Emission'!FT87)</f>
        <v>38336376287.122559</v>
      </c>
      <c r="FX33">
        <f>SUM('Yearly Emission'!FU58:'Yearly Emission'!FU87)</f>
        <v>17909569661.097557</v>
      </c>
      <c r="FY33">
        <f>SUM('Yearly Emission'!FV58:'Yearly Emission'!FV87)</f>
        <v>5709475509.3517036</v>
      </c>
      <c r="FZ33">
        <f>SUM('Yearly Emission'!FW58:'Yearly Emission'!FW87)</f>
        <v>3138188634.5680246</v>
      </c>
      <c r="GA33">
        <f>SUM('Yearly Emission'!FX58:'Yearly Emission'!FX87)</f>
        <v>26848792630.521397</v>
      </c>
      <c r="GB33">
        <f>SUM('Yearly Emission'!FY58:'Yearly Emission'!FY87)</f>
        <v>2145334312.3970015</v>
      </c>
      <c r="GC33">
        <f>SUM('Yearly Emission'!FZ58:'Yearly Emission'!FZ87)</f>
        <v>2598627418.0082512</v>
      </c>
      <c r="GD33">
        <f>SUM('Yearly Emission'!GA58:'Yearly Emission'!GA87)</f>
        <v>13566143052.757151</v>
      </c>
      <c r="GE33">
        <f>SUM('Yearly Emission'!GB58:'Yearly Emission'!GB87)</f>
        <v>47068934089.318184</v>
      </c>
      <c r="GF33">
        <f>SUM('Yearly Emission'!GC58:'Yearly Emission'!GC87)</f>
        <v>8366887272.2058525</v>
      </c>
      <c r="GG33">
        <f>SUM('Yearly Emission'!GD58:'Yearly Emission'!GD87)</f>
        <v>8128056544.4595594</v>
      </c>
      <c r="GH33">
        <f>SUM('Yearly Emission'!GE58:'Yearly Emission'!GE87)</f>
        <v>2019180153.187156</v>
      </c>
      <c r="GI33">
        <f>SUM('Yearly Emission'!GF58:'Yearly Emission'!GF87)</f>
        <v>3321258273.6090841</v>
      </c>
      <c r="GJ33">
        <f>SUM('Yearly Emission'!GG58:'Yearly Emission'!GG87)</f>
        <v>4080985387.1855946</v>
      </c>
      <c r="GK33">
        <f>SUM('Yearly Emission'!GH58:'Yearly Emission'!GH87)</f>
        <v>2966826954.6224265</v>
      </c>
      <c r="GL33">
        <f>SUM('Yearly Emission'!GI58:'Yearly Emission'!GI87)</f>
        <v>20750685802.975098</v>
      </c>
      <c r="GN33">
        <f>SUM('Yearly Emission'!GK58:'Yearly Emission'!GK87)</f>
        <v>32249577289.668816</v>
      </c>
      <c r="GO33">
        <f>SUM('Yearly Emission'!GL58:'Yearly Emission'!GL87)</f>
        <v>14813072367.358881</v>
      </c>
      <c r="GP33">
        <f>SUM('Yearly Emission'!GM58:'Yearly Emission'!GM87)</f>
        <v>4720498343.9380865</v>
      </c>
      <c r="GQ33">
        <f>SUM('Yearly Emission'!GN58:'Yearly Emission'!GN87)</f>
        <v>2591799218.8466096</v>
      </c>
      <c r="GR33">
        <f>SUM('Yearly Emission'!GO58:'Yearly Emission'!GO87)</f>
        <v>22130069874.272953</v>
      </c>
      <c r="GS33">
        <f>SUM('Yearly Emission'!GP58:'Yearly Emission'!GP87)</f>
        <v>1650478645.8271344</v>
      </c>
      <c r="GT33">
        <f>SUM('Yearly Emission'!GQ58:'Yearly Emission'!GQ87)</f>
        <v>2078892553.2512412</v>
      </c>
      <c r="GU33">
        <f>SUM('Yearly Emission'!GR58:'Yearly Emission'!GR87)</f>
        <v>11152802323.659143</v>
      </c>
      <c r="GV33">
        <f>SUM('Yearly Emission'!GS58:'Yearly Emission'!GS87)</f>
        <v>37569447538.111618</v>
      </c>
      <c r="GW33">
        <f>SUM('Yearly Emission'!GT58:'Yearly Emission'!GT87)</f>
        <v>6585808983.5247412</v>
      </c>
      <c r="GX33">
        <f>SUM('Yearly Emission'!GU58:'Yearly Emission'!GU87)</f>
        <v>6720902203.7995739</v>
      </c>
      <c r="GY33">
        <f>SUM('Yearly Emission'!GV58:'Yearly Emission'!GV87)</f>
        <v>1581824344.9834876</v>
      </c>
      <c r="GZ33">
        <f>SUM('Yearly Emission'!GW58:'Yearly Emission'!GW87)</f>
        <v>2671739334.5322299</v>
      </c>
      <c r="HA33">
        <f>SUM('Yearly Emission'!GX58:'Yearly Emission'!GX87)</f>
        <v>3232466245.2967167</v>
      </c>
      <c r="HB33">
        <f>SUM('Yearly Emission'!GY58:'Yearly Emission'!GY87)</f>
        <v>2397745589.4173737</v>
      </c>
      <c r="HC33">
        <f>SUM('Yearly Emission'!GZ58:'Yearly Emission'!GZ87)</f>
        <v>16498952748.242868</v>
      </c>
      <c r="HE33">
        <f>SUM('Yearly Emission'!HB58:'Yearly Emission'!HB87)</f>
        <v>27754250618.413544</v>
      </c>
      <c r="HF33">
        <f>SUM('Yearly Emission'!HC58:'Yearly Emission'!HC87)</f>
        <v>11725595200.335629</v>
      </c>
      <c r="HG33">
        <f>SUM('Yearly Emission'!HD58:'Yearly Emission'!HD87)</f>
        <v>3758101699.3787322</v>
      </c>
      <c r="HH33">
        <f>SUM('Yearly Emission'!HE58:'Yearly Emission'!HE87)</f>
        <v>2062932736.1974466</v>
      </c>
      <c r="HI33">
        <f>SUM('Yearly Emission'!HF58:'Yearly Emission'!HF87)</f>
        <v>17428934996.500011</v>
      </c>
      <c r="HJ33">
        <f>SUM('Yearly Emission'!HG58:'Yearly Emission'!HG87)</f>
        <v>1155588961.4540493</v>
      </c>
      <c r="HK33">
        <f>SUM('Yearly Emission'!HH58:'Yearly Emission'!HH87)</f>
        <v>1559157688.4942288</v>
      </c>
      <c r="HL33">
        <f>SUM('Yearly Emission'!HI58:'Yearly Emission'!HI87)</f>
        <v>8742579991.916338</v>
      </c>
      <c r="HM33">
        <f>SUM('Yearly Emission'!HJ58:'Yearly Emission'!HJ87)</f>
        <v>28069960986.905045</v>
      </c>
      <c r="HN33">
        <f>SUM('Yearly Emission'!HK58:'Yearly Emission'!HK87)</f>
        <v>4804730694.8436346</v>
      </c>
      <c r="HO33">
        <f>SUM('Yearly Emission'!HL58:'Yearly Emission'!HL87)</f>
        <v>5644965671.3047295</v>
      </c>
      <c r="HP33">
        <f>SUM('Yearly Emission'!HM58:'Yearly Emission'!HM87)</f>
        <v>1144467065.4906356</v>
      </c>
      <c r="HQ33">
        <f>SUM('Yearly Emission'!HN58:'Yearly Emission'!HN87)</f>
        <v>2022220395.4553759</v>
      </c>
      <c r="HR33">
        <f>SUM('Yearly Emission'!HO58:'Yearly Emission'!HO87)</f>
        <v>2384298240.1653509</v>
      </c>
      <c r="HS33">
        <f>SUM('Yearly Emission'!HP58:'Yearly Emission'!HP87)</f>
        <v>1828771901.0544846</v>
      </c>
      <c r="HT33">
        <f>SUM('Yearly Emission'!HQ58:'Yearly Emission'!HQ87)</f>
        <v>12247219693.510651</v>
      </c>
      <c r="HV33">
        <f>SUM('Yearly Emission'!HS58:'Yearly Emission'!HS87)</f>
        <v>26366072547.27869</v>
      </c>
      <c r="HW33">
        <f>SUM('Yearly Emission'!HT58:'Yearly Emission'!HT87)</f>
        <v>9681769651.2314377</v>
      </c>
      <c r="HX33">
        <f>SUM('Yearly Emission'!HU58:'Yearly Emission'!HU87)</f>
        <v>3560511490.9652057</v>
      </c>
      <c r="HY33">
        <f>SUM('Yearly Emission'!HV58:'Yearly Emission'!HV87)</f>
        <v>1811182116.3142049</v>
      </c>
      <c r="HZ33">
        <f>SUM('Yearly Emission'!HW58:'Yearly Emission'!HW87)</f>
        <v>13364877034.970842</v>
      </c>
      <c r="IA33">
        <f>SUM('Yearly Emission'!HX58:'Yearly Emission'!HX87)</f>
        <v>662088617.27950537</v>
      </c>
      <c r="IB33">
        <f>SUM('Yearly Emission'!HY58:'Yearly Emission'!HY87)</f>
        <v>1052253248.7966118</v>
      </c>
      <c r="IC33">
        <f>SUM('Yearly Emission'!HZ58:'Yearly Emission'!HZ87)</f>
        <v>7762720427.8325052</v>
      </c>
      <c r="ID33">
        <f>SUM('Yearly Emission'!IA58:'Yearly Emission'!IA87)</f>
        <v>22421260053.004478</v>
      </c>
      <c r="IE33">
        <f>SUM('Yearly Emission'!IB58:'Yearly Emission'!IB87)</f>
        <v>3067373515.7915463</v>
      </c>
      <c r="IF33">
        <f>SUM('Yearly Emission'!IC58:'Yearly Emission'!IC87)</f>
        <v>5443559072.976779</v>
      </c>
      <c r="IG33">
        <f>SUM('Yearly Emission'!ID58:'Yearly Emission'!ID87)</f>
        <v>708327693.60195446</v>
      </c>
      <c r="IH33">
        <f>SUM('Yearly Emission'!IE58:'Yearly Emission'!IE87)</f>
        <v>1383804488.1423731</v>
      </c>
      <c r="II33">
        <f>SUM('Yearly Emission'!IF58:'Yearly Emission'!IF87)</f>
        <v>2061937014.4118502</v>
      </c>
      <c r="IJ33">
        <f>SUM('Yearly Emission'!IG58:'Yearly Emission'!IG87)</f>
        <v>1480909434.1563439</v>
      </c>
      <c r="IK33">
        <f>SUM('Yearly Emission'!IH58:'Yearly Emission'!IH87)</f>
        <v>8073976752.0806952</v>
      </c>
      <c r="IM33">
        <f>SUM('Yearly Emission'!IJ58:'Yearly Emission'!IJ87)</f>
        <v>25422039356.551003</v>
      </c>
      <c r="IN33">
        <f>SUM('Yearly Emission'!IK58:'Yearly Emission'!IK87)</f>
        <v>9329899258.805336</v>
      </c>
      <c r="IO33">
        <f>SUM('Yearly Emission'!IL58:'Yearly Emission'!IL87)</f>
        <v>3475799630.3837528</v>
      </c>
      <c r="IP33">
        <f>SUM('Yearly Emission'!IM58:'Yearly Emission'!IM87)</f>
        <v>1770994209.0092208</v>
      </c>
      <c r="IQ33">
        <f>SUM('Yearly Emission'!IN58:'Yearly Emission'!IN87)</f>
        <v>12912711975.111391</v>
      </c>
      <c r="IR33">
        <f>SUM('Yearly Emission'!IO58:'Yearly Emission'!IO87)</f>
        <v>314489049.19967383</v>
      </c>
      <c r="IS33">
        <f>SUM('Yearly Emission'!IP58:'Yearly Emission'!IP87)</f>
        <v>973351860.69299543</v>
      </c>
      <c r="IT33">
        <f>SUM('Yearly Emission'!IQ58:'Yearly Emission'!IQ87)</f>
        <v>7540479112.3337536</v>
      </c>
      <c r="IU33">
        <f>SUM('Yearly Emission'!IR58:'Yearly Emission'!IR87)</f>
        <v>21380589042.244362</v>
      </c>
      <c r="IV33">
        <f>SUM('Yearly Emission'!IS58:'Yearly Emission'!IS87)</f>
        <v>2690453143.4415979</v>
      </c>
      <c r="IW33">
        <f>SUM('Yearly Emission'!IT58:'Yearly Emission'!IT87)</f>
        <v>5320505077.3295517</v>
      </c>
      <c r="IX33">
        <f>SUM('Yearly Emission'!IU58:'Yearly Emission'!IU87)</f>
        <v>537324283.88665056</v>
      </c>
      <c r="IY33">
        <f>SUM('Yearly Emission'!IV58:'Yearly Emission'!IV87)</f>
        <v>1247181168.7414973</v>
      </c>
      <c r="IZ33">
        <f>SUM('Yearly Emission'!IW58:'Yearly Emission'!IW87)</f>
        <v>1922690741.1805027</v>
      </c>
      <c r="JA33">
        <f>SUM('Yearly Emission'!IX58:'Yearly Emission'!IX87)</f>
        <v>1372168937.4550807</v>
      </c>
      <c r="JB33">
        <f>SUM('Yearly Emission'!IY58:'Yearly Emission'!IY87)</f>
        <v>7371866632.3529873</v>
      </c>
    </row>
    <row r="36" spans="1:262" x14ac:dyDescent="0.25">
      <c r="A36" t="s">
        <v>32</v>
      </c>
      <c r="E36" t="s">
        <v>6</v>
      </c>
      <c r="F36" t="s">
        <v>7</v>
      </c>
      <c r="G36" t="s">
        <v>8</v>
      </c>
      <c r="H36" t="s">
        <v>9</v>
      </c>
      <c r="I36" t="s">
        <v>10</v>
      </c>
      <c r="J36" t="s">
        <v>11</v>
      </c>
      <c r="K36" t="s">
        <v>12</v>
      </c>
      <c r="L36" t="s">
        <v>24</v>
      </c>
      <c r="M36" t="s">
        <v>13</v>
      </c>
      <c r="N36" t="s">
        <v>14</v>
      </c>
      <c r="O36" t="s">
        <v>15</v>
      </c>
      <c r="P36" t="s">
        <v>16</v>
      </c>
      <c r="Q36" t="s">
        <v>17</v>
      </c>
      <c r="R36" t="s">
        <v>18</v>
      </c>
      <c r="S36" t="s">
        <v>19</v>
      </c>
      <c r="T36" t="s">
        <v>20</v>
      </c>
      <c r="V36" t="s">
        <v>6</v>
      </c>
      <c r="W36" t="s">
        <v>7</v>
      </c>
      <c r="X36" t="s">
        <v>8</v>
      </c>
      <c r="Y36" t="s">
        <v>9</v>
      </c>
      <c r="Z36" t="s">
        <v>10</v>
      </c>
      <c r="AA36" t="s">
        <v>11</v>
      </c>
      <c r="AB36" t="s">
        <v>12</v>
      </c>
      <c r="AC36" t="s">
        <v>24</v>
      </c>
      <c r="AD36" t="s">
        <v>13</v>
      </c>
      <c r="AE36" t="s">
        <v>14</v>
      </c>
      <c r="AF36" t="s">
        <v>15</v>
      </c>
      <c r="AG36" t="s">
        <v>16</v>
      </c>
      <c r="AH36" t="s">
        <v>17</v>
      </c>
      <c r="AI36" t="s">
        <v>18</v>
      </c>
      <c r="AJ36" t="s">
        <v>19</v>
      </c>
      <c r="AK36" t="s">
        <v>20</v>
      </c>
      <c r="AM36" t="s">
        <v>6</v>
      </c>
      <c r="AN36" t="s">
        <v>7</v>
      </c>
      <c r="AO36" t="s">
        <v>8</v>
      </c>
      <c r="AP36" t="s">
        <v>9</v>
      </c>
      <c r="AQ36" t="s">
        <v>10</v>
      </c>
      <c r="AR36" t="s">
        <v>11</v>
      </c>
      <c r="AS36" t="s">
        <v>12</v>
      </c>
      <c r="AT36" t="s">
        <v>24</v>
      </c>
      <c r="AU36" t="s">
        <v>13</v>
      </c>
      <c r="AV36" t="s">
        <v>14</v>
      </c>
      <c r="AW36" t="s">
        <v>15</v>
      </c>
      <c r="AX36" t="s">
        <v>16</v>
      </c>
      <c r="AY36" t="s">
        <v>17</v>
      </c>
      <c r="AZ36" t="s">
        <v>18</v>
      </c>
      <c r="BA36" t="s">
        <v>19</v>
      </c>
      <c r="BB36" t="s">
        <v>20</v>
      </c>
      <c r="BD36" t="s">
        <v>6</v>
      </c>
      <c r="BE36" t="s">
        <v>7</v>
      </c>
      <c r="BF36" t="s">
        <v>8</v>
      </c>
      <c r="BG36" t="s">
        <v>9</v>
      </c>
      <c r="BH36" t="s">
        <v>10</v>
      </c>
      <c r="BI36" t="s">
        <v>11</v>
      </c>
      <c r="BJ36" t="s">
        <v>12</v>
      </c>
      <c r="BK36" t="s">
        <v>24</v>
      </c>
      <c r="BL36" t="s">
        <v>13</v>
      </c>
      <c r="BM36" t="s">
        <v>14</v>
      </c>
      <c r="BN36" t="s">
        <v>15</v>
      </c>
      <c r="BO36" t="s">
        <v>16</v>
      </c>
      <c r="BP36" t="s">
        <v>17</v>
      </c>
      <c r="BQ36" t="s">
        <v>18</v>
      </c>
      <c r="BR36" t="s">
        <v>19</v>
      </c>
      <c r="BS36" t="s">
        <v>20</v>
      </c>
      <c r="BU36" t="s">
        <v>6</v>
      </c>
      <c r="BV36" t="s">
        <v>7</v>
      </c>
      <c r="BW36" t="s">
        <v>8</v>
      </c>
      <c r="BX36" t="s">
        <v>9</v>
      </c>
      <c r="BY36" t="s">
        <v>10</v>
      </c>
      <c r="BZ36" t="s">
        <v>11</v>
      </c>
      <c r="CA36" t="s">
        <v>12</v>
      </c>
      <c r="CB36" t="s">
        <v>24</v>
      </c>
      <c r="CC36" t="s">
        <v>13</v>
      </c>
      <c r="CD36" t="s">
        <v>14</v>
      </c>
      <c r="CE36" t="s">
        <v>15</v>
      </c>
      <c r="CF36" t="s">
        <v>16</v>
      </c>
      <c r="CG36" t="s">
        <v>17</v>
      </c>
      <c r="CH36" t="s">
        <v>18</v>
      </c>
      <c r="CI36" t="s">
        <v>19</v>
      </c>
      <c r="CJ36" t="s">
        <v>20</v>
      </c>
      <c r="CN36" t="s">
        <v>6</v>
      </c>
      <c r="CO36" t="s">
        <v>7</v>
      </c>
      <c r="CP36" t="s">
        <v>8</v>
      </c>
      <c r="CQ36" t="s">
        <v>9</v>
      </c>
      <c r="CR36" t="s">
        <v>10</v>
      </c>
      <c r="CS36" t="s">
        <v>11</v>
      </c>
      <c r="CT36" t="s">
        <v>12</v>
      </c>
      <c r="CU36" t="s">
        <v>24</v>
      </c>
      <c r="CV36" t="s">
        <v>13</v>
      </c>
      <c r="CW36" t="s">
        <v>14</v>
      </c>
      <c r="CX36" t="s">
        <v>15</v>
      </c>
      <c r="CY36" t="s">
        <v>16</v>
      </c>
      <c r="CZ36" t="s">
        <v>17</v>
      </c>
      <c r="DA36" t="s">
        <v>18</v>
      </c>
      <c r="DB36" t="s">
        <v>19</v>
      </c>
      <c r="DC36" t="s">
        <v>20</v>
      </c>
      <c r="DE36" t="s">
        <v>6</v>
      </c>
      <c r="DF36" t="s">
        <v>7</v>
      </c>
      <c r="DG36" t="s">
        <v>8</v>
      </c>
      <c r="DH36" t="s">
        <v>9</v>
      </c>
      <c r="DI36" t="s">
        <v>10</v>
      </c>
      <c r="DJ36" t="s">
        <v>11</v>
      </c>
      <c r="DK36" t="s">
        <v>12</v>
      </c>
      <c r="DL36" t="s">
        <v>24</v>
      </c>
      <c r="DM36" t="s">
        <v>13</v>
      </c>
      <c r="DN36" t="s">
        <v>14</v>
      </c>
      <c r="DO36" t="s">
        <v>15</v>
      </c>
      <c r="DP36" t="s">
        <v>16</v>
      </c>
      <c r="DQ36" t="s">
        <v>17</v>
      </c>
      <c r="DR36" t="s">
        <v>18</v>
      </c>
      <c r="DS36" t="s">
        <v>19</v>
      </c>
      <c r="DT36" t="s">
        <v>20</v>
      </c>
      <c r="DV36" t="s">
        <v>6</v>
      </c>
      <c r="DW36" t="s">
        <v>7</v>
      </c>
      <c r="DX36" t="s">
        <v>8</v>
      </c>
      <c r="DY36" t="s">
        <v>9</v>
      </c>
      <c r="DZ36" t="s">
        <v>10</v>
      </c>
      <c r="EA36" t="s">
        <v>11</v>
      </c>
      <c r="EB36" t="s">
        <v>12</v>
      </c>
      <c r="EC36" t="s">
        <v>24</v>
      </c>
      <c r="ED36" t="s">
        <v>13</v>
      </c>
      <c r="EE36" t="s">
        <v>14</v>
      </c>
      <c r="EF36" t="s">
        <v>15</v>
      </c>
      <c r="EG36" t="s">
        <v>16</v>
      </c>
      <c r="EH36" t="s">
        <v>17</v>
      </c>
      <c r="EI36" t="s">
        <v>18</v>
      </c>
      <c r="EJ36" t="s">
        <v>19</v>
      </c>
      <c r="EK36" t="s">
        <v>20</v>
      </c>
      <c r="EM36" t="s">
        <v>6</v>
      </c>
      <c r="EN36" t="s">
        <v>7</v>
      </c>
      <c r="EO36" t="s">
        <v>8</v>
      </c>
      <c r="EP36" t="s">
        <v>9</v>
      </c>
      <c r="EQ36" t="s">
        <v>10</v>
      </c>
      <c r="ER36" t="s">
        <v>11</v>
      </c>
      <c r="ES36" t="s">
        <v>12</v>
      </c>
      <c r="ET36" t="s">
        <v>24</v>
      </c>
      <c r="EU36" t="s">
        <v>13</v>
      </c>
      <c r="EV36" t="s">
        <v>14</v>
      </c>
      <c r="EW36" t="s">
        <v>15</v>
      </c>
      <c r="EX36" t="s">
        <v>16</v>
      </c>
      <c r="EY36" t="s">
        <v>17</v>
      </c>
      <c r="EZ36" t="s">
        <v>18</v>
      </c>
      <c r="FA36" t="s">
        <v>19</v>
      </c>
      <c r="FB36" t="s">
        <v>20</v>
      </c>
      <c r="FD36" t="s">
        <v>6</v>
      </c>
      <c r="FE36" t="s">
        <v>7</v>
      </c>
      <c r="FF36" t="s">
        <v>8</v>
      </c>
      <c r="FG36" t="s">
        <v>9</v>
      </c>
      <c r="FH36" t="s">
        <v>10</v>
      </c>
      <c r="FI36" t="s">
        <v>11</v>
      </c>
      <c r="FJ36" t="s">
        <v>12</v>
      </c>
      <c r="FK36" t="s">
        <v>24</v>
      </c>
      <c r="FL36" t="s">
        <v>13</v>
      </c>
      <c r="FM36" t="s">
        <v>14</v>
      </c>
      <c r="FN36" t="s">
        <v>15</v>
      </c>
      <c r="FO36" t="s">
        <v>16</v>
      </c>
      <c r="FP36" t="s">
        <v>17</v>
      </c>
      <c r="FQ36" t="s">
        <v>18</v>
      </c>
      <c r="FR36" t="s">
        <v>19</v>
      </c>
      <c r="FS36" t="s">
        <v>20</v>
      </c>
      <c r="FW36" t="s">
        <v>6</v>
      </c>
      <c r="FX36" t="s">
        <v>7</v>
      </c>
      <c r="FY36" t="s">
        <v>8</v>
      </c>
      <c r="FZ36" t="s">
        <v>9</v>
      </c>
      <c r="GA36" t="s">
        <v>10</v>
      </c>
      <c r="GB36" t="s">
        <v>11</v>
      </c>
      <c r="GC36" t="s">
        <v>12</v>
      </c>
      <c r="GD36" t="s">
        <v>24</v>
      </c>
      <c r="GE36" t="s">
        <v>13</v>
      </c>
      <c r="GF36" t="s">
        <v>14</v>
      </c>
      <c r="GG36" t="s">
        <v>15</v>
      </c>
      <c r="GH36" t="s">
        <v>16</v>
      </c>
      <c r="GI36" t="s">
        <v>17</v>
      </c>
      <c r="GJ36" t="s">
        <v>18</v>
      </c>
      <c r="GK36" t="s">
        <v>19</v>
      </c>
      <c r="GL36" t="s">
        <v>20</v>
      </c>
      <c r="GN36" t="s">
        <v>6</v>
      </c>
      <c r="GO36" t="s">
        <v>7</v>
      </c>
      <c r="GP36" t="s">
        <v>8</v>
      </c>
      <c r="GQ36" t="s">
        <v>9</v>
      </c>
      <c r="GR36" t="s">
        <v>10</v>
      </c>
      <c r="GS36" t="s">
        <v>11</v>
      </c>
      <c r="GT36" t="s">
        <v>12</v>
      </c>
      <c r="GU36" t="s">
        <v>24</v>
      </c>
      <c r="GV36" t="s">
        <v>13</v>
      </c>
      <c r="GW36" t="s">
        <v>14</v>
      </c>
      <c r="GX36" t="s">
        <v>15</v>
      </c>
      <c r="GY36" t="s">
        <v>16</v>
      </c>
      <c r="GZ36" t="s">
        <v>17</v>
      </c>
      <c r="HA36" t="s">
        <v>18</v>
      </c>
      <c r="HB36" t="s">
        <v>19</v>
      </c>
      <c r="HC36" t="s">
        <v>20</v>
      </c>
      <c r="HE36" t="s">
        <v>6</v>
      </c>
      <c r="HF36" t="s">
        <v>7</v>
      </c>
      <c r="HG36" t="s">
        <v>8</v>
      </c>
      <c r="HH36" t="s">
        <v>9</v>
      </c>
      <c r="HI36" t="s">
        <v>10</v>
      </c>
      <c r="HJ36" t="s">
        <v>11</v>
      </c>
      <c r="HK36" t="s">
        <v>12</v>
      </c>
      <c r="HL36" t="s">
        <v>24</v>
      </c>
      <c r="HM36" t="s">
        <v>13</v>
      </c>
      <c r="HN36" t="s">
        <v>14</v>
      </c>
      <c r="HO36" t="s">
        <v>15</v>
      </c>
      <c r="HP36" t="s">
        <v>16</v>
      </c>
      <c r="HQ36" t="s">
        <v>17</v>
      </c>
      <c r="HR36" t="s">
        <v>18</v>
      </c>
      <c r="HS36" t="s">
        <v>19</v>
      </c>
      <c r="HT36" t="s">
        <v>20</v>
      </c>
      <c r="HV36" t="s">
        <v>6</v>
      </c>
      <c r="HW36" t="s">
        <v>7</v>
      </c>
      <c r="HX36" t="s">
        <v>8</v>
      </c>
      <c r="HY36" t="s">
        <v>9</v>
      </c>
      <c r="HZ36" t="s">
        <v>10</v>
      </c>
      <c r="IA36" t="s">
        <v>11</v>
      </c>
      <c r="IB36" t="s">
        <v>12</v>
      </c>
      <c r="IC36" t="s">
        <v>24</v>
      </c>
      <c r="ID36" t="s">
        <v>13</v>
      </c>
      <c r="IE36" t="s">
        <v>14</v>
      </c>
      <c r="IF36" t="s">
        <v>15</v>
      </c>
      <c r="IG36" t="s">
        <v>16</v>
      </c>
      <c r="IH36" t="s">
        <v>17</v>
      </c>
      <c r="II36" t="s">
        <v>18</v>
      </c>
      <c r="IJ36" t="s">
        <v>19</v>
      </c>
      <c r="IK36" t="s">
        <v>20</v>
      </c>
      <c r="IM36" t="s">
        <v>6</v>
      </c>
      <c r="IN36" t="s">
        <v>7</v>
      </c>
      <c r="IO36" t="s">
        <v>8</v>
      </c>
      <c r="IP36" t="s">
        <v>9</v>
      </c>
      <c r="IQ36" t="s">
        <v>10</v>
      </c>
      <c r="IR36" t="s">
        <v>11</v>
      </c>
      <c r="IS36" t="s">
        <v>12</v>
      </c>
      <c r="IT36" t="s">
        <v>24</v>
      </c>
      <c r="IU36" t="s">
        <v>13</v>
      </c>
      <c r="IV36" t="s">
        <v>14</v>
      </c>
      <c r="IW36" t="s">
        <v>15</v>
      </c>
      <c r="IX36" t="s">
        <v>16</v>
      </c>
      <c r="IY36" t="s">
        <v>17</v>
      </c>
      <c r="IZ36" t="s">
        <v>18</v>
      </c>
      <c r="JA36" t="s">
        <v>19</v>
      </c>
      <c r="JB36" t="s">
        <v>20</v>
      </c>
    </row>
    <row r="37" spans="1:262" x14ac:dyDescent="0.25">
      <c r="A37" t="s">
        <v>37</v>
      </c>
      <c r="B37" t="s">
        <v>38</v>
      </c>
      <c r="D37">
        <v>2020</v>
      </c>
      <c r="E37">
        <f>SUM('Yearly Emission'!B$13:'Yearly Emission'!B13)</f>
        <v>0</v>
      </c>
      <c r="F37">
        <f>SUM('Yearly Emission'!C$13:'Yearly Emission'!C13)</f>
        <v>0</v>
      </c>
      <c r="G37">
        <f>SUM('Yearly Emission'!D$13:'Yearly Emission'!D13)</f>
        <v>0</v>
      </c>
      <c r="H37">
        <f>SUM('Yearly Emission'!E$13:'Yearly Emission'!E13)</f>
        <v>0</v>
      </c>
      <c r="I37">
        <f>SUM('Yearly Emission'!F$13:'Yearly Emission'!F13)</f>
        <v>0</v>
      </c>
      <c r="J37">
        <f>SUM('Yearly Emission'!G$13:'Yearly Emission'!G13)</f>
        <v>0</v>
      </c>
      <c r="K37">
        <f>SUM('Yearly Emission'!H$13:'Yearly Emission'!H13)</f>
        <v>0</v>
      </c>
      <c r="L37">
        <f>SUM('Yearly Emission'!I$13:'Yearly Emission'!I13)</f>
        <v>0</v>
      </c>
      <c r="M37">
        <f>SUM('Yearly Emission'!J$13:'Yearly Emission'!J13)</f>
        <v>0</v>
      </c>
      <c r="N37">
        <f>SUM('Yearly Emission'!K$13:'Yearly Emission'!K13)</f>
        <v>0</v>
      </c>
      <c r="O37">
        <f>SUM('Yearly Emission'!L$13:'Yearly Emission'!L13)</f>
        <v>0</v>
      </c>
      <c r="P37">
        <f>SUM('Yearly Emission'!M$13:'Yearly Emission'!M13)</f>
        <v>0</v>
      </c>
      <c r="Q37">
        <f>SUM('Yearly Emission'!N$13:'Yearly Emission'!N13)</f>
        <v>0</v>
      </c>
      <c r="R37">
        <f>SUM('Yearly Emission'!O$13:'Yearly Emission'!O13)</f>
        <v>0</v>
      </c>
      <c r="S37">
        <f>SUM('Yearly Emission'!P$13:'Yearly Emission'!P13)</f>
        <v>0</v>
      </c>
      <c r="T37">
        <f>SUM('Yearly Emission'!Q$13:'Yearly Emission'!Q13)</f>
        <v>0</v>
      </c>
      <c r="V37">
        <f>SUM('Yearly Emission'!S$13:'Yearly Emission'!S13)</f>
        <v>0</v>
      </c>
      <c r="W37">
        <f>SUM('Yearly Emission'!T$13:'Yearly Emission'!T13)</f>
        <v>0</v>
      </c>
      <c r="X37">
        <f>SUM('Yearly Emission'!U$13:'Yearly Emission'!U13)</f>
        <v>0</v>
      </c>
      <c r="Y37">
        <f>SUM('Yearly Emission'!V$13:'Yearly Emission'!V13)</f>
        <v>0</v>
      </c>
      <c r="Z37">
        <f>SUM('Yearly Emission'!W$13:'Yearly Emission'!W13)</f>
        <v>0</v>
      </c>
      <c r="AA37">
        <f>SUM('Yearly Emission'!X$13:'Yearly Emission'!X13)</f>
        <v>0</v>
      </c>
      <c r="AB37">
        <f>SUM('Yearly Emission'!Y$13:'Yearly Emission'!Y13)</f>
        <v>0</v>
      </c>
      <c r="AC37">
        <f>SUM('Yearly Emission'!Z$13:'Yearly Emission'!Z13)</f>
        <v>0</v>
      </c>
      <c r="AD37">
        <f>SUM('Yearly Emission'!AA$13:'Yearly Emission'!AA13)</f>
        <v>0</v>
      </c>
      <c r="AE37">
        <f>SUM('Yearly Emission'!AB$13:'Yearly Emission'!AB13)</f>
        <v>0</v>
      </c>
      <c r="AF37">
        <f>SUM('Yearly Emission'!AC$13:'Yearly Emission'!AC13)</f>
        <v>0</v>
      </c>
      <c r="AG37">
        <f>SUM('Yearly Emission'!AD$13:'Yearly Emission'!AD13)</f>
        <v>0</v>
      </c>
      <c r="AH37">
        <f>SUM('Yearly Emission'!AE$13:'Yearly Emission'!AE13)</f>
        <v>0</v>
      </c>
      <c r="AI37">
        <f>SUM('Yearly Emission'!AF$13:'Yearly Emission'!AF13)</f>
        <v>0</v>
      </c>
      <c r="AJ37">
        <f>SUM('Yearly Emission'!AG$13:'Yearly Emission'!AG13)</f>
        <v>0</v>
      </c>
      <c r="AK37">
        <f>SUM('Yearly Emission'!AH$13:'Yearly Emission'!AH13)</f>
        <v>0</v>
      </c>
      <c r="AM37">
        <f>SUM('Yearly Emission'!AJ$13:'Yearly Emission'!AJ13)</f>
        <v>0</v>
      </c>
      <c r="AN37">
        <f>SUM('Yearly Emission'!AK$13:'Yearly Emission'!AK13)</f>
        <v>0</v>
      </c>
      <c r="AO37">
        <f>SUM('Yearly Emission'!AL$13:'Yearly Emission'!AL13)</f>
        <v>0</v>
      </c>
      <c r="AP37">
        <f>SUM('Yearly Emission'!AM$13:'Yearly Emission'!AM13)</f>
        <v>0</v>
      </c>
      <c r="AQ37">
        <f>SUM('Yearly Emission'!AN$13:'Yearly Emission'!AN13)</f>
        <v>0</v>
      </c>
      <c r="AR37">
        <f>SUM('Yearly Emission'!AO$13:'Yearly Emission'!AO13)</f>
        <v>0</v>
      </c>
      <c r="AS37">
        <f>SUM('Yearly Emission'!AP$13:'Yearly Emission'!AP13)</f>
        <v>0</v>
      </c>
      <c r="AT37">
        <f>SUM('Yearly Emission'!AQ$13:'Yearly Emission'!AQ13)</f>
        <v>0</v>
      </c>
      <c r="AU37">
        <f>SUM('Yearly Emission'!AR$13:'Yearly Emission'!AR13)</f>
        <v>0</v>
      </c>
      <c r="AV37">
        <f>SUM('Yearly Emission'!AS$13:'Yearly Emission'!AS13)</f>
        <v>0</v>
      </c>
      <c r="AW37">
        <f>SUM('Yearly Emission'!AT$13:'Yearly Emission'!AT13)</f>
        <v>0</v>
      </c>
      <c r="AX37">
        <f>SUM('Yearly Emission'!AU$13:'Yearly Emission'!AU13)</f>
        <v>0</v>
      </c>
      <c r="AY37">
        <f>SUM('Yearly Emission'!AV$13:'Yearly Emission'!AV13)</f>
        <v>0</v>
      </c>
      <c r="AZ37">
        <f>SUM('Yearly Emission'!AW$13:'Yearly Emission'!AW13)</f>
        <v>0</v>
      </c>
      <c r="BA37">
        <f>SUM('Yearly Emission'!AX$13:'Yearly Emission'!AX13)</f>
        <v>0</v>
      </c>
      <c r="BB37">
        <f>SUM('Yearly Emission'!AY$13:'Yearly Emission'!AY13)</f>
        <v>0</v>
      </c>
      <c r="BD37">
        <f>SUM('Yearly Emission'!BA$13:'Yearly Emission'!BA13)</f>
        <v>0</v>
      </c>
      <c r="BE37">
        <f>SUM('Yearly Emission'!BB$13:'Yearly Emission'!BB13)</f>
        <v>0</v>
      </c>
      <c r="BF37">
        <f>SUM('Yearly Emission'!BC$13:'Yearly Emission'!BC13)</f>
        <v>0</v>
      </c>
      <c r="BG37">
        <f>SUM('Yearly Emission'!BD$13:'Yearly Emission'!BD13)</f>
        <v>0</v>
      </c>
      <c r="BH37">
        <f>SUM('Yearly Emission'!BE$13:'Yearly Emission'!BE13)</f>
        <v>0</v>
      </c>
      <c r="BI37">
        <f>SUM('Yearly Emission'!BF$13:'Yearly Emission'!BF13)</f>
        <v>0</v>
      </c>
      <c r="BJ37">
        <f>SUM('Yearly Emission'!BG$13:'Yearly Emission'!BG13)</f>
        <v>0</v>
      </c>
      <c r="BK37">
        <f>SUM('Yearly Emission'!BH$13:'Yearly Emission'!BH13)</f>
        <v>0</v>
      </c>
      <c r="BL37">
        <f>SUM('Yearly Emission'!BI$13:'Yearly Emission'!BI13)</f>
        <v>0</v>
      </c>
      <c r="BM37">
        <f>SUM('Yearly Emission'!BJ$13:'Yearly Emission'!BJ13)</f>
        <v>0</v>
      </c>
      <c r="BN37">
        <f>SUM('Yearly Emission'!BK$13:'Yearly Emission'!BK13)</f>
        <v>0</v>
      </c>
      <c r="BO37">
        <f>SUM('Yearly Emission'!BL$13:'Yearly Emission'!BL13)</f>
        <v>0</v>
      </c>
      <c r="BP37">
        <f>SUM('Yearly Emission'!BM$13:'Yearly Emission'!BM13)</f>
        <v>0</v>
      </c>
      <c r="BQ37">
        <f>SUM('Yearly Emission'!BN$13:'Yearly Emission'!BN13)</f>
        <v>0</v>
      </c>
      <c r="BR37">
        <f>SUM('Yearly Emission'!BO$13:'Yearly Emission'!BO13)</f>
        <v>0</v>
      </c>
      <c r="BS37">
        <f>SUM('Yearly Emission'!BP$13:'Yearly Emission'!BP13)</f>
        <v>0</v>
      </c>
      <c r="BU37">
        <f>SUM('Yearly Emission'!BR$13:'Yearly Emission'!BR13)</f>
        <v>0</v>
      </c>
      <c r="BV37">
        <f>SUM('Yearly Emission'!BS$13:'Yearly Emission'!BS13)</f>
        <v>0</v>
      </c>
      <c r="BW37">
        <f>SUM('Yearly Emission'!BT$13:'Yearly Emission'!BT13)</f>
        <v>0</v>
      </c>
      <c r="BX37">
        <f>SUM('Yearly Emission'!BU$13:'Yearly Emission'!BU13)</f>
        <v>0</v>
      </c>
      <c r="BY37">
        <f>SUM('Yearly Emission'!BV$13:'Yearly Emission'!BV13)</f>
        <v>0</v>
      </c>
      <c r="BZ37">
        <f>SUM('Yearly Emission'!BW$13:'Yearly Emission'!BW13)</f>
        <v>0</v>
      </c>
      <c r="CA37">
        <f>SUM('Yearly Emission'!BX$13:'Yearly Emission'!BX13)</f>
        <v>0</v>
      </c>
      <c r="CB37">
        <f>SUM('Yearly Emission'!BY$13:'Yearly Emission'!BY13)</f>
        <v>0</v>
      </c>
      <c r="CC37">
        <f>SUM('Yearly Emission'!BZ$13:'Yearly Emission'!BZ13)</f>
        <v>0</v>
      </c>
      <c r="CD37">
        <f>SUM('Yearly Emission'!CA$13:'Yearly Emission'!CA13)</f>
        <v>0</v>
      </c>
      <c r="CE37">
        <f>SUM('Yearly Emission'!CB$13:'Yearly Emission'!CB13)</f>
        <v>0</v>
      </c>
      <c r="CF37">
        <f>SUM('Yearly Emission'!CC$13:'Yearly Emission'!CC13)</f>
        <v>0</v>
      </c>
      <c r="CG37">
        <f>SUM('Yearly Emission'!CD$13:'Yearly Emission'!CD13)</f>
        <v>0</v>
      </c>
      <c r="CH37">
        <f>SUM('Yearly Emission'!CE$13:'Yearly Emission'!CE13)</f>
        <v>0</v>
      </c>
      <c r="CI37">
        <f>SUM('Yearly Emission'!CF$13:'Yearly Emission'!CF13)</f>
        <v>0</v>
      </c>
      <c r="CJ37">
        <f>SUM('Yearly Emission'!CG$13:'Yearly Emission'!CG13)</f>
        <v>0</v>
      </c>
      <c r="CM37">
        <f>SUM('Yearly Emission'!CJ$13:'Yearly Emission'!CJ13)</f>
        <v>2020</v>
      </c>
      <c r="CN37">
        <f>SUM('Yearly Emission'!CK$13:'Yearly Emission'!CK13)</f>
        <v>0</v>
      </c>
      <c r="CO37">
        <f>SUM('Yearly Emission'!CL$13:'Yearly Emission'!CL13)</f>
        <v>0</v>
      </c>
      <c r="CP37">
        <f>SUM('Yearly Emission'!CM$13:'Yearly Emission'!CM13)</f>
        <v>0</v>
      </c>
      <c r="CQ37">
        <f>SUM('Yearly Emission'!CN$13:'Yearly Emission'!CN13)</f>
        <v>0</v>
      </c>
      <c r="CR37">
        <f>SUM('Yearly Emission'!CO$13:'Yearly Emission'!CO13)</f>
        <v>0</v>
      </c>
      <c r="CS37">
        <f>SUM('Yearly Emission'!CP$13:'Yearly Emission'!CP13)</f>
        <v>0</v>
      </c>
      <c r="CT37">
        <f>SUM('Yearly Emission'!CQ$13:'Yearly Emission'!CQ13)</f>
        <v>0</v>
      </c>
      <c r="CU37">
        <f>SUM('Yearly Emission'!CR$13:'Yearly Emission'!CR13)</f>
        <v>0</v>
      </c>
      <c r="CV37">
        <f>SUM('Yearly Emission'!CS$13:'Yearly Emission'!CS13)</f>
        <v>0</v>
      </c>
      <c r="CW37">
        <f>SUM('Yearly Emission'!CT$13:'Yearly Emission'!CT13)</f>
        <v>0</v>
      </c>
      <c r="CX37">
        <f>SUM('Yearly Emission'!CU$13:'Yearly Emission'!CU13)</f>
        <v>0</v>
      </c>
      <c r="CY37">
        <f>SUM('Yearly Emission'!CV$13:'Yearly Emission'!CV13)</f>
        <v>0</v>
      </c>
      <c r="CZ37">
        <f>SUM('Yearly Emission'!CW$13:'Yearly Emission'!CW13)</f>
        <v>0</v>
      </c>
      <c r="DA37">
        <f>SUM('Yearly Emission'!CX$13:'Yearly Emission'!CX13)</f>
        <v>0</v>
      </c>
      <c r="DB37">
        <f>SUM('Yearly Emission'!CY$13:'Yearly Emission'!CY13)</f>
        <v>0</v>
      </c>
      <c r="DC37">
        <f>SUM('Yearly Emission'!CZ$13:'Yearly Emission'!CZ13)</f>
        <v>0</v>
      </c>
      <c r="DE37">
        <f>SUM('Yearly Emission'!DB$13:'Yearly Emission'!DB13)</f>
        <v>0</v>
      </c>
      <c r="DF37">
        <f>SUM('Yearly Emission'!DC$13:'Yearly Emission'!DC13)</f>
        <v>0</v>
      </c>
      <c r="DG37">
        <f>SUM('Yearly Emission'!DD$13:'Yearly Emission'!DD13)</f>
        <v>0</v>
      </c>
      <c r="DH37">
        <f>SUM('Yearly Emission'!DE$13:'Yearly Emission'!DE13)</f>
        <v>0</v>
      </c>
      <c r="DI37">
        <f>SUM('Yearly Emission'!DF$13:'Yearly Emission'!DF13)</f>
        <v>0</v>
      </c>
      <c r="DJ37">
        <f>SUM('Yearly Emission'!DG$13:'Yearly Emission'!DG13)</f>
        <v>0</v>
      </c>
      <c r="DK37">
        <f>SUM('Yearly Emission'!DH$13:'Yearly Emission'!DH13)</f>
        <v>0</v>
      </c>
      <c r="DL37">
        <f>SUM('Yearly Emission'!DI$13:'Yearly Emission'!DI13)</f>
        <v>0</v>
      </c>
      <c r="DM37">
        <f>SUM('Yearly Emission'!DJ$13:'Yearly Emission'!DJ13)</f>
        <v>0</v>
      </c>
      <c r="DN37">
        <f>SUM('Yearly Emission'!DK$13:'Yearly Emission'!DK13)</f>
        <v>0</v>
      </c>
      <c r="DO37">
        <f>SUM('Yearly Emission'!DL$13:'Yearly Emission'!DL13)</f>
        <v>0</v>
      </c>
      <c r="DP37">
        <f>SUM('Yearly Emission'!DM$13:'Yearly Emission'!DM13)</f>
        <v>0</v>
      </c>
      <c r="DQ37">
        <f>SUM('Yearly Emission'!DN$13:'Yearly Emission'!DN13)</f>
        <v>0</v>
      </c>
      <c r="DR37">
        <f>SUM('Yearly Emission'!DO$13:'Yearly Emission'!DO13)</f>
        <v>0</v>
      </c>
      <c r="DS37">
        <f>SUM('Yearly Emission'!DP$13:'Yearly Emission'!DP13)</f>
        <v>0</v>
      </c>
      <c r="DT37">
        <f>SUM('Yearly Emission'!DQ$13:'Yearly Emission'!DQ13)</f>
        <v>0</v>
      </c>
      <c r="DV37">
        <f>SUM('Yearly Emission'!DS$13:'Yearly Emission'!DS13)</f>
        <v>0</v>
      </c>
      <c r="DW37">
        <f>SUM('Yearly Emission'!DT$13:'Yearly Emission'!DT13)</f>
        <v>0</v>
      </c>
      <c r="DX37">
        <f>SUM('Yearly Emission'!DU$13:'Yearly Emission'!DU13)</f>
        <v>0</v>
      </c>
      <c r="DY37">
        <f>SUM('Yearly Emission'!DV$13:'Yearly Emission'!DV13)</f>
        <v>0</v>
      </c>
      <c r="DZ37">
        <f>SUM('Yearly Emission'!DW$13:'Yearly Emission'!DW13)</f>
        <v>0</v>
      </c>
      <c r="EA37">
        <f>SUM('Yearly Emission'!DX$13:'Yearly Emission'!DX13)</f>
        <v>0</v>
      </c>
      <c r="EB37">
        <f>SUM('Yearly Emission'!DY$13:'Yearly Emission'!DY13)</f>
        <v>0</v>
      </c>
      <c r="EC37">
        <f>SUM('Yearly Emission'!DZ$13:'Yearly Emission'!DZ13)</f>
        <v>0</v>
      </c>
      <c r="ED37">
        <f>SUM('Yearly Emission'!EA$13:'Yearly Emission'!EA13)</f>
        <v>0</v>
      </c>
      <c r="EE37">
        <f>SUM('Yearly Emission'!EB$13:'Yearly Emission'!EB13)</f>
        <v>0</v>
      </c>
      <c r="EF37">
        <f>SUM('Yearly Emission'!EC$13:'Yearly Emission'!EC13)</f>
        <v>0</v>
      </c>
      <c r="EG37">
        <f>SUM('Yearly Emission'!ED$13:'Yearly Emission'!ED13)</f>
        <v>0</v>
      </c>
      <c r="EH37">
        <f>SUM('Yearly Emission'!EE$13:'Yearly Emission'!EE13)</f>
        <v>0</v>
      </c>
      <c r="EI37">
        <f>SUM('Yearly Emission'!EF$13:'Yearly Emission'!EF13)</f>
        <v>0</v>
      </c>
      <c r="EJ37">
        <f>SUM('Yearly Emission'!EG$13:'Yearly Emission'!EG13)</f>
        <v>0</v>
      </c>
      <c r="EK37">
        <f>SUM('Yearly Emission'!EH$13:'Yearly Emission'!EH13)</f>
        <v>0</v>
      </c>
      <c r="EM37">
        <f>SUM('Yearly Emission'!EJ$13:'Yearly Emission'!EJ13)</f>
        <v>0</v>
      </c>
      <c r="EN37">
        <f>SUM('Yearly Emission'!EK$13:'Yearly Emission'!EK13)</f>
        <v>0</v>
      </c>
      <c r="EO37">
        <f>SUM('Yearly Emission'!EL$13:'Yearly Emission'!EL13)</f>
        <v>0</v>
      </c>
      <c r="EP37">
        <f>SUM('Yearly Emission'!EM$13:'Yearly Emission'!EM13)</f>
        <v>0</v>
      </c>
      <c r="EQ37">
        <f>SUM('Yearly Emission'!EN$13:'Yearly Emission'!EN13)</f>
        <v>0</v>
      </c>
      <c r="ER37">
        <f>SUM('Yearly Emission'!EO$13:'Yearly Emission'!EO13)</f>
        <v>0</v>
      </c>
      <c r="ES37">
        <f>SUM('Yearly Emission'!EP$13:'Yearly Emission'!EP13)</f>
        <v>0</v>
      </c>
      <c r="ET37">
        <f>SUM('Yearly Emission'!EQ$13:'Yearly Emission'!EQ13)</f>
        <v>0</v>
      </c>
      <c r="EU37">
        <f>SUM('Yearly Emission'!ER$13:'Yearly Emission'!ER13)</f>
        <v>0</v>
      </c>
      <c r="EV37">
        <f>SUM('Yearly Emission'!ES$13:'Yearly Emission'!ES13)</f>
        <v>0</v>
      </c>
      <c r="EW37">
        <f>SUM('Yearly Emission'!ET$13:'Yearly Emission'!ET13)</f>
        <v>0</v>
      </c>
      <c r="EX37">
        <f>SUM('Yearly Emission'!EU$13:'Yearly Emission'!EU13)</f>
        <v>0</v>
      </c>
      <c r="EY37">
        <f>SUM('Yearly Emission'!EV$13:'Yearly Emission'!EV13)</f>
        <v>0</v>
      </c>
      <c r="EZ37">
        <f>SUM('Yearly Emission'!EW$13:'Yearly Emission'!EW13)</f>
        <v>0</v>
      </c>
      <c r="FA37">
        <f>SUM('Yearly Emission'!EX$13:'Yearly Emission'!EX13)</f>
        <v>0</v>
      </c>
      <c r="FB37">
        <f>SUM('Yearly Emission'!EY$13:'Yearly Emission'!EY13)</f>
        <v>0</v>
      </c>
      <c r="FD37">
        <f>SUM('Yearly Emission'!FA$13:'Yearly Emission'!FA13)</f>
        <v>0</v>
      </c>
      <c r="FE37">
        <f>SUM('Yearly Emission'!FB$13:'Yearly Emission'!FB13)</f>
        <v>0</v>
      </c>
      <c r="FF37">
        <f>SUM('Yearly Emission'!FC$13:'Yearly Emission'!FC13)</f>
        <v>0</v>
      </c>
      <c r="FG37">
        <f>SUM('Yearly Emission'!FD$13:'Yearly Emission'!FD13)</f>
        <v>0</v>
      </c>
      <c r="FH37">
        <f>SUM('Yearly Emission'!FE$13:'Yearly Emission'!FE13)</f>
        <v>0</v>
      </c>
      <c r="FI37">
        <f>SUM('Yearly Emission'!FF$13:'Yearly Emission'!FF13)</f>
        <v>0</v>
      </c>
      <c r="FJ37">
        <f>SUM('Yearly Emission'!FG$13:'Yearly Emission'!FG13)</f>
        <v>0</v>
      </c>
      <c r="FK37">
        <f>SUM('Yearly Emission'!FH$13:'Yearly Emission'!FH13)</f>
        <v>0</v>
      </c>
      <c r="FL37">
        <f>SUM('Yearly Emission'!FI$13:'Yearly Emission'!FI13)</f>
        <v>0</v>
      </c>
      <c r="FM37">
        <f>SUM('Yearly Emission'!FJ$13:'Yearly Emission'!FJ13)</f>
        <v>0</v>
      </c>
      <c r="FN37">
        <f>SUM('Yearly Emission'!FK$13:'Yearly Emission'!FK13)</f>
        <v>0</v>
      </c>
      <c r="FO37">
        <f>SUM('Yearly Emission'!FL$13:'Yearly Emission'!FL13)</f>
        <v>0</v>
      </c>
      <c r="FP37">
        <f>SUM('Yearly Emission'!FM$13:'Yearly Emission'!FM13)</f>
        <v>0</v>
      </c>
      <c r="FQ37">
        <f>SUM('Yearly Emission'!FN$13:'Yearly Emission'!FN13)</f>
        <v>0</v>
      </c>
      <c r="FR37">
        <f>SUM('Yearly Emission'!FO$13:'Yearly Emission'!FO13)</f>
        <v>0</v>
      </c>
      <c r="FS37">
        <f>SUM('Yearly Emission'!FP$13:'Yearly Emission'!FP13)</f>
        <v>0</v>
      </c>
      <c r="FV37">
        <f>SUM('Yearly Emission'!FS$13:'Yearly Emission'!FS13)</f>
        <v>2020</v>
      </c>
      <c r="FW37">
        <f>SUM('Yearly Emission'!FT$13:'Yearly Emission'!FT13)</f>
        <v>0</v>
      </c>
      <c r="FX37">
        <f>SUM('Yearly Emission'!FU$13:'Yearly Emission'!FU13)</f>
        <v>0</v>
      </c>
      <c r="FY37">
        <f>SUM('Yearly Emission'!FV$13:'Yearly Emission'!FV13)</f>
        <v>0</v>
      </c>
      <c r="FZ37">
        <f>SUM('Yearly Emission'!FW$13:'Yearly Emission'!FW13)</f>
        <v>0</v>
      </c>
      <c r="GA37">
        <f>SUM('Yearly Emission'!FX$13:'Yearly Emission'!FX13)</f>
        <v>0</v>
      </c>
      <c r="GB37">
        <f>SUM('Yearly Emission'!FY$13:'Yearly Emission'!FY13)</f>
        <v>0</v>
      </c>
      <c r="GC37">
        <f>SUM('Yearly Emission'!FZ$13:'Yearly Emission'!FZ13)</f>
        <v>0</v>
      </c>
      <c r="GD37">
        <f>SUM('Yearly Emission'!GA$13:'Yearly Emission'!GA13)</f>
        <v>0</v>
      </c>
      <c r="GE37">
        <f>SUM('Yearly Emission'!GB$13:'Yearly Emission'!GB13)</f>
        <v>0</v>
      </c>
      <c r="GF37">
        <f>SUM('Yearly Emission'!GC$13:'Yearly Emission'!GC13)</f>
        <v>0</v>
      </c>
      <c r="GG37">
        <f>SUM('Yearly Emission'!GD$13:'Yearly Emission'!GD13)</f>
        <v>0</v>
      </c>
      <c r="GH37">
        <f>SUM('Yearly Emission'!GE$13:'Yearly Emission'!GE13)</f>
        <v>0</v>
      </c>
      <c r="GI37">
        <f>SUM('Yearly Emission'!GF$13:'Yearly Emission'!GF13)</f>
        <v>0</v>
      </c>
      <c r="GJ37">
        <f>SUM('Yearly Emission'!GG$13:'Yearly Emission'!GG13)</f>
        <v>0</v>
      </c>
      <c r="GK37">
        <f>SUM('Yearly Emission'!GH$13:'Yearly Emission'!GH13)</f>
        <v>0</v>
      </c>
      <c r="GL37">
        <f>SUM('Yearly Emission'!GI$13:'Yearly Emission'!GI13)</f>
        <v>0</v>
      </c>
      <c r="GN37">
        <f>SUM('Yearly Emission'!GK$13:'Yearly Emission'!GK13)</f>
        <v>0</v>
      </c>
      <c r="GO37">
        <f>SUM('Yearly Emission'!GL$13:'Yearly Emission'!GL13)</f>
        <v>0</v>
      </c>
      <c r="GP37">
        <f>SUM('Yearly Emission'!GM$13:'Yearly Emission'!GM13)</f>
        <v>0</v>
      </c>
      <c r="GQ37">
        <f>SUM('Yearly Emission'!GN$13:'Yearly Emission'!GN13)</f>
        <v>0</v>
      </c>
      <c r="GR37">
        <f>SUM('Yearly Emission'!GO$13:'Yearly Emission'!GO13)</f>
        <v>0</v>
      </c>
      <c r="GS37">
        <f>SUM('Yearly Emission'!GP$13:'Yearly Emission'!GP13)</f>
        <v>0</v>
      </c>
      <c r="GT37">
        <f>SUM('Yearly Emission'!GQ$13:'Yearly Emission'!GQ13)</f>
        <v>0</v>
      </c>
      <c r="GU37">
        <f>SUM('Yearly Emission'!GR$13:'Yearly Emission'!GR13)</f>
        <v>0</v>
      </c>
      <c r="GV37">
        <f>SUM('Yearly Emission'!GS$13:'Yearly Emission'!GS13)</f>
        <v>0</v>
      </c>
      <c r="GW37">
        <f>SUM('Yearly Emission'!GT$13:'Yearly Emission'!GT13)</f>
        <v>0</v>
      </c>
      <c r="GX37">
        <f>SUM('Yearly Emission'!GU$13:'Yearly Emission'!GU13)</f>
        <v>0</v>
      </c>
      <c r="GY37">
        <f>SUM('Yearly Emission'!GV$13:'Yearly Emission'!GV13)</f>
        <v>0</v>
      </c>
      <c r="GZ37">
        <f>SUM('Yearly Emission'!GW$13:'Yearly Emission'!GW13)</f>
        <v>0</v>
      </c>
      <c r="HA37">
        <f>SUM('Yearly Emission'!GX$13:'Yearly Emission'!GX13)</f>
        <v>0</v>
      </c>
      <c r="HB37">
        <f>SUM('Yearly Emission'!GY$13:'Yearly Emission'!GY13)</f>
        <v>0</v>
      </c>
      <c r="HC37">
        <f>SUM('Yearly Emission'!GZ$13:'Yearly Emission'!GZ13)</f>
        <v>0</v>
      </c>
      <c r="HE37">
        <f>SUM('Yearly Emission'!HB$13:'Yearly Emission'!HB13)</f>
        <v>0</v>
      </c>
      <c r="HF37">
        <f>SUM('Yearly Emission'!HC$13:'Yearly Emission'!HC13)</f>
        <v>0</v>
      </c>
      <c r="HG37">
        <f>SUM('Yearly Emission'!HD$13:'Yearly Emission'!HD13)</f>
        <v>0</v>
      </c>
      <c r="HH37">
        <f>SUM('Yearly Emission'!HE$13:'Yearly Emission'!HE13)</f>
        <v>0</v>
      </c>
      <c r="HI37">
        <f>SUM('Yearly Emission'!HF$13:'Yearly Emission'!HF13)</f>
        <v>0</v>
      </c>
      <c r="HJ37">
        <f>SUM('Yearly Emission'!HG$13:'Yearly Emission'!HG13)</f>
        <v>0</v>
      </c>
      <c r="HK37">
        <f>SUM('Yearly Emission'!HH$13:'Yearly Emission'!HH13)</f>
        <v>0</v>
      </c>
      <c r="HL37">
        <f>SUM('Yearly Emission'!HI$13:'Yearly Emission'!HI13)</f>
        <v>0</v>
      </c>
      <c r="HM37">
        <f>SUM('Yearly Emission'!HJ$13:'Yearly Emission'!HJ13)</f>
        <v>0</v>
      </c>
      <c r="HN37">
        <f>SUM('Yearly Emission'!HK$13:'Yearly Emission'!HK13)</f>
        <v>0</v>
      </c>
      <c r="HO37">
        <f>SUM('Yearly Emission'!HL$13:'Yearly Emission'!HL13)</f>
        <v>0</v>
      </c>
      <c r="HP37">
        <f>SUM('Yearly Emission'!HM$13:'Yearly Emission'!HM13)</f>
        <v>0</v>
      </c>
      <c r="HQ37">
        <f>SUM('Yearly Emission'!HN$13:'Yearly Emission'!HN13)</f>
        <v>0</v>
      </c>
      <c r="HR37">
        <f>SUM('Yearly Emission'!HO$13:'Yearly Emission'!HO13)</f>
        <v>0</v>
      </c>
      <c r="HS37">
        <f>SUM('Yearly Emission'!HP$13:'Yearly Emission'!HP13)</f>
        <v>0</v>
      </c>
      <c r="HT37">
        <f>SUM('Yearly Emission'!HQ$13:'Yearly Emission'!HQ13)</f>
        <v>0</v>
      </c>
      <c r="HV37">
        <f>SUM('Yearly Emission'!HS$13:'Yearly Emission'!HS13)</f>
        <v>0</v>
      </c>
      <c r="HW37">
        <f>SUM('Yearly Emission'!HT$13:'Yearly Emission'!HT13)</f>
        <v>0</v>
      </c>
      <c r="HX37">
        <f>SUM('Yearly Emission'!HU$13:'Yearly Emission'!HU13)</f>
        <v>0</v>
      </c>
      <c r="HY37">
        <f>SUM('Yearly Emission'!HV$13:'Yearly Emission'!HV13)</f>
        <v>0</v>
      </c>
      <c r="HZ37">
        <f>SUM('Yearly Emission'!HW$13:'Yearly Emission'!HW13)</f>
        <v>0</v>
      </c>
      <c r="IA37">
        <f>SUM('Yearly Emission'!HX$13:'Yearly Emission'!HX13)</f>
        <v>0</v>
      </c>
      <c r="IB37">
        <f>SUM('Yearly Emission'!HY$13:'Yearly Emission'!HY13)</f>
        <v>0</v>
      </c>
      <c r="IC37">
        <f>SUM('Yearly Emission'!HZ$13:'Yearly Emission'!HZ13)</f>
        <v>0</v>
      </c>
      <c r="ID37">
        <f>SUM('Yearly Emission'!IA$13:'Yearly Emission'!IA13)</f>
        <v>0</v>
      </c>
      <c r="IE37">
        <f>SUM('Yearly Emission'!IB$13:'Yearly Emission'!IB13)</f>
        <v>0</v>
      </c>
      <c r="IF37">
        <f>SUM('Yearly Emission'!IC$13:'Yearly Emission'!IC13)</f>
        <v>0</v>
      </c>
      <c r="IG37">
        <f>SUM('Yearly Emission'!ID$13:'Yearly Emission'!ID13)</f>
        <v>0</v>
      </c>
      <c r="IH37">
        <f>SUM('Yearly Emission'!IE$13:'Yearly Emission'!IE13)</f>
        <v>0</v>
      </c>
      <c r="II37">
        <f>SUM('Yearly Emission'!IF$13:'Yearly Emission'!IF13)</f>
        <v>0</v>
      </c>
      <c r="IJ37">
        <f>SUM('Yearly Emission'!IG$13:'Yearly Emission'!IG13)</f>
        <v>0</v>
      </c>
      <c r="IK37">
        <f>SUM('Yearly Emission'!IH$13:'Yearly Emission'!IH13)</f>
        <v>0</v>
      </c>
      <c r="IM37">
        <f>SUM('Yearly Emission'!IJ$13:'Yearly Emission'!IJ13)</f>
        <v>0</v>
      </c>
      <c r="IN37">
        <f>SUM('Yearly Emission'!IK$13:'Yearly Emission'!IK13)</f>
        <v>0</v>
      </c>
      <c r="IO37">
        <f>SUM('Yearly Emission'!IL$13:'Yearly Emission'!IL13)</f>
        <v>0</v>
      </c>
      <c r="IP37">
        <f>SUM('Yearly Emission'!IM$13:'Yearly Emission'!IM13)</f>
        <v>0</v>
      </c>
      <c r="IQ37">
        <f>SUM('Yearly Emission'!IN$13:'Yearly Emission'!IN13)</f>
        <v>0</v>
      </c>
      <c r="IR37">
        <f>SUM('Yearly Emission'!IO$13:'Yearly Emission'!IO13)</f>
        <v>0</v>
      </c>
      <c r="IS37">
        <f>SUM('Yearly Emission'!IP$13:'Yearly Emission'!IP13)</f>
        <v>0</v>
      </c>
      <c r="IT37">
        <f>SUM('Yearly Emission'!IQ$13:'Yearly Emission'!IQ13)</f>
        <v>0</v>
      </c>
      <c r="IU37">
        <f>SUM('Yearly Emission'!IR$13:'Yearly Emission'!IR13)</f>
        <v>0</v>
      </c>
      <c r="IV37">
        <f>SUM('Yearly Emission'!IS$13:'Yearly Emission'!IS13)</f>
        <v>0</v>
      </c>
      <c r="IW37">
        <f>SUM('Yearly Emission'!IT$13:'Yearly Emission'!IT13)</f>
        <v>0</v>
      </c>
      <c r="IX37">
        <f>SUM('Yearly Emission'!IU$13:'Yearly Emission'!IU13)</f>
        <v>0</v>
      </c>
      <c r="IY37">
        <f>SUM('Yearly Emission'!IV$13:'Yearly Emission'!IV13)</f>
        <v>0</v>
      </c>
      <c r="IZ37">
        <f>SUM('Yearly Emission'!IW$13:'Yearly Emission'!IW13)</f>
        <v>0</v>
      </c>
      <c r="JA37">
        <f>SUM('Yearly Emission'!IX$13:'Yearly Emission'!IX13)</f>
        <v>0</v>
      </c>
      <c r="JB37">
        <f>SUM('Yearly Emission'!IY$13:'Yearly Emission'!IY13)</f>
        <v>0</v>
      </c>
    </row>
    <row r="38" spans="1:262" x14ac:dyDescent="0.25">
      <c r="A38" t="s">
        <v>39</v>
      </c>
      <c r="B38" t="s">
        <v>40</v>
      </c>
      <c r="D38">
        <v>2021</v>
      </c>
      <c r="E38">
        <f>SUM('Yearly Emission'!B$13:'Yearly Emission'!B14)</f>
        <v>0</v>
      </c>
      <c r="F38">
        <f>SUM('Yearly Emission'!C$13:'Yearly Emission'!C14)</f>
        <v>0</v>
      </c>
      <c r="G38">
        <f>SUM('Yearly Emission'!D$13:'Yearly Emission'!D14)</f>
        <v>0</v>
      </c>
      <c r="H38">
        <f>SUM('Yearly Emission'!E$13:'Yearly Emission'!E14)</f>
        <v>0</v>
      </c>
      <c r="I38">
        <f>SUM('Yearly Emission'!F$13:'Yearly Emission'!F14)</f>
        <v>0</v>
      </c>
      <c r="J38">
        <f>SUM('Yearly Emission'!G$13:'Yearly Emission'!G14)</f>
        <v>0</v>
      </c>
      <c r="K38">
        <f>SUM('Yearly Emission'!H$13:'Yearly Emission'!H14)</f>
        <v>0</v>
      </c>
      <c r="L38">
        <f>SUM('Yearly Emission'!I$13:'Yearly Emission'!I14)</f>
        <v>0</v>
      </c>
      <c r="M38">
        <f>SUM('Yearly Emission'!J$13:'Yearly Emission'!J14)</f>
        <v>0</v>
      </c>
      <c r="N38">
        <f>SUM('Yearly Emission'!K$13:'Yearly Emission'!K14)</f>
        <v>0</v>
      </c>
      <c r="O38">
        <f>SUM('Yearly Emission'!L$13:'Yearly Emission'!L14)</f>
        <v>0</v>
      </c>
      <c r="P38">
        <f>SUM('Yearly Emission'!M$13:'Yearly Emission'!M14)</f>
        <v>0</v>
      </c>
      <c r="Q38">
        <f>SUM('Yearly Emission'!N$13:'Yearly Emission'!N14)</f>
        <v>0</v>
      </c>
      <c r="R38">
        <f>SUM('Yearly Emission'!O$13:'Yearly Emission'!O14)</f>
        <v>0</v>
      </c>
      <c r="S38">
        <f>SUM('Yearly Emission'!P$13:'Yearly Emission'!P14)</f>
        <v>0</v>
      </c>
      <c r="T38">
        <f>SUM('Yearly Emission'!Q$13:'Yearly Emission'!Q14)</f>
        <v>0</v>
      </c>
      <c r="V38">
        <f>SUM('Yearly Emission'!S$13:'Yearly Emission'!S14)</f>
        <v>0</v>
      </c>
      <c r="W38">
        <f>SUM('Yearly Emission'!T$13:'Yearly Emission'!T14)</f>
        <v>0</v>
      </c>
      <c r="X38">
        <f>SUM('Yearly Emission'!U$13:'Yearly Emission'!U14)</f>
        <v>0</v>
      </c>
      <c r="Y38">
        <f>SUM('Yearly Emission'!V$13:'Yearly Emission'!V14)</f>
        <v>0</v>
      </c>
      <c r="Z38">
        <f>SUM('Yearly Emission'!W$13:'Yearly Emission'!W14)</f>
        <v>0</v>
      </c>
      <c r="AA38">
        <f>SUM('Yearly Emission'!X$13:'Yearly Emission'!X14)</f>
        <v>0</v>
      </c>
      <c r="AB38">
        <f>SUM('Yearly Emission'!Y$13:'Yearly Emission'!Y14)</f>
        <v>0</v>
      </c>
      <c r="AC38">
        <f>SUM('Yearly Emission'!Z$13:'Yearly Emission'!Z14)</f>
        <v>0</v>
      </c>
      <c r="AD38">
        <f>SUM('Yearly Emission'!AA$13:'Yearly Emission'!AA14)</f>
        <v>0</v>
      </c>
      <c r="AE38">
        <f>SUM('Yearly Emission'!AB$13:'Yearly Emission'!AB14)</f>
        <v>0</v>
      </c>
      <c r="AF38">
        <f>SUM('Yearly Emission'!AC$13:'Yearly Emission'!AC14)</f>
        <v>0</v>
      </c>
      <c r="AG38">
        <f>SUM('Yearly Emission'!AD$13:'Yearly Emission'!AD14)</f>
        <v>0</v>
      </c>
      <c r="AH38">
        <f>SUM('Yearly Emission'!AE$13:'Yearly Emission'!AE14)</f>
        <v>0</v>
      </c>
      <c r="AI38">
        <f>SUM('Yearly Emission'!AF$13:'Yearly Emission'!AF14)</f>
        <v>0</v>
      </c>
      <c r="AJ38">
        <f>SUM('Yearly Emission'!AG$13:'Yearly Emission'!AG14)</f>
        <v>0</v>
      </c>
      <c r="AK38">
        <f>SUM('Yearly Emission'!AH$13:'Yearly Emission'!AH14)</f>
        <v>0</v>
      </c>
      <c r="AM38">
        <f>SUM('Yearly Emission'!AJ$13:'Yearly Emission'!AJ14)</f>
        <v>0</v>
      </c>
      <c r="AN38">
        <f>SUM('Yearly Emission'!AK$13:'Yearly Emission'!AK14)</f>
        <v>0</v>
      </c>
      <c r="AO38">
        <f>SUM('Yearly Emission'!AL$13:'Yearly Emission'!AL14)</f>
        <v>0</v>
      </c>
      <c r="AP38">
        <f>SUM('Yearly Emission'!AM$13:'Yearly Emission'!AM14)</f>
        <v>0</v>
      </c>
      <c r="AQ38">
        <f>SUM('Yearly Emission'!AN$13:'Yearly Emission'!AN14)</f>
        <v>0</v>
      </c>
      <c r="AR38">
        <f>SUM('Yearly Emission'!AO$13:'Yearly Emission'!AO14)</f>
        <v>0</v>
      </c>
      <c r="AS38">
        <f>SUM('Yearly Emission'!AP$13:'Yearly Emission'!AP14)</f>
        <v>0</v>
      </c>
      <c r="AT38">
        <f>SUM('Yearly Emission'!AQ$13:'Yearly Emission'!AQ14)</f>
        <v>0</v>
      </c>
      <c r="AU38">
        <f>SUM('Yearly Emission'!AR$13:'Yearly Emission'!AR14)</f>
        <v>0</v>
      </c>
      <c r="AV38">
        <f>SUM('Yearly Emission'!AS$13:'Yearly Emission'!AS14)</f>
        <v>0</v>
      </c>
      <c r="AW38">
        <f>SUM('Yearly Emission'!AT$13:'Yearly Emission'!AT14)</f>
        <v>0</v>
      </c>
      <c r="AX38">
        <f>SUM('Yearly Emission'!AU$13:'Yearly Emission'!AU14)</f>
        <v>0</v>
      </c>
      <c r="AY38">
        <f>SUM('Yearly Emission'!AV$13:'Yearly Emission'!AV14)</f>
        <v>0</v>
      </c>
      <c r="AZ38">
        <f>SUM('Yearly Emission'!AW$13:'Yearly Emission'!AW14)</f>
        <v>0</v>
      </c>
      <c r="BA38">
        <f>SUM('Yearly Emission'!AX$13:'Yearly Emission'!AX14)</f>
        <v>0</v>
      </c>
      <c r="BB38">
        <f>SUM('Yearly Emission'!AY$13:'Yearly Emission'!AY14)</f>
        <v>0</v>
      </c>
      <c r="BD38">
        <f>SUM('Yearly Emission'!BA$13:'Yearly Emission'!BA14)</f>
        <v>0</v>
      </c>
      <c r="BE38">
        <f>SUM('Yearly Emission'!BB$13:'Yearly Emission'!BB14)</f>
        <v>0</v>
      </c>
      <c r="BF38">
        <f>SUM('Yearly Emission'!BC$13:'Yearly Emission'!BC14)</f>
        <v>0</v>
      </c>
      <c r="BG38">
        <f>SUM('Yearly Emission'!BD$13:'Yearly Emission'!BD14)</f>
        <v>0</v>
      </c>
      <c r="BH38">
        <f>SUM('Yearly Emission'!BE$13:'Yearly Emission'!BE14)</f>
        <v>0</v>
      </c>
      <c r="BI38">
        <f>SUM('Yearly Emission'!BF$13:'Yearly Emission'!BF14)</f>
        <v>0</v>
      </c>
      <c r="BJ38">
        <f>SUM('Yearly Emission'!BG$13:'Yearly Emission'!BG14)</f>
        <v>0</v>
      </c>
      <c r="BK38">
        <f>SUM('Yearly Emission'!BH$13:'Yearly Emission'!BH14)</f>
        <v>0</v>
      </c>
      <c r="BL38">
        <f>SUM('Yearly Emission'!BI$13:'Yearly Emission'!BI14)</f>
        <v>0</v>
      </c>
      <c r="BM38">
        <f>SUM('Yearly Emission'!BJ$13:'Yearly Emission'!BJ14)</f>
        <v>0</v>
      </c>
      <c r="BN38">
        <f>SUM('Yearly Emission'!BK$13:'Yearly Emission'!BK14)</f>
        <v>0</v>
      </c>
      <c r="BO38">
        <f>SUM('Yearly Emission'!BL$13:'Yearly Emission'!BL14)</f>
        <v>0</v>
      </c>
      <c r="BP38">
        <f>SUM('Yearly Emission'!BM$13:'Yearly Emission'!BM14)</f>
        <v>0</v>
      </c>
      <c r="BQ38">
        <f>SUM('Yearly Emission'!BN$13:'Yearly Emission'!BN14)</f>
        <v>0</v>
      </c>
      <c r="BR38">
        <f>SUM('Yearly Emission'!BO$13:'Yearly Emission'!BO14)</f>
        <v>0</v>
      </c>
      <c r="BS38">
        <f>SUM('Yearly Emission'!BP$13:'Yearly Emission'!BP14)</f>
        <v>0</v>
      </c>
      <c r="BU38">
        <f>SUM('Yearly Emission'!BR$13:'Yearly Emission'!BR14)</f>
        <v>0</v>
      </c>
      <c r="BV38">
        <f>SUM('Yearly Emission'!BS$13:'Yearly Emission'!BS14)</f>
        <v>0</v>
      </c>
      <c r="BW38">
        <f>SUM('Yearly Emission'!BT$13:'Yearly Emission'!BT14)</f>
        <v>0</v>
      </c>
      <c r="BX38">
        <f>SUM('Yearly Emission'!BU$13:'Yearly Emission'!BU14)</f>
        <v>0</v>
      </c>
      <c r="BY38">
        <f>SUM('Yearly Emission'!BV$13:'Yearly Emission'!BV14)</f>
        <v>0</v>
      </c>
      <c r="BZ38">
        <f>SUM('Yearly Emission'!BW$13:'Yearly Emission'!BW14)</f>
        <v>0</v>
      </c>
      <c r="CA38">
        <f>SUM('Yearly Emission'!BX$13:'Yearly Emission'!BX14)</f>
        <v>0</v>
      </c>
      <c r="CB38">
        <f>SUM('Yearly Emission'!BY$13:'Yearly Emission'!BY14)</f>
        <v>0</v>
      </c>
      <c r="CC38">
        <f>SUM('Yearly Emission'!BZ$13:'Yearly Emission'!BZ14)</f>
        <v>0</v>
      </c>
      <c r="CD38">
        <f>SUM('Yearly Emission'!CA$13:'Yearly Emission'!CA14)</f>
        <v>0</v>
      </c>
      <c r="CE38">
        <f>SUM('Yearly Emission'!CB$13:'Yearly Emission'!CB14)</f>
        <v>0</v>
      </c>
      <c r="CF38">
        <f>SUM('Yearly Emission'!CC$13:'Yearly Emission'!CC14)</f>
        <v>0</v>
      </c>
      <c r="CG38">
        <f>SUM('Yearly Emission'!CD$13:'Yearly Emission'!CD14)</f>
        <v>0</v>
      </c>
      <c r="CH38">
        <f>SUM('Yearly Emission'!CE$13:'Yearly Emission'!CE14)</f>
        <v>0</v>
      </c>
      <c r="CI38">
        <f>SUM('Yearly Emission'!CF$13:'Yearly Emission'!CF14)</f>
        <v>0</v>
      </c>
      <c r="CJ38">
        <f>SUM('Yearly Emission'!CG$13:'Yearly Emission'!CG14)</f>
        <v>0</v>
      </c>
      <c r="CM38">
        <f>SUM('Yearly Emission'!CJ$13:'Yearly Emission'!CJ14)</f>
        <v>4041</v>
      </c>
      <c r="CN38">
        <f>SUM('Yearly Emission'!CK$13:'Yearly Emission'!CK14)</f>
        <v>0</v>
      </c>
      <c r="CO38">
        <f>SUM('Yearly Emission'!CL$13:'Yearly Emission'!CL14)</f>
        <v>0</v>
      </c>
      <c r="CP38">
        <f>SUM('Yearly Emission'!CM$13:'Yearly Emission'!CM14)</f>
        <v>0</v>
      </c>
      <c r="CQ38">
        <f>SUM('Yearly Emission'!CN$13:'Yearly Emission'!CN14)</f>
        <v>0</v>
      </c>
      <c r="CR38">
        <f>SUM('Yearly Emission'!CO$13:'Yearly Emission'!CO14)</f>
        <v>0</v>
      </c>
      <c r="CS38">
        <f>SUM('Yearly Emission'!CP$13:'Yearly Emission'!CP14)</f>
        <v>0</v>
      </c>
      <c r="CT38">
        <f>SUM('Yearly Emission'!CQ$13:'Yearly Emission'!CQ14)</f>
        <v>0</v>
      </c>
      <c r="CU38">
        <f>SUM('Yearly Emission'!CR$13:'Yearly Emission'!CR14)</f>
        <v>0</v>
      </c>
      <c r="CV38">
        <f>SUM('Yearly Emission'!CS$13:'Yearly Emission'!CS14)</f>
        <v>0</v>
      </c>
      <c r="CW38">
        <f>SUM('Yearly Emission'!CT$13:'Yearly Emission'!CT14)</f>
        <v>0</v>
      </c>
      <c r="CX38">
        <f>SUM('Yearly Emission'!CU$13:'Yearly Emission'!CU14)</f>
        <v>0</v>
      </c>
      <c r="CY38">
        <f>SUM('Yearly Emission'!CV$13:'Yearly Emission'!CV14)</f>
        <v>0</v>
      </c>
      <c r="CZ38">
        <f>SUM('Yearly Emission'!CW$13:'Yearly Emission'!CW14)</f>
        <v>0</v>
      </c>
      <c r="DA38">
        <f>SUM('Yearly Emission'!CX$13:'Yearly Emission'!CX14)</f>
        <v>0</v>
      </c>
      <c r="DB38">
        <f>SUM('Yearly Emission'!CY$13:'Yearly Emission'!CY14)</f>
        <v>0</v>
      </c>
      <c r="DC38">
        <f>SUM('Yearly Emission'!CZ$13:'Yearly Emission'!CZ14)</f>
        <v>0</v>
      </c>
      <c r="DE38">
        <f>SUM('Yearly Emission'!DB$13:'Yearly Emission'!DB14)</f>
        <v>0</v>
      </c>
      <c r="DF38">
        <f>SUM('Yearly Emission'!DC$13:'Yearly Emission'!DC14)</f>
        <v>0</v>
      </c>
      <c r="DG38">
        <f>SUM('Yearly Emission'!DD$13:'Yearly Emission'!DD14)</f>
        <v>0</v>
      </c>
      <c r="DH38">
        <f>SUM('Yearly Emission'!DE$13:'Yearly Emission'!DE14)</f>
        <v>0</v>
      </c>
      <c r="DI38">
        <f>SUM('Yearly Emission'!DF$13:'Yearly Emission'!DF14)</f>
        <v>0</v>
      </c>
      <c r="DJ38">
        <f>SUM('Yearly Emission'!DG$13:'Yearly Emission'!DG14)</f>
        <v>0</v>
      </c>
      <c r="DK38">
        <f>SUM('Yearly Emission'!DH$13:'Yearly Emission'!DH14)</f>
        <v>0</v>
      </c>
      <c r="DL38">
        <f>SUM('Yearly Emission'!DI$13:'Yearly Emission'!DI14)</f>
        <v>0</v>
      </c>
      <c r="DM38">
        <f>SUM('Yearly Emission'!DJ$13:'Yearly Emission'!DJ14)</f>
        <v>0</v>
      </c>
      <c r="DN38">
        <f>SUM('Yearly Emission'!DK$13:'Yearly Emission'!DK14)</f>
        <v>0</v>
      </c>
      <c r="DO38">
        <f>SUM('Yearly Emission'!DL$13:'Yearly Emission'!DL14)</f>
        <v>0</v>
      </c>
      <c r="DP38">
        <f>SUM('Yearly Emission'!DM$13:'Yearly Emission'!DM14)</f>
        <v>0</v>
      </c>
      <c r="DQ38">
        <f>SUM('Yearly Emission'!DN$13:'Yearly Emission'!DN14)</f>
        <v>0</v>
      </c>
      <c r="DR38">
        <f>SUM('Yearly Emission'!DO$13:'Yearly Emission'!DO14)</f>
        <v>0</v>
      </c>
      <c r="DS38">
        <f>SUM('Yearly Emission'!DP$13:'Yearly Emission'!DP14)</f>
        <v>0</v>
      </c>
      <c r="DT38">
        <f>SUM('Yearly Emission'!DQ$13:'Yearly Emission'!DQ14)</f>
        <v>0</v>
      </c>
      <c r="DV38">
        <f>SUM('Yearly Emission'!DS$13:'Yearly Emission'!DS14)</f>
        <v>0</v>
      </c>
      <c r="DW38">
        <f>SUM('Yearly Emission'!DT$13:'Yearly Emission'!DT14)</f>
        <v>0</v>
      </c>
      <c r="DX38">
        <f>SUM('Yearly Emission'!DU$13:'Yearly Emission'!DU14)</f>
        <v>0</v>
      </c>
      <c r="DY38">
        <f>SUM('Yearly Emission'!DV$13:'Yearly Emission'!DV14)</f>
        <v>0</v>
      </c>
      <c r="DZ38">
        <f>SUM('Yearly Emission'!DW$13:'Yearly Emission'!DW14)</f>
        <v>0</v>
      </c>
      <c r="EA38">
        <f>SUM('Yearly Emission'!DX$13:'Yearly Emission'!DX14)</f>
        <v>0</v>
      </c>
      <c r="EB38">
        <f>SUM('Yearly Emission'!DY$13:'Yearly Emission'!DY14)</f>
        <v>0</v>
      </c>
      <c r="EC38">
        <f>SUM('Yearly Emission'!DZ$13:'Yearly Emission'!DZ14)</f>
        <v>0</v>
      </c>
      <c r="ED38">
        <f>SUM('Yearly Emission'!EA$13:'Yearly Emission'!EA14)</f>
        <v>0</v>
      </c>
      <c r="EE38">
        <f>SUM('Yearly Emission'!EB$13:'Yearly Emission'!EB14)</f>
        <v>0</v>
      </c>
      <c r="EF38">
        <f>SUM('Yearly Emission'!EC$13:'Yearly Emission'!EC14)</f>
        <v>0</v>
      </c>
      <c r="EG38">
        <f>SUM('Yearly Emission'!ED$13:'Yearly Emission'!ED14)</f>
        <v>0</v>
      </c>
      <c r="EH38">
        <f>SUM('Yearly Emission'!EE$13:'Yearly Emission'!EE14)</f>
        <v>0</v>
      </c>
      <c r="EI38">
        <f>SUM('Yearly Emission'!EF$13:'Yearly Emission'!EF14)</f>
        <v>0</v>
      </c>
      <c r="EJ38">
        <f>SUM('Yearly Emission'!EG$13:'Yearly Emission'!EG14)</f>
        <v>0</v>
      </c>
      <c r="EK38">
        <f>SUM('Yearly Emission'!EH$13:'Yearly Emission'!EH14)</f>
        <v>0</v>
      </c>
      <c r="EM38">
        <f>SUM('Yearly Emission'!EJ$13:'Yearly Emission'!EJ14)</f>
        <v>0</v>
      </c>
      <c r="EN38">
        <f>SUM('Yearly Emission'!EK$13:'Yearly Emission'!EK14)</f>
        <v>0</v>
      </c>
      <c r="EO38">
        <f>SUM('Yearly Emission'!EL$13:'Yearly Emission'!EL14)</f>
        <v>0</v>
      </c>
      <c r="EP38">
        <f>SUM('Yearly Emission'!EM$13:'Yearly Emission'!EM14)</f>
        <v>0</v>
      </c>
      <c r="EQ38">
        <f>SUM('Yearly Emission'!EN$13:'Yearly Emission'!EN14)</f>
        <v>0</v>
      </c>
      <c r="ER38">
        <f>SUM('Yearly Emission'!EO$13:'Yearly Emission'!EO14)</f>
        <v>0</v>
      </c>
      <c r="ES38">
        <f>SUM('Yearly Emission'!EP$13:'Yearly Emission'!EP14)</f>
        <v>0</v>
      </c>
      <c r="ET38">
        <f>SUM('Yearly Emission'!EQ$13:'Yearly Emission'!EQ14)</f>
        <v>0</v>
      </c>
      <c r="EU38">
        <f>SUM('Yearly Emission'!ER$13:'Yearly Emission'!ER14)</f>
        <v>0</v>
      </c>
      <c r="EV38">
        <f>SUM('Yearly Emission'!ES$13:'Yearly Emission'!ES14)</f>
        <v>0</v>
      </c>
      <c r="EW38">
        <f>SUM('Yearly Emission'!ET$13:'Yearly Emission'!ET14)</f>
        <v>0</v>
      </c>
      <c r="EX38">
        <f>SUM('Yearly Emission'!EU$13:'Yearly Emission'!EU14)</f>
        <v>0</v>
      </c>
      <c r="EY38">
        <f>SUM('Yearly Emission'!EV$13:'Yearly Emission'!EV14)</f>
        <v>0</v>
      </c>
      <c r="EZ38">
        <f>SUM('Yearly Emission'!EW$13:'Yearly Emission'!EW14)</f>
        <v>0</v>
      </c>
      <c r="FA38">
        <f>SUM('Yearly Emission'!EX$13:'Yearly Emission'!EX14)</f>
        <v>0</v>
      </c>
      <c r="FB38">
        <f>SUM('Yearly Emission'!EY$13:'Yearly Emission'!EY14)</f>
        <v>0</v>
      </c>
      <c r="FD38">
        <f>SUM('Yearly Emission'!FA$13:'Yearly Emission'!FA14)</f>
        <v>0</v>
      </c>
      <c r="FE38">
        <f>SUM('Yearly Emission'!FB$13:'Yearly Emission'!FB14)</f>
        <v>0</v>
      </c>
      <c r="FF38">
        <f>SUM('Yearly Emission'!FC$13:'Yearly Emission'!FC14)</f>
        <v>0</v>
      </c>
      <c r="FG38">
        <f>SUM('Yearly Emission'!FD$13:'Yearly Emission'!FD14)</f>
        <v>0</v>
      </c>
      <c r="FH38">
        <f>SUM('Yearly Emission'!FE$13:'Yearly Emission'!FE14)</f>
        <v>0</v>
      </c>
      <c r="FI38">
        <f>SUM('Yearly Emission'!FF$13:'Yearly Emission'!FF14)</f>
        <v>0</v>
      </c>
      <c r="FJ38">
        <f>SUM('Yearly Emission'!FG$13:'Yearly Emission'!FG14)</f>
        <v>0</v>
      </c>
      <c r="FK38">
        <f>SUM('Yearly Emission'!FH$13:'Yearly Emission'!FH14)</f>
        <v>0</v>
      </c>
      <c r="FL38">
        <f>SUM('Yearly Emission'!FI$13:'Yearly Emission'!FI14)</f>
        <v>0</v>
      </c>
      <c r="FM38">
        <f>SUM('Yearly Emission'!FJ$13:'Yearly Emission'!FJ14)</f>
        <v>0</v>
      </c>
      <c r="FN38">
        <f>SUM('Yearly Emission'!FK$13:'Yearly Emission'!FK14)</f>
        <v>0</v>
      </c>
      <c r="FO38">
        <f>SUM('Yearly Emission'!FL$13:'Yearly Emission'!FL14)</f>
        <v>0</v>
      </c>
      <c r="FP38">
        <f>SUM('Yearly Emission'!FM$13:'Yearly Emission'!FM14)</f>
        <v>0</v>
      </c>
      <c r="FQ38">
        <f>SUM('Yearly Emission'!FN$13:'Yearly Emission'!FN14)</f>
        <v>0</v>
      </c>
      <c r="FR38">
        <f>SUM('Yearly Emission'!FO$13:'Yearly Emission'!FO14)</f>
        <v>0</v>
      </c>
      <c r="FS38">
        <f>SUM('Yearly Emission'!FP$13:'Yearly Emission'!FP14)</f>
        <v>0</v>
      </c>
      <c r="FV38">
        <f>SUM('Yearly Emission'!FS$13:'Yearly Emission'!FS14)</f>
        <v>4041</v>
      </c>
      <c r="FW38">
        <f>SUM('Yearly Emission'!FT$13:'Yearly Emission'!FT14)</f>
        <v>0</v>
      </c>
      <c r="FX38">
        <f>SUM('Yearly Emission'!FU$13:'Yearly Emission'!FU14)</f>
        <v>0</v>
      </c>
      <c r="FY38">
        <f>SUM('Yearly Emission'!FV$13:'Yearly Emission'!FV14)</f>
        <v>0</v>
      </c>
      <c r="FZ38">
        <f>SUM('Yearly Emission'!FW$13:'Yearly Emission'!FW14)</f>
        <v>0</v>
      </c>
      <c r="GA38">
        <f>SUM('Yearly Emission'!FX$13:'Yearly Emission'!FX14)</f>
        <v>0</v>
      </c>
      <c r="GB38">
        <f>SUM('Yearly Emission'!FY$13:'Yearly Emission'!FY14)</f>
        <v>0</v>
      </c>
      <c r="GC38">
        <f>SUM('Yearly Emission'!FZ$13:'Yearly Emission'!FZ14)</f>
        <v>0</v>
      </c>
      <c r="GD38">
        <f>SUM('Yearly Emission'!GA$13:'Yearly Emission'!GA14)</f>
        <v>0</v>
      </c>
      <c r="GE38">
        <f>SUM('Yearly Emission'!GB$13:'Yearly Emission'!GB14)</f>
        <v>0</v>
      </c>
      <c r="GF38">
        <f>SUM('Yearly Emission'!GC$13:'Yearly Emission'!GC14)</f>
        <v>0</v>
      </c>
      <c r="GG38">
        <f>SUM('Yearly Emission'!GD$13:'Yearly Emission'!GD14)</f>
        <v>0</v>
      </c>
      <c r="GH38">
        <f>SUM('Yearly Emission'!GE$13:'Yearly Emission'!GE14)</f>
        <v>0</v>
      </c>
      <c r="GI38">
        <f>SUM('Yearly Emission'!GF$13:'Yearly Emission'!GF14)</f>
        <v>0</v>
      </c>
      <c r="GJ38">
        <f>SUM('Yearly Emission'!GG$13:'Yearly Emission'!GG14)</f>
        <v>0</v>
      </c>
      <c r="GK38">
        <f>SUM('Yearly Emission'!GH$13:'Yearly Emission'!GH14)</f>
        <v>0</v>
      </c>
      <c r="GL38">
        <f>SUM('Yearly Emission'!GI$13:'Yearly Emission'!GI14)</f>
        <v>0</v>
      </c>
      <c r="GN38">
        <f>SUM('Yearly Emission'!GK$13:'Yearly Emission'!GK14)</f>
        <v>0</v>
      </c>
      <c r="GO38">
        <f>SUM('Yearly Emission'!GL$13:'Yearly Emission'!GL14)</f>
        <v>0</v>
      </c>
      <c r="GP38">
        <f>SUM('Yearly Emission'!GM$13:'Yearly Emission'!GM14)</f>
        <v>0</v>
      </c>
      <c r="GQ38">
        <f>SUM('Yearly Emission'!GN$13:'Yearly Emission'!GN14)</f>
        <v>0</v>
      </c>
      <c r="GR38">
        <f>SUM('Yearly Emission'!GO$13:'Yearly Emission'!GO14)</f>
        <v>0</v>
      </c>
      <c r="GS38">
        <f>SUM('Yearly Emission'!GP$13:'Yearly Emission'!GP14)</f>
        <v>0</v>
      </c>
      <c r="GT38">
        <f>SUM('Yearly Emission'!GQ$13:'Yearly Emission'!GQ14)</f>
        <v>0</v>
      </c>
      <c r="GU38">
        <f>SUM('Yearly Emission'!GR$13:'Yearly Emission'!GR14)</f>
        <v>0</v>
      </c>
      <c r="GV38">
        <f>SUM('Yearly Emission'!GS$13:'Yearly Emission'!GS14)</f>
        <v>0</v>
      </c>
      <c r="GW38">
        <f>SUM('Yearly Emission'!GT$13:'Yearly Emission'!GT14)</f>
        <v>0</v>
      </c>
      <c r="GX38">
        <f>SUM('Yearly Emission'!GU$13:'Yearly Emission'!GU14)</f>
        <v>0</v>
      </c>
      <c r="GY38">
        <f>SUM('Yearly Emission'!GV$13:'Yearly Emission'!GV14)</f>
        <v>0</v>
      </c>
      <c r="GZ38">
        <f>SUM('Yearly Emission'!GW$13:'Yearly Emission'!GW14)</f>
        <v>0</v>
      </c>
      <c r="HA38">
        <f>SUM('Yearly Emission'!GX$13:'Yearly Emission'!GX14)</f>
        <v>0</v>
      </c>
      <c r="HB38">
        <f>SUM('Yearly Emission'!GY$13:'Yearly Emission'!GY14)</f>
        <v>0</v>
      </c>
      <c r="HC38">
        <f>SUM('Yearly Emission'!GZ$13:'Yearly Emission'!GZ14)</f>
        <v>0</v>
      </c>
      <c r="HE38">
        <f>SUM('Yearly Emission'!HB$13:'Yearly Emission'!HB14)</f>
        <v>0</v>
      </c>
      <c r="HF38">
        <f>SUM('Yearly Emission'!HC$13:'Yearly Emission'!HC14)</f>
        <v>0</v>
      </c>
      <c r="HG38">
        <f>SUM('Yearly Emission'!HD$13:'Yearly Emission'!HD14)</f>
        <v>0</v>
      </c>
      <c r="HH38">
        <f>SUM('Yearly Emission'!HE$13:'Yearly Emission'!HE14)</f>
        <v>0</v>
      </c>
      <c r="HI38">
        <f>SUM('Yearly Emission'!HF$13:'Yearly Emission'!HF14)</f>
        <v>0</v>
      </c>
      <c r="HJ38">
        <f>SUM('Yearly Emission'!HG$13:'Yearly Emission'!HG14)</f>
        <v>0</v>
      </c>
      <c r="HK38">
        <f>SUM('Yearly Emission'!HH$13:'Yearly Emission'!HH14)</f>
        <v>0</v>
      </c>
      <c r="HL38">
        <f>SUM('Yearly Emission'!HI$13:'Yearly Emission'!HI14)</f>
        <v>0</v>
      </c>
      <c r="HM38">
        <f>SUM('Yearly Emission'!HJ$13:'Yearly Emission'!HJ14)</f>
        <v>0</v>
      </c>
      <c r="HN38">
        <f>SUM('Yearly Emission'!HK$13:'Yearly Emission'!HK14)</f>
        <v>0</v>
      </c>
      <c r="HO38">
        <f>SUM('Yearly Emission'!HL$13:'Yearly Emission'!HL14)</f>
        <v>0</v>
      </c>
      <c r="HP38">
        <f>SUM('Yearly Emission'!HM$13:'Yearly Emission'!HM14)</f>
        <v>0</v>
      </c>
      <c r="HQ38">
        <f>SUM('Yearly Emission'!HN$13:'Yearly Emission'!HN14)</f>
        <v>0</v>
      </c>
      <c r="HR38">
        <f>SUM('Yearly Emission'!HO$13:'Yearly Emission'!HO14)</f>
        <v>0</v>
      </c>
      <c r="HS38">
        <f>SUM('Yearly Emission'!HP$13:'Yearly Emission'!HP14)</f>
        <v>0</v>
      </c>
      <c r="HT38">
        <f>SUM('Yearly Emission'!HQ$13:'Yearly Emission'!HQ14)</f>
        <v>0</v>
      </c>
      <c r="HV38">
        <f>SUM('Yearly Emission'!HS$13:'Yearly Emission'!HS14)</f>
        <v>0</v>
      </c>
      <c r="HW38">
        <f>SUM('Yearly Emission'!HT$13:'Yearly Emission'!HT14)</f>
        <v>0</v>
      </c>
      <c r="HX38">
        <f>SUM('Yearly Emission'!HU$13:'Yearly Emission'!HU14)</f>
        <v>0</v>
      </c>
      <c r="HY38">
        <f>SUM('Yearly Emission'!HV$13:'Yearly Emission'!HV14)</f>
        <v>0</v>
      </c>
      <c r="HZ38">
        <f>SUM('Yearly Emission'!HW$13:'Yearly Emission'!HW14)</f>
        <v>0</v>
      </c>
      <c r="IA38">
        <f>SUM('Yearly Emission'!HX$13:'Yearly Emission'!HX14)</f>
        <v>0</v>
      </c>
      <c r="IB38">
        <f>SUM('Yearly Emission'!HY$13:'Yearly Emission'!HY14)</f>
        <v>0</v>
      </c>
      <c r="IC38">
        <f>SUM('Yearly Emission'!HZ$13:'Yearly Emission'!HZ14)</f>
        <v>0</v>
      </c>
      <c r="ID38">
        <f>SUM('Yearly Emission'!IA$13:'Yearly Emission'!IA14)</f>
        <v>0</v>
      </c>
      <c r="IE38">
        <f>SUM('Yearly Emission'!IB$13:'Yearly Emission'!IB14)</f>
        <v>0</v>
      </c>
      <c r="IF38">
        <f>SUM('Yearly Emission'!IC$13:'Yearly Emission'!IC14)</f>
        <v>0</v>
      </c>
      <c r="IG38">
        <f>SUM('Yearly Emission'!ID$13:'Yearly Emission'!ID14)</f>
        <v>0</v>
      </c>
      <c r="IH38">
        <f>SUM('Yearly Emission'!IE$13:'Yearly Emission'!IE14)</f>
        <v>0</v>
      </c>
      <c r="II38">
        <f>SUM('Yearly Emission'!IF$13:'Yearly Emission'!IF14)</f>
        <v>0</v>
      </c>
      <c r="IJ38">
        <f>SUM('Yearly Emission'!IG$13:'Yearly Emission'!IG14)</f>
        <v>0</v>
      </c>
      <c r="IK38">
        <f>SUM('Yearly Emission'!IH$13:'Yearly Emission'!IH14)</f>
        <v>0</v>
      </c>
      <c r="IM38">
        <f>SUM('Yearly Emission'!IJ$13:'Yearly Emission'!IJ14)</f>
        <v>0</v>
      </c>
      <c r="IN38">
        <f>SUM('Yearly Emission'!IK$13:'Yearly Emission'!IK14)</f>
        <v>0</v>
      </c>
      <c r="IO38">
        <f>SUM('Yearly Emission'!IL$13:'Yearly Emission'!IL14)</f>
        <v>0</v>
      </c>
      <c r="IP38">
        <f>SUM('Yearly Emission'!IM$13:'Yearly Emission'!IM14)</f>
        <v>0</v>
      </c>
      <c r="IQ38">
        <f>SUM('Yearly Emission'!IN$13:'Yearly Emission'!IN14)</f>
        <v>0</v>
      </c>
      <c r="IR38">
        <f>SUM('Yearly Emission'!IO$13:'Yearly Emission'!IO14)</f>
        <v>0</v>
      </c>
      <c r="IS38">
        <f>SUM('Yearly Emission'!IP$13:'Yearly Emission'!IP14)</f>
        <v>0</v>
      </c>
      <c r="IT38">
        <f>SUM('Yearly Emission'!IQ$13:'Yearly Emission'!IQ14)</f>
        <v>0</v>
      </c>
      <c r="IU38">
        <f>SUM('Yearly Emission'!IR$13:'Yearly Emission'!IR14)</f>
        <v>0</v>
      </c>
      <c r="IV38">
        <f>SUM('Yearly Emission'!IS$13:'Yearly Emission'!IS14)</f>
        <v>0</v>
      </c>
      <c r="IW38">
        <f>SUM('Yearly Emission'!IT$13:'Yearly Emission'!IT14)</f>
        <v>0</v>
      </c>
      <c r="IX38">
        <f>SUM('Yearly Emission'!IU$13:'Yearly Emission'!IU14)</f>
        <v>0</v>
      </c>
      <c r="IY38">
        <f>SUM('Yearly Emission'!IV$13:'Yearly Emission'!IV14)</f>
        <v>0</v>
      </c>
      <c r="IZ38">
        <f>SUM('Yearly Emission'!IW$13:'Yearly Emission'!IW14)</f>
        <v>0</v>
      </c>
      <c r="JA38">
        <f>SUM('Yearly Emission'!IX$13:'Yearly Emission'!IX14)</f>
        <v>0</v>
      </c>
      <c r="JB38">
        <f>SUM('Yearly Emission'!IY$13:'Yearly Emission'!IY14)</f>
        <v>0</v>
      </c>
    </row>
    <row r="39" spans="1:262" x14ac:dyDescent="0.25">
      <c r="A39">
        <v>2027</v>
      </c>
      <c r="B39" t="s">
        <v>41</v>
      </c>
      <c r="D39">
        <v>2022</v>
      </c>
      <c r="E39">
        <f>SUM('Yearly Emission'!B$13:'Yearly Emission'!B15)</f>
        <v>0</v>
      </c>
      <c r="F39">
        <f>SUM('Yearly Emission'!C$13:'Yearly Emission'!C15)</f>
        <v>0</v>
      </c>
      <c r="G39">
        <f>SUM('Yearly Emission'!D$13:'Yearly Emission'!D15)</f>
        <v>0</v>
      </c>
      <c r="H39">
        <f>SUM('Yearly Emission'!E$13:'Yearly Emission'!E15)</f>
        <v>0</v>
      </c>
      <c r="I39">
        <f>SUM('Yearly Emission'!F$13:'Yearly Emission'!F15)</f>
        <v>0</v>
      </c>
      <c r="J39">
        <f>SUM('Yearly Emission'!G$13:'Yearly Emission'!G15)</f>
        <v>0</v>
      </c>
      <c r="K39">
        <f>SUM('Yearly Emission'!H$13:'Yearly Emission'!H15)</f>
        <v>0</v>
      </c>
      <c r="L39">
        <f>SUM('Yearly Emission'!I$13:'Yearly Emission'!I15)</f>
        <v>0</v>
      </c>
      <c r="M39">
        <f>SUM('Yearly Emission'!J$13:'Yearly Emission'!J15)</f>
        <v>0</v>
      </c>
      <c r="N39">
        <f>SUM('Yearly Emission'!K$13:'Yearly Emission'!K15)</f>
        <v>0</v>
      </c>
      <c r="O39">
        <f>SUM('Yearly Emission'!L$13:'Yearly Emission'!L15)</f>
        <v>0</v>
      </c>
      <c r="P39">
        <f>SUM('Yearly Emission'!M$13:'Yearly Emission'!M15)</f>
        <v>0</v>
      </c>
      <c r="Q39">
        <f>SUM('Yearly Emission'!N$13:'Yearly Emission'!N15)</f>
        <v>0</v>
      </c>
      <c r="R39">
        <f>SUM('Yearly Emission'!O$13:'Yearly Emission'!O15)</f>
        <v>0</v>
      </c>
      <c r="S39">
        <f>SUM('Yearly Emission'!P$13:'Yearly Emission'!P15)</f>
        <v>0</v>
      </c>
      <c r="T39">
        <f>SUM('Yearly Emission'!Q$13:'Yearly Emission'!Q15)</f>
        <v>0</v>
      </c>
      <c r="V39">
        <f>SUM('Yearly Emission'!S$13:'Yearly Emission'!S15)</f>
        <v>0</v>
      </c>
      <c r="W39">
        <f>SUM('Yearly Emission'!T$13:'Yearly Emission'!T15)</f>
        <v>0</v>
      </c>
      <c r="X39">
        <f>SUM('Yearly Emission'!U$13:'Yearly Emission'!U15)</f>
        <v>0</v>
      </c>
      <c r="Y39">
        <f>SUM('Yearly Emission'!V$13:'Yearly Emission'!V15)</f>
        <v>0</v>
      </c>
      <c r="Z39">
        <f>SUM('Yearly Emission'!W$13:'Yearly Emission'!W15)</f>
        <v>0</v>
      </c>
      <c r="AA39">
        <f>SUM('Yearly Emission'!X$13:'Yearly Emission'!X15)</f>
        <v>0</v>
      </c>
      <c r="AB39">
        <f>SUM('Yearly Emission'!Y$13:'Yearly Emission'!Y15)</f>
        <v>0</v>
      </c>
      <c r="AC39">
        <f>SUM('Yearly Emission'!Z$13:'Yearly Emission'!Z15)</f>
        <v>0</v>
      </c>
      <c r="AD39">
        <f>SUM('Yearly Emission'!AA$13:'Yearly Emission'!AA15)</f>
        <v>0</v>
      </c>
      <c r="AE39">
        <f>SUM('Yearly Emission'!AB$13:'Yearly Emission'!AB15)</f>
        <v>0</v>
      </c>
      <c r="AF39">
        <f>SUM('Yearly Emission'!AC$13:'Yearly Emission'!AC15)</f>
        <v>0</v>
      </c>
      <c r="AG39">
        <f>SUM('Yearly Emission'!AD$13:'Yearly Emission'!AD15)</f>
        <v>0</v>
      </c>
      <c r="AH39">
        <f>SUM('Yearly Emission'!AE$13:'Yearly Emission'!AE15)</f>
        <v>0</v>
      </c>
      <c r="AI39">
        <f>SUM('Yearly Emission'!AF$13:'Yearly Emission'!AF15)</f>
        <v>0</v>
      </c>
      <c r="AJ39">
        <f>SUM('Yearly Emission'!AG$13:'Yearly Emission'!AG15)</f>
        <v>0</v>
      </c>
      <c r="AK39">
        <f>SUM('Yearly Emission'!AH$13:'Yearly Emission'!AH15)</f>
        <v>0</v>
      </c>
      <c r="AM39">
        <f>SUM('Yearly Emission'!AJ$13:'Yearly Emission'!AJ15)</f>
        <v>0</v>
      </c>
      <c r="AN39">
        <f>SUM('Yearly Emission'!AK$13:'Yearly Emission'!AK15)</f>
        <v>0</v>
      </c>
      <c r="AO39">
        <f>SUM('Yearly Emission'!AL$13:'Yearly Emission'!AL15)</f>
        <v>0</v>
      </c>
      <c r="AP39">
        <f>SUM('Yearly Emission'!AM$13:'Yearly Emission'!AM15)</f>
        <v>0</v>
      </c>
      <c r="AQ39">
        <f>SUM('Yearly Emission'!AN$13:'Yearly Emission'!AN15)</f>
        <v>0</v>
      </c>
      <c r="AR39">
        <f>SUM('Yearly Emission'!AO$13:'Yearly Emission'!AO15)</f>
        <v>0</v>
      </c>
      <c r="AS39">
        <f>SUM('Yearly Emission'!AP$13:'Yearly Emission'!AP15)</f>
        <v>0</v>
      </c>
      <c r="AT39">
        <f>SUM('Yearly Emission'!AQ$13:'Yearly Emission'!AQ15)</f>
        <v>0</v>
      </c>
      <c r="AU39">
        <f>SUM('Yearly Emission'!AR$13:'Yearly Emission'!AR15)</f>
        <v>0</v>
      </c>
      <c r="AV39">
        <f>SUM('Yearly Emission'!AS$13:'Yearly Emission'!AS15)</f>
        <v>0</v>
      </c>
      <c r="AW39">
        <f>SUM('Yearly Emission'!AT$13:'Yearly Emission'!AT15)</f>
        <v>0</v>
      </c>
      <c r="AX39">
        <f>SUM('Yearly Emission'!AU$13:'Yearly Emission'!AU15)</f>
        <v>0</v>
      </c>
      <c r="AY39">
        <f>SUM('Yearly Emission'!AV$13:'Yearly Emission'!AV15)</f>
        <v>0</v>
      </c>
      <c r="AZ39">
        <f>SUM('Yearly Emission'!AW$13:'Yearly Emission'!AW15)</f>
        <v>0</v>
      </c>
      <c r="BA39">
        <f>SUM('Yearly Emission'!AX$13:'Yearly Emission'!AX15)</f>
        <v>0</v>
      </c>
      <c r="BB39">
        <f>SUM('Yearly Emission'!AY$13:'Yearly Emission'!AY15)</f>
        <v>0</v>
      </c>
      <c r="BD39">
        <f>SUM('Yearly Emission'!BA$13:'Yearly Emission'!BA15)</f>
        <v>0</v>
      </c>
      <c r="BE39">
        <f>SUM('Yearly Emission'!BB$13:'Yearly Emission'!BB15)</f>
        <v>0</v>
      </c>
      <c r="BF39">
        <f>SUM('Yearly Emission'!BC$13:'Yearly Emission'!BC15)</f>
        <v>0</v>
      </c>
      <c r="BG39">
        <f>SUM('Yearly Emission'!BD$13:'Yearly Emission'!BD15)</f>
        <v>0</v>
      </c>
      <c r="BH39">
        <f>SUM('Yearly Emission'!BE$13:'Yearly Emission'!BE15)</f>
        <v>0</v>
      </c>
      <c r="BI39">
        <f>SUM('Yearly Emission'!BF$13:'Yearly Emission'!BF15)</f>
        <v>0</v>
      </c>
      <c r="BJ39">
        <f>SUM('Yearly Emission'!BG$13:'Yearly Emission'!BG15)</f>
        <v>0</v>
      </c>
      <c r="BK39">
        <f>SUM('Yearly Emission'!BH$13:'Yearly Emission'!BH15)</f>
        <v>0</v>
      </c>
      <c r="BL39">
        <f>SUM('Yearly Emission'!BI$13:'Yearly Emission'!BI15)</f>
        <v>0</v>
      </c>
      <c r="BM39">
        <f>SUM('Yearly Emission'!BJ$13:'Yearly Emission'!BJ15)</f>
        <v>0</v>
      </c>
      <c r="BN39">
        <f>SUM('Yearly Emission'!BK$13:'Yearly Emission'!BK15)</f>
        <v>0</v>
      </c>
      <c r="BO39">
        <f>SUM('Yearly Emission'!BL$13:'Yearly Emission'!BL15)</f>
        <v>0</v>
      </c>
      <c r="BP39">
        <f>SUM('Yearly Emission'!BM$13:'Yearly Emission'!BM15)</f>
        <v>0</v>
      </c>
      <c r="BQ39">
        <f>SUM('Yearly Emission'!BN$13:'Yearly Emission'!BN15)</f>
        <v>0</v>
      </c>
      <c r="BR39">
        <f>SUM('Yearly Emission'!BO$13:'Yearly Emission'!BO15)</f>
        <v>0</v>
      </c>
      <c r="BS39">
        <f>SUM('Yearly Emission'!BP$13:'Yearly Emission'!BP15)</f>
        <v>0</v>
      </c>
      <c r="BU39">
        <f>SUM('Yearly Emission'!BR$13:'Yearly Emission'!BR15)</f>
        <v>0</v>
      </c>
      <c r="BV39">
        <f>SUM('Yearly Emission'!BS$13:'Yearly Emission'!BS15)</f>
        <v>0</v>
      </c>
      <c r="BW39">
        <f>SUM('Yearly Emission'!BT$13:'Yearly Emission'!BT15)</f>
        <v>0</v>
      </c>
      <c r="BX39">
        <f>SUM('Yearly Emission'!BU$13:'Yearly Emission'!BU15)</f>
        <v>0</v>
      </c>
      <c r="BY39">
        <f>SUM('Yearly Emission'!BV$13:'Yearly Emission'!BV15)</f>
        <v>0</v>
      </c>
      <c r="BZ39">
        <f>SUM('Yearly Emission'!BW$13:'Yearly Emission'!BW15)</f>
        <v>0</v>
      </c>
      <c r="CA39">
        <f>SUM('Yearly Emission'!BX$13:'Yearly Emission'!BX15)</f>
        <v>0</v>
      </c>
      <c r="CB39">
        <f>SUM('Yearly Emission'!BY$13:'Yearly Emission'!BY15)</f>
        <v>0</v>
      </c>
      <c r="CC39">
        <f>SUM('Yearly Emission'!BZ$13:'Yearly Emission'!BZ15)</f>
        <v>0</v>
      </c>
      <c r="CD39">
        <f>SUM('Yearly Emission'!CA$13:'Yearly Emission'!CA15)</f>
        <v>0</v>
      </c>
      <c r="CE39">
        <f>SUM('Yearly Emission'!CB$13:'Yearly Emission'!CB15)</f>
        <v>0</v>
      </c>
      <c r="CF39">
        <f>SUM('Yearly Emission'!CC$13:'Yearly Emission'!CC15)</f>
        <v>0</v>
      </c>
      <c r="CG39">
        <f>SUM('Yearly Emission'!CD$13:'Yearly Emission'!CD15)</f>
        <v>0</v>
      </c>
      <c r="CH39">
        <f>SUM('Yearly Emission'!CE$13:'Yearly Emission'!CE15)</f>
        <v>0</v>
      </c>
      <c r="CI39">
        <f>SUM('Yearly Emission'!CF$13:'Yearly Emission'!CF15)</f>
        <v>0</v>
      </c>
      <c r="CJ39">
        <f>SUM('Yearly Emission'!CG$13:'Yearly Emission'!CG15)</f>
        <v>0</v>
      </c>
      <c r="CM39">
        <f>SUM('Yearly Emission'!CJ$13:'Yearly Emission'!CJ15)</f>
        <v>6063</v>
      </c>
      <c r="CN39">
        <f>SUM('Yearly Emission'!CK$13:'Yearly Emission'!CK15)</f>
        <v>0</v>
      </c>
      <c r="CO39">
        <f>SUM('Yearly Emission'!CL$13:'Yearly Emission'!CL15)</f>
        <v>0</v>
      </c>
      <c r="CP39">
        <f>SUM('Yearly Emission'!CM$13:'Yearly Emission'!CM15)</f>
        <v>0</v>
      </c>
      <c r="CQ39">
        <f>SUM('Yearly Emission'!CN$13:'Yearly Emission'!CN15)</f>
        <v>0</v>
      </c>
      <c r="CR39">
        <f>SUM('Yearly Emission'!CO$13:'Yearly Emission'!CO15)</f>
        <v>0</v>
      </c>
      <c r="CS39">
        <f>SUM('Yearly Emission'!CP$13:'Yearly Emission'!CP15)</f>
        <v>0</v>
      </c>
      <c r="CT39">
        <f>SUM('Yearly Emission'!CQ$13:'Yearly Emission'!CQ15)</f>
        <v>0</v>
      </c>
      <c r="CU39">
        <f>SUM('Yearly Emission'!CR$13:'Yearly Emission'!CR15)</f>
        <v>0</v>
      </c>
      <c r="CV39">
        <f>SUM('Yearly Emission'!CS$13:'Yearly Emission'!CS15)</f>
        <v>0</v>
      </c>
      <c r="CW39">
        <f>SUM('Yearly Emission'!CT$13:'Yearly Emission'!CT15)</f>
        <v>0</v>
      </c>
      <c r="CX39">
        <f>SUM('Yearly Emission'!CU$13:'Yearly Emission'!CU15)</f>
        <v>0</v>
      </c>
      <c r="CY39">
        <f>SUM('Yearly Emission'!CV$13:'Yearly Emission'!CV15)</f>
        <v>0</v>
      </c>
      <c r="CZ39">
        <f>SUM('Yearly Emission'!CW$13:'Yearly Emission'!CW15)</f>
        <v>0</v>
      </c>
      <c r="DA39">
        <f>SUM('Yearly Emission'!CX$13:'Yearly Emission'!CX15)</f>
        <v>0</v>
      </c>
      <c r="DB39">
        <f>SUM('Yearly Emission'!CY$13:'Yearly Emission'!CY15)</f>
        <v>0</v>
      </c>
      <c r="DC39">
        <f>SUM('Yearly Emission'!CZ$13:'Yearly Emission'!CZ15)</f>
        <v>0</v>
      </c>
      <c r="DE39">
        <f>SUM('Yearly Emission'!DB$13:'Yearly Emission'!DB15)</f>
        <v>0</v>
      </c>
      <c r="DF39">
        <f>SUM('Yearly Emission'!DC$13:'Yearly Emission'!DC15)</f>
        <v>0</v>
      </c>
      <c r="DG39">
        <f>SUM('Yearly Emission'!DD$13:'Yearly Emission'!DD15)</f>
        <v>0</v>
      </c>
      <c r="DH39">
        <f>SUM('Yearly Emission'!DE$13:'Yearly Emission'!DE15)</f>
        <v>0</v>
      </c>
      <c r="DI39">
        <f>SUM('Yearly Emission'!DF$13:'Yearly Emission'!DF15)</f>
        <v>0</v>
      </c>
      <c r="DJ39">
        <f>SUM('Yearly Emission'!DG$13:'Yearly Emission'!DG15)</f>
        <v>0</v>
      </c>
      <c r="DK39">
        <f>SUM('Yearly Emission'!DH$13:'Yearly Emission'!DH15)</f>
        <v>0</v>
      </c>
      <c r="DL39">
        <f>SUM('Yearly Emission'!DI$13:'Yearly Emission'!DI15)</f>
        <v>0</v>
      </c>
      <c r="DM39">
        <f>SUM('Yearly Emission'!DJ$13:'Yearly Emission'!DJ15)</f>
        <v>0</v>
      </c>
      <c r="DN39">
        <f>SUM('Yearly Emission'!DK$13:'Yearly Emission'!DK15)</f>
        <v>0</v>
      </c>
      <c r="DO39">
        <f>SUM('Yearly Emission'!DL$13:'Yearly Emission'!DL15)</f>
        <v>0</v>
      </c>
      <c r="DP39">
        <f>SUM('Yearly Emission'!DM$13:'Yearly Emission'!DM15)</f>
        <v>0</v>
      </c>
      <c r="DQ39">
        <f>SUM('Yearly Emission'!DN$13:'Yearly Emission'!DN15)</f>
        <v>0</v>
      </c>
      <c r="DR39">
        <f>SUM('Yearly Emission'!DO$13:'Yearly Emission'!DO15)</f>
        <v>0</v>
      </c>
      <c r="DS39">
        <f>SUM('Yearly Emission'!DP$13:'Yearly Emission'!DP15)</f>
        <v>0</v>
      </c>
      <c r="DT39">
        <f>SUM('Yearly Emission'!DQ$13:'Yearly Emission'!DQ15)</f>
        <v>0</v>
      </c>
      <c r="DV39">
        <f>SUM('Yearly Emission'!DS$13:'Yearly Emission'!DS15)</f>
        <v>0</v>
      </c>
      <c r="DW39">
        <f>SUM('Yearly Emission'!DT$13:'Yearly Emission'!DT15)</f>
        <v>0</v>
      </c>
      <c r="DX39">
        <f>SUM('Yearly Emission'!DU$13:'Yearly Emission'!DU15)</f>
        <v>0</v>
      </c>
      <c r="DY39">
        <f>SUM('Yearly Emission'!DV$13:'Yearly Emission'!DV15)</f>
        <v>0</v>
      </c>
      <c r="DZ39">
        <f>SUM('Yearly Emission'!DW$13:'Yearly Emission'!DW15)</f>
        <v>0</v>
      </c>
      <c r="EA39">
        <f>SUM('Yearly Emission'!DX$13:'Yearly Emission'!DX15)</f>
        <v>0</v>
      </c>
      <c r="EB39">
        <f>SUM('Yearly Emission'!DY$13:'Yearly Emission'!DY15)</f>
        <v>0</v>
      </c>
      <c r="EC39">
        <f>SUM('Yearly Emission'!DZ$13:'Yearly Emission'!DZ15)</f>
        <v>0</v>
      </c>
      <c r="ED39">
        <f>SUM('Yearly Emission'!EA$13:'Yearly Emission'!EA15)</f>
        <v>0</v>
      </c>
      <c r="EE39">
        <f>SUM('Yearly Emission'!EB$13:'Yearly Emission'!EB15)</f>
        <v>0</v>
      </c>
      <c r="EF39">
        <f>SUM('Yearly Emission'!EC$13:'Yearly Emission'!EC15)</f>
        <v>0</v>
      </c>
      <c r="EG39">
        <f>SUM('Yearly Emission'!ED$13:'Yearly Emission'!ED15)</f>
        <v>0</v>
      </c>
      <c r="EH39">
        <f>SUM('Yearly Emission'!EE$13:'Yearly Emission'!EE15)</f>
        <v>0</v>
      </c>
      <c r="EI39">
        <f>SUM('Yearly Emission'!EF$13:'Yearly Emission'!EF15)</f>
        <v>0</v>
      </c>
      <c r="EJ39">
        <f>SUM('Yearly Emission'!EG$13:'Yearly Emission'!EG15)</f>
        <v>0</v>
      </c>
      <c r="EK39">
        <f>SUM('Yearly Emission'!EH$13:'Yearly Emission'!EH15)</f>
        <v>0</v>
      </c>
      <c r="EM39">
        <f>SUM('Yearly Emission'!EJ$13:'Yearly Emission'!EJ15)</f>
        <v>0</v>
      </c>
      <c r="EN39">
        <f>SUM('Yearly Emission'!EK$13:'Yearly Emission'!EK15)</f>
        <v>0</v>
      </c>
      <c r="EO39">
        <f>SUM('Yearly Emission'!EL$13:'Yearly Emission'!EL15)</f>
        <v>0</v>
      </c>
      <c r="EP39">
        <f>SUM('Yearly Emission'!EM$13:'Yearly Emission'!EM15)</f>
        <v>0</v>
      </c>
      <c r="EQ39">
        <f>SUM('Yearly Emission'!EN$13:'Yearly Emission'!EN15)</f>
        <v>0</v>
      </c>
      <c r="ER39">
        <f>SUM('Yearly Emission'!EO$13:'Yearly Emission'!EO15)</f>
        <v>0</v>
      </c>
      <c r="ES39">
        <f>SUM('Yearly Emission'!EP$13:'Yearly Emission'!EP15)</f>
        <v>0</v>
      </c>
      <c r="ET39">
        <f>SUM('Yearly Emission'!EQ$13:'Yearly Emission'!EQ15)</f>
        <v>0</v>
      </c>
      <c r="EU39">
        <f>SUM('Yearly Emission'!ER$13:'Yearly Emission'!ER15)</f>
        <v>0</v>
      </c>
      <c r="EV39">
        <f>SUM('Yearly Emission'!ES$13:'Yearly Emission'!ES15)</f>
        <v>0</v>
      </c>
      <c r="EW39">
        <f>SUM('Yearly Emission'!ET$13:'Yearly Emission'!ET15)</f>
        <v>0</v>
      </c>
      <c r="EX39">
        <f>SUM('Yearly Emission'!EU$13:'Yearly Emission'!EU15)</f>
        <v>0</v>
      </c>
      <c r="EY39">
        <f>SUM('Yearly Emission'!EV$13:'Yearly Emission'!EV15)</f>
        <v>0</v>
      </c>
      <c r="EZ39">
        <f>SUM('Yearly Emission'!EW$13:'Yearly Emission'!EW15)</f>
        <v>0</v>
      </c>
      <c r="FA39">
        <f>SUM('Yearly Emission'!EX$13:'Yearly Emission'!EX15)</f>
        <v>0</v>
      </c>
      <c r="FB39">
        <f>SUM('Yearly Emission'!EY$13:'Yearly Emission'!EY15)</f>
        <v>0</v>
      </c>
      <c r="FD39">
        <f>SUM('Yearly Emission'!FA$13:'Yearly Emission'!FA15)</f>
        <v>0</v>
      </c>
      <c r="FE39">
        <f>SUM('Yearly Emission'!FB$13:'Yearly Emission'!FB15)</f>
        <v>0</v>
      </c>
      <c r="FF39">
        <f>SUM('Yearly Emission'!FC$13:'Yearly Emission'!FC15)</f>
        <v>0</v>
      </c>
      <c r="FG39">
        <f>SUM('Yearly Emission'!FD$13:'Yearly Emission'!FD15)</f>
        <v>0</v>
      </c>
      <c r="FH39">
        <f>SUM('Yearly Emission'!FE$13:'Yearly Emission'!FE15)</f>
        <v>0</v>
      </c>
      <c r="FI39">
        <f>SUM('Yearly Emission'!FF$13:'Yearly Emission'!FF15)</f>
        <v>0</v>
      </c>
      <c r="FJ39">
        <f>SUM('Yearly Emission'!FG$13:'Yearly Emission'!FG15)</f>
        <v>0</v>
      </c>
      <c r="FK39">
        <f>SUM('Yearly Emission'!FH$13:'Yearly Emission'!FH15)</f>
        <v>0</v>
      </c>
      <c r="FL39">
        <f>SUM('Yearly Emission'!FI$13:'Yearly Emission'!FI15)</f>
        <v>0</v>
      </c>
      <c r="FM39">
        <f>SUM('Yearly Emission'!FJ$13:'Yearly Emission'!FJ15)</f>
        <v>0</v>
      </c>
      <c r="FN39">
        <f>SUM('Yearly Emission'!FK$13:'Yearly Emission'!FK15)</f>
        <v>0</v>
      </c>
      <c r="FO39">
        <f>SUM('Yearly Emission'!FL$13:'Yearly Emission'!FL15)</f>
        <v>0</v>
      </c>
      <c r="FP39">
        <f>SUM('Yearly Emission'!FM$13:'Yearly Emission'!FM15)</f>
        <v>0</v>
      </c>
      <c r="FQ39">
        <f>SUM('Yearly Emission'!FN$13:'Yearly Emission'!FN15)</f>
        <v>0</v>
      </c>
      <c r="FR39">
        <f>SUM('Yearly Emission'!FO$13:'Yearly Emission'!FO15)</f>
        <v>0</v>
      </c>
      <c r="FS39">
        <f>SUM('Yearly Emission'!FP$13:'Yearly Emission'!FP15)</f>
        <v>0</v>
      </c>
      <c r="FV39">
        <f>SUM('Yearly Emission'!FS$13:'Yearly Emission'!FS15)</f>
        <v>6063</v>
      </c>
      <c r="FW39">
        <f>SUM('Yearly Emission'!FT$13:'Yearly Emission'!FT15)</f>
        <v>0</v>
      </c>
      <c r="FX39">
        <f>SUM('Yearly Emission'!FU$13:'Yearly Emission'!FU15)</f>
        <v>0</v>
      </c>
      <c r="FY39">
        <f>SUM('Yearly Emission'!FV$13:'Yearly Emission'!FV15)</f>
        <v>0</v>
      </c>
      <c r="FZ39">
        <f>SUM('Yearly Emission'!FW$13:'Yearly Emission'!FW15)</f>
        <v>0</v>
      </c>
      <c r="GA39">
        <f>SUM('Yearly Emission'!FX$13:'Yearly Emission'!FX15)</f>
        <v>0</v>
      </c>
      <c r="GB39">
        <f>SUM('Yearly Emission'!FY$13:'Yearly Emission'!FY15)</f>
        <v>0</v>
      </c>
      <c r="GC39">
        <f>SUM('Yearly Emission'!FZ$13:'Yearly Emission'!FZ15)</f>
        <v>0</v>
      </c>
      <c r="GD39">
        <f>SUM('Yearly Emission'!GA$13:'Yearly Emission'!GA15)</f>
        <v>0</v>
      </c>
      <c r="GE39">
        <f>SUM('Yearly Emission'!GB$13:'Yearly Emission'!GB15)</f>
        <v>0</v>
      </c>
      <c r="GF39">
        <f>SUM('Yearly Emission'!GC$13:'Yearly Emission'!GC15)</f>
        <v>0</v>
      </c>
      <c r="GG39">
        <f>SUM('Yearly Emission'!GD$13:'Yearly Emission'!GD15)</f>
        <v>0</v>
      </c>
      <c r="GH39">
        <f>SUM('Yearly Emission'!GE$13:'Yearly Emission'!GE15)</f>
        <v>0</v>
      </c>
      <c r="GI39">
        <f>SUM('Yearly Emission'!GF$13:'Yearly Emission'!GF15)</f>
        <v>0</v>
      </c>
      <c r="GJ39">
        <f>SUM('Yearly Emission'!GG$13:'Yearly Emission'!GG15)</f>
        <v>0</v>
      </c>
      <c r="GK39">
        <f>SUM('Yearly Emission'!GH$13:'Yearly Emission'!GH15)</f>
        <v>0</v>
      </c>
      <c r="GL39">
        <f>SUM('Yearly Emission'!GI$13:'Yearly Emission'!GI15)</f>
        <v>0</v>
      </c>
      <c r="GN39">
        <f>SUM('Yearly Emission'!GK$13:'Yearly Emission'!GK15)</f>
        <v>0</v>
      </c>
      <c r="GO39">
        <f>SUM('Yearly Emission'!GL$13:'Yearly Emission'!GL15)</f>
        <v>0</v>
      </c>
      <c r="GP39">
        <f>SUM('Yearly Emission'!GM$13:'Yearly Emission'!GM15)</f>
        <v>0</v>
      </c>
      <c r="GQ39">
        <f>SUM('Yearly Emission'!GN$13:'Yearly Emission'!GN15)</f>
        <v>0</v>
      </c>
      <c r="GR39">
        <f>SUM('Yearly Emission'!GO$13:'Yearly Emission'!GO15)</f>
        <v>0</v>
      </c>
      <c r="GS39">
        <f>SUM('Yearly Emission'!GP$13:'Yearly Emission'!GP15)</f>
        <v>0</v>
      </c>
      <c r="GT39">
        <f>SUM('Yearly Emission'!GQ$13:'Yearly Emission'!GQ15)</f>
        <v>0</v>
      </c>
      <c r="GU39">
        <f>SUM('Yearly Emission'!GR$13:'Yearly Emission'!GR15)</f>
        <v>0</v>
      </c>
      <c r="GV39">
        <f>SUM('Yearly Emission'!GS$13:'Yearly Emission'!GS15)</f>
        <v>0</v>
      </c>
      <c r="GW39">
        <f>SUM('Yearly Emission'!GT$13:'Yearly Emission'!GT15)</f>
        <v>0</v>
      </c>
      <c r="GX39">
        <f>SUM('Yearly Emission'!GU$13:'Yearly Emission'!GU15)</f>
        <v>0</v>
      </c>
      <c r="GY39">
        <f>SUM('Yearly Emission'!GV$13:'Yearly Emission'!GV15)</f>
        <v>0</v>
      </c>
      <c r="GZ39">
        <f>SUM('Yearly Emission'!GW$13:'Yearly Emission'!GW15)</f>
        <v>0</v>
      </c>
      <c r="HA39">
        <f>SUM('Yearly Emission'!GX$13:'Yearly Emission'!GX15)</f>
        <v>0</v>
      </c>
      <c r="HB39">
        <f>SUM('Yearly Emission'!GY$13:'Yearly Emission'!GY15)</f>
        <v>0</v>
      </c>
      <c r="HC39">
        <f>SUM('Yearly Emission'!GZ$13:'Yearly Emission'!GZ15)</f>
        <v>0</v>
      </c>
      <c r="HE39">
        <f>SUM('Yearly Emission'!HB$13:'Yearly Emission'!HB15)</f>
        <v>0</v>
      </c>
      <c r="HF39">
        <f>SUM('Yearly Emission'!HC$13:'Yearly Emission'!HC15)</f>
        <v>0</v>
      </c>
      <c r="HG39">
        <f>SUM('Yearly Emission'!HD$13:'Yearly Emission'!HD15)</f>
        <v>0</v>
      </c>
      <c r="HH39">
        <f>SUM('Yearly Emission'!HE$13:'Yearly Emission'!HE15)</f>
        <v>0</v>
      </c>
      <c r="HI39">
        <f>SUM('Yearly Emission'!HF$13:'Yearly Emission'!HF15)</f>
        <v>0</v>
      </c>
      <c r="HJ39">
        <f>SUM('Yearly Emission'!HG$13:'Yearly Emission'!HG15)</f>
        <v>0</v>
      </c>
      <c r="HK39">
        <f>SUM('Yearly Emission'!HH$13:'Yearly Emission'!HH15)</f>
        <v>0</v>
      </c>
      <c r="HL39">
        <f>SUM('Yearly Emission'!HI$13:'Yearly Emission'!HI15)</f>
        <v>0</v>
      </c>
      <c r="HM39">
        <f>SUM('Yearly Emission'!HJ$13:'Yearly Emission'!HJ15)</f>
        <v>0</v>
      </c>
      <c r="HN39">
        <f>SUM('Yearly Emission'!HK$13:'Yearly Emission'!HK15)</f>
        <v>0</v>
      </c>
      <c r="HO39">
        <f>SUM('Yearly Emission'!HL$13:'Yearly Emission'!HL15)</f>
        <v>0</v>
      </c>
      <c r="HP39">
        <f>SUM('Yearly Emission'!HM$13:'Yearly Emission'!HM15)</f>
        <v>0</v>
      </c>
      <c r="HQ39">
        <f>SUM('Yearly Emission'!HN$13:'Yearly Emission'!HN15)</f>
        <v>0</v>
      </c>
      <c r="HR39">
        <f>SUM('Yearly Emission'!HO$13:'Yearly Emission'!HO15)</f>
        <v>0</v>
      </c>
      <c r="HS39">
        <f>SUM('Yearly Emission'!HP$13:'Yearly Emission'!HP15)</f>
        <v>0</v>
      </c>
      <c r="HT39">
        <f>SUM('Yearly Emission'!HQ$13:'Yearly Emission'!HQ15)</f>
        <v>0</v>
      </c>
      <c r="HV39">
        <f>SUM('Yearly Emission'!HS$13:'Yearly Emission'!HS15)</f>
        <v>0</v>
      </c>
      <c r="HW39">
        <f>SUM('Yearly Emission'!HT$13:'Yearly Emission'!HT15)</f>
        <v>0</v>
      </c>
      <c r="HX39">
        <f>SUM('Yearly Emission'!HU$13:'Yearly Emission'!HU15)</f>
        <v>0</v>
      </c>
      <c r="HY39">
        <f>SUM('Yearly Emission'!HV$13:'Yearly Emission'!HV15)</f>
        <v>0</v>
      </c>
      <c r="HZ39">
        <f>SUM('Yearly Emission'!HW$13:'Yearly Emission'!HW15)</f>
        <v>0</v>
      </c>
      <c r="IA39">
        <f>SUM('Yearly Emission'!HX$13:'Yearly Emission'!HX15)</f>
        <v>0</v>
      </c>
      <c r="IB39">
        <f>SUM('Yearly Emission'!HY$13:'Yearly Emission'!HY15)</f>
        <v>0</v>
      </c>
      <c r="IC39">
        <f>SUM('Yearly Emission'!HZ$13:'Yearly Emission'!HZ15)</f>
        <v>0</v>
      </c>
      <c r="ID39">
        <f>SUM('Yearly Emission'!IA$13:'Yearly Emission'!IA15)</f>
        <v>0</v>
      </c>
      <c r="IE39">
        <f>SUM('Yearly Emission'!IB$13:'Yearly Emission'!IB15)</f>
        <v>0</v>
      </c>
      <c r="IF39">
        <f>SUM('Yearly Emission'!IC$13:'Yearly Emission'!IC15)</f>
        <v>0</v>
      </c>
      <c r="IG39">
        <f>SUM('Yearly Emission'!ID$13:'Yearly Emission'!ID15)</f>
        <v>0</v>
      </c>
      <c r="IH39">
        <f>SUM('Yearly Emission'!IE$13:'Yearly Emission'!IE15)</f>
        <v>0</v>
      </c>
      <c r="II39">
        <f>SUM('Yearly Emission'!IF$13:'Yearly Emission'!IF15)</f>
        <v>0</v>
      </c>
      <c r="IJ39">
        <f>SUM('Yearly Emission'!IG$13:'Yearly Emission'!IG15)</f>
        <v>0</v>
      </c>
      <c r="IK39">
        <f>SUM('Yearly Emission'!IH$13:'Yearly Emission'!IH15)</f>
        <v>0</v>
      </c>
      <c r="IM39">
        <f>SUM('Yearly Emission'!IJ$13:'Yearly Emission'!IJ15)</f>
        <v>0</v>
      </c>
      <c r="IN39">
        <f>SUM('Yearly Emission'!IK$13:'Yearly Emission'!IK15)</f>
        <v>0</v>
      </c>
      <c r="IO39">
        <f>SUM('Yearly Emission'!IL$13:'Yearly Emission'!IL15)</f>
        <v>0</v>
      </c>
      <c r="IP39">
        <f>SUM('Yearly Emission'!IM$13:'Yearly Emission'!IM15)</f>
        <v>0</v>
      </c>
      <c r="IQ39">
        <f>SUM('Yearly Emission'!IN$13:'Yearly Emission'!IN15)</f>
        <v>0</v>
      </c>
      <c r="IR39">
        <f>SUM('Yearly Emission'!IO$13:'Yearly Emission'!IO15)</f>
        <v>0</v>
      </c>
      <c r="IS39">
        <f>SUM('Yearly Emission'!IP$13:'Yearly Emission'!IP15)</f>
        <v>0</v>
      </c>
      <c r="IT39">
        <f>SUM('Yearly Emission'!IQ$13:'Yearly Emission'!IQ15)</f>
        <v>0</v>
      </c>
      <c r="IU39">
        <f>SUM('Yearly Emission'!IR$13:'Yearly Emission'!IR15)</f>
        <v>0</v>
      </c>
      <c r="IV39">
        <f>SUM('Yearly Emission'!IS$13:'Yearly Emission'!IS15)</f>
        <v>0</v>
      </c>
      <c r="IW39">
        <f>SUM('Yearly Emission'!IT$13:'Yearly Emission'!IT15)</f>
        <v>0</v>
      </c>
      <c r="IX39">
        <f>SUM('Yearly Emission'!IU$13:'Yearly Emission'!IU15)</f>
        <v>0</v>
      </c>
      <c r="IY39">
        <f>SUM('Yearly Emission'!IV$13:'Yearly Emission'!IV15)</f>
        <v>0</v>
      </c>
      <c r="IZ39">
        <f>SUM('Yearly Emission'!IW$13:'Yearly Emission'!IW15)</f>
        <v>0</v>
      </c>
      <c r="JA39">
        <f>SUM('Yearly Emission'!IX$13:'Yearly Emission'!IX15)</f>
        <v>0</v>
      </c>
      <c r="JB39">
        <f>SUM('Yearly Emission'!IY$13:'Yearly Emission'!IY15)</f>
        <v>0</v>
      </c>
    </row>
    <row r="40" spans="1:262" x14ac:dyDescent="0.25">
      <c r="A40" t="s">
        <v>42</v>
      </c>
      <c r="B40" t="s">
        <v>43</v>
      </c>
      <c r="D40">
        <v>2023</v>
      </c>
      <c r="E40">
        <f>SUM('Yearly Emission'!B$13:'Yearly Emission'!B16)</f>
        <v>0</v>
      </c>
      <c r="F40">
        <f>SUM('Yearly Emission'!C$13:'Yearly Emission'!C16)</f>
        <v>0</v>
      </c>
      <c r="G40">
        <f>SUM('Yearly Emission'!D$13:'Yearly Emission'!D16)</f>
        <v>0</v>
      </c>
      <c r="H40">
        <f>SUM('Yearly Emission'!E$13:'Yearly Emission'!E16)</f>
        <v>0</v>
      </c>
      <c r="I40">
        <f>SUM('Yearly Emission'!F$13:'Yearly Emission'!F16)</f>
        <v>0</v>
      </c>
      <c r="J40">
        <f>SUM('Yearly Emission'!G$13:'Yearly Emission'!G16)</f>
        <v>0</v>
      </c>
      <c r="K40">
        <f>SUM('Yearly Emission'!H$13:'Yearly Emission'!H16)</f>
        <v>0</v>
      </c>
      <c r="L40">
        <f>SUM('Yearly Emission'!I$13:'Yearly Emission'!I16)</f>
        <v>0</v>
      </c>
      <c r="M40">
        <f>SUM('Yearly Emission'!J$13:'Yearly Emission'!J16)</f>
        <v>0</v>
      </c>
      <c r="N40">
        <f>SUM('Yearly Emission'!K$13:'Yearly Emission'!K16)</f>
        <v>0</v>
      </c>
      <c r="O40">
        <f>SUM('Yearly Emission'!L$13:'Yearly Emission'!L16)</f>
        <v>0</v>
      </c>
      <c r="P40">
        <f>SUM('Yearly Emission'!M$13:'Yearly Emission'!M16)</f>
        <v>0</v>
      </c>
      <c r="Q40">
        <f>SUM('Yearly Emission'!N$13:'Yearly Emission'!N16)</f>
        <v>0</v>
      </c>
      <c r="R40">
        <f>SUM('Yearly Emission'!O$13:'Yearly Emission'!O16)</f>
        <v>0</v>
      </c>
      <c r="S40">
        <f>SUM('Yearly Emission'!P$13:'Yearly Emission'!P16)</f>
        <v>0</v>
      </c>
      <c r="T40">
        <f>SUM('Yearly Emission'!Q$13:'Yearly Emission'!Q16)</f>
        <v>0</v>
      </c>
      <c r="V40">
        <f>SUM('Yearly Emission'!S$13:'Yearly Emission'!S16)</f>
        <v>0</v>
      </c>
      <c r="W40">
        <f>SUM('Yearly Emission'!T$13:'Yearly Emission'!T16)</f>
        <v>0</v>
      </c>
      <c r="X40">
        <f>SUM('Yearly Emission'!U$13:'Yearly Emission'!U16)</f>
        <v>0</v>
      </c>
      <c r="Y40">
        <f>SUM('Yearly Emission'!V$13:'Yearly Emission'!V16)</f>
        <v>0</v>
      </c>
      <c r="Z40">
        <f>SUM('Yearly Emission'!W$13:'Yearly Emission'!W16)</f>
        <v>0</v>
      </c>
      <c r="AA40">
        <f>SUM('Yearly Emission'!X$13:'Yearly Emission'!X16)</f>
        <v>0</v>
      </c>
      <c r="AB40">
        <f>SUM('Yearly Emission'!Y$13:'Yearly Emission'!Y16)</f>
        <v>0</v>
      </c>
      <c r="AC40">
        <f>SUM('Yearly Emission'!Z$13:'Yearly Emission'!Z16)</f>
        <v>0</v>
      </c>
      <c r="AD40">
        <f>SUM('Yearly Emission'!AA$13:'Yearly Emission'!AA16)</f>
        <v>0</v>
      </c>
      <c r="AE40">
        <f>SUM('Yearly Emission'!AB$13:'Yearly Emission'!AB16)</f>
        <v>0</v>
      </c>
      <c r="AF40">
        <f>SUM('Yearly Emission'!AC$13:'Yearly Emission'!AC16)</f>
        <v>0</v>
      </c>
      <c r="AG40">
        <f>SUM('Yearly Emission'!AD$13:'Yearly Emission'!AD16)</f>
        <v>0</v>
      </c>
      <c r="AH40">
        <f>SUM('Yearly Emission'!AE$13:'Yearly Emission'!AE16)</f>
        <v>0</v>
      </c>
      <c r="AI40">
        <f>SUM('Yearly Emission'!AF$13:'Yearly Emission'!AF16)</f>
        <v>0</v>
      </c>
      <c r="AJ40">
        <f>SUM('Yearly Emission'!AG$13:'Yearly Emission'!AG16)</f>
        <v>0</v>
      </c>
      <c r="AK40">
        <f>SUM('Yearly Emission'!AH$13:'Yearly Emission'!AH16)</f>
        <v>0</v>
      </c>
      <c r="AM40">
        <f>SUM('Yearly Emission'!AJ$13:'Yearly Emission'!AJ16)</f>
        <v>0</v>
      </c>
      <c r="AN40">
        <f>SUM('Yearly Emission'!AK$13:'Yearly Emission'!AK16)</f>
        <v>0</v>
      </c>
      <c r="AO40">
        <f>SUM('Yearly Emission'!AL$13:'Yearly Emission'!AL16)</f>
        <v>0</v>
      </c>
      <c r="AP40">
        <f>SUM('Yearly Emission'!AM$13:'Yearly Emission'!AM16)</f>
        <v>0</v>
      </c>
      <c r="AQ40">
        <f>SUM('Yearly Emission'!AN$13:'Yearly Emission'!AN16)</f>
        <v>0</v>
      </c>
      <c r="AR40">
        <f>SUM('Yearly Emission'!AO$13:'Yearly Emission'!AO16)</f>
        <v>0</v>
      </c>
      <c r="AS40">
        <f>SUM('Yearly Emission'!AP$13:'Yearly Emission'!AP16)</f>
        <v>0</v>
      </c>
      <c r="AT40">
        <f>SUM('Yearly Emission'!AQ$13:'Yearly Emission'!AQ16)</f>
        <v>0</v>
      </c>
      <c r="AU40">
        <f>SUM('Yearly Emission'!AR$13:'Yearly Emission'!AR16)</f>
        <v>0</v>
      </c>
      <c r="AV40">
        <f>SUM('Yearly Emission'!AS$13:'Yearly Emission'!AS16)</f>
        <v>0</v>
      </c>
      <c r="AW40">
        <f>SUM('Yearly Emission'!AT$13:'Yearly Emission'!AT16)</f>
        <v>0</v>
      </c>
      <c r="AX40">
        <f>SUM('Yearly Emission'!AU$13:'Yearly Emission'!AU16)</f>
        <v>0</v>
      </c>
      <c r="AY40">
        <f>SUM('Yearly Emission'!AV$13:'Yearly Emission'!AV16)</f>
        <v>0</v>
      </c>
      <c r="AZ40">
        <f>SUM('Yearly Emission'!AW$13:'Yearly Emission'!AW16)</f>
        <v>0</v>
      </c>
      <c r="BA40">
        <f>SUM('Yearly Emission'!AX$13:'Yearly Emission'!AX16)</f>
        <v>0</v>
      </c>
      <c r="BB40">
        <f>SUM('Yearly Emission'!AY$13:'Yearly Emission'!AY16)</f>
        <v>0</v>
      </c>
      <c r="BD40">
        <f>SUM('Yearly Emission'!BA$13:'Yearly Emission'!BA16)</f>
        <v>0</v>
      </c>
      <c r="BE40">
        <f>SUM('Yearly Emission'!BB$13:'Yearly Emission'!BB16)</f>
        <v>0</v>
      </c>
      <c r="BF40">
        <f>SUM('Yearly Emission'!BC$13:'Yearly Emission'!BC16)</f>
        <v>0</v>
      </c>
      <c r="BG40">
        <f>SUM('Yearly Emission'!BD$13:'Yearly Emission'!BD16)</f>
        <v>0</v>
      </c>
      <c r="BH40">
        <f>SUM('Yearly Emission'!BE$13:'Yearly Emission'!BE16)</f>
        <v>0</v>
      </c>
      <c r="BI40">
        <f>SUM('Yearly Emission'!BF$13:'Yearly Emission'!BF16)</f>
        <v>0</v>
      </c>
      <c r="BJ40">
        <f>SUM('Yearly Emission'!BG$13:'Yearly Emission'!BG16)</f>
        <v>0</v>
      </c>
      <c r="BK40">
        <f>SUM('Yearly Emission'!BH$13:'Yearly Emission'!BH16)</f>
        <v>0</v>
      </c>
      <c r="BL40">
        <f>SUM('Yearly Emission'!BI$13:'Yearly Emission'!BI16)</f>
        <v>0</v>
      </c>
      <c r="BM40">
        <f>SUM('Yearly Emission'!BJ$13:'Yearly Emission'!BJ16)</f>
        <v>0</v>
      </c>
      <c r="BN40">
        <f>SUM('Yearly Emission'!BK$13:'Yearly Emission'!BK16)</f>
        <v>0</v>
      </c>
      <c r="BO40">
        <f>SUM('Yearly Emission'!BL$13:'Yearly Emission'!BL16)</f>
        <v>0</v>
      </c>
      <c r="BP40">
        <f>SUM('Yearly Emission'!BM$13:'Yearly Emission'!BM16)</f>
        <v>0</v>
      </c>
      <c r="BQ40">
        <f>SUM('Yearly Emission'!BN$13:'Yearly Emission'!BN16)</f>
        <v>0</v>
      </c>
      <c r="BR40">
        <f>SUM('Yearly Emission'!BO$13:'Yearly Emission'!BO16)</f>
        <v>0</v>
      </c>
      <c r="BS40">
        <f>SUM('Yearly Emission'!BP$13:'Yearly Emission'!BP16)</f>
        <v>0</v>
      </c>
      <c r="BU40">
        <f>SUM('Yearly Emission'!BR$13:'Yearly Emission'!BR16)</f>
        <v>0</v>
      </c>
      <c r="BV40">
        <f>SUM('Yearly Emission'!BS$13:'Yearly Emission'!BS16)</f>
        <v>0</v>
      </c>
      <c r="BW40">
        <f>SUM('Yearly Emission'!BT$13:'Yearly Emission'!BT16)</f>
        <v>0</v>
      </c>
      <c r="BX40">
        <f>SUM('Yearly Emission'!BU$13:'Yearly Emission'!BU16)</f>
        <v>0</v>
      </c>
      <c r="BY40">
        <f>SUM('Yearly Emission'!BV$13:'Yearly Emission'!BV16)</f>
        <v>0</v>
      </c>
      <c r="BZ40">
        <f>SUM('Yearly Emission'!BW$13:'Yearly Emission'!BW16)</f>
        <v>0</v>
      </c>
      <c r="CA40">
        <f>SUM('Yearly Emission'!BX$13:'Yearly Emission'!BX16)</f>
        <v>0</v>
      </c>
      <c r="CB40">
        <f>SUM('Yearly Emission'!BY$13:'Yearly Emission'!BY16)</f>
        <v>0</v>
      </c>
      <c r="CC40">
        <f>SUM('Yearly Emission'!BZ$13:'Yearly Emission'!BZ16)</f>
        <v>0</v>
      </c>
      <c r="CD40">
        <f>SUM('Yearly Emission'!CA$13:'Yearly Emission'!CA16)</f>
        <v>0</v>
      </c>
      <c r="CE40">
        <f>SUM('Yearly Emission'!CB$13:'Yearly Emission'!CB16)</f>
        <v>0</v>
      </c>
      <c r="CF40">
        <f>SUM('Yearly Emission'!CC$13:'Yearly Emission'!CC16)</f>
        <v>0</v>
      </c>
      <c r="CG40">
        <f>SUM('Yearly Emission'!CD$13:'Yearly Emission'!CD16)</f>
        <v>0</v>
      </c>
      <c r="CH40">
        <f>SUM('Yearly Emission'!CE$13:'Yearly Emission'!CE16)</f>
        <v>0</v>
      </c>
      <c r="CI40">
        <f>SUM('Yearly Emission'!CF$13:'Yearly Emission'!CF16)</f>
        <v>0</v>
      </c>
      <c r="CJ40">
        <f>SUM('Yearly Emission'!CG$13:'Yearly Emission'!CG16)</f>
        <v>0</v>
      </c>
      <c r="CM40">
        <f>SUM('Yearly Emission'!CJ$13:'Yearly Emission'!CJ16)</f>
        <v>8086</v>
      </c>
      <c r="CN40">
        <f>SUM('Yearly Emission'!CK$13:'Yearly Emission'!CK16)</f>
        <v>0</v>
      </c>
      <c r="CO40">
        <f>SUM('Yearly Emission'!CL$13:'Yearly Emission'!CL16)</f>
        <v>0</v>
      </c>
      <c r="CP40">
        <f>SUM('Yearly Emission'!CM$13:'Yearly Emission'!CM16)</f>
        <v>0</v>
      </c>
      <c r="CQ40">
        <f>SUM('Yearly Emission'!CN$13:'Yearly Emission'!CN16)</f>
        <v>0</v>
      </c>
      <c r="CR40">
        <f>SUM('Yearly Emission'!CO$13:'Yearly Emission'!CO16)</f>
        <v>0</v>
      </c>
      <c r="CS40">
        <f>SUM('Yearly Emission'!CP$13:'Yearly Emission'!CP16)</f>
        <v>0</v>
      </c>
      <c r="CT40">
        <f>SUM('Yearly Emission'!CQ$13:'Yearly Emission'!CQ16)</f>
        <v>0</v>
      </c>
      <c r="CU40">
        <f>SUM('Yearly Emission'!CR$13:'Yearly Emission'!CR16)</f>
        <v>0</v>
      </c>
      <c r="CV40">
        <f>SUM('Yearly Emission'!CS$13:'Yearly Emission'!CS16)</f>
        <v>0</v>
      </c>
      <c r="CW40">
        <f>SUM('Yearly Emission'!CT$13:'Yearly Emission'!CT16)</f>
        <v>0</v>
      </c>
      <c r="CX40">
        <f>SUM('Yearly Emission'!CU$13:'Yearly Emission'!CU16)</f>
        <v>0</v>
      </c>
      <c r="CY40">
        <f>SUM('Yearly Emission'!CV$13:'Yearly Emission'!CV16)</f>
        <v>0</v>
      </c>
      <c r="CZ40">
        <f>SUM('Yearly Emission'!CW$13:'Yearly Emission'!CW16)</f>
        <v>0</v>
      </c>
      <c r="DA40">
        <f>SUM('Yearly Emission'!CX$13:'Yearly Emission'!CX16)</f>
        <v>0</v>
      </c>
      <c r="DB40">
        <f>SUM('Yearly Emission'!CY$13:'Yearly Emission'!CY16)</f>
        <v>0</v>
      </c>
      <c r="DC40">
        <f>SUM('Yearly Emission'!CZ$13:'Yearly Emission'!CZ16)</f>
        <v>0</v>
      </c>
      <c r="DE40">
        <f>SUM('Yearly Emission'!DB$13:'Yearly Emission'!DB16)</f>
        <v>0</v>
      </c>
      <c r="DF40">
        <f>SUM('Yearly Emission'!DC$13:'Yearly Emission'!DC16)</f>
        <v>0</v>
      </c>
      <c r="DG40">
        <f>SUM('Yearly Emission'!DD$13:'Yearly Emission'!DD16)</f>
        <v>0</v>
      </c>
      <c r="DH40">
        <f>SUM('Yearly Emission'!DE$13:'Yearly Emission'!DE16)</f>
        <v>0</v>
      </c>
      <c r="DI40">
        <f>SUM('Yearly Emission'!DF$13:'Yearly Emission'!DF16)</f>
        <v>0</v>
      </c>
      <c r="DJ40">
        <f>SUM('Yearly Emission'!DG$13:'Yearly Emission'!DG16)</f>
        <v>0</v>
      </c>
      <c r="DK40">
        <f>SUM('Yearly Emission'!DH$13:'Yearly Emission'!DH16)</f>
        <v>0</v>
      </c>
      <c r="DL40">
        <f>SUM('Yearly Emission'!DI$13:'Yearly Emission'!DI16)</f>
        <v>0</v>
      </c>
      <c r="DM40">
        <f>SUM('Yearly Emission'!DJ$13:'Yearly Emission'!DJ16)</f>
        <v>0</v>
      </c>
      <c r="DN40">
        <f>SUM('Yearly Emission'!DK$13:'Yearly Emission'!DK16)</f>
        <v>0</v>
      </c>
      <c r="DO40">
        <f>SUM('Yearly Emission'!DL$13:'Yearly Emission'!DL16)</f>
        <v>0</v>
      </c>
      <c r="DP40">
        <f>SUM('Yearly Emission'!DM$13:'Yearly Emission'!DM16)</f>
        <v>0</v>
      </c>
      <c r="DQ40">
        <f>SUM('Yearly Emission'!DN$13:'Yearly Emission'!DN16)</f>
        <v>0</v>
      </c>
      <c r="DR40">
        <f>SUM('Yearly Emission'!DO$13:'Yearly Emission'!DO16)</f>
        <v>0</v>
      </c>
      <c r="DS40">
        <f>SUM('Yearly Emission'!DP$13:'Yearly Emission'!DP16)</f>
        <v>0</v>
      </c>
      <c r="DT40">
        <f>SUM('Yearly Emission'!DQ$13:'Yearly Emission'!DQ16)</f>
        <v>0</v>
      </c>
      <c r="DV40">
        <f>SUM('Yearly Emission'!DS$13:'Yearly Emission'!DS16)</f>
        <v>0</v>
      </c>
      <c r="DW40">
        <f>SUM('Yearly Emission'!DT$13:'Yearly Emission'!DT16)</f>
        <v>0</v>
      </c>
      <c r="DX40">
        <f>SUM('Yearly Emission'!DU$13:'Yearly Emission'!DU16)</f>
        <v>0</v>
      </c>
      <c r="DY40">
        <f>SUM('Yearly Emission'!DV$13:'Yearly Emission'!DV16)</f>
        <v>0</v>
      </c>
      <c r="DZ40">
        <f>SUM('Yearly Emission'!DW$13:'Yearly Emission'!DW16)</f>
        <v>0</v>
      </c>
      <c r="EA40">
        <f>SUM('Yearly Emission'!DX$13:'Yearly Emission'!DX16)</f>
        <v>0</v>
      </c>
      <c r="EB40">
        <f>SUM('Yearly Emission'!DY$13:'Yearly Emission'!DY16)</f>
        <v>0</v>
      </c>
      <c r="EC40">
        <f>SUM('Yearly Emission'!DZ$13:'Yearly Emission'!DZ16)</f>
        <v>0</v>
      </c>
      <c r="ED40">
        <f>SUM('Yearly Emission'!EA$13:'Yearly Emission'!EA16)</f>
        <v>0</v>
      </c>
      <c r="EE40">
        <f>SUM('Yearly Emission'!EB$13:'Yearly Emission'!EB16)</f>
        <v>0</v>
      </c>
      <c r="EF40">
        <f>SUM('Yearly Emission'!EC$13:'Yearly Emission'!EC16)</f>
        <v>0</v>
      </c>
      <c r="EG40">
        <f>SUM('Yearly Emission'!ED$13:'Yearly Emission'!ED16)</f>
        <v>0</v>
      </c>
      <c r="EH40">
        <f>SUM('Yearly Emission'!EE$13:'Yearly Emission'!EE16)</f>
        <v>0</v>
      </c>
      <c r="EI40">
        <f>SUM('Yearly Emission'!EF$13:'Yearly Emission'!EF16)</f>
        <v>0</v>
      </c>
      <c r="EJ40">
        <f>SUM('Yearly Emission'!EG$13:'Yearly Emission'!EG16)</f>
        <v>0</v>
      </c>
      <c r="EK40">
        <f>SUM('Yearly Emission'!EH$13:'Yearly Emission'!EH16)</f>
        <v>0</v>
      </c>
      <c r="EM40">
        <f>SUM('Yearly Emission'!EJ$13:'Yearly Emission'!EJ16)</f>
        <v>0</v>
      </c>
      <c r="EN40">
        <f>SUM('Yearly Emission'!EK$13:'Yearly Emission'!EK16)</f>
        <v>0</v>
      </c>
      <c r="EO40">
        <f>SUM('Yearly Emission'!EL$13:'Yearly Emission'!EL16)</f>
        <v>0</v>
      </c>
      <c r="EP40">
        <f>SUM('Yearly Emission'!EM$13:'Yearly Emission'!EM16)</f>
        <v>0</v>
      </c>
      <c r="EQ40">
        <f>SUM('Yearly Emission'!EN$13:'Yearly Emission'!EN16)</f>
        <v>0</v>
      </c>
      <c r="ER40">
        <f>SUM('Yearly Emission'!EO$13:'Yearly Emission'!EO16)</f>
        <v>0</v>
      </c>
      <c r="ES40">
        <f>SUM('Yearly Emission'!EP$13:'Yearly Emission'!EP16)</f>
        <v>0</v>
      </c>
      <c r="ET40">
        <f>SUM('Yearly Emission'!EQ$13:'Yearly Emission'!EQ16)</f>
        <v>0</v>
      </c>
      <c r="EU40">
        <f>SUM('Yearly Emission'!ER$13:'Yearly Emission'!ER16)</f>
        <v>0</v>
      </c>
      <c r="EV40">
        <f>SUM('Yearly Emission'!ES$13:'Yearly Emission'!ES16)</f>
        <v>0</v>
      </c>
      <c r="EW40">
        <f>SUM('Yearly Emission'!ET$13:'Yearly Emission'!ET16)</f>
        <v>0</v>
      </c>
      <c r="EX40">
        <f>SUM('Yearly Emission'!EU$13:'Yearly Emission'!EU16)</f>
        <v>0</v>
      </c>
      <c r="EY40">
        <f>SUM('Yearly Emission'!EV$13:'Yearly Emission'!EV16)</f>
        <v>0</v>
      </c>
      <c r="EZ40">
        <f>SUM('Yearly Emission'!EW$13:'Yearly Emission'!EW16)</f>
        <v>0</v>
      </c>
      <c r="FA40">
        <f>SUM('Yearly Emission'!EX$13:'Yearly Emission'!EX16)</f>
        <v>0</v>
      </c>
      <c r="FB40">
        <f>SUM('Yearly Emission'!EY$13:'Yearly Emission'!EY16)</f>
        <v>0</v>
      </c>
      <c r="FD40">
        <f>SUM('Yearly Emission'!FA$13:'Yearly Emission'!FA16)</f>
        <v>0</v>
      </c>
      <c r="FE40">
        <f>SUM('Yearly Emission'!FB$13:'Yearly Emission'!FB16)</f>
        <v>0</v>
      </c>
      <c r="FF40">
        <f>SUM('Yearly Emission'!FC$13:'Yearly Emission'!FC16)</f>
        <v>0</v>
      </c>
      <c r="FG40">
        <f>SUM('Yearly Emission'!FD$13:'Yearly Emission'!FD16)</f>
        <v>0</v>
      </c>
      <c r="FH40">
        <f>SUM('Yearly Emission'!FE$13:'Yearly Emission'!FE16)</f>
        <v>0</v>
      </c>
      <c r="FI40">
        <f>SUM('Yearly Emission'!FF$13:'Yearly Emission'!FF16)</f>
        <v>0</v>
      </c>
      <c r="FJ40">
        <f>SUM('Yearly Emission'!FG$13:'Yearly Emission'!FG16)</f>
        <v>0</v>
      </c>
      <c r="FK40">
        <f>SUM('Yearly Emission'!FH$13:'Yearly Emission'!FH16)</f>
        <v>0</v>
      </c>
      <c r="FL40">
        <f>SUM('Yearly Emission'!FI$13:'Yearly Emission'!FI16)</f>
        <v>0</v>
      </c>
      <c r="FM40">
        <f>SUM('Yearly Emission'!FJ$13:'Yearly Emission'!FJ16)</f>
        <v>0</v>
      </c>
      <c r="FN40">
        <f>SUM('Yearly Emission'!FK$13:'Yearly Emission'!FK16)</f>
        <v>0</v>
      </c>
      <c r="FO40">
        <f>SUM('Yearly Emission'!FL$13:'Yearly Emission'!FL16)</f>
        <v>0</v>
      </c>
      <c r="FP40">
        <f>SUM('Yearly Emission'!FM$13:'Yearly Emission'!FM16)</f>
        <v>0</v>
      </c>
      <c r="FQ40">
        <f>SUM('Yearly Emission'!FN$13:'Yearly Emission'!FN16)</f>
        <v>0</v>
      </c>
      <c r="FR40">
        <f>SUM('Yearly Emission'!FO$13:'Yearly Emission'!FO16)</f>
        <v>0</v>
      </c>
      <c r="FS40">
        <f>SUM('Yearly Emission'!FP$13:'Yearly Emission'!FP16)</f>
        <v>0</v>
      </c>
      <c r="FV40">
        <f>SUM('Yearly Emission'!FS$13:'Yearly Emission'!FS16)</f>
        <v>8086</v>
      </c>
      <c r="FW40">
        <f>SUM('Yearly Emission'!FT$13:'Yearly Emission'!FT16)</f>
        <v>0</v>
      </c>
      <c r="FX40">
        <f>SUM('Yearly Emission'!FU$13:'Yearly Emission'!FU16)</f>
        <v>0</v>
      </c>
      <c r="FY40">
        <f>SUM('Yearly Emission'!FV$13:'Yearly Emission'!FV16)</f>
        <v>0</v>
      </c>
      <c r="FZ40">
        <f>SUM('Yearly Emission'!FW$13:'Yearly Emission'!FW16)</f>
        <v>0</v>
      </c>
      <c r="GA40">
        <f>SUM('Yearly Emission'!FX$13:'Yearly Emission'!FX16)</f>
        <v>0</v>
      </c>
      <c r="GB40">
        <f>SUM('Yearly Emission'!FY$13:'Yearly Emission'!FY16)</f>
        <v>0</v>
      </c>
      <c r="GC40">
        <f>SUM('Yearly Emission'!FZ$13:'Yearly Emission'!FZ16)</f>
        <v>0</v>
      </c>
      <c r="GD40">
        <f>SUM('Yearly Emission'!GA$13:'Yearly Emission'!GA16)</f>
        <v>0</v>
      </c>
      <c r="GE40">
        <f>SUM('Yearly Emission'!GB$13:'Yearly Emission'!GB16)</f>
        <v>0</v>
      </c>
      <c r="GF40">
        <f>SUM('Yearly Emission'!GC$13:'Yearly Emission'!GC16)</f>
        <v>0</v>
      </c>
      <c r="GG40">
        <f>SUM('Yearly Emission'!GD$13:'Yearly Emission'!GD16)</f>
        <v>0</v>
      </c>
      <c r="GH40">
        <f>SUM('Yearly Emission'!GE$13:'Yearly Emission'!GE16)</f>
        <v>0</v>
      </c>
      <c r="GI40">
        <f>SUM('Yearly Emission'!GF$13:'Yearly Emission'!GF16)</f>
        <v>0</v>
      </c>
      <c r="GJ40">
        <f>SUM('Yearly Emission'!GG$13:'Yearly Emission'!GG16)</f>
        <v>0</v>
      </c>
      <c r="GK40">
        <f>SUM('Yearly Emission'!GH$13:'Yearly Emission'!GH16)</f>
        <v>0</v>
      </c>
      <c r="GL40">
        <f>SUM('Yearly Emission'!GI$13:'Yearly Emission'!GI16)</f>
        <v>0</v>
      </c>
      <c r="GN40">
        <f>SUM('Yearly Emission'!GK$13:'Yearly Emission'!GK16)</f>
        <v>0</v>
      </c>
      <c r="GO40">
        <f>SUM('Yearly Emission'!GL$13:'Yearly Emission'!GL16)</f>
        <v>0</v>
      </c>
      <c r="GP40">
        <f>SUM('Yearly Emission'!GM$13:'Yearly Emission'!GM16)</f>
        <v>0</v>
      </c>
      <c r="GQ40">
        <f>SUM('Yearly Emission'!GN$13:'Yearly Emission'!GN16)</f>
        <v>0</v>
      </c>
      <c r="GR40">
        <f>SUM('Yearly Emission'!GO$13:'Yearly Emission'!GO16)</f>
        <v>0</v>
      </c>
      <c r="GS40">
        <f>SUM('Yearly Emission'!GP$13:'Yearly Emission'!GP16)</f>
        <v>0</v>
      </c>
      <c r="GT40">
        <f>SUM('Yearly Emission'!GQ$13:'Yearly Emission'!GQ16)</f>
        <v>0</v>
      </c>
      <c r="GU40">
        <f>SUM('Yearly Emission'!GR$13:'Yearly Emission'!GR16)</f>
        <v>0</v>
      </c>
      <c r="GV40">
        <f>SUM('Yearly Emission'!GS$13:'Yearly Emission'!GS16)</f>
        <v>0</v>
      </c>
      <c r="GW40">
        <f>SUM('Yearly Emission'!GT$13:'Yearly Emission'!GT16)</f>
        <v>0</v>
      </c>
      <c r="GX40">
        <f>SUM('Yearly Emission'!GU$13:'Yearly Emission'!GU16)</f>
        <v>0</v>
      </c>
      <c r="GY40">
        <f>SUM('Yearly Emission'!GV$13:'Yearly Emission'!GV16)</f>
        <v>0</v>
      </c>
      <c r="GZ40">
        <f>SUM('Yearly Emission'!GW$13:'Yearly Emission'!GW16)</f>
        <v>0</v>
      </c>
      <c r="HA40">
        <f>SUM('Yearly Emission'!GX$13:'Yearly Emission'!GX16)</f>
        <v>0</v>
      </c>
      <c r="HB40">
        <f>SUM('Yearly Emission'!GY$13:'Yearly Emission'!GY16)</f>
        <v>0</v>
      </c>
      <c r="HC40">
        <f>SUM('Yearly Emission'!GZ$13:'Yearly Emission'!GZ16)</f>
        <v>0</v>
      </c>
      <c r="HE40">
        <f>SUM('Yearly Emission'!HB$13:'Yearly Emission'!HB16)</f>
        <v>0</v>
      </c>
      <c r="HF40">
        <f>SUM('Yearly Emission'!HC$13:'Yearly Emission'!HC16)</f>
        <v>0</v>
      </c>
      <c r="HG40">
        <f>SUM('Yearly Emission'!HD$13:'Yearly Emission'!HD16)</f>
        <v>0</v>
      </c>
      <c r="HH40">
        <f>SUM('Yearly Emission'!HE$13:'Yearly Emission'!HE16)</f>
        <v>0</v>
      </c>
      <c r="HI40">
        <f>SUM('Yearly Emission'!HF$13:'Yearly Emission'!HF16)</f>
        <v>0</v>
      </c>
      <c r="HJ40">
        <f>SUM('Yearly Emission'!HG$13:'Yearly Emission'!HG16)</f>
        <v>0</v>
      </c>
      <c r="HK40">
        <f>SUM('Yearly Emission'!HH$13:'Yearly Emission'!HH16)</f>
        <v>0</v>
      </c>
      <c r="HL40">
        <f>SUM('Yearly Emission'!HI$13:'Yearly Emission'!HI16)</f>
        <v>0</v>
      </c>
      <c r="HM40">
        <f>SUM('Yearly Emission'!HJ$13:'Yearly Emission'!HJ16)</f>
        <v>0</v>
      </c>
      <c r="HN40">
        <f>SUM('Yearly Emission'!HK$13:'Yearly Emission'!HK16)</f>
        <v>0</v>
      </c>
      <c r="HO40">
        <f>SUM('Yearly Emission'!HL$13:'Yearly Emission'!HL16)</f>
        <v>0</v>
      </c>
      <c r="HP40">
        <f>SUM('Yearly Emission'!HM$13:'Yearly Emission'!HM16)</f>
        <v>0</v>
      </c>
      <c r="HQ40">
        <f>SUM('Yearly Emission'!HN$13:'Yearly Emission'!HN16)</f>
        <v>0</v>
      </c>
      <c r="HR40">
        <f>SUM('Yearly Emission'!HO$13:'Yearly Emission'!HO16)</f>
        <v>0</v>
      </c>
      <c r="HS40">
        <f>SUM('Yearly Emission'!HP$13:'Yearly Emission'!HP16)</f>
        <v>0</v>
      </c>
      <c r="HT40">
        <f>SUM('Yearly Emission'!HQ$13:'Yearly Emission'!HQ16)</f>
        <v>0</v>
      </c>
      <c r="HV40">
        <f>SUM('Yearly Emission'!HS$13:'Yearly Emission'!HS16)</f>
        <v>0</v>
      </c>
      <c r="HW40">
        <f>SUM('Yearly Emission'!HT$13:'Yearly Emission'!HT16)</f>
        <v>0</v>
      </c>
      <c r="HX40">
        <f>SUM('Yearly Emission'!HU$13:'Yearly Emission'!HU16)</f>
        <v>0</v>
      </c>
      <c r="HY40">
        <f>SUM('Yearly Emission'!HV$13:'Yearly Emission'!HV16)</f>
        <v>0</v>
      </c>
      <c r="HZ40">
        <f>SUM('Yearly Emission'!HW$13:'Yearly Emission'!HW16)</f>
        <v>0</v>
      </c>
      <c r="IA40">
        <f>SUM('Yearly Emission'!HX$13:'Yearly Emission'!HX16)</f>
        <v>0</v>
      </c>
      <c r="IB40">
        <f>SUM('Yearly Emission'!HY$13:'Yearly Emission'!HY16)</f>
        <v>0</v>
      </c>
      <c r="IC40">
        <f>SUM('Yearly Emission'!HZ$13:'Yearly Emission'!HZ16)</f>
        <v>0</v>
      </c>
      <c r="ID40">
        <f>SUM('Yearly Emission'!IA$13:'Yearly Emission'!IA16)</f>
        <v>0</v>
      </c>
      <c r="IE40">
        <f>SUM('Yearly Emission'!IB$13:'Yearly Emission'!IB16)</f>
        <v>0</v>
      </c>
      <c r="IF40">
        <f>SUM('Yearly Emission'!IC$13:'Yearly Emission'!IC16)</f>
        <v>0</v>
      </c>
      <c r="IG40">
        <f>SUM('Yearly Emission'!ID$13:'Yearly Emission'!ID16)</f>
        <v>0</v>
      </c>
      <c r="IH40">
        <f>SUM('Yearly Emission'!IE$13:'Yearly Emission'!IE16)</f>
        <v>0</v>
      </c>
      <c r="II40">
        <f>SUM('Yearly Emission'!IF$13:'Yearly Emission'!IF16)</f>
        <v>0</v>
      </c>
      <c r="IJ40">
        <f>SUM('Yearly Emission'!IG$13:'Yearly Emission'!IG16)</f>
        <v>0</v>
      </c>
      <c r="IK40">
        <f>SUM('Yearly Emission'!IH$13:'Yearly Emission'!IH16)</f>
        <v>0</v>
      </c>
      <c r="IM40">
        <f>SUM('Yearly Emission'!IJ$13:'Yearly Emission'!IJ16)</f>
        <v>0</v>
      </c>
      <c r="IN40">
        <f>SUM('Yearly Emission'!IK$13:'Yearly Emission'!IK16)</f>
        <v>0</v>
      </c>
      <c r="IO40">
        <f>SUM('Yearly Emission'!IL$13:'Yearly Emission'!IL16)</f>
        <v>0</v>
      </c>
      <c r="IP40">
        <f>SUM('Yearly Emission'!IM$13:'Yearly Emission'!IM16)</f>
        <v>0</v>
      </c>
      <c r="IQ40">
        <f>SUM('Yearly Emission'!IN$13:'Yearly Emission'!IN16)</f>
        <v>0</v>
      </c>
      <c r="IR40">
        <f>SUM('Yearly Emission'!IO$13:'Yearly Emission'!IO16)</f>
        <v>0</v>
      </c>
      <c r="IS40">
        <f>SUM('Yearly Emission'!IP$13:'Yearly Emission'!IP16)</f>
        <v>0</v>
      </c>
      <c r="IT40">
        <f>SUM('Yearly Emission'!IQ$13:'Yearly Emission'!IQ16)</f>
        <v>0</v>
      </c>
      <c r="IU40">
        <f>SUM('Yearly Emission'!IR$13:'Yearly Emission'!IR16)</f>
        <v>0</v>
      </c>
      <c r="IV40">
        <f>SUM('Yearly Emission'!IS$13:'Yearly Emission'!IS16)</f>
        <v>0</v>
      </c>
      <c r="IW40">
        <f>SUM('Yearly Emission'!IT$13:'Yearly Emission'!IT16)</f>
        <v>0</v>
      </c>
      <c r="IX40">
        <f>SUM('Yearly Emission'!IU$13:'Yearly Emission'!IU16)</f>
        <v>0</v>
      </c>
      <c r="IY40">
        <f>SUM('Yearly Emission'!IV$13:'Yearly Emission'!IV16)</f>
        <v>0</v>
      </c>
      <c r="IZ40">
        <f>SUM('Yearly Emission'!IW$13:'Yearly Emission'!IW16)</f>
        <v>0</v>
      </c>
      <c r="JA40">
        <f>SUM('Yearly Emission'!IX$13:'Yearly Emission'!IX16)</f>
        <v>0</v>
      </c>
      <c r="JB40">
        <f>SUM('Yearly Emission'!IY$13:'Yearly Emission'!IY16)</f>
        <v>0</v>
      </c>
    </row>
    <row r="41" spans="1:262" x14ac:dyDescent="0.25">
      <c r="A41">
        <v>2030</v>
      </c>
      <c r="B41" t="s">
        <v>44</v>
      </c>
      <c r="D41">
        <v>2024</v>
      </c>
      <c r="E41">
        <f>SUM('Yearly Emission'!B$13:'Yearly Emission'!B17)</f>
        <v>0</v>
      </c>
      <c r="F41">
        <f>SUM('Yearly Emission'!C$13:'Yearly Emission'!C17)</f>
        <v>0</v>
      </c>
      <c r="G41">
        <f>SUM('Yearly Emission'!D$13:'Yearly Emission'!D17)</f>
        <v>0</v>
      </c>
      <c r="H41">
        <f>SUM('Yearly Emission'!E$13:'Yearly Emission'!E17)</f>
        <v>0</v>
      </c>
      <c r="I41">
        <f>SUM('Yearly Emission'!F$13:'Yearly Emission'!F17)</f>
        <v>0</v>
      </c>
      <c r="J41">
        <f>SUM('Yearly Emission'!G$13:'Yearly Emission'!G17)</f>
        <v>0</v>
      </c>
      <c r="K41">
        <f>SUM('Yearly Emission'!H$13:'Yearly Emission'!H17)</f>
        <v>0</v>
      </c>
      <c r="L41">
        <f>SUM('Yearly Emission'!I$13:'Yearly Emission'!I17)</f>
        <v>0</v>
      </c>
      <c r="M41">
        <f>SUM('Yearly Emission'!J$13:'Yearly Emission'!J17)</f>
        <v>0</v>
      </c>
      <c r="N41">
        <f>SUM('Yearly Emission'!K$13:'Yearly Emission'!K17)</f>
        <v>0</v>
      </c>
      <c r="O41">
        <f>SUM('Yearly Emission'!L$13:'Yearly Emission'!L17)</f>
        <v>0</v>
      </c>
      <c r="P41">
        <f>SUM('Yearly Emission'!M$13:'Yearly Emission'!M17)</f>
        <v>0</v>
      </c>
      <c r="Q41">
        <f>SUM('Yearly Emission'!N$13:'Yearly Emission'!N17)</f>
        <v>0</v>
      </c>
      <c r="R41">
        <f>SUM('Yearly Emission'!O$13:'Yearly Emission'!O17)</f>
        <v>0</v>
      </c>
      <c r="S41">
        <f>SUM('Yearly Emission'!P$13:'Yearly Emission'!P17)</f>
        <v>0</v>
      </c>
      <c r="T41">
        <f>SUM('Yearly Emission'!Q$13:'Yearly Emission'!Q17)</f>
        <v>0</v>
      </c>
      <c r="V41">
        <f>SUM('Yearly Emission'!S$13:'Yearly Emission'!S17)</f>
        <v>0</v>
      </c>
      <c r="W41">
        <f>SUM('Yearly Emission'!T$13:'Yearly Emission'!T17)</f>
        <v>0</v>
      </c>
      <c r="X41">
        <f>SUM('Yearly Emission'!U$13:'Yearly Emission'!U17)</f>
        <v>0</v>
      </c>
      <c r="Y41">
        <f>SUM('Yearly Emission'!V$13:'Yearly Emission'!V17)</f>
        <v>0</v>
      </c>
      <c r="Z41">
        <f>SUM('Yearly Emission'!W$13:'Yearly Emission'!W17)</f>
        <v>0</v>
      </c>
      <c r="AA41">
        <f>SUM('Yearly Emission'!X$13:'Yearly Emission'!X17)</f>
        <v>0</v>
      </c>
      <c r="AB41">
        <f>SUM('Yearly Emission'!Y$13:'Yearly Emission'!Y17)</f>
        <v>0</v>
      </c>
      <c r="AC41">
        <f>SUM('Yearly Emission'!Z$13:'Yearly Emission'!Z17)</f>
        <v>0</v>
      </c>
      <c r="AD41">
        <f>SUM('Yearly Emission'!AA$13:'Yearly Emission'!AA17)</f>
        <v>0</v>
      </c>
      <c r="AE41">
        <f>SUM('Yearly Emission'!AB$13:'Yearly Emission'!AB17)</f>
        <v>0</v>
      </c>
      <c r="AF41">
        <f>SUM('Yearly Emission'!AC$13:'Yearly Emission'!AC17)</f>
        <v>0</v>
      </c>
      <c r="AG41">
        <f>SUM('Yearly Emission'!AD$13:'Yearly Emission'!AD17)</f>
        <v>0</v>
      </c>
      <c r="AH41">
        <f>SUM('Yearly Emission'!AE$13:'Yearly Emission'!AE17)</f>
        <v>0</v>
      </c>
      <c r="AI41">
        <f>SUM('Yearly Emission'!AF$13:'Yearly Emission'!AF17)</f>
        <v>0</v>
      </c>
      <c r="AJ41">
        <f>SUM('Yearly Emission'!AG$13:'Yearly Emission'!AG17)</f>
        <v>0</v>
      </c>
      <c r="AK41">
        <f>SUM('Yearly Emission'!AH$13:'Yearly Emission'!AH17)</f>
        <v>0</v>
      </c>
      <c r="AM41">
        <f>SUM('Yearly Emission'!AJ$13:'Yearly Emission'!AJ17)</f>
        <v>0</v>
      </c>
      <c r="AN41">
        <f>SUM('Yearly Emission'!AK$13:'Yearly Emission'!AK17)</f>
        <v>0</v>
      </c>
      <c r="AO41">
        <f>SUM('Yearly Emission'!AL$13:'Yearly Emission'!AL17)</f>
        <v>0</v>
      </c>
      <c r="AP41">
        <f>SUM('Yearly Emission'!AM$13:'Yearly Emission'!AM17)</f>
        <v>0</v>
      </c>
      <c r="AQ41">
        <f>SUM('Yearly Emission'!AN$13:'Yearly Emission'!AN17)</f>
        <v>0</v>
      </c>
      <c r="AR41">
        <f>SUM('Yearly Emission'!AO$13:'Yearly Emission'!AO17)</f>
        <v>0</v>
      </c>
      <c r="AS41">
        <f>SUM('Yearly Emission'!AP$13:'Yearly Emission'!AP17)</f>
        <v>0</v>
      </c>
      <c r="AT41">
        <f>SUM('Yearly Emission'!AQ$13:'Yearly Emission'!AQ17)</f>
        <v>0</v>
      </c>
      <c r="AU41">
        <f>SUM('Yearly Emission'!AR$13:'Yearly Emission'!AR17)</f>
        <v>0</v>
      </c>
      <c r="AV41">
        <f>SUM('Yearly Emission'!AS$13:'Yearly Emission'!AS17)</f>
        <v>0</v>
      </c>
      <c r="AW41">
        <f>SUM('Yearly Emission'!AT$13:'Yearly Emission'!AT17)</f>
        <v>0</v>
      </c>
      <c r="AX41">
        <f>SUM('Yearly Emission'!AU$13:'Yearly Emission'!AU17)</f>
        <v>0</v>
      </c>
      <c r="AY41">
        <f>SUM('Yearly Emission'!AV$13:'Yearly Emission'!AV17)</f>
        <v>0</v>
      </c>
      <c r="AZ41">
        <f>SUM('Yearly Emission'!AW$13:'Yearly Emission'!AW17)</f>
        <v>0</v>
      </c>
      <c r="BA41">
        <f>SUM('Yearly Emission'!AX$13:'Yearly Emission'!AX17)</f>
        <v>0</v>
      </c>
      <c r="BB41">
        <f>SUM('Yearly Emission'!AY$13:'Yearly Emission'!AY17)</f>
        <v>0</v>
      </c>
      <c r="BD41">
        <f>SUM('Yearly Emission'!BA$13:'Yearly Emission'!BA17)</f>
        <v>0</v>
      </c>
      <c r="BE41">
        <f>SUM('Yearly Emission'!BB$13:'Yearly Emission'!BB17)</f>
        <v>0</v>
      </c>
      <c r="BF41">
        <f>SUM('Yearly Emission'!BC$13:'Yearly Emission'!BC17)</f>
        <v>0</v>
      </c>
      <c r="BG41">
        <f>SUM('Yearly Emission'!BD$13:'Yearly Emission'!BD17)</f>
        <v>0</v>
      </c>
      <c r="BH41">
        <f>SUM('Yearly Emission'!BE$13:'Yearly Emission'!BE17)</f>
        <v>0</v>
      </c>
      <c r="BI41">
        <f>SUM('Yearly Emission'!BF$13:'Yearly Emission'!BF17)</f>
        <v>0</v>
      </c>
      <c r="BJ41">
        <f>SUM('Yearly Emission'!BG$13:'Yearly Emission'!BG17)</f>
        <v>0</v>
      </c>
      <c r="BK41">
        <f>SUM('Yearly Emission'!BH$13:'Yearly Emission'!BH17)</f>
        <v>0</v>
      </c>
      <c r="BL41">
        <f>SUM('Yearly Emission'!BI$13:'Yearly Emission'!BI17)</f>
        <v>0</v>
      </c>
      <c r="BM41">
        <f>SUM('Yearly Emission'!BJ$13:'Yearly Emission'!BJ17)</f>
        <v>0</v>
      </c>
      <c r="BN41">
        <f>SUM('Yearly Emission'!BK$13:'Yearly Emission'!BK17)</f>
        <v>0</v>
      </c>
      <c r="BO41">
        <f>SUM('Yearly Emission'!BL$13:'Yearly Emission'!BL17)</f>
        <v>0</v>
      </c>
      <c r="BP41">
        <f>SUM('Yearly Emission'!BM$13:'Yearly Emission'!BM17)</f>
        <v>0</v>
      </c>
      <c r="BQ41">
        <f>SUM('Yearly Emission'!BN$13:'Yearly Emission'!BN17)</f>
        <v>0</v>
      </c>
      <c r="BR41">
        <f>SUM('Yearly Emission'!BO$13:'Yearly Emission'!BO17)</f>
        <v>0</v>
      </c>
      <c r="BS41">
        <f>SUM('Yearly Emission'!BP$13:'Yearly Emission'!BP17)</f>
        <v>0</v>
      </c>
      <c r="BU41">
        <f>SUM('Yearly Emission'!BR$13:'Yearly Emission'!BR17)</f>
        <v>0</v>
      </c>
      <c r="BV41">
        <f>SUM('Yearly Emission'!BS$13:'Yearly Emission'!BS17)</f>
        <v>0</v>
      </c>
      <c r="BW41">
        <f>SUM('Yearly Emission'!BT$13:'Yearly Emission'!BT17)</f>
        <v>0</v>
      </c>
      <c r="BX41">
        <f>SUM('Yearly Emission'!BU$13:'Yearly Emission'!BU17)</f>
        <v>0</v>
      </c>
      <c r="BY41">
        <f>SUM('Yearly Emission'!BV$13:'Yearly Emission'!BV17)</f>
        <v>0</v>
      </c>
      <c r="BZ41">
        <f>SUM('Yearly Emission'!BW$13:'Yearly Emission'!BW17)</f>
        <v>0</v>
      </c>
      <c r="CA41">
        <f>SUM('Yearly Emission'!BX$13:'Yearly Emission'!BX17)</f>
        <v>0</v>
      </c>
      <c r="CB41">
        <f>SUM('Yearly Emission'!BY$13:'Yearly Emission'!BY17)</f>
        <v>0</v>
      </c>
      <c r="CC41">
        <f>SUM('Yearly Emission'!BZ$13:'Yearly Emission'!BZ17)</f>
        <v>0</v>
      </c>
      <c r="CD41">
        <f>SUM('Yearly Emission'!CA$13:'Yearly Emission'!CA17)</f>
        <v>0</v>
      </c>
      <c r="CE41">
        <f>SUM('Yearly Emission'!CB$13:'Yearly Emission'!CB17)</f>
        <v>0</v>
      </c>
      <c r="CF41">
        <f>SUM('Yearly Emission'!CC$13:'Yearly Emission'!CC17)</f>
        <v>0</v>
      </c>
      <c r="CG41">
        <f>SUM('Yearly Emission'!CD$13:'Yearly Emission'!CD17)</f>
        <v>0</v>
      </c>
      <c r="CH41">
        <f>SUM('Yearly Emission'!CE$13:'Yearly Emission'!CE17)</f>
        <v>0</v>
      </c>
      <c r="CI41">
        <f>SUM('Yearly Emission'!CF$13:'Yearly Emission'!CF17)</f>
        <v>0</v>
      </c>
      <c r="CJ41">
        <f>SUM('Yearly Emission'!CG$13:'Yearly Emission'!CG17)</f>
        <v>0</v>
      </c>
      <c r="CM41">
        <f>SUM('Yearly Emission'!CJ$13:'Yearly Emission'!CJ17)</f>
        <v>10110</v>
      </c>
      <c r="CN41">
        <f>SUM('Yearly Emission'!CK$13:'Yearly Emission'!CK17)</f>
        <v>0</v>
      </c>
      <c r="CO41">
        <f>SUM('Yearly Emission'!CL$13:'Yearly Emission'!CL17)</f>
        <v>0</v>
      </c>
      <c r="CP41">
        <f>SUM('Yearly Emission'!CM$13:'Yearly Emission'!CM17)</f>
        <v>0</v>
      </c>
      <c r="CQ41">
        <f>SUM('Yearly Emission'!CN$13:'Yearly Emission'!CN17)</f>
        <v>0</v>
      </c>
      <c r="CR41">
        <f>SUM('Yearly Emission'!CO$13:'Yearly Emission'!CO17)</f>
        <v>0</v>
      </c>
      <c r="CS41">
        <f>SUM('Yearly Emission'!CP$13:'Yearly Emission'!CP17)</f>
        <v>0</v>
      </c>
      <c r="CT41">
        <f>SUM('Yearly Emission'!CQ$13:'Yearly Emission'!CQ17)</f>
        <v>0</v>
      </c>
      <c r="CU41">
        <f>SUM('Yearly Emission'!CR$13:'Yearly Emission'!CR17)</f>
        <v>0</v>
      </c>
      <c r="CV41">
        <f>SUM('Yearly Emission'!CS$13:'Yearly Emission'!CS17)</f>
        <v>0</v>
      </c>
      <c r="CW41">
        <f>SUM('Yearly Emission'!CT$13:'Yearly Emission'!CT17)</f>
        <v>0</v>
      </c>
      <c r="CX41">
        <f>SUM('Yearly Emission'!CU$13:'Yearly Emission'!CU17)</f>
        <v>0</v>
      </c>
      <c r="CY41">
        <f>SUM('Yearly Emission'!CV$13:'Yearly Emission'!CV17)</f>
        <v>0</v>
      </c>
      <c r="CZ41">
        <f>SUM('Yearly Emission'!CW$13:'Yearly Emission'!CW17)</f>
        <v>0</v>
      </c>
      <c r="DA41">
        <f>SUM('Yearly Emission'!CX$13:'Yearly Emission'!CX17)</f>
        <v>0</v>
      </c>
      <c r="DB41">
        <f>SUM('Yearly Emission'!CY$13:'Yearly Emission'!CY17)</f>
        <v>0</v>
      </c>
      <c r="DC41">
        <f>SUM('Yearly Emission'!CZ$13:'Yearly Emission'!CZ17)</f>
        <v>0</v>
      </c>
      <c r="DE41">
        <f>SUM('Yearly Emission'!DB$13:'Yearly Emission'!DB17)</f>
        <v>0</v>
      </c>
      <c r="DF41">
        <f>SUM('Yearly Emission'!DC$13:'Yearly Emission'!DC17)</f>
        <v>0</v>
      </c>
      <c r="DG41">
        <f>SUM('Yearly Emission'!DD$13:'Yearly Emission'!DD17)</f>
        <v>0</v>
      </c>
      <c r="DH41">
        <f>SUM('Yearly Emission'!DE$13:'Yearly Emission'!DE17)</f>
        <v>0</v>
      </c>
      <c r="DI41">
        <f>SUM('Yearly Emission'!DF$13:'Yearly Emission'!DF17)</f>
        <v>0</v>
      </c>
      <c r="DJ41">
        <f>SUM('Yearly Emission'!DG$13:'Yearly Emission'!DG17)</f>
        <v>0</v>
      </c>
      <c r="DK41">
        <f>SUM('Yearly Emission'!DH$13:'Yearly Emission'!DH17)</f>
        <v>0</v>
      </c>
      <c r="DL41">
        <f>SUM('Yearly Emission'!DI$13:'Yearly Emission'!DI17)</f>
        <v>0</v>
      </c>
      <c r="DM41">
        <f>SUM('Yearly Emission'!DJ$13:'Yearly Emission'!DJ17)</f>
        <v>0</v>
      </c>
      <c r="DN41">
        <f>SUM('Yearly Emission'!DK$13:'Yearly Emission'!DK17)</f>
        <v>0</v>
      </c>
      <c r="DO41">
        <f>SUM('Yearly Emission'!DL$13:'Yearly Emission'!DL17)</f>
        <v>0</v>
      </c>
      <c r="DP41">
        <f>SUM('Yearly Emission'!DM$13:'Yearly Emission'!DM17)</f>
        <v>0</v>
      </c>
      <c r="DQ41">
        <f>SUM('Yearly Emission'!DN$13:'Yearly Emission'!DN17)</f>
        <v>0</v>
      </c>
      <c r="DR41">
        <f>SUM('Yearly Emission'!DO$13:'Yearly Emission'!DO17)</f>
        <v>0</v>
      </c>
      <c r="DS41">
        <f>SUM('Yearly Emission'!DP$13:'Yearly Emission'!DP17)</f>
        <v>0</v>
      </c>
      <c r="DT41">
        <f>SUM('Yearly Emission'!DQ$13:'Yearly Emission'!DQ17)</f>
        <v>0</v>
      </c>
      <c r="DV41">
        <f>SUM('Yearly Emission'!DS$13:'Yearly Emission'!DS17)</f>
        <v>0</v>
      </c>
      <c r="DW41">
        <f>SUM('Yearly Emission'!DT$13:'Yearly Emission'!DT17)</f>
        <v>0</v>
      </c>
      <c r="DX41">
        <f>SUM('Yearly Emission'!DU$13:'Yearly Emission'!DU17)</f>
        <v>0</v>
      </c>
      <c r="DY41">
        <f>SUM('Yearly Emission'!DV$13:'Yearly Emission'!DV17)</f>
        <v>0</v>
      </c>
      <c r="DZ41">
        <f>SUM('Yearly Emission'!DW$13:'Yearly Emission'!DW17)</f>
        <v>0</v>
      </c>
      <c r="EA41">
        <f>SUM('Yearly Emission'!DX$13:'Yearly Emission'!DX17)</f>
        <v>0</v>
      </c>
      <c r="EB41">
        <f>SUM('Yearly Emission'!DY$13:'Yearly Emission'!DY17)</f>
        <v>0</v>
      </c>
      <c r="EC41">
        <f>SUM('Yearly Emission'!DZ$13:'Yearly Emission'!DZ17)</f>
        <v>0</v>
      </c>
      <c r="ED41">
        <f>SUM('Yearly Emission'!EA$13:'Yearly Emission'!EA17)</f>
        <v>0</v>
      </c>
      <c r="EE41">
        <f>SUM('Yearly Emission'!EB$13:'Yearly Emission'!EB17)</f>
        <v>0</v>
      </c>
      <c r="EF41">
        <f>SUM('Yearly Emission'!EC$13:'Yearly Emission'!EC17)</f>
        <v>0</v>
      </c>
      <c r="EG41">
        <f>SUM('Yearly Emission'!ED$13:'Yearly Emission'!ED17)</f>
        <v>0</v>
      </c>
      <c r="EH41">
        <f>SUM('Yearly Emission'!EE$13:'Yearly Emission'!EE17)</f>
        <v>0</v>
      </c>
      <c r="EI41">
        <f>SUM('Yearly Emission'!EF$13:'Yearly Emission'!EF17)</f>
        <v>0</v>
      </c>
      <c r="EJ41">
        <f>SUM('Yearly Emission'!EG$13:'Yearly Emission'!EG17)</f>
        <v>0</v>
      </c>
      <c r="EK41">
        <f>SUM('Yearly Emission'!EH$13:'Yearly Emission'!EH17)</f>
        <v>0</v>
      </c>
      <c r="EM41">
        <f>SUM('Yearly Emission'!EJ$13:'Yearly Emission'!EJ17)</f>
        <v>0</v>
      </c>
      <c r="EN41">
        <f>SUM('Yearly Emission'!EK$13:'Yearly Emission'!EK17)</f>
        <v>0</v>
      </c>
      <c r="EO41">
        <f>SUM('Yearly Emission'!EL$13:'Yearly Emission'!EL17)</f>
        <v>0</v>
      </c>
      <c r="EP41">
        <f>SUM('Yearly Emission'!EM$13:'Yearly Emission'!EM17)</f>
        <v>0</v>
      </c>
      <c r="EQ41">
        <f>SUM('Yearly Emission'!EN$13:'Yearly Emission'!EN17)</f>
        <v>0</v>
      </c>
      <c r="ER41">
        <f>SUM('Yearly Emission'!EO$13:'Yearly Emission'!EO17)</f>
        <v>0</v>
      </c>
      <c r="ES41">
        <f>SUM('Yearly Emission'!EP$13:'Yearly Emission'!EP17)</f>
        <v>0</v>
      </c>
      <c r="ET41">
        <f>SUM('Yearly Emission'!EQ$13:'Yearly Emission'!EQ17)</f>
        <v>0</v>
      </c>
      <c r="EU41">
        <f>SUM('Yearly Emission'!ER$13:'Yearly Emission'!ER17)</f>
        <v>0</v>
      </c>
      <c r="EV41">
        <f>SUM('Yearly Emission'!ES$13:'Yearly Emission'!ES17)</f>
        <v>0</v>
      </c>
      <c r="EW41">
        <f>SUM('Yearly Emission'!ET$13:'Yearly Emission'!ET17)</f>
        <v>0</v>
      </c>
      <c r="EX41">
        <f>SUM('Yearly Emission'!EU$13:'Yearly Emission'!EU17)</f>
        <v>0</v>
      </c>
      <c r="EY41">
        <f>SUM('Yearly Emission'!EV$13:'Yearly Emission'!EV17)</f>
        <v>0</v>
      </c>
      <c r="EZ41">
        <f>SUM('Yearly Emission'!EW$13:'Yearly Emission'!EW17)</f>
        <v>0</v>
      </c>
      <c r="FA41">
        <f>SUM('Yearly Emission'!EX$13:'Yearly Emission'!EX17)</f>
        <v>0</v>
      </c>
      <c r="FB41">
        <f>SUM('Yearly Emission'!EY$13:'Yearly Emission'!EY17)</f>
        <v>0</v>
      </c>
      <c r="FD41">
        <f>SUM('Yearly Emission'!FA$13:'Yearly Emission'!FA17)</f>
        <v>0</v>
      </c>
      <c r="FE41">
        <f>SUM('Yearly Emission'!FB$13:'Yearly Emission'!FB17)</f>
        <v>0</v>
      </c>
      <c r="FF41">
        <f>SUM('Yearly Emission'!FC$13:'Yearly Emission'!FC17)</f>
        <v>0</v>
      </c>
      <c r="FG41">
        <f>SUM('Yearly Emission'!FD$13:'Yearly Emission'!FD17)</f>
        <v>0</v>
      </c>
      <c r="FH41">
        <f>SUM('Yearly Emission'!FE$13:'Yearly Emission'!FE17)</f>
        <v>0</v>
      </c>
      <c r="FI41">
        <f>SUM('Yearly Emission'!FF$13:'Yearly Emission'!FF17)</f>
        <v>0</v>
      </c>
      <c r="FJ41">
        <f>SUM('Yearly Emission'!FG$13:'Yearly Emission'!FG17)</f>
        <v>0</v>
      </c>
      <c r="FK41">
        <f>SUM('Yearly Emission'!FH$13:'Yearly Emission'!FH17)</f>
        <v>0</v>
      </c>
      <c r="FL41">
        <f>SUM('Yearly Emission'!FI$13:'Yearly Emission'!FI17)</f>
        <v>0</v>
      </c>
      <c r="FM41">
        <f>SUM('Yearly Emission'!FJ$13:'Yearly Emission'!FJ17)</f>
        <v>0</v>
      </c>
      <c r="FN41">
        <f>SUM('Yearly Emission'!FK$13:'Yearly Emission'!FK17)</f>
        <v>0</v>
      </c>
      <c r="FO41">
        <f>SUM('Yearly Emission'!FL$13:'Yearly Emission'!FL17)</f>
        <v>0</v>
      </c>
      <c r="FP41">
        <f>SUM('Yearly Emission'!FM$13:'Yearly Emission'!FM17)</f>
        <v>0</v>
      </c>
      <c r="FQ41">
        <f>SUM('Yearly Emission'!FN$13:'Yearly Emission'!FN17)</f>
        <v>0</v>
      </c>
      <c r="FR41">
        <f>SUM('Yearly Emission'!FO$13:'Yearly Emission'!FO17)</f>
        <v>0</v>
      </c>
      <c r="FS41">
        <f>SUM('Yearly Emission'!FP$13:'Yearly Emission'!FP17)</f>
        <v>0</v>
      </c>
      <c r="FV41">
        <f>SUM('Yearly Emission'!FS$13:'Yearly Emission'!FS17)</f>
        <v>10110</v>
      </c>
      <c r="FW41">
        <f>SUM('Yearly Emission'!FT$13:'Yearly Emission'!FT17)</f>
        <v>0</v>
      </c>
      <c r="FX41">
        <f>SUM('Yearly Emission'!FU$13:'Yearly Emission'!FU17)</f>
        <v>0</v>
      </c>
      <c r="FY41">
        <f>SUM('Yearly Emission'!FV$13:'Yearly Emission'!FV17)</f>
        <v>0</v>
      </c>
      <c r="FZ41">
        <f>SUM('Yearly Emission'!FW$13:'Yearly Emission'!FW17)</f>
        <v>0</v>
      </c>
      <c r="GA41">
        <f>SUM('Yearly Emission'!FX$13:'Yearly Emission'!FX17)</f>
        <v>0</v>
      </c>
      <c r="GB41">
        <f>SUM('Yearly Emission'!FY$13:'Yearly Emission'!FY17)</f>
        <v>0</v>
      </c>
      <c r="GC41">
        <f>SUM('Yearly Emission'!FZ$13:'Yearly Emission'!FZ17)</f>
        <v>0</v>
      </c>
      <c r="GD41">
        <f>SUM('Yearly Emission'!GA$13:'Yearly Emission'!GA17)</f>
        <v>0</v>
      </c>
      <c r="GE41">
        <f>SUM('Yearly Emission'!GB$13:'Yearly Emission'!GB17)</f>
        <v>0</v>
      </c>
      <c r="GF41">
        <f>SUM('Yearly Emission'!GC$13:'Yearly Emission'!GC17)</f>
        <v>0</v>
      </c>
      <c r="GG41">
        <f>SUM('Yearly Emission'!GD$13:'Yearly Emission'!GD17)</f>
        <v>0</v>
      </c>
      <c r="GH41">
        <f>SUM('Yearly Emission'!GE$13:'Yearly Emission'!GE17)</f>
        <v>0</v>
      </c>
      <c r="GI41">
        <f>SUM('Yearly Emission'!GF$13:'Yearly Emission'!GF17)</f>
        <v>0</v>
      </c>
      <c r="GJ41">
        <f>SUM('Yearly Emission'!GG$13:'Yearly Emission'!GG17)</f>
        <v>0</v>
      </c>
      <c r="GK41">
        <f>SUM('Yearly Emission'!GH$13:'Yearly Emission'!GH17)</f>
        <v>0</v>
      </c>
      <c r="GL41">
        <f>SUM('Yearly Emission'!GI$13:'Yearly Emission'!GI17)</f>
        <v>0</v>
      </c>
      <c r="GN41">
        <f>SUM('Yearly Emission'!GK$13:'Yearly Emission'!GK17)</f>
        <v>0</v>
      </c>
      <c r="GO41">
        <f>SUM('Yearly Emission'!GL$13:'Yearly Emission'!GL17)</f>
        <v>0</v>
      </c>
      <c r="GP41">
        <f>SUM('Yearly Emission'!GM$13:'Yearly Emission'!GM17)</f>
        <v>0</v>
      </c>
      <c r="GQ41">
        <f>SUM('Yearly Emission'!GN$13:'Yearly Emission'!GN17)</f>
        <v>0</v>
      </c>
      <c r="GR41">
        <f>SUM('Yearly Emission'!GO$13:'Yearly Emission'!GO17)</f>
        <v>0</v>
      </c>
      <c r="GS41">
        <f>SUM('Yearly Emission'!GP$13:'Yearly Emission'!GP17)</f>
        <v>0</v>
      </c>
      <c r="GT41">
        <f>SUM('Yearly Emission'!GQ$13:'Yearly Emission'!GQ17)</f>
        <v>0</v>
      </c>
      <c r="GU41">
        <f>SUM('Yearly Emission'!GR$13:'Yearly Emission'!GR17)</f>
        <v>0</v>
      </c>
      <c r="GV41">
        <f>SUM('Yearly Emission'!GS$13:'Yearly Emission'!GS17)</f>
        <v>0</v>
      </c>
      <c r="GW41">
        <f>SUM('Yearly Emission'!GT$13:'Yearly Emission'!GT17)</f>
        <v>0</v>
      </c>
      <c r="GX41">
        <f>SUM('Yearly Emission'!GU$13:'Yearly Emission'!GU17)</f>
        <v>0</v>
      </c>
      <c r="GY41">
        <f>SUM('Yearly Emission'!GV$13:'Yearly Emission'!GV17)</f>
        <v>0</v>
      </c>
      <c r="GZ41">
        <f>SUM('Yearly Emission'!GW$13:'Yearly Emission'!GW17)</f>
        <v>0</v>
      </c>
      <c r="HA41">
        <f>SUM('Yearly Emission'!GX$13:'Yearly Emission'!GX17)</f>
        <v>0</v>
      </c>
      <c r="HB41">
        <f>SUM('Yearly Emission'!GY$13:'Yearly Emission'!GY17)</f>
        <v>0</v>
      </c>
      <c r="HC41">
        <f>SUM('Yearly Emission'!GZ$13:'Yearly Emission'!GZ17)</f>
        <v>0</v>
      </c>
      <c r="HE41">
        <f>SUM('Yearly Emission'!HB$13:'Yearly Emission'!HB17)</f>
        <v>0</v>
      </c>
      <c r="HF41">
        <f>SUM('Yearly Emission'!HC$13:'Yearly Emission'!HC17)</f>
        <v>0</v>
      </c>
      <c r="HG41">
        <f>SUM('Yearly Emission'!HD$13:'Yearly Emission'!HD17)</f>
        <v>0</v>
      </c>
      <c r="HH41">
        <f>SUM('Yearly Emission'!HE$13:'Yearly Emission'!HE17)</f>
        <v>0</v>
      </c>
      <c r="HI41">
        <f>SUM('Yearly Emission'!HF$13:'Yearly Emission'!HF17)</f>
        <v>0</v>
      </c>
      <c r="HJ41">
        <f>SUM('Yearly Emission'!HG$13:'Yearly Emission'!HG17)</f>
        <v>0</v>
      </c>
      <c r="HK41">
        <f>SUM('Yearly Emission'!HH$13:'Yearly Emission'!HH17)</f>
        <v>0</v>
      </c>
      <c r="HL41">
        <f>SUM('Yearly Emission'!HI$13:'Yearly Emission'!HI17)</f>
        <v>0</v>
      </c>
      <c r="HM41">
        <f>SUM('Yearly Emission'!HJ$13:'Yearly Emission'!HJ17)</f>
        <v>0</v>
      </c>
      <c r="HN41">
        <f>SUM('Yearly Emission'!HK$13:'Yearly Emission'!HK17)</f>
        <v>0</v>
      </c>
      <c r="HO41">
        <f>SUM('Yearly Emission'!HL$13:'Yearly Emission'!HL17)</f>
        <v>0</v>
      </c>
      <c r="HP41">
        <f>SUM('Yearly Emission'!HM$13:'Yearly Emission'!HM17)</f>
        <v>0</v>
      </c>
      <c r="HQ41">
        <f>SUM('Yearly Emission'!HN$13:'Yearly Emission'!HN17)</f>
        <v>0</v>
      </c>
      <c r="HR41">
        <f>SUM('Yearly Emission'!HO$13:'Yearly Emission'!HO17)</f>
        <v>0</v>
      </c>
      <c r="HS41">
        <f>SUM('Yearly Emission'!HP$13:'Yearly Emission'!HP17)</f>
        <v>0</v>
      </c>
      <c r="HT41">
        <f>SUM('Yearly Emission'!HQ$13:'Yearly Emission'!HQ17)</f>
        <v>0</v>
      </c>
      <c r="HV41">
        <f>SUM('Yearly Emission'!HS$13:'Yearly Emission'!HS17)</f>
        <v>0</v>
      </c>
      <c r="HW41">
        <f>SUM('Yearly Emission'!HT$13:'Yearly Emission'!HT17)</f>
        <v>0</v>
      </c>
      <c r="HX41">
        <f>SUM('Yearly Emission'!HU$13:'Yearly Emission'!HU17)</f>
        <v>0</v>
      </c>
      <c r="HY41">
        <f>SUM('Yearly Emission'!HV$13:'Yearly Emission'!HV17)</f>
        <v>0</v>
      </c>
      <c r="HZ41">
        <f>SUM('Yearly Emission'!HW$13:'Yearly Emission'!HW17)</f>
        <v>0</v>
      </c>
      <c r="IA41">
        <f>SUM('Yearly Emission'!HX$13:'Yearly Emission'!HX17)</f>
        <v>0</v>
      </c>
      <c r="IB41">
        <f>SUM('Yearly Emission'!HY$13:'Yearly Emission'!HY17)</f>
        <v>0</v>
      </c>
      <c r="IC41">
        <f>SUM('Yearly Emission'!HZ$13:'Yearly Emission'!HZ17)</f>
        <v>0</v>
      </c>
      <c r="ID41">
        <f>SUM('Yearly Emission'!IA$13:'Yearly Emission'!IA17)</f>
        <v>0</v>
      </c>
      <c r="IE41">
        <f>SUM('Yearly Emission'!IB$13:'Yearly Emission'!IB17)</f>
        <v>0</v>
      </c>
      <c r="IF41">
        <f>SUM('Yearly Emission'!IC$13:'Yearly Emission'!IC17)</f>
        <v>0</v>
      </c>
      <c r="IG41">
        <f>SUM('Yearly Emission'!ID$13:'Yearly Emission'!ID17)</f>
        <v>0</v>
      </c>
      <c r="IH41">
        <f>SUM('Yearly Emission'!IE$13:'Yearly Emission'!IE17)</f>
        <v>0</v>
      </c>
      <c r="II41">
        <f>SUM('Yearly Emission'!IF$13:'Yearly Emission'!IF17)</f>
        <v>0</v>
      </c>
      <c r="IJ41">
        <f>SUM('Yearly Emission'!IG$13:'Yearly Emission'!IG17)</f>
        <v>0</v>
      </c>
      <c r="IK41">
        <f>SUM('Yearly Emission'!IH$13:'Yearly Emission'!IH17)</f>
        <v>0</v>
      </c>
      <c r="IM41">
        <f>SUM('Yearly Emission'!IJ$13:'Yearly Emission'!IJ17)</f>
        <v>0</v>
      </c>
      <c r="IN41">
        <f>SUM('Yearly Emission'!IK$13:'Yearly Emission'!IK17)</f>
        <v>0</v>
      </c>
      <c r="IO41">
        <f>SUM('Yearly Emission'!IL$13:'Yearly Emission'!IL17)</f>
        <v>0</v>
      </c>
      <c r="IP41">
        <f>SUM('Yearly Emission'!IM$13:'Yearly Emission'!IM17)</f>
        <v>0</v>
      </c>
      <c r="IQ41">
        <f>SUM('Yearly Emission'!IN$13:'Yearly Emission'!IN17)</f>
        <v>0</v>
      </c>
      <c r="IR41">
        <f>SUM('Yearly Emission'!IO$13:'Yearly Emission'!IO17)</f>
        <v>0</v>
      </c>
      <c r="IS41">
        <f>SUM('Yearly Emission'!IP$13:'Yearly Emission'!IP17)</f>
        <v>0</v>
      </c>
      <c r="IT41">
        <f>SUM('Yearly Emission'!IQ$13:'Yearly Emission'!IQ17)</f>
        <v>0</v>
      </c>
      <c r="IU41">
        <f>SUM('Yearly Emission'!IR$13:'Yearly Emission'!IR17)</f>
        <v>0</v>
      </c>
      <c r="IV41">
        <f>SUM('Yearly Emission'!IS$13:'Yearly Emission'!IS17)</f>
        <v>0</v>
      </c>
      <c r="IW41">
        <f>SUM('Yearly Emission'!IT$13:'Yearly Emission'!IT17)</f>
        <v>0</v>
      </c>
      <c r="IX41">
        <f>SUM('Yearly Emission'!IU$13:'Yearly Emission'!IU17)</f>
        <v>0</v>
      </c>
      <c r="IY41">
        <f>SUM('Yearly Emission'!IV$13:'Yearly Emission'!IV17)</f>
        <v>0</v>
      </c>
      <c r="IZ41">
        <f>SUM('Yearly Emission'!IW$13:'Yearly Emission'!IW17)</f>
        <v>0</v>
      </c>
      <c r="JA41">
        <f>SUM('Yearly Emission'!IX$13:'Yearly Emission'!IX17)</f>
        <v>0</v>
      </c>
      <c r="JB41">
        <f>SUM('Yearly Emission'!IY$13:'Yearly Emission'!IY17)</f>
        <v>0</v>
      </c>
    </row>
    <row r="42" spans="1:262" x14ac:dyDescent="0.25">
      <c r="A42" t="s">
        <v>45</v>
      </c>
      <c r="B42" t="s">
        <v>46</v>
      </c>
      <c r="D42">
        <v>2025</v>
      </c>
      <c r="E42">
        <f>SUM('Yearly Emission'!B$14:'Yearly Emission'!B18)</f>
        <v>0</v>
      </c>
      <c r="F42">
        <f>SUM('Yearly Emission'!C$14:'Yearly Emission'!C18)</f>
        <v>0</v>
      </c>
      <c r="G42">
        <f>SUM('Yearly Emission'!D$14:'Yearly Emission'!D18)</f>
        <v>0</v>
      </c>
      <c r="H42">
        <f>SUM('Yearly Emission'!E$14:'Yearly Emission'!E18)</f>
        <v>0</v>
      </c>
      <c r="I42">
        <f>SUM('Yearly Emission'!F$14:'Yearly Emission'!F18)</f>
        <v>0</v>
      </c>
      <c r="J42">
        <f>SUM('Yearly Emission'!G$14:'Yearly Emission'!G18)</f>
        <v>0</v>
      </c>
      <c r="K42">
        <f>SUM('Yearly Emission'!H$14:'Yearly Emission'!H18)</f>
        <v>0</v>
      </c>
      <c r="L42">
        <f>SUM('Yearly Emission'!I$14:'Yearly Emission'!I18)</f>
        <v>0</v>
      </c>
      <c r="M42">
        <f>SUM('Yearly Emission'!J$14:'Yearly Emission'!J18)</f>
        <v>0</v>
      </c>
      <c r="N42">
        <f>SUM('Yearly Emission'!K$14:'Yearly Emission'!K18)</f>
        <v>0</v>
      </c>
      <c r="O42">
        <f>SUM('Yearly Emission'!L$14:'Yearly Emission'!L18)</f>
        <v>0</v>
      </c>
      <c r="P42">
        <f>SUM('Yearly Emission'!M$14:'Yearly Emission'!M18)</f>
        <v>0</v>
      </c>
      <c r="Q42">
        <f>SUM('Yearly Emission'!N$14:'Yearly Emission'!N18)</f>
        <v>0</v>
      </c>
      <c r="R42">
        <f>SUM('Yearly Emission'!O$14:'Yearly Emission'!O18)</f>
        <v>0</v>
      </c>
      <c r="S42">
        <f>SUM('Yearly Emission'!P$14:'Yearly Emission'!P18)</f>
        <v>0</v>
      </c>
      <c r="T42">
        <f>SUM('Yearly Emission'!Q$14:'Yearly Emission'!Q18)</f>
        <v>0</v>
      </c>
      <c r="V42">
        <f>SUM('Yearly Emission'!S$14:'Yearly Emission'!S18)</f>
        <v>0</v>
      </c>
      <c r="W42">
        <f>SUM('Yearly Emission'!T$14:'Yearly Emission'!T18)</f>
        <v>0</v>
      </c>
      <c r="X42">
        <f>SUM('Yearly Emission'!U$14:'Yearly Emission'!U18)</f>
        <v>0</v>
      </c>
      <c r="Y42">
        <f>SUM('Yearly Emission'!V$14:'Yearly Emission'!V18)</f>
        <v>0</v>
      </c>
      <c r="Z42">
        <f>SUM('Yearly Emission'!W$14:'Yearly Emission'!W18)</f>
        <v>0</v>
      </c>
      <c r="AA42">
        <f>SUM('Yearly Emission'!X$14:'Yearly Emission'!X18)</f>
        <v>0</v>
      </c>
      <c r="AB42">
        <f>SUM('Yearly Emission'!Y$14:'Yearly Emission'!Y18)</f>
        <v>0</v>
      </c>
      <c r="AC42">
        <f>SUM('Yearly Emission'!Z$14:'Yearly Emission'!Z18)</f>
        <v>0</v>
      </c>
      <c r="AD42">
        <f>SUM('Yearly Emission'!AA$14:'Yearly Emission'!AA18)</f>
        <v>0</v>
      </c>
      <c r="AE42">
        <f>SUM('Yearly Emission'!AB$14:'Yearly Emission'!AB18)</f>
        <v>0</v>
      </c>
      <c r="AF42">
        <f>SUM('Yearly Emission'!AC$14:'Yearly Emission'!AC18)</f>
        <v>0</v>
      </c>
      <c r="AG42">
        <f>SUM('Yearly Emission'!AD$14:'Yearly Emission'!AD18)</f>
        <v>0</v>
      </c>
      <c r="AH42">
        <f>SUM('Yearly Emission'!AE$14:'Yearly Emission'!AE18)</f>
        <v>0</v>
      </c>
      <c r="AI42">
        <f>SUM('Yearly Emission'!AF$14:'Yearly Emission'!AF18)</f>
        <v>0</v>
      </c>
      <c r="AJ42">
        <f>SUM('Yearly Emission'!AG$14:'Yearly Emission'!AG18)</f>
        <v>0</v>
      </c>
      <c r="AK42">
        <f>SUM('Yearly Emission'!AH$14:'Yearly Emission'!AH18)</f>
        <v>0</v>
      </c>
      <c r="AM42">
        <f>SUM('Yearly Emission'!AJ$14:'Yearly Emission'!AJ18)</f>
        <v>0</v>
      </c>
      <c r="AN42">
        <f>SUM('Yearly Emission'!AK$14:'Yearly Emission'!AK18)</f>
        <v>0</v>
      </c>
      <c r="AO42">
        <f>SUM('Yearly Emission'!AL$14:'Yearly Emission'!AL18)</f>
        <v>0</v>
      </c>
      <c r="AP42">
        <f>SUM('Yearly Emission'!AM$14:'Yearly Emission'!AM18)</f>
        <v>0</v>
      </c>
      <c r="AQ42">
        <f>SUM('Yearly Emission'!AN$14:'Yearly Emission'!AN18)</f>
        <v>0</v>
      </c>
      <c r="AR42">
        <f>SUM('Yearly Emission'!AO$14:'Yearly Emission'!AO18)</f>
        <v>0</v>
      </c>
      <c r="AS42">
        <f>SUM('Yearly Emission'!AP$14:'Yearly Emission'!AP18)</f>
        <v>0</v>
      </c>
      <c r="AT42">
        <f>SUM('Yearly Emission'!AQ$14:'Yearly Emission'!AQ18)</f>
        <v>0</v>
      </c>
      <c r="AU42">
        <f>SUM('Yearly Emission'!AR$14:'Yearly Emission'!AR18)</f>
        <v>0</v>
      </c>
      <c r="AV42">
        <f>SUM('Yearly Emission'!AS$14:'Yearly Emission'!AS18)</f>
        <v>0</v>
      </c>
      <c r="AW42">
        <f>SUM('Yearly Emission'!AT$14:'Yearly Emission'!AT18)</f>
        <v>0</v>
      </c>
      <c r="AX42">
        <f>SUM('Yearly Emission'!AU$14:'Yearly Emission'!AU18)</f>
        <v>0</v>
      </c>
      <c r="AY42">
        <f>SUM('Yearly Emission'!AV$14:'Yearly Emission'!AV18)</f>
        <v>0</v>
      </c>
      <c r="AZ42">
        <f>SUM('Yearly Emission'!AW$14:'Yearly Emission'!AW18)</f>
        <v>0</v>
      </c>
      <c r="BA42">
        <f>SUM('Yearly Emission'!AX$14:'Yearly Emission'!AX18)</f>
        <v>0</v>
      </c>
      <c r="BB42">
        <f>SUM('Yearly Emission'!AY$14:'Yearly Emission'!AY18)</f>
        <v>0</v>
      </c>
      <c r="BD42">
        <f>SUM('Yearly Emission'!BA$14:'Yearly Emission'!BA18)</f>
        <v>0</v>
      </c>
      <c r="BE42">
        <f>SUM('Yearly Emission'!BB$14:'Yearly Emission'!BB18)</f>
        <v>0</v>
      </c>
      <c r="BF42">
        <f>SUM('Yearly Emission'!BC$14:'Yearly Emission'!BC18)</f>
        <v>0</v>
      </c>
      <c r="BG42">
        <f>SUM('Yearly Emission'!BD$14:'Yearly Emission'!BD18)</f>
        <v>0</v>
      </c>
      <c r="BH42">
        <f>SUM('Yearly Emission'!BE$14:'Yearly Emission'!BE18)</f>
        <v>0</v>
      </c>
      <c r="BI42">
        <f>SUM('Yearly Emission'!BF$14:'Yearly Emission'!BF18)</f>
        <v>0</v>
      </c>
      <c r="BJ42">
        <f>SUM('Yearly Emission'!BG$14:'Yearly Emission'!BG18)</f>
        <v>0</v>
      </c>
      <c r="BK42">
        <f>SUM('Yearly Emission'!BH$14:'Yearly Emission'!BH18)</f>
        <v>0</v>
      </c>
      <c r="BL42">
        <f>SUM('Yearly Emission'!BI$14:'Yearly Emission'!BI18)</f>
        <v>0</v>
      </c>
      <c r="BM42">
        <f>SUM('Yearly Emission'!BJ$14:'Yearly Emission'!BJ18)</f>
        <v>0</v>
      </c>
      <c r="BN42">
        <f>SUM('Yearly Emission'!BK$14:'Yearly Emission'!BK18)</f>
        <v>0</v>
      </c>
      <c r="BO42">
        <f>SUM('Yearly Emission'!BL$14:'Yearly Emission'!BL18)</f>
        <v>0</v>
      </c>
      <c r="BP42">
        <f>SUM('Yearly Emission'!BM$14:'Yearly Emission'!BM18)</f>
        <v>0</v>
      </c>
      <c r="BQ42">
        <f>SUM('Yearly Emission'!BN$14:'Yearly Emission'!BN18)</f>
        <v>0</v>
      </c>
      <c r="BR42">
        <f>SUM('Yearly Emission'!BO$14:'Yearly Emission'!BO18)</f>
        <v>0</v>
      </c>
      <c r="BS42">
        <f>SUM('Yearly Emission'!BP$14:'Yearly Emission'!BP18)</f>
        <v>0</v>
      </c>
      <c r="BU42">
        <f>SUM('Yearly Emission'!BR$14:'Yearly Emission'!BR18)</f>
        <v>0</v>
      </c>
      <c r="BV42">
        <f>SUM('Yearly Emission'!BS$14:'Yearly Emission'!BS18)</f>
        <v>0</v>
      </c>
      <c r="BW42">
        <f>SUM('Yearly Emission'!BT$14:'Yearly Emission'!BT18)</f>
        <v>0</v>
      </c>
      <c r="BX42">
        <f>SUM('Yearly Emission'!BU$14:'Yearly Emission'!BU18)</f>
        <v>0</v>
      </c>
      <c r="BY42">
        <f>SUM('Yearly Emission'!BV$14:'Yearly Emission'!BV18)</f>
        <v>0</v>
      </c>
      <c r="BZ42">
        <f>SUM('Yearly Emission'!BW$14:'Yearly Emission'!BW18)</f>
        <v>0</v>
      </c>
      <c r="CA42">
        <f>SUM('Yearly Emission'!BX$14:'Yearly Emission'!BX18)</f>
        <v>0</v>
      </c>
      <c r="CB42">
        <f>SUM('Yearly Emission'!BY$14:'Yearly Emission'!BY18)</f>
        <v>0</v>
      </c>
      <c r="CC42">
        <f>SUM('Yearly Emission'!BZ$14:'Yearly Emission'!BZ18)</f>
        <v>0</v>
      </c>
      <c r="CD42">
        <f>SUM('Yearly Emission'!CA$14:'Yearly Emission'!CA18)</f>
        <v>0</v>
      </c>
      <c r="CE42">
        <f>SUM('Yearly Emission'!CB$14:'Yearly Emission'!CB18)</f>
        <v>0</v>
      </c>
      <c r="CF42">
        <f>SUM('Yearly Emission'!CC$14:'Yearly Emission'!CC18)</f>
        <v>0</v>
      </c>
      <c r="CG42">
        <f>SUM('Yearly Emission'!CD$14:'Yearly Emission'!CD18)</f>
        <v>0</v>
      </c>
      <c r="CH42">
        <f>SUM('Yearly Emission'!CE$14:'Yearly Emission'!CE18)</f>
        <v>0</v>
      </c>
      <c r="CI42">
        <f>SUM('Yearly Emission'!CF$14:'Yearly Emission'!CF18)</f>
        <v>0</v>
      </c>
      <c r="CJ42">
        <f>SUM('Yearly Emission'!CG$14:'Yearly Emission'!CG18)</f>
        <v>0</v>
      </c>
      <c r="CM42">
        <f>SUM('Yearly Emission'!CJ$14:'Yearly Emission'!CJ18)</f>
        <v>10115</v>
      </c>
      <c r="CN42">
        <f>SUM('Yearly Emission'!CK$14:'Yearly Emission'!CK18)</f>
        <v>0</v>
      </c>
      <c r="CO42">
        <f>SUM('Yearly Emission'!CL$14:'Yearly Emission'!CL18)</f>
        <v>0</v>
      </c>
      <c r="CP42">
        <f>SUM('Yearly Emission'!CM$14:'Yearly Emission'!CM18)</f>
        <v>0</v>
      </c>
      <c r="CQ42">
        <f>SUM('Yearly Emission'!CN$14:'Yearly Emission'!CN18)</f>
        <v>0</v>
      </c>
      <c r="CR42">
        <f>SUM('Yearly Emission'!CO$14:'Yearly Emission'!CO18)</f>
        <v>0</v>
      </c>
      <c r="CS42">
        <f>SUM('Yearly Emission'!CP$14:'Yearly Emission'!CP18)</f>
        <v>0</v>
      </c>
      <c r="CT42">
        <f>SUM('Yearly Emission'!CQ$14:'Yearly Emission'!CQ18)</f>
        <v>0</v>
      </c>
      <c r="CU42">
        <f>SUM('Yearly Emission'!CR$14:'Yearly Emission'!CR18)</f>
        <v>0</v>
      </c>
      <c r="CV42">
        <f>SUM('Yearly Emission'!CS$14:'Yearly Emission'!CS18)</f>
        <v>0</v>
      </c>
      <c r="CW42">
        <f>SUM('Yearly Emission'!CT$14:'Yearly Emission'!CT18)</f>
        <v>0</v>
      </c>
      <c r="CX42">
        <f>SUM('Yearly Emission'!CU$14:'Yearly Emission'!CU18)</f>
        <v>0</v>
      </c>
      <c r="CY42">
        <f>SUM('Yearly Emission'!CV$14:'Yearly Emission'!CV18)</f>
        <v>0</v>
      </c>
      <c r="CZ42">
        <f>SUM('Yearly Emission'!CW$14:'Yearly Emission'!CW18)</f>
        <v>0</v>
      </c>
      <c r="DA42">
        <f>SUM('Yearly Emission'!CX$14:'Yearly Emission'!CX18)</f>
        <v>0</v>
      </c>
      <c r="DB42">
        <f>SUM('Yearly Emission'!CY$14:'Yearly Emission'!CY18)</f>
        <v>0</v>
      </c>
      <c r="DC42">
        <f>SUM('Yearly Emission'!CZ$14:'Yearly Emission'!CZ18)</f>
        <v>0</v>
      </c>
      <c r="DE42">
        <f>SUM('Yearly Emission'!DB$14:'Yearly Emission'!DB18)</f>
        <v>0</v>
      </c>
      <c r="DF42">
        <f>SUM('Yearly Emission'!DC$14:'Yearly Emission'!DC18)</f>
        <v>0</v>
      </c>
      <c r="DG42">
        <f>SUM('Yearly Emission'!DD$14:'Yearly Emission'!DD18)</f>
        <v>0</v>
      </c>
      <c r="DH42">
        <f>SUM('Yearly Emission'!DE$14:'Yearly Emission'!DE18)</f>
        <v>0</v>
      </c>
      <c r="DI42">
        <f>SUM('Yearly Emission'!DF$14:'Yearly Emission'!DF18)</f>
        <v>0</v>
      </c>
      <c r="DJ42">
        <f>SUM('Yearly Emission'!DG$14:'Yearly Emission'!DG18)</f>
        <v>0</v>
      </c>
      <c r="DK42">
        <f>SUM('Yearly Emission'!DH$14:'Yearly Emission'!DH18)</f>
        <v>0</v>
      </c>
      <c r="DL42">
        <f>SUM('Yearly Emission'!DI$14:'Yearly Emission'!DI18)</f>
        <v>0</v>
      </c>
      <c r="DM42">
        <f>SUM('Yearly Emission'!DJ$14:'Yearly Emission'!DJ18)</f>
        <v>0</v>
      </c>
      <c r="DN42">
        <f>SUM('Yearly Emission'!DK$14:'Yearly Emission'!DK18)</f>
        <v>0</v>
      </c>
      <c r="DO42">
        <f>SUM('Yearly Emission'!DL$14:'Yearly Emission'!DL18)</f>
        <v>0</v>
      </c>
      <c r="DP42">
        <f>SUM('Yearly Emission'!DM$14:'Yearly Emission'!DM18)</f>
        <v>0</v>
      </c>
      <c r="DQ42">
        <f>SUM('Yearly Emission'!DN$14:'Yearly Emission'!DN18)</f>
        <v>0</v>
      </c>
      <c r="DR42">
        <f>SUM('Yearly Emission'!DO$14:'Yearly Emission'!DO18)</f>
        <v>0</v>
      </c>
      <c r="DS42">
        <f>SUM('Yearly Emission'!DP$14:'Yearly Emission'!DP18)</f>
        <v>0</v>
      </c>
      <c r="DT42">
        <f>SUM('Yearly Emission'!DQ$14:'Yearly Emission'!DQ18)</f>
        <v>0</v>
      </c>
      <c r="DV42">
        <f>SUM('Yearly Emission'!DS$14:'Yearly Emission'!DS18)</f>
        <v>0</v>
      </c>
      <c r="DW42">
        <f>SUM('Yearly Emission'!DT$14:'Yearly Emission'!DT18)</f>
        <v>0</v>
      </c>
      <c r="DX42">
        <f>SUM('Yearly Emission'!DU$14:'Yearly Emission'!DU18)</f>
        <v>0</v>
      </c>
      <c r="DY42">
        <f>SUM('Yearly Emission'!DV$14:'Yearly Emission'!DV18)</f>
        <v>0</v>
      </c>
      <c r="DZ42">
        <f>SUM('Yearly Emission'!DW$14:'Yearly Emission'!DW18)</f>
        <v>0</v>
      </c>
      <c r="EA42">
        <f>SUM('Yearly Emission'!DX$14:'Yearly Emission'!DX18)</f>
        <v>0</v>
      </c>
      <c r="EB42">
        <f>SUM('Yearly Emission'!DY$14:'Yearly Emission'!DY18)</f>
        <v>0</v>
      </c>
      <c r="EC42">
        <f>SUM('Yearly Emission'!DZ$14:'Yearly Emission'!DZ18)</f>
        <v>0</v>
      </c>
      <c r="ED42">
        <f>SUM('Yearly Emission'!EA$14:'Yearly Emission'!EA18)</f>
        <v>0</v>
      </c>
      <c r="EE42">
        <f>SUM('Yearly Emission'!EB$14:'Yearly Emission'!EB18)</f>
        <v>0</v>
      </c>
      <c r="EF42">
        <f>SUM('Yearly Emission'!EC$14:'Yearly Emission'!EC18)</f>
        <v>0</v>
      </c>
      <c r="EG42">
        <f>SUM('Yearly Emission'!ED$14:'Yearly Emission'!ED18)</f>
        <v>0</v>
      </c>
      <c r="EH42">
        <f>SUM('Yearly Emission'!EE$14:'Yearly Emission'!EE18)</f>
        <v>0</v>
      </c>
      <c r="EI42">
        <f>SUM('Yearly Emission'!EF$14:'Yearly Emission'!EF18)</f>
        <v>0</v>
      </c>
      <c r="EJ42">
        <f>SUM('Yearly Emission'!EG$14:'Yearly Emission'!EG18)</f>
        <v>0</v>
      </c>
      <c r="EK42">
        <f>SUM('Yearly Emission'!EH$14:'Yearly Emission'!EH18)</f>
        <v>0</v>
      </c>
      <c r="EM42">
        <f>SUM('Yearly Emission'!EJ$14:'Yearly Emission'!EJ18)</f>
        <v>0</v>
      </c>
      <c r="EN42">
        <f>SUM('Yearly Emission'!EK$14:'Yearly Emission'!EK18)</f>
        <v>0</v>
      </c>
      <c r="EO42">
        <f>SUM('Yearly Emission'!EL$14:'Yearly Emission'!EL18)</f>
        <v>0</v>
      </c>
      <c r="EP42">
        <f>SUM('Yearly Emission'!EM$14:'Yearly Emission'!EM18)</f>
        <v>0</v>
      </c>
      <c r="EQ42">
        <f>SUM('Yearly Emission'!EN$14:'Yearly Emission'!EN18)</f>
        <v>0</v>
      </c>
      <c r="ER42">
        <f>SUM('Yearly Emission'!EO$14:'Yearly Emission'!EO18)</f>
        <v>0</v>
      </c>
      <c r="ES42">
        <f>SUM('Yearly Emission'!EP$14:'Yearly Emission'!EP18)</f>
        <v>0</v>
      </c>
      <c r="ET42">
        <f>SUM('Yearly Emission'!EQ$14:'Yearly Emission'!EQ18)</f>
        <v>0</v>
      </c>
      <c r="EU42">
        <f>SUM('Yearly Emission'!ER$14:'Yearly Emission'!ER18)</f>
        <v>0</v>
      </c>
      <c r="EV42">
        <f>SUM('Yearly Emission'!ES$14:'Yearly Emission'!ES18)</f>
        <v>0</v>
      </c>
      <c r="EW42">
        <f>SUM('Yearly Emission'!ET$14:'Yearly Emission'!ET18)</f>
        <v>0</v>
      </c>
      <c r="EX42">
        <f>SUM('Yearly Emission'!EU$14:'Yearly Emission'!EU18)</f>
        <v>0</v>
      </c>
      <c r="EY42">
        <f>SUM('Yearly Emission'!EV$14:'Yearly Emission'!EV18)</f>
        <v>0</v>
      </c>
      <c r="EZ42">
        <f>SUM('Yearly Emission'!EW$14:'Yearly Emission'!EW18)</f>
        <v>0</v>
      </c>
      <c r="FA42">
        <f>SUM('Yearly Emission'!EX$14:'Yearly Emission'!EX18)</f>
        <v>0</v>
      </c>
      <c r="FB42">
        <f>SUM('Yearly Emission'!EY$14:'Yearly Emission'!EY18)</f>
        <v>0</v>
      </c>
      <c r="FD42">
        <f>SUM('Yearly Emission'!FA$14:'Yearly Emission'!FA18)</f>
        <v>0</v>
      </c>
      <c r="FE42">
        <f>SUM('Yearly Emission'!FB$14:'Yearly Emission'!FB18)</f>
        <v>0</v>
      </c>
      <c r="FF42">
        <f>SUM('Yearly Emission'!FC$14:'Yearly Emission'!FC18)</f>
        <v>0</v>
      </c>
      <c r="FG42">
        <f>SUM('Yearly Emission'!FD$14:'Yearly Emission'!FD18)</f>
        <v>0</v>
      </c>
      <c r="FH42">
        <f>SUM('Yearly Emission'!FE$14:'Yearly Emission'!FE18)</f>
        <v>0</v>
      </c>
      <c r="FI42">
        <f>SUM('Yearly Emission'!FF$14:'Yearly Emission'!FF18)</f>
        <v>0</v>
      </c>
      <c r="FJ42">
        <f>SUM('Yearly Emission'!FG$14:'Yearly Emission'!FG18)</f>
        <v>0</v>
      </c>
      <c r="FK42">
        <f>SUM('Yearly Emission'!FH$14:'Yearly Emission'!FH18)</f>
        <v>0</v>
      </c>
      <c r="FL42">
        <f>SUM('Yearly Emission'!FI$14:'Yearly Emission'!FI18)</f>
        <v>0</v>
      </c>
      <c r="FM42">
        <f>SUM('Yearly Emission'!FJ$14:'Yearly Emission'!FJ18)</f>
        <v>0</v>
      </c>
      <c r="FN42">
        <f>SUM('Yearly Emission'!FK$14:'Yearly Emission'!FK18)</f>
        <v>0</v>
      </c>
      <c r="FO42">
        <f>SUM('Yearly Emission'!FL$14:'Yearly Emission'!FL18)</f>
        <v>0</v>
      </c>
      <c r="FP42">
        <f>SUM('Yearly Emission'!FM$14:'Yearly Emission'!FM18)</f>
        <v>0</v>
      </c>
      <c r="FQ42">
        <f>SUM('Yearly Emission'!FN$14:'Yearly Emission'!FN18)</f>
        <v>0</v>
      </c>
      <c r="FR42">
        <f>SUM('Yearly Emission'!FO$14:'Yearly Emission'!FO18)</f>
        <v>0</v>
      </c>
      <c r="FS42">
        <f>SUM('Yearly Emission'!FP$14:'Yearly Emission'!FP18)</f>
        <v>0</v>
      </c>
      <c r="FV42">
        <f>SUM('Yearly Emission'!FS$14:'Yearly Emission'!FS18)</f>
        <v>10115</v>
      </c>
      <c r="FW42">
        <f>SUM('Yearly Emission'!FT$14:'Yearly Emission'!FT18)</f>
        <v>0</v>
      </c>
      <c r="FX42">
        <f>SUM('Yearly Emission'!FU$14:'Yearly Emission'!FU18)</f>
        <v>0</v>
      </c>
      <c r="FY42">
        <f>SUM('Yearly Emission'!FV$14:'Yearly Emission'!FV18)</f>
        <v>0</v>
      </c>
      <c r="FZ42">
        <f>SUM('Yearly Emission'!FW$14:'Yearly Emission'!FW18)</f>
        <v>0</v>
      </c>
      <c r="GA42">
        <f>SUM('Yearly Emission'!FX$14:'Yearly Emission'!FX18)</f>
        <v>0</v>
      </c>
      <c r="GB42">
        <f>SUM('Yearly Emission'!FY$14:'Yearly Emission'!FY18)</f>
        <v>0</v>
      </c>
      <c r="GC42">
        <f>SUM('Yearly Emission'!FZ$14:'Yearly Emission'!FZ18)</f>
        <v>0</v>
      </c>
      <c r="GD42">
        <f>SUM('Yearly Emission'!GA$14:'Yearly Emission'!GA18)</f>
        <v>0</v>
      </c>
      <c r="GE42">
        <f>SUM('Yearly Emission'!GB$14:'Yearly Emission'!GB18)</f>
        <v>0</v>
      </c>
      <c r="GF42">
        <f>SUM('Yearly Emission'!GC$14:'Yearly Emission'!GC18)</f>
        <v>0</v>
      </c>
      <c r="GG42">
        <f>SUM('Yearly Emission'!GD$14:'Yearly Emission'!GD18)</f>
        <v>0</v>
      </c>
      <c r="GH42">
        <f>SUM('Yearly Emission'!GE$14:'Yearly Emission'!GE18)</f>
        <v>0</v>
      </c>
      <c r="GI42">
        <f>SUM('Yearly Emission'!GF$14:'Yearly Emission'!GF18)</f>
        <v>0</v>
      </c>
      <c r="GJ42">
        <f>SUM('Yearly Emission'!GG$14:'Yearly Emission'!GG18)</f>
        <v>0</v>
      </c>
      <c r="GK42">
        <f>SUM('Yearly Emission'!GH$14:'Yearly Emission'!GH18)</f>
        <v>0</v>
      </c>
      <c r="GL42">
        <f>SUM('Yearly Emission'!GI$14:'Yearly Emission'!GI18)</f>
        <v>0</v>
      </c>
      <c r="GN42">
        <f>SUM('Yearly Emission'!GK$14:'Yearly Emission'!GK18)</f>
        <v>0</v>
      </c>
      <c r="GO42">
        <f>SUM('Yearly Emission'!GL$14:'Yearly Emission'!GL18)</f>
        <v>0</v>
      </c>
      <c r="GP42">
        <f>SUM('Yearly Emission'!GM$14:'Yearly Emission'!GM18)</f>
        <v>0</v>
      </c>
      <c r="GQ42">
        <f>SUM('Yearly Emission'!GN$14:'Yearly Emission'!GN18)</f>
        <v>0</v>
      </c>
      <c r="GR42">
        <f>SUM('Yearly Emission'!GO$14:'Yearly Emission'!GO18)</f>
        <v>0</v>
      </c>
      <c r="GS42">
        <f>SUM('Yearly Emission'!GP$14:'Yearly Emission'!GP18)</f>
        <v>0</v>
      </c>
      <c r="GT42">
        <f>SUM('Yearly Emission'!GQ$14:'Yearly Emission'!GQ18)</f>
        <v>0</v>
      </c>
      <c r="GU42">
        <f>SUM('Yearly Emission'!GR$14:'Yearly Emission'!GR18)</f>
        <v>0</v>
      </c>
      <c r="GV42">
        <f>SUM('Yearly Emission'!GS$14:'Yearly Emission'!GS18)</f>
        <v>0</v>
      </c>
      <c r="GW42">
        <f>SUM('Yearly Emission'!GT$14:'Yearly Emission'!GT18)</f>
        <v>0</v>
      </c>
      <c r="GX42">
        <f>SUM('Yearly Emission'!GU$14:'Yearly Emission'!GU18)</f>
        <v>0</v>
      </c>
      <c r="GY42">
        <f>SUM('Yearly Emission'!GV$14:'Yearly Emission'!GV18)</f>
        <v>0</v>
      </c>
      <c r="GZ42">
        <f>SUM('Yearly Emission'!GW$14:'Yearly Emission'!GW18)</f>
        <v>0</v>
      </c>
      <c r="HA42">
        <f>SUM('Yearly Emission'!GX$14:'Yearly Emission'!GX18)</f>
        <v>0</v>
      </c>
      <c r="HB42">
        <f>SUM('Yearly Emission'!GY$14:'Yearly Emission'!GY18)</f>
        <v>0</v>
      </c>
      <c r="HC42">
        <f>SUM('Yearly Emission'!GZ$14:'Yearly Emission'!GZ18)</f>
        <v>0</v>
      </c>
      <c r="HE42">
        <f>SUM('Yearly Emission'!HB$14:'Yearly Emission'!HB18)</f>
        <v>0</v>
      </c>
      <c r="HF42">
        <f>SUM('Yearly Emission'!HC$14:'Yearly Emission'!HC18)</f>
        <v>0</v>
      </c>
      <c r="HG42">
        <f>SUM('Yearly Emission'!HD$14:'Yearly Emission'!HD18)</f>
        <v>0</v>
      </c>
      <c r="HH42">
        <f>SUM('Yearly Emission'!HE$14:'Yearly Emission'!HE18)</f>
        <v>0</v>
      </c>
      <c r="HI42">
        <f>SUM('Yearly Emission'!HF$14:'Yearly Emission'!HF18)</f>
        <v>0</v>
      </c>
      <c r="HJ42">
        <f>SUM('Yearly Emission'!HG$14:'Yearly Emission'!HG18)</f>
        <v>0</v>
      </c>
      <c r="HK42">
        <f>SUM('Yearly Emission'!HH$14:'Yearly Emission'!HH18)</f>
        <v>0</v>
      </c>
      <c r="HL42">
        <f>SUM('Yearly Emission'!HI$14:'Yearly Emission'!HI18)</f>
        <v>0</v>
      </c>
      <c r="HM42">
        <f>SUM('Yearly Emission'!HJ$14:'Yearly Emission'!HJ18)</f>
        <v>0</v>
      </c>
      <c r="HN42">
        <f>SUM('Yearly Emission'!HK$14:'Yearly Emission'!HK18)</f>
        <v>0</v>
      </c>
      <c r="HO42">
        <f>SUM('Yearly Emission'!HL$14:'Yearly Emission'!HL18)</f>
        <v>0</v>
      </c>
      <c r="HP42">
        <f>SUM('Yearly Emission'!HM$14:'Yearly Emission'!HM18)</f>
        <v>0</v>
      </c>
      <c r="HQ42">
        <f>SUM('Yearly Emission'!HN$14:'Yearly Emission'!HN18)</f>
        <v>0</v>
      </c>
      <c r="HR42">
        <f>SUM('Yearly Emission'!HO$14:'Yearly Emission'!HO18)</f>
        <v>0</v>
      </c>
      <c r="HS42">
        <f>SUM('Yearly Emission'!HP$14:'Yearly Emission'!HP18)</f>
        <v>0</v>
      </c>
      <c r="HT42">
        <f>SUM('Yearly Emission'!HQ$14:'Yearly Emission'!HQ18)</f>
        <v>0</v>
      </c>
      <c r="HV42">
        <f>SUM('Yearly Emission'!HS$14:'Yearly Emission'!HS18)</f>
        <v>0</v>
      </c>
      <c r="HW42">
        <f>SUM('Yearly Emission'!HT$14:'Yearly Emission'!HT18)</f>
        <v>0</v>
      </c>
      <c r="HX42">
        <f>SUM('Yearly Emission'!HU$14:'Yearly Emission'!HU18)</f>
        <v>0</v>
      </c>
      <c r="HY42">
        <f>SUM('Yearly Emission'!HV$14:'Yearly Emission'!HV18)</f>
        <v>0</v>
      </c>
      <c r="HZ42">
        <f>SUM('Yearly Emission'!HW$14:'Yearly Emission'!HW18)</f>
        <v>0</v>
      </c>
      <c r="IA42">
        <f>SUM('Yearly Emission'!HX$14:'Yearly Emission'!HX18)</f>
        <v>0</v>
      </c>
      <c r="IB42">
        <f>SUM('Yearly Emission'!HY$14:'Yearly Emission'!HY18)</f>
        <v>0</v>
      </c>
      <c r="IC42">
        <f>SUM('Yearly Emission'!HZ$14:'Yearly Emission'!HZ18)</f>
        <v>0</v>
      </c>
      <c r="ID42">
        <f>SUM('Yearly Emission'!IA$14:'Yearly Emission'!IA18)</f>
        <v>0</v>
      </c>
      <c r="IE42">
        <f>SUM('Yearly Emission'!IB$14:'Yearly Emission'!IB18)</f>
        <v>0</v>
      </c>
      <c r="IF42">
        <f>SUM('Yearly Emission'!IC$14:'Yearly Emission'!IC18)</f>
        <v>0</v>
      </c>
      <c r="IG42">
        <f>SUM('Yearly Emission'!ID$14:'Yearly Emission'!ID18)</f>
        <v>0</v>
      </c>
      <c r="IH42">
        <f>SUM('Yearly Emission'!IE$14:'Yearly Emission'!IE18)</f>
        <v>0</v>
      </c>
      <c r="II42">
        <f>SUM('Yearly Emission'!IF$14:'Yearly Emission'!IF18)</f>
        <v>0</v>
      </c>
      <c r="IJ42">
        <f>SUM('Yearly Emission'!IG$14:'Yearly Emission'!IG18)</f>
        <v>0</v>
      </c>
      <c r="IK42">
        <f>SUM('Yearly Emission'!IH$14:'Yearly Emission'!IH18)</f>
        <v>0</v>
      </c>
      <c r="IM42">
        <f>SUM('Yearly Emission'!IJ$14:'Yearly Emission'!IJ18)</f>
        <v>0</v>
      </c>
      <c r="IN42">
        <f>SUM('Yearly Emission'!IK$14:'Yearly Emission'!IK18)</f>
        <v>0</v>
      </c>
      <c r="IO42">
        <f>SUM('Yearly Emission'!IL$14:'Yearly Emission'!IL18)</f>
        <v>0</v>
      </c>
      <c r="IP42">
        <f>SUM('Yearly Emission'!IM$14:'Yearly Emission'!IM18)</f>
        <v>0</v>
      </c>
      <c r="IQ42">
        <f>SUM('Yearly Emission'!IN$14:'Yearly Emission'!IN18)</f>
        <v>0</v>
      </c>
      <c r="IR42">
        <f>SUM('Yearly Emission'!IO$14:'Yearly Emission'!IO18)</f>
        <v>0</v>
      </c>
      <c r="IS42">
        <f>SUM('Yearly Emission'!IP$14:'Yearly Emission'!IP18)</f>
        <v>0</v>
      </c>
      <c r="IT42">
        <f>SUM('Yearly Emission'!IQ$14:'Yearly Emission'!IQ18)</f>
        <v>0</v>
      </c>
      <c r="IU42">
        <f>SUM('Yearly Emission'!IR$14:'Yearly Emission'!IR18)</f>
        <v>0</v>
      </c>
      <c r="IV42">
        <f>SUM('Yearly Emission'!IS$14:'Yearly Emission'!IS18)</f>
        <v>0</v>
      </c>
      <c r="IW42">
        <f>SUM('Yearly Emission'!IT$14:'Yearly Emission'!IT18)</f>
        <v>0</v>
      </c>
      <c r="IX42">
        <f>SUM('Yearly Emission'!IU$14:'Yearly Emission'!IU18)</f>
        <v>0</v>
      </c>
      <c r="IY42">
        <f>SUM('Yearly Emission'!IV$14:'Yearly Emission'!IV18)</f>
        <v>0</v>
      </c>
      <c r="IZ42">
        <f>SUM('Yearly Emission'!IW$14:'Yearly Emission'!IW18)</f>
        <v>0</v>
      </c>
      <c r="JA42">
        <f>SUM('Yearly Emission'!IX$14:'Yearly Emission'!IX18)</f>
        <v>0</v>
      </c>
      <c r="JB42">
        <f>SUM('Yearly Emission'!IY$14:'Yearly Emission'!IY18)</f>
        <v>0</v>
      </c>
    </row>
    <row r="43" spans="1:262" x14ac:dyDescent="0.25">
      <c r="A43">
        <v>2033</v>
      </c>
      <c r="B43" t="s">
        <v>47</v>
      </c>
      <c r="D43">
        <v>2026</v>
      </c>
      <c r="E43">
        <f>SUM('Yearly Emission'!B$14:'Yearly Emission'!B19)</f>
        <v>0</v>
      </c>
      <c r="F43">
        <f>SUM('Yearly Emission'!C$14:'Yearly Emission'!C19)</f>
        <v>0</v>
      </c>
      <c r="G43">
        <f>SUM('Yearly Emission'!D$14:'Yearly Emission'!D19)</f>
        <v>0</v>
      </c>
      <c r="H43">
        <f>SUM('Yearly Emission'!E$14:'Yearly Emission'!E19)</f>
        <v>0</v>
      </c>
      <c r="I43">
        <f>SUM('Yearly Emission'!F$14:'Yearly Emission'!F19)</f>
        <v>0</v>
      </c>
      <c r="J43">
        <f>SUM('Yearly Emission'!G$14:'Yearly Emission'!G19)</f>
        <v>0</v>
      </c>
      <c r="K43">
        <f>SUM('Yearly Emission'!H$14:'Yearly Emission'!H19)</f>
        <v>0</v>
      </c>
      <c r="L43">
        <f>SUM('Yearly Emission'!I$14:'Yearly Emission'!I19)</f>
        <v>0</v>
      </c>
      <c r="M43">
        <f>SUM('Yearly Emission'!J$14:'Yearly Emission'!J19)</f>
        <v>0</v>
      </c>
      <c r="N43">
        <f>SUM('Yearly Emission'!K$14:'Yearly Emission'!K19)</f>
        <v>0</v>
      </c>
      <c r="O43">
        <f>SUM('Yearly Emission'!L$14:'Yearly Emission'!L19)</f>
        <v>0</v>
      </c>
      <c r="P43">
        <f>SUM('Yearly Emission'!M$14:'Yearly Emission'!M19)</f>
        <v>0</v>
      </c>
      <c r="Q43">
        <f>SUM('Yearly Emission'!N$14:'Yearly Emission'!N19)</f>
        <v>0</v>
      </c>
      <c r="R43">
        <f>SUM('Yearly Emission'!O$14:'Yearly Emission'!O19)</f>
        <v>0</v>
      </c>
      <c r="S43">
        <f>SUM('Yearly Emission'!P$14:'Yearly Emission'!P19)</f>
        <v>0</v>
      </c>
      <c r="T43">
        <f>SUM('Yearly Emission'!Q$14:'Yearly Emission'!Q19)</f>
        <v>0</v>
      </c>
      <c r="V43">
        <f>SUM('Yearly Emission'!S$14:'Yearly Emission'!S19)</f>
        <v>0</v>
      </c>
      <c r="W43">
        <f>SUM('Yearly Emission'!T$14:'Yearly Emission'!T19)</f>
        <v>0</v>
      </c>
      <c r="X43">
        <f>SUM('Yearly Emission'!U$14:'Yearly Emission'!U19)</f>
        <v>0</v>
      </c>
      <c r="Y43">
        <f>SUM('Yearly Emission'!V$14:'Yearly Emission'!V19)</f>
        <v>0</v>
      </c>
      <c r="Z43">
        <f>SUM('Yearly Emission'!W$14:'Yearly Emission'!W19)</f>
        <v>0</v>
      </c>
      <c r="AA43">
        <f>SUM('Yearly Emission'!X$14:'Yearly Emission'!X19)</f>
        <v>0</v>
      </c>
      <c r="AB43">
        <f>SUM('Yearly Emission'!Y$14:'Yearly Emission'!Y19)</f>
        <v>0</v>
      </c>
      <c r="AC43">
        <f>SUM('Yearly Emission'!Z$14:'Yearly Emission'!Z19)</f>
        <v>0</v>
      </c>
      <c r="AD43">
        <f>SUM('Yearly Emission'!AA$14:'Yearly Emission'!AA19)</f>
        <v>0</v>
      </c>
      <c r="AE43">
        <f>SUM('Yearly Emission'!AB$14:'Yearly Emission'!AB19)</f>
        <v>0</v>
      </c>
      <c r="AF43">
        <f>SUM('Yearly Emission'!AC$14:'Yearly Emission'!AC19)</f>
        <v>0</v>
      </c>
      <c r="AG43">
        <f>SUM('Yearly Emission'!AD$14:'Yearly Emission'!AD19)</f>
        <v>0</v>
      </c>
      <c r="AH43">
        <f>SUM('Yearly Emission'!AE$14:'Yearly Emission'!AE19)</f>
        <v>0</v>
      </c>
      <c r="AI43">
        <f>SUM('Yearly Emission'!AF$14:'Yearly Emission'!AF19)</f>
        <v>0</v>
      </c>
      <c r="AJ43">
        <f>SUM('Yearly Emission'!AG$14:'Yearly Emission'!AG19)</f>
        <v>0</v>
      </c>
      <c r="AK43">
        <f>SUM('Yearly Emission'!AH$14:'Yearly Emission'!AH19)</f>
        <v>0</v>
      </c>
      <c r="AM43">
        <f>SUM('Yearly Emission'!AJ$14:'Yearly Emission'!AJ19)</f>
        <v>0</v>
      </c>
      <c r="AN43">
        <f>SUM('Yearly Emission'!AK$14:'Yearly Emission'!AK19)</f>
        <v>0</v>
      </c>
      <c r="AO43">
        <f>SUM('Yearly Emission'!AL$14:'Yearly Emission'!AL19)</f>
        <v>0</v>
      </c>
      <c r="AP43">
        <f>SUM('Yearly Emission'!AM$14:'Yearly Emission'!AM19)</f>
        <v>0</v>
      </c>
      <c r="AQ43">
        <f>SUM('Yearly Emission'!AN$14:'Yearly Emission'!AN19)</f>
        <v>0</v>
      </c>
      <c r="AR43">
        <f>SUM('Yearly Emission'!AO$14:'Yearly Emission'!AO19)</f>
        <v>0</v>
      </c>
      <c r="AS43">
        <f>SUM('Yearly Emission'!AP$14:'Yearly Emission'!AP19)</f>
        <v>0</v>
      </c>
      <c r="AT43">
        <f>SUM('Yearly Emission'!AQ$14:'Yearly Emission'!AQ19)</f>
        <v>0</v>
      </c>
      <c r="AU43">
        <f>SUM('Yearly Emission'!AR$14:'Yearly Emission'!AR19)</f>
        <v>0</v>
      </c>
      <c r="AV43">
        <f>SUM('Yearly Emission'!AS$14:'Yearly Emission'!AS19)</f>
        <v>0</v>
      </c>
      <c r="AW43">
        <f>SUM('Yearly Emission'!AT$14:'Yearly Emission'!AT19)</f>
        <v>0</v>
      </c>
      <c r="AX43">
        <f>SUM('Yearly Emission'!AU$14:'Yearly Emission'!AU19)</f>
        <v>0</v>
      </c>
      <c r="AY43">
        <f>SUM('Yearly Emission'!AV$14:'Yearly Emission'!AV19)</f>
        <v>0</v>
      </c>
      <c r="AZ43">
        <f>SUM('Yearly Emission'!AW$14:'Yearly Emission'!AW19)</f>
        <v>0</v>
      </c>
      <c r="BA43">
        <f>SUM('Yearly Emission'!AX$14:'Yearly Emission'!AX19)</f>
        <v>0</v>
      </c>
      <c r="BB43">
        <f>SUM('Yearly Emission'!AY$14:'Yearly Emission'!AY19)</f>
        <v>0</v>
      </c>
      <c r="BD43">
        <f>SUM('Yearly Emission'!BA$14:'Yearly Emission'!BA19)</f>
        <v>0</v>
      </c>
      <c r="BE43">
        <f>SUM('Yearly Emission'!BB$14:'Yearly Emission'!BB19)</f>
        <v>0</v>
      </c>
      <c r="BF43">
        <f>SUM('Yearly Emission'!BC$14:'Yearly Emission'!BC19)</f>
        <v>0</v>
      </c>
      <c r="BG43">
        <f>SUM('Yearly Emission'!BD$14:'Yearly Emission'!BD19)</f>
        <v>0</v>
      </c>
      <c r="BH43">
        <f>SUM('Yearly Emission'!BE$14:'Yearly Emission'!BE19)</f>
        <v>0</v>
      </c>
      <c r="BI43">
        <f>SUM('Yearly Emission'!BF$14:'Yearly Emission'!BF19)</f>
        <v>0</v>
      </c>
      <c r="BJ43">
        <f>SUM('Yearly Emission'!BG$14:'Yearly Emission'!BG19)</f>
        <v>0</v>
      </c>
      <c r="BK43">
        <f>SUM('Yearly Emission'!BH$14:'Yearly Emission'!BH19)</f>
        <v>0</v>
      </c>
      <c r="BL43">
        <f>SUM('Yearly Emission'!BI$14:'Yearly Emission'!BI19)</f>
        <v>0</v>
      </c>
      <c r="BM43">
        <f>SUM('Yearly Emission'!BJ$14:'Yearly Emission'!BJ19)</f>
        <v>0</v>
      </c>
      <c r="BN43">
        <f>SUM('Yearly Emission'!BK$14:'Yearly Emission'!BK19)</f>
        <v>0</v>
      </c>
      <c r="BO43">
        <f>SUM('Yearly Emission'!BL$14:'Yearly Emission'!BL19)</f>
        <v>0</v>
      </c>
      <c r="BP43">
        <f>SUM('Yearly Emission'!BM$14:'Yearly Emission'!BM19)</f>
        <v>0</v>
      </c>
      <c r="BQ43">
        <f>SUM('Yearly Emission'!BN$14:'Yearly Emission'!BN19)</f>
        <v>0</v>
      </c>
      <c r="BR43">
        <f>SUM('Yearly Emission'!BO$14:'Yearly Emission'!BO19)</f>
        <v>0</v>
      </c>
      <c r="BS43">
        <f>SUM('Yearly Emission'!BP$14:'Yearly Emission'!BP19)</f>
        <v>0</v>
      </c>
      <c r="BU43">
        <f>SUM('Yearly Emission'!BR$14:'Yearly Emission'!BR19)</f>
        <v>0</v>
      </c>
      <c r="BV43">
        <f>SUM('Yearly Emission'!BS$14:'Yearly Emission'!BS19)</f>
        <v>0</v>
      </c>
      <c r="BW43">
        <f>SUM('Yearly Emission'!BT$14:'Yearly Emission'!BT19)</f>
        <v>0</v>
      </c>
      <c r="BX43">
        <f>SUM('Yearly Emission'!BU$14:'Yearly Emission'!BU19)</f>
        <v>0</v>
      </c>
      <c r="BY43">
        <f>SUM('Yearly Emission'!BV$14:'Yearly Emission'!BV19)</f>
        <v>0</v>
      </c>
      <c r="BZ43">
        <f>SUM('Yearly Emission'!BW$14:'Yearly Emission'!BW19)</f>
        <v>0</v>
      </c>
      <c r="CA43">
        <f>SUM('Yearly Emission'!BX$14:'Yearly Emission'!BX19)</f>
        <v>0</v>
      </c>
      <c r="CB43">
        <f>SUM('Yearly Emission'!BY$14:'Yearly Emission'!BY19)</f>
        <v>0</v>
      </c>
      <c r="CC43">
        <f>SUM('Yearly Emission'!BZ$14:'Yearly Emission'!BZ19)</f>
        <v>0</v>
      </c>
      <c r="CD43">
        <f>SUM('Yearly Emission'!CA$14:'Yearly Emission'!CA19)</f>
        <v>0</v>
      </c>
      <c r="CE43">
        <f>SUM('Yearly Emission'!CB$14:'Yearly Emission'!CB19)</f>
        <v>0</v>
      </c>
      <c r="CF43">
        <f>SUM('Yearly Emission'!CC$14:'Yearly Emission'!CC19)</f>
        <v>0</v>
      </c>
      <c r="CG43">
        <f>SUM('Yearly Emission'!CD$14:'Yearly Emission'!CD19)</f>
        <v>0</v>
      </c>
      <c r="CH43">
        <f>SUM('Yearly Emission'!CE$14:'Yearly Emission'!CE19)</f>
        <v>0</v>
      </c>
      <c r="CI43">
        <f>SUM('Yearly Emission'!CF$14:'Yearly Emission'!CF19)</f>
        <v>0</v>
      </c>
      <c r="CJ43">
        <f>SUM('Yearly Emission'!CG$14:'Yearly Emission'!CG19)</f>
        <v>0</v>
      </c>
      <c r="CM43">
        <f>SUM('Yearly Emission'!CJ$14:'Yearly Emission'!CJ19)</f>
        <v>12141</v>
      </c>
      <c r="CN43">
        <f>SUM('Yearly Emission'!CK$14:'Yearly Emission'!CK19)</f>
        <v>0</v>
      </c>
      <c r="CO43">
        <f>SUM('Yearly Emission'!CL$14:'Yearly Emission'!CL19)</f>
        <v>0</v>
      </c>
      <c r="CP43">
        <f>SUM('Yearly Emission'!CM$14:'Yearly Emission'!CM19)</f>
        <v>0</v>
      </c>
      <c r="CQ43">
        <f>SUM('Yearly Emission'!CN$14:'Yearly Emission'!CN19)</f>
        <v>0</v>
      </c>
      <c r="CR43">
        <f>SUM('Yearly Emission'!CO$14:'Yearly Emission'!CO19)</f>
        <v>0</v>
      </c>
      <c r="CS43">
        <f>SUM('Yearly Emission'!CP$14:'Yearly Emission'!CP19)</f>
        <v>0</v>
      </c>
      <c r="CT43">
        <f>SUM('Yearly Emission'!CQ$14:'Yearly Emission'!CQ19)</f>
        <v>0</v>
      </c>
      <c r="CU43">
        <f>SUM('Yearly Emission'!CR$14:'Yearly Emission'!CR19)</f>
        <v>0</v>
      </c>
      <c r="CV43">
        <f>SUM('Yearly Emission'!CS$14:'Yearly Emission'!CS19)</f>
        <v>0</v>
      </c>
      <c r="CW43">
        <f>SUM('Yearly Emission'!CT$14:'Yearly Emission'!CT19)</f>
        <v>0</v>
      </c>
      <c r="CX43">
        <f>SUM('Yearly Emission'!CU$14:'Yearly Emission'!CU19)</f>
        <v>0</v>
      </c>
      <c r="CY43">
        <f>SUM('Yearly Emission'!CV$14:'Yearly Emission'!CV19)</f>
        <v>0</v>
      </c>
      <c r="CZ43">
        <f>SUM('Yearly Emission'!CW$14:'Yearly Emission'!CW19)</f>
        <v>0</v>
      </c>
      <c r="DA43">
        <f>SUM('Yearly Emission'!CX$14:'Yearly Emission'!CX19)</f>
        <v>0</v>
      </c>
      <c r="DB43">
        <f>SUM('Yearly Emission'!CY$14:'Yearly Emission'!CY19)</f>
        <v>0</v>
      </c>
      <c r="DC43">
        <f>SUM('Yearly Emission'!CZ$14:'Yearly Emission'!CZ19)</f>
        <v>0</v>
      </c>
      <c r="DE43">
        <f>SUM('Yearly Emission'!DB$14:'Yearly Emission'!DB19)</f>
        <v>0</v>
      </c>
      <c r="DF43">
        <f>SUM('Yearly Emission'!DC$14:'Yearly Emission'!DC19)</f>
        <v>0</v>
      </c>
      <c r="DG43">
        <f>SUM('Yearly Emission'!DD$14:'Yearly Emission'!DD19)</f>
        <v>0</v>
      </c>
      <c r="DH43">
        <f>SUM('Yearly Emission'!DE$14:'Yearly Emission'!DE19)</f>
        <v>0</v>
      </c>
      <c r="DI43">
        <f>SUM('Yearly Emission'!DF$14:'Yearly Emission'!DF19)</f>
        <v>0</v>
      </c>
      <c r="DJ43">
        <f>SUM('Yearly Emission'!DG$14:'Yearly Emission'!DG19)</f>
        <v>0</v>
      </c>
      <c r="DK43">
        <f>SUM('Yearly Emission'!DH$14:'Yearly Emission'!DH19)</f>
        <v>0</v>
      </c>
      <c r="DL43">
        <f>SUM('Yearly Emission'!DI$14:'Yearly Emission'!DI19)</f>
        <v>0</v>
      </c>
      <c r="DM43">
        <f>SUM('Yearly Emission'!DJ$14:'Yearly Emission'!DJ19)</f>
        <v>0</v>
      </c>
      <c r="DN43">
        <f>SUM('Yearly Emission'!DK$14:'Yearly Emission'!DK19)</f>
        <v>0</v>
      </c>
      <c r="DO43">
        <f>SUM('Yearly Emission'!DL$14:'Yearly Emission'!DL19)</f>
        <v>0</v>
      </c>
      <c r="DP43">
        <f>SUM('Yearly Emission'!DM$14:'Yearly Emission'!DM19)</f>
        <v>0</v>
      </c>
      <c r="DQ43">
        <f>SUM('Yearly Emission'!DN$14:'Yearly Emission'!DN19)</f>
        <v>0</v>
      </c>
      <c r="DR43">
        <f>SUM('Yearly Emission'!DO$14:'Yearly Emission'!DO19)</f>
        <v>0</v>
      </c>
      <c r="DS43">
        <f>SUM('Yearly Emission'!DP$14:'Yearly Emission'!DP19)</f>
        <v>0</v>
      </c>
      <c r="DT43">
        <f>SUM('Yearly Emission'!DQ$14:'Yearly Emission'!DQ19)</f>
        <v>0</v>
      </c>
      <c r="DV43">
        <f>SUM('Yearly Emission'!DS$14:'Yearly Emission'!DS19)</f>
        <v>0</v>
      </c>
      <c r="DW43">
        <f>SUM('Yearly Emission'!DT$14:'Yearly Emission'!DT19)</f>
        <v>0</v>
      </c>
      <c r="DX43">
        <f>SUM('Yearly Emission'!DU$14:'Yearly Emission'!DU19)</f>
        <v>0</v>
      </c>
      <c r="DY43">
        <f>SUM('Yearly Emission'!DV$14:'Yearly Emission'!DV19)</f>
        <v>0</v>
      </c>
      <c r="DZ43">
        <f>SUM('Yearly Emission'!DW$14:'Yearly Emission'!DW19)</f>
        <v>0</v>
      </c>
      <c r="EA43">
        <f>SUM('Yearly Emission'!DX$14:'Yearly Emission'!DX19)</f>
        <v>0</v>
      </c>
      <c r="EB43">
        <f>SUM('Yearly Emission'!DY$14:'Yearly Emission'!DY19)</f>
        <v>0</v>
      </c>
      <c r="EC43">
        <f>SUM('Yearly Emission'!DZ$14:'Yearly Emission'!DZ19)</f>
        <v>0</v>
      </c>
      <c r="ED43">
        <f>SUM('Yearly Emission'!EA$14:'Yearly Emission'!EA19)</f>
        <v>0</v>
      </c>
      <c r="EE43">
        <f>SUM('Yearly Emission'!EB$14:'Yearly Emission'!EB19)</f>
        <v>0</v>
      </c>
      <c r="EF43">
        <f>SUM('Yearly Emission'!EC$14:'Yearly Emission'!EC19)</f>
        <v>0</v>
      </c>
      <c r="EG43">
        <f>SUM('Yearly Emission'!ED$14:'Yearly Emission'!ED19)</f>
        <v>0</v>
      </c>
      <c r="EH43">
        <f>SUM('Yearly Emission'!EE$14:'Yearly Emission'!EE19)</f>
        <v>0</v>
      </c>
      <c r="EI43">
        <f>SUM('Yearly Emission'!EF$14:'Yearly Emission'!EF19)</f>
        <v>0</v>
      </c>
      <c r="EJ43">
        <f>SUM('Yearly Emission'!EG$14:'Yearly Emission'!EG19)</f>
        <v>0</v>
      </c>
      <c r="EK43">
        <f>SUM('Yearly Emission'!EH$14:'Yearly Emission'!EH19)</f>
        <v>0</v>
      </c>
      <c r="EM43">
        <f>SUM('Yearly Emission'!EJ$14:'Yearly Emission'!EJ19)</f>
        <v>0</v>
      </c>
      <c r="EN43">
        <f>SUM('Yearly Emission'!EK$14:'Yearly Emission'!EK19)</f>
        <v>0</v>
      </c>
      <c r="EO43">
        <f>SUM('Yearly Emission'!EL$14:'Yearly Emission'!EL19)</f>
        <v>0</v>
      </c>
      <c r="EP43">
        <f>SUM('Yearly Emission'!EM$14:'Yearly Emission'!EM19)</f>
        <v>0</v>
      </c>
      <c r="EQ43">
        <f>SUM('Yearly Emission'!EN$14:'Yearly Emission'!EN19)</f>
        <v>0</v>
      </c>
      <c r="ER43">
        <f>SUM('Yearly Emission'!EO$14:'Yearly Emission'!EO19)</f>
        <v>0</v>
      </c>
      <c r="ES43">
        <f>SUM('Yearly Emission'!EP$14:'Yearly Emission'!EP19)</f>
        <v>0</v>
      </c>
      <c r="ET43">
        <f>SUM('Yearly Emission'!EQ$14:'Yearly Emission'!EQ19)</f>
        <v>0</v>
      </c>
      <c r="EU43">
        <f>SUM('Yearly Emission'!ER$14:'Yearly Emission'!ER19)</f>
        <v>0</v>
      </c>
      <c r="EV43">
        <f>SUM('Yearly Emission'!ES$14:'Yearly Emission'!ES19)</f>
        <v>0</v>
      </c>
      <c r="EW43">
        <f>SUM('Yearly Emission'!ET$14:'Yearly Emission'!ET19)</f>
        <v>0</v>
      </c>
      <c r="EX43">
        <f>SUM('Yearly Emission'!EU$14:'Yearly Emission'!EU19)</f>
        <v>0</v>
      </c>
      <c r="EY43">
        <f>SUM('Yearly Emission'!EV$14:'Yearly Emission'!EV19)</f>
        <v>0</v>
      </c>
      <c r="EZ43">
        <f>SUM('Yearly Emission'!EW$14:'Yearly Emission'!EW19)</f>
        <v>0</v>
      </c>
      <c r="FA43">
        <f>SUM('Yearly Emission'!EX$14:'Yearly Emission'!EX19)</f>
        <v>0</v>
      </c>
      <c r="FB43">
        <f>SUM('Yearly Emission'!EY$14:'Yearly Emission'!EY19)</f>
        <v>0</v>
      </c>
      <c r="FD43">
        <f>SUM('Yearly Emission'!FA$14:'Yearly Emission'!FA19)</f>
        <v>0</v>
      </c>
      <c r="FE43">
        <f>SUM('Yearly Emission'!FB$14:'Yearly Emission'!FB19)</f>
        <v>0</v>
      </c>
      <c r="FF43">
        <f>SUM('Yearly Emission'!FC$14:'Yearly Emission'!FC19)</f>
        <v>0</v>
      </c>
      <c r="FG43">
        <f>SUM('Yearly Emission'!FD$14:'Yearly Emission'!FD19)</f>
        <v>0</v>
      </c>
      <c r="FH43">
        <f>SUM('Yearly Emission'!FE$14:'Yearly Emission'!FE19)</f>
        <v>0</v>
      </c>
      <c r="FI43">
        <f>SUM('Yearly Emission'!FF$14:'Yearly Emission'!FF19)</f>
        <v>0</v>
      </c>
      <c r="FJ43">
        <f>SUM('Yearly Emission'!FG$14:'Yearly Emission'!FG19)</f>
        <v>0</v>
      </c>
      <c r="FK43">
        <f>SUM('Yearly Emission'!FH$14:'Yearly Emission'!FH19)</f>
        <v>0</v>
      </c>
      <c r="FL43">
        <f>SUM('Yearly Emission'!FI$14:'Yearly Emission'!FI19)</f>
        <v>0</v>
      </c>
      <c r="FM43">
        <f>SUM('Yearly Emission'!FJ$14:'Yearly Emission'!FJ19)</f>
        <v>0</v>
      </c>
      <c r="FN43">
        <f>SUM('Yearly Emission'!FK$14:'Yearly Emission'!FK19)</f>
        <v>0</v>
      </c>
      <c r="FO43">
        <f>SUM('Yearly Emission'!FL$14:'Yearly Emission'!FL19)</f>
        <v>0</v>
      </c>
      <c r="FP43">
        <f>SUM('Yearly Emission'!FM$14:'Yearly Emission'!FM19)</f>
        <v>0</v>
      </c>
      <c r="FQ43">
        <f>SUM('Yearly Emission'!FN$14:'Yearly Emission'!FN19)</f>
        <v>0</v>
      </c>
      <c r="FR43">
        <f>SUM('Yearly Emission'!FO$14:'Yearly Emission'!FO19)</f>
        <v>0</v>
      </c>
      <c r="FS43">
        <f>SUM('Yearly Emission'!FP$14:'Yearly Emission'!FP19)</f>
        <v>0</v>
      </c>
      <c r="FV43">
        <f>SUM('Yearly Emission'!FS$14:'Yearly Emission'!FS19)</f>
        <v>12141</v>
      </c>
      <c r="FW43">
        <f>SUM('Yearly Emission'!FT$14:'Yearly Emission'!FT19)</f>
        <v>0</v>
      </c>
      <c r="FX43">
        <f>SUM('Yearly Emission'!FU$14:'Yearly Emission'!FU19)</f>
        <v>0</v>
      </c>
      <c r="FY43">
        <f>SUM('Yearly Emission'!FV$14:'Yearly Emission'!FV19)</f>
        <v>0</v>
      </c>
      <c r="FZ43">
        <f>SUM('Yearly Emission'!FW$14:'Yearly Emission'!FW19)</f>
        <v>0</v>
      </c>
      <c r="GA43">
        <f>SUM('Yearly Emission'!FX$14:'Yearly Emission'!FX19)</f>
        <v>0</v>
      </c>
      <c r="GB43">
        <f>SUM('Yearly Emission'!FY$14:'Yearly Emission'!FY19)</f>
        <v>0</v>
      </c>
      <c r="GC43">
        <f>SUM('Yearly Emission'!FZ$14:'Yearly Emission'!FZ19)</f>
        <v>0</v>
      </c>
      <c r="GD43">
        <f>SUM('Yearly Emission'!GA$14:'Yearly Emission'!GA19)</f>
        <v>0</v>
      </c>
      <c r="GE43">
        <f>SUM('Yearly Emission'!GB$14:'Yearly Emission'!GB19)</f>
        <v>0</v>
      </c>
      <c r="GF43">
        <f>SUM('Yearly Emission'!GC$14:'Yearly Emission'!GC19)</f>
        <v>0</v>
      </c>
      <c r="GG43">
        <f>SUM('Yearly Emission'!GD$14:'Yearly Emission'!GD19)</f>
        <v>0</v>
      </c>
      <c r="GH43">
        <f>SUM('Yearly Emission'!GE$14:'Yearly Emission'!GE19)</f>
        <v>0</v>
      </c>
      <c r="GI43">
        <f>SUM('Yearly Emission'!GF$14:'Yearly Emission'!GF19)</f>
        <v>0</v>
      </c>
      <c r="GJ43">
        <f>SUM('Yearly Emission'!GG$14:'Yearly Emission'!GG19)</f>
        <v>0</v>
      </c>
      <c r="GK43">
        <f>SUM('Yearly Emission'!GH$14:'Yearly Emission'!GH19)</f>
        <v>0</v>
      </c>
      <c r="GL43">
        <f>SUM('Yearly Emission'!GI$14:'Yearly Emission'!GI19)</f>
        <v>0</v>
      </c>
      <c r="GN43">
        <f>SUM('Yearly Emission'!GK$14:'Yearly Emission'!GK19)</f>
        <v>0</v>
      </c>
      <c r="GO43">
        <f>SUM('Yearly Emission'!GL$14:'Yearly Emission'!GL19)</f>
        <v>0</v>
      </c>
      <c r="GP43">
        <f>SUM('Yearly Emission'!GM$14:'Yearly Emission'!GM19)</f>
        <v>0</v>
      </c>
      <c r="GQ43">
        <f>SUM('Yearly Emission'!GN$14:'Yearly Emission'!GN19)</f>
        <v>0</v>
      </c>
      <c r="GR43">
        <f>SUM('Yearly Emission'!GO$14:'Yearly Emission'!GO19)</f>
        <v>0</v>
      </c>
      <c r="GS43">
        <f>SUM('Yearly Emission'!GP$14:'Yearly Emission'!GP19)</f>
        <v>0</v>
      </c>
      <c r="GT43">
        <f>SUM('Yearly Emission'!GQ$14:'Yearly Emission'!GQ19)</f>
        <v>0</v>
      </c>
      <c r="GU43">
        <f>SUM('Yearly Emission'!GR$14:'Yearly Emission'!GR19)</f>
        <v>0</v>
      </c>
      <c r="GV43">
        <f>SUM('Yearly Emission'!GS$14:'Yearly Emission'!GS19)</f>
        <v>0</v>
      </c>
      <c r="GW43">
        <f>SUM('Yearly Emission'!GT$14:'Yearly Emission'!GT19)</f>
        <v>0</v>
      </c>
      <c r="GX43">
        <f>SUM('Yearly Emission'!GU$14:'Yearly Emission'!GU19)</f>
        <v>0</v>
      </c>
      <c r="GY43">
        <f>SUM('Yearly Emission'!GV$14:'Yearly Emission'!GV19)</f>
        <v>0</v>
      </c>
      <c r="GZ43">
        <f>SUM('Yearly Emission'!GW$14:'Yearly Emission'!GW19)</f>
        <v>0</v>
      </c>
      <c r="HA43">
        <f>SUM('Yearly Emission'!GX$14:'Yearly Emission'!GX19)</f>
        <v>0</v>
      </c>
      <c r="HB43">
        <f>SUM('Yearly Emission'!GY$14:'Yearly Emission'!GY19)</f>
        <v>0</v>
      </c>
      <c r="HC43">
        <f>SUM('Yearly Emission'!GZ$14:'Yearly Emission'!GZ19)</f>
        <v>0</v>
      </c>
      <c r="HE43">
        <f>SUM('Yearly Emission'!HB$14:'Yearly Emission'!HB19)</f>
        <v>0</v>
      </c>
      <c r="HF43">
        <f>SUM('Yearly Emission'!HC$14:'Yearly Emission'!HC19)</f>
        <v>0</v>
      </c>
      <c r="HG43">
        <f>SUM('Yearly Emission'!HD$14:'Yearly Emission'!HD19)</f>
        <v>0</v>
      </c>
      <c r="HH43">
        <f>SUM('Yearly Emission'!HE$14:'Yearly Emission'!HE19)</f>
        <v>0</v>
      </c>
      <c r="HI43">
        <f>SUM('Yearly Emission'!HF$14:'Yearly Emission'!HF19)</f>
        <v>0</v>
      </c>
      <c r="HJ43">
        <f>SUM('Yearly Emission'!HG$14:'Yearly Emission'!HG19)</f>
        <v>0</v>
      </c>
      <c r="HK43">
        <f>SUM('Yearly Emission'!HH$14:'Yearly Emission'!HH19)</f>
        <v>0</v>
      </c>
      <c r="HL43">
        <f>SUM('Yearly Emission'!HI$14:'Yearly Emission'!HI19)</f>
        <v>0</v>
      </c>
      <c r="HM43">
        <f>SUM('Yearly Emission'!HJ$14:'Yearly Emission'!HJ19)</f>
        <v>0</v>
      </c>
      <c r="HN43">
        <f>SUM('Yearly Emission'!HK$14:'Yearly Emission'!HK19)</f>
        <v>0</v>
      </c>
      <c r="HO43">
        <f>SUM('Yearly Emission'!HL$14:'Yearly Emission'!HL19)</f>
        <v>0</v>
      </c>
      <c r="HP43">
        <f>SUM('Yearly Emission'!HM$14:'Yearly Emission'!HM19)</f>
        <v>0</v>
      </c>
      <c r="HQ43">
        <f>SUM('Yearly Emission'!HN$14:'Yearly Emission'!HN19)</f>
        <v>0</v>
      </c>
      <c r="HR43">
        <f>SUM('Yearly Emission'!HO$14:'Yearly Emission'!HO19)</f>
        <v>0</v>
      </c>
      <c r="HS43">
        <f>SUM('Yearly Emission'!HP$14:'Yearly Emission'!HP19)</f>
        <v>0</v>
      </c>
      <c r="HT43">
        <f>SUM('Yearly Emission'!HQ$14:'Yearly Emission'!HQ19)</f>
        <v>0</v>
      </c>
      <c r="HV43">
        <f>SUM('Yearly Emission'!HS$14:'Yearly Emission'!HS19)</f>
        <v>0</v>
      </c>
      <c r="HW43">
        <f>SUM('Yearly Emission'!HT$14:'Yearly Emission'!HT19)</f>
        <v>0</v>
      </c>
      <c r="HX43">
        <f>SUM('Yearly Emission'!HU$14:'Yearly Emission'!HU19)</f>
        <v>0</v>
      </c>
      <c r="HY43">
        <f>SUM('Yearly Emission'!HV$14:'Yearly Emission'!HV19)</f>
        <v>0</v>
      </c>
      <c r="HZ43">
        <f>SUM('Yearly Emission'!HW$14:'Yearly Emission'!HW19)</f>
        <v>0</v>
      </c>
      <c r="IA43">
        <f>SUM('Yearly Emission'!HX$14:'Yearly Emission'!HX19)</f>
        <v>0</v>
      </c>
      <c r="IB43">
        <f>SUM('Yearly Emission'!HY$14:'Yearly Emission'!HY19)</f>
        <v>0</v>
      </c>
      <c r="IC43">
        <f>SUM('Yearly Emission'!HZ$14:'Yearly Emission'!HZ19)</f>
        <v>0</v>
      </c>
      <c r="ID43">
        <f>SUM('Yearly Emission'!IA$14:'Yearly Emission'!IA19)</f>
        <v>0</v>
      </c>
      <c r="IE43">
        <f>SUM('Yearly Emission'!IB$14:'Yearly Emission'!IB19)</f>
        <v>0</v>
      </c>
      <c r="IF43">
        <f>SUM('Yearly Emission'!IC$14:'Yearly Emission'!IC19)</f>
        <v>0</v>
      </c>
      <c r="IG43">
        <f>SUM('Yearly Emission'!ID$14:'Yearly Emission'!ID19)</f>
        <v>0</v>
      </c>
      <c r="IH43">
        <f>SUM('Yearly Emission'!IE$14:'Yearly Emission'!IE19)</f>
        <v>0</v>
      </c>
      <c r="II43">
        <f>SUM('Yearly Emission'!IF$14:'Yearly Emission'!IF19)</f>
        <v>0</v>
      </c>
      <c r="IJ43">
        <f>SUM('Yearly Emission'!IG$14:'Yearly Emission'!IG19)</f>
        <v>0</v>
      </c>
      <c r="IK43">
        <f>SUM('Yearly Emission'!IH$14:'Yearly Emission'!IH19)</f>
        <v>0</v>
      </c>
      <c r="IM43">
        <f>SUM('Yearly Emission'!IJ$14:'Yearly Emission'!IJ19)</f>
        <v>0</v>
      </c>
      <c r="IN43">
        <f>SUM('Yearly Emission'!IK$14:'Yearly Emission'!IK19)</f>
        <v>0</v>
      </c>
      <c r="IO43">
        <f>SUM('Yearly Emission'!IL$14:'Yearly Emission'!IL19)</f>
        <v>0</v>
      </c>
      <c r="IP43">
        <f>SUM('Yearly Emission'!IM$14:'Yearly Emission'!IM19)</f>
        <v>0</v>
      </c>
      <c r="IQ43">
        <f>SUM('Yearly Emission'!IN$14:'Yearly Emission'!IN19)</f>
        <v>0</v>
      </c>
      <c r="IR43">
        <f>SUM('Yearly Emission'!IO$14:'Yearly Emission'!IO19)</f>
        <v>0</v>
      </c>
      <c r="IS43">
        <f>SUM('Yearly Emission'!IP$14:'Yearly Emission'!IP19)</f>
        <v>0</v>
      </c>
      <c r="IT43">
        <f>SUM('Yearly Emission'!IQ$14:'Yearly Emission'!IQ19)</f>
        <v>0</v>
      </c>
      <c r="IU43">
        <f>SUM('Yearly Emission'!IR$14:'Yearly Emission'!IR19)</f>
        <v>0</v>
      </c>
      <c r="IV43">
        <f>SUM('Yearly Emission'!IS$14:'Yearly Emission'!IS19)</f>
        <v>0</v>
      </c>
      <c r="IW43">
        <f>SUM('Yearly Emission'!IT$14:'Yearly Emission'!IT19)</f>
        <v>0</v>
      </c>
      <c r="IX43">
        <f>SUM('Yearly Emission'!IU$14:'Yearly Emission'!IU19)</f>
        <v>0</v>
      </c>
      <c r="IY43">
        <f>SUM('Yearly Emission'!IV$14:'Yearly Emission'!IV19)</f>
        <v>0</v>
      </c>
      <c r="IZ43">
        <f>SUM('Yearly Emission'!IW$14:'Yearly Emission'!IW19)</f>
        <v>0</v>
      </c>
      <c r="JA43">
        <f>SUM('Yearly Emission'!IX$14:'Yearly Emission'!IX19)</f>
        <v>0</v>
      </c>
      <c r="JB43">
        <f>SUM('Yearly Emission'!IY$14:'Yearly Emission'!IY19)</f>
        <v>0</v>
      </c>
    </row>
    <row r="44" spans="1:262" x14ac:dyDescent="0.25">
      <c r="A44" t="s">
        <v>48</v>
      </c>
      <c r="B44" t="s">
        <v>49</v>
      </c>
      <c r="D44">
        <v>2027</v>
      </c>
      <c r="E44">
        <f>SUM('Yearly Emission'!B$15:'Yearly Emission'!B20)</f>
        <v>0</v>
      </c>
      <c r="F44">
        <f>SUM('Yearly Emission'!C$15:'Yearly Emission'!C20)</f>
        <v>0</v>
      </c>
      <c r="G44">
        <f>SUM('Yearly Emission'!D$15:'Yearly Emission'!D20)</f>
        <v>0</v>
      </c>
      <c r="H44">
        <f>SUM('Yearly Emission'!E$15:'Yearly Emission'!E20)</f>
        <v>0</v>
      </c>
      <c r="I44">
        <f>SUM('Yearly Emission'!F$15:'Yearly Emission'!F20)</f>
        <v>0</v>
      </c>
      <c r="J44">
        <f>SUM('Yearly Emission'!G$15:'Yearly Emission'!G20)</f>
        <v>0</v>
      </c>
      <c r="K44">
        <f>SUM('Yearly Emission'!H$15:'Yearly Emission'!H20)</f>
        <v>0</v>
      </c>
      <c r="L44">
        <f>SUM('Yearly Emission'!I$15:'Yearly Emission'!I20)</f>
        <v>0</v>
      </c>
      <c r="M44">
        <f>SUM('Yearly Emission'!J$15:'Yearly Emission'!J20)</f>
        <v>0</v>
      </c>
      <c r="N44">
        <f>SUM('Yearly Emission'!K$15:'Yearly Emission'!K20)</f>
        <v>0</v>
      </c>
      <c r="O44">
        <f>SUM('Yearly Emission'!L$15:'Yearly Emission'!L20)</f>
        <v>0</v>
      </c>
      <c r="P44">
        <f>SUM('Yearly Emission'!M$15:'Yearly Emission'!M20)</f>
        <v>0</v>
      </c>
      <c r="Q44">
        <f>SUM('Yearly Emission'!N$15:'Yearly Emission'!N20)</f>
        <v>0</v>
      </c>
      <c r="R44">
        <f>SUM('Yearly Emission'!O$15:'Yearly Emission'!O20)</f>
        <v>0</v>
      </c>
      <c r="S44">
        <f>SUM('Yearly Emission'!P$15:'Yearly Emission'!P20)</f>
        <v>0</v>
      </c>
      <c r="T44">
        <f>SUM('Yearly Emission'!Q$15:'Yearly Emission'!Q20)</f>
        <v>0</v>
      </c>
      <c r="V44">
        <f>SUM('Yearly Emission'!S$15:'Yearly Emission'!S20)</f>
        <v>0</v>
      </c>
      <c r="W44">
        <f>SUM('Yearly Emission'!T$15:'Yearly Emission'!T20)</f>
        <v>0</v>
      </c>
      <c r="X44">
        <f>SUM('Yearly Emission'!U$15:'Yearly Emission'!U20)</f>
        <v>0</v>
      </c>
      <c r="Y44">
        <f>SUM('Yearly Emission'!V$15:'Yearly Emission'!V20)</f>
        <v>0</v>
      </c>
      <c r="Z44">
        <f>SUM('Yearly Emission'!W$15:'Yearly Emission'!W20)</f>
        <v>0</v>
      </c>
      <c r="AA44">
        <f>SUM('Yearly Emission'!X$15:'Yearly Emission'!X20)</f>
        <v>0</v>
      </c>
      <c r="AB44">
        <f>SUM('Yearly Emission'!Y$15:'Yearly Emission'!Y20)</f>
        <v>0</v>
      </c>
      <c r="AC44">
        <f>SUM('Yearly Emission'!Z$15:'Yearly Emission'!Z20)</f>
        <v>0</v>
      </c>
      <c r="AD44">
        <f>SUM('Yearly Emission'!AA$15:'Yearly Emission'!AA20)</f>
        <v>0</v>
      </c>
      <c r="AE44">
        <f>SUM('Yearly Emission'!AB$15:'Yearly Emission'!AB20)</f>
        <v>0</v>
      </c>
      <c r="AF44">
        <f>SUM('Yearly Emission'!AC$15:'Yearly Emission'!AC20)</f>
        <v>0</v>
      </c>
      <c r="AG44">
        <f>SUM('Yearly Emission'!AD$15:'Yearly Emission'!AD20)</f>
        <v>0</v>
      </c>
      <c r="AH44">
        <f>SUM('Yearly Emission'!AE$15:'Yearly Emission'!AE20)</f>
        <v>0</v>
      </c>
      <c r="AI44">
        <f>SUM('Yearly Emission'!AF$15:'Yearly Emission'!AF20)</f>
        <v>0</v>
      </c>
      <c r="AJ44">
        <f>SUM('Yearly Emission'!AG$15:'Yearly Emission'!AG20)</f>
        <v>0</v>
      </c>
      <c r="AK44">
        <f>SUM('Yearly Emission'!AH$15:'Yearly Emission'!AH20)</f>
        <v>0</v>
      </c>
      <c r="AM44">
        <f>SUM('Yearly Emission'!AJ$15:'Yearly Emission'!AJ20)</f>
        <v>0</v>
      </c>
      <c r="AN44">
        <f>SUM('Yearly Emission'!AK$15:'Yearly Emission'!AK20)</f>
        <v>0</v>
      </c>
      <c r="AO44">
        <f>SUM('Yearly Emission'!AL$15:'Yearly Emission'!AL20)</f>
        <v>0</v>
      </c>
      <c r="AP44">
        <f>SUM('Yearly Emission'!AM$15:'Yearly Emission'!AM20)</f>
        <v>0</v>
      </c>
      <c r="AQ44">
        <f>SUM('Yearly Emission'!AN$15:'Yearly Emission'!AN20)</f>
        <v>0</v>
      </c>
      <c r="AR44">
        <f>SUM('Yearly Emission'!AO$15:'Yearly Emission'!AO20)</f>
        <v>0</v>
      </c>
      <c r="AS44">
        <f>SUM('Yearly Emission'!AP$15:'Yearly Emission'!AP20)</f>
        <v>0</v>
      </c>
      <c r="AT44">
        <f>SUM('Yearly Emission'!AQ$15:'Yearly Emission'!AQ20)</f>
        <v>0</v>
      </c>
      <c r="AU44">
        <f>SUM('Yearly Emission'!AR$15:'Yearly Emission'!AR20)</f>
        <v>0</v>
      </c>
      <c r="AV44">
        <f>SUM('Yearly Emission'!AS$15:'Yearly Emission'!AS20)</f>
        <v>0</v>
      </c>
      <c r="AW44">
        <f>SUM('Yearly Emission'!AT$15:'Yearly Emission'!AT20)</f>
        <v>0</v>
      </c>
      <c r="AX44">
        <f>SUM('Yearly Emission'!AU$15:'Yearly Emission'!AU20)</f>
        <v>0</v>
      </c>
      <c r="AY44">
        <f>SUM('Yearly Emission'!AV$15:'Yearly Emission'!AV20)</f>
        <v>0</v>
      </c>
      <c r="AZ44">
        <f>SUM('Yearly Emission'!AW$15:'Yearly Emission'!AW20)</f>
        <v>0</v>
      </c>
      <c r="BA44">
        <f>SUM('Yearly Emission'!AX$15:'Yearly Emission'!AX20)</f>
        <v>0</v>
      </c>
      <c r="BB44">
        <f>SUM('Yearly Emission'!AY$15:'Yearly Emission'!AY20)</f>
        <v>0</v>
      </c>
      <c r="BD44">
        <f>SUM('Yearly Emission'!BA$15:'Yearly Emission'!BA20)</f>
        <v>0</v>
      </c>
      <c r="BE44">
        <f>SUM('Yearly Emission'!BB$15:'Yearly Emission'!BB20)</f>
        <v>0</v>
      </c>
      <c r="BF44">
        <f>SUM('Yearly Emission'!BC$15:'Yearly Emission'!BC20)</f>
        <v>0</v>
      </c>
      <c r="BG44">
        <f>SUM('Yearly Emission'!BD$15:'Yearly Emission'!BD20)</f>
        <v>0</v>
      </c>
      <c r="BH44">
        <f>SUM('Yearly Emission'!BE$15:'Yearly Emission'!BE20)</f>
        <v>0</v>
      </c>
      <c r="BI44">
        <f>SUM('Yearly Emission'!BF$15:'Yearly Emission'!BF20)</f>
        <v>0</v>
      </c>
      <c r="BJ44">
        <f>SUM('Yearly Emission'!BG$15:'Yearly Emission'!BG20)</f>
        <v>0</v>
      </c>
      <c r="BK44">
        <f>SUM('Yearly Emission'!BH$15:'Yearly Emission'!BH20)</f>
        <v>0</v>
      </c>
      <c r="BL44">
        <f>SUM('Yearly Emission'!BI$15:'Yearly Emission'!BI20)</f>
        <v>0</v>
      </c>
      <c r="BM44">
        <f>SUM('Yearly Emission'!BJ$15:'Yearly Emission'!BJ20)</f>
        <v>0</v>
      </c>
      <c r="BN44">
        <f>SUM('Yearly Emission'!BK$15:'Yearly Emission'!BK20)</f>
        <v>0</v>
      </c>
      <c r="BO44">
        <f>SUM('Yearly Emission'!BL$15:'Yearly Emission'!BL20)</f>
        <v>0</v>
      </c>
      <c r="BP44">
        <f>SUM('Yearly Emission'!BM$15:'Yearly Emission'!BM20)</f>
        <v>0</v>
      </c>
      <c r="BQ44">
        <f>SUM('Yearly Emission'!BN$15:'Yearly Emission'!BN20)</f>
        <v>0</v>
      </c>
      <c r="BR44">
        <f>SUM('Yearly Emission'!BO$15:'Yearly Emission'!BO20)</f>
        <v>0</v>
      </c>
      <c r="BS44">
        <f>SUM('Yearly Emission'!BP$15:'Yearly Emission'!BP20)</f>
        <v>0</v>
      </c>
      <c r="BU44">
        <f>SUM('Yearly Emission'!BR$15:'Yearly Emission'!BR20)</f>
        <v>0</v>
      </c>
      <c r="BV44">
        <f>SUM('Yearly Emission'!BS$15:'Yearly Emission'!BS20)</f>
        <v>0</v>
      </c>
      <c r="BW44">
        <f>SUM('Yearly Emission'!BT$15:'Yearly Emission'!BT20)</f>
        <v>0</v>
      </c>
      <c r="BX44">
        <f>SUM('Yearly Emission'!BU$15:'Yearly Emission'!BU20)</f>
        <v>0</v>
      </c>
      <c r="BY44">
        <f>SUM('Yearly Emission'!BV$15:'Yearly Emission'!BV20)</f>
        <v>0</v>
      </c>
      <c r="BZ44">
        <f>SUM('Yearly Emission'!BW$15:'Yearly Emission'!BW20)</f>
        <v>0</v>
      </c>
      <c r="CA44">
        <f>SUM('Yearly Emission'!BX$15:'Yearly Emission'!BX20)</f>
        <v>0</v>
      </c>
      <c r="CB44">
        <f>SUM('Yearly Emission'!BY$15:'Yearly Emission'!BY20)</f>
        <v>0</v>
      </c>
      <c r="CC44">
        <f>SUM('Yearly Emission'!BZ$15:'Yearly Emission'!BZ20)</f>
        <v>0</v>
      </c>
      <c r="CD44">
        <f>SUM('Yearly Emission'!CA$15:'Yearly Emission'!CA20)</f>
        <v>0</v>
      </c>
      <c r="CE44">
        <f>SUM('Yearly Emission'!CB$15:'Yearly Emission'!CB20)</f>
        <v>0</v>
      </c>
      <c r="CF44">
        <f>SUM('Yearly Emission'!CC$15:'Yearly Emission'!CC20)</f>
        <v>0</v>
      </c>
      <c r="CG44">
        <f>SUM('Yearly Emission'!CD$15:'Yearly Emission'!CD20)</f>
        <v>0</v>
      </c>
      <c r="CH44">
        <f>SUM('Yearly Emission'!CE$15:'Yearly Emission'!CE20)</f>
        <v>0</v>
      </c>
      <c r="CI44">
        <f>SUM('Yearly Emission'!CF$15:'Yearly Emission'!CF20)</f>
        <v>0</v>
      </c>
      <c r="CJ44">
        <f>SUM('Yearly Emission'!CG$15:'Yearly Emission'!CG20)</f>
        <v>0</v>
      </c>
      <c r="CM44">
        <f>SUM('Yearly Emission'!CJ$15:'Yearly Emission'!CJ20)</f>
        <v>12147</v>
      </c>
      <c r="CN44">
        <f>SUM('Yearly Emission'!CK$15:'Yearly Emission'!CK20)</f>
        <v>0</v>
      </c>
      <c r="CO44">
        <f>SUM('Yearly Emission'!CL$15:'Yearly Emission'!CL20)</f>
        <v>0</v>
      </c>
      <c r="CP44">
        <f>SUM('Yearly Emission'!CM$15:'Yearly Emission'!CM20)</f>
        <v>0</v>
      </c>
      <c r="CQ44">
        <f>SUM('Yearly Emission'!CN$15:'Yearly Emission'!CN20)</f>
        <v>0</v>
      </c>
      <c r="CR44">
        <f>SUM('Yearly Emission'!CO$15:'Yearly Emission'!CO20)</f>
        <v>0</v>
      </c>
      <c r="CS44">
        <f>SUM('Yearly Emission'!CP$15:'Yearly Emission'!CP20)</f>
        <v>0</v>
      </c>
      <c r="CT44">
        <f>SUM('Yearly Emission'!CQ$15:'Yearly Emission'!CQ20)</f>
        <v>0</v>
      </c>
      <c r="CU44">
        <f>SUM('Yearly Emission'!CR$15:'Yearly Emission'!CR20)</f>
        <v>0</v>
      </c>
      <c r="CV44">
        <f>SUM('Yearly Emission'!CS$15:'Yearly Emission'!CS20)</f>
        <v>0</v>
      </c>
      <c r="CW44">
        <f>SUM('Yearly Emission'!CT$15:'Yearly Emission'!CT20)</f>
        <v>0</v>
      </c>
      <c r="CX44">
        <f>SUM('Yearly Emission'!CU$15:'Yearly Emission'!CU20)</f>
        <v>0</v>
      </c>
      <c r="CY44">
        <f>SUM('Yearly Emission'!CV$15:'Yearly Emission'!CV20)</f>
        <v>0</v>
      </c>
      <c r="CZ44">
        <f>SUM('Yearly Emission'!CW$15:'Yearly Emission'!CW20)</f>
        <v>0</v>
      </c>
      <c r="DA44">
        <f>SUM('Yearly Emission'!CX$15:'Yearly Emission'!CX20)</f>
        <v>0</v>
      </c>
      <c r="DB44">
        <f>SUM('Yearly Emission'!CY$15:'Yearly Emission'!CY20)</f>
        <v>0</v>
      </c>
      <c r="DC44">
        <f>SUM('Yearly Emission'!CZ$15:'Yearly Emission'!CZ20)</f>
        <v>0</v>
      </c>
      <c r="DE44">
        <f>SUM('Yearly Emission'!DB$15:'Yearly Emission'!DB20)</f>
        <v>0</v>
      </c>
      <c r="DF44">
        <f>SUM('Yearly Emission'!DC$15:'Yearly Emission'!DC20)</f>
        <v>0</v>
      </c>
      <c r="DG44">
        <f>SUM('Yearly Emission'!DD$15:'Yearly Emission'!DD20)</f>
        <v>0</v>
      </c>
      <c r="DH44">
        <f>SUM('Yearly Emission'!DE$15:'Yearly Emission'!DE20)</f>
        <v>0</v>
      </c>
      <c r="DI44">
        <f>SUM('Yearly Emission'!DF$15:'Yearly Emission'!DF20)</f>
        <v>0</v>
      </c>
      <c r="DJ44">
        <f>SUM('Yearly Emission'!DG$15:'Yearly Emission'!DG20)</f>
        <v>0</v>
      </c>
      <c r="DK44">
        <f>SUM('Yearly Emission'!DH$15:'Yearly Emission'!DH20)</f>
        <v>0</v>
      </c>
      <c r="DL44">
        <f>SUM('Yearly Emission'!DI$15:'Yearly Emission'!DI20)</f>
        <v>0</v>
      </c>
      <c r="DM44">
        <f>SUM('Yearly Emission'!DJ$15:'Yearly Emission'!DJ20)</f>
        <v>0</v>
      </c>
      <c r="DN44">
        <f>SUM('Yearly Emission'!DK$15:'Yearly Emission'!DK20)</f>
        <v>0</v>
      </c>
      <c r="DO44">
        <f>SUM('Yearly Emission'!DL$15:'Yearly Emission'!DL20)</f>
        <v>0</v>
      </c>
      <c r="DP44">
        <f>SUM('Yearly Emission'!DM$15:'Yearly Emission'!DM20)</f>
        <v>0</v>
      </c>
      <c r="DQ44">
        <f>SUM('Yearly Emission'!DN$15:'Yearly Emission'!DN20)</f>
        <v>0</v>
      </c>
      <c r="DR44">
        <f>SUM('Yearly Emission'!DO$15:'Yearly Emission'!DO20)</f>
        <v>0</v>
      </c>
      <c r="DS44">
        <f>SUM('Yearly Emission'!DP$15:'Yearly Emission'!DP20)</f>
        <v>0</v>
      </c>
      <c r="DT44">
        <f>SUM('Yearly Emission'!DQ$15:'Yearly Emission'!DQ20)</f>
        <v>0</v>
      </c>
      <c r="DV44">
        <f>SUM('Yearly Emission'!DS$15:'Yearly Emission'!DS20)</f>
        <v>0</v>
      </c>
      <c r="DW44">
        <f>SUM('Yearly Emission'!DT$15:'Yearly Emission'!DT20)</f>
        <v>0</v>
      </c>
      <c r="DX44">
        <f>SUM('Yearly Emission'!DU$15:'Yearly Emission'!DU20)</f>
        <v>0</v>
      </c>
      <c r="DY44">
        <f>SUM('Yearly Emission'!DV$15:'Yearly Emission'!DV20)</f>
        <v>0</v>
      </c>
      <c r="DZ44">
        <f>SUM('Yearly Emission'!DW$15:'Yearly Emission'!DW20)</f>
        <v>0</v>
      </c>
      <c r="EA44">
        <f>SUM('Yearly Emission'!DX$15:'Yearly Emission'!DX20)</f>
        <v>0</v>
      </c>
      <c r="EB44">
        <f>SUM('Yearly Emission'!DY$15:'Yearly Emission'!DY20)</f>
        <v>0</v>
      </c>
      <c r="EC44">
        <f>SUM('Yearly Emission'!DZ$15:'Yearly Emission'!DZ20)</f>
        <v>0</v>
      </c>
      <c r="ED44">
        <f>SUM('Yearly Emission'!EA$15:'Yearly Emission'!EA20)</f>
        <v>0</v>
      </c>
      <c r="EE44">
        <f>SUM('Yearly Emission'!EB$15:'Yearly Emission'!EB20)</f>
        <v>0</v>
      </c>
      <c r="EF44">
        <f>SUM('Yearly Emission'!EC$15:'Yearly Emission'!EC20)</f>
        <v>0</v>
      </c>
      <c r="EG44">
        <f>SUM('Yearly Emission'!ED$15:'Yearly Emission'!ED20)</f>
        <v>0</v>
      </c>
      <c r="EH44">
        <f>SUM('Yearly Emission'!EE$15:'Yearly Emission'!EE20)</f>
        <v>0</v>
      </c>
      <c r="EI44">
        <f>SUM('Yearly Emission'!EF$15:'Yearly Emission'!EF20)</f>
        <v>0</v>
      </c>
      <c r="EJ44">
        <f>SUM('Yearly Emission'!EG$15:'Yearly Emission'!EG20)</f>
        <v>0</v>
      </c>
      <c r="EK44">
        <f>SUM('Yearly Emission'!EH$15:'Yearly Emission'!EH20)</f>
        <v>0</v>
      </c>
      <c r="EM44">
        <f>SUM('Yearly Emission'!EJ$15:'Yearly Emission'!EJ20)</f>
        <v>0</v>
      </c>
      <c r="EN44">
        <f>SUM('Yearly Emission'!EK$15:'Yearly Emission'!EK20)</f>
        <v>0</v>
      </c>
      <c r="EO44">
        <f>SUM('Yearly Emission'!EL$15:'Yearly Emission'!EL20)</f>
        <v>0</v>
      </c>
      <c r="EP44">
        <f>SUM('Yearly Emission'!EM$15:'Yearly Emission'!EM20)</f>
        <v>0</v>
      </c>
      <c r="EQ44">
        <f>SUM('Yearly Emission'!EN$15:'Yearly Emission'!EN20)</f>
        <v>0</v>
      </c>
      <c r="ER44">
        <f>SUM('Yearly Emission'!EO$15:'Yearly Emission'!EO20)</f>
        <v>0</v>
      </c>
      <c r="ES44">
        <f>SUM('Yearly Emission'!EP$15:'Yearly Emission'!EP20)</f>
        <v>0</v>
      </c>
      <c r="ET44">
        <f>SUM('Yearly Emission'!EQ$15:'Yearly Emission'!EQ20)</f>
        <v>0</v>
      </c>
      <c r="EU44">
        <f>SUM('Yearly Emission'!ER$15:'Yearly Emission'!ER20)</f>
        <v>0</v>
      </c>
      <c r="EV44">
        <f>SUM('Yearly Emission'!ES$15:'Yearly Emission'!ES20)</f>
        <v>0</v>
      </c>
      <c r="EW44">
        <f>SUM('Yearly Emission'!ET$15:'Yearly Emission'!ET20)</f>
        <v>0</v>
      </c>
      <c r="EX44">
        <f>SUM('Yearly Emission'!EU$15:'Yearly Emission'!EU20)</f>
        <v>0</v>
      </c>
      <c r="EY44">
        <f>SUM('Yearly Emission'!EV$15:'Yearly Emission'!EV20)</f>
        <v>0</v>
      </c>
      <c r="EZ44">
        <f>SUM('Yearly Emission'!EW$15:'Yearly Emission'!EW20)</f>
        <v>0</v>
      </c>
      <c r="FA44">
        <f>SUM('Yearly Emission'!EX$15:'Yearly Emission'!EX20)</f>
        <v>0</v>
      </c>
      <c r="FB44">
        <f>SUM('Yearly Emission'!EY$15:'Yearly Emission'!EY20)</f>
        <v>0</v>
      </c>
      <c r="FD44">
        <f>SUM('Yearly Emission'!FA$15:'Yearly Emission'!FA20)</f>
        <v>0</v>
      </c>
      <c r="FE44">
        <f>SUM('Yearly Emission'!FB$15:'Yearly Emission'!FB20)</f>
        <v>0</v>
      </c>
      <c r="FF44">
        <f>SUM('Yearly Emission'!FC$15:'Yearly Emission'!FC20)</f>
        <v>0</v>
      </c>
      <c r="FG44">
        <f>SUM('Yearly Emission'!FD$15:'Yearly Emission'!FD20)</f>
        <v>0</v>
      </c>
      <c r="FH44">
        <f>SUM('Yearly Emission'!FE$15:'Yearly Emission'!FE20)</f>
        <v>0</v>
      </c>
      <c r="FI44">
        <f>SUM('Yearly Emission'!FF$15:'Yearly Emission'!FF20)</f>
        <v>0</v>
      </c>
      <c r="FJ44">
        <f>SUM('Yearly Emission'!FG$15:'Yearly Emission'!FG20)</f>
        <v>0</v>
      </c>
      <c r="FK44">
        <f>SUM('Yearly Emission'!FH$15:'Yearly Emission'!FH20)</f>
        <v>0</v>
      </c>
      <c r="FL44">
        <f>SUM('Yearly Emission'!FI$15:'Yearly Emission'!FI20)</f>
        <v>0</v>
      </c>
      <c r="FM44">
        <f>SUM('Yearly Emission'!FJ$15:'Yearly Emission'!FJ20)</f>
        <v>0</v>
      </c>
      <c r="FN44">
        <f>SUM('Yearly Emission'!FK$15:'Yearly Emission'!FK20)</f>
        <v>0</v>
      </c>
      <c r="FO44">
        <f>SUM('Yearly Emission'!FL$15:'Yearly Emission'!FL20)</f>
        <v>0</v>
      </c>
      <c r="FP44">
        <f>SUM('Yearly Emission'!FM$15:'Yearly Emission'!FM20)</f>
        <v>0</v>
      </c>
      <c r="FQ44">
        <f>SUM('Yearly Emission'!FN$15:'Yearly Emission'!FN20)</f>
        <v>0</v>
      </c>
      <c r="FR44">
        <f>SUM('Yearly Emission'!FO$15:'Yearly Emission'!FO20)</f>
        <v>0</v>
      </c>
      <c r="FS44">
        <f>SUM('Yearly Emission'!FP$15:'Yearly Emission'!FP20)</f>
        <v>0</v>
      </c>
      <c r="FV44">
        <f>SUM('Yearly Emission'!FS$15:'Yearly Emission'!FS20)</f>
        <v>12147</v>
      </c>
      <c r="FW44">
        <f>SUM('Yearly Emission'!FT$15:'Yearly Emission'!FT20)</f>
        <v>0</v>
      </c>
      <c r="FX44">
        <f>SUM('Yearly Emission'!FU$15:'Yearly Emission'!FU20)</f>
        <v>0</v>
      </c>
      <c r="FY44">
        <f>SUM('Yearly Emission'!FV$15:'Yearly Emission'!FV20)</f>
        <v>0</v>
      </c>
      <c r="FZ44">
        <f>SUM('Yearly Emission'!FW$15:'Yearly Emission'!FW20)</f>
        <v>0</v>
      </c>
      <c r="GA44">
        <f>SUM('Yearly Emission'!FX$15:'Yearly Emission'!FX20)</f>
        <v>0</v>
      </c>
      <c r="GB44">
        <f>SUM('Yearly Emission'!FY$15:'Yearly Emission'!FY20)</f>
        <v>0</v>
      </c>
      <c r="GC44">
        <f>SUM('Yearly Emission'!FZ$15:'Yearly Emission'!FZ20)</f>
        <v>0</v>
      </c>
      <c r="GD44">
        <f>SUM('Yearly Emission'!GA$15:'Yearly Emission'!GA20)</f>
        <v>0</v>
      </c>
      <c r="GE44">
        <f>SUM('Yearly Emission'!GB$15:'Yearly Emission'!GB20)</f>
        <v>0</v>
      </c>
      <c r="GF44">
        <f>SUM('Yearly Emission'!GC$15:'Yearly Emission'!GC20)</f>
        <v>0</v>
      </c>
      <c r="GG44">
        <f>SUM('Yearly Emission'!GD$15:'Yearly Emission'!GD20)</f>
        <v>0</v>
      </c>
      <c r="GH44">
        <f>SUM('Yearly Emission'!GE$15:'Yearly Emission'!GE20)</f>
        <v>0</v>
      </c>
      <c r="GI44">
        <f>SUM('Yearly Emission'!GF$15:'Yearly Emission'!GF20)</f>
        <v>0</v>
      </c>
      <c r="GJ44">
        <f>SUM('Yearly Emission'!GG$15:'Yearly Emission'!GG20)</f>
        <v>0</v>
      </c>
      <c r="GK44">
        <f>SUM('Yearly Emission'!GH$15:'Yearly Emission'!GH20)</f>
        <v>0</v>
      </c>
      <c r="GL44">
        <f>SUM('Yearly Emission'!GI$15:'Yearly Emission'!GI20)</f>
        <v>0</v>
      </c>
      <c r="GN44">
        <f>SUM('Yearly Emission'!GK$15:'Yearly Emission'!GK20)</f>
        <v>0</v>
      </c>
      <c r="GO44">
        <f>SUM('Yearly Emission'!GL$15:'Yearly Emission'!GL20)</f>
        <v>0</v>
      </c>
      <c r="GP44">
        <f>SUM('Yearly Emission'!GM$15:'Yearly Emission'!GM20)</f>
        <v>0</v>
      </c>
      <c r="GQ44">
        <f>SUM('Yearly Emission'!GN$15:'Yearly Emission'!GN20)</f>
        <v>0</v>
      </c>
      <c r="GR44">
        <f>SUM('Yearly Emission'!GO$15:'Yearly Emission'!GO20)</f>
        <v>0</v>
      </c>
      <c r="GS44">
        <f>SUM('Yearly Emission'!GP$15:'Yearly Emission'!GP20)</f>
        <v>0</v>
      </c>
      <c r="GT44">
        <f>SUM('Yearly Emission'!GQ$15:'Yearly Emission'!GQ20)</f>
        <v>0</v>
      </c>
      <c r="GU44">
        <f>SUM('Yearly Emission'!GR$15:'Yearly Emission'!GR20)</f>
        <v>0</v>
      </c>
      <c r="GV44">
        <f>SUM('Yearly Emission'!GS$15:'Yearly Emission'!GS20)</f>
        <v>0</v>
      </c>
      <c r="GW44">
        <f>SUM('Yearly Emission'!GT$15:'Yearly Emission'!GT20)</f>
        <v>0</v>
      </c>
      <c r="GX44">
        <f>SUM('Yearly Emission'!GU$15:'Yearly Emission'!GU20)</f>
        <v>0</v>
      </c>
      <c r="GY44">
        <f>SUM('Yearly Emission'!GV$15:'Yearly Emission'!GV20)</f>
        <v>0</v>
      </c>
      <c r="GZ44">
        <f>SUM('Yearly Emission'!GW$15:'Yearly Emission'!GW20)</f>
        <v>0</v>
      </c>
      <c r="HA44">
        <f>SUM('Yearly Emission'!GX$15:'Yearly Emission'!GX20)</f>
        <v>0</v>
      </c>
      <c r="HB44">
        <f>SUM('Yearly Emission'!GY$15:'Yearly Emission'!GY20)</f>
        <v>0</v>
      </c>
      <c r="HC44">
        <f>SUM('Yearly Emission'!GZ$15:'Yearly Emission'!GZ20)</f>
        <v>0</v>
      </c>
      <c r="HE44">
        <f>SUM('Yearly Emission'!HB$15:'Yearly Emission'!HB20)</f>
        <v>0</v>
      </c>
      <c r="HF44">
        <f>SUM('Yearly Emission'!HC$15:'Yearly Emission'!HC20)</f>
        <v>0</v>
      </c>
      <c r="HG44">
        <f>SUM('Yearly Emission'!HD$15:'Yearly Emission'!HD20)</f>
        <v>0</v>
      </c>
      <c r="HH44">
        <f>SUM('Yearly Emission'!HE$15:'Yearly Emission'!HE20)</f>
        <v>0</v>
      </c>
      <c r="HI44">
        <f>SUM('Yearly Emission'!HF$15:'Yearly Emission'!HF20)</f>
        <v>0</v>
      </c>
      <c r="HJ44">
        <f>SUM('Yearly Emission'!HG$15:'Yearly Emission'!HG20)</f>
        <v>0</v>
      </c>
      <c r="HK44">
        <f>SUM('Yearly Emission'!HH$15:'Yearly Emission'!HH20)</f>
        <v>0</v>
      </c>
      <c r="HL44">
        <f>SUM('Yearly Emission'!HI$15:'Yearly Emission'!HI20)</f>
        <v>0</v>
      </c>
      <c r="HM44">
        <f>SUM('Yearly Emission'!HJ$15:'Yearly Emission'!HJ20)</f>
        <v>0</v>
      </c>
      <c r="HN44">
        <f>SUM('Yearly Emission'!HK$15:'Yearly Emission'!HK20)</f>
        <v>0</v>
      </c>
      <c r="HO44">
        <f>SUM('Yearly Emission'!HL$15:'Yearly Emission'!HL20)</f>
        <v>0</v>
      </c>
      <c r="HP44">
        <f>SUM('Yearly Emission'!HM$15:'Yearly Emission'!HM20)</f>
        <v>0</v>
      </c>
      <c r="HQ44">
        <f>SUM('Yearly Emission'!HN$15:'Yearly Emission'!HN20)</f>
        <v>0</v>
      </c>
      <c r="HR44">
        <f>SUM('Yearly Emission'!HO$15:'Yearly Emission'!HO20)</f>
        <v>0</v>
      </c>
      <c r="HS44">
        <f>SUM('Yearly Emission'!HP$15:'Yearly Emission'!HP20)</f>
        <v>0</v>
      </c>
      <c r="HT44">
        <f>SUM('Yearly Emission'!HQ$15:'Yearly Emission'!HQ20)</f>
        <v>0</v>
      </c>
      <c r="HV44">
        <f>SUM('Yearly Emission'!HS$15:'Yearly Emission'!HS20)</f>
        <v>0</v>
      </c>
      <c r="HW44">
        <f>SUM('Yearly Emission'!HT$15:'Yearly Emission'!HT20)</f>
        <v>0</v>
      </c>
      <c r="HX44">
        <f>SUM('Yearly Emission'!HU$15:'Yearly Emission'!HU20)</f>
        <v>0</v>
      </c>
      <c r="HY44">
        <f>SUM('Yearly Emission'!HV$15:'Yearly Emission'!HV20)</f>
        <v>0</v>
      </c>
      <c r="HZ44">
        <f>SUM('Yearly Emission'!HW$15:'Yearly Emission'!HW20)</f>
        <v>0</v>
      </c>
      <c r="IA44">
        <f>SUM('Yearly Emission'!HX$15:'Yearly Emission'!HX20)</f>
        <v>0</v>
      </c>
      <c r="IB44">
        <f>SUM('Yearly Emission'!HY$15:'Yearly Emission'!HY20)</f>
        <v>0</v>
      </c>
      <c r="IC44">
        <f>SUM('Yearly Emission'!HZ$15:'Yearly Emission'!HZ20)</f>
        <v>0</v>
      </c>
      <c r="ID44">
        <f>SUM('Yearly Emission'!IA$15:'Yearly Emission'!IA20)</f>
        <v>0</v>
      </c>
      <c r="IE44">
        <f>SUM('Yearly Emission'!IB$15:'Yearly Emission'!IB20)</f>
        <v>0</v>
      </c>
      <c r="IF44">
        <f>SUM('Yearly Emission'!IC$15:'Yearly Emission'!IC20)</f>
        <v>0</v>
      </c>
      <c r="IG44">
        <f>SUM('Yearly Emission'!ID$15:'Yearly Emission'!ID20)</f>
        <v>0</v>
      </c>
      <c r="IH44">
        <f>SUM('Yearly Emission'!IE$15:'Yearly Emission'!IE20)</f>
        <v>0</v>
      </c>
      <c r="II44">
        <f>SUM('Yearly Emission'!IF$15:'Yearly Emission'!IF20)</f>
        <v>0</v>
      </c>
      <c r="IJ44">
        <f>SUM('Yearly Emission'!IG$15:'Yearly Emission'!IG20)</f>
        <v>0</v>
      </c>
      <c r="IK44">
        <f>SUM('Yearly Emission'!IH$15:'Yearly Emission'!IH20)</f>
        <v>0</v>
      </c>
      <c r="IM44">
        <f>SUM('Yearly Emission'!IJ$15:'Yearly Emission'!IJ20)</f>
        <v>0</v>
      </c>
      <c r="IN44">
        <f>SUM('Yearly Emission'!IK$15:'Yearly Emission'!IK20)</f>
        <v>0</v>
      </c>
      <c r="IO44">
        <f>SUM('Yearly Emission'!IL$15:'Yearly Emission'!IL20)</f>
        <v>0</v>
      </c>
      <c r="IP44">
        <f>SUM('Yearly Emission'!IM$15:'Yearly Emission'!IM20)</f>
        <v>0</v>
      </c>
      <c r="IQ44">
        <f>SUM('Yearly Emission'!IN$15:'Yearly Emission'!IN20)</f>
        <v>0</v>
      </c>
      <c r="IR44">
        <f>SUM('Yearly Emission'!IO$15:'Yearly Emission'!IO20)</f>
        <v>0</v>
      </c>
      <c r="IS44">
        <f>SUM('Yearly Emission'!IP$15:'Yearly Emission'!IP20)</f>
        <v>0</v>
      </c>
      <c r="IT44">
        <f>SUM('Yearly Emission'!IQ$15:'Yearly Emission'!IQ20)</f>
        <v>0</v>
      </c>
      <c r="IU44">
        <f>SUM('Yearly Emission'!IR$15:'Yearly Emission'!IR20)</f>
        <v>0</v>
      </c>
      <c r="IV44">
        <f>SUM('Yearly Emission'!IS$15:'Yearly Emission'!IS20)</f>
        <v>0</v>
      </c>
      <c r="IW44">
        <f>SUM('Yearly Emission'!IT$15:'Yearly Emission'!IT20)</f>
        <v>0</v>
      </c>
      <c r="IX44">
        <f>SUM('Yearly Emission'!IU$15:'Yearly Emission'!IU20)</f>
        <v>0</v>
      </c>
      <c r="IY44">
        <f>SUM('Yearly Emission'!IV$15:'Yearly Emission'!IV20)</f>
        <v>0</v>
      </c>
      <c r="IZ44">
        <f>SUM('Yearly Emission'!IW$15:'Yearly Emission'!IW20)</f>
        <v>0</v>
      </c>
      <c r="JA44">
        <f>SUM('Yearly Emission'!IX$15:'Yearly Emission'!IX20)</f>
        <v>0</v>
      </c>
      <c r="JB44">
        <f>SUM('Yearly Emission'!IY$15:'Yearly Emission'!IY20)</f>
        <v>0</v>
      </c>
    </row>
    <row r="45" spans="1:262" x14ac:dyDescent="0.25">
      <c r="A45" t="s">
        <v>50</v>
      </c>
      <c r="B45">
        <v>2028</v>
      </c>
      <c r="D45">
        <v>2028</v>
      </c>
      <c r="E45">
        <f>SUM('Yearly Emission'!B$16:'Yearly Emission'!B21)</f>
        <v>0</v>
      </c>
      <c r="F45">
        <f>SUM('Yearly Emission'!C$16:'Yearly Emission'!C21)</f>
        <v>0</v>
      </c>
      <c r="G45">
        <f>SUM('Yearly Emission'!D$16:'Yearly Emission'!D21)</f>
        <v>0</v>
      </c>
      <c r="H45">
        <f>SUM('Yearly Emission'!E$16:'Yearly Emission'!E21)</f>
        <v>0</v>
      </c>
      <c r="I45">
        <f>SUM('Yearly Emission'!F$16:'Yearly Emission'!F21)</f>
        <v>0</v>
      </c>
      <c r="J45">
        <f>SUM('Yearly Emission'!G$16:'Yearly Emission'!G21)</f>
        <v>0</v>
      </c>
      <c r="K45">
        <f>SUM('Yearly Emission'!H$16:'Yearly Emission'!H21)</f>
        <v>0</v>
      </c>
      <c r="L45">
        <f>SUM('Yearly Emission'!I$16:'Yearly Emission'!I21)</f>
        <v>0</v>
      </c>
      <c r="M45">
        <f>SUM('Yearly Emission'!J$16:'Yearly Emission'!J21)</f>
        <v>0</v>
      </c>
      <c r="N45">
        <f>SUM('Yearly Emission'!K$16:'Yearly Emission'!K21)</f>
        <v>0</v>
      </c>
      <c r="O45">
        <f>SUM('Yearly Emission'!L$16:'Yearly Emission'!L21)</f>
        <v>0</v>
      </c>
      <c r="P45">
        <f>SUM('Yearly Emission'!M$16:'Yearly Emission'!M21)</f>
        <v>0</v>
      </c>
      <c r="Q45">
        <f>SUM('Yearly Emission'!N$16:'Yearly Emission'!N21)</f>
        <v>0</v>
      </c>
      <c r="R45">
        <f>SUM('Yearly Emission'!O$16:'Yearly Emission'!O21)</f>
        <v>0</v>
      </c>
      <c r="S45">
        <f>SUM('Yearly Emission'!P$16:'Yearly Emission'!P21)</f>
        <v>0</v>
      </c>
      <c r="T45">
        <f>SUM('Yearly Emission'!Q$16:'Yearly Emission'!Q21)</f>
        <v>0</v>
      </c>
      <c r="V45">
        <f>SUM('Yearly Emission'!S$16:'Yearly Emission'!S21)</f>
        <v>0</v>
      </c>
      <c r="W45">
        <f>SUM('Yearly Emission'!T$16:'Yearly Emission'!T21)</f>
        <v>0</v>
      </c>
      <c r="X45">
        <f>SUM('Yearly Emission'!U$16:'Yearly Emission'!U21)</f>
        <v>0</v>
      </c>
      <c r="Y45">
        <f>SUM('Yearly Emission'!V$16:'Yearly Emission'!V21)</f>
        <v>0</v>
      </c>
      <c r="Z45">
        <f>SUM('Yearly Emission'!W$16:'Yearly Emission'!W21)</f>
        <v>0</v>
      </c>
      <c r="AA45">
        <f>SUM('Yearly Emission'!X$16:'Yearly Emission'!X21)</f>
        <v>0</v>
      </c>
      <c r="AB45">
        <f>SUM('Yearly Emission'!Y$16:'Yearly Emission'!Y21)</f>
        <v>0</v>
      </c>
      <c r="AC45">
        <f>SUM('Yearly Emission'!Z$16:'Yearly Emission'!Z21)</f>
        <v>0</v>
      </c>
      <c r="AD45">
        <f>SUM('Yearly Emission'!AA$16:'Yearly Emission'!AA21)</f>
        <v>0</v>
      </c>
      <c r="AE45">
        <f>SUM('Yearly Emission'!AB$16:'Yearly Emission'!AB21)</f>
        <v>0</v>
      </c>
      <c r="AF45">
        <f>SUM('Yearly Emission'!AC$16:'Yearly Emission'!AC21)</f>
        <v>0</v>
      </c>
      <c r="AG45">
        <f>SUM('Yearly Emission'!AD$16:'Yearly Emission'!AD21)</f>
        <v>0</v>
      </c>
      <c r="AH45">
        <f>SUM('Yearly Emission'!AE$16:'Yearly Emission'!AE21)</f>
        <v>0</v>
      </c>
      <c r="AI45">
        <f>SUM('Yearly Emission'!AF$16:'Yearly Emission'!AF21)</f>
        <v>0</v>
      </c>
      <c r="AJ45">
        <f>SUM('Yearly Emission'!AG$16:'Yearly Emission'!AG21)</f>
        <v>0</v>
      </c>
      <c r="AK45">
        <f>SUM('Yearly Emission'!AH$16:'Yearly Emission'!AH21)</f>
        <v>0</v>
      </c>
      <c r="AM45">
        <f>SUM('Yearly Emission'!AJ$16:'Yearly Emission'!AJ21)</f>
        <v>0</v>
      </c>
      <c r="AN45">
        <f>SUM('Yearly Emission'!AK$16:'Yearly Emission'!AK21)</f>
        <v>0</v>
      </c>
      <c r="AO45">
        <f>SUM('Yearly Emission'!AL$16:'Yearly Emission'!AL21)</f>
        <v>0</v>
      </c>
      <c r="AP45">
        <f>SUM('Yearly Emission'!AM$16:'Yearly Emission'!AM21)</f>
        <v>0</v>
      </c>
      <c r="AQ45">
        <f>SUM('Yearly Emission'!AN$16:'Yearly Emission'!AN21)</f>
        <v>0</v>
      </c>
      <c r="AR45">
        <f>SUM('Yearly Emission'!AO$16:'Yearly Emission'!AO21)</f>
        <v>0</v>
      </c>
      <c r="AS45">
        <f>SUM('Yearly Emission'!AP$16:'Yearly Emission'!AP21)</f>
        <v>0</v>
      </c>
      <c r="AT45">
        <f>SUM('Yearly Emission'!AQ$16:'Yearly Emission'!AQ21)</f>
        <v>0</v>
      </c>
      <c r="AU45">
        <f>SUM('Yearly Emission'!AR$16:'Yearly Emission'!AR21)</f>
        <v>0</v>
      </c>
      <c r="AV45">
        <f>SUM('Yearly Emission'!AS$16:'Yearly Emission'!AS21)</f>
        <v>0</v>
      </c>
      <c r="AW45">
        <f>SUM('Yearly Emission'!AT$16:'Yearly Emission'!AT21)</f>
        <v>0</v>
      </c>
      <c r="AX45">
        <f>SUM('Yearly Emission'!AU$16:'Yearly Emission'!AU21)</f>
        <v>0</v>
      </c>
      <c r="AY45">
        <f>SUM('Yearly Emission'!AV$16:'Yearly Emission'!AV21)</f>
        <v>0</v>
      </c>
      <c r="AZ45">
        <f>SUM('Yearly Emission'!AW$16:'Yearly Emission'!AW21)</f>
        <v>0</v>
      </c>
      <c r="BA45">
        <f>SUM('Yearly Emission'!AX$16:'Yearly Emission'!AX21)</f>
        <v>0</v>
      </c>
      <c r="BB45">
        <f>SUM('Yearly Emission'!AY$16:'Yearly Emission'!AY21)</f>
        <v>0</v>
      </c>
      <c r="BD45">
        <f>SUM('Yearly Emission'!BA$16:'Yearly Emission'!BA21)</f>
        <v>0</v>
      </c>
      <c r="BE45">
        <f>SUM('Yearly Emission'!BB$16:'Yearly Emission'!BB21)</f>
        <v>0</v>
      </c>
      <c r="BF45">
        <f>SUM('Yearly Emission'!BC$16:'Yearly Emission'!BC21)</f>
        <v>0</v>
      </c>
      <c r="BG45">
        <f>SUM('Yearly Emission'!BD$16:'Yearly Emission'!BD21)</f>
        <v>0</v>
      </c>
      <c r="BH45">
        <f>SUM('Yearly Emission'!BE$16:'Yearly Emission'!BE21)</f>
        <v>0</v>
      </c>
      <c r="BI45">
        <f>SUM('Yearly Emission'!BF$16:'Yearly Emission'!BF21)</f>
        <v>0</v>
      </c>
      <c r="BJ45">
        <f>SUM('Yearly Emission'!BG$16:'Yearly Emission'!BG21)</f>
        <v>0</v>
      </c>
      <c r="BK45">
        <f>SUM('Yearly Emission'!BH$16:'Yearly Emission'!BH21)</f>
        <v>0</v>
      </c>
      <c r="BL45">
        <f>SUM('Yearly Emission'!BI$16:'Yearly Emission'!BI21)</f>
        <v>0</v>
      </c>
      <c r="BM45">
        <f>SUM('Yearly Emission'!BJ$16:'Yearly Emission'!BJ21)</f>
        <v>0</v>
      </c>
      <c r="BN45">
        <f>SUM('Yearly Emission'!BK$16:'Yearly Emission'!BK21)</f>
        <v>0</v>
      </c>
      <c r="BO45">
        <f>SUM('Yearly Emission'!BL$16:'Yearly Emission'!BL21)</f>
        <v>0</v>
      </c>
      <c r="BP45">
        <f>SUM('Yearly Emission'!BM$16:'Yearly Emission'!BM21)</f>
        <v>0</v>
      </c>
      <c r="BQ45">
        <f>SUM('Yearly Emission'!BN$16:'Yearly Emission'!BN21)</f>
        <v>0</v>
      </c>
      <c r="BR45">
        <f>SUM('Yearly Emission'!BO$16:'Yearly Emission'!BO21)</f>
        <v>0</v>
      </c>
      <c r="BS45">
        <f>SUM('Yearly Emission'!BP$16:'Yearly Emission'!BP21)</f>
        <v>0</v>
      </c>
      <c r="BU45">
        <f>SUM('Yearly Emission'!BR$16:'Yearly Emission'!BR21)</f>
        <v>0</v>
      </c>
      <c r="BV45">
        <f>SUM('Yearly Emission'!BS$16:'Yearly Emission'!BS21)</f>
        <v>0</v>
      </c>
      <c r="BW45">
        <f>SUM('Yearly Emission'!BT$16:'Yearly Emission'!BT21)</f>
        <v>0</v>
      </c>
      <c r="BX45">
        <f>SUM('Yearly Emission'!BU$16:'Yearly Emission'!BU21)</f>
        <v>0</v>
      </c>
      <c r="BY45">
        <f>SUM('Yearly Emission'!BV$16:'Yearly Emission'!BV21)</f>
        <v>0</v>
      </c>
      <c r="BZ45">
        <f>SUM('Yearly Emission'!BW$16:'Yearly Emission'!BW21)</f>
        <v>0</v>
      </c>
      <c r="CA45">
        <f>SUM('Yearly Emission'!BX$16:'Yearly Emission'!BX21)</f>
        <v>0</v>
      </c>
      <c r="CB45">
        <f>SUM('Yearly Emission'!BY$16:'Yearly Emission'!BY21)</f>
        <v>0</v>
      </c>
      <c r="CC45">
        <f>SUM('Yearly Emission'!BZ$16:'Yearly Emission'!BZ21)</f>
        <v>0</v>
      </c>
      <c r="CD45">
        <f>SUM('Yearly Emission'!CA$16:'Yearly Emission'!CA21)</f>
        <v>0</v>
      </c>
      <c r="CE45">
        <f>SUM('Yearly Emission'!CB$16:'Yearly Emission'!CB21)</f>
        <v>0</v>
      </c>
      <c r="CF45">
        <f>SUM('Yearly Emission'!CC$16:'Yearly Emission'!CC21)</f>
        <v>0</v>
      </c>
      <c r="CG45">
        <f>SUM('Yearly Emission'!CD$16:'Yearly Emission'!CD21)</f>
        <v>0</v>
      </c>
      <c r="CH45">
        <f>SUM('Yearly Emission'!CE$16:'Yearly Emission'!CE21)</f>
        <v>0</v>
      </c>
      <c r="CI45">
        <f>SUM('Yearly Emission'!CF$16:'Yearly Emission'!CF21)</f>
        <v>0</v>
      </c>
      <c r="CJ45">
        <f>SUM('Yearly Emission'!CG$16:'Yearly Emission'!CG21)</f>
        <v>0</v>
      </c>
      <c r="CM45">
        <f>SUM('Yearly Emission'!CJ$16:'Yearly Emission'!CJ21)</f>
        <v>12153</v>
      </c>
      <c r="CN45">
        <f>SUM('Yearly Emission'!CK$16:'Yearly Emission'!CK21)</f>
        <v>0</v>
      </c>
      <c r="CO45">
        <f>SUM('Yearly Emission'!CL$16:'Yearly Emission'!CL21)</f>
        <v>0</v>
      </c>
      <c r="CP45">
        <f>SUM('Yearly Emission'!CM$16:'Yearly Emission'!CM21)</f>
        <v>0</v>
      </c>
      <c r="CQ45">
        <f>SUM('Yearly Emission'!CN$16:'Yearly Emission'!CN21)</f>
        <v>0</v>
      </c>
      <c r="CR45">
        <f>SUM('Yearly Emission'!CO$16:'Yearly Emission'!CO21)</f>
        <v>0</v>
      </c>
      <c r="CS45">
        <f>SUM('Yearly Emission'!CP$16:'Yearly Emission'!CP21)</f>
        <v>0</v>
      </c>
      <c r="CT45">
        <f>SUM('Yearly Emission'!CQ$16:'Yearly Emission'!CQ21)</f>
        <v>0</v>
      </c>
      <c r="CU45">
        <f>SUM('Yearly Emission'!CR$16:'Yearly Emission'!CR21)</f>
        <v>0</v>
      </c>
      <c r="CV45">
        <f>SUM('Yearly Emission'!CS$16:'Yearly Emission'!CS21)</f>
        <v>0</v>
      </c>
      <c r="CW45">
        <f>SUM('Yearly Emission'!CT$16:'Yearly Emission'!CT21)</f>
        <v>0</v>
      </c>
      <c r="CX45">
        <f>SUM('Yearly Emission'!CU$16:'Yearly Emission'!CU21)</f>
        <v>0</v>
      </c>
      <c r="CY45">
        <f>SUM('Yearly Emission'!CV$16:'Yearly Emission'!CV21)</f>
        <v>0</v>
      </c>
      <c r="CZ45">
        <f>SUM('Yearly Emission'!CW$16:'Yearly Emission'!CW21)</f>
        <v>0</v>
      </c>
      <c r="DA45">
        <f>SUM('Yearly Emission'!CX$16:'Yearly Emission'!CX21)</f>
        <v>0</v>
      </c>
      <c r="DB45">
        <f>SUM('Yearly Emission'!CY$16:'Yearly Emission'!CY21)</f>
        <v>0</v>
      </c>
      <c r="DC45">
        <f>SUM('Yearly Emission'!CZ$16:'Yearly Emission'!CZ21)</f>
        <v>0</v>
      </c>
      <c r="DE45">
        <f>SUM('Yearly Emission'!DB$16:'Yearly Emission'!DB21)</f>
        <v>0</v>
      </c>
      <c r="DF45">
        <f>SUM('Yearly Emission'!DC$16:'Yearly Emission'!DC21)</f>
        <v>0</v>
      </c>
      <c r="DG45">
        <f>SUM('Yearly Emission'!DD$16:'Yearly Emission'!DD21)</f>
        <v>0</v>
      </c>
      <c r="DH45">
        <f>SUM('Yearly Emission'!DE$16:'Yearly Emission'!DE21)</f>
        <v>0</v>
      </c>
      <c r="DI45">
        <f>SUM('Yearly Emission'!DF$16:'Yearly Emission'!DF21)</f>
        <v>0</v>
      </c>
      <c r="DJ45">
        <f>SUM('Yearly Emission'!DG$16:'Yearly Emission'!DG21)</f>
        <v>0</v>
      </c>
      <c r="DK45">
        <f>SUM('Yearly Emission'!DH$16:'Yearly Emission'!DH21)</f>
        <v>0</v>
      </c>
      <c r="DL45">
        <f>SUM('Yearly Emission'!DI$16:'Yearly Emission'!DI21)</f>
        <v>0</v>
      </c>
      <c r="DM45">
        <f>SUM('Yearly Emission'!DJ$16:'Yearly Emission'!DJ21)</f>
        <v>0</v>
      </c>
      <c r="DN45">
        <f>SUM('Yearly Emission'!DK$16:'Yearly Emission'!DK21)</f>
        <v>0</v>
      </c>
      <c r="DO45">
        <f>SUM('Yearly Emission'!DL$16:'Yearly Emission'!DL21)</f>
        <v>0</v>
      </c>
      <c r="DP45">
        <f>SUM('Yearly Emission'!DM$16:'Yearly Emission'!DM21)</f>
        <v>0</v>
      </c>
      <c r="DQ45">
        <f>SUM('Yearly Emission'!DN$16:'Yearly Emission'!DN21)</f>
        <v>0</v>
      </c>
      <c r="DR45">
        <f>SUM('Yearly Emission'!DO$16:'Yearly Emission'!DO21)</f>
        <v>0</v>
      </c>
      <c r="DS45">
        <f>SUM('Yearly Emission'!DP$16:'Yearly Emission'!DP21)</f>
        <v>0</v>
      </c>
      <c r="DT45">
        <f>SUM('Yearly Emission'!DQ$16:'Yearly Emission'!DQ21)</f>
        <v>0</v>
      </c>
      <c r="DV45">
        <f>SUM('Yearly Emission'!DS$16:'Yearly Emission'!DS21)</f>
        <v>0</v>
      </c>
      <c r="DW45">
        <f>SUM('Yearly Emission'!DT$16:'Yearly Emission'!DT21)</f>
        <v>0</v>
      </c>
      <c r="DX45">
        <f>SUM('Yearly Emission'!DU$16:'Yearly Emission'!DU21)</f>
        <v>0</v>
      </c>
      <c r="DY45">
        <f>SUM('Yearly Emission'!DV$16:'Yearly Emission'!DV21)</f>
        <v>0</v>
      </c>
      <c r="DZ45">
        <f>SUM('Yearly Emission'!DW$16:'Yearly Emission'!DW21)</f>
        <v>0</v>
      </c>
      <c r="EA45">
        <f>SUM('Yearly Emission'!DX$16:'Yearly Emission'!DX21)</f>
        <v>0</v>
      </c>
      <c r="EB45">
        <f>SUM('Yearly Emission'!DY$16:'Yearly Emission'!DY21)</f>
        <v>0</v>
      </c>
      <c r="EC45">
        <f>SUM('Yearly Emission'!DZ$16:'Yearly Emission'!DZ21)</f>
        <v>0</v>
      </c>
      <c r="ED45">
        <f>SUM('Yearly Emission'!EA$16:'Yearly Emission'!EA21)</f>
        <v>0</v>
      </c>
      <c r="EE45">
        <f>SUM('Yearly Emission'!EB$16:'Yearly Emission'!EB21)</f>
        <v>0</v>
      </c>
      <c r="EF45">
        <f>SUM('Yearly Emission'!EC$16:'Yearly Emission'!EC21)</f>
        <v>0</v>
      </c>
      <c r="EG45">
        <f>SUM('Yearly Emission'!ED$16:'Yearly Emission'!ED21)</f>
        <v>0</v>
      </c>
      <c r="EH45">
        <f>SUM('Yearly Emission'!EE$16:'Yearly Emission'!EE21)</f>
        <v>0</v>
      </c>
      <c r="EI45">
        <f>SUM('Yearly Emission'!EF$16:'Yearly Emission'!EF21)</f>
        <v>0</v>
      </c>
      <c r="EJ45">
        <f>SUM('Yearly Emission'!EG$16:'Yearly Emission'!EG21)</f>
        <v>0</v>
      </c>
      <c r="EK45">
        <f>SUM('Yearly Emission'!EH$16:'Yearly Emission'!EH21)</f>
        <v>0</v>
      </c>
      <c r="EM45">
        <f>SUM('Yearly Emission'!EJ$16:'Yearly Emission'!EJ21)</f>
        <v>0</v>
      </c>
      <c r="EN45">
        <f>SUM('Yearly Emission'!EK$16:'Yearly Emission'!EK21)</f>
        <v>0</v>
      </c>
      <c r="EO45">
        <f>SUM('Yearly Emission'!EL$16:'Yearly Emission'!EL21)</f>
        <v>0</v>
      </c>
      <c r="EP45">
        <f>SUM('Yearly Emission'!EM$16:'Yearly Emission'!EM21)</f>
        <v>0</v>
      </c>
      <c r="EQ45">
        <f>SUM('Yearly Emission'!EN$16:'Yearly Emission'!EN21)</f>
        <v>0</v>
      </c>
      <c r="ER45">
        <f>SUM('Yearly Emission'!EO$16:'Yearly Emission'!EO21)</f>
        <v>0</v>
      </c>
      <c r="ES45">
        <f>SUM('Yearly Emission'!EP$16:'Yearly Emission'!EP21)</f>
        <v>0</v>
      </c>
      <c r="ET45">
        <f>SUM('Yearly Emission'!EQ$16:'Yearly Emission'!EQ21)</f>
        <v>0</v>
      </c>
      <c r="EU45">
        <f>SUM('Yearly Emission'!ER$16:'Yearly Emission'!ER21)</f>
        <v>0</v>
      </c>
      <c r="EV45">
        <f>SUM('Yearly Emission'!ES$16:'Yearly Emission'!ES21)</f>
        <v>0</v>
      </c>
      <c r="EW45">
        <f>SUM('Yearly Emission'!ET$16:'Yearly Emission'!ET21)</f>
        <v>0</v>
      </c>
      <c r="EX45">
        <f>SUM('Yearly Emission'!EU$16:'Yearly Emission'!EU21)</f>
        <v>0</v>
      </c>
      <c r="EY45">
        <f>SUM('Yearly Emission'!EV$16:'Yearly Emission'!EV21)</f>
        <v>0</v>
      </c>
      <c r="EZ45">
        <f>SUM('Yearly Emission'!EW$16:'Yearly Emission'!EW21)</f>
        <v>0</v>
      </c>
      <c r="FA45">
        <f>SUM('Yearly Emission'!EX$16:'Yearly Emission'!EX21)</f>
        <v>0</v>
      </c>
      <c r="FB45">
        <f>SUM('Yearly Emission'!EY$16:'Yearly Emission'!EY21)</f>
        <v>0</v>
      </c>
      <c r="FD45">
        <f>SUM('Yearly Emission'!FA$16:'Yearly Emission'!FA21)</f>
        <v>0</v>
      </c>
      <c r="FE45">
        <f>SUM('Yearly Emission'!FB$16:'Yearly Emission'!FB21)</f>
        <v>0</v>
      </c>
      <c r="FF45">
        <f>SUM('Yearly Emission'!FC$16:'Yearly Emission'!FC21)</f>
        <v>0</v>
      </c>
      <c r="FG45">
        <f>SUM('Yearly Emission'!FD$16:'Yearly Emission'!FD21)</f>
        <v>0</v>
      </c>
      <c r="FH45">
        <f>SUM('Yearly Emission'!FE$16:'Yearly Emission'!FE21)</f>
        <v>0</v>
      </c>
      <c r="FI45">
        <f>SUM('Yearly Emission'!FF$16:'Yearly Emission'!FF21)</f>
        <v>0</v>
      </c>
      <c r="FJ45">
        <f>SUM('Yearly Emission'!FG$16:'Yearly Emission'!FG21)</f>
        <v>0</v>
      </c>
      <c r="FK45">
        <f>SUM('Yearly Emission'!FH$16:'Yearly Emission'!FH21)</f>
        <v>0</v>
      </c>
      <c r="FL45">
        <f>SUM('Yearly Emission'!FI$16:'Yearly Emission'!FI21)</f>
        <v>0</v>
      </c>
      <c r="FM45">
        <f>SUM('Yearly Emission'!FJ$16:'Yearly Emission'!FJ21)</f>
        <v>0</v>
      </c>
      <c r="FN45">
        <f>SUM('Yearly Emission'!FK$16:'Yearly Emission'!FK21)</f>
        <v>0</v>
      </c>
      <c r="FO45">
        <f>SUM('Yearly Emission'!FL$16:'Yearly Emission'!FL21)</f>
        <v>0</v>
      </c>
      <c r="FP45">
        <f>SUM('Yearly Emission'!FM$16:'Yearly Emission'!FM21)</f>
        <v>0</v>
      </c>
      <c r="FQ45">
        <f>SUM('Yearly Emission'!FN$16:'Yearly Emission'!FN21)</f>
        <v>0</v>
      </c>
      <c r="FR45">
        <f>SUM('Yearly Emission'!FO$16:'Yearly Emission'!FO21)</f>
        <v>0</v>
      </c>
      <c r="FS45">
        <f>SUM('Yearly Emission'!FP$16:'Yearly Emission'!FP21)</f>
        <v>0</v>
      </c>
      <c r="FV45">
        <f>SUM('Yearly Emission'!FS$16:'Yearly Emission'!FS21)</f>
        <v>12153</v>
      </c>
      <c r="FW45">
        <f>SUM('Yearly Emission'!FT$16:'Yearly Emission'!FT21)</f>
        <v>0</v>
      </c>
      <c r="FX45">
        <f>SUM('Yearly Emission'!FU$16:'Yearly Emission'!FU21)</f>
        <v>0</v>
      </c>
      <c r="FY45">
        <f>SUM('Yearly Emission'!FV$16:'Yearly Emission'!FV21)</f>
        <v>0</v>
      </c>
      <c r="FZ45">
        <f>SUM('Yearly Emission'!FW$16:'Yearly Emission'!FW21)</f>
        <v>0</v>
      </c>
      <c r="GA45">
        <f>SUM('Yearly Emission'!FX$16:'Yearly Emission'!FX21)</f>
        <v>0</v>
      </c>
      <c r="GB45">
        <f>SUM('Yearly Emission'!FY$16:'Yearly Emission'!FY21)</f>
        <v>0</v>
      </c>
      <c r="GC45">
        <f>SUM('Yearly Emission'!FZ$16:'Yearly Emission'!FZ21)</f>
        <v>0</v>
      </c>
      <c r="GD45">
        <f>SUM('Yearly Emission'!GA$16:'Yearly Emission'!GA21)</f>
        <v>0</v>
      </c>
      <c r="GE45">
        <f>SUM('Yearly Emission'!GB$16:'Yearly Emission'!GB21)</f>
        <v>0</v>
      </c>
      <c r="GF45">
        <f>SUM('Yearly Emission'!GC$16:'Yearly Emission'!GC21)</f>
        <v>0</v>
      </c>
      <c r="GG45">
        <f>SUM('Yearly Emission'!GD$16:'Yearly Emission'!GD21)</f>
        <v>0</v>
      </c>
      <c r="GH45">
        <f>SUM('Yearly Emission'!GE$16:'Yearly Emission'!GE21)</f>
        <v>0</v>
      </c>
      <c r="GI45">
        <f>SUM('Yearly Emission'!GF$16:'Yearly Emission'!GF21)</f>
        <v>0</v>
      </c>
      <c r="GJ45">
        <f>SUM('Yearly Emission'!GG$16:'Yearly Emission'!GG21)</f>
        <v>0</v>
      </c>
      <c r="GK45">
        <f>SUM('Yearly Emission'!GH$16:'Yearly Emission'!GH21)</f>
        <v>0</v>
      </c>
      <c r="GL45">
        <f>SUM('Yearly Emission'!GI$16:'Yearly Emission'!GI21)</f>
        <v>0</v>
      </c>
      <c r="GN45">
        <f>SUM('Yearly Emission'!GK$16:'Yearly Emission'!GK21)</f>
        <v>0</v>
      </c>
      <c r="GO45">
        <f>SUM('Yearly Emission'!GL$16:'Yearly Emission'!GL21)</f>
        <v>0</v>
      </c>
      <c r="GP45">
        <f>SUM('Yearly Emission'!GM$16:'Yearly Emission'!GM21)</f>
        <v>0</v>
      </c>
      <c r="GQ45">
        <f>SUM('Yearly Emission'!GN$16:'Yearly Emission'!GN21)</f>
        <v>0</v>
      </c>
      <c r="GR45">
        <f>SUM('Yearly Emission'!GO$16:'Yearly Emission'!GO21)</f>
        <v>0</v>
      </c>
      <c r="GS45">
        <f>SUM('Yearly Emission'!GP$16:'Yearly Emission'!GP21)</f>
        <v>0</v>
      </c>
      <c r="GT45">
        <f>SUM('Yearly Emission'!GQ$16:'Yearly Emission'!GQ21)</f>
        <v>0</v>
      </c>
      <c r="GU45">
        <f>SUM('Yearly Emission'!GR$16:'Yearly Emission'!GR21)</f>
        <v>0</v>
      </c>
      <c r="GV45">
        <f>SUM('Yearly Emission'!GS$16:'Yearly Emission'!GS21)</f>
        <v>0</v>
      </c>
      <c r="GW45">
        <f>SUM('Yearly Emission'!GT$16:'Yearly Emission'!GT21)</f>
        <v>0</v>
      </c>
      <c r="GX45">
        <f>SUM('Yearly Emission'!GU$16:'Yearly Emission'!GU21)</f>
        <v>0</v>
      </c>
      <c r="GY45">
        <f>SUM('Yearly Emission'!GV$16:'Yearly Emission'!GV21)</f>
        <v>0</v>
      </c>
      <c r="GZ45">
        <f>SUM('Yearly Emission'!GW$16:'Yearly Emission'!GW21)</f>
        <v>0</v>
      </c>
      <c r="HA45">
        <f>SUM('Yearly Emission'!GX$16:'Yearly Emission'!GX21)</f>
        <v>0</v>
      </c>
      <c r="HB45">
        <f>SUM('Yearly Emission'!GY$16:'Yearly Emission'!GY21)</f>
        <v>0</v>
      </c>
      <c r="HC45">
        <f>SUM('Yearly Emission'!GZ$16:'Yearly Emission'!GZ21)</f>
        <v>0</v>
      </c>
      <c r="HE45">
        <f>SUM('Yearly Emission'!HB$16:'Yearly Emission'!HB21)</f>
        <v>0</v>
      </c>
      <c r="HF45">
        <f>SUM('Yearly Emission'!HC$16:'Yearly Emission'!HC21)</f>
        <v>0</v>
      </c>
      <c r="HG45">
        <f>SUM('Yearly Emission'!HD$16:'Yearly Emission'!HD21)</f>
        <v>0</v>
      </c>
      <c r="HH45">
        <f>SUM('Yearly Emission'!HE$16:'Yearly Emission'!HE21)</f>
        <v>0</v>
      </c>
      <c r="HI45">
        <f>SUM('Yearly Emission'!HF$16:'Yearly Emission'!HF21)</f>
        <v>0</v>
      </c>
      <c r="HJ45">
        <f>SUM('Yearly Emission'!HG$16:'Yearly Emission'!HG21)</f>
        <v>0</v>
      </c>
      <c r="HK45">
        <f>SUM('Yearly Emission'!HH$16:'Yearly Emission'!HH21)</f>
        <v>0</v>
      </c>
      <c r="HL45">
        <f>SUM('Yearly Emission'!HI$16:'Yearly Emission'!HI21)</f>
        <v>0</v>
      </c>
      <c r="HM45">
        <f>SUM('Yearly Emission'!HJ$16:'Yearly Emission'!HJ21)</f>
        <v>0</v>
      </c>
      <c r="HN45">
        <f>SUM('Yearly Emission'!HK$16:'Yearly Emission'!HK21)</f>
        <v>0</v>
      </c>
      <c r="HO45">
        <f>SUM('Yearly Emission'!HL$16:'Yearly Emission'!HL21)</f>
        <v>0</v>
      </c>
      <c r="HP45">
        <f>SUM('Yearly Emission'!HM$16:'Yearly Emission'!HM21)</f>
        <v>0</v>
      </c>
      <c r="HQ45">
        <f>SUM('Yearly Emission'!HN$16:'Yearly Emission'!HN21)</f>
        <v>0</v>
      </c>
      <c r="HR45">
        <f>SUM('Yearly Emission'!HO$16:'Yearly Emission'!HO21)</f>
        <v>0</v>
      </c>
      <c r="HS45">
        <f>SUM('Yearly Emission'!HP$16:'Yearly Emission'!HP21)</f>
        <v>0</v>
      </c>
      <c r="HT45">
        <f>SUM('Yearly Emission'!HQ$16:'Yearly Emission'!HQ21)</f>
        <v>0</v>
      </c>
      <c r="HV45">
        <f>SUM('Yearly Emission'!HS$16:'Yearly Emission'!HS21)</f>
        <v>0</v>
      </c>
      <c r="HW45">
        <f>SUM('Yearly Emission'!HT$16:'Yearly Emission'!HT21)</f>
        <v>0</v>
      </c>
      <c r="HX45">
        <f>SUM('Yearly Emission'!HU$16:'Yearly Emission'!HU21)</f>
        <v>0</v>
      </c>
      <c r="HY45">
        <f>SUM('Yearly Emission'!HV$16:'Yearly Emission'!HV21)</f>
        <v>0</v>
      </c>
      <c r="HZ45">
        <f>SUM('Yearly Emission'!HW$16:'Yearly Emission'!HW21)</f>
        <v>0</v>
      </c>
      <c r="IA45">
        <f>SUM('Yearly Emission'!HX$16:'Yearly Emission'!HX21)</f>
        <v>0</v>
      </c>
      <c r="IB45">
        <f>SUM('Yearly Emission'!HY$16:'Yearly Emission'!HY21)</f>
        <v>0</v>
      </c>
      <c r="IC45">
        <f>SUM('Yearly Emission'!HZ$16:'Yearly Emission'!HZ21)</f>
        <v>0</v>
      </c>
      <c r="ID45">
        <f>SUM('Yearly Emission'!IA$16:'Yearly Emission'!IA21)</f>
        <v>0</v>
      </c>
      <c r="IE45">
        <f>SUM('Yearly Emission'!IB$16:'Yearly Emission'!IB21)</f>
        <v>0</v>
      </c>
      <c r="IF45">
        <f>SUM('Yearly Emission'!IC$16:'Yearly Emission'!IC21)</f>
        <v>0</v>
      </c>
      <c r="IG45">
        <f>SUM('Yearly Emission'!ID$16:'Yearly Emission'!ID21)</f>
        <v>0</v>
      </c>
      <c r="IH45">
        <f>SUM('Yearly Emission'!IE$16:'Yearly Emission'!IE21)</f>
        <v>0</v>
      </c>
      <c r="II45">
        <f>SUM('Yearly Emission'!IF$16:'Yearly Emission'!IF21)</f>
        <v>0</v>
      </c>
      <c r="IJ45">
        <f>SUM('Yearly Emission'!IG$16:'Yearly Emission'!IG21)</f>
        <v>0</v>
      </c>
      <c r="IK45">
        <f>SUM('Yearly Emission'!IH$16:'Yearly Emission'!IH21)</f>
        <v>0</v>
      </c>
      <c r="IM45">
        <f>SUM('Yearly Emission'!IJ$16:'Yearly Emission'!IJ21)</f>
        <v>0</v>
      </c>
      <c r="IN45">
        <f>SUM('Yearly Emission'!IK$16:'Yearly Emission'!IK21)</f>
        <v>0</v>
      </c>
      <c r="IO45">
        <f>SUM('Yearly Emission'!IL$16:'Yearly Emission'!IL21)</f>
        <v>0</v>
      </c>
      <c r="IP45">
        <f>SUM('Yearly Emission'!IM$16:'Yearly Emission'!IM21)</f>
        <v>0</v>
      </c>
      <c r="IQ45">
        <f>SUM('Yearly Emission'!IN$16:'Yearly Emission'!IN21)</f>
        <v>0</v>
      </c>
      <c r="IR45">
        <f>SUM('Yearly Emission'!IO$16:'Yearly Emission'!IO21)</f>
        <v>0</v>
      </c>
      <c r="IS45">
        <f>SUM('Yearly Emission'!IP$16:'Yearly Emission'!IP21)</f>
        <v>0</v>
      </c>
      <c r="IT45">
        <f>SUM('Yearly Emission'!IQ$16:'Yearly Emission'!IQ21)</f>
        <v>0</v>
      </c>
      <c r="IU45">
        <f>SUM('Yearly Emission'!IR$16:'Yearly Emission'!IR21)</f>
        <v>0</v>
      </c>
      <c r="IV45">
        <f>SUM('Yearly Emission'!IS$16:'Yearly Emission'!IS21)</f>
        <v>0</v>
      </c>
      <c r="IW45">
        <f>SUM('Yearly Emission'!IT$16:'Yearly Emission'!IT21)</f>
        <v>0</v>
      </c>
      <c r="IX45">
        <f>SUM('Yearly Emission'!IU$16:'Yearly Emission'!IU21)</f>
        <v>0</v>
      </c>
      <c r="IY45">
        <f>SUM('Yearly Emission'!IV$16:'Yearly Emission'!IV21)</f>
        <v>0</v>
      </c>
      <c r="IZ45">
        <f>SUM('Yearly Emission'!IW$16:'Yearly Emission'!IW21)</f>
        <v>0</v>
      </c>
      <c r="JA45">
        <f>SUM('Yearly Emission'!IX$16:'Yearly Emission'!IX21)</f>
        <v>0</v>
      </c>
      <c r="JB45">
        <f>SUM('Yearly Emission'!IY$16:'Yearly Emission'!IY21)</f>
        <v>0</v>
      </c>
    </row>
    <row r="46" spans="1:262" x14ac:dyDescent="0.25">
      <c r="A46">
        <v>2038</v>
      </c>
      <c r="B46">
        <v>2029</v>
      </c>
      <c r="D46">
        <v>2029</v>
      </c>
      <c r="E46">
        <f>SUM('Yearly Emission'!B$16:'Yearly Emission'!B22)</f>
        <v>0</v>
      </c>
      <c r="F46">
        <f>SUM('Yearly Emission'!C$16:'Yearly Emission'!C22)</f>
        <v>0</v>
      </c>
      <c r="G46">
        <f>SUM('Yearly Emission'!D$16:'Yearly Emission'!D22)</f>
        <v>0</v>
      </c>
      <c r="H46">
        <f>SUM('Yearly Emission'!E$16:'Yearly Emission'!E22)</f>
        <v>0</v>
      </c>
      <c r="I46">
        <f>SUM('Yearly Emission'!F$16:'Yearly Emission'!F22)</f>
        <v>0</v>
      </c>
      <c r="J46">
        <f>SUM('Yearly Emission'!G$16:'Yearly Emission'!G22)</f>
        <v>0</v>
      </c>
      <c r="K46">
        <f>SUM('Yearly Emission'!H$16:'Yearly Emission'!H22)</f>
        <v>0</v>
      </c>
      <c r="L46">
        <f>SUM('Yearly Emission'!I$16:'Yearly Emission'!I22)</f>
        <v>0</v>
      </c>
      <c r="M46">
        <f>SUM('Yearly Emission'!J$16:'Yearly Emission'!J22)</f>
        <v>0</v>
      </c>
      <c r="N46">
        <f>SUM('Yearly Emission'!K$16:'Yearly Emission'!K22)</f>
        <v>0</v>
      </c>
      <c r="O46">
        <f>SUM('Yearly Emission'!L$16:'Yearly Emission'!L22)</f>
        <v>0</v>
      </c>
      <c r="P46">
        <f>SUM('Yearly Emission'!M$16:'Yearly Emission'!M22)</f>
        <v>0</v>
      </c>
      <c r="Q46">
        <f>SUM('Yearly Emission'!N$16:'Yearly Emission'!N22)</f>
        <v>0</v>
      </c>
      <c r="R46">
        <f>SUM('Yearly Emission'!O$16:'Yearly Emission'!O22)</f>
        <v>0</v>
      </c>
      <c r="S46">
        <f>SUM('Yearly Emission'!P$16:'Yearly Emission'!P22)</f>
        <v>0</v>
      </c>
      <c r="T46">
        <f>SUM('Yearly Emission'!Q$16:'Yearly Emission'!Q22)</f>
        <v>0</v>
      </c>
      <c r="V46">
        <f>SUM('Yearly Emission'!S$16:'Yearly Emission'!S22)</f>
        <v>0</v>
      </c>
      <c r="W46">
        <f>SUM('Yearly Emission'!T$16:'Yearly Emission'!T22)</f>
        <v>0</v>
      </c>
      <c r="X46">
        <f>SUM('Yearly Emission'!U$16:'Yearly Emission'!U22)</f>
        <v>0</v>
      </c>
      <c r="Y46">
        <f>SUM('Yearly Emission'!V$16:'Yearly Emission'!V22)</f>
        <v>0</v>
      </c>
      <c r="Z46">
        <f>SUM('Yearly Emission'!W$16:'Yearly Emission'!W22)</f>
        <v>0</v>
      </c>
      <c r="AA46">
        <f>SUM('Yearly Emission'!X$16:'Yearly Emission'!X22)</f>
        <v>0</v>
      </c>
      <c r="AB46">
        <f>SUM('Yearly Emission'!Y$16:'Yearly Emission'!Y22)</f>
        <v>0</v>
      </c>
      <c r="AC46">
        <f>SUM('Yearly Emission'!Z$16:'Yearly Emission'!Z22)</f>
        <v>0</v>
      </c>
      <c r="AD46">
        <f>SUM('Yearly Emission'!AA$16:'Yearly Emission'!AA22)</f>
        <v>0</v>
      </c>
      <c r="AE46">
        <f>SUM('Yearly Emission'!AB$16:'Yearly Emission'!AB22)</f>
        <v>0</v>
      </c>
      <c r="AF46">
        <f>SUM('Yearly Emission'!AC$16:'Yearly Emission'!AC22)</f>
        <v>0</v>
      </c>
      <c r="AG46">
        <f>SUM('Yearly Emission'!AD$16:'Yearly Emission'!AD22)</f>
        <v>0</v>
      </c>
      <c r="AH46">
        <f>SUM('Yearly Emission'!AE$16:'Yearly Emission'!AE22)</f>
        <v>0</v>
      </c>
      <c r="AI46">
        <f>SUM('Yearly Emission'!AF$16:'Yearly Emission'!AF22)</f>
        <v>0</v>
      </c>
      <c r="AJ46">
        <f>SUM('Yearly Emission'!AG$16:'Yearly Emission'!AG22)</f>
        <v>0</v>
      </c>
      <c r="AK46">
        <f>SUM('Yearly Emission'!AH$16:'Yearly Emission'!AH22)</f>
        <v>0</v>
      </c>
      <c r="AM46">
        <f>SUM('Yearly Emission'!AJ$16:'Yearly Emission'!AJ22)</f>
        <v>0</v>
      </c>
      <c r="AN46">
        <f>SUM('Yearly Emission'!AK$16:'Yearly Emission'!AK22)</f>
        <v>0</v>
      </c>
      <c r="AO46">
        <f>SUM('Yearly Emission'!AL$16:'Yearly Emission'!AL22)</f>
        <v>0</v>
      </c>
      <c r="AP46">
        <f>SUM('Yearly Emission'!AM$16:'Yearly Emission'!AM22)</f>
        <v>0</v>
      </c>
      <c r="AQ46">
        <f>SUM('Yearly Emission'!AN$16:'Yearly Emission'!AN22)</f>
        <v>0</v>
      </c>
      <c r="AR46">
        <f>SUM('Yearly Emission'!AO$16:'Yearly Emission'!AO22)</f>
        <v>0</v>
      </c>
      <c r="AS46">
        <f>SUM('Yearly Emission'!AP$16:'Yearly Emission'!AP22)</f>
        <v>0</v>
      </c>
      <c r="AT46">
        <f>SUM('Yearly Emission'!AQ$16:'Yearly Emission'!AQ22)</f>
        <v>0</v>
      </c>
      <c r="AU46">
        <f>SUM('Yearly Emission'!AR$16:'Yearly Emission'!AR22)</f>
        <v>0</v>
      </c>
      <c r="AV46">
        <f>SUM('Yearly Emission'!AS$16:'Yearly Emission'!AS22)</f>
        <v>0</v>
      </c>
      <c r="AW46">
        <f>SUM('Yearly Emission'!AT$16:'Yearly Emission'!AT22)</f>
        <v>0</v>
      </c>
      <c r="AX46">
        <f>SUM('Yearly Emission'!AU$16:'Yearly Emission'!AU22)</f>
        <v>0</v>
      </c>
      <c r="AY46">
        <f>SUM('Yearly Emission'!AV$16:'Yearly Emission'!AV22)</f>
        <v>0</v>
      </c>
      <c r="AZ46">
        <f>SUM('Yearly Emission'!AW$16:'Yearly Emission'!AW22)</f>
        <v>0</v>
      </c>
      <c r="BA46">
        <f>SUM('Yearly Emission'!AX$16:'Yearly Emission'!AX22)</f>
        <v>0</v>
      </c>
      <c r="BB46">
        <f>SUM('Yearly Emission'!AY$16:'Yearly Emission'!AY22)</f>
        <v>0</v>
      </c>
      <c r="BD46">
        <f>SUM('Yearly Emission'!BA$16:'Yearly Emission'!BA22)</f>
        <v>0</v>
      </c>
      <c r="BE46">
        <f>SUM('Yearly Emission'!BB$16:'Yearly Emission'!BB22)</f>
        <v>0</v>
      </c>
      <c r="BF46">
        <f>SUM('Yearly Emission'!BC$16:'Yearly Emission'!BC22)</f>
        <v>0</v>
      </c>
      <c r="BG46">
        <f>SUM('Yearly Emission'!BD$16:'Yearly Emission'!BD22)</f>
        <v>0</v>
      </c>
      <c r="BH46">
        <f>SUM('Yearly Emission'!BE$16:'Yearly Emission'!BE22)</f>
        <v>0</v>
      </c>
      <c r="BI46">
        <f>SUM('Yearly Emission'!BF$16:'Yearly Emission'!BF22)</f>
        <v>0</v>
      </c>
      <c r="BJ46">
        <f>SUM('Yearly Emission'!BG$16:'Yearly Emission'!BG22)</f>
        <v>0</v>
      </c>
      <c r="BK46">
        <f>SUM('Yearly Emission'!BH$16:'Yearly Emission'!BH22)</f>
        <v>0</v>
      </c>
      <c r="BL46">
        <f>SUM('Yearly Emission'!BI$16:'Yearly Emission'!BI22)</f>
        <v>0</v>
      </c>
      <c r="BM46">
        <f>SUM('Yearly Emission'!BJ$16:'Yearly Emission'!BJ22)</f>
        <v>0</v>
      </c>
      <c r="BN46">
        <f>SUM('Yearly Emission'!BK$16:'Yearly Emission'!BK22)</f>
        <v>0</v>
      </c>
      <c r="BO46">
        <f>SUM('Yearly Emission'!BL$16:'Yearly Emission'!BL22)</f>
        <v>0</v>
      </c>
      <c r="BP46">
        <f>SUM('Yearly Emission'!BM$16:'Yearly Emission'!BM22)</f>
        <v>0</v>
      </c>
      <c r="BQ46">
        <f>SUM('Yearly Emission'!BN$16:'Yearly Emission'!BN22)</f>
        <v>0</v>
      </c>
      <c r="BR46">
        <f>SUM('Yearly Emission'!BO$16:'Yearly Emission'!BO22)</f>
        <v>0</v>
      </c>
      <c r="BS46">
        <f>SUM('Yearly Emission'!BP$16:'Yearly Emission'!BP22)</f>
        <v>0</v>
      </c>
      <c r="BU46">
        <f>SUM('Yearly Emission'!BR$16:'Yearly Emission'!BR22)</f>
        <v>0</v>
      </c>
      <c r="BV46">
        <f>SUM('Yearly Emission'!BS$16:'Yearly Emission'!BS22)</f>
        <v>0</v>
      </c>
      <c r="BW46">
        <f>SUM('Yearly Emission'!BT$16:'Yearly Emission'!BT22)</f>
        <v>0</v>
      </c>
      <c r="BX46">
        <f>SUM('Yearly Emission'!BU$16:'Yearly Emission'!BU22)</f>
        <v>0</v>
      </c>
      <c r="BY46">
        <f>SUM('Yearly Emission'!BV$16:'Yearly Emission'!BV22)</f>
        <v>0</v>
      </c>
      <c r="BZ46">
        <f>SUM('Yearly Emission'!BW$16:'Yearly Emission'!BW22)</f>
        <v>0</v>
      </c>
      <c r="CA46">
        <f>SUM('Yearly Emission'!BX$16:'Yearly Emission'!BX22)</f>
        <v>0</v>
      </c>
      <c r="CB46">
        <f>SUM('Yearly Emission'!BY$16:'Yearly Emission'!BY22)</f>
        <v>0</v>
      </c>
      <c r="CC46">
        <f>SUM('Yearly Emission'!BZ$16:'Yearly Emission'!BZ22)</f>
        <v>0</v>
      </c>
      <c r="CD46">
        <f>SUM('Yearly Emission'!CA$16:'Yearly Emission'!CA22)</f>
        <v>0</v>
      </c>
      <c r="CE46">
        <f>SUM('Yearly Emission'!CB$16:'Yearly Emission'!CB22)</f>
        <v>0</v>
      </c>
      <c r="CF46">
        <f>SUM('Yearly Emission'!CC$16:'Yearly Emission'!CC22)</f>
        <v>0</v>
      </c>
      <c r="CG46">
        <f>SUM('Yearly Emission'!CD$16:'Yearly Emission'!CD22)</f>
        <v>0</v>
      </c>
      <c r="CH46">
        <f>SUM('Yearly Emission'!CE$16:'Yearly Emission'!CE22)</f>
        <v>0</v>
      </c>
      <c r="CI46">
        <f>SUM('Yearly Emission'!CF$16:'Yearly Emission'!CF22)</f>
        <v>0</v>
      </c>
      <c r="CJ46">
        <f>SUM('Yearly Emission'!CG$16:'Yearly Emission'!CG22)</f>
        <v>0</v>
      </c>
      <c r="CM46">
        <f>SUM('Yearly Emission'!CJ$16:'Yearly Emission'!CJ22)</f>
        <v>14182</v>
      </c>
      <c r="CN46">
        <f>SUM('Yearly Emission'!CK$16:'Yearly Emission'!CK22)</f>
        <v>0</v>
      </c>
      <c r="CO46">
        <f>SUM('Yearly Emission'!CL$16:'Yearly Emission'!CL22)</f>
        <v>0</v>
      </c>
      <c r="CP46">
        <f>SUM('Yearly Emission'!CM$16:'Yearly Emission'!CM22)</f>
        <v>0</v>
      </c>
      <c r="CQ46">
        <f>SUM('Yearly Emission'!CN$16:'Yearly Emission'!CN22)</f>
        <v>0</v>
      </c>
      <c r="CR46">
        <f>SUM('Yearly Emission'!CO$16:'Yearly Emission'!CO22)</f>
        <v>0</v>
      </c>
      <c r="CS46">
        <f>SUM('Yearly Emission'!CP$16:'Yearly Emission'!CP22)</f>
        <v>0</v>
      </c>
      <c r="CT46">
        <f>SUM('Yearly Emission'!CQ$16:'Yearly Emission'!CQ22)</f>
        <v>0</v>
      </c>
      <c r="CU46">
        <f>SUM('Yearly Emission'!CR$16:'Yearly Emission'!CR22)</f>
        <v>0</v>
      </c>
      <c r="CV46">
        <f>SUM('Yearly Emission'!CS$16:'Yearly Emission'!CS22)</f>
        <v>0</v>
      </c>
      <c r="CW46">
        <f>SUM('Yearly Emission'!CT$16:'Yearly Emission'!CT22)</f>
        <v>0</v>
      </c>
      <c r="CX46">
        <f>SUM('Yearly Emission'!CU$16:'Yearly Emission'!CU22)</f>
        <v>0</v>
      </c>
      <c r="CY46">
        <f>SUM('Yearly Emission'!CV$16:'Yearly Emission'!CV22)</f>
        <v>0</v>
      </c>
      <c r="CZ46">
        <f>SUM('Yearly Emission'!CW$16:'Yearly Emission'!CW22)</f>
        <v>0</v>
      </c>
      <c r="DA46">
        <f>SUM('Yearly Emission'!CX$16:'Yearly Emission'!CX22)</f>
        <v>0</v>
      </c>
      <c r="DB46">
        <f>SUM('Yearly Emission'!CY$16:'Yearly Emission'!CY22)</f>
        <v>0</v>
      </c>
      <c r="DC46">
        <f>SUM('Yearly Emission'!CZ$16:'Yearly Emission'!CZ22)</f>
        <v>0</v>
      </c>
      <c r="DE46">
        <f>SUM('Yearly Emission'!DB$16:'Yearly Emission'!DB22)</f>
        <v>0</v>
      </c>
      <c r="DF46">
        <f>SUM('Yearly Emission'!DC$16:'Yearly Emission'!DC22)</f>
        <v>0</v>
      </c>
      <c r="DG46">
        <f>SUM('Yearly Emission'!DD$16:'Yearly Emission'!DD22)</f>
        <v>0</v>
      </c>
      <c r="DH46">
        <f>SUM('Yearly Emission'!DE$16:'Yearly Emission'!DE22)</f>
        <v>0</v>
      </c>
      <c r="DI46">
        <f>SUM('Yearly Emission'!DF$16:'Yearly Emission'!DF22)</f>
        <v>0</v>
      </c>
      <c r="DJ46">
        <f>SUM('Yearly Emission'!DG$16:'Yearly Emission'!DG22)</f>
        <v>0</v>
      </c>
      <c r="DK46">
        <f>SUM('Yearly Emission'!DH$16:'Yearly Emission'!DH22)</f>
        <v>0</v>
      </c>
      <c r="DL46">
        <f>SUM('Yearly Emission'!DI$16:'Yearly Emission'!DI22)</f>
        <v>0</v>
      </c>
      <c r="DM46">
        <f>SUM('Yearly Emission'!DJ$16:'Yearly Emission'!DJ22)</f>
        <v>0</v>
      </c>
      <c r="DN46">
        <f>SUM('Yearly Emission'!DK$16:'Yearly Emission'!DK22)</f>
        <v>0</v>
      </c>
      <c r="DO46">
        <f>SUM('Yearly Emission'!DL$16:'Yearly Emission'!DL22)</f>
        <v>0</v>
      </c>
      <c r="DP46">
        <f>SUM('Yearly Emission'!DM$16:'Yearly Emission'!DM22)</f>
        <v>0</v>
      </c>
      <c r="DQ46">
        <f>SUM('Yearly Emission'!DN$16:'Yearly Emission'!DN22)</f>
        <v>0</v>
      </c>
      <c r="DR46">
        <f>SUM('Yearly Emission'!DO$16:'Yearly Emission'!DO22)</f>
        <v>0</v>
      </c>
      <c r="DS46">
        <f>SUM('Yearly Emission'!DP$16:'Yearly Emission'!DP22)</f>
        <v>0</v>
      </c>
      <c r="DT46">
        <f>SUM('Yearly Emission'!DQ$16:'Yearly Emission'!DQ22)</f>
        <v>0</v>
      </c>
      <c r="DV46">
        <f>SUM('Yearly Emission'!DS$16:'Yearly Emission'!DS22)</f>
        <v>0</v>
      </c>
      <c r="DW46">
        <f>SUM('Yearly Emission'!DT$16:'Yearly Emission'!DT22)</f>
        <v>0</v>
      </c>
      <c r="DX46">
        <f>SUM('Yearly Emission'!DU$16:'Yearly Emission'!DU22)</f>
        <v>0</v>
      </c>
      <c r="DY46">
        <f>SUM('Yearly Emission'!DV$16:'Yearly Emission'!DV22)</f>
        <v>0</v>
      </c>
      <c r="DZ46">
        <f>SUM('Yearly Emission'!DW$16:'Yearly Emission'!DW22)</f>
        <v>0</v>
      </c>
      <c r="EA46">
        <f>SUM('Yearly Emission'!DX$16:'Yearly Emission'!DX22)</f>
        <v>0</v>
      </c>
      <c r="EB46">
        <f>SUM('Yearly Emission'!DY$16:'Yearly Emission'!DY22)</f>
        <v>0</v>
      </c>
      <c r="EC46">
        <f>SUM('Yearly Emission'!DZ$16:'Yearly Emission'!DZ22)</f>
        <v>0</v>
      </c>
      <c r="ED46">
        <f>SUM('Yearly Emission'!EA$16:'Yearly Emission'!EA22)</f>
        <v>0</v>
      </c>
      <c r="EE46">
        <f>SUM('Yearly Emission'!EB$16:'Yearly Emission'!EB22)</f>
        <v>0</v>
      </c>
      <c r="EF46">
        <f>SUM('Yearly Emission'!EC$16:'Yearly Emission'!EC22)</f>
        <v>0</v>
      </c>
      <c r="EG46">
        <f>SUM('Yearly Emission'!ED$16:'Yearly Emission'!ED22)</f>
        <v>0</v>
      </c>
      <c r="EH46">
        <f>SUM('Yearly Emission'!EE$16:'Yearly Emission'!EE22)</f>
        <v>0</v>
      </c>
      <c r="EI46">
        <f>SUM('Yearly Emission'!EF$16:'Yearly Emission'!EF22)</f>
        <v>0</v>
      </c>
      <c r="EJ46">
        <f>SUM('Yearly Emission'!EG$16:'Yearly Emission'!EG22)</f>
        <v>0</v>
      </c>
      <c r="EK46">
        <f>SUM('Yearly Emission'!EH$16:'Yearly Emission'!EH22)</f>
        <v>0</v>
      </c>
      <c r="EM46">
        <f>SUM('Yearly Emission'!EJ$16:'Yearly Emission'!EJ22)</f>
        <v>0</v>
      </c>
      <c r="EN46">
        <f>SUM('Yearly Emission'!EK$16:'Yearly Emission'!EK22)</f>
        <v>0</v>
      </c>
      <c r="EO46">
        <f>SUM('Yearly Emission'!EL$16:'Yearly Emission'!EL22)</f>
        <v>0</v>
      </c>
      <c r="EP46">
        <f>SUM('Yearly Emission'!EM$16:'Yearly Emission'!EM22)</f>
        <v>0</v>
      </c>
      <c r="EQ46">
        <f>SUM('Yearly Emission'!EN$16:'Yearly Emission'!EN22)</f>
        <v>0</v>
      </c>
      <c r="ER46">
        <f>SUM('Yearly Emission'!EO$16:'Yearly Emission'!EO22)</f>
        <v>0</v>
      </c>
      <c r="ES46">
        <f>SUM('Yearly Emission'!EP$16:'Yearly Emission'!EP22)</f>
        <v>0</v>
      </c>
      <c r="ET46">
        <f>SUM('Yearly Emission'!EQ$16:'Yearly Emission'!EQ22)</f>
        <v>0</v>
      </c>
      <c r="EU46">
        <f>SUM('Yearly Emission'!ER$16:'Yearly Emission'!ER22)</f>
        <v>0</v>
      </c>
      <c r="EV46">
        <f>SUM('Yearly Emission'!ES$16:'Yearly Emission'!ES22)</f>
        <v>0</v>
      </c>
      <c r="EW46">
        <f>SUM('Yearly Emission'!ET$16:'Yearly Emission'!ET22)</f>
        <v>0</v>
      </c>
      <c r="EX46">
        <f>SUM('Yearly Emission'!EU$16:'Yearly Emission'!EU22)</f>
        <v>0</v>
      </c>
      <c r="EY46">
        <f>SUM('Yearly Emission'!EV$16:'Yearly Emission'!EV22)</f>
        <v>0</v>
      </c>
      <c r="EZ46">
        <f>SUM('Yearly Emission'!EW$16:'Yearly Emission'!EW22)</f>
        <v>0</v>
      </c>
      <c r="FA46">
        <f>SUM('Yearly Emission'!EX$16:'Yearly Emission'!EX22)</f>
        <v>0</v>
      </c>
      <c r="FB46">
        <f>SUM('Yearly Emission'!EY$16:'Yearly Emission'!EY22)</f>
        <v>0</v>
      </c>
      <c r="FD46">
        <f>SUM('Yearly Emission'!FA$16:'Yearly Emission'!FA22)</f>
        <v>0</v>
      </c>
      <c r="FE46">
        <f>SUM('Yearly Emission'!FB$16:'Yearly Emission'!FB22)</f>
        <v>0</v>
      </c>
      <c r="FF46">
        <f>SUM('Yearly Emission'!FC$16:'Yearly Emission'!FC22)</f>
        <v>0</v>
      </c>
      <c r="FG46">
        <f>SUM('Yearly Emission'!FD$16:'Yearly Emission'!FD22)</f>
        <v>0</v>
      </c>
      <c r="FH46">
        <f>SUM('Yearly Emission'!FE$16:'Yearly Emission'!FE22)</f>
        <v>0</v>
      </c>
      <c r="FI46">
        <f>SUM('Yearly Emission'!FF$16:'Yearly Emission'!FF22)</f>
        <v>0</v>
      </c>
      <c r="FJ46">
        <f>SUM('Yearly Emission'!FG$16:'Yearly Emission'!FG22)</f>
        <v>0</v>
      </c>
      <c r="FK46">
        <f>SUM('Yearly Emission'!FH$16:'Yearly Emission'!FH22)</f>
        <v>0</v>
      </c>
      <c r="FL46">
        <f>SUM('Yearly Emission'!FI$16:'Yearly Emission'!FI22)</f>
        <v>0</v>
      </c>
      <c r="FM46">
        <f>SUM('Yearly Emission'!FJ$16:'Yearly Emission'!FJ22)</f>
        <v>0</v>
      </c>
      <c r="FN46">
        <f>SUM('Yearly Emission'!FK$16:'Yearly Emission'!FK22)</f>
        <v>0</v>
      </c>
      <c r="FO46">
        <f>SUM('Yearly Emission'!FL$16:'Yearly Emission'!FL22)</f>
        <v>0</v>
      </c>
      <c r="FP46">
        <f>SUM('Yearly Emission'!FM$16:'Yearly Emission'!FM22)</f>
        <v>0</v>
      </c>
      <c r="FQ46">
        <f>SUM('Yearly Emission'!FN$16:'Yearly Emission'!FN22)</f>
        <v>0</v>
      </c>
      <c r="FR46">
        <f>SUM('Yearly Emission'!FO$16:'Yearly Emission'!FO22)</f>
        <v>0</v>
      </c>
      <c r="FS46">
        <f>SUM('Yearly Emission'!FP$16:'Yearly Emission'!FP22)</f>
        <v>0</v>
      </c>
      <c r="FV46">
        <f>SUM('Yearly Emission'!FS$16:'Yearly Emission'!FS22)</f>
        <v>14182</v>
      </c>
      <c r="FW46">
        <f>SUM('Yearly Emission'!FT$16:'Yearly Emission'!FT22)</f>
        <v>0</v>
      </c>
      <c r="FX46">
        <f>SUM('Yearly Emission'!FU$16:'Yearly Emission'!FU22)</f>
        <v>0</v>
      </c>
      <c r="FY46">
        <f>SUM('Yearly Emission'!FV$16:'Yearly Emission'!FV22)</f>
        <v>0</v>
      </c>
      <c r="FZ46">
        <f>SUM('Yearly Emission'!FW$16:'Yearly Emission'!FW22)</f>
        <v>0</v>
      </c>
      <c r="GA46">
        <f>SUM('Yearly Emission'!FX$16:'Yearly Emission'!FX22)</f>
        <v>0</v>
      </c>
      <c r="GB46">
        <f>SUM('Yearly Emission'!FY$16:'Yearly Emission'!FY22)</f>
        <v>0</v>
      </c>
      <c r="GC46">
        <f>SUM('Yearly Emission'!FZ$16:'Yearly Emission'!FZ22)</f>
        <v>0</v>
      </c>
      <c r="GD46">
        <f>SUM('Yearly Emission'!GA$16:'Yearly Emission'!GA22)</f>
        <v>0</v>
      </c>
      <c r="GE46">
        <f>SUM('Yearly Emission'!GB$16:'Yearly Emission'!GB22)</f>
        <v>0</v>
      </c>
      <c r="GF46">
        <f>SUM('Yearly Emission'!GC$16:'Yearly Emission'!GC22)</f>
        <v>0</v>
      </c>
      <c r="GG46">
        <f>SUM('Yearly Emission'!GD$16:'Yearly Emission'!GD22)</f>
        <v>0</v>
      </c>
      <c r="GH46">
        <f>SUM('Yearly Emission'!GE$16:'Yearly Emission'!GE22)</f>
        <v>0</v>
      </c>
      <c r="GI46">
        <f>SUM('Yearly Emission'!GF$16:'Yearly Emission'!GF22)</f>
        <v>0</v>
      </c>
      <c r="GJ46">
        <f>SUM('Yearly Emission'!GG$16:'Yearly Emission'!GG22)</f>
        <v>0</v>
      </c>
      <c r="GK46">
        <f>SUM('Yearly Emission'!GH$16:'Yearly Emission'!GH22)</f>
        <v>0</v>
      </c>
      <c r="GL46">
        <f>SUM('Yearly Emission'!GI$16:'Yearly Emission'!GI22)</f>
        <v>0</v>
      </c>
      <c r="GN46">
        <f>SUM('Yearly Emission'!GK$16:'Yearly Emission'!GK22)</f>
        <v>0</v>
      </c>
      <c r="GO46">
        <f>SUM('Yearly Emission'!GL$16:'Yearly Emission'!GL22)</f>
        <v>0</v>
      </c>
      <c r="GP46">
        <f>SUM('Yearly Emission'!GM$16:'Yearly Emission'!GM22)</f>
        <v>0</v>
      </c>
      <c r="GQ46">
        <f>SUM('Yearly Emission'!GN$16:'Yearly Emission'!GN22)</f>
        <v>0</v>
      </c>
      <c r="GR46">
        <f>SUM('Yearly Emission'!GO$16:'Yearly Emission'!GO22)</f>
        <v>0</v>
      </c>
      <c r="GS46">
        <f>SUM('Yearly Emission'!GP$16:'Yearly Emission'!GP22)</f>
        <v>0</v>
      </c>
      <c r="GT46">
        <f>SUM('Yearly Emission'!GQ$16:'Yearly Emission'!GQ22)</f>
        <v>0</v>
      </c>
      <c r="GU46">
        <f>SUM('Yearly Emission'!GR$16:'Yearly Emission'!GR22)</f>
        <v>0</v>
      </c>
      <c r="GV46">
        <f>SUM('Yearly Emission'!GS$16:'Yearly Emission'!GS22)</f>
        <v>0</v>
      </c>
      <c r="GW46">
        <f>SUM('Yearly Emission'!GT$16:'Yearly Emission'!GT22)</f>
        <v>0</v>
      </c>
      <c r="GX46">
        <f>SUM('Yearly Emission'!GU$16:'Yearly Emission'!GU22)</f>
        <v>0</v>
      </c>
      <c r="GY46">
        <f>SUM('Yearly Emission'!GV$16:'Yearly Emission'!GV22)</f>
        <v>0</v>
      </c>
      <c r="GZ46">
        <f>SUM('Yearly Emission'!GW$16:'Yearly Emission'!GW22)</f>
        <v>0</v>
      </c>
      <c r="HA46">
        <f>SUM('Yearly Emission'!GX$16:'Yearly Emission'!GX22)</f>
        <v>0</v>
      </c>
      <c r="HB46">
        <f>SUM('Yearly Emission'!GY$16:'Yearly Emission'!GY22)</f>
        <v>0</v>
      </c>
      <c r="HC46">
        <f>SUM('Yearly Emission'!GZ$16:'Yearly Emission'!GZ22)</f>
        <v>0</v>
      </c>
      <c r="HE46">
        <f>SUM('Yearly Emission'!HB$16:'Yearly Emission'!HB22)</f>
        <v>0</v>
      </c>
      <c r="HF46">
        <f>SUM('Yearly Emission'!HC$16:'Yearly Emission'!HC22)</f>
        <v>0</v>
      </c>
      <c r="HG46">
        <f>SUM('Yearly Emission'!HD$16:'Yearly Emission'!HD22)</f>
        <v>0</v>
      </c>
      <c r="HH46">
        <f>SUM('Yearly Emission'!HE$16:'Yearly Emission'!HE22)</f>
        <v>0</v>
      </c>
      <c r="HI46">
        <f>SUM('Yearly Emission'!HF$16:'Yearly Emission'!HF22)</f>
        <v>0</v>
      </c>
      <c r="HJ46">
        <f>SUM('Yearly Emission'!HG$16:'Yearly Emission'!HG22)</f>
        <v>0</v>
      </c>
      <c r="HK46">
        <f>SUM('Yearly Emission'!HH$16:'Yearly Emission'!HH22)</f>
        <v>0</v>
      </c>
      <c r="HL46">
        <f>SUM('Yearly Emission'!HI$16:'Yearly Emission'!HI22)</f>
        <v>0</v>
      </c>
      <c r="HM46">
        <f>SUM('Yearly Emission'!HJ$16:'Yearly Emission'!HJ22)</f>
        <v>0</v>
      </c>
      <c r="HN46">
        <f>SUM('Yearly Emission'!HK$16:'Yearly Emission'!HK22)</f>
        <v>0</v>
      </c>
      <c r="HO46">
        <f>SUM('Yearly Emission'!HL$16:'Yearly Emission'!HL22)</f>
        <v>0</v>
      </c>
      <c r="HP46">
        <f>SUM('Yearly Emission'!HM$16:'Yearly Emission'!HM22)</f>
        <v>0</v>
      </c>
      <c r="HQ46">
        <f>SUM('Yearly Emission'!HN$16:'Yearly Emission'!HN22)</f>
        <v>0</v>
      </c>
      <c r="HR46">
        <f>SUM('Yearly Emission'!HO$16:'Yearly Emission'!HO22)</f>
        <v>0</v>
      </c>
      <c r="HS46">
        <f>SUM('Yearly Emission'!HP$16:'Yearly Emission'!HP22)</f>
        <v>0</v>
      </c>
      <c r="HT46">
        <f>SUM('Yearly Emission'!HQ$16:'Yearly Emission'!HQ22)</f>
        <v>0</v>
      </c>
      <c r="HV46">
        <f>SUM('Yearly Emission'!HS$16:'Yearly Emission'!HS22)</f>
        <v>0</v>
      </c>
      <c r="HW46">
        <f>SUM('Yearly Emission'!HT$16:'Yearly Emission'!HT22)</f>
        <v>0</v>
      </c>
      <c r="HX46">
        <f>SUM('Yearly Emission'!HU$16:'Yearly Emission'!HU22)</f>
        <v>0</v>
      </c>
      <c r="HY46">
        <f>SUM('Yearly Emission'!HV$16:'Yearly Emission'!HV22)</f>
        <v>0</v>
      </c>
      <c r="HZ46">
        <f>SUM('Yearly Emission'!HW$16:'Yearly Emission'!HW22)</f>
        <v>0</v>
      </c>
      <c r="IA46">
        <f>SUM('Yearly Emission'!HX$16:'Yearly Emission'!HX22)</f>
        <v>0</v>
      </c>
      <c r="IB46">
        <f>SUM('Yearly Emission'!HY$16:'Yearly Emission'!HY22)</f>
        <v>0</v>
      </c>
      <c r="IC46">
        <f>SUM('Yearly Emission'!HZ$16:'Yearly Emission'!HZ22)</f>
        <v>0</v>
      </c>
      <c r="ID46">
        <f>SUM('Yearly Emission'!IA$16:'Yearly Emission'!IA22)</f>
        <v>0</v>
      </c>
      <c r="IE46">
        <f>SUM('Yearly Emission'!IB$16:'Yearly Emission'!IB22)</f>
        <v>0</v>
      </c>
      <c r="IF46">
        <f>SUM('Yearly Emission'!IC$16:'Yearly Emission'!IC22)</f>
        <v>0</v>
      </c>
      <c r="IG46">
        <f>SUM('Yearly Emission'!ID$16:'Yearly Emission'!ID22)</f>
        <v>0</v>
      </c>
      <c r="IH46">
        <f>SUM('Yearly Emission'!IE$16:'Yearly Emission'!IE22)</f>
        <v>0</v>
      </c>
      <c r="II46">
        <f>SUM('Yearly Emission'!IF$16:'Yearly Emission'!IF22)</f>
        <v>0</v>
      </c>
      <c r="IJ46">
        <f>SUM('Yearly Emission'!IG$16:'Yearly Emission'!IG22)</f>
        <v>0</v>
      </c>
      <c r="IK46">
        <f>SUM('Yearly Emission'!IH$16:'Yearly Emission'!IH22)</f>
        <v>0</v>
      </c>
      <c r="IM46">
        <f>SUM('Yearly Emission'!IJ$16:'Yearly Emission'!IJ22)</f>
        <v>0</v>
      </c>
      <c r="IN46">
        <f>SUM('Yearly Emission'!IK$16:'Yearly Emission'!IK22)</f>
        <v>0</v>
      </c>
      <c r="IO46">
        <f>SUM('Yearly Emission'!IL$16:'Yearly Emission'!IL22)</f>
        <v>0</v>
      </c>
      <c r="IP46">
        <f>SUM('Yearly Emission'!IM$16:'Yearly Emission'!IM22)</f>
        <v>0</v>
      </c>
      <c r="IQ46">
        <f>SUM('Yearly Emission'!IN$16:'Yearly Emission'!IN22)</f>
        <v>0</v>
      </c>
      <c r="IR46">
        <f>SUM('Yearly Emission'!IO$16:'Yearly Emission'!IO22)</f>
        <v>0</v>
      </c>
      <c r="IS46">
        <f>SUM('Yearly Emission'!IP$16:'Yearly Emission'!IP22)</f>
        <v>0</v>
      </c>
      <c r="IT46">
        <f>SUM('Yearly Emission'!IQ$16:'Yearly Emission'!IQ22)</f>
        <v>0</v>
      </c>
      <c r="IU46">
        <f>SUM('Yearly Emission'!IR$16:'Yearly Emission'!IR22)</f>
        <v>0</v>
      </c>
      <c r="IV46">
        <f>SUM('Yearly Emission'!IS$16:'Yearly Emission'!IS22)</f>
        <v>0</v>
      </c>
      <c r="IW46">
        <f>SUM('Yearly Emission'!IT$16:'Yearly Emission'!IT22)</f>
        <v>0</v>
      </c>
      <c r="IX46">
        <f>SUM('Yearly Emission'!IU$16:'Yearly Emission'!IU22)</f>
        <v>0</v>
      </c>
      <c r="IY46">
        <f>SUM('Yearly Emission'!IV$16:'Yearly Emission'!IV22)</f>
        <v>0</v>
      </c>
      <c r="IZ46">
        <f>SUM('Yearly Emission'!IW$16:'Yearly Emission'!IW22)</f>
        <v>0</v>
      </c>
      <c r="JA46">
        <f>SUM('Yearly Emission'!IX$16:'Yearly Emission'!IX22)</f>
        <v>0</v>
      </c>
      <c r="JB46">
        <f>SUM('Yearly Emission'!IY$16:'Yearly Emission'!IY22)</f>
        <v>0</v>
      </c>
    </row>
    <row r="47" spans="1:262" x14ac:dyDescent="0.25">
      <c r="A47" t="s">
        <v>51</v>
      </c>
      <c r="B47">
        <v>2030</v>
      </c>
      <c r="D47">
        <v>2030</v>
      </c>
      <c r="E47">
        <f>SUM('Yearly Emission'!B$17:'Yearly Emission'!B23)</f>
        <v>0</v>
      </c>
      <c r="F47">
        <f>SUM('Yearly Emission'!C$17:'Yearly Emission'!C23)</f>
        <v>0</v>
      </c>
      <c r="G47">
        <f>SUM('Yearly Emission'!D$17:'Yearly Emission'!D23)</f>
        <v>0</v>
      </c>
      <c r="H47">
        <f>SUM('Yearly Emission'!E$17:'Yearly Emission'!E23)</f>
        <v>0</v>
      </c>
      <c r="I47">
        <f>SUM('Yearly Emission'!F$17:'Yearly Emission'!F23)</f>
        <v>0</v>
      </c>
      <c r="J47">
        <f>SUM('Yearly Emission'!G$17:'Yearly Emission'!G23)</f>
        <v>0</v>
      </c>
      <c r="K47">
        <f>SUM('Yearly Emission'!H$17:'Yearly Emission'!H23)</f>
        <v>0</v>
      </c>
      <c r="L47">
        <f>SUM('Yearly Emission'!I$17:'Yearly Emission'!I23)</f>
        <v>0</v>
      </c>
      <c r="M47">
        <f>SUM('Yearly Emission'!J$17:'Yearly Emission'!J23)</f>
        <v>0</v>
      </c>
      <c r="N47">
        <f>SUM('Yearly Emission'!K$17:'Yearly Emission'!K23)</f>
        <v>0</v>
      </c>
      <c r="O47">
        <f>SUM('Yearly Emission'!L$17:'Yearly Emission'!L23)</f>
        <v>0</v>
      </c>
      <c r="P47">
        <f>SUM('Yearly Emission'!M$17:'Yearly Emission'!M23)</f>
        <v>0</v>
      </c>
      <c r="Q47">
        <f>SUM('Yearly Emission'!N$17:'Yearly Emission'!N23)</f>
        <v>0</v>
      </c>
      <c r="R47">
        <f>SUM('Yearly Emission'!O$17:'Yearly Emission'!O23)</f>
        <v>0</v>
      </c>
      <c r="S47">
        <f>SUM('Yearly Emission'!P$17:'Yearly Emission'!P23)</f>
        <v>0</v>
      </c>
      <c r="T47">
        <f>SUM('Yearly Emission'!Q$17:'Yearly Emission'!Q23)</f>
        <v>0</v>
      </c>
      <c r="V47">
        <f>SUM('Yearly Emission'!S$23:'Yearly Emission'!S23)</f>
        <v>75462462.326322749</v>
      </c>
      <c r="W47">
        <f>SUM('Yearly Emission'!T$23:'Yearly Emission'!T23)</f>
        <v>29916076.165596768</v>
      </c>
      <c r="X47">
        <f>SUM('Yearly Emission'!U$23:'Yearly Emission'!U23)</f>
        <v>12144497.566895338</v>
      </c>
      <c r="Y47">
        <f>SUM('Yearly Emission'!V$23:'Yearly Emission'!V23)</f>
        <v>3719602.9224049612</v>
      </c>
      <c r="Z47">
        <f>SUM('Yearly Emission'!W$23:'Yearly Emission'!W23)</f>
        <v>40049817.56966579</v>
      </c>
      <c r="AA47">
        <f>SUM('Yearly Emission'!X$23:'Yearly Emission'!X23)</f>
        <v>756471.10797945247</v>
      </c>
      <c r="AB47">
        <f>SUM('Yearly Emission'!Y$23:'Yearly Emission'!Y23)</f>
        <v>3345453.2679174244</v>
      </c>
      <c r="AC47">
        <f>SUM('Yearly Emission'!Z$23:'Yearly Emission'!Z23)</f>
        <v>8544972.3825421818</v>
      </c>
      <c r="AD47">
        <f>SUM('Yearly Emission'!AA$23:'Yearly Emission'!AA23)</f>
        <v>44131361.583554737</v>
      </c>
      <c r="AE47">
        <f>SUM('Yearly Emission'!AB$23:'Yearly Emission'!AB23)</f>
        <v>4289579.451324298</v>
      </c>
      <c r="AF47">
        <f>SUM('Yearly Emission'!AC$23:'Yearly Emission'!AC23)</f>
        <v>4794307.5572145926</v>
      </c>
      <c r="AG47">
        <f>SUM('Yearly Emission'!AD$23:'Yearly Emission'!AD23)</f>
        <v>1036170.7601957123</v>
      </c>
      <c r="AH47">
        <f>SUM('Yearly Emission'!AE$23:'Yearly Emission'!AE23)</f>
        <v>3140328.7556563863</v>
      </c>
      <c r="AI47">
        <f>SUM('Yearly Emission'!AF$23:'Yearly Emission'!AF23)</f>
        <v>1048080.7283409913</v>
      </c>
      <c r="AJ47">
        <f>SUM('Yearly Emission'!AG$23:'Yearly Emission'!AG23)</f>
        <v>1551779.0253781311</v>
      </c>
      <c r="AK47">
        <f>SUM('Yearly Emission'!AH$23:'Yearly Emission'!AH23)</f>
        <v>11570466.457551651</v>
      </c>
      <c r="AL47">
        <f>SUM('Yearly Emission'!AI$23:'Yearly Emission'!AI23)</f>
        <v>0</v>
      </c>
      <c r="AM47">
        <f>SUM('Yearly Emission'!AJ$23:'Yearly Emission'!AJ23)</f>
        <v>150924924.6526455</v>
      </c>
      <c r="AN47">
        <f>SUM('Yearly Emission'!AK$23:'Yearly Emission'!AK23)</f>
        <v>59832152.331193559</v>
      </c>
      <c r="AO47">
        <f>SUM('Yearly Emission'!AL$23:'Yearly Emission'!AL23)</f>
        <v>24288995.133790534</v>
      </c>
      <c r="AP47">
        <f>SUM('Yearly Emission'!AM$23:'Yearly Emission'!AM23)</f>
        <v>7439205.8448099513</v>
      </c>
      <c r="AQ47">
        <f>SUM('Yearly Emission'!AN$23:'Yearly Emission'!AN23)</f>
        <v>80099635.139331952</v>
      </c>
      <c r="AR47">
        <f>SUM('Yearly Emission'!AO$23:'Yearly Emission'!AO23)</f>
        <v>1512942.2159589049</v>
      </c>
      <c r="AS47">
        <f>SUM('Yearly Emission'!AP$23:'Yearly Emission'!AP23)</f>
        <v>6690906.535834874</v>
      </c>
      <c r="AT47">
        <f>SUM('Yearly Emission'!AQ$23:'Yearly Emission'!AQ23)</f>
        <v>17089944.76508439</v>
      </c>
      <c r="AU47">
        <f>SUM('Yearly Emission'!AR$23:'Yearly Emission'!AR23)</f>
        <v>88262723.167109475</v>
      </c>
      <c r="AV47">
        <f>SUM('Yearly Emission'!AS$23:'Yearly Emission'!AS23)</f>
        <v>8579158.9026486222</v>
      </c>
      <c r="AW47">
        <f>SUM('Yearly Emission'!AT$23:'Yearly Emission'!AT23)</f>
        <v>9588615.1144291852</v>
      </c>
      <c r="AX47">
        <f>SUM('Yearly Emission'!AU$23:'Yearly Emission'!AU23)</f>
        <v>2072341.5203914274</v>
      </c>
      <c r="AY47">
        <f>SUM('Yearly Emission'!AV$23:'Yearly Emission'!AV23)</f>
        <v>6280657.5113127967</v>
      </c>
      <c r="AZ47">
        <f>SUM('Yearly Emission'!AW$23:'Yearly Emission'!AW23)</f>
        <v>2096161.4566819859</v>
      </c>
      <c r="BA47">
        <f>SUM('Yearly Emission'!AX$23:'Yearly Emission'!AX23)</f>
        <v>3103558.0507562519</v>
      </c>
      <c r="BB47">
        <f>SUM('Yearly Emission'!AY$23:'Yearly Emission'!AY23)</f>
        <v>23140932.915103327</v>
      </c>
      <c r="BC47">
        <f>SUM('Yearly Emission'!AZ$23:'Yearly Emission'!AZ23)</f>
        <v>0</v>
      </c>
      <c r="BD47">
        <f>SUM('Yearly Emission'!BA$23:'Yearly Emission'!BA23)</f>
        <v>226387386.97896853</v>
      </c>
      <c r="BE47">
        <f>SUM('Yearly Emission'!BB$23:'Yearly Emission'!BB23)</f>
        <v>89748228.496790573</v>
      </c>
      <c r="BF47">
        <f>SUM('Yearly Emission'!BC$23:'Yearly Emission'!BC23)</f>
        <v>36433492.700685926</v>
      </c>
      <c r="BG47">
        <f>SUM('Yearly Emission'!BD$23:'Yearly Emission'!BD23)</f>
        <v>11158808.767214937</v>
      </c>
      <c r="BH47">
        <f>SUM('Yearly Emission'!BE$23:'Yearly Emission'!BE23)</f>
        <v>120149452.70899811</v>
      </c>
      <c r="BI47">
        <f>SUM('Yearly Emission'!BF$23:'Yearly Emission'!BF23)</f>
        <v>2269413.32393836</v>
      </c>
      <c r="BJ47">
        <f>SUM('Yearly Emission'!BG$23:'Yearly Emission'!BG23)</f>
        <v>10036359.803752325</v>
      </c>
      <c r="BK47">
        <f>SUM('Yearly Emission'!BH$23:'Yearly Emission'!BH23)</f>
        <v>25634917.147626568</v>
      </c>
      <c r="BL47">
        <f>SUM('Yearly Emission'!BI$23:'Yearly Emission'!BI23)</f>
        <v>132394084.75066449</v>
      </c>
      <c r="BM47">
        <f>SUM('Yearly Emission'!BJ$23:'Yearly Emission'!BJ23)</f>
        <v>12868738.353972947</v>
      </c>
      <c r="BN47">
        <f>SUM('Yearly Emission'!BK$23:'Yearly Emission'!BK23)</f>
        <v>14382922.671643775</v>
      </c>
      <c r="BO47">
        <f>SUM('Yearly Emission'!BL$23:'Yearly Emission'!BL23)</f>
        <v>3108512.2805871428</v>
      </c>
      <c r="BP47">
        <f>SUM('Yearly Emission'!BM$23:'Yearly Emission'!BM23)</f>
        <v>9420986.2669692077</v>
      </c>
      <c r="BQ47">
        <f>SUM('Yearly Emission'!BN$23:'Yearly Emission'!BN23)</f>
        <v>3144242.1850229525</v>
      </c>
      <c r="BR47">
        <f>SUM('Yearly Emission'!BO$23:'Yearly Emission'!BO23)</f>
        <v>4655337.0761343781</v>
      </c>
      <c r="BS47">
        <f>SUM('Yearly Emission'!BP$23:'Yearly Emission'!BP23)</f>
        <v>34711399.3726549</v>
      </c>
      <c r="BT47">
        <f>SUM('Yearly Emission'!BQ$23:'Yearly Emission'!BQ23)</f>
        <v>0</v>
      </c>
      <c r="BU47">
        <f>SUM('Yearly Emission'!BR$23:'Yearly Emission'!BR23)</f>
        <v>301849849.30529124</v>
      </c>
      <c r="BV47">
        <f>SUM('Yearly Emission'!BS$23:'Yearly Emission'!BS23)</f>
        <v>119664304.66238736</v>
      </c>
      <c r="BW47">
        <f>SUM('Yearly Emission'!BT$23:'Yearly Emission'!BT23)</f>
        <v>48577990.267581314</v>
      </c>
      <c r="BX47">
        <f>SUM('Yearly Emission'!BU$23:'Yearly Emission'!BU23)</f>
        <v>14878411.689619927</v>
      </c>
      <c r="BY47">
        <f>SUM('Yearly Emission'!BV$23:'Yearly Emission'!BV23)</f>
        <v>160199270.27866426</v>
      </c>
      <c r="BZ47">
        <f>SUM('Yearly Emission'!BW$23:'Yearly Emission'!BW23)</f>
        <v>3025884.4319178048</v>
      </c>
      <c r="CA47">
        <f>SUM('Yearly Emission'!BX$23:'Yearly Emission'!BX23)</f>
        <v>13381813.071669774</v>
      </c>
      <c r="CB47">
        <f>SUM('Yearly Emission'!BY$23:'Yearly Emission'!BY23)</f>
        <v>34179889.530168667</v>
      </c>
      <c r="CC47">
        <f>SUM('Yearly Emission'!BZ$23:'Yearly Emission'!BZ23)</f>
        <v>176525446.33421919</v>
      </c>
      <c r="CD47">
        <f>SUM('Yearly Emission'!CA$23:'Yearly Emission'!CA23)</f>
        <v>17158317.805297274</v>
      </c>
      <c r="CE47">
        <f>SUM('Yearly Emission'!CB$23:'Yearly Emission'!CB23)</f>
        <v>19177230.22885837</v>
      </c>
      <c r="CF47">
        <f>SUM('Yearly Emission'!CC$23:'Yearly Emission'!CC23)</f>
        <v>4144683.0407828386</v>
      </c>
      <c r="CG47">
        <f>SUM('Yearly Emission'!CD$23:'Yearly Emission'!CD23)</f>
        <v>12561315.022625618</v>
      </c>
      <c r="CH47">
        <f>SUM('Yearly Emission'!CE$23:'Yearly Emission'!CE23)</f>
        <v>4192322.9133639475</v>
      </c>
      <c r="CI47">
        <f>SUM('Yearly Emission'!CF$23:'Yearly Emission'!CF23)</f>
        <v>6207116.1015125038</v>
      </c>
      <c r="CJ47">
        <f>SUM('Yearly Emission'!CG$23:'Yearly Emission'!CG23)</f>
        <v>46281865.830206431</v>
      </c>
      <c r="CK47">
        <f>SUM('Yearly Emission'!CH$23:'Yearly Emission'!CH23)</f>
        <v>0</v>
      </c>
      <c r="CL47">
        <f>SUM('Yearly Emission'!CI$23:'Yearly Emission'!CI23)</f>
        <v>0</v>
      </c>
      <c r="CM47">
        <f>SUM('Yearly Emission'!CJ$23:'Yearly Emission'!CJ23)</f>
        <v>2030</v>
      </c>
      <c r="CN47">
        <f>SUM('Yearly Emission'!CK$23:'Yearly Emission'!CK23)</f>
        <v>0</v>
      </c>
      <c r="CO47">
        <f>SUM('Yearly Emission'!CL$23:'Yearly Emission'!CL23)</f>
        <v>0</v>
      </c>
      <c r="CP47">
        <f>SUM('Yearly Emission'!CM$23:'Yearly Emission'!CM23)</f>
        <v>0</v>
      </c>
      <c r="CQ47">
        <f>SUM('Yearly Emission'!CN$23:'Yearly Emission'!CN23)</f>
        <v>0</v>
      </c>
      <c r="CR47">
        <f>SUM('Yearly Emission'!CO$23:'Yearly Emission'!CO23)</f>
        <v>0</v>
      </c>
      <c r="CS47">
        <f>SUM('Yearly Emission'!CP$23:'Yearly Emission'!CP23)</f>
        <v>0</v>
      </c>
      <c r="CT47">
        <f>SUM('Yearly Emission'!CQ$23:'Yearly Emission'!CQ23)</f>
        <v>0</v>
      </c>
      <c r="CU47">
        <f>SUM('Yearly Emission'!CR$23:'Yearly Emission'!CR23)</f>
        <v>0</v>
      </c>
      <c r="CV47">
        <f>SUM('Yearly Emission'!CS$23:'Yearly Emission'!CS23)</f>
        <v>0</v>
      </c>
      <c r="CW47">
        <f>SUM('Yearly Emission'!CT$23:'Yearly Emission'!CT23)</f>
        <v>0</v>
      </c>
      <c r="CX47">
        <f>SUM('Yearly Emission'!CU$23:'Yearly Emission'!CU23)</f>
        <v>0</v>
      </c>
      <c r="CY47">
        <f>SUM('Yearly Emission'!CV$23:'Yearly Emission'!CV23)</f>
        <v>0</v>
      </c>
      <c r="CZ47">
        <f>SUM('Yearly Emission'!CW$23:'Yearly Emission'!CW23)</f>
        <v>0</v>
      </c>
      <c r="DA47">
        <f>SUM('Yearly Emission'!CX$23:'Yearly Emission'!CX23)</f>
        <v>0</v>
      </c>
      <c r="DB47">
        <f>SUM('Yearly Emission'!CY$23:'Yearly Emission'!CY23)</f>
        <v>0</v>
      </c>
      <c r="DC47">
        <f>SUM('Yearly Emission'!CZ$23:'Yearly Emission'!CZ23)</f>
        <v>0</v>
      </c>
      <c r="DD47">
        <f>SUM('Yearly Emission'!DA$23:'Yearly Emission'!DA23)</f>
        <v>0</v>
      </c>
      <c r="DE47">
        <f>SUM('Yearly Emission'!DB$23:'Yearly Emission'!DB23)</f>
        <v>89822201.701046228</v>
      </c>
      <c r="DF47">
        <f>SUM('Yearly Emission'!DC$23:'Yearly Emission'!DC23)</f>
        <v>39128081.040522426</v>
      </c>
      <c r="DG47">
        <f>SUM('Yearly Emission'!DD$23:'Yearly Emission'!DD23)</f>
        <v>14471134.915781705</v>
      </c>
      <c r="DH47">
        <f>SUM('Yearly Emission'!DE$23:'Yearly Emission'!DE23)</f>
        <v>3862880.9685329339</v>
      </c>
      <c r="DI47">
        <f>SUM('Yearly Emission'!DF$23:'Yearly Emission'!DF23)</f>
        <v>46083289.226875097</v>
      </c>
      <c r="DJ47">
        <f>SUM('Yearly Emission'!DG$23:'Yearly Emission'!DG23)</f>
        <v>948012.11296779837</v>
      </c>
      <c r="DK47">
        <f>SUM('Yearly Emission'!DH$23:'Yearly Emission'!DH23)</f>
        <v>4031948.4873324516</v>
      </c>
      <c r="DL47">
        <f>SUM('Yearly Emission'!DI$23:'Yearly Emission'!DI23)</f>
        <v>11390156.234301586</v>
      </c>
      <c r="DM47">
        <f>SUM('Yearly Emission'!DJ$23:'Yearly Emission'!DJ23)</f>
        <v>30738771.555844605</v>
      </c>
      <c r="DN47">
        <f>SUM('Yearly Emission'!DK$23:'Yearly Emission'!DK23)</f>
        <v>5702582.5410997868</v>
      </c>
      <c r="DO47">
        <f>SUM('Yearly Emission'!DL$23:'Yearly Emission'!DL23)</f>
        <v>7881930.2374753589</v>
      </c>
      <c r="DP47">
        <f>SUM('Yearly Emission'!DM$23:'Yearly Emission'!DM23)</f>
        <v>1432800.3135175589</v>
      </c>
      <c r="DQ47">
        <f>SUM('Yearly Emission'!DN$23:'Yearly Emission'!DN23)</f>
        <v>4562883.31234839</v>
      </c>
      <c r="DR47">
        <f>SUM('Yearly Emission'!DO$23:'Yearly Emission'!DO23)</f>
        <v>3854099.9992381693</v>
      </c>
      <c r="DS47">
        <f>SUM('Yearly Emission'!DP$23:'Yearly Emission'!DP23)</f>
        <v>2322344.8082568599</v>
      </c>
      <c r="DT47">
        <f>SUM('Yearly Emission'!DQ$23:'Yearly Emission'!DQ23)</f>
        <v>15561611.630665708</v>
      </c>
      <c r="DU47">
        <f>SUM('Yearly Emission'!DR$23:'Yearly Emission'!DR23)</f>
        <v>0</v>
      </c>
      <c r="DV47">
        <f>SUM('Yearly Emission'!DS$23:'Yearly Emission'!DS23)</f>
        <v>179644403.40209246</v>
      </c>
      <c r="DW47">
        <f>SUM('Yearly Emission'!DT$23:'Yearly Emission'!DT23)</f>
        <v>78256162.081045076</v>
      </c>
      <c r="DX47">
        <f>SUM('Yearly Emission'!DU$23:'Yearly Emission'!DU23)</f>
        <v>28942269.83156329</v>
      </c>
      <c r="DY47">
        <f>SUM('Yearly Emission'!DV$23:'Yearly Emission'!DV23)</f>
        <v>7725761.9370658938</v>
      </c>
      <c r="DZ47">
        <f>SUM('Yearly Emission'!DW$23:'Yearly Emission'!DW23)</f>
        <v>92166578.453750566</v>
      </c>
      <c r="EA47">
        <f>SUM('Yearly Emission'!DX$23:'Yearly Emission'!DX23)</f>
        <v>1896024.2259355967</v>
      </c>
      <c r="EB47">
        <f>SUM('Yearly Emission'!DY$23:'Yearly Emission'!DY23)</f>
        <v>8063896.9746649247</v>
      </c>
      <c r="EC47">
        <f>SUM('Yearly Emission'!DZ$23:'Yearly Emission'!DZ23)</f>
        <v>22780312.468603194</v>
      </c>
      <c r="ED47">
        <f>SUM('Yearly Emission'!EA$23:'Yearly Emission'!EA23)</f>
        <v>61477543.11168921</v>
      </c>
      <c r="EE47">
        <f>SUM('Yearly Emission'!EB$23:'Yearly Emission'!EB23)</f>
        <v>11405165.0821996</v>
      </c>
      <c r="EF47">
        <f>SUM('Yearly Emission'!EC$23:'Yearly Emission'!EC23)</f>
        <v>15763860.474950718</v>
      </c>
      <c r="EG47">
        <f>SUM('Yearly Emission'!ED$23:'Yearly Emission'!ED23)</f>
        <v>2865600.6270351014</v>
      </c>
      <c r="EH47">
        <f>SUM('Yearly Emission'!EE$23:'Yearly Emission'!EE23)</f>
        <v>9125766.62469678</v>
      </c>
      <c r="EI47">
        <f>SUM('Yearly Emission'!EF$23:'Yearly Emission'!EF23)</f>
        <v>7708199.9984763656</v>
      </c>
      <c r="EJ47">
        <f>SUM('Yearly Emission'!EG$23:'Yearly Emission'!EG23)</f>
        <v>4644689.6165137105</v>
      </c>
      <c r="EK47">
        <f>SUM('Yearly Emission'!EH$23:'Yearly Emission'!EH23)</f>
        <v>31123223.261331357</v>
      </c>
      <c r="EL47">
        <f>SUM('Yearly Emission'!EI$23:'Yearly Emission'!EI23)</f>
        <v>0</v>
      </c>
      <c r="EM47">
        <f>SUM('Yearly Emission'!EJ$23:'Yearly Emission'!EJ23)</f>
        <v>269466605.10313869</v>
      </c>
      <c r="EN47">
        <f>SUM('Yearly Emission'!EK$23:'Yearly Emission'!EK23)</f>
        <v>117384243.1215677</v>
      </c>
      <c r="EO47">
        <f>SUM('Yearly Emission'!EL$23:'Yearly Emission'!EL23)</f>
        <v>43413404.747345038</v>
      </c>
      <c r="EP47">
        <f>SUM('Yearly Emission'!EM$23:'Yearly Emission'!EM23)</f>
        <v>11588642.905598827</v>
      </c>
      <c r="EQ47">
        <f>SUM('Yearly Emission'!EN$23:'Yearly Emission'!EN23)</f>
        <v>138249867.68062603</v>
      </c>
      <c r="ER47">
        <f>SUM('Yearly Emission'!EO$23:'Yearly Emission'!EO23)</f>
        <v>2844036.3389033857</v>
      </c>
      <c r="ES47">
        <f>SUM('Yearly Emission'!EP$23:'Yearly Emission'!EP23)</f>
        <v>12095845.461997399</v>
      </c>
      <c r="ET47">
        <f>SUM('Yearly Emission'!EQ$23:'Yearly Emission'!EQ23)</f>
        <v>34170468.702904753</v>
      </c>
      <c r="EU47">
        <f>SUM('Yearly Emission'!ER$23:'Yearly Emission'!ER23)</f>
        <v>92216314.66753383</v>
      </c>
      <c r="EV47">
        <f>SUM('Yearly Emission'!ES$23:'Yearly Emission'!ES23)</f>
        <v>17107747.623299412</v>
      </c>
      <c r="EW47">
        <f>SUM('Yearly Emission'!ET$23:'Yearly Emission'!ET23)</f>
        <v>23645790.712426104</v>
      </c>
      <c r="EX47">
        <f>SUM('Yearly Emission'!EU$23:'Yearly Emission'!EU23)</f>
        <v>4298400.940552651</v>
      </c>
      <c r="EY47">
        <f>SUM('Yearly Emission'!EV$23:'Yearly Emission'!EV23)</f>
        <v>13688649.937045168</v>
      </c>
      <c r="EZ47">
        <f>SUM('Yearly Emission'!EW$23:'Yearly Emission'!EW23)</f>
        <v>11562299.99771456</v>
      </c>
      <c r="FA47">
        <f>SUM('Yearly Emission'!EX$23:'Yearly Emission'!EX23)</f>
        <v>6967034.4247705769</v>
      </c>
      <c r="FB47">
        <f>SUM('Yearly Emission'!EY$23:'Yearly Emission'!EY23)</f>
        <v>46684834.891997173</v>
      </c>
      <c r="FC47">
        <f>SUM('Yearly Emission'!EZ$23:'Yearly Emission'!EZ23)</f>
        <v>0</v>
      </c>
      <c r="FD47">
        <f>SUM('Yearly Emission'!FA$23:'Yearly Emission'!FA23)</f>
        <v>359288806.80418378</v>
      </c>
      <c r="FE47">
        <f>SUM('Yearly Emission'!FB$23:'Yearly Emission'!FB23)</f>
        <v>156512324.16209036</v>
      </c>
      <c r="FF47">
        <f>SUM('Yearly Emission'!FC$23:'Yearly Emission'!FC23)</f>
        <v>57884539.663126774</v>
      </c>
      <c r="FG47">
        <f>SUM('Yearly Emission'!FD$23:'Yearly Emission'!FD23)</f>
        <v>15451523.874131788</v>
      </c>
      <c r="FH47">
        <f>SUM('Yearly Emission'!FE$23:'Yearly Emission'!FE23)</f>
        <v>184333156.90750149</v>
      </c>
      <c r="FI47">
        <f>SUM('Yearly Emission'!FF$23:'Yearly Emission'!FF23)</f>
        <v>3792048.4518711884</v>
      </c>
      <c r="FJ47">
        <f>SUM('Yearly Emission'!FG$23:'Yearly Emission'!FG23)</f>
        <v>16127793.949329872</v>
      </c>
      <c r="FK47">
        <f>SUM('Yearly Emission'!FH$23:'Yearly Emission'!FH23)</f>
        <v>45560624.937206343</v>
      </c>
      <c r="FL47">
        <f>SUM('Yearly Emission'!FI$23:'Yearly Emission'!FI23)</f>
        <v>122955086.22337842</v>
      </c>
      <c r="FM47">
        <f>SUM('Yearly Emission'!FJ$23:'Yearly Emission'!FJ23)</f>
        <v>22810330.164399222</v>
      </c>
      <c r="FN47">
        <f>SUM('Yearly Emission'!FK$23:'Yearly Emission'!FK23)</f>
        <v>31527720.949901387</v>
      </c>
      <c r="FO47">
        <f>SUM('Yearly Emission'!FL$23:'Yearly Emission'!FL23)</f>
        <v>5731201.2540702308</v>
      </c>
      <c r="FP47">
        <f>SUM('Yearly Emission'!FM$23:'Yearly Emission'!FM23)</f>
        <v>18251533.24939356</v>
      </c>
      <c r="FQ47">
        <f>SUM('Yearly Emission'!FN$23:'Yearly Emission'!FN23)</f>
        <v>15416399.996952755</v>
      </c>
      <c r="FR47">
        <f>SUM('Yearly Emission'!FO$23:'Yearly Emission'!FO23)</f>
        <v>9289379.2330274452</v>
      </c>
      <c r="FS47">
        <f>SUM('Yearly Emission'!FP$23:'Yearly Emission'!FP23)</f>
        <v>62246446.522662714</v>
      </c>
      <c r="FT47">
        <f>SUM('Yearly Emission'!FQ$23:'Yearly Emission'!FQ23)</f>
        <v>0</v>
      </c>
      <c r="FU47">
        <f>SUM('Yearly Emission'!FR$23:'Yearly Emission'!FR23)</f>
        <v>0</v>
      </c>
      <c r="FV47">
        <f>SUM('Yearly Emission'!FS$23:'Yearly Emission'!FS23)</f>
        <v>2030</v>
      </c>
      <c r="FW47">
        <f>SUM('Yearly Emission'!FT$23:'Yearly Emission'!FT23)</f>
        <v>0</v>
      </c>
      <c r="FX47">
        <f>SUM('Yearly Emission'!FU$23:'Yearly Emission'!FU23)</f>
        <v>0</v>
      </c>
      <c r="FY47">
        <f>SUM('Yearly Emission'!FV$23:'Yearly Emission'!FV23)</f>
        <v>0</v>
      </c>
      <c r="FZ47">
        <f>SUM('Yearly Emission'!FW$23:'Yearly Emission'!FW23)</f>
        <v>0</v>
      </c>
      <c r="GA47">
        <f>SUM('Yearly Emission'!FX$23:'Yearly Emission'!FX23)</f>
        <v>0</v>
      </c>
      <c r="GB47">
        <f>SUM('Yearly Emission'!FY$23:'Yearly Emission'!FY23)</f>
        <v>0</v>
      </c>
      <c r="GC47">
        <f>SUM('Yearly Emission'!FZ$23:'Yearly Emission'!FZ23)</f>
        <v>0</v>
      </c>
      <c r="GD47">
        <f>SUM('Yearly Emission'!GA$23:'Yearly Emission'!GA23)</f>
        <v>0</v>
      </c>
      <c r="GE47">
        <f>SUM('Yearly Emission'!GB$23:'Yearly Emission'!GB23)</f>
        <v>0</v>
      </c>
      <c r="GF47">
        <f>SUM('Yearly Emission'!GC$23:'Yearly Emission'!GC23)</f>
        <v>0</v>
      </c>
      <c r="GG47">
        <f>SUM('Yearly Emission'!GD$23:'Yearly Emission'!GD23)</f>
        <v>0</v>
      </c>
      <c r="GH47">
        <f>SUM('Yearly Emission'!GE$23:'Yearly Emission'!GE23)</f>
        <v>0</v>
      </c>
      <c r="GI47">
        <f>SUM('Yearly Emission'!GF$23:'Yearly Emission'!GF23)</f>
        <v>0</v>
      </c>
      <c r="GJ47">
        <f>SUM('Yearly Emission'!GG$23:'Yearly Emission'!GG23)</f>
        <v>0</v>
      </c>
      <c r="GK47">
        <f>SUM('Yearly Emission'!GH$23:'Yearly Emission'!GH23)</f>
        <v>0</v>
      </c>
      <c r="GL47">
        <f>SUM('Yearly Emission'!GI$23:'Yearly Emission'!GI23)</f>
        <v>0</v>
      </c>
      <c r="GM47">
        <f>SUM('Yearly Emission'!GJ$23:'Yearly Emission'!GJ23)</f>
        <v>0</v>
      </c>
      <c r="GN47">
        <f>SUM('Yearly Emission'!GK$23:'Yearly Emission'!GK23)</f>
        <v>66435052.916352168</v>
      </c>
      <c r="GO47">
        <f>SUM('Yearly Emission'!GL$23:'Yearly Emission'!GL23)</f>
        <v>3018343.6860442427</v>
      </c>
      <c r="GP47">
        <f>SUM('Yearly Emission'!GM$23:'Yearly Emission'!GM23)</f>
        <v>11563156.850236204</v>
      </c>
      <c r="GQ47">
        <f>SUM('Yearly Emission'!GN$23:'Yearly Emission'!GN23)</f>
        <v>4685428.4151053838</v>
      </c>
      <c r="GR47">
        <f>SUM('Yearly Emission'!GO$23:'Yearly Emission'!GO23)</f>
        <v>28994320.085356161</v>
      </c>
      <c r="GS47">
        <f>SUM('Yearly Emission'!GP$23:'Yearly Emission'!GP23)</f>
        <v>809274.42884262849</v>
      </c>
      <c r="GT47">
        <f>SUM('Yearly Emission'!GQ$23:'Yearly Emission'!GQ23)</f>
        <v>2837606.5102473288</v>
      </c>
      <c r="GU47">
        <f>SUM('Yearly Emission'!GR$23:'Yearly Emission'!GR23)</f>
        <v>21764875.308433965</v>
      </c>
      <c r="GV47">
        <f>SUM('Yearly Emission'!GS$23:'Yearly Emission'!GS23)</f>
        <v>50190967.166126765</v>
      </c>
      <c r="GW47">
        <f>SUM('Yearly Emission'!GT$23:'Yearly Emission'!GT23)</f>
        <v>5988579.4307056088</v>
      </c>
      <c r="GX47">
        <f>SUM('Yearly Emission'!GU$23:'Yearly Emission'!GU23)</f>
        <v>12900361.978560565</v>
      </c>
      <c r="GY47">
        <f>SUM('Yearly Emission'!GV$23:'Yearly Emission'!GV23)</f>
        <v>1335129.213516074</v>
      </c>
      <c r="GZ47">
        <f>SUM('Yearly Emission'!GW$23:'Yearly Emission'!GW23)</f>
        <v>3170283.7696337337</v>
      </c>
      <c r="HA47">
        <f>SUM('Yearly Emission'!GX$23:'Yearly Emission'!GX23)</f>
        <v>4653381.8872449389</v>
      </c>
      <c r="HB47">
        <f>SUM('Yearly Emission'!GY$23:'Yearly Emission'!GY23)</f>
        <v>3187079.2484435337</v>
      </c>
      <c r="HC47">
        <f>SUM('Yearly Emission'!GZ$23:'Yearly Emission'!GZ23)</f>
        <v>17592797.518447593</v>
      </c>
      <c r="HD47">
        <f>SUM('Yearly Emission'!HA$23:'Yearly Emission'!HA23)</f>
        <v>0</v>
      </c>
      <c r="HE47">
        <f>SUM('Yearly Emission'!HB$23:'Yearly Emission'!HB23)</f>
        <v>132870105.8327045</v>
      </c>
      <c r="HF47">
        <f>SUM('Yearly Emission'!HC$23:'Yearly Emission'!HC23)</f>
        <v>6036687.3720884854</v>
      </c>
      <c r="HG47">
        <f>SUM('Yearly Emission'!HD$23:'Yearly Emission'!HD23)</f>
        <v>23126313.700472351</v>
      </c>
      <c r="HH47">
        <f>SUM('Yearly Emission'!HE$23:'Yearly Emission'!HE23)</f>
        <v>9370856.8302107677</v>
      </c>
      <c r="HI47">
        <f>SUM('Yearly Emission'!HF$23:'Yearly Emission'!HF23)</f>
        <v>57988640.170712508</v>
      </c>
      <c r="HJ47">
        <f>SUM('Yearly Emission'!HG$23:'Yearly Emission'!HG23)</f>
        <v>1618548.8576852507</v>
      </c>
      <c r="HK47">
        <f>SUM('Yearly Emission'!HH$23:'Yearly Emission'!HH23)</f>
        <v>5675213.0204946576</v>
      </c>
      <c r="HL47">
        <f>SUM('Yearly Emission'!HI$23:'Yearly Emission'!HI23)</f>
        <v>43529750.61686793</v>
      </c>
      <c r="HM47">
        <f>SUM('Yearly Emission'!HJ$23:'Yearly Emission'!HJ23)</f>
        <v>100381934.33225369</v>
      </c>
      <c r="HN47">
        <f>SUM('Yearly Emission'!HK$23:'Yearly Emission'!HK23)</f>
        <v>11977158.861411234</v>
      </c>
      <c r="HO47">
        <f>SUM('Yearly Emission'!HL$23:'Yearly Emission'!HL23)</f>
        <v>25800723.95712113</v>
      </c>
      <c r="HP47">
        <f>SUM('Yearly Emission'!HM$23:'Yearly Emission'!HM23)</f>
        <v>2670258.427032135</v>
      </c>
      <c r="HQ47">
        <f>SUM('Yearly Emission'!HN$23:'Yearly Emission'!HN23)</f>
        <v>6340567.5392674673</v>
      </c>
      <c r="HR47">
        <f>SUM('Yearly Emission'!HO$23:'Yearly Emission'!HO23)</f>
        <v>9306763.7744898777</v>
      </c>
      <c r="HS47">
        <f>SUM('Yearly Emission'!HP$23:'Yearly Emission'!HP23)</f>
        <v>6374158.4968870673</v>
      </c>
      <c r="HT47">
        <f>SUM('Yearly Emission'!HQ$23:'Yearly Emission'!HQ23)</f>
        <v>35185595.036895186</v>
      </c>
      <c r="HU47">
        <f>SUM('Yearly Emission'!HR$23:'Yearly Emission'!HR23)</f>
        <v>0</v>
      </c>
      <c r="HV47">
        <f>SUM('Yearly Emission'!HS$23:'Yearly Emission'!HS23)</f>
        <v>199305158.74905568</v>
      </c>
      <c r="HW47">
        <f>SUM('Yearly Emission'!HT$23:'Yearly Emission'!HT23)</f>
        <v>9055031.0581327435</v>
      </c>
      <c r="HX47">
        <f>SUM('Yearly Emission'!HU$23:'Yearly Emission'!HU23)</f>
        <v>34689470.550708599</v>
      </c>
      <c r="HY47">
        <f>SUM('Yearly Emission'!HV$23:'Yearly Emission'!HV23)</f>
        <v>14056285.245316166</v>
      </c>
      <c r="HZ47">
        <f>SUM('Yearly Emission'!HW$23:'Yearly Emission'!HW23)</f>
        <v>86982960.256068856</v>
      </c>
      <c r="IA47">
        <f>SUM('Yearly Emission'!HX$23:'Yearly Emission'!HX23)</f>
        <v>2427823.2865278763</v>
      </c>
      <c r="IB47">
        <f>SUM('Yearly Emission'!HY$23:'Yearly Emission'!HY23)</f>
        <v>8512819.5307420008</v>
      </c>
      <c r="IC47">
        <f>SUM('Yearly Emission'!HZ$23:'Yearly Emission'!HZ23)</f>
        <v>65294625.925301902</v>
      </c>
      <c r="ID47">
        <f>SUM('Yearly Emission'!IA$23:'Yearly Emission'!IA23)</f>
        <v>150572901.49838048</v>
      </c>
      <c r="IE47">
        <f>SUM('Yearly Emission'!IB$23:'Yearly Emission'!IB23)</f>
        <v>17965738.292116862</v>
      </c>
      <c r="IF47">
        <f>SUM('Yearly Emission'!IC$23:'Yearly Emission'!IC23)</f>
        <v>38701085.935681693</v>
      </c>
      <c r="IG47">
        <f>SUM('Yearly Emission'!ID$23:'Yearly Emission'!ID23)</f>
        <v>4005387.6405482101</v>
      </c>
      <c r="IH47">
        <f>SUM('Yearly Emission'!IE$23:'Yearly Emission'!IE23)</f>
        <v>9510851.3089012001</v>
      </c>
      <c r="II47">
        <f>SUM('Yearly Emission'!IF$23:'Yearly Emission'!IF23)</f>
        <v>13960145.661734818</v>
      </c>
      <c r="IJ47">
        <f>SUM('Yearly Emission'!IG$23:'Yearly Emission'!IG23)</f>
        <v>9561237.7453305852</v>
      </c>
      <c r="IK47">
        <f>SUM('Yearly Emission'!IH$23:'Yearly Emission'!IH23)</f>
        <v>52778392.555342779</v>
      </c>
      <c r="IL47">
        <f>SUM('Yearly Emission'!II$23:'Yearly Emission'!II23)</f>
        <v>0</v>
      </c>
      <c r="IM47">
        <f>SUM('Yearly Emission'!IJ$23:'Yearly Emission'!IJ23)</f>
        <v>265740211.66540867</v>
      </c>
      <c r="IN47">
        <f>SUM('Yearly Emission'!IK$23:'Yearly Emission'!IK23)</f>
        <v>12073374.744176986</v>
      </c>
      <c r="IO47">
        <f>SUM('Yearly Emission'!IL$23:'Yearly Emission'!IL23)</f>
        <v>46252627.400944836</v>
      </c>
      <c r="IP47">
        <f>SUM('Yearly Emission'!IM$23:'Yearly Emission'!IM23)</f>
        <v>18741713.660421472</v>
      </c>
      <c r="IQ47">
        <f>SUM('Yearly Emission'!IN$23:'Yearly Emission'!IN23)</f>
        <v>115977280.34142523</v>
      </c>
      <c r="IR47">
        <f>SUM('Yearly Emission'!IO$23:'Yearly Emission'!IO23)</f>
        <v>3237097.7153705168</v>
      </c>
      <c r="IS47">
        <f>SUM('Yearly Emission'!IP$23:'Yearly Emission'!IP23)</f>
        <v>11350426.04098933</v>
      </c>
      <c r="IT47">
        <f>SUM('Yearly Emission'!IQ$23:'Yearly Emission'!IQ23)</f>
        <v>87059501.233735859</v>
      </c>
      <c r="IU47">
        <f>SUM('Yearly Emission'!IR$23:'Yearly Emission'!IR23)</f>
        <v>200763868.66450706</v>
      </c>
      <c r="IV47">
        <f>SUM('Yearly Emission'!IS$23:'Yearly Emission'!IS23)</f>
        <v>23954317.722822372</v>
      </c>
      <c r="IW47">
        <f>SUM('Yearly Emission'!IT$23:'Yearly Emission'!IT23)</f>
        <v>51601447.91424226</v>
      </c>
      <c r="IX47">
        <f>SUM('Yearly Emission'!IU$23:'Yearly Emission'!IU23)</f>
        <v>5340516.8540642867</v>
      </c>
      <c r="IY47">
        <f>SUM('Yearly Emission'!IV$23:'Yearly Emission'!IV23)</f>
        <v>12681135.078534935</v>
      </c>
      <c r="IZ47">
        <f>SUM('Yearly Emission'!IW$23:'Yearly Emission'!IW23)</f>
        <v>18613527.548979755</v>
      </c>
      <c r="JA47">
        <f>SUM('Yearly Emission'!IX$23:'Yearly Emission'!IX23)</f>
        <v>12748316.993774135</v>
      </c>
      <c r="JB47">
        <f>SUM('Yearly Emission'!IY$23:'Yearly Emission'!IY23)</f>
        <v>70371190.073790371</v>
      </c>
    </row>
    <row r="48" spans="1:262" x14ac:dyDescent="0.25">
      <c r="A48" t="s">
        <v>52</v>
      </c>
      <c r="B48">
        <v>2031</v>
      </c>
      <c r="D48">
        <v>2031</v>
      </c>
      <c r="E48">
        <f>SUM('Yearly Emission'!B$18:'Yearly Emission'!B24)</f>
        <v>0</v>
      </c>
      <c r="F48">
        <f>SUM('Yearly Emission'!C$18:'Yearly Emission'!C24)</f>
        <v>0</v>
      </c>
      <c r="G48">
        <f>SUM('Yearly Emission'!D$18:'Yearly Emission'!D24)</f>
        <v>0</v>
      </c>
      <c r="H48">
        <f>SUM('Yearly Emission'!E$18:'Yearly Emission'!E24)</f>
        <v>0</v>
      </c>
      <c r="I48">
        <f>SUM('Yearly Emission'!F$18:'Yearly Emission'!F24)</f>
        <v>0</v>
      </c>
      <c r="J48">
        <f>SUM('Yearly Emission'!G$18:'Yearly Emission'!G24)</f>
        <v>0</v>
      </c>
      <c r="K48">
        <f>SUM('Yearly Emission'!H$18:'Yearly Emission'!H24)</f>
        <v>0</v>
      </c>
      <c r="L48">
        <f>SUM('Yearly Emission'!I$18:'Yearly Emission'!I24)</f>
        <v>0</v>
      </c>
      <c r="M48">
        <f>SUM('Yearly Emission'!J$18:'Yearly Emission'!J24)</f>
        <v>0</v>
      </c>
      <c r="N48">
        <f>SUM('Yearly Emission'!K$18:'Yearly Emission'!K24)</f>
        <v>0</v>
      </c>
      <c r="O48">
        <f>SUM('Yearly Emission'!L$18:'Yearly Emission'!L24)</f>
        <v>0</v>
      </c>
      <c r="P48">
        <f>SUM('Yearly Emission'!M$18:'Yearly Emission'!M24)</f>
        <v>0</v>
      </c>
      <c r="Q48">
        <f>SUM('Yearly Emission'!N$18:'Yearly Emission'!N24)</f>
        <v>0</v>
      </c>
      <c r="R48">
        <f>SUM('Yearly Emission'!O$18:'Yearly Emission'!O24)</f>
        <v>0</v>
      </c>
      <c r="S48">
        <f>SUM('Yearly Emission'!P$18:'Yearly Emission'!P24)</f>
        <v>0</v>
      </c>
      <c r="T48">
        <f>SUM('Yearly Emission'!Q$18:'Yearly Emission'!Q24)</f>
        <v>0</v>
      </c>
      <c r="V48">
        <f>SUM('Yearly Emission'!S$23:'Yearly Emission'!S24)</f>
        <v>161681832.74397048</v>
      </c>
      <c r="W48">
        <f>SUM('Yearly Emission'!T$23:'Yearly Emission'!T24)</f>
        <v>62046044.10576421</v>
      </c>
      <c r="X48">
        <f>SUM('Yearly Emission'!U$23:'Yearly Emission'!U24)</f>
        <v>25512607.849313844</v>
      </c>
      <c r="Y48">
        <f>SUM('Yearly Emission'!V$23:'Yearly Emission'!V24)</f>
        <v>8274825.5355896149</v>
      </c>
      <c r="Z48">
        <f>SUM('Yearly Emission'!W$23:'Yearly Emission'!W24)</f>
        <v>88284045.759646177</v>
      </c>
      <c r="AA48">
        <f>SUM('Yearly Emission'!X$23:'Yearly Emission'!X24)</f>
        <v>1800407.2038932457</v>
      </c>
      <c r="AB48">
        <f>SUM('Yearly Emission'!Y$23:'Yearly Emission'!Y24)</f>
        <v>7076465.1670942055</v>
      </c>
      <c r="AC48">
        <f>SUM('Yearly Emission'!Z$23:'Yearly Emission'!Z24)</f>
        <v>18632929.932345495</v>
      </c>
      <c r="AD48">
        <f>SUM('Yearly Emission'!AA$23:'Yearly Emission'!AA24)</f>
        <v>96285933.434678808</v>
      </c>
      <c r="AE48">
        <f>SUM('Yearly Emission'!AB$23:'Yearly Emission'!AB24)</f>
        <v>9905202.3669331856</v>
      </c>
      <c r="AF48">
        <f>SUM('Yearly Emission'!AC$23:'Yearly Emission'!AC24)</f>
        <v>11233492.226940125</v>
      </c>
      <c r="AG48">
        <f>SUM('Yearly Emission'!AD$23:'Yearly Emission'!AD24)</f>
        <v>2292114.0360516794</v>
      </c>
      <c r="AH48">
        <f>SUM('Yearly Emission'!AE$23:'Yearly Emission'!AE24)</f>
        <v>6929838.7025987767</v>
      </c>
      <c r="AI48">
        <f>SUM('Yearly Emission'!AF$23:'Yearly Emission'!AF24)</f>
        <v>2775616.2263978766</v>
      </c>
      <c r="AJ48">
        <f>SUM('Yearly Emission'!AG$23:'Yearly Emission'!AG24)</f>
        <v>3591410.5428013466</v>
      </c>
      <c r="AK48">
        <f>SUM('Yearly Emission'!AH$23:'Yearly Emission'!AH24)</f>
        <v>25300837.630183056</v>
      </c>
      <c r="AL48">
        <f>SUM('Yearly Emission'!AI$23:'Yearly Emission'!AI24)</f>
        <v>0</v>
      </c>
      <c r="AM48">
        <f>SUM('Yearly Emission'!AJ$23:'Yearly Emission'!AJ24)</f>
        <v>323363665.48794121</v>
      </c>
      <c r="AN48">
        <f>SUM('Yearly Emission'!AK$23:'Yearly Emission'!AK24)</f>
        <v>124092088.21152845</v>
      </c>
      <c r="AO48">
        <f>SUM('Yearly Emission'!AL$23:'Yearly Emission'!AL24)</f>
        <v>51025215.698627502</v>
      </c>
      <c r="AP48">
        <f>SUM('Yearly Emission'!AM$23:'Yearly Emission'!AM24)</f>
        <v>16549651.07117926</v>
      </c>
      <c r="AQ48">
        <f>SUM('Yearly Emission'!AN$23:'Yearly Emission'!AN24)</f>
        <v>176568091.51929271</v>
      </c>
      <c r="AR48">
        <f>SUM('Yearly Emission'!AO$23:'Yearly Emission'!AO24)</f>
        <v>3600814.4077864839</v>
      </c>
      <c r="AS48">
        <f>SUM('Yearly Emission'!AP$23:'Yearly Emission'!AP24)</f>
        <v>14152930.334188454</v>
      </c>
      <c r="AT48">
        <f>SUM('Yearly Emission'!AQ$23:'Yearly Emission'!AQ24)</f>
        <v>37265859.864691019</v>
      </c>
      <c r="AU48">
        <f>SUM('Yearly Emission'!AR$23:'Yearly Emission'!AR24)</f>
        <v>192571866.86935762</v>
      </c>
      <c r="AV48">
        <f>SUM('Yearly Emission'!AS$23:'Yearly Emission'!AS24)</f>
        <v>19810404.733866423</v>
      </c>
      <c r="AW48">
        <f>SUM('Yearly Emission'!AT$23:'Yearly Emission'!AT24)</f>
        <v>22466984.45388025</v>
      </c>
      <c r="AX48">
        <f>SUM('Yearly Emission'!AU$23:'Yearly Emission'!AU24)</f>
        <v>4584228.0721033439</v>
      </c>
      <c r="AY48">
        <f>SUM('Yearly Emission'!AV$23:'Yearly Emission'!AV24)</f>
        <v>13859677.405197576</v>
      </c>
      <c r="AZ48">
        <f>SUM('Yearly Emission'!AW$23:'Yearly Emission'!AW24)</f>
        <v>5551232.4527957514</v>
      </c>
      <c r="BA48">
        <f>SUM('Yearly Emission'!AX$23:'Yearly Emission'!AX24)</f>
        <v>7182821.0856026839</v>
      </c>
      <c r="BB48">
        <f>SUM('Yearly Emission'!AY$23:'Yearly Emission'!AY24)</f>
        <v>50601675.260366052</v>
      </c>
      <c r="BC48">
        <f>SUM('Yearly Emission'!AZ$23:'Yearly Emission'!AZ24)</f>
        <v>0</v>
      </c>
      <c r="BD48">
        <f>SUM('Yearly Emission'!BA$23:'Yearly Emission'!BA24)</f>
        <v>485045498.23191178</v>
      </c>
      <c r="BE48">
        <f>SUM('Yearly Emission'!BB$23:'Yearly Emission'!BB24)</f>
        <v>186138132.3172929</v>
      </c>
      <c r="BF48">
        <f>SUM('Yearly Emission'!BC$23:'Yearly Emission'!BC24)</f>
        <v>76537823.547941387</v>
      </c>
      <c r="BG48">
        <f>SUM('Yearly Emission'!BD$23:'Yearly Emission'!BD24)</f>
        <v>24824476.606768899</v>
      </c>
      <c r="BH48">
        <f>SUM('Yearly Emission'!BE$23:'Yearly Emission'!BE24)</f>
        <v>264852137.27893925</v>
      </c>
      <c r="BI48">
        <f>SUM('Yearly Emission'!BF$23:'Yearly Emission'!BF24)</f>
        <v>5401221.6116797375</v>
      </c>
      <c r="BJ48">
        <f>SUM('Yearly Emission'!BG$23:'Yearly Emission'!BG24)</f>
        <v>21229395.501282707</v>
      </c>
      <c r="BK48">
        <f>SUM('Yearly Emission'!BH$23:'Yearly Emission'!BH24)</f>
        <v>55898789.797036447</v>
      </c>
      <c r="BL48">
        <f>SUM('Yearly Emission'!BI$23:'Yearly Emission'!BI24)</f>
        <v>288857800.30403692</v>
      </c>
      <c r="BM48">
        <f>SUM('Yearly Emission'!BJ$23:'Yearly Emission'!BJ24)</f>
        <v>29715607.100799635</v>
      </c>
      <c r="BN48">
        <f>SUM('Yearly Emission'!BK$23:'Yearly Emission'!BK24)</f>
        <v>33700476.680820391</v>
      </c>
      <c r="BO48">
        <f>SUM('Yearly Emission'!BL$23:'Yearly Emission'!BL24)</f>
        <v>6876342.1081550401</v>
      </c>
      <c r="BP48">
        <f>SUM('Yearly Emission'!BM$23:'Yearly Emission'!BM24)</f>
        <v>20789516.107796393</v>
      </c>
      <c r="BQ48">
        <f>SUM('Yearly Emission'!BN$23:'Yearly Emission'!BN24)</f>
        <v>8326848.6791935898</v>
      </c>
      <c r="BR48">
        <f>SUM('Yearly Emission'!BO$23:'Yearly Emission'!BO24)</f>
        <v>10774231.628404047</v>
      </c>
      <c r="BS48">
        <f>SUM('Yearly Emission'!BP$23:'Yearly Emission'!BP24)</f>
        <v>75902512.890548974</v>
      </c>
      <c r="BT48">
        <f>SUM('Yearly Emission'!BQ$23:'Yearly Emission'!BQ24)</f>
        <v>0</v>
      </c>
      <c r="BU48">
        <f>SUM('Yearly Emission'!BR$23:'Yearly Emission'!BR24)</f>
        <v>646727330.97588217</v>
      </c>
      <c r="BV48">
        <f>SUM('Yearly Emission'!BS$23:'Yearly Emission'!BS24)</f>
        <v>248184176.42305714</v>
      </c>
      <c r="BW48">
        <f>SUM('Yearly Emission'!BT$23:'Yearly Emission'!BT24)</f>
        <v>102050431.39725526</v>
      </c>
      <c r="BX48">
        <f>SUM('Yearly Emission'!BU$23:'Yearly Emission'!BU24)</f>
        <v>33099302.142358541</v>
      </c>
      <c r="BY48">
        <f>SUM('Yearly Emission'!BV$23:'Yearly Emission'!BV24)</f>
        <v>353136183.03858578</v>
      </c>
      <c r="BZ48">
        <f>SUM('Yearly Emission'!BW$23:'Yearly Emission'!BW24)</f>
        <v>7201628.8155729817</v>
      </c>
      <c r="CA48">
        <f>SUM('Yearly Emission'!BX$23:'Yearly Emission'!BX24)</f>
        <v>28305860.668376952</v>
      </c>
      <c r="CB48">
        <f>SUM('Yearly Emission'!BY$23:'Yearly Emission'!BY24)</f>
        <v>74531719.72938183</v>
      </c>
      <c r="CC48">
        <f>SUM('Yearly Emission'!BZ$23:'Yearly Emission'!BZ24)</f>
        <v>385143733.73871481</v>
      </c>
      <c r="CD48">
        <f>SUM('Yearly Emission'!CA$23:'Yearly Emission'!CA24)</f>
        <v>39620809.46773275</v>
      </c>
      <c r="CE48">
        <f>SUM('Yearly Emission'!CB$23:'Yearly Emission'!CB24)</f>
        <v>44933968.907760337</v>
      </c>
      <c r="CF48">
        <f>SUM('Yearly Emission'!CC$23:'Yearly Emission'!CC24)</f>
        <v>9168456.1442066934</v>
      </c>
      <c r="CG48">
        <f>SUM('Yearly Emission'!CD$23:'Yearly Emission'!CD24)</f>
        <v>27719354.810395196</v>
      </c>
      <c r="CH48">
        <f>SUM('Yearly Emission'!CE$23:'Yearly Emission'!CE24)</f>
        <v>11102464.90559148</v>
      </c>
      <c r="CI48">
        <f>SUM('Yearly Emission'!CF$23:'Yearly Emission'!CF24)</f>
        <v>14365642.171205387</v>
      </c>
      <c r="CJ48">
        <f>SUM('Yearly Emission'!CG$23:'Yearly Emission'!CG24)</f>
        <v>101203350.52073188</v>
      </c>
      <c r="CK48">
        <f>SUM('Yearly Emission'!CH$23:'Yearly Emission'!CH24)</f>
        <v>0</v>
      </c>
      <c r="CL48">
        <f>SUM('Yearly Emission'!CI$23:'Yearly Emission'!CI24)</f>
        <v>0</v>
      </c>
      <c r="CM48">
        <f>SUM('Yearly Emission'!CJ$23:'Yearly Emission'!CJ24)</f>
        <v>4061</v>
      </c>
      <c r="CN48">
        <f>SUM('Yearly Emission'!CK$23:'Yearly Emission'!CK24)</f>
        <v>0</v>
      </c>
      <c r="CO48">
        <f>SUM('Yearly Emission'!CL$23:'Yearly Emission'!CL24)</f>
        <v>0</v>
      </c>
      <c r="CP48">
        <f>SUM('Yearly Emission'!CM$23:'Yearly Emission'!CM24)</f>
        <v>0</v>
      </c>
      <c r="CQ48">
        <f>SUM('Yearly Emission'!CN$23:'Yearly Emission'!CN24)</f>
        <v>0</v>
      </c>
      <c r="CR48">
        <f>SUM('Yearly Emission'!CO$23:'Yearly Emission'!CO24)</f>
        <v>0</v>
      </c>
      <c r="CS48">
        <f>SUM('Yearly Emission'!CP$23:'Yearly Emission'!CP24)</f>
        <v>0</v>
      </c>
      <c r="CT48">
        <f>SUM('Yearly Emission'!CQ$23:'Yearly Emission'!CQ24)</f>
        <v>0</v>
      </c>
      <c r="CU48">
        <f>SUM('Yearly Emission'!CR$23:'Yearly Emission'!CR24)</f>
        <v>0</v>
      </c>
      <c r="CV48">
        <f>SUM('Yearly Emission'!CS$23:'Yearly Emission'!CS24)</f>
        <v>0</v>
      </c>
      <c r="CW48">
        <f>SUM('Yearly Emission'!CT$23:'Yearly Emission'!CT24)</f>
        <v>0</v>
      </c>
      <c r="CX48">
        <f>SUM('Yearly Emission'!CU$23:'Yearly Emission'!CU24)</f>
        <v>0</v>
      </c>
      <c r="CY48">
        <f>SUM('Yearly Emission'!CV$23:'Yearly Emission'!CV24)</f>
        <v>0</v>
      </c>
      <c r="CZ48">
        <f>SUM('Yearly Emission'!CW$23:'Yearly Emission'!CW24)</f>
        <v>0</v>
      </c>
      <c r="DA48">
        <f>SUM('Yearly Emission'!CX$23:'Yearly Emission'!CX24)</f>
        <v>0</v>
      </c>
      <c r="DB48">
        <f>SUM('Yearly Emission'!CY$23:'Yearly Emission'!CY24)</f>
        <v>0</v>
      </c>
      <c r="DC48">
        <f>SUM('Yearly Emission'!CZ$23:'Yearly Emission'!CZ24)</f>
        <v>0</v>
      </c>
      <c r="DD48">
        <f>SUM('Yearly Emission'!DA$23:'Yearly Emission'!DA24)</f>
        <v>0</v>
      </c>
      <c r="DE48">
        <f>SUM('Yearly Emission'!DB$23:'Yearly Emission'!DB24)</f>
        <v>200968086.19193667</v>
      </c>
      <c r="DF48">
        <f>SUM('Yearly Emission'!DC$23:'Yearly Emission'!DC24)</f>
        <v>84212509.202218622</v>
      </c>
      <c r="DG48">
        <f>SUM('Yearly Emission'!DD$23:'Yearly Emission'!DD24)</f>
        <v>31583749.799826838</v>
      </c>
      <c r="DH48">
        <f>SUM('Yearly Emission'!DE$23:'Yearly Emission'!DE24)</f>
        <v>8789061.2704505119</v>
      </c>
      <c r="DI48">
        <f>SUM('Yearly Emission'!DF$23:'Yearly Emission'!DF24)</f>
        <v>102338877.58891638</v>
      </c>
      <c r="DJ48">
        <f>SUM('Yearly Emission'!DG$23:'Yearly Emission'!DG24)</f>
        <v>2485171.0276255743</v>
      </c>
      <c r="DK48">
        <f>SUM('Yearly Emission'!DH$23:'Yearly Emission'!DH24)</f>
        <v>8859601.074890025</v>
      </c>
      <c r="DL48">
        <f>SUM('Yearly Emission'!DI$23:'Yearly Emission'!DI24)</f>
        <v>25959175.422350861</v>
      </c>
      <c r="DM48">
        <f>SUM('Yearly Emission'!DJ$23:'Yearly Emission'!DJ24)</f>
        <v>75257492.11588563</v>
      </c>
      <c r="DN48">
        <f>SUM('Yearly Emission'!DK$23:'Yearly Emission'!DK24)</f>
        <v>13673264.631579598</v>
      </c>
      <c r="DO48">
        <f>SUM('Yearly Emission'!DL$23:'Yearly Emission'!DL24)</f>
        <v>21081524.691232547</v>
      </c>
      <c r="DP48">
        <f>SUM('Yearly Emission'!DM$23:'Yearly Emission'!DM24)</f>
        <v>3302424.5105998022</v>
      </c>
      <c r="DQ48">
        <f>SUM('Yearly Emission'!DN$23:'Yearly Emission'!DN24)</f>
        <v>10374780.74296052</v>
      </c>
      <c r="DR48">
        <f>SUM('Yearly Emission'!DO$23:'Yearly Emission'!DO24)</f>
        <v>11446321.635551644</v>
      </c>
      <c r="DS48">
        <f>SUM('Yearly Emission'!DP$23:'Yearly Emission'!DP24)</f>
        <v>5815162.9570328351</v>
      </c>
      <c r="DT48">
        <f>SUM('Yearly Emission'!DQ$23:'Yearly Emission'!DQ24)</f>
        <v>35288678.917811766</v>
      </c>
      <c r="DU48">
        <f>SUM('Yearly Emission'!DR$23:'Yearly Emission'!DR24)</f>
        <v>0</v>
      </c>
      <c r="DV48">
        <f>SUM('Yearly Emission'!DS$23:'Yearly Emission'!DS24)</f>
        <v>401936172.38387197</v>
      </c>
      <c r="DW48">
        <f>SUM('Yearly Emission'!DT$23:'Yearly Emission'!DT24)</f>
        <v>168425018.40443748</v>
      </c>
      <c r="DX48">
        <f>SUM('Yearly Emission'!DU$23:'Yearly Emission'!DU24)</f>
        <v>63167499.599653557</v>
      </c>
      <c r="DY48">
        <f>SUM('Yearly Emission'!DV$23:'Yearly Emission'!DV24)</f>
        <v>17578122.540901072</v>
      </c>
      <c r="DZ48">
        <f>SUM('Yearly Emission'!DW$23:'Yearly Emission'!DW24)</f>
        <v>204677755.17783314</v>
      </c>
      <c r="EA48">
        <f>SUM('Yearly Emission'!DX$23:'Yearly Emission'!DX24)</f>
        <v>4970342.0552511336</v>
      </c>
      <c r="EB48">
        <f>SUM('Yearly Emission'!DY$23:'Yearly Emission'!DY24)</f>
        <v>17719202.149780087</v>
      </c>
      <c r="EC48">
        <f>SUM('Yearly Emission'!DZ$23:'Yearly Emission'!DZ24)</f>
        <v>51918350.8447017</v>
      </c>
      <c r="ED48">
        <f>SUM('Yearly Emission'!EA$23:'Yearly Emission'!EA24)</f>
        <v>150514984.23177126</v>
      </c>
      <c r="EE48">
        <f>SUM('Yearly Emission'!EB$23:'Yearly Emission'!EB24)</f>
        <v>27346529.263159238</v>
      </c>
      <c r="EF48">
        <f>SUM('Yearly Emission'!EC$23:'Yearly Emission'!EC24)</f>
        <v>42163049.382464938</v>
      </c>
      <c r="EG48">
        <f>SUM('Yearly Emission'!ED$23:'Yearly Emission'!ED24)</f>
        <v>6604849.0211995877</v>
      </c>
      <c r="EH48">
        <f>SUM('Yearly Emission'!EE$23:'Yearly Emission'!EE24)</f>
        <v>20749561.485921055</v>
      </c>
      <c r="EI48">
        <f>SUM('Yearly Emission'!EF$23:'Yearly Emission'!EF24)</f>
        <v>22892643.271103315</v>
      </c>
      <c r="EJ48">
        <f>SUM('Yearly Emission'!EG$23:'Yearly Emission'!EG24)</f>
        <v>11630325.914065659</v>
      </c>
      <c r="EK48">
        <f>SUM('Yearly Emission'!EH$23:'Yearly Emission'!EH24)</f>
        <v>70577357.835623473</v>
      </c>
      <c r="EL48">
        <f>SUM('Yearly Emission'!EI$23:'Yearly Emission'!EI24)</f>
        <v>0</v>
      </c>
      <c r="EM48">
        <f>SUM('Yearly Emission'!EJ$23:'Yearly Emission'!EJ24)</f>
        <v>602904258.57580912</v>
      </c>
      <c r="EN48">
        <f>SUM('Yearly Emission'!EK$23:'Yearly Emission'!EK24)</f>
        <v>252637527.60665631</v>
      </c>
      <c r="EO48">
        <f>SUM('Yearly Emission'!EL$23:'Yearly Emission'!EL24)</f>
        <v>94751249.399480447</v>
      </c>
      <c r="EP48">
        <f>SUM('Yearly Emission'!EM$23:'Yearly Emission'!EM24)</f>
        <v>26367183.811351582</v>
      </c>
      <c r="EQ48">
        <f>SUM('Yearly Emission'!EN$23:'Yearly Emission'!EN24)</f>
        <v>307016632.76674986</v>
      </c>
      <c r="ER48">
        <f>SUM('Yearly Emission'!EO$23:'Yearly Emission'!EO24)</f>
        <v>7455513.0828767009</v>
      </c>
      <c r="ES48">
        <f>SUM('Yearly Emission'!EP$23:'Yearly Emission'!EP24)</f>
        <v>26578803.224670134</v>
      </c>
      <c r="ET48">
        <f>SUM('Yearly Emission'!EQ$23:'Yearly Emission'!EQ24)</f>
        <v>77877526.267052412</v>
      </c>
      <c r="EU48">
        <f>SUM('Yearly Emission'!ER$23:'Yearly Emission'!ER24)</f>
        <v>225772476.34765691</v>
      </c>
      <c r="EV48">
        <f>SUM('Yearly Emission'!ES$23:'Yearly Emission'!ES24)</f>
        <v>41019793.894738853</v>
      </c>
      <c r="EW48">
        <f>SUM('Yearly Emission'!ET$23:'Yearly Emission'!ET24)</f>
        <v>63244574.07369753</v>
      </c>
      <c r="EX48">
        <f>SUM('Yearly Emission'!EU$23:'Yearly Emission'!EU24)</f>
        <v>9907273.5317993723</v>
      </c>
      <c r="EY48">
        <f>SUM('Yearly Emission'!EV$23:'Yearly Emission'!EV24)</f>
        <v>31124342.228881542</v>
      </c>
      <c r="EZ48">
        <f>SUM('Yearly Emission'!EW$23:'Yearly Emission'!EW24)</f>
        <v>34338964.906654894</v>
      </c>
      <c r="FA48">
        <f>SUM('Yearly Emission'!EX$23:'Yearly Emission'!EX24)</f>
        <v>17445488.871098496</v>
      </c>
      <c r="FB48">
        <f>SUM('Yearly Emission'!EY$23:'Yearly Emission'!EY24)</f>
        <v>105866036.75343555</v>
      </c>
      <c r="FC48">
        <f>SUM('Yearly Emission'!EZ$23:'Yearly Emission'!EZ24)</f>
        <v>0</v>
      </c>
      <c r="FD48">
        <f>SUM('Yearly Emission'!FA$23:'Yearly Emission'!FA24)</f>
        <v>803872344.76774514</v>
      </c>
      <c r="FE48">
        <f>SUM('Yearly Emission'!FB$23:'Yearly Emission'!FB24)</f>
        <v>336850036.80887508</v>
      </c>
      <c r="FF48">
        <f>SUM('Yearly Emission'!FC$23:'Yearly Emission'!FC24)</f>
        <v>126334999.19930732</v>
      </c>
      <c r="FG48">
        <f>SUM('Yearly Emission'!FD$23:'Yearly Emission'!FD24)</f>
        <v>35156245.08180207</v>
      </c>
      <c r="FH48">
        <f>SUM('Yearly Emission'!FE$23:'Yearly Emission'!FE24)</f>
        <v>409355510.35566664</v>
      </c>
      <c r="FI48">
        <f>SUM('Yearly Emission'!FF$23:'Yearly Emission'!FF24)</f>
        <v>9940684.1105022803</v>
      </c>
      <c r="FJ48">
        <f>SUM('Yearly Emission'!FG$23:'Yearly Emission'!FG24)</f>
        <v>35438404.2995601</v>
      </c>
      <c r="FK48">
        <f>SUM('Yearly Emission'!FH$23:'Yearly Emission'!FH24)</f>
        <v>103836701.68940336</v>
      </c>
      <c r="FL48">
        <f>SUM('Yearly Emission'!FI$23:'Yearly Emission'!FI24)</f>
        <v>301029968.46354187</v>
      </c>
      <c r="FM48">
        <f>SUM('Yearly Emission'!FJ$23:'Yearly Emission'!FJ24)</f>
        <v>54693058.526318468</v>
      </c>
      <c r="FN48">
        <f>SUM('Yearly Emission'!FK$23:'Yearly Emission'!FK24)</f>
        <v>84326098.764930025</v>
      </c>
      <c r="FO48">
        <f>SUM('Yearly Emission'!FL$23:'Yearly Emission'!FL24)</f>
        <v>13209698.042399205</v>
      </c>
      <c r="FP48">
        <f>SUM('Yearly Emission'!FM$23:'Yearly Emission'!FM24)</f>
        <v>41499122.97184211</v>
      </c>
      <c r="FQ48">
        <f>SUM('Yearly Emission'!FN$23:'Yearly Emission'!FN24)</f>
        <v>45785286.54220666</v>
      </c>
      <c r="FR48">
        <f>SUM('Yearly Emission'!FO$23:'Yearly Emission'!FO24)</f>
        <v>23260651.828131363</v>
      </c>
      <c r="FS48">
        <f>SUM('Yearly Emission'!FP$23:'Yearly Emission'!FP24)</f>
        <v>141154715.67124715</v>
      </c>
      <c r="FT48">
        <f>SUM('Yearly Emission'!FQ$23:'Yearly Emission'!FQ24)</f>
        <v>0</v>
      </c>
      <c r="FU48">
        <f>SUM('Yearly Emission'!FR$23:'Yearly Emission'!FR24)</f>
        <v>0</v>
      </c>
      <c r="FV48">
        <f>SUM('Yearly Emission'!FS$23:'Yearly Emission'!FS24)</f>
        <v>4061</v>
      </c>
      <c r="FW48">
        <f>SUM('Yearly Emission'!FT$23:'Yearly Emission'!FT24)</f>
        <v>0</v>
      </c>
      <c r="FX48">
        <f>SUM('Yearly Emission'!FU$23:'Yearly Emission'!FU24)</f>
        <v>0</v>
      </c>
      <c r="FY48">
        <f>SUM('Yearly Emission'!FV$23:'Yearly Emission'!FV24)</f>
        <v>0</v>
      </c>
      <c r="FZ48">
        <f>SUM('Yearly Emission'!FW$23:'Yearly Emission'!FW24)</f>
        <v>0</v>
      </c>
      <c r="GA48">
        <f>SUM('Yearly Emission'!FX$23:'Yearly Emission'!FX24)</f>
        <v>0</v>
      </c>
      <c r="GB48">
        <f>SUM('Yearly Emission'!FY$23:'Yearly Emission'!FY24)</f>
        <v>0</v>
      </c>
      <c r="GC48">
        <f>SUM('Yearly Emission'!FZ$23:'Yearly Emission'!FZ24)</f>
        <v>0</v>
      </c>
      <c r="GD48">
        <f>SUM('Yearly Emission'!GA$23:'Yearly Emission'!GA24)</f>
        <v>0</v>
      </c>
      <c r="GE48">
        <f>SUM('Yearly Emission'!GB$23:'Yearly Emission'!GB24)</f>
        <v>0</v>
      </c>
      <c r="GF48">
        <f>SUM('Yearly Emission'!GC$23:'Yearly Emission'!GC24)</f>
        <v>0</v>
      </c>
      <c r="GG48">
        <f>SUM('Yearly Emission'!GD$23:'Yearly Emission'!GD24)</f>
        <v>0</v>
      </c>
      <c r="GH48">
        <f>SUM('Yearly Emission'!GE$23:'Yearly Emission'!GE24)</f>
        <v>0</v>
      </c>
      <c r="GI48">
        <f>SUM('Yearly Emission'!GF$23:'Yearly Emission'!GF24)</f>
        <v>0</v>
      </c>
      <c r="GJ48">
        <f>SUM('Yearly Emission'!GG$23:'Yearly Emission'!GG24)</f>
        <v>0</v>
      </c>
      <c r="GK48">
        <f>SUM('Yearly Emission'!GH$23:'Yearly Emission'!GH24)</f>
        <v>0</v>
      </c>
      <c r="GL48">
        <f>SUM('Yearly Emission'!GI$23:'Yearly Emission'!GI24)</f>
        <v>0</v>
      </c>
      <c r="GM48">
        <f>SUM('Yearly Emission'!GJ$23:'Yearly Emission'!GJ24)</f>
        <v>0</v>
      </c>
      <c r="GN48">
        <f>SUM('Yearly Emission'!GK$23:'Yearly Emission'!GK24)</f>
        <v>155402960.37305599</v>
      </c>
      <c r="GO48">
        <f>SUM('Yearly Emission'!GL$23:'Yearly Emission'!GL24)</f>
        <v>55545258.89992179</v>
      </c>
      <c r="GP48">
        <f>SUM('Yearly Emission'!GM$23:'Yearly Emission'!GM24)</f>
        <v>26999729.990186378</v>
      </c>
      <c r="GQ48">
        <f>SUM('Yearly Emission'!GN$23:'Yearly Emission'!GN24)</f>
        <v>10912673.687111612</v>
      </c>
      <c r="GR48">
        <f>SUM('Yearly Emission'!GO$23:'Yearly Emission'!GO24)</f>
        <v>68260239.660081863</v>
      </c>
      <c r="GS48">
        <f>SUM('Yearly Emission'!GP$23:'Yearly Emission'!GP24)</f>
        <v>2012865.340193511</v>
      </c>
      <c r="GT48">
        <f>SUM('Yearly Emission'!GQ$23:'Yearly Emission'!GQ24)</f>
        <v>6653075.5662439428</v>
      </c>
      <c r="GU48">
        <f>SUM('Yearly Emission'!GR$23:'Yearly Emission'!GR24)</f>
        <v>49738203.467221804</v>
      </c>
      <c r="GV48">
        <f>SUM('Yearly Emission'!GS$23:'Yearly Emission'!GS24)</f>
        <v>129026687.20899421</v>
      </c>
      <c r="GW48">
        <f>SUM('Yearly Emission'!GT$23:'Yearly Emission'!GT24)</f>
        <v>15369510.266221829</v>
      </c>
      <c r="GX48">
        <f>SUM('Yearly Emission'!GU$23:'Yearly Emission'!GU24)</f>
        <v>32923328.640094392</v>
      </c>
      <c r="GY48">
        <f>SUM('Yearly Emission'!GV$23:'Yearly Emission'!GV24)</f>
        <v>3214483.212987137</v>
      </c>
      <c r="GZ48">
        <f>SUM('Yearly Emission'!GW$23:'Yearly Emission'!GW24)</f>
        <v>6954693.68788529</v>
      </c>
      <c r="HA48">
        <f>SUM('Yearly Emission'!GX$23:'Yearly Emission'!GX24)</f>
        <v>12233847.995629329</v>
      </c>
      <c r="HB48">
        <f>SUM('Yearly Emission'!GY$23:'Yearly Emission'!GY24)</f>
        <v>7226186.4438828724</v>
      </c>
      <c r="HC48">
        <f>SUM('Yearly Emission'!GZ$23:'Yearly Emission'!GZ24)</f>
        <v>43008580.655300111</v>
      </c>
      <c r="HD48">
        <f>SUM('Yearly Emission'!HA$23:'Yearly Emission'!HA24)</f>
        <v>0</v>
      </c>
      <c r="HE48">
        <f>SUM('Yearly Emission'!HB$23:'Yearly Emission'!HB24)</f>
        <v>310805920.74611115</v>
      </c>
      <c r="HF48">
        <f>SUM('Yearly Emission'!HC$23:'Yearly Emission'!HC24)</f>
        <v>111090517.79984358</v>
      </c>
      <c r="HG48">
        <f>SUM('Yearly Emission'!HD$23:'Yearly Emission'!HD24)</f>
        <v>53999459.980372697</v>
      </c>
      <c r="HH48">
        <f>SUM('Yearly Emission'!HE$23:'Yearly Emission'!HE24)</f>
        <v>21825347.374223202</v>
      </c>
      <c r="HI48">
        <f>SUM('Yearly Emission'!HF$23:'Yearly Emission'!HF24)</f>
        <v>136520479.32016405</v>
      </c>
      <c r="HJ48">
        <f>SUM('Yearly Emission'!HG$23:'Yearly Emission'!HG24)</f>
        <v>4025730.6803870159</v>
      </c>
      <c r="HK48">
        <f>SUM('Yearly Emission'!HH$23:'Yearly Emission'!HH24)</f>
        <v>13306151.132487899</v>
      </c>
      <c r="HL48">
        <f>SUM('Yearly Emission'!HI$23:'Yearly Emission'!HI24)</f>
        <v>99476406.934443608</v>
      </c>
      <c r="HM48">
        <f>SUM('Yearly Emission'!HJ$23:'Yearly Emission'!HJ24)</f>
        <v>258053374.41798836</v>
      </c>
      <c r="HN48">
        <f>SUM('Yearly Emission'!HK$23:'Yearly Emission'!HK24)</f>
        <v>30739020.532443583</v>
      </c>
      <c r="HO48">
        <f>SUM('Yearly Emission'!HL$23:'Yearly Emission'!HL24)</f>
        <v>65846657.280188903</v>
      </c>
      <c r="HP48">
        <f>SUM('Yearly Emission'!HM$23:'Yearly Emission'!HM24)</f>
        <v>6428966.425974261</v>
      </c>
      <c r="HQ48">
        <f>SUM('Yearly Emission'!HN$23:'Yearly Emission'!HN24)</f>
        <v>13909387.375770591</v>
      </c>
      <c r="HR48">
        <f>SUM('Yearly Emission'!HO$23:'Yearly Emission'!HO24)</f>
        <v>24467695.991258606</v>
      </c>
      <c r="HS48">
        <f>SUM('Yearly Emission'!HP$23:'Yearly Emission'!HP24)</f>
        <v>14452372.887765754</v>
      </c>
      <c r="HT48">
        <f>SUM('Yearly Emission'!HQ$23:'Yearly Emission'!HQ24)</f>
        <v>86017161.310600221</v>
      </c>
      <c r="HU48">
        <f>SUM('Yearly Emission'!HR$23:'Yearly Emission'!HR24)</f>
        <v>0</v>
      </c>
      <c r="HV48">
        <f>SUM('Yearly Emission'!HS$23:'Yearly Emission'!HS24)</f>
        <v>466208881.11916625</v>
      </c>
      <c r="HW48">
        <f>SUM('Yearly Emission'!HT$23:'Yearly Emission'!HT24)</f>
        <v>166635776.69976476</v>
      </c>
      <c r="HX48">
        <f>SUM('Yearly Emission'!HU$23:'Yearly Emission'!HU24)</f>
        <v>80999189.97055912</v>
      </c>
      <c r="HY48">
        <f>SUM('Yearly Emission'!HV$23:'Yearly Emission'!HV24)</f>
        <v>32738021.061334874</v>
      </c>
      <c r="HZ48">
        <f>SUM('Yearly Emission'!HW$23:'Yearly Emission'!HW24)</f>
        <v>204780718.98024625</v>
      </c>
      <c r="IA48">
        <f>SUM('Yearly Emission'!HX$23:'Yearly Emission'!HX24)</f>
        <v>6038596.0205805246</v>
      </c>
      <c r="IB48">
        <f>SUM('Yearly Emission'!HY$23:'Yearly Emission'!HY24)</f>
        <v>19959226.698731795</v>
      </c>
      <c r="IC48">
        <f>SUM('Yearly Emission'!HZ$23:'Yearly Emission'!HZ24)</f>
        <v>149214610.40166542</v>
      </c>
      <c r="ID48">
        <f>SUM('Yearly Emission'!IA$23:'Yearly Emission'!IA24)</f>
        <v>387080061.62698251</v>
      </c>
      <c r="IE48">
        <f>SUM('Yearly Emission'!IB$23:'Yearly Emission'!IB24)</f>
        <v>46108530.798665434</v>
      </c>
      <c r="IF48">
        <f>SUM('Yearly Emission'!IC$23:'Yearly Emission'!IC24)</f>
        <v>98769985.920283318</v>
      </c>
      <c r="IG48">
        <f>SUM('Yearly Emission'!ID$23:'Yearly Emission'!ID24)</f>
        <v>9643449.638961399</v>
      </c>
      <c r="IH48">
        <f>SUM('Yearly Emission'!IE$23:'Yearly Emission'!IE24)</f>
        <v>20864081.063655838</v>
      </c>
      <c r="II48">
        <f>SUM('Yearly Emission'!IF$23:'Yearly Emission'!IF24)</f>
        <v>36701543.986887977</v>
      </c>
      <c r="IJ48">
        <f>SUM('Yearly Emission'!IG$23:'Yearly Emission'!IG24)</f>
        <v>21678559.331648611</v>
      </c>
      <c r="IK48">
        <f>SUM('Yearly Emission'!IH$23:'Yearly Emission'!IH24)</f>
        <v>129025741.96590033</v>
      </c>
      <c r="IL48">
        <f>SUM('Yearly Emission'!II$23:'Yearly Emission'!II24)</f>
        <v>0</v>
      </c>
      <c r="IM48">
        <f>SUM('Yearly Emission'!IJ$23:'Yearly Emission'!IJ24)</f>
        <v>621611841.49222326</v>
      </c>
      <c r="IN48">
        <f>SUM('Yearly Emission'!IK$23:'Yearly Emission'!IK24)</f>
        <v>222181035.59968629</v>
      </c>
      <c r="IO48">
        <f>SUM('Yearly Emission'!IL$23:'Yearly Emission'!IL24)</f>
        <v>107998919.96074554</v>
      </c>
      <c r="IP48">
        <f>SUM('Yearly Emission'!IM$23:'Yearly Emission'!IM24)</f>
        <v>43650694.748446345</v>
      </c>
      <c r="IQ48">
        <f>SUM('Yearly Emission'!IN$23:'Yearly Emission'!IN24)</f>
        <v>273040958.64032781</v>
      </c>
      <c r="IR48">
        <f>SUM('Yearly Emission'!IO$23:'Yearly Emission'!IO24)</f>
        <v>8051461.360774057</v>
      </c>
      <c r="IS48">
        <f>SUM('Yearly Emission'!IP$23:'Yearly Emission'!IP24)</f>
        <v>26612302.264975786</v>
      </c>
      <c r="IT48">
        <f>SUM('Yearly Emission'!IQ$23:'Yearly Emission'!IQ24)</f>
        <v>198952813.86888722</v>
      </c>
      <c r="IU48">
        <f>SUM('Yearly Emission'!IR$23:'Yearly Emission'!IR24)</f>
        <v>516106748.83597636</v>
      </c>
      <c r="IV48">
        <f>SUM('Yearly Emission'!IS$23:'Yearly Emission'!IS24)</f>
        <v>61478041.064887181</v>
      </c>
      <c r="IW48">
        <f>SUM('Yearly Emission'!IT$23:'Yearly Emission'!IT24)</f>
        <v>131693314.56037781</v>
      </c>
      <c r="IX48">
        <f>SUM('Yearly Emission'!IU$23:'Yearly Emission'!IU24)</f>
        <v>12857932.851948537</v>
      </c>
      <c r="IY48">
        <f>SUM('Yearly Emission'!IV$23:'Yearly Emission'!IV24)</f>
        <v>27305655.032740626</v>
      </c>
      <c r="IZ48">
        <f>SUM('Yearly Emission'!IW$23:'Yearly Emission'!IW24)</f>
        <v>48935391.982517339</v>
      </c>
      <c r="JA48">
        <f>SUM('Yearly Emission'!IX$23:'Yearly Emission'!IX24)</f>
        <v>28904745.775531463</v>
      </c>
      <c r="JB48">
        <f>SUM('Yearly Emission'!IY$23:'Yearly Emission'!IY24)</f>
        <v>172034322.62120044</v>
      </c>
    </row>
    <row r="49" spans="1:262" x14ac:dyDescent="0.25">
      <c r="A49" t="s">
        <v>53</v>
      </c>
      <c r="B49">
        <v>2032</v>
      </c>
      <c r="D49">
        <v>2032</v>
      </c>
      <c r="E49">
        <f>SUM('Yearly Emission'!B$18:'Yearly Emission'!B25)</f>
        <v>0</v>
      </c>
      <c r="F49">
        <f>SUM('Yearly Emission'!C$18:'Yearly Emission'!C25)</f>
        <v>0</v>
      </c>
      <c r="G49">
        <f>SUM('Yearly Emission'!D$18:'Yearly Emission'!D25)</f>
        <v>0</v>
      </c>
      <c r="H49">
        <f>SUM('Yearly Emission'!E$18:'Yearly Emission'!E25)</f>
        <v>0</v>
      </c>
      <c r="I49">
        <f>SUM('Yearly Emission'!F$18:'Yearly Emission'!F25)</f>
        <v>0</v>
      </c>
      <c r="J49">
        <f>SUM('Yearly Emission'!G$18:'Yearly Emission'!G25)</f>
        <v>0</v>
      </c>
      <c r="K49">
        <f>SUM('Yearly Emission'!H$18:'Yearly Emission'!H25)</f>
        <v>0</v>
      </c>
      <c r="L49">
        <f>SUM('Yearly Emission'!I$18:'Yearly Emission'!I25)</f>
        <v>0</v>
      </c>
      <c r="M49">
        <f>SUM('Yearly Emission'!J$18:'Yearly Emission'!J25)</f>
        <v>0</v>
      </c>
      <c r="N49">
        <f>SUM('Yearly Emission'!K$18:'Yearly Emission'!K25)</f>
        <v>0</v>
      </c>
      <c r="O49">
        <f>SUM('Yearly Emission'!L$18:'Yearly Emission'!L25)</f>
        <v>0</v>
      </c>
      <c r="P49">
        <f>SUM('Yearly Emission'!M$18:'Yearly Emission'!M25)</f>
        <v>0</v>
      </c>
      <c r="Q49">
        <f>SUM('Yearly Emission'!N$18:'Yearly Emission'!N25)</f>
        <v>0</v>
      </c>
      <c r="R49">
        <f>SUM('Yearly Emission'!O$18:'Yearly Emission'!O25)</f>
        <v>0</v>
      </c>
      <c r="S49">
        <f>SUM('Yearly Emission'!P$18:'Yearly Emission'!P25)</f>
        <v>0</v>
      </c>
      <c r="T49">
        <f>SUM('Yearly Emission'!Q$18:'Yearly Emission'!Q25)</f>
        <v>0</v>
      </c>
      <c r="V49">
        <f>SUM('Yearly Emission'!S$23:'Yearly Emission'!S25)</f>
        <v>263842915.62836665</v>
      </c>
      <c r="W49">
        <f>SUM('Yearly Emission'!T$23:'Yearly Emission'!T25)</f>
        <v>97816961.379356295</v>
      </c>
      <c r="X49">
        <f>SUM('Yearly Emission'!U$23:'Yearly Emission'!U25)</f>
        <v>40852708.283709131</v>
      </c>
      <c r="Y49">
        <f>SUM('Yearly Emission'!V$23:'Yearly Emission'!V25)</f>
        <v>13978154.333165929</v>
      </c>
      <c r="Z49">
        <f>SUM('Yearly Emission'!W$23:'Yearly Emission'!W25)</f>
        <v>148224850.89315701</v>
      </c>
      <c r="AA49">
        <f>SUM('Yearly Emission'!X$23:'Yearly Emission'!X25)</f>
        <v>3280451.241011661</v>
      </c>
      <c r="AB49">
        <f>SUM('Yearly Emission'!Y$23:'Yearly Emission'!Y25)</f>
        <v>11407933.782387283</v>
      </c>
      <c r="AC49">
        <f>SUM('Yearly Emission'!Z$23:'Yearly Emission'!Z25)</f>
        <v>31010913.467981413</v>
      </c>
      <c r="AD49">
        <f>SUM('Yearly Emission'!AA$23:'Yearly Emission'!AA25)</f>
        <v>161706002.0531733</v>
      </c>
      <c r="AE49">
        <f>SUM('Yearly Emission'!AB$23:'Yearly Emission'!AB25)</f>
        <v>17365186.824907534</v>
      </c>
      <c r="AF49">
        <f>SUM('Yearly Emission'!AC$23:'Yearly Emission'!AC25)</f>
        <v>20055161.875268482</v>
      </c>
      <c r="AG49">
        <f>SUM('Yearly Emission'!AD$23:'Yearly Emission'!AD25)</f>
        <v>3880893.4037416391</v>
      </c>
      <c r="AH49">
        <f>SUM('Yearly Emission'!AE$23:'Yearly Emission'!AE25)</f>
        <v>11691520.135404445</v>
      </c>
      <c r="AI49">
        <f>SUM('Yearly Emission'!AF$23:'Yearly Emission'!AF25)</f>
        <v>5501814.3847086262</v>
      </c>
      <c r="AJ49">
        <f>SUM('Yearly Emission'!AG$23:'Yearly Emission'!AG25)</f>
        <v>6333534.8565438148</v>
      </c>
      <c r="AK49">
        <f>SUM('Yearly Emission'!AH$23:'Yearly Emission'!AH25)</f>
        <v>42672063.809181422</v>
      </c>
      <c r="AL49">
        <f>SUM('Yearly Emission'!AI$23:'Yearly Emission'!AI25)</f>
        <v>0</v>
      </c>
      <c r="AM49">
        <f>SUM('Yearly Emission'!AJ$23:'Yearly Emission'!AJ25)</f>
        <v>527685831.25673205</v>
      </c>
      <c r="AN49">
        <f>SUM('Yearly Emission'!AK$23:'Yearly Emission'!AK25)</f>
        <v>195633922.75871277</v>
      </c>
      <c r="AO49">
        <f>SUM('Yearly Emission'!AL$23:'Yearly Emission'!AL25)</f>
        <v>81705416.567418069</v>
      </c>
      <c r="AP49">
        <f>SUM('Yearly Emission'!AM$23:'Yearly Emission'!AM25)</f>
        <v>27956308.666331887</v>
      </c>
      <c r="AQ49">
        <f>SUM('Yearly Emission'!AN$23:'Yearly Emission'!AN25)</f>
        <v>296449701.78631437</v>
      </c>
      <c r="AR49">
        <f>SUM('Yearly Emission'!AO$23:'Yearly Emission'!AO25)</f>
        <v>6560902.4820233146</v>
      </c>
      <c r="AS49">
        <f>SUM('Yearly Emission'!AP$23:'Yearly Emission'!AP25)</f>
        <v>22815867.564774625</v>
      </c>
      <c r="AT49">
        <f>SUM('Yearly Emission'!AQ$23:'Yearly Emission'!AQ25)</f>
        <v>62021826.935962752</v>
      </c>
      <c r="AU49">
        <f>SUM('Yearly Emission'!AR$23:'Yearly Emission'!AR25)</f>
        <v>323412004.10634673</v>
      </c>
      <c r="AV49">
        <f>SUM('Yearly Emission'!AS$23:'Yearly Emission'!AS25)</f>
        <v>34730373.64981512</v>
      </c>
      <c r="AW49">
        <f>SUM('Yearly Emission'!AT$23:'Yearly Emission'!AT25)</f>
        <v>40110323.750536963</v>
      </c>
      <c r="AX49">
        <f>SUM('Yearly Emission'!AU$23:'Yearly Emission'!AU25)</f>
        <v>7761786.8074832559</v>
      </c>
      <c r="AY49">
        <f>SUM('Yearly Emission'!AV$23:'Yearly Emission'!AV25)</f>
        <v>23383040.270808928</v>
      </c>
      <c r="AZ49">
        <f>SUM('Yearly Emission'!AW$23:'Yearly Emission'!AW25)</f>
        <v>11003628.769417267</v>
      </c>
      <c r="BA49">
        <f>SUM('Yearly Emission'!AX$23:'Yearly Emission'!AX25)</f>
        <v>12667069.713087637</v>
      </c>
      <c r="BB49">
        <f>SUM('Yearly Emission'!AY$23:'Yearly Emission'!AY25)</f>
        <v>85344127.618362695</v>
      </c>
      <c r="BC49">
        <f>SUM('Yearly Emission'!AZ$23:'Yearly Emission'!AZ25)</f>
        <v>0</v>
      </c>
      <c r="BD49">
        <f>SUM('Yearly Emission'!BA$23:'Yearly Emission'!BA25)</f>
        <v>791528746.88509989</v>
      </c>
      <c r="BE49">
        <f>SUM('Yearly Emission'!BB$23:'Yearly Emission'!BB25)</f>
        <v>293450884.13806945</v>
      </c>
      <c r="BF49">
        <f>SUM('Yearly Emission'!BC$23:'Yearly Emission'!BC25)</f>
        <v>122558124.85112742</v>
      </c>
      <c r="BG49">
        <f>SUM('Yearly Emission'!BD$23:'Yearly Emission'!BD25)</f>
        <v>41934462.999497816</v>
      </c>
      <c r="BH49">
        <f>SUM('Yearly Emission'!BE$23:'Yearly Emission'!BE25)</f>
        <v>444674552.67947173</v>
      </c>
      <c r="BI49">
        <f>SUM('Yearly Emission'!BF$23:'Yearly Emission'!BF25)</f>
        <v>9841353.7230349761</v>
      </c>
      <c r="BJ49">
        <f>SUM('Yearly Emission'!BG$23:'Yearly Emission'!BG25)</f>
        <v>34223801.347161971</v>
      </c>
      <c r="BK49">
        <f>SUM('Yearly Emission'!BH$23:'Yearly Emission'!BH25)</f>
        <v>93032740.403944224</v>
      </c>
      <c r="BL49">
        <f>SUM('Yearly Emission'!BI$23:'Yearly Emission'!BI25)</f>
        <v>485118006.15951991</v>
      </c>
      <c r="BM49">
        <f>SUM('Yearly Emission'!BJ$23:'Yearly Emission'!BJ25)</f>
        <v>52095560.474722549</v>
      </c>
      <c r="BN49">
        <f>SUM('Yearly Emission'!BK$23:'Yearly Emission'!BK25)</f>
        <v>60165485.625805467</v>
      </c>
      <c r="BO49">
        <f>SUM('Yearly Emission'!BL$23:'Yearly Emission'!BL25)</f>
        <v>11642680.211224917</v>
      </c>
      <c r="BP49">
        <f>SUM('Yearly Emission'!BM$23:'Yearly Emission'!BM25)</f>
        <v>35074560.406213418</v>
      </c>
      <c r="BQ49">
        <f>SUM('Yearly Emission'!BN$23:'Yearly Emission'!BN25)</f>
        <v>16505443.154125873</v>
      </c>
      <c r="BR49">
        <f>SUM('Yearly Emission'!BO$23:'Yearly Emission'!BO25)</f>
        <v>19000604.569631483</v>
      </c>
      <c r="BS49">
        <f>SUM('Yearly Emission'!BP$23:'Yearly Emission'!BP25)</f>
        <v>128016191.42754403</v>
      </c>
      <c r="BT49">
        <f>SUM('Yearly Emission'!BQ$23:'Yearly Emission'!BQ25)</f>
        <v>0</v>
      </c>
      <c r="BU49">
        <f>SUM('Yearly Emission'!BR$23:'Yearly Emission'!BR25)</f>
        <v>1055371662.5134656</v>
      </c>
      <c r="BV49">
        <f>SUM('Yearly Emission'!BS$23:'Yearly Emission'!BS25)</f>
        <v>391267845.51742589</v>
      </c>
      <c r="BW49">
        <f>SUM('Yearly Emission'!BT$23:'Yearly Emission'!BT25)</f>
        <v>163410833.13483655</v>
      </c>
      <c r="BX49">
        <f>SUM('Yearly Emission'!BU$23:'Yearly Emission'!BU25)</f>
        <v>55912617.3326637</v>
      </c>
      <c r="BY49">
        <f>SUM('Yearly Emission'!BV$23:'Yearly Emission'!BV25)</f>
        <v>592899403.57262826</v>
      </c>
      <c r="BZ49">
        <f>SUM('Yearly Emission'!BW$23:'Yearly Emission'!BW25)</f>
        <v>13121804.964046642</v>
      </c>
      <c r="CA49">
        <f>SUM('Yearly Emission'!BX$23:'Yearly Emission'!BX25)</f>
        <v>45631735.12954919</v>
      </c>
      <c r="CB49">
        <f>SUM('Yearly Emission'!BY$23:'Yearly Emission'!BY25)</f>
        <v>124043653.87192547</v>
      </c>
      <c r="CC49">
        <f>SUM('Yearly Emission'!BZ$23:'Yearly Emission'!BZ25)</f>
        <v>646824008.21269214</v>
      </c>
      <c r="CD49">
        <f>SUM('Yearly Emission'!CA$23:'Yearly Emission'!CA25)</f>
        <v>69460747.299630076</v>
      </c>
      <c r="CE49">
        <f>SUM('Yearly Emission'!CB$23:'Yearly Emission'!CB25)</f>
        <v>80220647.501073778</v>
      </c>
      <c r="CF49">
        <f>SUM('Yearly Emission'!CC$23:'Yearly Emission'!CC25)</f>
        <v>15523573.614966534</v>
      </c>
      <c r="CG49">
        <f>SUM('Yearly Emission'!CD$23:'Yearly Emission'!CD25)</f>
        <v>46766080.54161787</v>
      </c>
      <c r="CH49">
        <f>SUM('Yearly Emission'!CE$23:'Yearly Emission'!CE25)</f>
        <v>22007257.538834512</v>
      </c>
      <c r="CI49">
        <f>SUM('Yearly Emission'!CF$23:'Yearly Emission'!CF25)</f>
        <v>25334139.426175293</v>
      </c>
      <c r="CJ49">
        <f>SUM('Yearly Emission'!CG$23:'Yearly Emission'!CG25)</f>
        <v>170688255.23672533</v>
      </c>
      <c r="CK49">
        <f>SUM('Yearly Emission'!CH$23:'Yearly Emission'!CH25)</f>
        <v>0</v>
      </c>
      <c r="CL49">
        <f>SUM('Yearly Emission'!CI$23:'Yearly Emission'!CI25)</f>
        <v>0</v>
      </c>
      <c r="CM49">
        <f>SUM('Yearly Emission'!CJ$23:'Yearly Emission'!CJ25)</f>
        <v>6093</v>
      </c>
      <c r="CN49">
        <f>SUM('Yearly Emission'!CK$23:'Yearly Emission'!CK25)</f>
        <v>0</v>
      </c>
      <c r="CO49">
        <f>SUM('Yearly Emission'!CL$23:'Yearly Emission'!CL25)</f>
        <v>0</v>
      </c>
      <c r="CP49">
        <f>SUM('Yearly Emission'!CM$23:'Yearly Emission'!CM25)</f>
        <v>0</v>
      </c>
      <c r="CQ49">
        <f>SUM('Yearly Emission'!CN$23:'Yearly Emission'!CN25)</f>
        <v>0</v>
      </c>
      <c r="CR49">
        <f>SUM('Yearly Emission'!CO$23:'Yearly Emission'!CO25)</f>
        <v>0</v>
      </c>
      <c r="CS49">
        <f>SUM('Yearly Emission'!CP$23:'Yearly Emission'!CP25)</f>
        <v>0</v>
      </c>
      <c r="CT49">
        <f>SUM('Yearly Emission'!CQ$23:'Yearly Emission'!CQ25)</f>
        <v>0</v>
      </c>
      <c r="CU49">
        <f>SUM('Yearly Emission'!CR$23:'Yearly Emission'!CR25)</f>
        <v>0</v>
      </c>
      <c r="CV49">
        <f>SUM('Yearly Emission'!CS$23:'Yearly Emission'!CS25)</f>
        <v>0</v>
      </c>
      <c r="CW49">
        <f>SUM('Yearly Emission'!CT$23:'Yearly Emission'!CT25)</f>
        <v>0</v>
      </c>
      <c r="CX49">
        <f>SUM('Yearly Emission'!CU$23:'Yearly Emission'!CU25)</f>
        <v>0</v>
      </c>
      <c r="CY49">
        <f>SUM('Yearly Emission'!CV$23:'Yearly Emission'!CV25)</f>
        <v>0</v>
      </c>
      <c r="CZ49">
        <f>SUM('Yearly Emission'!CW$23:'Yearly Emission'!CW25)</f>
        <v>0</v>
      </c>
      <c r="DA49">
        <f>SUM('Yearly Emission'!CX$23:'Yearly Emission'!CX25)</f>
        <v>0</v>
      </c>
      <c r="DB49">
        <f>SUM('Yearly Emission'!CY$23:'Yearly Emission'!CY25)</f>
        <v>0</v>
      </c>
      <c r="DC49">
        <f>SUM('Yearly Emission'!CZ$23:'Yearly Emission'!CZ25)</f>
        <v>0</v>
      </c>
      <c r="DD49">
        <f>SUM('Yearly Emission'!DA$23:'Yearly Emission'!DA25)</f>
        <v>0</v>
      </c>
      <c r="DE49">
        <f>SUM('Yearly Emission'!DB$23:'Yearly Emission'!DB25)</f>
        <v>341033750.88748288</v>
      </c>
      <c r="DF49">
        <f>SUM('Yearly Emission'!DC$23:'Yearly Emission'!DC25)</f>
        <v>137380677.66775697</v>
      </c>
      <c r="DG49">
        <f>SUM('Yearly Emission'!DD$23:'Yearly Emission'!DD25)</f>
        <v>53125692.808859855</v>
      </c>
      <c r="DH49">
        <f>SUM('Yearly Emission'!DE$23:'Yearly Emission'!DE25)</f>
        <v>15506759.5163773</v>
      </c>
      <c r="DI49">
        <f>SUM('Yearly Emission'!DF$23:'Yearly Emission'!DF25)</f>
        <v>172511885.17591587</v>
      </c>
      <c r="DJ49">
        <f>SUM('Yearly Emission'!DG$23:'Yearly Emission'!DG25)</f>
        <v>4793325.8567757662</v>
      </c>
      <c r="DK49">
        <f>SUM('Yearly Emission'!DH$23:'Yearly Emission'!DH25)</f>
        <v>14922541.281595204</v>
      </c>
      <c r="DL49">
        <f>SUM('Yearly Emission'!DI$23:'Yearly Emission'!DI25)</f>
        <v>45384202.458477661</v>
      </c>
      <c r="DM49">
        <f>SUM('Yearly Emission'!DJ$23:'Yearly Emission'!DJ25)</f>
        <v>145296896.63499931</v>
      </c>
      <c r="DN49">
        <f>SUM('Yearly Emission'!DK$23:'Yearly Emission'!DK25)</f>
        <v>24972217.367964648</v>
      </c>
      <c r="DO49">
        <f>SUM('Yearly Emission'!DL$23:'Yearly Emission'!DL25)</f>
        <v>42560258.015570506</v>
      </c>
      <c r="DP49">
        <f>SUM('Yearly Emission'!DM$23:'Yearly Emission'!DM25)</f>
        <v>5861810.0371061638</v>
      </c>
      <c r="DQ49">
        <f>SUM('Yearly Emission'!DN$23:'Yearly Emission'!DN25)</f>
        <v>18053417.402461436</v>
      </c>
      <c r="DR49">
        <f>SUM('Yearly Emission'!DO$23:'Yearly Emission'!DO25)</f>
        <v>23679868.821899619</v>
      </c>
      <c r="DS49">
        <f>SUM('Yearly Emission'!DP$23:'Yearly Emission'!DP25)</f>
        <v>11054995.528233889</v>
      </c>
      <c r="DT49">
        <f>SUM('Yearly Emission'!DQ$23:'Yearly Emission'!DQ25)</f>
        <v>61500686.988772273</v>
      </c>
      <c r="DU49">
        <f>SUM('Yearly Emission'!DR$23:'Yearly Emission'!DR25)</f>
        <v>0</v>
      </c>
      <c r="DV49">
        <f>SUM('Yearly Emission'!DS$23:'Yearly Emission'!DS25)</f>
        <v>682067501.77496326</v>
      </c>
      <c r="DW49">
        <f>SUM('Yearly Emission'!DT$23:'Yearly Emission'!DT25)</f>
        <v>271908039.10792267</v>
      </c>
      <c r="DX49">
        <f>SUM('Yearly Emission'!DU$23:'Yearly Emission'!DU25)</f>
        <v>106251385.61771959</v>
      </c>
      <c r="DY49">
        <f>SUM('Yearly Emission'!DV$23:'Yearly Emission'!DV25)</f>
        <v>31013519.03275466</v>
      </c>
      <c r="DZ49">
        <f>SUM('Yearly Emission'!DW$23:'Yearly Emission'!DW25)</f>
        <v>345023770.35183227</v>
      </c>
      <c r="EA49">
        <f>SUM('Yearly Emission'!DX$23:'Yearly Emission'!DX25)</f>
        <v>9586651.7135515325</v>
      </c>
      <c r="EB49">
        <f>SUM('Yearly Emission'!DY$23:'Yearly Emission'!DY25)</f>
        <v>29845082.56319046</v>
      </c>
      <c r="EC49">
        <f>SUM('Yearly Emission'!DZ$23:'Yearly Emission'!DZ25)</f>
        <v>90768404.916955292</v>
      </c>
      <c r="ED49">
        <f>SUM('Yearly Emission'!EA$23:'Yearly Emission'!EA25)</f>
        <v>290593793.26999831</v>
      </c>
      <c r="EE49">
        <f>SUM('Yearly Emission'!EB$23:'Yearly Emission'!EB25)</f>
        <v>49944434.735929213</v>
      </c>
      <c r="EF49">
        <f>SUM('Yearly Emission'!EC$23:'Yearly Emission'!EC25)</f>
        <v>85120516.031140849</v>
      </c>
      <c r="EG49">
        <f>SUM('Yearly Emission'!ED$23:'Yearly Emission'!ED25)</f>
        <v>11723620.074212328</v>
      </c>
      <c r="EH49">
        <f>SUM('Yearly Emission'!EE$23:'Yearly Emission'!EE25)</f>
        <v>36106834.804922886</v>
      </c>
      <c r="EI49">
        <f>SUM('Yearly Emission'!EF$23:'Yearly Emission'!EF25)</f>
        <v>47359737.64379926</v>
      </c>
      <c r="EJ49">
        <f>SUM('Yearly Emission'!EG$23:'Yearly Emission'!EG25)</f>
        <v>22109991.056467772</v>
      </c>
      <c r="EK49">
        <f>SUM('Yearly Emission'!EH$23:'Yearly Emission'!EH25)</f>
        <v>123001373.97754449</v>
      </c>
      <c r="EL49">
        <f>SUM('Yearly Emission'!EI$23:'Yearly Emission'!EI25)</f>
        <v>0</v>
      </c>
      <c r="EM49">
        <f>SUM('Yearly Emission'!EJ$23:'Yearly Emission'!EJ25)</f>
        <v>1023101252.6624479</v>
      </c>
      <c r="EN49">
        <f>SUM('Yearly Emission'!EK$23:'Yearly Emission'!EK25)</f>
        <v>362433247.54261935</v>
      </c>
      <c r="EO49">
        <f>SUM('Yearly Emission'!EL$23:'Yearly Emission'!EL25)</f>
        <v>159377078.42657954</v>
      </c>
      <c r="EP49">
        <f>SUM('Yearly Emission'!EM$23:'Yearly Emission'!EM25)</f>
        <v>46520278.54913184</v>
      </c>
      <c r="EQ49">
        <f>SUM('Yearly Emission'!EN$23:'Yearly Emission'!EN25)</f>
        <v>517535655.52774692</v>
      </c>
      <c r="ER49">
        <f>SUM('Yearly Emission'!EO$23:'Yearly Emission'!EO25)</f>
        <v>14379977.570327304</v>
      </c>
      <c r="ES49">
        <f>SUM('Yearly Emission'!EP$23:'Yearly Emission'!EP25)</f>
        <v>44767623.84478569</v>
      </c>
      <c r="ET49">
        <f>SUM('Yearly Emission'!EQ$23:'Yearly Emission'!EQ25)</f>
        <v>136152607.37543294</v>
      </c>
      <c r="EU49">
        <f>SUM('Yearly Emission'!ER$23:'Yearly Emission'!ER25)</f>
        <v>435890689.90499753</v>
      </c>
      <c r="EV49">
        <f>SUM('Yearly Emission'!ES$23:'Yearly Emission'!ES25)</f>
        <v>74916652.103893891</v>
      </c>
      <c r="EW49">
        <f>SUM('Yearly Emission'!ET$23:'Yearly Emission'!ET25)</f>
        <v>127680774.04671139</v>
      </c>
      <c r="EX49">
        <f>SUM('Yearly Emission'!EU$23:'Yearly Emission'!EU25)</f>
        <v>17585430.111318491</v>
      </c>
      <c r="EY49">
        <f>SUM('Yearly Emission'!EV$23:'Yearly Emission'!EV25)</f>
        <v>54160252.207384221</v>
      </c>
      <c r="EZ49">
        <f>SUM('Yearly Emission'!EW$23:'Yearly Emission'!EW25)</f>
        <v>71039606.465698808</v>
      </c>
      <c r="FA49">
        <f>SUM('Yearly Emission'!EX$23:'Yearly Emission'!EX25)</f>
        <v>33164986.584701642</v>
      </c>
      <c r="FB49">
        <f>SUM('Yearly Emission'!EY$23:'Yearly Emission'!EY25)</f>
        <v>184502060.96631706</v>
      </c>
      <c r="FC49">
        <f>SUM('Yearly Emission'!EZ$23:'Yearly Emission'!EZ25)</f>
        <v>0</v>
      </c>
      <c r="FD49">
        <f>SUM('Yearly Emission'!FA$23:'Yearly Emission'!FA25)</f>
        <v>1364135003.5499294</v>
      </c>
      <c r="FE49">
        <f>SUM('Yearly Emission'!FB$23:'Yearly Emission'!FB25)</f>
        <v>452958455.97731441</v>
      </c>
      <c r="FF49">
        <f>SUM('Yearly Emission'!FC$23:'Yearly Emission'!FC25)</f>
        <v>212502771.23543942</v>
      </c>
      <c r="FG49">
        <f>SUM('Yearly Emission'!FD$23:'Yearly Emission'!FD25)</f>
        <v>62027038.065509126</v>
      </c>
      <c r="FH49">
        <f>SUM('Yearly Emission'!FE$23:'Yearly Emission'!FE25)</f>
        <v>690047540.70366335</v>
      </c>
      <c r="FI49">
        <f>SUM('Yearly Emission'!FF$23:'Yearly Emission'!FF25)</f>
        <v>19173303.427103095</v>
      </c>
      <c r="FJ49">
        <f>SUM('Yearly Emission'!FG$23:'Yearly Emission'!FG25)</f>
        <v>59690165.126380801</v>
      </c>
      <c r="FK49">
        <f>SUM('Yearly Emission'!FH$23:'Yearly Emission'!FH25)</f>
        <v>181536809.8339107</v>
      </c>
      <c r="FL49">
        <f>SUM('Yearly Emission'!FI$23:'Yearly Emission'!FI25)</f>
        <v>581187586.53999603</v>
      </c>
      <c r="FM49">
        <f>SUM('Yearly Emission'!FJ$23:'Yearly Emission'!FJ25)</f>
        <v>99888869.471858561</v>
      </c>
      <c r="FN49">
        <f>SUM('Yearly Emission'!FK$23:'Yearly Emission'!FK25)</f>
        <v>170241032.06228185</v>
      </c>
      <c r="FO49">
        <f>SUM('Yearly Emission'!FL$23:'Yearly Emission'!FL25)</f>
        <v>23447240.148424685</v>
      </c>
      <c r="FP49">
        <f>SUM('Yearly Emission'!FM$23:'Yearly Emission'!FM25)</f>
        <v>72213669.609845772</v>
      </c>
      <c r="FQ49">
        <f>SUM('Yearly Emission'!FN$23:'Yearly Emission'!FN25)</f>
        <v>94719475.28759855</v>
      </c>
      <c r="FR49">
        <f>SUM('Yearly Emission'!FO$23:'Yearly Emission'!FO25)</f>
        <v>44219982.112935469</v>
      </c>
      <c r="FS49">
        <f>SUM('Yearly Emission'!FP$23:'Yearly Emission'!FP25)</f>
        <v>246002747.95508933</v>
      </c>
      <c r="FT49">
        <f>SUM('Yearly Emission'!FQ$23:'Yearly Emission'!FQ25)</f>
        <v>0</v>
      </c>
      <c r="FU49">
        <f>SUM('Yearly Emission'!FR$23:'Yearly Emission'!FR25)</f>
        <v>0</v>
      </c>
      <c r="FV49">
        <f>SUM('Yearly Emission'!FS$23:'Yearly Emission'!FS25)</f>
        <v>6093</v>
      </c>
      <c r="FW49">
        <f>SUM('Yearly Emission'!FT$23:'Yearly Emission'!FT25)</f>
        <v>0</v>
      </c>
      <c r="FX49">
        <f>SUM('Yearly Emission'!FU$23:'Yearly Emission'!FU25)</f>
        <v>0</v>
      </c>
      <c r="FY49">
        <f>SUM('Yearly Emission'!FV$23:'Yearly Emission'!FV25)</f>
        <v>0</v>
      </c>
      <c r="FZ49">
        <f>SUM('Yearly Emission'!FW$23:'Yearly Emission'!FW25)</f>
        <v>0</v>
      </c>
      <c r="GA49">
        <f>SUM('Yearly Emission'!FX$23:'Yearly Emission'!FX25)</f>
        <v>0</v>
      </c>
      <c r="GB49">
        <f>SUM('Yearly Emission'!FY$23:'Yearly Emission'!FY25)</f>
        <v>0</v>
      </c>
      <c r="GC49">
        <f>SUM('Yearly Emission'!FZ$23:'Yearly Emission'!FZ25)</f>
        <v>0</v>
      </c>
      <c r="GD49">
        <f>SUM('Yearly Emission'!GA$23:'Yearly Emission'!GA25)</f>
        <v>0</v>
      </c>
      <c r="GE49">
        <f>SUM('Yearly Emission'!GB$23:'Yearly Emission'!GB25)</f>
        <v>0</v>
      </c>
      <c r="GF49">
        <f>SUM('Yearly Emission'!GC$23:'Yearly Emission'!GC25)</f>
        <v>0</v>
      </c>
      <c r="GG49">
        <f>SUM('Yearly Emission'!GD$23:'Yearly Emission'!GD25)</f>
        <v>0</v>
      </c>
      <c r="GH49">
        <f>SUM('Yearly Emission'!GE$23:'Yearly Emission'!GE25)</f>
        <v>0</v>
      </c>
      <c r="GI49">
        <f>SUM('Yearly Emission'!GF$23:'Yearly Emission'!GF25)</f>
        <v>0</v>
      </c>
      <c r="GJ49">
        <f>SUM('Yearly Emission'!GG$23:'Yearly Emission'!GG25)</f>
        <v>0</v>
      </c>
      <c r="GK49">
        <f>SUM('Yearly Emission'!GH$23:'Yearly Emission'!GH25)</f>
        <v>0</v>
      </c>
      <c r="GL49">
        <f>SUM('Yearly Emission'!GI$23:'Yearly Emission'!GI25)</f>
        <v>0</v>
      </c>
      <c r="GM49">
        <f>SUM('Yearly Emission'!GJ$23:'Yearly Emission'!GJ25)</f>
        <v>0</v>
      </c>
      <c r="GN49">
        <f>SUM('Yearly Emission'!GK$23:'Yearly Emission'!GK25)</f>
        <v>288681894.82167119</v>
      </c>
      <c r="GO49">
        <f>SUM('Yearly Emission'!GL$23:'Yearly Emission'!GL25)</f>
        <v>101695861.9130426</v>
      </c>
      <c r="GP49">
        <f>SUM('Yearly Emission'!GM$23:'Yearly Emission'!GM25)</f>
        <v>48040160.988910973</v>
      </c>
      <c r="GQ49">
        <f>SUM('Yearly Emission'!GN$23:'Yearly Emission'!GN25)</f>
        <v>19438036.109649569</v>
      </c>
      <c r="GR49">
        <f>SUM('Yearly Emission'!GO$23:'Yearly Emission'!GO25)</f>
        <v>122791675.79556003</v>
      </c>
      <c r="GS49">
        <f>SUM('Yearly Emission'!GP$23:'Yearly Emission'!GP25)</f>
        <v>3677093.3078174135</v>
      </c>
      <c r="GT49">
        <f>SUM('Yearly Emission'!GQ$23:'Yearly Emission'!GQ25)</f>
        <v>12008191.316090167</v>
      </c>
      <c r="GU49">
        <f>SUM('Yearly Emission'!GR$23:'Yearly Emission'!GR25)</f>
        <v>87854340.071491495</v>
      </c>
      <c r="GV49">
        <f>SUM('Yearly Emission'!GS$23:'Yearly Emission'!GS25)</f>
        <v>245731845.79605329</v>
      </c>
      <c r="GW49">
        <f>SUM('Yearly Emission'!GT$23:'Yearly Emission'!GT25)</f>
        <v>29281927.256044447</v>
      </c>
      <c r="GX49">
        <f>SUM('Yearly Emission'!GU$23:'Yearly Emission'!GU25)</f>
        <v>60925955.076380119</v>
      </c>
      <c r="GY49">
        <f>SUM('Yearly Emission'!GV$23:'Yearly Emission'!GV25)</f>
        <v>6142648.9700354645</v>
      </c>
      <c r="GZ49">
        <f>SUM('Yearly Emission'!GW$23:'Yearly Emission'!GW25)</f>
        <v>12407718.875484992</v>
      </c>
      <c r="HA49">
        <f>SUM('Yearly Emission'!GX$23:'Yearly Emission'!GX25)</f>
        <v>24627620.374250542</v>
      </c>
      <c r="HB49">
        <f>SUM('Yearly Emission'!GY$23:'Yearly Emission'!GY25)</f>
        <v>12844964.536220506</v>
      </c>
      <c r="HC49">
        <f>SUM('Yearly Emission'!GZ$23:'Yearly Emission'!GZ25)</f>
        <v>78851151.491498798</v>
      </c>
      <c r="HD49">
        <f>SUM('Yearly Emission'!HA$23:'Yearly Emission'!HA25)</f>
        <v>0</v>
      </c>
      <c r="HE49">
        <f>SUM('Yearly Emission'!HB$23:'Yearly Emission'!HB25)</f>
        <v>577363789.64334238</v>
      </c>
      <c r="HF49">
        <f>SUM('Yearly Emission'!HC$23:'Yearly Emission'!HC25)</f>
        <v>203391723.82608527</v>
      </c>
      <c r="HG49">
        <f>SUM('Yearly Emission'!HD$23:'Yearly Emission'!HD25)</f>
        <v>96080321.977821946</v>
      </c>
      <c r="HH49">
        <f>SUM('Yearly Emission'!HE$23:'Yearly Emission'!HE25)</f>
        <v>38876072.219299123</v>
      </c>
      <c r="HI49">
        <f>SUM('Yearly Emission'!HF$23:'Yearly Emission'!HF25)</f>
        <v>245583351.5911198</v>
      </c>
      <c r="HJ49">
        <f>SUM('Yearly Emission'!HG$23:'Yearly Emission'!HG25)</f>
        <v>7354186.6156348204</v>
      </c>
      <c r="HK49">
        <f>SUM('Yearly Emission'!HH$23:'Yearly Emission'!HH25)</f>
        <v>24016382.632180329</v>
      </c>
      <c r="HL49">
        <f>SUM('Yearly Emission'!HI$23:'Yearly Emission'!HI25)</f>
        <v>175708680.14298299</v>
      </c>
      <c r="HM49">
        <f>SUM('Yearly Emission'!HJ$23:'Yearly Emission'!HJ25)</f>
        <v>491463691.59210652</v>
      </c>
      <c r="HN49">
        <f>SUM('Yearly Emission'!HK$23:'Yearly Emission'!HK25)</f>
        <v>58563854.51208882</v>
      </c>
      <c r="HO49">
        <f>SUM('Yearly Emission'!HL$23:'Yearly Emission'!HL25)</f>
        <v>121851910.15276036</v>
      </c>
      <c r="HP49">
        <f>SUM('Yearly Emission'!HM$23:'Yearly Emission'!HM25)</f>
        <v>12285297.940070916</v>
      </c>
      <c r="HQ49">
        <f>SUM('Yearly Emission'!HN$23:'Yearly Emission'!HN25)</f>
        <v>24815437.750969991</v>
      </c>
      <c r="HR49">
        <f>SUM('Yearly Emission'!HO$23:'Yearly Emission'!HO25)</f>
        <v>49255240.748501033</v>
      </c>
      <c r="HS49">
        <f>SUM('Yearly Emission'!HP$23:'Yearly Emission'!HP25)</f>
        <v>25689929.072441004</v>
      </c>
      <c r="HT49">
        <f>SUM('Yearly Emission'!HQ$23:'Yearly Emission'!HQ25)</f>
        <v>157702302.9829976</v>
      </c>
      <c r="HU49">
        <f>SUM('Yearly Emission'!HR$23:'Yearly Emission'!HR25)</f>
        <v>0</v>
      </c>
      <c r="HV49">
        <f>SUM('Yearly Emission'!HS$23:'Yearly Emission'!HS25)</f>
        <v>866045684.46501362</v>
      </c>
      <c r="HW49">
        <f>SUM('Yearly Emission'!HT$23:'Yearly Emission'!HT25)</f>
        <v>305087585.73912692</v>
      </c>
      <c r="HX49">
        <f>SUM('Yearly Emission'!HU$23:'Yearly Emission'!HU25)</f>
        <v>144120482.96673304</v>
      </c>
      <c r="HY49">
        <f>SUM('Yearly Emission'!HV$23:'Yearly Emission'!HV25)</f>
        <v>58314108.328948706</v>
      </c>
      <c r="HZ49">
        <f>SUM('Yearly Emission'!HW$23:'Yearly Emission'!HW25)</f>
        <v>368375027.38668036</v>
      </c>
      <c r="IA49">
        <f>SUM('Yearly Emission'!HX$23:'Yearly Emission'!HX25)</f>
        <v>11031279.923452239</v>
      </c>
      <c r="IB49">
        <f>SUM('Yearly Emission'!HY$23:'Yearly Emission'!HY25)</f>
        <v>36024573.94827044</v>
      </c>
      <c r="IC49">
        <f>SUM('Yearly Emission'!HZ$23:'Yearly Emission'!HZ25)</f>
        <v>263563020.21447456</v>
      </c>
      <c r="ID49">
        <f>SUM('Yearly Emission'!IA$23:'Yearly Emission'!IA25)</f>
        <v>737195537.38816071</v>
      </c>
      <c r="IE49">
        <f>SUM('Yearly Emission'!IB$23:'Yearly Emission'!IB25)</f>
        <v>87845781.768133387</v>
      </c>
      <c r="IF49">
        <f>SUM('Yearly Emission'!IC$23:'Yearly Emission'!IC25)</f>
        <v>182777865.22914046</v>
      </c>
      <c r="IG49">
        <f>SUM('Yearly Emission'!ID$23:'Yearly Emission'!ID25)</f>
        <v>18427946.910106391</v>
      </c>
      <c r="IH49">
        <f>SUM('Yearly Emission'!IE$23:'Yearly Emission'!IE25)</f>
        <v>37223156.626454897</v>
      </c>
      <c r="II49">
        <f>SUM('Yearly Emission'!IF$23:'Yearly Emission'!IF25)</f>
        <v>73882861.122751519</v>
      </c>
      <c r="IJ49">
        <f>SUM('Yearly Emission'!IG$23:'Yearly Emission'!IG25)</f>
        <v>38534893.608661443</v>
      </c>
      <c r="IK49">
        <f>SUM('Yearly Emission'!IH$23:'Yearly Emission'!IH25)</f>
        <v>236553454.47449636</v>
      </c>
      <c r="IL49">
        <f>SUM('Yearly Emission'!II$23:'Yearly Emission'!II25)</f>
        <v>0</v>
      </c>
      <c r="IM49">
        <f>SUM('Yearly Emission'!IJ$23:'Yearly Emission'!IJ25)</f>
        <v>1154727579.2866867</v>
      </c>
      <c r="IN49">
        <f>SUM('Yearly Emission'!IK$23:'Yearly Emission'!IK25)</f>
        <v>403736827.20452589</v>
      </c>
      <c r="IO49">
        <f>SUM('Yearly Emission'!IL$23:'Yearly Emission'!IL25)</f>
        <v>192160643.95564407</v>
      </c>
      <c r="IP49">
        <f>SUM('Yearly Emission'!IM$23:'Yearly Emission'!IM25)</f>
        <v>77752144.438598186</v>
      </c>
      <c r="IQ49">
        <f>SUM('Yearly Emission'!IN$23:'Yearly Emission'!IN25)</f>
        <v>491166703.18224037</v>
      </c>
      <c r="IR49">
        <f>SUM('Yearly Emission'!IO$23:'Yearly Emission'!IO25)</f>
        <v>14708373.231269674</v>
      </c>
      <c r="IS49">
        <f>SUM('Yearly Emission'!IP$23:'Yearly Emission'!IP25)</f>
        <v>48032765.264360651</v>
      </c>
      <c r="IT49">
        <f>SUM('Yearly Emission'!IQ$23:'Yearly Emission'!IQ25)</f>
        <v>351417360.2859658</v>
      </c>
      <c r="IU49">
        <f>SUM('Yearly Emission'!IR$23:'Yearly Emission'!IR25)</f>
        <v>982927383.18421364</v>
      </c>
      <c r="IV49">
        <f>SUM('Yearly Emission'!IS$23:'Yearly Emission'!IS25)</f>
        <v>117127709.02417774</v>
      </c>
      <c r="IW49">
        <f>SUM('Yearly Emission'!IT$23:'Yearly Emission'!IT25)</f>
        <v>243703820.30552033</v>
      </c>
      <c r="IX49">
        <f>SUM('Yearly Emission'!IU$23:'Yearly Emission'!IU25)</f>
        <v>24570595.880141847</v>
      </c>
      <c r="IY49">
        <f>SUM('Yearly Emission'!IV$23:'Yearly Emission'!IV25)</f>
        <v>49522959.923797108</v>
      </c>
      <c r="IZ49">
        <f>SUM('Yearly Emission'!IW$23:'Yearly Emission'!IW25)</f>
        <v>98510481.497002184</v>
      </c>
      <c r="JA49">
        <f>SUM('Yearly Emission'!IX$23:'Yearly Emission'!IX25)</f>
        <v>51379858.144881964</v>
      </c>
      <c r="JB49">
        <f>SUM('Yearly Emission'!IY$23:'Yearly Emission'!IY25)</f>
        <v>315404605.96599519</v>
      </c>
    </row>
    <row r="50" spans="1:262" x14ac:dyDescent="0.25">
      <c r="A50" t="s">
        <v>54</v>
      </c>
      <c r="B50">
        <v>2033</v>
      </c>
      <c r="D50">
        <v>2033</v>
      </c>
      <c r="E50">
        <f>SUM('Yearly Emission'!B$19:'Yearly Emission'!B26)</f>
        <v>0</v>
      </c>
      <c r="F50">
        <f>SUM('Yearly Emission'!C$19:'Yearly Emission'!C26)</f>
        <v>0</v>
      </c>
      <c r="G50">
        <f>SUM('Yearly Emission'!D$19:'Yearly Emission'!D26)</f>
        <v>0</v>
      </c>
      <c r="H50">
        <f>SUM('Yearly Emission'!E$19:'Yearly Emission'!E26)</f>
        <v>0</v>
      </c>
      <c r="I50">
        <f>SUM('Yearly Emission'!F$19:'Yearly Emission'!F26)</f>
        <v>0</v>
      </c>
      <c r="J50">
        <f>SUM('Yearly Emission'!G$19:'Yearly Emission'!G26)</f>
        <v>0</v>
      </c>
      <c r="K50">
        <f>SUM('Yearly Emission'!H$19:'Yearly Emission'!H26)</f>
        <v>0</v>
      </c>
      <c r="L50">
        <f>SUM('Yearly Emission'!I$19:'Yearly Emission'!I26)</f>
        <v>0</v>
      </c>
      <c r="M50">
        <f>SUM('Yearly Emission'!J$19:'Yearly Emission'!J26)</f>
        <v>0</v>
      </c>
      <c r="N50">
        <f>SUM('Yearly Emission'!K$19:'Yearly Emission'!K26)</f>
        <v>0</v>
      </c>
      <c r="O50">
        <f>SUM('Yearly Emission'!L$19:'Yearly Emission'!L26)</f>
        <v>0</v>
      </c>
      <c r="P50">
        <f>SUM('Yearly Emission'!M$19:'Yearly Emission'!M26)</f>
        <v>0</v>
      </c>
      <c r="Q50">
        <f>SUM('Yearly Emission'!N$19:'Yearly Emission'!N26)</f>
        <v>0</v>
      </c>
      <c r="R50">
        <f>SUM('Yearly Emission'!O$19:'Yearly Emission'!O26)</f>
        <v>0</v>
      </c>
      <c r="S50">
        <f>SUM('Yearly Emission'!P$19:'Yearly Emission'!P26)</f>
        <v>0</v>
      </c>
      <c r="T50">
        <f>SUM('Yearly Emission'!Q$19:'Yearly Emission'!Q26)</f>
        <v>0</v>
      </c>
      <c r="V50">
        <f>SUM('Yearly Emission'!S$23:'Yearly Emission'!S26)</f>
        <v>389534073.67279261</v>
      </c>
      <c r="W50">
        <f>SUM('Yearly Emission'!T$23:'Yearly Emission'!T26)</f>
        <v>140246905.0973081</v>
      </c>
      <c r="X50">
        <f>SUM('Yearly Emission'!U$23:'Yearly Emission'!U26)</f>
        <v>58994952.945684969</v>
      </c>
      <c r="Y50">
        <f>SUM('Yearly Emission'!V$23:'Yearly Emission'!V26)</f>
        <v>21191596.981427241</v>
      </c>
      <c r="Z50">
        <f>SUM('Yearly Emission'!W$23:'Yearly Emission'!W26)</f>
        <v>224441207.07355803</v>
      </c>
      <c r="AA50">
        <f>SUM('Yearly Emission'!X$23:'Yearly Emission'!X26)</f>
        <v>5431910.1292666793</v>
      </c>
      <c r="AB50">
        <f>SUM('Yearly Emission'!Y$23:'Yearly Emission'!Y26)</f>
        <v>16643400.705563396</v>
      </c>
      <c r="AC50">
        <f>SUM('Yearly Emission'!Z$23:'Yearly Emission'!Z26)</f>
        <v>46625734.223815791</v>
      </c>
      <c r="AD50">
        <f>SUM('Yearly Emission'!AA$23:'Yearly Emission'!AA26)</f>
        <v>246986218.22042251</v>
      </c>
      <c r="AE50">
        <f>SUM('Yearly Emission'!AB$23:'Yearly Emission'!AB26)</f>
        <v>27502469.845242053</v>
      </c>
      <c r="AF50">
        <f>SUM('Yearly Emission'!AC$23:'Yearly Emission'!AC26)</f>
        <v>32254678.495921329</v>
      </c>
      <c r="AG50">
        <f>SUM('Yearly Emission'!AD$23:'Yearly Emission'!AD26)</f>
        <v>5992975.6716261767</v>
      </c>
      <c r="AH50">
        <f>SUM('Yearly Emission'!AE$23:'Yearly Emission'!AE26)</f>
        <v>17741802.819818862</v>
      </c>
      <c r="AI50">
        <f>SUM('Yearly Emission'!AF$23:'Yearly Emission'!AF26)</f>
        <v>9812866.9150893148</v>
      </c>
      <c r="AJ50">
        <f>SUM('Yearly Emission'!AG$23:'Yearly Emission'!AG26)</f>
        <v>10139364.682474649</v>
      </c>
      <c r="AK50">
        <f>SUM('Yearly Emission'!AH$23:'Yearly Emission'!AH26)</f>
        <v>65651803.027826995</v>
      </c>
      <c r="AL50">
        <f>SUM('Yearly Emission'!AI$23:'Yearly Emission'!AI26)</f>
        <v>0</v>
      </c>
      <c r="AM50">
        <f>SUM('Yearly Emission'!AJ$23:'Yearly Emission'!AJ26)</f>
        <v>779068147.34558368</v>
      </c>
      <c r="AN50">
        <f>SUM('Yearly Emission'!AK$23:'Yearly Emission'!AK26)</f>
        <v>280493810.1946165</v>
      </c>
      <c r="AO50">
        <f>SUM('Yearly Emission'!AL$23:'Yearly Emission'!AL26)</f>
        <v>117989905.89136976</v>
      </c>
      <c r="AP50">
        <f>SUM('Yearly Emission'!AM$23:'Yearly Emission'!AM26)</f>
        <v>42383193.962854527</v>
      </c>
      <c r="AQ50">
        <f>SUM('Yearly Emission'!AN$23:'Yearly Emission'!AN26)</f>
        <v>448882414.1471166</v>
      </c>
      <c r="AR50">
        <f>SUM('Yearly Emission'!AO$23:'Yearly Emission'!AO26)</f>
        <v>10863820.258533362</v>
      </c>
      <c r="AS50">
        <f>SUM('Yearly Emission'!AP$23:'Yearly Emission'!AP26)</f>
        <v>33286801.411126867</v>
      </c>
      <c r="AT50">
        <f>SUM('Yearly Emission'!AQ$23:'Yearly Emission'!AQ26)</f>
        <v>93251468.447631478</v>
      </c>
      <c r="AU50">
        <f>SUM('Yearly Emission'!AR$23:'Yearly Emission'!AR26)</f>
        <v>493972436.44084477</v>
      </c>
      <c r="AV50">
        <f>SUM('Yearly Emission'!AS$23:'Yearly Emission'!AS26)</f>
        <v>55004939.690484062</v>
      </c>
      <c r="AW50">
        <f>SUM('Yearly Emission'!AT$23:'Yearly Emission'!AT26)</f>
        <v>64509356.991842598</v>
      </c>
      <c r="AX50">
        <f>SUM('Yearly Emission'!AU$23:'Yearly Emission'!AU26)</f>
        <v>11985951.343252331</v>
      </c>
      <c r="AY50">
        <f>SUM('Yearly Emission'!AV$23:'Yearly Emission'!AV26)</f>
        <v>35483605.639637761</v>
      </c>
      <c r="AZ50">
        <f>SUM('Yearly Emission'!AW$23:'Yearly Emission'!AW26)</f>
        <v>19625733.830178645</v>
      </c>
      <c r="BA50">
        <f>SUM('Yearly Emission'!AX$23:'Yearly Emission'!AX26)</f>
        <v>20278729.364949305</v>
      </c>
      <c r="BB50">
        <f>SUM('Yearly Emission'!AY$23:'Yearly Emission'!AY26)</f>
        <v>131303606.05565384</v>
      </c>
      <c r="BC50">
        <f>SUM('Yearly Emission'!AZ$23:'Yearly Emission'!AZ26)</f>
        <v>0</v>
      </c>
      <c r="BD50">
        <f>SUM('Yearly Emission'!BA$23:'Yearly Emission'!BA26)</f>
        <v>1168602221.0183783</v>
      </c>
      <c r="BE50">
        <f>SUM('Yearly Emission'!BB$23:'Yearly Emission'!BB26)</f>
        <v>420740715.29192495</v>
      </c>
      <c r="BF50">
        <f>SUM('Yearly Emission'!BC$23:'Yearly Emission'!BC26)</f>
        <v>176984858.83705494</v>
      </c>
      <c r="BG50">
        <f>SUM('Yearly Emission'!BD$23:'Yearly Emission'!BD26)</f>
        <v>63574790.944281653</v>
      </c>
      <c r="BH50">
        <f>SUM('Yearly Emission'!BE$23:'Yearly Emission'!BE26)</f>
        <v>673323621.22067404</v>
      </c>
      <c r="BI50">
        <f>SUM('Yearly Emission'!BF$23:'Yearly Emission'!BF26)</f>
        <v>16295730.387800042</v>
      </c>
      <c r="BJ50">
        <f>SUM('Yearly Emission'!BG$23:'Yearly Emission'!BG26)</f>
        <v>49930202.116690241</v>
      </c>
      <c r="BK50">
        <f>SUM('Yearly Emission'!BH$23:'Yearly Emission'!BH26)</f>
        <v>139877202.67144731</v>
      </c>
      <c r="BL50">
        <f>SUM('Yearly Emission'!BI$23:'Yearly Emission'!BI26)</f>
        <v>740958654.66126704</v>
      </c>
      <c r="BM50">
        <f>SUM('Yearly Emission'!BJ$23:'Yearly Emission'!BJ26)</f>
        <v>82507409.535726041</v>
      </c>
      <c r="BN50">
        <f>SUM('Yearly Emission'!BK$23:'Yearly Emission'!BK26)</f>
        <v>96764035.487764001</v>
      </c>
      <c r="BO50">
        <f>SUM('Yearly Emission'!BL$23:'Yearly Emission'!BL26)</f>
        <v>17978927.014878545</v>
      </c>
      <c r="BP50">
        <f>SUM('Yearly Emission'!BM$23:'Yearly Emission'!BM26)</f>
        <v>53225408.459456682</v>
      </c>
      <c r="BQ50">
        <f>SUM('Yearly Emission'!BN$23:'Yearly Emission'!BN26)</f>
        <v>29438600.745267939</v>
      </c>
      <c r="BR50">
        <f>SUM('Yearly Emission'!BO$23:'Yearly Emission'!BO26)</f>
        <v>30418094.047423985</v>
      </c>
      <c r="BS50">
        <f>SUM('Yearly Emission'!BP$23:'Yearly Emission'!BP26)</f>
        <v>196955409.08348078</v>
      </c>
      <c r="BT50">
        <f>SUM('Yearly Emission'!BQ$23:'Yearly Emission'!BQ26)</f>
        <v>0</v>
      </c>
      <c r="BU50">
        <f>SUM('Yearly Emission'!BR$23:'Yearly Emission'!BR26)</f>
        <v>1558136294.6911688</v>
      </c>
      <c r="BV50">
        <f>SUM('Yearly Emission'!BS$23:'Yearly Emission'!BS26)</f>
        <v>544921008.1391046</v>
      </c>
      <c r="BW50">
        <f>SUM('Yearly Emission'!BT$23:'Yearly Emission'!BT26)</f>
        <v>235979811.78273994</v>
      </c>
      <c r="BX50">
        <f>SUM('Yearly Emission'!BU$23:'Yearly Emission'!BU26)</f>
        <v>84766387.92570886</v>
      </c>
      <c r="BY50">
        <f>SUM('Yearly Emission'!BV$23:'Yearly Emission'!BV26)</f>
        <v>897764828.29423189</v>
      </c>
      <c r="BZ50">
        <f>SUM('Yearly Emission'!BW$23:'Yearly Emission'!BW26)</f>
        <v>21727640.517066739</v>
      </c>
      <c r="CA50">
        <f>SUM('Yearly Emission'!BX$23:'Yearly Emission'!BX26)</f>
        <v>66573602.822253644</v>
      </c>
      <c r="CB50">
        <f>SUM('Yearly Emission'!BY$23:'Yearly Emission'!BY26)</f>
        <v>186502936.89526293</v>
      </c>
      <c r="CC50">
        <f>SUM('Yearly Emission'!BZ$23:'Yearly Emission'!BZ26)</f>
        <v>987944872.88168836</v>
      </c>
      <c r="CD50">
        <f>SUM('Yearly Emission'!CA$23:'Yearly Emission'!CA26)</f>
        <v>110009879.38096811</v>
      </c>
      <c r="CE50">
        <f>SUM('Yearly Emission'!CB$23:'Yearly Emission'!CB26)</f>
        <v>129018713.9836852</v>
      </c>
      <c r="CF50">
        <f>SUM('Yearly Emission'!CC$23:'Yearly Emission'!CC26)</f>
        <v>23971902.686504699</v>
      </c>
      <c r="CG50">
        <f>SUM('Yearly Emission'!CD$23:'Yearly Emission'!CD26)</f>
        <v>70967211.279275507</v>
      </c>
      <c r="CH50">
        <f>SUM('Yearly Emission'!CE$23:'Yearly Emission'!CE26)</f>
        <v>39251467.660357267</v>
      </c>
      <c r="CI50">
        <f>SUM('Yearly Emission'!CF$23:'Yearly Emission'!CF26)</f>
        <v>40557458.729898512</v>
      </c>
      <c r="CJ50">
        <f>SUM('Yearly Emission'!CG$23:'Yearly Emission'!CG26)</f>
        <v>262607212.11130762</v>
      </c>
      <c r="CK50">
        <f>SUM('Yearly Emission'!CH$23:'Yearly Emission'!CH26)</f>
        <v>0</v>
      </c>
      <c r="CL50">
        <f>SUM('Yearly Emission'!CI$23:'Yearly Emission'!CI26)</f>
        <v>0</v>
      </c>
      <c r="CM50">
        <f>SUM('Yearly Emission'!CJ$23:'Yearly Emission'!CJ26)</f>
        <v>8126</v>
      </c>
      <c r="CN50">
        <f>SUM('Yearly Emission'!CK$23:'Yearly Emission'!CK26)</f>
        <v>0</v>
      </c>
      <c r="CO50">
        <f>SUM('Yearly Emission'!CL$23:'Yearly Emission'!CL26)</f>
        <v>0</v>
      </c>
      <c r="CP50">
        <f>SUM('Yearly Emission'!CM$23:'Yearly Emission'!CM26)</f>
        <v>0</v>
      </c>
      <c r="CQ50">
        <f>SUM('Yearly Emission'!CN$23:'Yearly Emission'!CN26)</f>
        <v>0</v>
      </c>
      <c r="CR50">
        <f>SUM('Yearly Emission'!CO$23:'Yearly Emission'!CO26)</f>
        <v>0</v>
      </c>
      <c r="CS50">
        <f>SUM('Yearly Emission'!CP$23:'Yearly Emission'!CP26)</f>
        <v>0</v>
      </c>
      <c r="CT50">
        <f>SUM('Yearly Emission'!CQ$23:'Yearly Emission'!CQ26)</f>
        <v>0</v>
      </c>
      <c r="CU50">
        <f>SUM('Yearly Emission'!CR$23:'Yearly Emission'!CR26)</f>
        <v>0</v>
      </c>
      <c r="CV50">
        <f>SUM('Yearly Emission'!CS$23:'Yearly Emission'!CS26)</f>
        <v>0</v>
      </c>
      <c r="CW50">
        <f>SUM('Yearly Emission'!CT$23:'Yearly Emission'!CT26)</f>
        <v>0</v>
      </c>
      <c r="CX50">
        <f>SUM('Yearly Emission'!CU$23:'Yearly Emission'!CU26)</f>
        <v>0</v>
      </c>
      <c r="CY50">
        <f>SUM('Yearly Emission'!CV$23:'Yearly Emission'!CV26)</f>
        <v>0</v>
      </c>
      <c r="CZ50">
        <f>SUM('Yearly Emission'!CW$23:'Yearly Emission'!CW26)</f>
        <v>0</v>
      </c>
      <c r="DA50">
        <f>SUM('Yearly Emission'!CX$23:'Yearly Emission'!CX26)</f>
        <v>0</v>
      </c>
      <c r="DB50">
        <f>SUM('Yearly Emission'!CY$23:'Yearly Emission'!CY26)</f>
        <v>0</v>
      </c>
      <c r="DC50">
        <f>SUM('Yearly Emission'!CZ$23:'Yearly Emission'!CZ26)</f>
        <v>0</v>
      </c>
      <c r="DD50">
        <f>SUM('Yearly Emission'!DA$23:'Yearly Emission'!DA26)</f>
        <v>0</v>
      </c>
      <c r="DE50">
        <f>SUM('Yearly Emission'!DB$23:'Yearly Emission'!DB26)</f>
        <v>524441546.94676197</v>
      </c>
      <c r="DF50">
        <f>SUM('Yearly Emission'!DC$23:'Yearly Emission'!DC26)</f>
        <v>203394716.00684464</v>
      </c>
      <c r="DG50">
        <f>SUM('Yearly Emission'!DD$23:'Yearly Emission'!DD26)</f>
        <v>80788302.150880605</v>
      </c>
      <c r="DH50">
        <f>SUM('Yearly Emission'!DE$23:'Yearly Emission'!DE26)</f>
        <v>24975702.891646445</v>
      </c>
      <c r="DI50">
        <f>SUM('Yearly Emission'!DF$23:'Yearly Emission'!DF26)</f>
        <v>266737427.2954405</v>
      </c>
      <c r="DJ50">
        <f>SUM('Yearly Emission'!DG$23:'Yearly Emission'!DG26)</f>
        <v>8431632.4910419285</v>
      </c>
      <c r="DK50">
        <f>SUM('Yearly Emission'!DH$23:'Yearly Emission'!DH26)</f>
        <v>22872277.782399796</v>
      </c>
      <c r="DL50">
        <f>SUM('Yearly Emission'!DI$23:'Yearly Emission'!DI26)</f>
        <v>71430481.102820158</v>
      </c>
      <c r="DM50">
        <f>SUM('Yearly Emission'!DJ$23:'Yearly Emission'!DJ26)</f>
        <v>256529221.60468</v>
      </c>
      <c r="DN50">
        <f>SUM('Yearly Emission'!DK$23:'Yearly Emission'!DK26)</f>
        <v>40830688.132850751</v>
      </c>
      <c r="DO50">
        <f>SUM('Yearly Emission'!DL$23:'Yearly Emission'!DL26)</f>
        <v>74498233.540934384</v>
      </c>
      <c r="DP50">
        <f>SUM('Yearly Emission'!DM$23:'Yearly Emission'!DM26)</f>
        <v>9397786.0788291506</v>
      </c>
      <c r="DQ50">
        <f>SUM('Yearly Emission'!DN$23:'Yearly Emission'!DN26)</f>
        <v>28159863.080896083</v>
      </c>
      <c r="DR50">
        <f>SUM('Yearly Emission'!DO$23:'Yearly Emission'!DO26)</f>
        <v>40690991.921567254</v>
      </c>
      <c r="DS50">
        <f>SUM('Yearly Emission'!DP$23:'Yearly Emission'!DP26)</f>
        <v>19069886.031757805</v>
      </c>
      <c r="DT50">
        <f>SUM('Yearly Emission'!DQ$23:'Yearly Emission'!DQ26)</f>
        <v>97733501.371622577</v>
      </c>
      <c r="DU50">
        <f>SUM('Yearly Emission'!DR$23:'Yearly Emission'!DR26)</f>
        <v>0</v>
      </c>
      <c r="DV50">
        <f>SUM('Yearly Emission'!DS$23:'Yearly Emission'!DS26)</f>
        <v>1048883093.8935232</v>
      </c>
      <c r="DW50">
        <f>SUM('Yearly Emission'!DT$23:'Yearly Emission'!DT26)</f>
        <v>356843498.17650187</v>
      </c>
      <c r="DX50">
        <f>SUM('Yearly Emission'!DU$23:'Yearly Emission'!DU26)</f>
        <v>161576604.30176118</v>
      </c>
      <c r="DY50">
        <f>SUM('Yearly Emission'!DV$23:'Yearly Emission'!DV26)</f>
        <v>49951405.783292845</v>
      </c>
      <c r="DZ50">
        <f>SUM('Yearly Emission'!DW$23:'Yearly Emission'!DW26)</f>
        <v>533474854.59088022</v>
      </c>
      <c r="EA50">
        <f>SUM('Yearly Emission'!DX$23:'Yearly Emission'!DX26)</f>
        <v>16863264.982083868</v>
      </c>
      <c r="EB50">
        <f>SUM('Yearly Emission'!DY$23:'Yearly Emission'!DY26)</f>
        <v>45744555.564799614</v>
      </c>
      <c r="EC50">
        <f>SUM('Yearly Emission'!DZ$23:'Yearly Emission'!DZ26)</f>
        <v>142860962.20564044</v>
      </c>
      <c r="ED50">
        <f>SUM('Yearly Emission'!EA$23:'Yearly Emission'!EA26)</f>
        <v>513058443.20935965</v>
      </c>
      <c r="EE50">
        <f>SUM('Yearly Emission'!EB$23:'Yearly Emission'!EB26)</f>
        <v>81661376.265701413</v>
      </c>
      <c r="EF50">
        <f>SUM('Yearly Emission'!EC$23:'Yearly Emission'!EC26)</f>
        <v>148996467.08186859</v>
      </c>
      <c r="EG50">
        <f>SUM('Yearly Emission'!ED$23:'Yearly Emission'!ED26)</f>
        <v>18795572.157658316</v>
      </c>
      <c r="EH50">
        <f>SUM('Yearly Emission'!EE$23:'Yearly Emission'!EE26)</f>
        <v>56319726.161792152</v>
      </c>
      <c r="EI50">
        <f>SUM('Yearly Emission'!EF$23:'Yearly Emission'!EF26)</f>
        <v>81381983.843134657</v>
      </c>
      <c r="EJ50">
        <f>SUM('Yearly Emission'!EG$23:'Yearly Emission'!EG26)</f>
        <v>38139772.063515507</v>
      </c>
      <c r="EK50">
        <f>SUM('Yearly Emission'!EH$23:'Yearly Emission'!EH26)</f>
        <v>195467002.7432451</v>
      </c>
      <c r="EL50">
        <f>SUM('Yearly Emission'!EI$23:'Yearly Emission'!EI26)</f>
        <v>0</v>
      </c>
      <c r="EM50">
        <f>SUM('Yearly Emission'!EJ$23:'Yearly Emission'!EJ26)</f>
        <v>1573324640.8402882</v>
      </c>
      <c r="EN50">
        <f>SUM('Yearly Emission'!EK$23:'Yearly Emission'!EK26)</f>
        <v>452344171.00714743</v>
      </c>
      <c r="EO50">
        <f>SUM('Yearly Emission'!EL$23:'Yearly Emission'!EL26)</f>
        <v>242364906.4526419</v>
      </c>
      <c r="EP50">
        <f>SUM('Yearly Emission'!EM$23:'Yearly Emission'!EM26)</f>
        <v>74927108.674939185</v>
      </c>
      <c r="EQ50">
        <f>SUM('Yearly Emission'!EN$23:'Yearly Emission'!EN26)</f>
        <v>800212281.88631964</v>
      </c>
      <c r="ER50">
        <f>SUM('Yearly Emission'!EO$23:'Yearly Emission'!EO26)</f>
        <v>25294897.4731258</v>
      </c>
      <c r="ES50">
        <f>SUM('Yearly Emission'!EP$23:'Yearly Emission'!EP26)</f>
        <v>68616833.347199425</v>
      </c>
      <c r="ET50">
        <f>SUM('Yearly Emission'!EQ$23:'Yearly Emission'!EQ26)</f>
        <v>214291443.30846071</v>
      </c>
      <c r="EU50">
        <f>SUM('Yearly Emission'!ER$23:'Yearly Emission'!ER26)</f>
        <v>769587664.81403947</v>
      </c>
      <c r="EV50">
        <f>SUM('Yearly Emission'!ES$23:'Yearly Emission'!ES26)</f>
        <v>122492064.39855233</v>
      </c>
      <c r="EW50">
        <f>SUM('Yearly Emission'!ET$23:'Yearly Emission'!ET26)</f>
        <v>223494700.62280297</v>
      </c>
      <c r="EX50">
        <f>SUM('Yearly Emission'!EU$23:'Yearly Emission'!EU26)</f>
        <v>28193358.236487467</v>
      </c>
      <c r="EY50">
        <f>SUM('Yearly Emission'!EV$23:'Yearly Emission'!EV26)</f>
        <v>84479589.24268806</v>
      </c>
      <c r="EZ50">
        <f>SUM('Yearly Emission'!EW$23:'Yearly Emission'!EW26)</f>
        <v>122072975.76470184</v>
      </c>
      <c r="FA50">
        <f>SUM('Yearly Emission'!EX$23:'Yearly Emission'!EX26)</f>
        <v>57209658.095273361</v>
      </c>
      <c r="FB50">
        <f>SUM('Yearly Emission'!EY$23:'Yearly Emission'!EY26)</f>
        <v>293200504.11486793</v>
      </c>
      <c r="FC50">
        <f>SUM('Yearly Emission'!EZ$23:'Yearly Emission'!EZ26)</f>
        <v>0</v>
      </c>
      <c r="FD50">
        <f>SUM('Yearly Emission'!FA$23:'Yearly Emission'!FA26)</f>
        <v>2097766187.7870507</v>
      </c>
      <c r="FE50">
        <f>SUM('Yearly Emission'!FB$23:'Yearly Emission'!FB26)</f>
        <v>543148741.34212494</v>
      </c>
      <c r="FF50">
        <f>SUM('Yearly Emission'!FC$23:'Yearly Emission'!FC26)</f>
        <v>323153208.60352218</v>
      </c>
      <c r="FG50">
        <f>SUM('Yearly Emission'!FD$23:'Yearly Emission'!FD26)</f>
        <v>99902811.56658563</v>
      </c>
      <c r="FH50">
        <f>SUM('Yearly Emission'!FE$23:'Yearly Emission'!FE26)</f>
        <v>1066949709.1817608</v>
      </c>
      <c r="FI50">
        <f>SUM('Yearly Emission'!FF$23:'Yearly Emission'!FF26)</f>
        <v>33726529.964167744</v>
      </c>
      <c r="FJ50">
        <f>SUM('Yearly Emission'!FG$23:'Yearly Emission'!FG26)</f>
        <v>91489111.129599109</v>
      </c>
      <c r="FK50">
        <f>SUM('Yearly Emission'!FH$23:'Yearly Emission'!FH26)</f>
        <v>285721924.41128099</v>
      </c>
      <c r="FL50">
        <f>SUM('Yearly Emission'!FI$23:'Yearly Emission'!FI26)</f>
        <v>1026116886.4187188</v>
      </c>
      <c r="FM50">
        <f>SUM('Yearly Emission'!FJ$23:'Yearly Emission'!FJ26)</f>
        <v>163322752.53140312</v>
      </c>
      <c r="FN50">
        <f>SUM('Yearly Emission'!FK$23:'Yearly Emission'!FK26)</f>
        <v>297992934.16373736</v>
      </c>
      <c r="FO50">
        <f>SUM('Yearly Emission'!FL$23:'Yearly Emission'!FL26)</f>
        <v>37591144.315316662</v>
      </c>
      <c r="FP50">
        <f>SUM('Yearly Emission'!FM$23:'Yearly Emission'!FM26)</f>
        <v>112639452.3235843</v>
      </c>
      <c r="FQ50">
        <f>SUM('Yearly Emission'!FN$23:'Yearly Emission'!FN26)</f>
        <v>162763967.68626934</v>
      </c>
      <c r="FR50">
        <f>SUM('Yearly Emission'!FO$23:'Yearly Emission'!FO26)</f>
        <v>76279544.127031058</v>
      </c>
      <c r="FS50">
        <f>SUM('Yearly Emission'!FP$23:'Yearly Emission'!FP26)</f>
        <v>390934005.48649001</v>
      </c>
      <c r="FT50">
        <f>SUM('Yearly Emission'!FQ$23:'Yearly Emission'!FQ26)</f>
        <v>0</v>
      </c>
      <c r="FU50">
        <f>SUM('Yearly Emission'!FR$23:'Yearly Emission'!FR26)</f>
        <v>0</v>
      </c>
      <c r="FV50">
        <f>SUM('Yearly Emission'!FS$23:'Yearly Emission'!FS26)</f>
        <v>8126</v>
      </c>
      <c r="FW50">
        <f>SUM('Yearly Emission'!FT$23:'Yearly Emission'!FT26)</f>
        <v>0</v>
      </c>
      <c r="FX50">
        <f>SUM('Yearly Emission'!FU$23:'Yearly Emission'!FU26)</f>
        <v>0</v>
      </c>
      <c r="FY50">
        <f>SUM('Yearly Emission'!FV$23:'Yearly Emission'!FV26)</f>
        <v>0</v>
      </c>
      <c r="FZ50">
        <f>SUM('Yearly Emission'!FW$23:'Yearly Emission'!FW26)</f>
        <v>0</v>
      </c>
      <c r="GA50">
        <f>SUM('Yearly Emission'!FX$23:'Yearly Emission'!FX26)</f>
        <v>0</v>
      </c>
      <c r="GB50">
        <f>SUM('Yearly Emission'!FY$23:'Yearly Emission'!FY26)</f>
        <v>0</v>
      </c>
      <c r="GC50">
        <f>SUM('Yearly Emission'!FZ$23:'Yearly Emission'!FZ26)</f>
        <v>0</v>
      </c>
      <c r="GD50">
        <f>SUM('Yearly Emission'!GA$23:'Yearly Emission'!GA26)</f>
        <v>0</v>
      </c>
      <c r="GE50">
        <f>SUM('Yearly Emission'!GB$23:'Yearly Emission'!GB26)</f>
        <v>0</v>
      </c>
      <c r="GF50">
        <f>SUM('Yearly Emission'!GC$23:'Yearly Emission'!GC26)</f>
        <v>0</v>
      </c>
      <c r="GG50">
        <f>SUM('Yearly Emission'!GD$23:'Yearly Emission'!GD26)</f>
        <v>0</v>
      </c>
      <c r="GH50">
        <f>SUM('Yearly Emission'!GE$23:'Yearly Emission'!GE26)</f>
        <v>0</v>
      </c>
      <c r="GI50">
        <f>SUM('Yearly Emission'!GF$23:'Yearly Emission'!GF26)</f>
        <v>0</v>
      </c>
      <c r="GJ50">
        <f>SUM('Yearly Emission'!GG$23:'Yearly Emission'!GG26)</f>
        <v>0</v>
      </c>
      <c r="GK50">
        <f>SUM('Yearly Emission'!GH$23:'Yearly Emission'!GH26)</f>
        <v>0</v>
      </c>
      <c r="GL50">
        <f>SUM('Yearly Emission'!GI$23:'Yearly Emission'!GI26)</f>
        <v>0</v>
      </c>
      <c r="GM50">
        <f>SUM('Yearly Emission'!GJ$23:'Yearly Emission'!GJ26)</f>
        <v>0</v>
      </c>
      <c r="GN50">
        <f>SUM('Yearly Emission'!GK$23:'Yearly Emission'!GK26)</f>
        <v>478263458.40842438</v>
      </c>
      <c r="GO50">
        <f>SUM('Yearly Emission'!GL$23:'Yearly Emission'!GL26)</f>
        <v>165919446.52498904</v>
      </c>
      <c r="GP50">
        <f>SUM('Yearly Emission'!GM$23:'Yearly Emission'!GM26)</f>
        <v>76959395.675279185</v>
      </c>
      <c r="GQ50">
        <f>SUM('Yearly Emission'!GN$23:'Yearly Emission'!GN26)</f>
        <v>31529207.262633011</v>
      </c>
      <c r="GR50">
        <f>SUM('Yearly Emission'!GO$23:'Yearly Emission'!GO26)</f>
        <v>199516945.048989</v>
      </c>
      <c r="GS50">
        <f>SUM('Yearly Emission'!GP$23:'Yearly Emission'!GP26)</f>
        <v>6011739.0384243699</v>
      </c>
      <c r="GT50">
        <f>SUM('Yearly Emission'!GQ$23:'Yearly Emission'!GQ26)</f>
        <v>19407692.373606235</v>
      </c>
      <c r="GU50">
        <f>SUM('Yearly Emission'!GR$23:'Yearly Emission'!GR26)</f>
        <v>142990635.75398225</v>
      </c>
      <c r="GV50">
        <f>SUM('Yearly Emission'!GS$23:'Yearly Emission'!GS26)</f>
        <v>416831449.27468085</v>
      </c>
      <c r="GW50">
        <f>SUM('Yearly Emission'!GT$23:'Yearly Emission'!GT26)</f>
        <v>50247131.820709199</v>
      </c>
      <c r="GX50">
        <f>SUM('Yearly Emission'!GU$23:'Yearly Emission'!GU26)</f>
        <v>101240264.48593894</v>
      </c>
      <c r="GY50">
        <f>SUM('Yearly Emission'!GV$23:'Yearly Emission'!GV26)</f>
        <v>10605590.19182549</v>
      </c>
      <c r="GZ50">
        <f>SUM('Yearly Emission'!GW$23:'Yearly Emission'!GW26)</f>
        <v>20115228.999679554</v>
      </c>
      <c r="HA50">
        <f>SUM('Yearly Emission'!GX$23:'Yearly Emission'!GX26)</f>
        <v>41917631.601832286</v>
      </c>
      <c r="HB50">
        <f>SUM('Yearly Emission'!GY$23:'Yearly Emission'!GY26)</f>
        <v>21923741.368100472</v>
      </c>
      <c r="HC50">
        <f>SUM('Yearly Emission'!GZ$23:'Yearly Emission'!GZ26)</f>
        <v>131136118.54476452</v>
      </c>
      <c r="HD50">
        <f>SUM('Yearly Emission'!HA$23:'Yearly Emission'!HA26)</f>
        <v>0</v>
      </c>
      <c r="HE50">
        <f>SUM('Yearly Emission'!HB$23:'Yearly Emission'!HB26)</f>
        <v>956526916.81684971</v>
      </c>
      <c r="HF50">
        <f>SUM('Yearly Emission'!HC$23:'Yearly Emission'!HC26)</f>
        <v>331838893.04997766</v>
      </c>
      <c r="HG50">
        <f>SUM('Yearly Emission'!HD$23:'Yearly Emission'!HD26)</f>
        <v>153918791.35055837</v>
      </c>
      <c r="HH50">
        <f>SUM('Yearly Emission'!HE$23:'Yearly Emission'!HE26)</f>
        <v>63058414.525266081</v>
      </c>
      <c r="HI50">
        <f>SUM('Yearly Emission'!HF$23:'Yearly Emission'!HF26)</f>
        <v>399033890.09797752</v>
      </c>
      <c r="HJ50">
        <f>SUM('Yearly Emission'!HG$23:'Yearly Emission'!HG26)</f>
        <v>12023478.076848742</v>
      </c>
      <c r="HK50">
        <f>SUM('Yearly Emission'!HH$23:'Yearly Emission'!HH26)</f>
        <v>38815384.74721247</v>
      </c>
      <c r="HL50">
        <f>SUM('Yearly Emission'!HI$23:'Yearly Emission'!HI26)</f>
        <v>285981271.50796419</v>
      </c>
      <c r="HM50">
        <f>SUM('Yearly Emission'!HJ$23:'Yearly Emission'!HJ26)</f>
        <v>833662898.54936171</v>
      </c>
      <c r="HN50">
        <f>SUM('Yearly Emission'!HK$23:'Yearly Emission'!HK26)</f>
        <v>100494263.6414184</v>
      </c>
      <c r="HO50">
        <f>SUM('Yearly Emission'!HL$23:'Yearly Emission'!HL26)</f>
        <v>202480528.97187781</v>
      </c>
      <c r="HP50">
        <f>SUM('Yearly Emission'!HM$23:'Yearly Emission'!HM26)</f>
        <v>21211180.383650951</v>
      </c>
      <c r="HQ50">
        <f>SUM('Yearly Emission'!HN$23:'Yearly Emission'!HN26)</f>
        <v>40230457.999359116</v>
      </c>
      <c r="HR50">
        <f>SUM('Yearly Emission'!HO$23:'Yearly Emission'!HO26)</f>
        <v>83835263.203664511</v>
      </c>
      <c r="HS50">
        <f>SUM('Yearly Emission'!HP$23:'Yearly Emission'!HP26)</f>
        <v>43847482.736201003</v>
      </c>
      <c r="HT50">
        <f>SUM('Yearly Emission'!HQ$23:'Yearly Emission'!HQ26)</f>
        <v>262272237.08952892</v>
      </c>
      <c r="HU50">
        <f>SUM('Yearly Emission'!HR$23:'Yearly Emission'!HR26)</f>
        <v>0</v>
      </c>
      <c r="HV50">
        <f>SUM('Yearly Emission'!HS$23:'Yearly Emission'!HS26)</f>
        <v>1434790375.225275</v>
      </c>
      <c r="HW50">
        <f>SUM('Yearly Emission'!HT$23:'Yearly Emission'!HT26)</f>
        <v>497758339.57496625</v>
      </c>
      <c r="HX50">
        <f>SUM('Yearly Emission'!HU$23:'Yearly Emission'!HU26)</f>
        <v>230878187.02583736</v>
      </c>
      <c r="HY50">
        <f>SUM('Yearly Emission'!HV$23:'Yearly Emission'!HV26)</f>
        <v>94587621.787899107</v>
      </c>
      <c r="HZ50">
        <f>SUM('Yearly Emission'!HW$23:'Yearly Emission'!HW26)</f>
        <v>598550835.14696705</v>
      </c>
      <c r="IA50">
        <f>SUM('Yearly Emission'!HX$23:'Yearly Emission'!HX26)</f>
        <v>18035217.115273125</v>
      </c>
      <c r="IB50">
        <f>SUM('Yearly Emission'!HY$23:'Yearly Emission'!HY26)</f>
        <v>58223077.120818719</v>
      </c>
      <c r="IC50">
        <f>SUM('Yearly Emission'!HZ$23:'Yearly Emission'!HZ26)</f>
        <v>428971907.2619468</v>
      </c>
      <c r="ID50">
        <f>SUM('Yearly Emission'!IA$23:'Yearly Emission'!IA26)</f>
        <v>1250494347.8240433</v>
      </c>
      <c r="IE50">
        <f>SUM('Yearly Emission'!IB$23:'Yearly Emission'!IB26)</f>
        <v>150741395.46212772</v>
      </c>
      <c r="IF50">
        <f>SUM('Yearly Emission'!IC$23:'Yearly Emission'!IC26)</f>
        <v>303720793.45781666</v>
      </c>
      <c r="IG50">
        <f>SUM('Yearly Emission'!ID$23:'Yearly Emission'!ID26)</f>
        <v>31816770.575476445</v>
      </c>
      <c r="IH50">
        <f>SUM('Yearly Emission'!IE$23:'Yearly Emission'!IE26)</f>
        <v>60345686.999038592</v>
      </c>
      <c r="II50">
        <f>SUM('Yearly Emission'!IF$23:'Yearly Emission'!IF26)</f>
        <v>125752894.80549674</v>
      </c>
      <c r="IJ50">
        <f>SUM('Yearly Emission'!IG$23:'Yearly Emission'!IG26)</f>
        <v>65771224.104301408</v>
      </c>
      <c r="IK50">
        <f>SUM('Yearly Emission'!IH$23:'Yearly Emission'!IH26)</f>
        <v>393408355.63429296</v>
      </c>
      <c r="IL50">
        <f>SUM('Yearly Emission'!II$23:'Yearly Emission'!II26)</f>
        <v>0</v>
      </c>
      <c r="IM50">
        <f>SUM('Yearly Emission'!IJ$23:'Yearly Emission'!IJ26)</f>
        <v>1913053833.6337013</v>
      </c>
      <c r="IN50">
        <f>SUM('Yearly Emission'!IK$23:'Yearly Emission'!IK26)</f>
        <v>656148414.13820422</v>
      </c>
      <c r="IO50">
        <f>SUM('Yearly Emission'!IL$23:'Yearly Emission'!IL26)</f>
        <v>305095493.85163271</v>
      </c>
      <c r="IP50">
        <f>SUM('Yearly Emission'!IM$23:'Yearly Emission'!IM26)</f>
        <v>126116829.0505321</v>
      </c>
      <c r="IQ50">
        <f>SUM('Yearly Emission'!IN$23:'Yearly Emission'!IN26)</f>
        <v>798067780.19595587</v>
      </c>
      <c r="IR50">
        <f>SUM('Yearly Emission'!IO$23:'Yearly Emission'!IO26)</f>
        <v>24046956.153697517</v>
      </c>
      <c r="IS50">
        <f>SUM('Yearly Emission'!IP$23:'Yearly Emission'!IP26)</f>
        <v>77630769.494424999</v>
      </c>
      <c r="IT50">
        <f>SUM('Yearly Emission'!IQ$23:'Yearly Emission'!IQ26)</f>
        <v>571962543.01592827</v>
      </c>
      <c r="IU50">
        <f>SUM('Yearly Emission'!IR$23:'Yearly Emission'!IR26)</f>
        <v>1667325797.0987239</v>
      </c>
      <c r="IV50">
        <f>SUM('Yearly Emission'!IS$23:'Yearly Emission'!IS26)</f>
        <v>200988527.28283644</v>
      </c>
      <c r="IW50">
        <f>SUM('Yearly Emission'!IT$23:'Yearly Emission'!IT26)</f>
        <v>404961057.94375527</v>
      </c>
      <c r="IX50">
        <f>SUM('Yearly Emission'!IU$23:'Yearly Emission'!IU26)</f>
        <v>42422360.767301917</v>
      </c>
      <c r="IY50">
        <f>SUM('Yearly Emission'!IV$23:'Yearly Emission'!IV26)</f>
        <v>80352304.069909275</v>
      </c>
      <c r="IZ50">
        <f>SUM('Yearly Emission'!IW$23:'Yearly Emission'!IW26)</f>
        <v>167670526.40732914</v>
      </c>
      <c r="JA50">
        <f>SUM('Yearly Emission'!IX$23:'Yearly Emission'!IX26)</f>
        <v>87694965.472401977</v>
      </c>
      <c r="JB50">
        <f>SUM('Yearly Emission'!IY$23:'Yearly Emission'!IY26)</f>
        <v>524544474.17905784</v>
      </c>
    </row>
    <row r="51" spans="1:262" x14ac:dyDescent="0.25">
      <c r="A51" t="s">
        <v>55</v>
      </c>
      <c r="B51">
        <v>2034</v>
      </c>
      <c r="D51">
        <v>2034</v>
      </c>
      <c r="E51">
        <f>SUM('Yearly Emission'!B$20:'Yearly Emission'!B27)</f>
        <v>0</v>
      </c>
      <c r="F51">
        <f>SUM('Yearly Emission'!C$20:'Yearly Emission'!C27)</f>
        <v>0</v>
      </c>
      <c r="G51">
        <f>SUM('Yearly Emission'!D$20:'Yearly Emission'!D27)</f>
        <v>0</v>
      </c>
      <c r="H51">
        <f>SUM('Yearly Emission'!E$20:'Yearly Emission'!E27)</f>
        <v>0</v>
      </c>
      <c r="I51">
        <f>SUM('Yearly Emission'!F$20:'Yearly Emission'!F27)</f>
        <v>0</v>
      </c>
      <c r="J51">
        <f>SUM('Yearly Emission'!G$20:'Yearly Emission'!G27)</f>
        <v>0</v>
      </c>
      <c r="K51">
        <f>SUM('Yearly Emission'!H$20:'Yearly Emission'!H27)</f>
        <v>0</v>
      </c>
      <c r="L51">
        <f>SUM('Yearly Emission'!I$20:'Yearly Emission'!I27)</f>
        <v>0</v>
      </c>
      <c r="M51">
        <f>SUM('Yearly Emission'!J$20:'Yearly Emission'!J27)</f>
        <v>0</v>
      </c>
      <c r="N51">
        <f>SUM('Yearly Emission'!K$20:'Yearly Emission'!K27)</f>
        <v>0</v>
      </c>
      <c r="O51">
        <f>SUM('Yearly Emission'!L$20:'Yearly Emission'!L27)</f>
        <v>0</v>
      </c>
      <c r="P51">
        <f>SUM('Yearly Emission'!M$20:'Yearly Emission'!M27)</f>
        <v>0</v>
      </c>
      <c r="Q51">
        <f>SUM('Yearly Emission'!N$20:'Yearly Emission'!N27)</f>
        <v>0</v>
      </c>
      <c r="R51">
        <f>SUM('Yearly Emission'!O$20:'Yearly Emission'!O27)</f>
        <v>0</v>
      </c>
      <c r="S51">
        <f>SUM('Yearly Emission'!P$20:'Yearly Emission'!P27)</f>
        <v>0</v>
      </c>
      <c r="T51">
        <f>SUM('Yearly Emission'!Q$20:'Yearly Emission'!Q27)</f>
        <v>0</v>
      </c>
      <c r="V51">
        <f>SUM('Yearly Emission'!S$23:'Yearly Emission'!S27)</f>
        <v>545379205.77010119</v>
      </c>
      <c r="W51">
        <f>SUM('Yearly Emission'!T$23:'Yearly Emission'!T27)</f>
        <v>191430816.11047858</v>
      </c>
      <c r="X51">
        <f>SUM('Yearly Emission'!U$23:'Yearly Emission'!U27)</f>
        <v>80610433.222649604</v>
      </c>
      <c r="Y51">
        <f>SUM('Yearly Emission'!V$23:'Yearly Emission'!V27)</f>
        <v>30162611.869420782</v>
      </c>
      <c r="Z51">
        <f>SUM('Yearly Emission'!W$23:'Yearly Emission'!W27)</f>
        <v>323973317.49387646</v>
      </c>
      <c r="AA51">
        <f>SUM('Yearly Emission'!X$23:'Yearly Emission'!X27)</f>
        <v>8442763.7275010608</v>
      </c>
      <c r="AB51">
        <f>SUM('Yearly Emission'!Y$23:'Yearly Emission'!Y27)</f>
        <v>23019809.168116003</v>
      </c>
      <c r="AC51">
        <f>SUM('Yearly Emission'!Z$23:'Yearly Emission'!Z27)</f>
        <v>66704692.594018742</v>
      </c>
      <c r="AD51">
        <f>SUM('Yearly Emission'!AA$23:'Yearly Emission'!AA27)</f>
        <v>360430492.64143813</v>
      </c>
      <c r="AE51">
        <f>SUM('Yearly Emission'!AB$23:'Yearly Emission'!AB27)</f>
        <v>41212929.70606789</v>
      </c>
      <c r="AF51">
        <f>SUM('Yearly Emission'!AC$23:'Yearly Emission'!AC27)</f>
        <v>49086728.339219034</v>
      </c>
      <c r="AG51">
        <f>SUM('Yearly Emission'!AD$23:'Yearly Emission'!AD27)</f>
        <v>8809954.860061517</v>
      </c>
      <c r="AH51">
        <f>SUM('Yearly Emission'!AE$23:'Yearly Emission'!AE27)</f>
        <v>25627340.008971151</v>
      </c>
      <c r="AI51">
        <f>SUM('Yearly Emission'!AF$23:'Yearly Emission'!AF27)</f>
        <v>16477062.783673264</v>
      </c>
      <c r="AJ51">
        <f>SUM('Yearly Emission'!AG$23:'Yearly Emission'!AG27)</f>
        <v>15360966.912485206</v>
      </c>
      <c r="AK51">
        <f>SUM('Yearly Emission'!AH$23:'Yearly Emission'!AH27)</f>
        <v>96539889.001662537</v>
      </c>
      <c r="AL51">
        <f>SUM('Yearly Emission'!AI$23:'Yearly Emission'!AI27)</f>
        <v>0</v>
      </c>
      <c r="AM51">
        <f>SUM('Yearly Emission'!AJ$23:'Yearly Emission'!AJ27)</f>
        <v>1090758411.5402024</v>
      </c>
      <c r="AN51">
        <f>SUM('Yearly Emission'!AK$23:'Yearly Emission'!AK27)</f>
        <v>382861632.22095752</v>
      </c>
      <c r="AO51">
        <f>SUM('Yearly Emission'!AL$23:'Yearly Emission'!AL27)</f>
        <v>161220866.44529903</v>
      </c>
      <c r="AP51">
        <f>SUM('Yearly Emission'!AM$23:'Yearly Emission'!AM27)</f>
        <v>60325223.738841549</v>
      </c>
      <c r="AQ51">
        <f>SUM('Yearly Emission'!AN$23:'Yearly Emission'!AN27)</f>
        <v>647946634.98775339</v>
      </c>
      <c r="AR51">
        <f>SUM('Yearly Emission'!AO$23:'Yearly Emission'!AO27)</f>
        <v>16885527.455002125</v>
      </c>
      <c r="AS51">
        <f>SUM('Yearly Emission'!AP$23:'Yearly Emission'!AP27)</f>
        <v>46039618.336232096</v>
      </c>
      <c r="AT51">
        <f>SUM('Yearly Emission'!AQ$23:'Yearly Emission'!AQ27)</f>
        <v>133409385.18803737</v>
      </c>
      <c r="AU51">
        <f>SUM('Yearly Emission'!AR$23:'Yearly Emission'!AR27)</f>
        <v>720860985.2828753</v>
      </c>
      <c r="AV51">
        <f>SUM('Yearly Emission'!AS$23:'Yearly Emission'!AS27)</f>
        <v>82425859.412135735</v>
      </c>
      <c r="AW51">
        <f>SUM('Yearly Emission'!AT$23:'Yearly Emission'!AT27)</f>
        <v>98173456.678438008</v>
      </c>
      <c r="AX51">
        <f>SUM('Yearly Emission'!AU$23:'Yearly Emission'!AU27)</f>
        <v>17619909.720123012</v>
      </c>
      <c r="AY51">
        <f>SUM('Yearly Emission'!AV$23:'Yearly Emission'!AV27)</f>
        <v>51254680.017942287</v>
      </c>
      <c r="AZ51">
        <f>SUM('Yearly Emission'!AW$23:'Yearly Emission'!AW27)</f>
        <v>32954125.567346543</v>
      </c>
      <c r="BA51">
        <f>SUM('Yearly Emission'!AX$23:'Yearly Emission'!AX27)</f>
        <v>30721933.824970432</v>
      </c>
      <c r="BB51">
        <f>SUM('Yearly Emission'!AY$23:'Yearly Emission'!AY27)</f>
        <v>193079778.00332493</v>
      </c>
      <c r="BC51">
        <f>SUM('Yearly Emission'!AZ$23:'Yearly Emission'!AZ27)</f>
        <v>0</v>
      </c>
      <c r="BD51">
        <f>SUM('Yearly Emission'!BA$23:'Yearly Emission'!BA27)</f>
        <v>1636137617.3103056</v>
      </c>
      <c r="BE51">
        <f>SUM('Yearly Emission'!BB$23:'Yearly Emission'!BB27)</f>
        <v>551556535.19769347</v>
      </c>
      <c r="BF51">
        <f>SUM('Yearly Emission'!BC$23:'Yearly Emission'!BC27)</f>
        <v>235061983.41736689</v>
      </c>
      <c r="BG51">
        <f>SUM('Yearly Emission'!BD$23:'Yearly Emission'!BD27)</f>
        <v>90487835.608262181</v>
      </c>
      <c r="BH51">
        <f>SUM('Yearly Emission'!BE$23:'Yearly Emission'!BE27)</f>
        <v>971919952.48162842</v>
      </c>
      <c r="BI51">
        <f>SUM('Yearly Emission'!BF$23:'Yearly Emission'!BF27)</f>
        <v>25328291.182503186</v>
      </c>
      <c r="BJ51">
        <f>SUM('Yearly Emission'!BG$23:'Yearly Emission'!BG27)</f>
        <v>69059427.504348069</v>
      </c>
      <c r="BK51">
        <f>SUM('Yearly Emission'!BH$23:'Yearly Emission'!BH27)</f>
        <v>200114077.78205627</v>
      </c>
      <c r="BL51">
        <f>SUM('Yearly Emission'!BI$23:'Yearly Emission'!BI27)</f>
        <v>1081291477.924314</v>
      </c>
      <c r="BM51">
        <f>SUM('Yearly Emission'!BJ$23:'Yearly Emission'!BJ27)</f>
        <v>123638789.11820346</v>
      </c>
      <c r="BN51">
        <f>SUM('Yearly Emission'!BK$23:'Yearly Emission'!BK27)</f>
        <v>147260185.0176571</v>
      </c>
      <c r="BO51">
        <f>SUM('Yearly Emission'!BL$23:'Yearly Emission'!BL27)</f>
        <v>26429864.580184564</v>
      </c>
      <c r="BP51">
        <f>SUM('Yearly Emission'!BM$23:'Yearly Emission'!BM27)</f>
        <v>76882020.026913539</v>
      </c>
      <c r="BQ51">
        <f>SUM('Yearly Emission'!BN$23:'Yearly Emission'!BN27)</f>
        <v>49431188.351019785</v>
      </c>
      <c r="BR51">
        <f>SUM('Yearly Emission'!BO$23:'Yearly Emission'!BO27)</f>
        <v>46082900.737455629</v>
      </c>
      <c r="BS51">
        <f>SUM('Yearly Emission'!BP$23:'Yearly Emission'!BP27)</f>
        <v>289619667.00498754</v>
      </c>
      <c r="BT51">
        <f>SUM('Yearly Emission'!BQ$23:'Yearly Emission'!BQ27)</f>
        <v>0</v>
      </c>
      <c r="BU51">
        <f>SUM('Yearly Emission'!BR$23:'Yearly Emission'!BR27)</f>
        <v>2181516823.0804062</v>
      </c>
      <c r="BV51">
        <f>SUM('Yearly Emission'!BS$23:'Yearly Emission'!BS27)</f>
        <v>680174925.04045796</v>
      </c>
      <c r="BW51">
        <f>SUM('Yearly Emission'!BT$23:'Yearly Emission'!BT27)</f>
        <v>294173845.51085132</v>
      </c>
      <c r="BX51">
        <f>SUM('Yearly Emission'!BU$23:'Yearly Emission'!BU27)</f>
        <v>120650447.47768305</v>
      </c>
      <c r="BY51">
        <f>SUM('Yearly Emission'!BV$23:'Yearly Emission'!BV27)</f>
        <v>1295893269.9755054</v>
      </c>
      <c r="BZ51">
        <f>SUM('Yearly Emission'!BW$23:'Yearly Emission'!BW27)</f>
        <v>33771054.910004281</v>
      </c>
      <c r="CA51">
        <f>SUM('Yearly Emission'!BX$23:'Yearly Emission'!BX27)</f>
        <v>90378241.432694137</v>
      </c>
      <c r="CB51">
        <f>SUM('Yearly Emission'!BY$23:'Yearly Emission'!BY27)</f>
        <v>266818770.37607485</v>
      </c>
      <c r="CC51">
        <f>SUM('Yearly Emission'!BZ$23:'Yearly Emission'!BZ27)</f>
        <v>1441721970.5657506</v>
      </c>
      <c r="CD51">
        <f>SUM('Yearly Emission'!CA$23:'Yearly Emission'!CA27)</f>
        <v>164851718.82427144</v>
      </c>
      <c r="CE51">
        <f>SUM('Yearly Emission'!CB$23:'Yearly Emission'!CB27)</f>
        <v>196346913.35687602</v>
      </c>
      <c r="CF51">
        <f>SUM('Yearly Emission'!CC$23:'Yearly Emission'!CC27)</f>
        <v>35239819.44024606</v>
      </c>
      <c r="CG51">
        <f>SUM('Yearly Emission'!CD$23:'Yearly Emission'!CD27)</f>
        <v>102509360.03588456</v>
      </c>
      <c r="CH51">
        <f>SUM('Yearly Emission'!CE$23:'Yearly Emission'!CE27)</f>
        <v>65908251.134693064</v>
      </c>
      <c r="CI51">
        <f>SUM('Yearly Emission'!CF$23:'Yearly Emission'!CF27)</f>
        <v>61443867.64994067</v>
      </c>
      <c r="CJ51">
        <f>SUM('Yearly Emission'!CG$23:'Yearly Emission'!CG27)</f>
        <v>386159556.00664991</v>
      </c>
      <c r="CK51">
        <f>SUM('Yearly Emission'!CH$23:'Yearly Emission'!CH27)</f>
        <v>0</v>
      </c>
      <c r="CL51">
        <f>SUM('Yearly Emission'!CI$23:'Yearly Emission'!CI27)</f>
        <v>0</v>
      </c>
      <c r="CM51">
        <f>SUM('Yearly Emission'!CJ$23:'Yearly Emission'!CJ27)</f>
        <v>10160</v>
      </c>
      <c r="CN51">
        <f>SUM('Yearly Emission'!CK$23:'Yearly Emission'!CK27)</f>
        <v>0</v>
      </c>
      <c r="CO51">
        <f>SUM('Yearly Emission'!CL$23:'Yearly Emission'!CL27)</f>
        <v>0</v>
      </c>
      <c r="CP51">
        <f>SUM('Yearly Emission'!CM$23:'Yearly Emission'!CM27)</f>
        <v>0</v>
      </c>
      <c r="CQ51">
        <f>SUM('Yearly Emission'!CN$23:'Yearly Emission'!CN27)</f>
        <v>0</v>
      </c>
      <c r="CR51">
        <f>SUM('Yearly Emission'!CO$23:'Yearly Emission'!CO27)</f>
        <v>0</v>
      </c>
      <c r="CS51">
        <f>SUM('Yearly Emission'!CP$23:'Yearly Emission'!CP27)</f>
        <v>0</v>
      </c>
      <c r="CT51">
        <f>SUM('Yearly Emission'!CQ$23:'Yearly Emission'!CQ27)</f>
        <v>0</v>
      </c>
      <c r="CU51">
        <f>SUM('Yearly Emission'!CR$23:'Yearly Emission'!CR27)</f>
        <v>0</v>
      </c>
      <c r="CV51">
        <f>SUM('Yearly Emission'!CS$23:'Yearly Emission'!CS27)</f>
        <v>0</v>
      </c>
      <c r="CW51">
        <f>SUM('Yearly Emission'!CT$23:'Yearly Emission'!CT27)</f>
        <v>0</v>
      </c>
      <c r="CX51">
        <f>SUM('Yearly Emission'!CU$23:'Yearly Emission'!CU27)</f>
        <v>0</v>
      </c>
      <c r="CY51">
        <f>SUM('Yearly Emission'!CV$23:'Yearly Emission'!CV27)</f>
        <v>0</v>
      </c>
      <c r="CZ51">
        <f>SUM('Yearly Emission'!CW$23:'Yearly Emission'!CW27)</f>
        <v>0</v>
      </c>
      <c r="DA51">
        <f>SUM('Yearly Emission'!CX$23:'Yearly Emission'!CX27)</f>
        <v>0</v>
      </c>
      <c r="DB51">
        <f>SUM('Yearly Emission'!CY$23:'Yearly Emission'!CY27)</f>
        <v>0</v>
      </c>
      <c r="DC51">
        <f>SUM('Yearly Emission'!CZ$23:'Yearly Emission'!CZ27)</f>
        <v>0</v>
      </c>
      <c r="DD51">
        <f>SUM('Yearly Emission'!DA$23:'Yearly Emission'!DA27)</f>
        <v>0</v>
      </c>
      <c r="DE51">
        <f>SUM('Yearly Emission'!DB$23:'Yearly Emission'!DB27)</f>
        <v>764996667.84005022</v>
      </c>
      <c r="DF51">
        <f>SUM('Yearly Emission'!DC$23:'Yearly Emission'!DC27)</f>
        <v>278549055.53538764</v>
      </c>
      <c r="DG51">
        <f>SUM('Yearly Emission'!DD$23:'Yearly Emission'!DD27)</f>
        <v>116712816.01249404</v>
      </c>
      <c r="DH51">
        <f>SUM('Yearly Emission'!DE$23:'Yearly Emission'!DE27)</f>
        <v>37330313.32207264</v>
      </c>
      <c r="DI51">
        <f>SUM('Yearly Emission'!DF$23:'Yearly Emission'!DF27)</f>
        <v>397514548.3869049</v>
      </c>
      <c r="DJ51">
        <f>SUM('Yearly Emission'!DG$23:'Yearly Emission'!DG27)</f>
        <v>13979651.387133598</v>
      </c>
      <c r="DK51">
        <f>SUM('Yearly Emission'!DH$23:'Yearly Emission'!DH27)</f>
        <v>33173276.835939504</v>
      </c>
      <c r="DL51">
        <f>SUM('Yearly Emission'!DI$23:'Yearly Emission'!DI27)</f>
        <v>106495167.56330116</v>
      </c>
      <c r="DM51">
        <f>SUM('Yearly Emission'!DJ$23:'Yearly Emission'!DJ27)</f>
        <v>421325028.89104944</v>
      </c>
      <c r="DN51">
        <f>SUM('Yearly Emission'!DK$23:'Yearly Emission'!DK27)</f>
        <v>62217738.393865541</v>
      </c>
      <c r="DO51">
        <f>SUM('Yearly Emission'!DL$23:'Yearly Emission'!DL27)</f>
        <v>120377225.72072479</v>
      </c>
      <c r="DP51">
        <f>SUM('Yearly Emission'!DM$23:'Yearly Emission'!DM27)</f>
        <v>14250900.899200896</v>
      </c>
      <c r="DQ51">
        <f>SUM('Yearly Emission'!DN$23:'Yearly Emission'!DN27)</f>
        <v>41405002.449357972</v>
      </c>
      <c r="DR51">
        <f>SUM('Yearly Emission'!DO$23:'Yearly Emission'!DO27)</f>
        <v>64925280.272592708</v>
      </c>
      <c r="DS51">
        <f>SUM('Yearly Emission'!DP$23:'Yearly Emission'!DP27)</f>
        <v>29837998.435597681</v>
      </c>
      <c r="DT51">
        <f>SUM('Yearly Emission'!DQ$23:'Yearly Emission'!DQ27)</f>
        <v>148415242.4432793</v>
      </c>
      <c r="DU51">
        <f>SUM('Yearly Emission'!DR$23:'Yearly Emission'!DR27)</f>
        <v>0</v>
      </c>
      <c r="DV51">
        <f>SUM('Yearly Emission'!DS$23:'Yearly Emission'!DS27)</f>
        <v>1529993335.6801012</v>
      </c>
      <c r="DW51">
        <f>SUM('Yearly Emission'!DT$23:'Yearly Emission'!DT27)</f>
        <v>432340039.8194198</v>
      </c>
      <c r="DX51">
        <f>SUM('Yearly Emission'!DU$23:'Yearly Emission'!DU27)</f>
        <v>233425632.02498806</v>
      </c>
      <c r="DY51">
        <f>SUM('Yearly Emission'!DV$23:'Yearly Emission'!DV27)</f>
        <v>74660626.644145235</v>
      </c>
      <c r="DZ51">
        <f>SUM('Yearly Emission'!DW$23:'Yearly Emission'!DW27)</f>
        <v>795029096.77380824</v>
      </c>
      <c r="EA51">
        <f>SUM('Yearly Emission'!DX$23:'Yearly Emission'!DX27)</f>
        <v>27959302.774267204</v>
      </c>
      <c r="EB51">
        <f>SUM('Yearly Emission'!DY$23:'Yearly Emission'!DY27)</f>
        <v>66346553.671878979</v>
      </c>
      <c r="EC51">
        <f>SUM('Yearly Emission'!DZ$23:'Yearly Emission'!DZ27)</f>
        <v>212990335.12660244</v>
      </c>
      <c r="ED51">
        <f>SUM('Yearly Emission'!EA$23:'Yearly Emission'!EA27)</f>
        <v>842650057.78209853</v>
      </c>
      <c r="EE51">
        <f>SUM('Yearly Emission'!EB$23:'Yearly Emission'!EB27)</f>
        <v>124435476.78773099</v>
      </c>
      <c r="EF51">
        <f>SUM('Yearly Emission'!EC$23:'Yearly Emission'!EC27)</f>
        <v>240754451.44144955</v>
      </c>
      <c r="EG51">
        <f>SUM('Yearly Emission'!ED$23:'Yearly Emission'!ED27)</f>
        <v>28501801.798401818</v>
      </c>
      <c r="EH51">
        <f>SUM('Yearly Emission'!EE$23:'Yearly Emission'!EE27)</f>
        <v>82810004.898716047</v>
      </c>
      <c r="EI51">
        <f>SUM('Yearly Emission'!EF$23:'Yearly Emission'!EF27)</f>
        <v>129850560.54518569</v>
      </c>
      <c r="EJ51">
        <f>SUM('Yearly Emission'!EG$23:'Yearly Emission'!EG27)</f>
        <v>59675996.87119516</v>
      </c>
      <c r="EK51">
        <f>SUM('Yearly Emission'!EH$23:'Yearly Emission'!EH27)</f>
        <v>296830484.88655865</v>
      </c>
      <c r="EL51">
        <f>SUM('Yearly Emission'!EI$23:'Yearly Emission'!EI27)</f>
        <v>0</v>
      </c>
      <c r="EM51">
        <f>SUM('Yearly Emission'!EJ$23:'Yearly Emission'!EJ27)</f>
        <v>2294990003.5201559</v>
      </c>
      <c r="EN51">
        <f>SUM('Yearly Emission'!EK$23:'Yearly Emission'!EK27)</f>
        <v>528103935.42065001</v>
      </c>
      <c r="EO51">
        <f>SUM('Yearly Emission'!EL$23:'Yearly Emission'!EL27)</f>
        <v>350138448.03748173</v>
      </c>
      <c r="EP51">
        <f>SUM('Yearly Emission'!EM$23:'Yearly Emission'!EM27)</f>
        <v>111990939.96621776</v>
      </c>
      <c r="EQ51">
        <f>SUM('Yearly Emission'!EN$23:'Yearly Emission'!EN27)</f>
        <v>1192543645.1607122</v>
      </c>
      <c r="ER51">
        <f>SUM('Yearly Emission'!EO$23:'Yearly Emission'!EO27)</f>
        <v>41938954.161400735</v>
      </c>
      <c r="ES51">
        <f>SUM('Yearly Emission'!EP$23:'Yearly Emission'!EP27)</f>
        <v>99519830.50781852</v>
      </c>
      <c r="ET51">
        <f>SUM('Yearly Emission'!EQ$23:'Yearly Emission'!EQ27)</f>
        <v>319485502.68990374</v>
      </c>
      <c r="EU51">
        <f>SUM('Yearly Emission'!ER$23:'Yearly Emission'!ER27)</f>
        <v>1263975086.6731486</v>
      </c>
      <c r="EV51">
        <f>SUM('Yearly Emission'!ES$23:'Yearly Emission'!ES27)</f>
        <v>186653215.1815967</v>
      </c>
      <c r="EW51">
        <f>SUM('Yearly Emission'!ET$23:'Yearly Emission'!ET27)</f>
        <v>361131677.16217363</v>
      </c>
      <c r="EX51">
        <f>SUM('Yearly Emission'!EU$23:'Yearly Emission'!EU27)</f>
        <v>42752702.697602659</v>
      </c>
      <c r="EY51">
        <f>SUM('Yearly Emission'!EV$23:'Yearly Emission'!EV27)</f>
        <v>124215007.34807396</v>
      </c>
      <c r="EZ51">
        <f>SUM('Yearly Emission'!EW$23:'Yearly Emission'!EW27)</f>
        <v>194775840.81777844</v>
      </c>
      <c r="FA51">
        <f>SUM('Yearly Emission'!EX$23:'Yearly Emission'!EX27)</f>
        <v>89513995.30679296</v>
      </c>
      <c r="FB51">
        <f>SUM('Yearly Emission'!EY$23:'Yearly Emission'!EY27)</f>
        <v>445245727.32983732</v>
      </c>
      <c r="FC51">
        <f>SUM('Yearly Emission'!EZ$23:'Yearly Emission'!EZ27)</f>
        <v>0</v>
      </c>
      <c r="FD51">
        <f>SUM('Yearly Emission'!FA$23:'Yearly Emission'!FA27)</f>
        <v>2849019722.262692</v>
      </c>
      <c r="FE51">
        <f>SUM('Yearly Emission'!FB$23:'Yearly Emission'!FB27)</f>
        <v>619168310.94450545</v>
      </c>
      <c r="FF51">
        <f>SUM('Yearly Emission'!FC$23:'Yearly Emission'!FC27)</f>
        <v>441736662.26318014</v>
      </c>
      <c r="FG51">
        <f>SUM('Yearly Emission'!FD$23:'Yearly Emission'!FD27)</f>
        <v>149321253.28829041</v>
      </c>
      <c r="FH51">
        <f>SUM('Yearly Emission'!FE$23:'Yearly Emission'!FE27)</f>
        <v>1590058193.5476182</v>
      </c>
      <c r="FI51">
        <f>SUM('Yearly Emission'!FF$23:'Yearly Emission'!FF27)</f>
        <v>55918605.548534334</v>
      </c>
      <c r="FJ51">
        <f>SUM('Yearly Emission'!FG$23:'Yearly Emission'!FG27)</f>
        <v>124017349.14153731</v>
      </c>
      <c r="FK51">
        <f>SUM('Yearly Emission'!FH$23:'Yearly Emission'!FH27)</f>
        <v>425980670.25320429</v>
      </c>
      <c r="FL51">
        <f>SUM('Yearly Emission'!FI$23:'Yearly Emission'!FI27)</f>
        <v>1685300115.5641975</v>
      </c>
      <c r="FM51">
        <f>SUM('Yearly Emission'!FJ$23:'Yearly Emission'!FJ27)</f>
        <v>248870953.57546228</v>
      </c>
      <c r="FN51">
        <f>SUM('Yearly Emission'!FK$23:'Yearly Emission'!FK27)</f>
        <v>481508902.88289905</v>
      </c>
      <c r="FO51">
        <f>SUM('Yearly Emission'!FL$23:'Yearly Emission'!FL27)</f>
        <v>57003603.596803591</v>
      </c>
      <c r="FP51">
        <f>SUM('Yearly Emission'!FM$23:'Yearly Emission'!FM27)</f>
        <v>160364679.65101016</v>
      </c>
      <c r="FQ51">
        <f>SUM('Yearly Emission'!FN$23:'Yearly Emission'!FN27)</f>
        <v>259701121.09037152</v>
      </c>
      <c r="FR51">
        <f>SUM('Yearly Emission'!FO$23:'Yearly Emission'!FO27)</f>
        <v>119351993.74239048</v>
      </c>
      <c r="FS51">
        <f>SUM('Yearly Emission'!FP$23:'Yearly Emission'!FP27)</f>
        <v>593660969.77311718</v>
      </c>
      <c r="FT51">
        <f>SUM('Yearly Emission'!FQ$23:'Yearly Emission'!FQ27)</f>
        <v>0</v>
      </c>
      <c r="FU51">
        <f>SUM('Yearly Emission'!FR$23:'Yearly Emission'!FR27)</f>
        <v>0</v>
      </c>
      <c r="FV51">
        <f>SUM('Yearly Emission'!FS$23:'Yearly Emission'!FS27)</f>
        <v>10160</v>
      </c>
      <c r="FW51">
        <f>SUM('Yearly Emission'!FT$23:'Yearly Emission'!FT27)</f>
        <v>0</v>
      </c>
      <c r="FX51">
        <f>SUM('Yearly Emission'!FU$23:'Yearly Emission'!FU27)</f>
        <v>0</v>
      </c>
      <c r="FY51">
        <f>SUM('Yearly Emission'!FV$23:'Yearly Emission'!FV27)</f>
        <v>0</v>
      </c>
      <c r="FZ51">
        <f>SUM('Yearly Emission'!FW$23:'Yearly Emission'!FW27)</f>
        <v>0</v>
      </c>
      <c r="GA51">
        <f>SUM('Yearly Emission'!FX$23:'Yearly Emission'!FX27)</f>
        <v>0</v>
      </c>
      <c r="GB51">
        <f>SUM('Yearly Emission'!FY$23:'Yearly Emission'!FY27)</f>
        <v>0</v>
      </c>
      <c r="GC51">
        <f>SUM('Yearly Emission'!FZ$23:'Yearly Emission'!FZ27)</f>
        <v>0</v>
      </c>
      <c r="GD51">
        <f>SUM('Yearly Emission'!GA$23:'Yearly Emission'!GA27)</f>
        <v>0</v>
      </c>
      <c r="GE51">
        <f>SUM('Yearly Emission'!GB$23:'Yearly Emission'!GB27)</f>
        <v>0</v>
      </c>
      <c r="GF51">
        <f>SUM('Yearly Emission'!GC$23:'Yearly Emission'!GC27)</f>
        <v>0</v>
      </c>
      <c r="GG51">
        <f>SUM('Yearly Emission'!GD$23:'Yearly Emission'!GD27)</f>
        <v>0</v>
      </c>
      <c r="GH51">
        <f>SUM('Yearly Emission'!GE$23:'Yearly Emission'!GE27)</f>
        <v>0</v>
      </c>
      <c r="GI51">
        <f>SUM('Yearly Emission'!GF$23:'Yearly Emission'!GF27)</f>
        <v>0</v>
      </c>
      <c r="GJ51">
        <f>SUM('Yearly Emission'!GG$23:'Yearly Emission'!GG27)</f>
        <v>0</v>
      </c>
      <c r="GK51">
        <f>SUM('Yearly Emission'!GH$23:'Yearly Emission'!GH27)</f>
        <v>0</v>
      </c>
      <c r="GL51">
        <f>SUM('Yearly Emission'!GI$23:'Yearly Emission'!GI27)</f>
        <v>0</v>
      </c>
      <c r="GM51">
        <f>SUM('Yearly Emission'!GJ$23:'Yearly Emission'!GJ27)</f>
        <v>0</v>
      </c>
      <c r="GN51">
        <f>SUM('Yearly Emission'!GK$23:'Yearly Emission'!GK27)</f>
        <v>741932989.71022379</v>
      </c>
      <c r="GO51">
        <f>SUM('Yearly Emission'!GL$23:'Yearly Emission'!GL27)</f>
        <v>258604873.37091383</v>
      </c>
      <c r="GP51">
        <f>SUM('Yearly Emission'!GM$23:'Yearly Emission'!GM27)</f>
        <v>114605682.73872587</v>
      </c>
      <c r="GQ51">
        <f>SUM('Yearly Emission'!GN$23:'Yearly Emission'!GN27)</f>
        <v>47675370.876368672</v>
      </c>
      <c r="GR51">
        <f>SUM('Yearly Emission'!GO$23:'Yearly Emission'!GO27)</f>
        <v>306096376.18726397</v>
      </c>
      <c r="GS51">
        <f>SUM('Yearly Emission'!GP$23:'Yearly Emission'!GP27)</f>
        <v>9293955.792822279</v>
      </c>
      <c r="GT51">
        <f>SUM('Yearly Emission'!GQ$23:'Yearly Emission'!GQ27)</f>
        <v>29313169.431638431</v>
      </c>
      <c r="GU51">
        <f>SUM('Yearly Emission'!GR$23:'Yearly Emission'!GR27)</f>
        <v>218537877.34114981</v>
      </c>
      <c r="GV51">
        <f>SUM('Yearly Emission'!GS$23:'Yearly Emission'!GS27)</f>
        <v>661025934.1386025</v>
      </c>
      <c r="GW51">
        <f>SUM('Yearly Emission'!GT$23:'Yearly Emission'!GT27)</f>
        <v>80872797.813036799</v>
      </c>
      <c r="GX51">
        <f>SUM('Yearly Emission'!GU$23:'Yearly Emission'!GU27)</f>
        <v>153184294.10661933</v>
      </c>
      <c r="GY51">
        <f>SUM('Yearly Emission'!GV$23:'Yearly Emission'!GV27)</f>
        <v>17044718.006753553</v>
      </c>
      <c r="GZ51">
        <f>SUM('Yearly Emission'!GW$23:'Yearly Emission'!GW27)</f>
        <v>30684218.234315336</v>
      </c>
      <c r="HA51">
        <f>SUM('Yearly Emission'!GX$23:'Yearly Emission'!GX27)</f>
        <v>67088664.044068716</v>
      </c>
      <c r="HB51">
        <f>SUM('Yearly Emission'!GY$23:'Yearly Emission'!GY27)</f>
        <v>36545828.204817824</v>
      </c>
      <c r="HC51">
        <f>SUM('Yearly Emission'!GZ$23:'Yearly Emission'!GZ27)</f>
        <v>207622529.07171202</v>
      </c>
      <c r="HD51">
        <f>SUM('Yearly Emission'!HA$23:'Yearly Emission'!HA27)</f>
        <v>0</v>
      </c>
      <c r="HE51">
        <f>SUM('Yearly Emission'!HB$23:'Yearly Emission'!HB27)</f>
        <v>1483865979.4204493</v>
      </c>
      <c r="HF51">
        <f>SUM('Yearly Emission'!HC$23:'Yearly Emission'!HC27)</f>
        <v>516469830.66650409</v>
      </c>
      <c r="HG51">
        <f>SUM('Yearly Emission'!HD$23:'Yearly Emission'!HD27)</f>
        <v>212342306.41231263</v>
      </c>
      <c r="HH51">
        <f>SUM('Yearly Emission'!HE$23:'Yearly Emission'!HE27)</f>
        <v>95350741.752737463</v>
      </c>
      <c r="HI51">
        <f>SUM('Yearly Emission'!HF$23:'Yearly Emission'!HF27)</f>
        <v>612192752.37452745</v>
      </c>
      <c r="HJ51">
        <f>SUM('Yearly Emission'!HG$23:'Yearly Emission'!HG27)</f>
        <v>18587911.585644547</v>
      </c>
      <c r="HK51">
        <f>SUM('Yearly Emission'!HH$23:'Yearly Emission'!HH27)</f>
        <v>58626338.863276929</v>
      </c>
      <c r="HL51">
        <f>SUM('Yearly Emission'!HI$23:'Yearly Emission'!HI27)</f>
        <v>437075754.68229997</v>
      </c>
      <c r="HM51">
        <f>SUM('Yearly Emission'!HJ$23:'Yearly Emission'!HJ27)</f>
        <v>1322051868.2772057</v>
      </c>
      <c r="HN51">
        <f>SUM('Yearly Emission'!HK$23:'Yearly Emission'!HK27)</f>
        <v>161745595.6260736</v>
      </c>
      <c r="HO51">
        <f>SUM('Yearly Emission'!HL$23:'Yearly Emission'!HL27)</f>
        <v>306368588.21323806</v>
      </c>
      <c r="HP51">
        <f>SUM('Yearly Emission'!HM$23:'Yearly Emission'!HM27)</f>
        <v>34089436.013507076</v>
      </c>
      <c r="HQ51">
        <f>SUM('Yearly Emission'!HN$23:'Yearly Emission'!HN27)</f>
        <v>61368436.468630686</v>
      </c>
      <c r="HR51">
        <f>SUM('Yearly Emission'!HO$23:'Yearly Emission'!HO27)</f>
        <v>134177328.08813745</v>
      </c>
      <c r="HS51">
        <f>SUM('Yearly Emission'!HP$23:'Yearly Emission'!HP27)</f>
        <v>73091656.409635767</v>
      </c>
      <c r="HT51">
        <f>SUM('Yearly Emission'!HQ$23:'Yearly Emission'!HQ27)</f>
        <v>415245058.14342457</v>
      </c>
      <c r="HU51">
        <f>SUM('Yearly Emission'!HR$23:'Yearly Emission'!HR27)</f>
        <v>0</v>
      </c>
      <c r="HV51">
        <f>SUM('Yearly Emission'!HS$23:'Yearly Emission'!HS27)</f>
        <v>2225798969.1306739</v>
      </c>
      <c r="HW51">
        <f>SUM('Yearly Emission'!HT$23:'Yearly Emission'!HT27)</f>
        <v>766131030.35258663</v>
      </c>
      <c r="HX51">
        <f>SUM('Yearly Emission'!HU$23:'Yearly Emission'!HU27)</f>
        <v>289428565.31482357</v>
      </c>
      <c r="HY51">
        <f>SUM('Yearly Emission'!HV$23:'Yearly Emission'!HV27)</f>
        <v>143026112.62910622</v>
      </c>
      <c r="HZ51">
        <f>SUM('Yearly Emission'!HW$23:'Yearly Emission'!HW27)</f>
        <v>918289128.5617919</v>
      </c>
      <c r="IA51">
        <f>SUM('Yearly Emission'!HX$23:'Yearly Emission'!HX27)</f>
        <v>27881867.378466804</v>
      </c>
      <c r="IB51">
        <f>SUM('Yearly Emission'!HY$23:'Yearly Emission'!HY27)</f>
        <v>85640233.301580787</v>
      </c>
      <c r="IC51">
        <f>SUM('Yearly Emission'!HZ$23:'Yearly Emission'!HZ27)</f>
        <v>655613632.02345085</v>
      </c>
      <c r="ID51">
        <f>SUM('Yearly Emission'!IA$23:'Yearly Emission'!IA27)</f>
        <v>1983077802.4158034</v>
      </c>
      <c r="IE51">
        <f>SUM('Yearly Emission'!IB$23:'Yearly Emission'!IB27)</f>
        <v>242618393.43911004</v>
      </c>
      <c r="IF51">
        <f>SUM('Yearly Emission'!IC$23:'Yearly Emission'!IC27)</f>
        <v>457094173.30038726</v>
      </c>
      <c r="IG51">
        <f>SUM('Yearly Emission'!ID$23:'Yearly Emission'!ID27)</f>
        <v>51134154.020260602</v>
      </c>
      <c r="IH51">
        <f>SUM('Yearly Emission'!IE$23:'Yearly Emission'!IE27)</f>
        <v>92052654.702945948</v>
      </c>
      <c r="II51">
        <f>SUM('Yearly Emission'!IF$23:'Yearly Emission'!IF27)</f>
        <v>201265992.13220561</v>
      </c>
      <c r="IJ51">
        <f>SUM('Yearly Emission'!IG$23:'Yearly Emission'!IG27)</f>
        <v>109637484.61445352</v>
      </c>
      <c r="IK51">
        <f>SUM('Yearly Emission'!IH$23:'Yearly Emission'!IH27)</f>
        <v>622867587.21513605</v>
      </c>
      <c r="IL51">
        <f>SUM('Yearly Emission'!II$23:'Yearly Emission'!II27)</f>
        <v>0</v>
      </c>
      <c r="IM51">
        <f>SUM('Yearly Emission'!IJ$23:'Yearly Emission'!IJ27)</f>
        <v>2967731958.8408976</v>
      </c>
      <c r="IN51">
        <f>SUM('Yearly Emission'!IK$23:'Yearly Emission'!IK27)</f>
        <v>995071603.76235175</v>
      </c>
      <c r="IO51">
        <f>SUM('Yearly Emission'!IL$23:'Yearly Emission'!IL27)</f>
        <v>363770777.33823431</v>
      </c>
      <c r="IP51">
        <f>SUM('Yearly Emission'!IM$23:'Yearly Emission'!IM27)</f>
        <v>175140277.57985622</v>
      </c>
      <c r="IQ51">
        <f>SUM('Yearly Emission'!IN$23:'Yearly Emission'!IN27)</f>
        <v>1224385504.7490556</v>
      </c>
      <c r="IR51">
        <f>SUM('Yearly Emission'!IO$23:'Yearly Emission'!IO27)</f>
        <v>37173223.668226041</v>
      </c>
      <c r="IS51">
        <f>SUM('Yearly Emission'!IP$23:'Yearly Emission'!IP27)</f>
        <v>105078555.74803117</v>
      </c>
      <c r="IT51">
        <f>SUM('Yearly Emission'!IQ$23:'Yearly Emission'!IQ27)</f>
        <v>840303569.71179271</v>
      </c>
      <c r="IU51">
        <f>SUM('Yearly Emission'!IR$23:'Yearly Emission'!IR27)</f>
        <v>2644103736.5544062</v>
      </c>
      <c r="IV51">
        <f>SUM('Yearly Emission'!IS$23:'Yearly Emission'!IS27)</f>
        <v>323491191.25214642</v>
      </c>
      <c r="IW51">
        <f>SUM('Yearly Emission'!IT$23:'Yearly Emission'!IT27)</f>
        <v>558486569.03319275</v>
      </c>
      <c r="IX51">
        <f>SUM('Yearly Emission'!IU$23:'Yearly Emission'!IU27)</f>
        <v>68178872.027014166</v>
      </c>
      <c r="IY51">
        <f>SUM('Yearly Emission'!IV$23:'Yearly Emission'!IV27)</f>
        <v>114749623.31775454</v>
      </c>
      <c r="IZ51">
        <f>SUM('Yearly Emission'!IW$23:'Yearly Emission'!IW27)</f>
        <v>268354656.17627501</v>
      </c>
      <c r="JA51">
        <f>SUM('Yearly Emission'!IX$23:'Yearly Emission'!IX27)</f>
        <v>146183312.8192715</v>
      </c>
      <c r="JB51">
        <f>SUM('Yearly Emission'!IY$23:'Yearly Emission'!IY27)</f>
        <v>830490116.28684914</v>
      </c>
    </row>
    <row r="52" spans="1:262" x14ac:dyDescent="0.25">
      <c r="A52" t="s">
        <v>56</v>
      </c>
      <c r="B52">
        <v>2035</v>
      </c>
      <c r="D52">
        <v>2035</v>
      </c>
      <c r="E52">
        <f>SUM('Yearly Emission'!B$20:'Yearly Emission'!B28)</f>
        <v>0</v>
      </c>
      <c r="F52">
        <f>SUM('Yearly Emission'!C$20:'Yearly Emission'!C28)</f>
        <v>0</v>
      </c>
      <c r="G52">
        <f>SUM('Yearly Emission'!D$20:'Yearly Emission'!D28)</f>
        <v>0</v>
      </c>
      <c r="H52">
        <f>SUM('Yearly Emission'!E$20:'Yearly Emission'!E28)</f>
        <v>0</v>
      </c>
      <c r="I52">
        <f>SUM('Yearly Emission'!F$20:'Yearly Emission'!F28)</f>
        <v>0</v>
      </c>
      <c r="J52">
        <f>SUM('Yearly Emission'!G$20:'Yearly Emission'!G28)</f>
        <v>0</v>
      </c>
      <c r="K52">
        <f>SUM('Yearly Emission'!H$20:'Yearly Emission'!H28)</f>
        <v>0</v>
      </c>
      <c r="L52">
        <f>SUM('Yearly Emission'!I$20:'Yearly Emission'!I28)</f>
        <v>0</v>
      </c>
      <c r="M52">
        <f>SUM('Yearly Emission'!J$20:'Yearly Emission'!J28)</f>
        <v>0</v>
      </c>
      <c r="N52">
        <f>SUM('Yearly Emission'!K$20:'Yearly Emission'!K28)</f>
        <v>0</v>
      </c>
      <c r="O52">
        <f>SUM('Yearly Emission'!L$20:'Yearly Emission'!L28)</f>
        <v>0</v>
      </c>
      <c r="P52">
        <f>SUM('Yearly Emission'!M$20:'Yearly Emission'!M28)</f>
        <v>0</v>
      </c>
      <c r="Q52">
        <f>SUM('Yearly Emission'!N$20:'Yearly Emission'!N28)</f>
        <v>0</v>
      </c>
      <c r="R52">
        <f>SUM('Yearly Emission'!O$20:'Yearly Emission'!O28)</f>
        <v>0</v>
      </c>
      <c r="S52">
        <f>SUM('Yearly Emission'!P$20:'Yearly Emission'!P28)</f>
        <v>0</v>
      </c>
      <c r="T52">
        <f>SUM('Yearly Emission'!Q$20:'Yearly Emission'!Q28)</f>
        <v>0</v>
      </c>
      <c r="V52">
        <f>SUM('Yearly Emission'!S$23:'Yearly Emission'!S28)</f>
        <v>737663279.77950728</v>
      </c>
      <c r="W52">
        <f>SUM('Yearly Emission'!T$23:'Yearly Emission'!T28)</f>
        <v>260768683.67273298</v>
      </c>
      <c r="X52">
        <f>SUM('Yearly Emission'!U$23:'Yearly Emission'!U28)</f>
        <v>96995393.05324766</v>
      </c>
      <c r="Y52">
        <f>SUM('Yearly Emission'!V$23:'Yearly Emission'!V28)</f>
        <v>41039994.776903406</v>
      </c>
      <c r="Z52">
        <f>SUM('Yearly Emission'!W$23:'Yearly Emission'!W28)</f>
        <v>452352917.9660852</v>
      </c>
      <c r="AA52">
        <f>SUM('Yearly Emission'!X$23:'Yearly Emission'!X28)</f>
        <v>12366223.692264326</v>
      </c>
      <c r="AB52">
        <f>SUM('Yearly Emission'!Y$23:'Yearly Emission'!Y28)</f>
        <v>30700873.930278007</v>
      </c>
      <c r="AC52">
        <f>SUM('Yearly Emission'!Z$23:'Yearly Emission'!Z28)</f>
        <v>92710674.771175116</v>
      </c>
      <c r="AD52">
        <f>SUM('Yearly Emission'!AA$23:'Yearly Emission'!AA28)</f>
        <v>512735681.62685186</v>
      </c>
      <c r="AE52">
        <f>SUM('Yearly Emission'!AB$23:'Yearly Emission'!AB28)</f>
        <v>59592725.204716399</v>
      </c>
      <c r="AF52">
        <f>SUM('Yearly Emission'!AC$23:'Yearly Emission'!AC28)</f>
        <v>72075521.142634585</v>
      </c>
      <c r="AG52">
        <f>SUM('Yearly Emission'!AD$23:'Yearly Emission'!AD28)</f>
        <v>12556613.764569174</v>
      </c>
      <c r="AH52">
        <f>SUM('Yearly Emission'!AE$23:'Yearly Emission'!AE28)</f>
        <v>35624055.73994562</v>
      </c>
      <c r="AI52">
        <f>SUM('Yearly Emission'!AF$23:'Yearly Emission'!AF28)</f>
        <v>26483793.648643754</v>
      </c>
      <c r="AJ52">
        <f>SUM('Yearly Emission'!AG$23:'Yearly Emission'!AG28)</f>
        <v>22491438.215659764</v>
      </c>
      <c r="AK52">
        <f>SUM('Yearly Emission'!AH$23:'Yearly Emission'!AH28)</f>
        <v>140459808.62206212</v>
      </c>
      <c r="AL52">
        <f>SUM('Yearly Emission'!AI$23:'Yearly Emission'!AI28)</f>
        <v>0</v>
      </c>
      <c r="AM52">
        <f>SUM('Yearly Emission'!AJ$23:'Yearly Emission'!AJ28)</f>
        <v>1475326559.5590162</v>
      </c>
      <c r="AN52">
        <f>SUM('Yearly Emission'!AK$23:'Yearly Emission'!AK28)</f>
        <v>521537367.34546626</v>
      </c>
      <c r="AO52">
        <f>SUM('Yearly Emission'!AL$23:'Yearly Emission'!AL28)</f>
        <v>177726021.22132984</v>
      </c>
      <c r="AP52">
        <f>SUM('Yearly Emission'!AM$23:'Yearly Emission'!AM28)</f>
        <v>82079989.553806692</v>
      </c>
      <c r="AQ52">
        <f>SUM('Yearly Emission'!AN$23:'Yearly Emission'!AN28)</f>
        <v>904705835.93216944</v>
      </c>
      <c r="AR52">
        <f>SUM('Yearly Emission'!AO$23:'Yearly Emission'!AO28)</f>
        <v>24732447.384528659</v>
      </c>
      <c r="AS52">
        <f>SUM('Yearly Emission'!AP$23:'Yearly Emission'!AP28)</f>
        <v>60932077.302121289</v>
      </c>
      <c r="AT52">
        <f>SUM('Yearly Emission'!AQ$23:'Yearly Emission'!AQ28)</f>
        <v>185421349.54235011</v>
      </c>
      <c r="AU52">
        <f>SUM('Yearly Emission'!AR$23:'Yearly Emission'!AR28)</f>
        <v>1025471363.2537028</v>
      </c>
      <c r="AV52">
        <f>SUM('Yearly Emission'!AS$23:'Yearly Emission'!AS28)</f>
        <v>119185450.40943289</v>
      </c>
      <c r="AW52">
        <f>SUM('Yearly Emission'!AT$23:'Yearly Emission'!AT28)</f>
        <v>144151042.28526911</v>
      </c>
      <c r="AX52">
        <f>SUM('Yearly Emission'!AU$23:'Yearly Emission'!AU28)</f>
        <v>25113227.529138327</v>
      </c>
      <c r="AY52">
        <f>SUM('Yearly Emission'!AV$23:'Yearly Emission'!AV28)</f>
        <v>71248111.479891181</v>
      </c>
      <c r="AZ52">
        <f>SUM('Yearly Emission'!AW$23:'Yearly Emission'!AW28)</f>
        <v>52967587.297287464</v>
      </c>
      <c r="BA52">
        <f>SUM('Yearly Emission'!AX$23:'Yearly Emission'!AX28)</f>
        <v>44982876.431319475</v>
      </c>
      <c r="BB52">
        <f>SUM('Yearly Emission'!AY$23:'Yearly Emission'!AY28)</f>
        <v>280919617.24412405</v>
      </c>
      <c r="BC52">
        <f>SUM('Yearly Emission'!AZ$23:'Yearly Emission'!AZ28)</f>
        <v>0</v>
      </c>
      <c r="BD52">
        <f>SUM('Yearly Emission'!BA$23:'Yearly Emission'!BA28)</f>
        <v>2212989839.3385253</v>
      </c>
      <c r="BE52">
        <f>SUM('Yearly Emission'!BB$23:'Yearly Emission'!BB28)</f>
        <v>774959641.52937484</v>
      </c>
      <c r="BF52">
        <f>SUM('Yearly Emission'!BC$23:'Yearly Emission'!BC28)</f>
        <v>251685670.82154644</v>
      </c>
      <c r="BG52">
        <f>SUM('Yearly Emission'!BD$23:'Yearly Emission'!BD28)</f>
        <v>123119984.33070996</v>
      </c>
      <c r="BH52">
        <f>SUM('Yearly Emission'!BE$23:'Yearly Emission'!BE28)</f>
        <v>1357058753.8982534</v>
      </c>
      <c r="BI52">
        <f>SUM('Yearly Emission'!BF$23:'Yearly Emission'!BF28)</f>
        <v>37098671.076792985</v>
      </c>
      <c r="BJ52">
        <f>SUM('Yearly Emission'!BG$23:'Yearly Emission'!BG28)</f>
        <v>83986228.070365205</v>
      </c>
      <c r="BK52">
        <f>SUM('Yearly Emission'!BH$23:'Yearly Emission'!BH28)</f>
        <v>278132024.31352556</v>
      </c>
      <c r="BL52">
        <f>SUM('Yearly Emission'!BI$23:'Yearly Emission'!BI28)</f>
        <v>1538207044.8805566</v>
      </c>
      <c r="BM52">
        <f>SUM('Yearly Emission'!BJ$23:'Yearly Emission'!BJ28)</f>
        <v>178778175.61414912</v>
      </c>
      <c r="BN52">
        <f>SUM('Yearly Emission'!BK$23:'Yearly Emission'!BK28)</f>
        <v>216226563.42790377</v>
      </c>
      <c r="BO52">
        <f>SUM('Yearly Emission'!BL$23:'Yearly Emission'!BL28)</f>
        <v>37669841.293707535</v>
      </c>
      <c r="BP52">
        <f>SUM('Yearly Emission'!BM$23:'Yearly Emission'!BM28)</f>
        <v>106872167.21983692</v>
      </c>
      <c r="BQ52">
        <f>SUM('Yearly Emission'!BN$23:'Yearly Emission'!BN28)</f>
        <v>79451380.945931241</v>
      </c>
      <c r="BR52">
        <f>SUM('Yearly Emission'!BO$23:'Yearly Emission'!BO28)</f>
        <v>67474314.646979257</v>
      </c>
      <c r="BS52">
        <f>SUM('Yearly Emission'!BP$23:'Yearly Emission'!BP28)</f>
        <v>421379425.86618644</v>
      </c>
      <c r="BT52">
        <f>SUM('Yearly Emission'!BQ$23:'Yearly Emission'!BQ28)</f>
        <v>0</v>
      </c>
      <c r="BU52">
        <f>SUM('Yearly Emission'!BR$23:'Yearly Emission'!BR28)</f>
        <v>2842211036.5766263</v>
      </c>
      <c r="BV52">
        <f>SUM('Yearly Emission'!BS$23:'Yearly Emission'!BS28)</f>
        <v>980362668.28385091</v>
      </c>
      <c r="BW52">
        <f>SUM('Yearly Emission'!BT$23:'Yearly Emission'!BT28)</f>
        <v>310912448.53164154</v>
      </c>
      <c r="BX52">
        <f>SUM('Yearly Emission'!BU$23:'Yearly Emission'!BU28)</f>
        <v>161652963.65697169</v>
      </c>
      <c r="BY52">
        <f>SUM('Yearly Emission'!BV$23:'Yearly Emission'!BV28)</f>
        <v>1809411671.8643394</v>
      </c>
      <c r="BZ52">
        <f>SUM('Yearly Emission'!BW$23:'Yearly Emission'!BW28)</f>
        <v>49464894.769057296</v>
      </c>
      <c r="CA52">
        <f>SUM('Yearly Emission'!BX$23:'Yearly Emission'!BX28)</f>
        <v>105338963.72306931</v>
      </c>
      <c r="CB52">
        <f>SUM('Yearly Emission'!BY$23:'Yearly Emission'!BY28)</f>
        <v>370842699.08470047</v>
      </c>
      <c r="CC52">
        <f>SUM('Yearly Emission'!BZ$23:'Yearly Emission'!BZ28)</f>
        <v>2050942726.5074067</v>
      </c>
      <c r="CD52">
        <f>SUM('Yearly Emission'!CA$23:'Yearly Emission'!CA28)</f>
        <v>238370900.81886578</v>
      </c>
      <c r="CE52">
        <f>SUM('Yearly Emission'!CB$23:'Yearly Emission'!CB28)</f>
        <v>288302084.57053822</v>
      </c>
      <c r="CF52">
        <f>SUM('Yearly Emission'!CC$23:'Yearly Emission'!CC28)</f>
        <v>50226455.058276579</v>
      </c>
      <c r="CG52">
        <f>SUM('Yearly Emission'!CD$23:'Yearly Emission'!CD28)</f>
        <v>142496222.95978245</v>
      </c>
      <c r="CH52">
        <f>SUM('Yearly Emission'!CE$23:'Yearly Emission'!CE28)</f>
        <v>105935174.59457491</v>
      </c>
      <c r="CI52">
        <f>SUM('Yearly Emission'!CF$23:'Yearly Emission'!CF28)</f>
        <v>89965752.862638876</v>
      </c>
      <c r="CJ52">
        <f>SUM('Yearly Emission'!CG$23:'Yearly Emission'!CG28)</f>
        <v>561839234.48824823</v>
      </c>
      <c r="CK52">
        <f>SUM('Yearly Emission'!CH$23:'Yearly Emission'!CH28)</f>
        <v>0</v>
      </c>
      <c r="CL52">
        <f>SUM('Yearly Emission'!CI$23:'Yearly Emission'!CI28)</f>
        <v>0</v>
      </c>
      <c r="CM52">
        <f>SUM('Yearly Emission'!CJ$23:'Yearly Emission'!CJ28)</f>
        <v>12195</v>
      </c>
      <c r="CN52">
        <f>SUM('Yearly Emission'!CK$23:'Yearly Emission'!CK28)</f>
        <v>0</v>
      </c>
      <c r="CO52">
        <f>SUM('Yearly Emission'!CL$23:'Yearly Emission'!CL28)</f>
        <v>0</v>
      </c>
      <c r="CP52">
        <f>SUM('Yearly Emission'!CM$23:'Yearly Emission'!CM28)</f>
        <v>0</v>
      </c>
      <c r="CQ52">
        <f>SUM('Yearly Emission'!CN$23:'Yearly Emission'!CN28)</f>
        <v>0</v>
      </c>
      <c r="CR52">
        <f>SUM('Yearly Emission'!CO$23:'Yearly Emission'!CO28)</f>
        <v>0</v>
      </c>
      <c r="CS52">
        <f>SUM('Yearly Emission'!CP$23:'Yearly Emission'!CP28)</f>
        <v>0</v>
      </c>
      <c r="CT52">
        <f>SUM('Yearly Emission'!CQ$23:'Yearly Emission'!CQ28)</f>
        <v>0</v>
      </c>
      <c r="CU52">
        <f>SUM('Yearly Emission'!CR$23:'Yearly Emission'!CR28)</f>
        <v>0</v>
      </c>
      <c r="CV52">
        <f>SUM('Yearly Emission'!CS$23:'Yearly Emission'!CS28)</f>
        <v>0</v>
      </c>
      <c r="CW52">
        <f>SUM('Yearly Emission'!CT$23:'Yearly Emission'!CT28)</f>
        <v>0</v>
      </c>
      <c r="CX52">
        <f>SUM('Yearly Emission'!CU$23:'Yearly Emission'!CU28)</f>
        <v>0</v>
      </c>
      <c r="CY52">
        <f>SUM('Yearly Emission'!CV$23:'Yearly Emission'!CV28)</f>
        <v>0</v>
      </c>
      <c r="CZ52">
        <f>SUM('Yearly Emission'!CW$23:'Yearly Emission'!CW28)</f>
        <v>0</v>
      </c>
      <c r="DA52">
        <f>SUM('Yearly Emission'!CX$23:'Yearly Emission'!CX28)</f>
        <v>0</v>
      </c>
      <c r="DB52">
        <f>SUM('Yearly Emission'!CY$23:'Yearly Emission'!CY28)</f>
        <v>0</v>
      </c>
      <c r="DC52">
        <f>SUM('Yearly Emission'!CZ$23:'Yearly Emission'!CZ28)</f>
        <v>0</v>
      </c>
      <c r="DD52">
        <f>SUM('Yearly Emission'!DA$23:'Yearly Emission'!DA28)</f>
        <v>0</v>
      </c>
      <c r="DE52">
        <f>SUM('Yearly Emission'!DB$23:'Yearly Emission'!DB28)</f>
        <v>1077135263.827353</v>
      </c>
      <c r="DF52">
        <f>SUM('Yearly Emission'!DC$23:'Yearly Emission'!DC28)</f>
        <v>381593817.73501658</v>
      </c>
      <c r="DG52">
        <f>SUM('Yearly Emission'!DD$23:'Yearly Emission'!DD28)</f>
        <v>157653823.51418915</v>
      </c>
      <c r="DH52">
        <f>SUM('Yearly Emission'!DE$23:'Yearly Emission'!DE28)</f>
        <v>52824629.697044291</v>
      </c>
      <c r="DI52">
        <f>SUM('Yearly Emission'!DF$23:'Yearly Emission'!DF28)</f>
        <v>563085291.93408632</v>
      </c>
      <c r="DJ52">
        <f>SUM('Yearly Emission'!DG$23:'Yearly Emission'!DG28)</f>
        <v>21228237.201010864</v>
      </c>
      <c r="DK52">
        <f>SUM('Yearly Emission'!DH$23:'Yearly Emission'!DH28)</f>
        <v>46102209.629664525</v>
      </c>
      <c r="DL52">
        <f>SUM('Yearly Emission'!DI$23:'Yearly Emission'!DI28)</f>
        <v>151823228.79648685</v>
      </c>
      <c r="DM52">
        <f>SUM('Yearly Emission'!DJ$23:'Yearly Emission'!DJ28)</f>
        <v>661271567.15844011</v>
      </c>
      <c r="DN52">
        <f>SUM('Yearly Emission'!DK$23:'Yearly Emission'!DK28)</f>
        <v>90468385.998389438</v>
      </c>
      <c r="DO52">
        <f>SUM('Yearly Emission'!DL$23:'Yearly Emission'!DL28)</f>
        <v>182674636.61157215</v>
      </c>
      <c r="DP52">
        <f>SUM('Yearly Emission'!DM$23:'Yearly Emission'!DM28)</f>
        <v>20646280.752220318</v>
      </c>
      <c r="DQ52">
        <f>SUM('Yearly Emission'!DN$23:'Yearly Emission'!DN28)</f>
        <v>58063765.175789617</v>
      </c>
      <c r="DR52">
        <f>SUM('Yearly Emission'!DO$23:'Yearly Emission'!DO28)</f>
        <v>97584793.268518299</v>
      </c>
      <c r="DS52">
        <f>SUM('Yearly Emission'!DP$23:'Yearly Emission'!DP28)</f>
        <v>45775669.187256806</v>
      </c>
      <c r="DT52">
        <f>SUM('Yearly Emission'!DQ$23:'Yearly Emission'!DQ28)</f>
        <v>223545446.57276046</v>
      </c>
      <c r="DU52">
        <f>SUM('Yearly Emission'!DR$23:'Yearly Emission'!DR28)</f>
        <v>0</v>
      </c>
      <c r="DV52">
        <f>SUM('Yearly Emission'!DS$23:'Yearly Emission'!DS28)</f>
        <v>2154270527.6547065</v>
      </c>
      <c r="DW52">
        <f>SUM('Yearly Emission'!DT$23:'Yearly Emission'!DT28)</f>
        <v>650169309.68518126</v>
      </c>
      <c r="DX52">
        <f>SUM('Yearly Emission'!DU$23:'Yearly Emission'!DU28)</f>
        <v>274513440.38334066</v>
      </c>
      <c r="DY52">
        <f>SUM('Yearly Emission'!DV$23:'Yearly Emission'!DV28)</f>
        <v>105649259.39408854</v>
      </c>
      <c r="DZ52">
        <f>SUM('Yearly Emission'!DW$23:'Yearly Emission'!DW28)</f>
        <v>1126170583.8681724</v>
      </c>
      <c r="EA52">
        <f>SUM('Yearly Emission'!DX$23:'Yearly Emission'!DX28)</f>
        <v>42456474.402021721</v>
      </c>
      <c r="EB52">
        <f>SUM('Yearly Emission'!DY$23:'Yearly Emission'!DY28)</f>
        <v>87662292.084772795</v>
      </c>
      <c r="EC52">
        <f>SUM('Yearly Emission'!DZ$23:'Yearly Emission'!DZ28)</f>
        <v>303646457.59297395</v>
      </c>
      <c r="ED52">
        <f>SUM('Yearly Emission'!EA$23:'Yearly Emission'!EA28)</f>
        <v>1322543134.3168807</v>
      </c>
      <c r="EE52">
        <f>SUM('Yearly Emission'!EB$23:'Yearly Emission'!EB28)</f>
        <v>180936771.99677879</v>
      </c>
      <c r="EF52">
        <f>SUM('Yearly Emission'!EC$23:'Yearly Emission'!EC28)</f>
        <v>365349273.22314352</v>
      </c>
      <c r="EG52">
        <f>SUM('Yearly Emission'!ED$23:'Yearly Emission'!ED28)</f>
        <v>41292561.50444068</v>
      </c>
      <c r="EH52">
        <f>SUM('Yearly Emission'!EE$23:'Yearly Emission'!EE28)</f>
        <v>111567495.00496306</v>
      </c>
      <c r="EI52">
        <f>SUM('Yearly Emission'!EF$23:'Yearly Emission'!EF28)</f>
        <v>195169586.53703699</v>
      </c>
      <c r="EJ52">
        <f>SUM('Yearly Emission'!EG$23:'Yearly Emission'!EG28)</f>
        <v>91551338.374513403</v>
      </c>
      <c r="EK52">
        <f>SUM('Yearly Emission'!EH$23:'Yearly Emission'!EH28)</f>
        <v>447090893.14552021</v>
      </c>
      <c r="EL52">
        <f>SUM('Yearly Emission'!EI$23:'Yearly Emission'!EI28)</f>
        <v>0</v>
      </c>
      <c r="EM52">
        <f>SUM('Yearly Emission'!EJ$23:'Yearly Emission'!EJ28)</f>
        <v>2937472789.2311139</v>
      </c>
      <c r="EN52">
        <f>SUM('Yearly Emission'!EK$23:'Yearly Emission'!EK28)</f>
        <v>746148102.56115127</v>
      </c>
      <c r="EO52">
        <f>SUM('Yearly Emission'!EL$23:'Yearly Emission'!EL28)</f>
        <v>391373057.25249106</v>
      </c>
      <c r="EP52">
        <f>SUM('Yearly Emission'!EM$23:'Yearly Emission'!EM28)</f>
        <v>154759437.46646163</v>
      </c>
      <c r="EQ52">
        <f>SUM('Yearly Emission'!EN$23:'Yearly Emission'!EN28)</f>
        <v>1689255875.8022594</v>
      </c>
      <c r="ER52">
        <f>SUM('Yearly Emission'!EO$23:'Yearly Emission'!EO28)</f>
        <v>63684711.6030325</v>
      </c>
      <c r="ES52">
        <f>SUM('Yearly Emission'!EP$23:'Yearly Emission'!EP28)</f>
        <v>120878214.23279567</v>
      </c>
      <c r="ET52">
        <f>SUM('Yearly Emission'!EQ$23:'Yearly Emission'!EQ28)</f>
        <v>455469686.38946056</v>
      </c>
      <c r="EU52">
        <f>SUM('Yearly Emission'!ER$23:'Yearly Emission'!ER28)</f>
        <v>1983814701.4753222</v>
      </c>
      <c r="EV52">
        <f>SUM('Yearly Emission'!ES$23:'Yearly Emission'!ES28)</f>
        <v>271405157.99516845</v>
      </c>
      <c r="EW52">
        <f>SUM('Yearly Emission'!ET$23:'Yearly Emission'!ET28)</f>
        <v>548023909.83471513</v>
      </c>
      <c r="EX52">
        <f>SUM('Yearly Emission'!EU$23:'Yearly Emission'!EU28)</f>
        <v>61938842.256660931</v>
      </c>
      <c r="EY52">
        <f>SUM('Yearly Emission'!EV$23:'Yearly Emission'!EV28)</f>
        <v>153025666.30655706</v>
      </c>
      <c r="EZ52">
        <f>SUM('Yearly Emission'!EW$23:'Yearly Emission'!EW28)</f>
        <v>292754379.80555546</v>
      </c>
      <c r="FA52">
        <f>SUM('Yearly Emission'!EX$23:'Yearly Emission'!EX28)</f>
        <v>137327007.56177044</v>
      </c>
      <c r="FB52">
        <f>SUM('Yearly Emission'!EY$23:'Yearly Emission'!EY28)</f>
        <v>670636339.71828032</v>
      </c>
      <c r="FC52">
        <f>SUM('Yearly Emission'!EZ$23:'Yearly Emission'!EZ28)</f>
        <v>0</v>
      </c>
      <c r="FD52">
        <f>SUM('Yearly Emission'!FA$23:'Yearly Emission'!FA28)</f>
        <v>3492456493.4680805</v>
      </c>
      <c r="FE52">
        <f>SUM('Yearly Emission'!FB$23:'Yearly Emission'!FB28)</f>
        <v>837427375.35974741</v>
      </c>
      <c r="FF52">
        <f>SUM('Yearly Emission'!FC$23:'Yearly Emission'!FC28)</f>
        <v>483112039.41167152</v>
      </c>
      <c r="FG52">
        <f>SUM('Yearly Emission'!FD$23:'Yearly Emission'!FD28)</f>
        <v>192133365.8350544</v>
      </c>
      <c r="FH52">
        <f>SUM('Yearly Emission'!FE$23:'Yearly Emission'!FE28)</f>
        <v>2252341167.7363482</v>
      </c>
      <c r="FI52">
        <f>SUM('Yearly Emission'!FF$23:'Yearly Emission'!FF28)</f>
        <v>84912948.804043353</v>
      </c>
      <c r="FJ52">
        <f>SUM('Yearly Emission'!FG$23:'Yearly Emission'!FG28)</f>
        <v>145416275.53794682</v>
      </c>
      <c r="FK52">
        <f>SUM('Yearly Emission'!FH$23:'Yearly Emission'!FH28)</f>
        <v>578449592.83272839</v>
      </c>
      <c r="FL52">
        <f>SUM('Yearly Emission'!FI$23:'Yearly Emission'!FI28)</f>
        <v>2645086268.63376</v>
      </c>
      <c r="FM52">
        <f>SUM('Yearly Emission'!FJ$23:'Yearly Emission'!FJ28)</f>
        <v>355846453.05087256</v>
      </c>
      <c r="FN52">
        <f>SUM('Yearly Emission'!FK$23:'Yearly Emission'!FK28)</f>
        <v>730698546.44628811</v>
      </c>
      <c r="FO52">
        <f>SUM('Yearly Emission'!FL$23:'Yearly Emission'!FL28)</f>
        <v>78952026.461807281</v>
      </c>
      <c r="FP52">
        <f>SUM('Yearly Emission'!FM$23:'Yearly Emission'!FM28)</f>
        <v>189227222.5833984</v>
      </c>
      <c r="FQ52">
        <f>SUM('Yearly Emission'!FN$23:'Yearly Emission'!FN28)</f>
        <v>390339173.07407391</v>
      </c>
      <c r="FR52">
        <f>SUM('Yearly Emission'!FO$23:'Yearly Emission'!FO28)</f>
        <v>183102676.74902707</v>
      </c>
      <c r="FS52">
        <f>SUM('Yearly Emission'!FP$23:'Yearly Emission'!FP28)</f>
        <v>894181786.29104161</v>
      </c>
      <c r="FT52">
        <f>SUM('Yearly Emission'!FQ$23:'Yearly Emission'!FQ28)</f>
        <v>0</v>
      </c>
      <c r="FU52">
        <f>SUM('Yearly Emission'!FR$23:'Yearly Emission'!FR28)</f>
        <v>0</v>
      </c>
      <c r="FV52">
        <f>SUM('Yearly Emission'!FS$23:'Yearly Emission'!FS28)</f>
        <v>12195</v>
      </c>
      <c r="FW52">
        <f>SUM('Yearly Emission'!FT$23:'Yearly Emission'!FT28)</f>
        <v>0</v>
      </c>
      <c r="FX52">
        <f>SUM('Yearly Emission'!FU$23:'Yearly Emission'!FU28)</f>
        <v>0</v>
      </c>
      <c r="FY52">
        <f>SUM('Yearly Emission'!FV$23:'Yearly Emission'!FV28)</f>
        <v>0</v>
      </c>
      <c r="FZ52">
        <f>SUM('Yearly Emission'!FW$23:'Yearly Emission'!FW28)</f>
        <v>0</v>
      </c>
      <c r="GA52">
        <f>SUM('Yearly Emission'!FX$23:'Yearly Emission'!FX28)</f>
        <v>0</v>
      </c>
      <c r="GB52">
        <f>SUM('Yearly Emission'!FY$23:'Yearly Emission'!FY28)</f>
        <v>0</v>
      </c>
      <c r="GC52">
        <f>SUM('Yearly Emission'!FZ$23:'Yearly Emission'!FZ28)</f>
        <v>0</v>
      </c>
      <c r="GD52">
        <f>SUM('Yearly Emission'!GA$23:'Yearly Emission'!GA28)</f>
        <v>0</v>
      </c>
      <c r="GE52">
        <f>SUM('Yearly Emission'!GB$23:'Yearly Emission'!GB28)</f>
        <v>0</v>
      </c>
      <c r="GF52">
        <f>SUM('Yearly Emission'!GC$23:'Yearly Emission'!GC28)</f>
        <v>0</v>
      </c>
      <c r="GG52">
        <f>SUM('Yearly Emission'!GD$23:'Yearly Emission'!GD28)</f>
        <v>0</v>
      </c>
      <c r="GH52">
        <f>SUM('Yearly Emission'!GE$23:'Yearly Emission'!GE28)</f>
        <v>0</v>
      </c>
      <c r="GI52">
        <f>SUM('Yearly Emission'!GF$23:'Yearly Emission'!GF28)</f>
        <v>0</v>
      </c>
      <c r="GJ52">
        <f>SUM('Yearly Emission'!GG$23:'Yearly Emission'!GG28)</f>
        <v>0</v>
      </c>
      <c r="GK52">
        <f>SUM('Yearly Emission'!GH$23:'Yearly Emission'!GH28)</f>
        <v>0</v>
      </c>
      <c r="GL52">
        <f>SUM('Yearly Emission'!GI$23:'Yearly Emission'!GI28)</f>
        <v>0</v>
      </c>
      <c r="GM52">
        <f>SUM('Yearly Emission'!GJ$23:'Yearly Emission'!GJ28)</f>
        <v>0</v>
      </c>
      <c r="GN52">
        <f>SUM('Yearly Emission'!GK$23:'Yearly Emission'!GK28)</f>
        <v>1083369727.442944</v>
      </c>
      <c r="GO52">
        <f>SUM('Yearly Emission'!GL$23:'Yearly Emission'!GL28)</f>
        <v>382649276.11425018</v>
      </c>
      <c r="GP52">
        <f>SUM('Yearly Emission'!GM$23:'Yearly Emission'!GM28)</f>
        <v>163322976.84113657</v>
      </c>
      <c r="GQ52">
        <f>SUM('Yearly Emission'!GN$23:'Yearly Emission'!GN28)</f>
        <v>68360831.23479341</v>
      </c>
      <c r="GR52">
        <f>SUM('Yearly Emission'!GO$23:'Yearly Emission'!GO28)</f>
        <v>443129996.43975568</v>
      </c>
      <c r="GS52">
        <f>SUM('Yearly Emission'!GP$23:'Yearly Emission'!GP28)</f>
        <v>13606416.939343568</v>
      </c>
      <c r="GT52">
        <f>SUM('Yearly Emission'!GQ$23:'Yearly Emission'!GQ28)</f>
        <v>42408538.216671087</v>
      </c>
      <c r="GU52">
        <f>SUM('Yearly Emission'!GR$23:'Yearly Emission'!GR28)</f>
        <v>319454409.19935143</v>
      </c>
      <c r="GV52">
        <f>SUM('Yearly Emission'!GS$23:'Yearly Emission'!GS28)</f>
        <v>1000543223.771113</v>
      </c>
      <c r="GW52">
        <f>SUM('Yearly Emission'!GT$23:'Yearly Emission'!GT28)</f>
        <v>124290659.43995744</v>
      </c>
      <c r="GX52">
        <f>SUM('Yearly Emission'!GU$23:'Yearly Emission'!GU28)</f>
        <v>220651115.5661366</v>
      </c>
      <c r="GY52">
        <f>SUM('Yearly Emission'!GV$23:'Yearly Emission'!GV28)</f>
        <v>26391707.002482109</v>
      </c>
      <c r="GZ52">
        <f>SUM('Yearly Emission'!GW$23:'Yearly Emission'!GW28)</f>
        <v>46745497.018935978</v>
      </c>
      <c r="HA52">
        <f>SUM('Yearly Emission'!GX$23:'Yearly Emission'!GX28)</f>
        <v>102761003.67015612</v>
      </c>
      <c r="HB52">
        <f>SUM('Yearly Emission'!GY$23:'Yearly Emission'!GY28)</f>
        <v>56538637.322230592</v>
      </c>
      <c r="HC52">
        <f>SUM('Yearly Emission'!GZ$23:'Yearly Emission'!GZ28)</f>
        <v>314332347.75651169</v>
      </c>
      <c r="HD52">
        <f>SUM('Yearly Emission'!HA$23:'Yearly Emission'!HA28)</f>
        <v>0</v>
      </c>
      <c r="HE52">
        <f>SUM('Yearly Emission'!HB$23:'Yearly Emission'!HB28)</f>
        <v>2166739454.8858876</v>
      </c>
      <c r="HF52">
        <f>SUM('Yearly Emission'!HC$23:'Yearly Emission'!HC28)</f>
        <v>765235354.7668376</v>
      </c>
      <c r="HG52">
        <f>SUM('Yearly Emission'!HD$23:'Yearly Emission'!HD28)</f>
        <v>268630524.97782063</v>
      </c>
      <c r="HH52">
        <f>SUM('Yearly Emission'!HE$23:'Yearly Emission'!HE28)</f>
        <v>134171920.02426758</v>
      </c>
      <c r="HI52">
        <f>SUM('Yearly Emission'!HF$23:'Yearly Emission'!HF28)</f>
        <v>886259992.87951088</v>
      </c>
      <c r="HJ52">
        <f>SUM('Yearly Emission'!HG$23:'Yearly Emission'!HG28)</f>
        <v>27212833.878687091</v>
      </c>
      <c r="HK52">
        <f>SUM('Yearly Emission'!HH$23:'Yearly Emission'!HH28)</f>
        <v>84817076.433342293</v>
      </c>
      <c r="HL52">
        <f>SUM('Yearly Emission'!HI$23:'Yearly Emission'!HI28)</f>
        <v>638908818.39870393</v>
      </c>
      <c r="HM52">
        <f>SUM('Yearly Emission'!HJ$23:'Yearly Emission'!HJ28)</f>
        <v>2001086447.5422268</v>
      </c>
      <c r="HN52">
        <f>SUM('Yearly Emission'!HK$23:'Yearly Emission'!HK28)</f>
        <v>248581318.87991488</v>
      </c>
      <c r="HO52">
        <f>SUM('Yearly Emission'!HL$23:'Yearly Emission'!HL28)</f>
        <v>441302231.1322732</v>
      </c>
      <c r="HP52">
        <f>SUM('Yearly Emission'!HM$23:'Yearly Emission'!HM28)</f>
        <v>52783414.004964255</v>
      </c>
      <c r="HQ52">
        <f>SUM('Yearly Emission'!HN$23:'Yearly Emission'!HN28)</f>
        <v>93490994.037871957</v>
      </c>
      <c r="HR52">
        <f>SUM('Yearly Emission'!HO$23:'Yearly Emission'!HO28)</f>
        <v>205522007.340312</v>
      </c>
      <c r="HS52">
        <f>SUM('Yearly Emission'!HP$23:'Yearly Emission'!HP28)</f>
        <v>113077274.6444613</v>
      </c>
      <c r="HT52">
        <f>SUM('Yearly Emission'!HQ$23:'Yearly Emission'!HQ28)</f>
        <v>628664695.51302385</v>
      </c>
      <c r="HU52">
        <f>SUM('Yearly Emission'!HR$23:'Yearly Emission'!HR28)</f>
        <v>0</v>
      </c>
      <c r="HV52">
        <f>SUM('Yearly Emission'!HS$23:'Yearly Emission'!HS28)</f>
        <v>3207885576.5485048</v>
      </c>
      <c r="HW52">
        <f>SUM('Yearly Emission'!HT$23:'Yearly Emission'!HT28)</f>
        <v>1075134049.4000196</v>
      </c>
      <c r="HX52">
        <f>SUM('Yearly Emission'!HU$23:'Yearly Emission'!HU28)</f>
        <v>345837939.30796278</v>
      </c>
      <c r="HY52">
        <f>SUM('Yearly Emission'!HV$23:'Yearly Emission'!HV28)</f>
        <v>181896978.13129255</v>
      </c>
      <c r="HZ52">
        <f>SUM('Yearly Emission'!HW$23:'Yearly Emission'!HW28)</f>
        <v>1329389989.3192675</v>
      </c>
      <c r="IA52">
        <f>SUM('Yearly Emission'!HX$23:'Yearly Emission'!HX28)</f>
        <v>38759388.223717853</v>
      </c>
      <c r="IB52">
        <f>SUM('Yearly Emission'!HY$23:'Yearly Emission'!HY28)</f>
        <v>112846782.26522553</v>
      </c>
      <c r="IC52">
        <f>SUM('Yearly Emission'!HZ$23:'Yearly Emission'!HZ28)</f>
        <v>912225624.20447934</v>
      </c>
      <c r="ID52">
        <f>SUM('Yearly Emission'!IA$23:'Yearly Emission'!IA28)</f>
        <v>3001629671.3133326</v>
      </c>
      <c r="IE52">
        <f>SUM('Yearly Emission'!IB$23:'Yearly Emission'!IB28)</f>
        <v>372871978.31987166</v>
      </c>
      <c r="IF52">
        <f>SUM('Yearly Emission'!IC$23:'Yearly Emission'!IC28)</f>
        <v>596363671.64264154</v>
      </c>
      <c r="IG52">
        <f>SUM('Yearly Emission'!ID$23:'Yearly Emission'!ID28)</f>
        <v>79175121.007446408</v>
      </c>
      <c r="IH52">
        <f>SUM('Yearly Emission'!IE$23:'Yearly Emission'!IE28)</f>
        <v>140236491.05680794</v>
      </c>
      <c r="II52">
        <f>SUM('Yearly Emission'!IF$23:'Yearly Emission'!IF28)</f>
        <v>308283011.01046741</v>
      </c>
      <c r="IJ52">
        <f>SUM('Yearly Emission'!IG$23:'Yearly Emission'!IG28)</f>
        <v>169615911.96669134</v>
      </c>
      <c r="IK52">
        <f>SUM('Yearly Emission'!IH$23:'Yearly Emission'!IH28)</f>
        <v>942997043.26953495</v>
      </c>
      <c r="IL52">
        <f>SUM('Yearly Emission'!II$23:'Yearly Emission'!II28)</f>
        <v>0</v>
      </c>
      <c r="IM52">
        <f>SUM('Yearly Emission'!IJ$23:'Yearly Emission'!IJ28)</f>
        <v>3950518494.3371425</v>
      </c>
      <c r="IN52">
        <f>SUM('Yearly Emission'!IK$23:'Yearly Emission'!IK28)</f>
        <v>1304319406.7693202</v>
      </c>
      <c r="IO52">
        <f>SUM('Yearly Emission'!IL$23:'Yearly Emission'!IL28)</f>
        <v>420299371.05476779</v>
      </c>
      <c r="IP52">
        <f>SUM('Yearly Emission'!IM$23:'Yearly Emission'!IM28)</f>
        <v>214057208.50930458</v>
      </c>
      <c r="IQ52">
        <f>SUM('Yearly Emission'!IN$23:'Yearly Emission'!IN28)</f>
        <v>1682976077.497812</v>
      </c>
      <c r="IR52">
        <f>SUM('Yearly Emission'!IO$23:'Yearly Emission'!IO28)</f>
        <v>48060196.798954621</v>
      </c>
      <c r="IS52">
        <f>SUM('Yearly Emission'!IP$23:'Yearly Emission'!IP28)</f>
        <v>132313926.57852754</v>
      </c>
      <c r="IT52">
        <f>SUM('Yearly Emission'!IQ$23:'Yearly Emission'!IQ28)</f>
        <v>1097135304.7354829</v>
      </c>
      <c r="IU52">
        <f>SUM('Yearly Emission'!IR$23:'Yearly Emission'!IR28)</f>
        <v>3757456607.1870837</v>
      </c>
      <c r="IV52">
        <f>SUM('Yearly Emission'!IS$23:'Yearly Emission'!IS28)</f>
        <v>497162637.75982893</v>
      </c>
      <c r="IW52">
        <f>SUM('Yearly Emission'!IT$23:'Yearly Emission'!IT28)</f>
        <v>697897807.04228783</v>
      </c>
      <c r="IX52">
        <f>SUM('Yearly Emission'!IU$23:'Yearly Emission'!IU28)</f>
        <v>105566828.00992858</v>
      </c>
      <c r="IY52">
        <f>SUM('Yearly Emission'!IV$23:'Yearly Emission'!IV28)</f>
        <v>175097105.93105143</v>
      </c>
      <c r="IZ52">
        <f>SUM('Yearly Emission'!IW$23:'Yearly Emission'!IW28)</f>
        <v>411044014.68062413</v>
      </c>
      <c r="JA52">
        <f>SUM('Yearly Emission'!IX$23:'Yearly Emission'!IX28)</f>
        <v>226154549.28892234</v>
      </c>
      <c r="JB52">
        <f>SUM('Yearly Emission'!IY$23:'Yearly Emission'!IY28)</f>
        <v>1235030320.3393953</v>
      </c>
    </row>
    <row r="53" spans="1:262" x14ac:dyDescent="0.25">
      <c r="D53">
        <v>2036</v>
      </c>
      <c r="E53">
        <f>SUM('Yearly Emission'!B$21:'Yearly Emission'!B29)</f>
        <v>0</v>
      </c>
      <c r="F53">
        <f>SUM('Yearly Emission'!C$21:'Yearly Emission'!C29)</f>
        <v>0</v>
      </c>
      <c r="G53">
        <f>SUM('Yearly Emission'!D$21:'Yearly Emission'!D29)</f>
        <v>0</v>
      </c>
      <c r="H53">
        <f>SUM('Yearly Emission'!E$21:'Yearly Emission'!E29)</f>
        <v>0</v>
      </c>
      <c r="I53">
        <f>SUM('Yearly Emission'!F$21:'Yearly Emission'!F29)</f>
        <v>0</v>
      </c>
      <c r="J53">
        <f>SUM('Yearly Emission'!G$21:'Yearly Emission'!G29)</f>
        <v>0</v>
      </c>
      <c r="K53">
        <f>SUM('Yearly Emission'!H$21:'Yearly Emission'!H29)</f>
        <v>0</v>
      </c>
      <c r="L53">
        <f>SUM('Yearly Emission'!I$21:'Yearly Emission'!I29)</f>
        <v>0</v>
      </c>
      <c r="M53">
        <f>SUM('Yearly Emission'!J$21:'Yearly Emission'!J29)</f>
        <v>0</v>
      </c>
      <c r="N53">
        <f>SUM('Yearly Emission'!K$21:'Yearly Emission'!K29)</f>
        <v>0</v>
      </c>
      <c r="O53">
        <f>SUM('Yearly Emission'!L$21:'Yearly Emission'!L29)</f>
        <v>0</v>
      </c>
      <c r="P53">
        <f>SUM('Yearly Emission'!M$21:'Yearly Emission'!M29)</f>
        <v>0</v>
      </c>
      <c r="Q53">
        <f>SUM('Yearly Emission'!N$21:'Yearly Emission'!N29)</f>
        <v>0</v>
      </c>
      <c r="R53">
        <f>SUM('Yearly Emission'!O$21:'Yearly Emission'!O29)</f>
        <v>0</v>
      </c>
      <c r="S53">
        <f>SUM('Yearly Emission'!P$21:'Yearly Emission'!P29)</f>
        <v>0</v>
      </c>
      <c r="T53">
        <f>SUM('Yearly Emission'!Q$21:'Yearly Emission'!Q29)</f>
        <v>0</v>
      </c>
      <c r="V53">
        <f>SUM('Yearly Emission'!S$23:'Yearly Emission'!S29)</f>
        <v>969253337.70899773</v>
      </c>
      <c r="W53">
        <f>SUM('Yearly Emission'!T$23:'Yearly Emission'!T29)</f>
        <v>342241768.58920634</v>
      </c>
      <c r="X53">
        <f>SUM('Yearly Emission'!U$23:'Yearly Emission'!U29)</f>
        <v>96995393.05324766</v>
      </c>
      <c r="Y53">
        <f>SUM('Yearly Emission'!V$23:'Yearly Emission'!V29)</f>
        <v>54422553.884844892</v>
      </c>
      <c r="Z53">
        <f>SUM('Yearly Emission'!W$23:'Yearly Emission'!W29)</f>
        <v>617300499.30130684</v>
      </c>
      <c r="AA53">
        <f>SUM('Yearly Emission'!X$23:'Yearly Emission'!X29)</f>
        <v>17798445.417578254</v>
      </c>
      <c r="AB53">
        <f>SUM('Yearly Emission'!Y$23:'Yearly Emission'!Y29)</f>
        <v>39946638.863508672</v>
      </c>
      <c r="AC53">
        <f>SUM('Yearly Emission'!Z$23:'Yearly Emission'!Z29)</f>
        <v>126056949.34186442</v>
      </c>
      <c r="AD53">
        <f>SUM('Yearly Emission'!AA$23:'Yearly Emission'!AA29)</f>
        <v>714163670.64203167</v>
      </c>
      <c r="AE53">
        <f>SUM('Yearly Emission'!AB$23:'Yearly Emission'!AB29)</f>
        <v>84209737.296047956</v>
      </c>
      <c r="AF53">
        <f>SUM('Yearly Emission'!AC$23:'Yearly Emission'!AC29)</f>
        <v>103216864.3550283</v>
      </c>
      <c r="AG53">
        <f>SUM('Yearly Emission'!AD$23:'Yearly Emission'!AD29)</f>
        <v>17539690.844259501</v>
      </c>
      <c r="AH53">
        <f>SUM('Yearly Emission'!AE$23:'Yearly Emission'!AE29)</f>
        <v>49500944.150786221</v>
      </c>
      <c r="AI53">
        <f>SUM('Yearly Emission'!AF$23:'Yearly Emission'!AF29)</f>
        <v>41124673.292845532</v>
      </c>
      <c r="AJ53">
        <f>SUM('Yearly Emission'!AG$23:'Yearly Emission'!AG29)</f>
        <v>32230932.87275438</v>
      </c>
      <c r="AK53">
        <f>SUM('Yearly Emission'!AH$23:'Yearly Emission'!AH29)</f>
        <v>202029702.78008366</v>
      </c>
      <c r="AL53">
        <f>SUM('Yearly Emission'!AI$23:'Yearly Emission'!AI29)</f>
        <v>0</v>
      </c>
      <c r="AM53">
        <f>SUM('Yearly Emission'!AJ$23:'Yearly Emission'!AJ29)</f>
        <v>1938506675.4179983</v>
      </c>
      <c r="AN53">
        <f>SUM('Yearly Emission'!AK$23:'Yearly Emission'!AK29)</f>
        <v>682623396.28746819</v>
      </c>
      <c r="AO53">
        <f>SUM('Yearly Emission'!AL$23:'Yearly Emission'!AL29)</f>
        <v>177726021.22132984</v>
      </c>
      <c r="AP53">
        <f>SUM('Yearly Emission'!AM$23:'Yearly Emission'!AM29)</f>
        <v>108845107.7696898</v>
      </c>
      <c r="AQ53">
        <f>SUM('Yearly Emission'!AN$23:'Yearly Emission'!AN29)</f>
        <v>1234600998.6026115</v>
      </c>
      <c r="AR53">
        <f>SUM('Yearly Emission'!AO$23:'Yearly Emission'!AO29)</f>
        <v>35596890.835156515</v>
      </c>
      <c r="AS53">
        <f>SUM('Yearly Emission'!AP$23:'Yearly Emission'!AP29)</f>
        <v>73115962.651997358</v>
      </c>
      <c r="AT53">
        <f>SUM('Yearly Emission'!AQ$23:'Yearly Emission'!AQ29)</f>
        <v>252113898.68372872</v>
      </c>
      <c r="AU53">
        <f>SUM('Yearly Emission'!AR$23:'Yearly Emission'!AR29)</f>
        <v>1428327341.2840624</v>
      </c>
      <c r="AV53">
        <f>SUM('Yearly Emission'!AS$23:'Yearly Emission'!AS29)</f>
        <v>168419474.59209615</v>
      </c>
      <c r="AW53">
        <f>SUM('Yearly Emission'!AT$23:'Yearly Emission'!AT29)</f>
        <v>206433728.71005654</v>
      </c>
      <c r="AX53">
        <f>SUM('Yearly Emission'!AU$23:'Yearly Emission'!AU29)</f>
        <v>35079381.688518994</v>
      </c>
      <c r="AY53">
        <f>SUM('Yearly Emission'!AV$23:'Yearly Emission'!AV29)</f>
        <v>99001888.301572502</v>
      </c>
      <c r="AZ53">
        <f>SUM('Yearly Emission'!AW$23:'Yearly Emission'!AW29)</f>
        <v>82249346.58569102</v>
      </c>
      <c r="BA53">
        <f>SUM('Yearly Emission'!AX$23:'Yearly Emission'!AX29)</f>
        <v>64461865.745508678</v>
      </c>
      <c r="BB53">
        <f>SUM('Yearly Emission'!AY$23:'Yearly Emission'!AY29)</f>
        <v>404059405.56016725</v>
      </c>
      <c r="BC53">
        <f>SUM('Yearly Emission'!AZ$23:'Yearly Emission'!AZ29)</f>
        <v>0</v>
      </c>
      <c r="BD53">
        <f>SUM('Yearly Emission'!BA$23:'Yearly Emission'!BA29)</f>
        <v>2705756511.1662312</v>
      </c>
      <c r="BE53">
        <f>SUM('Yearly Emission'!BB$23:'Yearly Emission'!BB29)</f>
        <v>1015652695.5826424</v>
      </c>
      <c r="BF53">
        <f>SUM('Yearly Emission'!BC$23:'Yearly Emission'!BC29)</f>
        <v>251685670.82154644</v>
      </c>
      <c r="BG53">
        <f>SUM('Yearly Emission'!BD$23:'Yearly Emission'!BD29)</f>
        <v>160119694.17456064</v>
      </c>
      <c r="BH53">
        <f>SUM('Yearly Emission'!BE$23:'Yearly Emission'!BE29)</f>
        <v>1851901497.9039183</v>
      </c>
      <c r="BI53">
        <f>SUM('Yearly Emission'!BF$23:'Yearly Emission'!BF29)</f>
        <v>53395336.252734676</v>
      </c>
      <c r="BJ53">
        <f>SUM('Yearly Emission'!BG$23:'Yearly Emission'!BG29)</f>
        <v>96204730.748827755</v>
      </c>
      <c r="BK53">
        <f>SUM('Yearly Emission'!BH$23:'Yearly Emission'!BH29)</f>
        <v>378170848.02559346</v>
      </c>
      <c r="BL53">
        <f>SUM('Yearly Emission'!BI$23:'Yearly Emission'!BI29)</f>
        <v>2142491011.926096</v>
      </c>
      <c r="BM53">
        <f>SUM('Yearly Emission'!BJ$23:'Yearly Emission'!BJ29)</f>
        <v>252629211.88814396</v>
      </c>
      <c r="BN53">
        <f>SUM('Yearly Emission'!BK$23:'Yearly Emission'!BK29)</f>
        <v>309650593.06508493</v>
      </c>
      <c r="BO53">
        <f>SUM('Yearly Emission'!BL$23:'Yearly Emission'!BL29)</f>
        <v>52619072.532778449</v>
      </c>
      <c r="BP53">
        <f>SUM('Yearly Emission'!BM$23:'Yearly Emission'!BM29)</f>
        <v>148502832.45235896</v>
      </c>
      <c r="BQ53">
        <f>SUM('Yearly Emission'!BN$23:'Yearly Emission'!BN29)</f>
        <v>123374019.87853672</v>
      </c>
      <c r="BR53">
        <f>SUM('Yearly Emission'!BO$23:'Yearly Emission'!BO29)</f>
        <v>96692798.618263006</v>
      </c>
      <c r="BS53">
        <f>SUM('Yearly Emission'!BP$23:'Yearly Emission'!BP29)</f>
        <v>606089108.34025037</v>
      </c>
      <c r="BT53">
        <f>SUM('Yearly Emission'!BQ$23:'Yearly Emission'!BQ29)</f>
        <v>0</v>
      </c>
      <c r="BU53">
        <f>SUM('Yearly Emission'!BR$23:'Yearly Emission'!BR29)</f>
        <v>3335767785.0666542</v>
      </c>
      <c r="BV53">
        <f>SUM('Yearly Emission'!BS$23:'Yearly Emission'!BS29)</f>
        <v>1275267147.185288</v>
      </c>
      <c r="BW53">
        <f>SUM('Yearly Emission'!BT$23:'Yearly Emission'!BT29)</f>
        <v>310912448.53164154</v>
      </c>
      <c r="BX53">
        <f>SUM('Yearly Emission'!BU$23:'Yearly Emission'!BU29)</f>
        <v>198694387.31741038</v>
      </c>
      <c r="BY53">
        <f>SUM('Yearly Emission'!BV$23:'Yearly Emission'!BV29)</f>
        <v>2469201997.205225</v>
      </c>
      <c r="BZ53">
        <f>SUM('Yearly Emission'!BW$23:'Yearly Emission'!BW29)</f>
        <v>71193781.670312971</v>
      </c>
      <c r="CA53">
        <f>SUM('Yearly Emission'!BX$23:'Yearly Emission'!BX29)</f>
        <v>117591598.7573089</v>
      </c>
      <c r="CB53">
        <f>SUM('Yearly Emission'!BY$23:'Yearly Emission'!BY29)</f>
        <v>504227797.36745769</v>
      </c>
      <c r="CC53">
        <f>SUM('Yearly Emission'!BZ$23:'Yearly Emission'!BZ29)</f>
        <v>2856654682.5681257</v>
      </c>
      <c r="CD53">
        <f>SUM('Yearly Emission'!CA$23:'Yearly Emission'!CA29)</f>
        <v>336838949.1841923</v>
      </c>
      <c r="CE53">
        <f>SUM('Yearly Emission'!CB$23:'Yearly Emission'!CB29)</f>
        <v>412867457.42011327</v>
      </c>
      <c r="CF53">
        <f>SUM('Yearly Emission'!CC$23:'Yearly Emission'!CC29)</f>
        <v>70158763.377037883</v>
      </c>
      <c r="CG53">
        <f>SUM('Yearly Emission'!CD$23:'Yearly Emission'!CD29)</f>
        <v>198003776.60314518</v>
      </c>
      <c r="CH53">
        <f>SUM('Yearly Emission'!CE$23:'Yearly Emission'!CE29)</f>
        <v>164498693.17138216</v>
      </c>
      <c r="CI53">
        <f>SUM('Yearly Emission'!CF$23:'Yearly Emission'!CF29)</f>
        <v>128923731.49101728</v>
      </c>
      <c r="CJ53">
        <f>SUM('Yearly Emission'!CG$23:'Yearly Emission'!CG29)</f>
        <v>808118811.12033439</v>
      </c>
      <c r="CK53">
        <f>SUM('Yearly Emission'!CH$23:'Yearly Emission'!CH29)</f>
        <v>0</v>
      </c>
      <c r="CL53">
        <f>SUM('Yearly Emission'!CI$23:'Yearly Emission'!CI29)</f>
        <v>0</v>
      </c>
      <c r="CM53">
        <f>SUM('Yearly Emission'!CJ$23:'Yearly Emission'!CJ29)</f>
        <v>14231</v>
      </c>
      <c r="CN53">
        <f>SUM('Yearly Emission'!CK$23:'Yearly Emission'!CK29)</f>
        <v>0</v>
      </c>
      <c r="CO53">
        <f>SUM('Yearly Emission'!CL$23:'Yearly Emission'!CL29)</f>
        <v>0</v>
      </c>
      <c r="CP53">
        <f>SUM('Yearly Emission'!CM$23:'Yearly Emission'!CM29)</f>
        <v>0</v>
      </c>
      <c r="CQ53">
        <f>SUM('Yearly Emission'!CN$23:'Yearly Emission'!CN29)</f>
        <v>0</v>
      </c>
      <c r="CR53">
        <f>SUM('Yearly Emission'!CO$23:'Yearly Emission'!CO29)</f>
        <v>0</v>
      </c>
      <c r="CS53">
        <f>SUM('Yearly Emission'!CP$23:'Yearly Emission'!CP29)</f>
        <v>0</v>
      </c>
      <c r="CT53">
        <f>SUM('Yearly Emission'!CQ$23:'Yearly Emission'!CQ29)</f>
        <v>0</v>
      </c>
      <c r="CU53">
        <f>SUM('Yearly Emission'!CR$23:'Yearly Emission'!CR29)</f>
        <v>0</v>
      </c>
      <c r="CV53">
        <f>SUM('Yearly Emission'!CS$23:'Yearly Emission'!CS29)</f>
        <v>0</v>
      </c>
      <c r="CW53">
        <f>SUM('Yearly Emission'!CT$23:'Yearly Emission'!CT29)</f>
        <v>0</v>
      </c>
      <c r="CX53">
        <f>SUM('Yearly Emission'!CU$23:'Yearly Emission'!CU29)</f>
        <v>0</v>
      </c>
      <c r="CY53">
        <f>SUM('Yearly Emission'!CV$23:'Yearly Emission'!CV29)</f>
        <v>0</v>
      </c>
      <c r="CZ53">
        <f>SUM('Yearly Emission'!CW$23:'Yearly Emission'!CW29)</f>
        <v>0</v>
      </c>
      <c r="DA53">
        <f>SUM('Yearly Emission'!CX$23:'Yearly Emission'!CX29)</f>
        <v>0</v>
      </c>
      <c r="DB53">
        <f>SUM('Yearly Emission'!CY$23:'Yearly Emission'!CY29)</f>
        <v>0</v>
      </c>
      <c r="DC53">
        <f>SUM('Yearly Emission'!CZ$23:'Yearly Emission'!CZ29)</f>
        <v>0</v>
      </c>
      <c r="DD53">
        <f>SUM('Yearly Emission'!DA$23:'Yearly Emission'!DA29)</f>
        <v>0</v>
      </c>
      <c r="DE53">
        <f>SUM('Yearly Emission'!DB$23:'Yearly Emission'!DB29)</f>
        <v>1465531880.1500781</v>
      </c>
      <c r="DF53">
        <f>SUM('Yearly Emission'!DC$23:'Yearly Emission'!DC29)</f>
        <v>518051895.47838026</v>
      </c>
      <c r="DG53">
        <f>SUM('Yearly Emission'!DD$23:'Yearly Emission'!DD29)</f>
        <v>157653823.51418915</v>
      </c>
      <c r="DH53">
        <f>SUM('Yearly Emission'!DE$23:'Yearly Emission'!DE29)</f>
        <v>71448305.507632732</v>
      </c>
      <c r="DI53">
        <f>SUM('Yearly Emission'!DF$23:'Yearly Emission'!DF29)</f>
        <v>773309096.78406918</v>
      </c>
      <c r="DJ53">
        <f>SUM('Yearly Emission'!DG$23:'Yearly Emission'!DG29)</f>
        <v>31088424.348494757</v>
      </c>
      <c r="DK53">
        <f>SUM('Yearly Emission'!DH$23:'Yearly Emission'!DH29)</f>
        <v>61831764.668152995</v>
      </c>
      <c r="DL53">
        <f>SUM('Yearly Emission'!DI$23:'Yearly Emission'!DI29)</f>
        <v>210084085.69755176</v>
      </c>
      <c r="DM53">
        <f>SUM('Yearly Emission'!DJ$23:'Yearly Emission'!DJ29)</f>
        <v>978936145.1677047</v>
      </c>
      <c r="DN53">
        <f>SUM('Yearly Emission'!DK$23:'Yearly Emission'!DK29)</f>
        <v>127314637.97348051</v>
      </c>
      <c r="DO53">
        <f>SUM('Yearly Emission'!DL$23:'Yearly Emission'!DL29)</f>
        <v>267345510.3838304</v>
      </c>
      <c r="DP53">
        <f>SUM('Yearly Emission'!DM$23:'Yearly Emission'!DM29)</f>
        <v>28903788.475105494</v>
      </c>
      <c r="DQ53">
        <f>SUM('Yearly Emission'!DN$23:'Yearly Emission'!DN29)</f>
        <v>80924262.034259498</v>
      </c>
      <c r="DR53">
        <f>SUM('Yearly Emission'!DO$23:'Yearly Emission'!DO29)</f>
        <v>139079983.76629704</v>
      </c>
      <c r="DS53">
        <f>SUM('Yearly Emission'!DP$23:'Yearly Emission'!DP29)</f>
        <v>69066086.111053482</v>
      </c>
      <c r="DT53">
        <f>SUM('Yearly Emission'!DQ$23:'Yearly Emission'!DQ29)</f>
        <v>334167444.28427863</v>
      </c>
      <c r="DU53">
        <f>SUM('Yearly Emission'!DR$23:'Yearly Emission'!DR29)</f>
        <v>0</v>
      </c>
      <c r="DV53">
        <f>SUM('Yearly Emission'!DS$23:'Yearly Emission'!DS29)</f>
        <v>2771423450.5428915</v>
      </c>
      <c r="DW53">
        <f>SUM('Yearly Emission'!DT$23:'Yearly Emission'!DT29)</f>
        <v>918879662.94710827</v>
      </c>
      <c r="DX53">
        <f>SUM('Yearly Emission'!DU$23:'Yearly Emission'!DU29)</f>
        <v>274513440.38334066</v>
      </c>
      <c r="DY53">
        <f>SUM('Yearly Emission'!DV$23:'Yearly Emission'!DV29)</f>
        <v>134212854.60682362</v>
      </c>
      <c r="DZ53">
        <f>SUM('Yearly Emission'!DW$23:'Yearly Emission'!DW29)</f>
        <v>1546618193.5681381</v>
      </c>
      <c r="EA53">
        <f>SUM('Yearly Emission'!DX$23:'Yearly Emission'!DX29)</f>
        <v>62176848.696989432</v>
      </c>
      <c r="EB53">
        <f>SUM('Yearly Emission'!DY$23:'Yearly Emission'!DY29)</f>
        <v>107411082.69686741</v>
      </c>
      <c r="EC53">
        <f>SUM('Yearly Emission'!DZ$23:'Yearly Emission'!DZ29)</f>
        <v>420168171.3951031</v>
      </c>
      <c r="ED53">
        <f>SUM('Yearly Emission'!EA$23:'Yearly Emission'!EA29)</f>
        <v>1957872290.3354106</v>
      </c>
      <c r="EE53">
        <f>SUM('Yearly Emission'!EB$23:'Yearly Emission'!EB29)</f>
        <v>254629275.94696093</v>
      </c>
      <c r="EF53">
        <f>SUM('Yearly Emission'!EC$23:'Yearly Emission'!EC29)</f>
        <v>534691020.76765931</v>
      </c>
      <c r="EG53">
        <f>SUM('Yearly Emission'!ED$23:'Yearly Emission'!ED29)</f>
        <v>57807576.950211003</v>
      </c>
      <c r="EH53">
        <f>SUM('Yearly Emission'!EE$23:'Yearly Emission'!EE29)</f>
        <v>161643222.37736282</v>
      </c>
      <c r="EI53">
        <f>SUM('Yearly Emission'!EF$23:'Yearly Emission'!EF29)</f>
        <v>278159967.53259456</v>
      </c>
      <c r="EJ53">
        <f>SUM('Yearly Emission'!EG$23:'Yearly Emission'!EG29)</f>
        <v>138132172.22210675</v>
      </c>
      <c r="EK53">
        <f>SUM('Yearly Emission'!EH$23:'Yearly Emission'!EH29)</f>
        <v>668334888.56855583</v>
      </c>
      <c r="EL53">
        <f>SUM('Yearly Emission'!EI$23:'Yearly Emission'!EI29)</f>
        <v>0</v>
      </c>
      <c r="EM53">
        <f>SUM('Yearly Emission'!EJ$23:'Yearly Emission'!EJ29)</f>
        <v>3555622487.7866402</v>
      </c>
      <c r="EN53">
        <f>SUM('Yearly Emission'!EK$23:'Yearly Emission'!EK29)</f>
        <v>1015143794.5477425</v>
      </c>
      <c r="EO53">
        <f>SUM('Yearly Emission'!EL$23:'Yearly Emission'!EL29)</f>
        <v>391373057.25249106</v>
      </c>
      <c r="EP53">
        <f>SUM('Yearly Emission'!EM$23:'Yearly Emission'!EM29)</f>
        <v>183366648.03875184</v>
      </c>
      <c r="EQ53">
        <f>SUM('Yearly Emission'!EN$23:'Yearly Emission'!EN29)</f>
        <v>2319927290.3522091</v>
      </c>
      <c r="ER53">
        <f>SUM('Yearly Emission'!EO$23:'Yearly Emission'!EO29)</f>
        <v>93265273.045484155</v>
      </c>
      <c r="ES53">
        <f>SUM('Yearly Emission'!EP$23:'Yearly Emission'!EP29)</f>
        <v>140668783.54743165</v>
      </c>
      <c r="ET53">
        <f>SUM('Yearly Emission'!EQ$23:'Yearly Emission'!EQ29)</f>
        <v>607652372.51932037</v>
      </c>
      <c r="EU53">
        <f>SUM('Yearly Emission'!ER$23:'Yearly Emission'!ER29)</f>
        <v>2936808435.5031137</v>
      </c>
      <c r="EV53">
        <f>SUM('Yearly Emission'!ES$23:'Yearly Emission'!ES29)</f>
        <v>379190779.80675811</v>
      </c>
      <c r="EW53">
        <f>SUM('Yearly Emission'!ET$23:'Yearly Emission'!ET29)</f>
        <v>802036531.15148938</v>
      </c>
      <c r="EX53">
        <f>SUM('Yearly Emission'!EU$23:'Yearly Emission'!EU29)</f>
        <v>84265016.349591628</v>
      </c>
      <c r="EY53">
        <f>SUM('Yearly Emission'!EV$23:'Yearly Emission'!EV29)</f>
        <v>211567519.39292455</v>
      </c>
      <c r="EZ53">
        <f>SUM('Yearly Emission'!EW$23:'Yearly Emission'!EW29)</f>
        <v>417239951.29889143</v>
      </c>
      <c r="FA53">
        <f>SUM('Yearly Emission'!EX$23:'Yearly Emission'!EX29)</f>
        <v>207198258.33316058</v>
      </c>
      <c r="FB53">
        <f>SUM('Yearly Emission'!EY$23:'Yearly Emission'!EY29)</f>
        <v>1002502332.8528345</v>
      </c>
      <c r="FC53">
        <f>SUM('Yearly Emission'!EZ$23:'Yearly Emission'!EZ29)</f>
        <v>0</v>
      </c>
      <c r="FD53">
        <f>SUM('Yearly Emission'!FA$23:'Yearly Emission'!FA29)</f>
        <v>4111543952.2702103</v>
      </c>
      <c r="FE53">
        <f>SUM('Yearly Emission'!FB$23:'Yearly Emission'!FB29)</f>
        <v>1106701603.1825671</v>
      </c>
      <c r="FF53">
        <f>SUM('Yearly Emission'!FC$23:'Yearly Emission'!FC29)</f>
        <v>483112039.41167152</v>
      </c>
      <c r="FG53">
        <f>SUM('Yearly Emission'!FD$23:'Yearly Emission'!FD29)</f>
        <v>220783761.85388795</v>
      </c>
      <c r="FH53">
        <f>SUM('Yearly Emission'!FE$23:'Yearly Emission'!FE29)</f>
        <v>2948021875.0457721</v>
      </c>
      <c r="FI53">
        <f>SUM('Yearly Emission'!FF$23:'Yearly Emission'!FF29)</f>
        <v>124131653.00400928</v>
      </c>
      <c r="FJ53">
        <f>SUM('Yearly Emission'!FG$23:'Yearly Emission'!FG29)</f>
        <v>165246270.69350913</v>
      </c>
      <c r="FK53">
        <f>SUM('Yearly Emission'!FH$23:'Yearly Emission'!FH29)</f>
        <v>730756456.53741765</v>
      </c>
      <c r="FL53">
        <f>SUM('Yearly Emission'!FI$23:'Yearly Emission'!FI29)</f>
        <v>3915744580.6708145</v>
      </c>
      <c r="FM53">
        <f>SUM('Yearly Emission'!FJ$23:'Yearly Emission'!FJ29)</f>
        <v>463704631.72964561</v>
      </c>
      <c r="FN53">
        <f>SUM('Yearly Emission'!FK$23:'Yearly Emission'!FK29)</f>
        <v>1069382041.5353209</v>
      </c>
      <c r="FO53">
        <f>SUM('Yearly Emission'!FL$23:'Yearly Emission'!FL29)</f>
        <v>101295492.59261347</v>
      </c>
      <c r="FP53">
        <f>SUM('Yearly Emission'!FM$23:'Yearly Emission'!FM29)</f>
        <v>247820488.25960904</v>
      </c>
      <c r="FQ53">
        <f>SUM('Yearly Emission'!FN$23:'Yearly Emission'!FN29)</f>
        <v>548132315.50410748</v>
      </c>
      <c r="FR53">
        <f>SUM('Yearly Emission'!FO$23:'Yearly Emission'!FO29)</f>
        <v>276264344.44421387</v>
      </c>
      <c r="FS53">
        <f>SUM('Yearly Emission'!FP$23:'Yearly Emission'!FP29)</f>
        <v>1336669777.137114</v>
      </c>
      <c r="FT53">
        <f>SUM('Yearly Emission'!FQ$23:'Yearly Emission'!FQ29)</f>
        <v>0</v>
      </c>
      <c r="FU53">
        <f>SUM('Yearly Emission'!FR$23:'Yearly Emission'!FR29)</f>
        <v>0</v>
      </c>
      <c r="FV53">
        <f>SUM('Yearly Emission'!FS$23:'Yearly Emission'!FS29)</f>
        <v>14231</v>
      </c>
      <c r="FW53">
        <f>SUM('Yearly Emission'!FT$23:'Yearly Emission'!FT29)</f>
        <v>0</v>
      </c>
      <c r="FX53">
        <f>SUM('Yearly Emission'!FU$23:'Yearly Emission'!FU29)</f>
        <v>0</v>
      </c>
      <c r="FY53">
        <f>SUM('Yearly Emission'!FV$23:'Yearly Emission'!FV29)</f>
        <v>0</v>
      </c>
      <c r="FZ53">
        <f>SUM('Yearly Emission'!FW$23:'Yearly Emission'!FW29)</f>
        <v>0</v>
      </c>
      <c r="GA53">
        <f>SUM('Yearly Emission'!FX$23:'Yearly Emission'!FX29)</f>
        <v>0</v>
      </c>
      <c r="GB53">
        <f>SUM('Yearly Emission'!FY$23:'Yearly Emission'!FY29)</f>
        <v>0</v>
      </c>
      <c r="GC53">
        <f>SUM('Yearly Emission'!FZ$23:'Yearly Emission'!FZ29)</f>
        <v>0</v>
      </c>
      <c r="GD53">
        <f>SUM('Yearly Emission'!GA$23:'Yearly Emission'!GA29)</f>
        <v>0</v>
      </c>
      <c r="GE53">
        <f>SUM('Yearly Emission'!GB$23:'Yearly Emission'!GB29)</f>
        <v>0</v>
      </c>
      <c r="GF53">
        <f>SUM('Yearly Emission'!GC$23:'Yearly Emission'!GC29)</f>
        <v>0</v>
      </c>
      <c r="GG53">
        <f>SUM('Yearly Emission'!GD$23:'Yearly Emission'!GD29)</f>
        <v>0</v>
      </c>
      <c r="GH53">
        <f>SUM('Yearly Emission'!GE$23:'Yearly Emission'!GE29)</f>
        <v>0</v>
      </c>
      <c r="GI53">
        <f>SUM('Yearly Emission'!GF$23:'Yearly Emission'!GF29)</f>
        <v>0</v>
      </c>
      <c r="GJ53">
        <f>SUM('Yearly Emission'!GG$23:'Yearly Emission'!GG29)</f>
        <v>0</v>
      </c>
      <c r="GK53">
        <f>SUM('Yearly Emission'!GH$23:'Yearly Emission'!GH29)</f>
        <v>0</v>
      </c>
      <c r="GL53">
        <f>SUM('Yearly Emission'!GI$23:'Yearly Emission'!GI29)</f>
        <v>0</v>
      </c>
      <c r="GM53">
        <f>SUM('Yearly Emission'!GJ$23:'Yearly Emission'!GJ29)</f>
        <v>0</v>
      </c>
      <c r="GN53">
        <f>SUM('Yearly Emission'!GK$23:'Yearly Emission'!GK29)</f>
        <v>1524808772.0191877</v>
      </c>
      <c r="GO53">
        <f>SUM('Yearly Emission'!GL$23:'Yearly Emission'!GL29)</f>
        <v>548901172.34338248</v>
      </c>
      <c r="GP53">
        <f>SUM('Yearly Emission'!GM$23:'Yearly Emission'!GM29)</f>
        <v>232794171.09555957</v>
      </c>
      <c r="GQ53">
        <f>SUM('Yearly Emission'!GN$23:'Yearly Emission'!GN29)</f>
        <v>94303801.568112463</v>
      </c>
      <c r="GR53">
        <f>SUM('Yearly Emission'!GO$23:'Yearly Emission'!GO29)</f>
        <v>621920468.34773135</v>
      </c>
      <c r="GS53">
        <f>SUM('Yearly Emission'!GP$23:'Yearly Emission'!GP29)</f>
        <v>19144964.525452606</v>
      </c>
      <c r="GT53">
        <f>SUM('Yearly Emission'!GQ$23:'Yearly Emission'!GQ29)</f>
        <v>60474964.782671213</v>
      </c>
      <c r="GU53">
        <f>SUM('Yearly Emission'!GR$23:'Yearly Emission'!GR29)</f>
        <v>451386087.40112609</v>
      </c>
      <c r="GV53">
        <f>SUM('Yearly Emission'!GS$23:'Yearly Emission'!GS29)</f>
        <v>1456098470.3277326</v>
      </c>
      <c r="GW53">
        <f>SUM('Yearly Emission'!GT$23:'Yearly Emission'!GT29)</f>
        <v>180304633.66212165</v>
      </c>
      <c r="GX53">
        <f>SUM('Yearly Emission'!GU$23:'Yearly Emission'!GU29)</f>
        <v>305192542.40254301</v>
      </c>
      <c r="GY53">
        <f>SUM('Yearly Emission'!GV$23:'Yearly Emission'!GV29)</f>
        <v>39407050.772986613</v>
      </c>
      <c r="GZ53">
        <f>SUM('Yearly Emission'!GW$23:'Yearly Emission'!GW29)</f>
        <v>71229932.751860633</v>
      </c>
      <c r="HA53">
        <f>SUM('Yearly Emission'!GX$23:'Yearly Emission'!GX29)</f>
        <v>147903427.04299971</v>
      </c>
      <c r="HB53">
        <f>SUM('Yearly Emission'!GY$23:'Yearly Emission'!GY29)</f>
        <v>86603999.916659445</v>
      </c>
      <c r="HC53">
        <f>SUM('Yearly Emission'!GZ$23:'Yearly Emission'!GZ29)</f>
        <v>462478941.11564434</v>
      </c>
      <c r="HD53">
        <f>SUM('Yearly Emission'!HA$23:'Yearly Emission'!HA29)</f>
        <v>0</v>
      </c>
      <c r="HE53">
        <f>SUM('Yearly Emission'!HB$23:'Yearly Emission'!HB29)</f>
        <v>3034934338.4438725</v>
      </c>
      <c r="HF53">
        <f>SUM('Yearly Emission'!HC$23:'Yearly Emission'!HC29)</f>
        <v>1097738969.7924342</v>
      </c>
      <c r="HG53">
        <f>SUM('Yearly Emission'!HD$23:'Yearly Emission'!HD29)</f>
        <v>414133007.80481601</v>
      </c>
      <c r="HH53">
        <f>SUM('Yearly Emission'!HE$23:'Yearly Emission'!HE29)</f>
        <v>167756036.30814236</v>
      </c>
      <c r="HI53">
        <f>SUM('Yearly Emission'!HF$23:'Yearly Emission'!HF29)</f>
        <v>1243840936.6954622</v>
      </c>
      <c r="HJ53">
        <f>SUM('Yearly Emission'!HG$23:'Yearly Emission'!HG29)</f>
        <v>36965508.015537426</v>
      </c>
      <c r="HK53">
        <f>SUM('Yearly Emission'!HH$23:'Yearly Emission'!HH29)</f>
        <v>120949929.56534261</v>
      </c>
      <c r="HL53">
        <f>SUM('Yearly Emission'!HI$23:'Yearly Emission'!HI29)</f>
        <v>896786115.24412298</v>
      </c>
      <c r="HM53">
        <f>SUM('Yearly Emission'!HJ$23:'Yearly Emission'!HJ29)</f>
        <v>2912196940.6554632</v>
      </c>
      <c r="HN53">
        <f>SUM('Yearly Emission'!HK$23:'Yearly Emission'!HK29)</f>
        <v>360609267.32424307</v>
      </c>
      <c r="HO53">
        <f>SUM('Yearly Emission'!HL$23:'Yearly Emission'!HL29)</f>
        <v>559141313.9896121</v>
      </c>
      <c r="HP53">
        <f>SUM('Yearly Emission'!HM$23:'Yearly Emission'!HM29)</f>
        <v>78814101.545973271</v>
      </c>
      <c r="HQ53">
        <f>SUM('Yearly Emission'!HN$23:'Yearly Emission'!HN29)</f>
        <v>142459865.50372136</v>
      </c>
      <c r="HR53">
        <f>SUM('Yearly Emission'!HO$23:'Yearly Emission'!HO29)</f>
        <v>295806854.08599907</v>
      </c>
      <c r="HS53">
        <f>SUM('Yearly Emission'!HP$23:'Yearly Emission'!HP29)</f>
        <v>173207999.83331877</v>
      </c>
      <c r="HT53">
        <f>SUM('Yearly Emission'!HQ$23:'Yearly Emission'!HQ29)</f>
        <v>924957882.23128974</v>
      </c>
      <c r="HU53">
        <f>SUM('Yearly Emission'!HR$23:'Yearly Emission'!HR29)</f>
        <v>0</v>
      </c>
      <c r="HV53">
        <f>SUM('Yearly Emission'!HS$23:'Yearly Emission'!HS29)</f>
        <v>4076810183.5130129</v>
      </c>
      <c r="HW53">
        <f>SUM('Yearly Emission'!HT$23:'Yearly Emission'!HT29)</f>
        <v>1422008329.2165377</v>
      </c>
      <c r="HX53">
        <f>SUM('Yearly Emission'!HU$23:'Yearly Emission'!HU29)</f>
        <v>491462150.01386952</v>
      </c>
      <c r="HY53">
        <f>SUM('Yearly Emission'!HV$23:'Yearly Emission'!HV29)</f>
        <v>215531882.85133028</v>
      </c>
      <c r="HZ53">
        <f>SUM('Yearly Emission'!HW$23:'Yearly Emission'!HW29)</f>
        <v>1730785165.4672461</v>
      </c>
      <c r="IA53">
        <f>SUM('Yearly Emission'!HX$23:'Yearly Emission'!HX29)</f>
        <v>48521838.016680852</v>
      </c>
      <c r="IB53">
        <f>SUM('Yearly Emission'!HY$23:'Yearly Emission'!HY29)</f>
        <v>152173038.72523418</v>
      </c>
      <c r="IC53">
        <f>SUM('Yearly Emission'!HZ$23:'Yearly Emission'!HZ29)</f>
        <v>1170336915.8841648</v>
      </c>
      <c r="ID53">
        <f>SUM('Yearly Emission'!IA$23:'Yearly Emission'!IA29)</f>
        <v>4128860040.3146348</v>
      </c>
      <c r="IE53">
        <f>SUM('Yearly Emission'!IB$23:'Yearly Emission'!IB29)</f>
        <v>511906501.27110863</v>
      </c>
      <c r="IF53">
        <f>SUM('Yearly Emission'!IC$23:'Yearly Emission'!IC29)</f>
        <v>714359127.72578788</v>
      </c>
      <c r="IG53">
        <f>SUM('Yearly Emission'!ID$23:'Yearly Emission'!ID29)</f>
        <v>118221152.31895992</v>
      </c>
      <c r="IH53">
        <f>SUM('Yearly Emission'!IE$23:'Yearly Emission'!IE29)</f>
        <v>213689798.2555818</v>
      </c>
      <c r="II53">
        <f>SUM('Yearly Emission'!IF$23:'Yearly Emission'!IF29)</f>
        <v>416052819.92004919</v>
      </c>
      <c r="IJ53">
        <f>SUM('Yearly Emission'!IG$23:'Yearly Emission'!IG29)</f>
        <v>259811999.74997789</v>
      </c>
      <c r="IK53">
        <f>SUM('Yearly Emission'!IH$23:'Yearly Emission'!IH29)</f>
        <v>1372733674.5746703</v>
      </c>
      <c r="IL53">
        <f>SUM('Yearly Emission'!II$23:'Yearly Emission'!II29)</f>
        <v>0</v>
      </c>
      <c r="IM53">
        <f>SUM('Yearly Emission'!IJ$23:'Yearly Emission'!IJ29)</f>
        <v>4820161533.8448343</v>
      </c>
      <c r="IN53">
        <f>SUM('Yearly Emission'!IK$23:'Yearly Emission'!IK29)</f>
        <v>1651444473.3074219</v>
      </c>
      <c r="IO53">
        <f>SUM('Yearly Emission'!IL$23:'Yearly Emission'!IL29)</f>
        <v>566043302.03276587</v>
      </c>
      <c r="IP53">
        <f>SUM('Yearly Emission'!IM$23:'Yearly Emission'!IM29)</f>
        <v>247738690.98077908</v>
      </c>
      <c r="IQ53">
        <f>SUM('Yearly Emission'!IN$23:'Yearly Emission'!IN29)</f>
        <v>2084648504.3858633</v>
      </c>
      <c r="IR53">
        <f>SUM('Yearly Emission'!IO$23:'Yearly Emission'!IO29)</f>
        <v>57832336.706437945</v>
      </c>
      <c r="IS53">
        <f>SUM('Yearly Emission'!IP$23:'Yearly Emission'!IP29)</f>
        <v>171669249.01486737</v>
      </c>
      <c r="IT53">
        <f>SUM('Yearly Emission'!IQ$23:'Yearly Emission'!IQ29)</f>
        <v>1355469391.1330929</v>
      </c>
      <c r="IU53">
        <f>SUM('Yearly Emission'!IR$23:'Yearly Emission'!IR29)</f>
        <v>4885366317.4164133</v>
      </c>
      <c r="IV53">
        <f>SUM('Yearly Emission'!IS$23:'Yearly Emission'!IS29)</f>
        <v>636275385.66378522</v>
      </c>
      <c r="IW53">
        <f>SUM('Yearly Emission'!IT$23:'Yearly Emission'!IT29)</f>
        <v>816036224.56399512</v>
      </c>
      <c r="IX53">
        <f>SUM('Yearly Emission'!IU$23:'Yearly Emission'!IU29)</f>
        <v>146199062.48767748</v>
      </c>
      <c r="IY53">
        <f>SUM('Yearly Emission'!IV$23:'Yearly Emission'!IV29)</f>
        <v>260801245.1960403</v>
      </c>
      <c r="IZ53">
        <f>SUM('Yearly Emission'!IW$23:'Yearly Emission'!IW29)</f>
        <v>518877731.10034502</v>
      </c>
      <c r="JA53">
        <f>SUM('Yearly Emission'!IX$23:'Yearly Emission'!IX29)</f>
        <v>333452615.58348924</v>
      </c>
      <c r="JB53">
        <f>SUM('Yearly Emission'!IY$23:'Yearly Emission'!IY29)</f>
        <v>1664973566.3714104</v>
      </c>
    </row>
    <row r="54" spans="1:262" x14ac:dyDescent="0.25">
      <c r="A54" t="s">
        <v>89</v>
      </c>
      <c r="D54">
        <v>2037</v>
      </c>
      <c r="E54">
        <f>SUM('Yearly Emission'!B$21:'Yearly Emission'!B30)</f>
        <v>0</v>
      </c>
      <c r="F54">
        <f>SUM('Yearly Emission'!C$21:'Yearly Emission'!C30)</f>
        <v>0</v>
      </c>
      <c r="G54">
        <f>SUM('Yearly Emission'!D$21:'Yearly Emission'!D30)</f>
        <v>0</v>
      </c>
      <c r="H54">
        <f>SUM('Yearly Emission'!E$21:'Yearly Emission'!E30)</f>
        <v>0</v>
      </c>
      <c r="I54">
        <f>SUM('Yearly Emission'!F$21:'Yearly Emission'!F30)</f>
        <v>0</v>
      </c>
      <c r="J54">
        <f>SUM('Yearly Emission'!G$21:'Yearly Emission'!G30)</f>
        <v>0</v>
      </c>
      <c r="K54">
        <f>SUM('Yearly Emission'!H$21:'Yearly Emission'!H30)</f>
        <v>0</v>
      </c>
      <c r="L54">
        <f>SUM('Yearly Emission'!I$21:'Yearly Emission'!I30)</f>
        <v>0</v>
      </c>
      <c r="M54">
        <f>SUM('Yearly Emission'!J$21:'Yearly Emission'!J30)</f>
        <v>0</v>
      </c>
      <c r="N54">
        <f>SUM('Yearly Emission'!K$21:'Yearly Emission'!K30)</f>
        <v>0</v>
      </c>
      <c r="O54">
        <f>SUM('Yearly Emission'!L$21:'Yearly Emission'!L30)</f>
        <v>0</v>
      </c>
      <c r="P54">
        <f>SUM('Yearly Emission'!M$21:'Yearly Emission'!M30)</f>
        <v>0</v>
      </c>
      <c r="Q54">
        <f>SUM('Yearly Emission'!N$21:'Yearly Emission'!N30)</f>
        <v>0</v>
      </c>
      <c r="R54">
        <f>SUM('Yearly Emission'!O$21:'Yearly Emission'!O30)</f>
        <v>0</v>
      </c>
      <c r="S54">
        <f>SUM('Yearly Emission'!P$21:'Yearly Emission'!P30)</f>
        <v>0</v>
      </c>
      <c r="T54">
        <f>SUM('Yearly Emission'!Q$21:'Yearly Emission'!Q30)</f>
        <v>0</v>
      </c>
      <c r="V54">
        <f>SUM('Yearly Emission'!S$23:'Yearly Emission'!S30)</f>
        <v>1186240935.638494</v>
      </c>
      <c r="W54">
        <f>SUM('Yearly Emission'!T$23:'Yearly Emission'!T30)</f>
        <v>443414456.86390972</v>
      </c>
      <c r="X54">
        <f>SUM('Yearly Emission'!U$23:'Yearly Emission'!U30)</f>
        <v>96995393.05324766</v>
      </c>
      <c r="Y54">
        <f>SUM('Yearly Emission'!V$23:'Yearly Emission'!V30)</f>
        <v>68367698.621809542</v>
      </c>
      <c r="Z54">
        <f>SUM('Yearly Emission'!W$23:'Yearly Emission'!W30)</f>
        <v>789645276.50551343</v>
      </c>
      <c r="AA54">
        <f>SUM('Yearly Emission'!X$23:'Yearly Emission'!X30)</f>
        <v>23633204.144277919</v>
      </c>
      <c r="AB54">
        <f>SUM('Yearly Emission'!Y$23:'Yearly Emission'!Y30)</f>
        <v>46092257.348903939</v>
      </c>
      <c r="AC54">
        <f>SUM('Yearly Emission'!Z$23:'Yearly Emission'!Z30)</f>
        <v>161807938.10271341</v>
      </c>
      <c r="AD54">
        <f>SUM('Yearly Emission'!AA$23:'Yearly Emission'!AA30)</f>
        <v>933495864.47786999</v>
      </c>
      <c r="AE54">
        <f>SUM('Yearly Emission'!AB$23:'Yearly Emission'!AB30)</f>
        <v>111098782.33081536</v>
      </c>
      <c r="AF54">
        <f>SUM('Yearly Emission'!AC$23:'Yearly Emission'!AC30)</f>
        <v>137476535.98990515</v>
      </c>
      <c r="AG54">
        <f>SUM('Yearly Emission'!AD$23:'Yearly Emission'!AD30)</f>
        <v>22712089.097602032</v>
      </c>
      <c r="AH54">
        <f>SUM('Yearly Emission'!AE$23:'Yearly Emission'!AE30)</f>
        <v>65226044.306254014</v>
      </c>
      <c r="AI54">
        <f>SUM('Yearly Emission'!AF$23:'Yearly Emission'!AF30)</f>
        <v>58759549.524352998</v>
      </c>
      <c r="AJ54">
        <f>SUM('Yearly Emission'!AG$23:'Yearly Emission'!AG30)</f>
        <v>42275911.233802348</v>
      </c>
      <c r="AK54">
        <f>SUM('Yearly Emission'!AH$23:'Yearly Emission'!AH30)</f>
        <v>270657081.57192898</v>
      </c>
      <c r="AL54">
        <f>SUM('Yearly Emission'!AI$23:'Yearly Emission'!AI30)</f>
        <v>0</v>
      </c>
      <c r="AM54">
        <f>SUM('Yearly Emission'!AJ$23:'Yearly Emission'!AJ30)</f>
        <v>2156188276.9225755</v>
      </c>
      <c r="AN54">
        <f>SUM('Yearly Emission'!AK$23:'Yearly Emission'!AK30)</f>
        <v>886522222.27333498</v>
      </c>
      <c r="AO54">
        <f>SUM('Yearly Emission'!AL$23:'Yearly Emission'!AL30)</f>
        <v>177726021.22132984</v>
      </c>
      <c r="AP54">
        <f>SUM('Yearly Emission'!AM$23:'Yearly Emission'!AM30)</f>
        <v>136735397.24361911</v>
      </c>
      <c r="AQ54">
        <f>SUM('Yearly Emission'!AN$23:'Yearly Emission'!AN30)</f>
        <v>1579290553.0110247</v>
      </c>
      <c r="AR54">
        <f>SUM('Yearly Emission'!AO$23:'Yearly Emission'!AO30)</f>
        <v>47266408.288555846</v>
      </c>
      <c r="AS54">
        <f>SUM('Yearly Emission'!AP$23:'Yearly Emission'!AP30)</f>
        <v>79292262.794616744</v>
      </c>
      <c r="AT54">
        <f>SUM('Yearly Emission'!AQ$23:'Yearly Emission'!AQ30)</f>
        <v>323615876.20542669</v>
      </c>
      <c r="AU54">
        <f>SUM('Yearly Emission'!AR$23:'Yearly Emission'!AR30)</f>
        <v>1866991728.95574</v>
      </c>
      <c r="AV54">
        <f>SUM('Yearly Emission'!AS$23:'Yearly Emission'!AS30)</f>
        <v>222197564.66163108</v>
      </c>
      <c r="AW54">
        <f>SUM('Yearly Emission'!AT$23:'Yearly Emission'!AT30)</f>
        <v>274953071.97981036</v>
      </c>
      <c r="AX54">
        <f>SUM('Yearly Emission'!AU$23:'Yearly Emission'!AU30)</f>
        <v>45424178.195204064</v>
      </c>
      <c r="AY54">
        <f>SUM('Yearly Emission'!AV$23:'Yearly Emission'!AV30)</f>
        <v>130452088.61250809</v>
      </c>
      <c r="AZ54">
        <f>SUM('Yearly Emission'!AW$23:'Yearly Emission'!AW30)</f>
        <v>117519099.04870594</v>
      </c>
      <c r="BA54">
        <f>SUM('Yearly Emission'!AX$23:'Yearly Emission'!AX30)</f>
        <v>84551822.467604578</v>
      </c>
      <c r="BB54">
        <f>SUM('Yearly Emission'!AY$23:'Yearly Emission'!AY30)</f>
        <v>541314163.143857</v>
      </c>
      <c r="BC54">
        <f>SUM('Yearly Emission'!AZ$23:'Yearly Emission'!AZ30)</f>
        <v>0</v>
      </c>
      <c r="BD54">
        <f>SUM('Yearly Emission'!BA$23:'Yearly Emission'!BA30)</f>
        <v>2924131551.1956263</v>
      </c>
      <c r="BE54">
        <f>SUM('Yearly Emission'!BB$23:'Yearly Emission'!BB30)</f>
        <v>1311263806.4699659</v>
      </c>
      <c r="BF54">
        <f>SUM('Yearly Emission'!BC$23:'Yearly Emission'!BC30)</f>
        <v>251685670.82154644</v>
      </c>
      <c r="BG54">
        <f>SUM('Yearly Emission'!BD$23:'Yearly Emission'!BD30)</f>
        <v>194666423.57643527</v>
      </c>
      <c r="BH54">
        <f>SUM('Yearly Emission'!BE$23:'Yearly Emission'!BE30)</f>
        <v>2368935829.5165377</v>
      </c>
      <c r="BI54">
        <f>SUM('Yearly Emission'!BF$23:'Yearly Emission'!BF30)</f>
        <v>70899612.432833672</v>
      </c>
      <c r="BJ54">
        <f>SUM('Yearly Emission'!BG$23:'Yearly Emission'!BG30)</f>
        <v>102411210.51925386</v>
      </c>
      <c r="BK54">
        <f>SUM('Yearly Emission'!BH$23:'Yearly Emission'!BH30)</f>
        <v>485423814.30814058</v>
      </c>
      <c r="BL54">
        <f>SUM('Yearly Emission'!BI$23:'Yearly Emission'!BI30)</f>
        <v>2800487593.4336128</v>
      </c>
      <c r="BM54">
        <f>SUM('Yearly Emission'!BJ$23:'Yearly Emission'!BJ30)</f>
        <v>333296346.99244642</v>
      </c>
      <c r="BN54">
        <f>SUM('Yearly Emission'!BK$23:'Yearly Emission'!BK30)</f>
        <v>412429607.96971554</v>
      </c>
      <c r="BO54">
        <f>SUM('Yearly Emission'!BL$23:'Yearly Emission'!BL30)</f>
        <v>68136267.292806044</v>
      </c>
      <c r="BP54">
        <f>SUM('Yearly Emission'!BM$23:'Yearly Emission'!BM30)</f>
        <v>195678132.91876245</v>
      </c>
      <c r="BQ54">
        <f>SUM('Yearly Emission'!BN$23:'Yearly Emission'!BN30)</f>
        <v>176278648.57305908</v>
      </c>
      <c r="BR54">
        <f>SUM('Yearly Emission'!BO$23:'Yearly Emission'!BO30)</f>
        <v>126827733.7014069</v>
      </c>
      <c r="BS54">
        <f>SUM('Yearly Emission'!BP$23:'Yearly Emission'!BP30)</f>
        <v>811971244.71578622</v>
      </c>
      <c r="BT54">
        <f>SUM('Yearly Emission'!BQ$23:'Yearly Emission'!BQ30)</f>
        <v>0</v>
      </c>
      <c r="BU54">
        <f>SUM('Yearly Emission'!BR$23:'Yearly Emission'!BR30)</f>
        <v>3554828795.4155827</v>
      </c>
      <c r="BV54">
        <f>SUM('Yearly Emission'!BS$23:'Yearly Emission'!BS30)</f>
        <v>1576938066.8438847</v>
      </c>
      <c r="BW54">
        <f>SUM('Yearly Emission'!BT$23:'Yearly Emission'!BT30)</f>
        <v>310912448.53164154</v>
      </c>
      <c r="BX54">
        <f>SUM('Yearly Emission'!BU$23:'Yearly Emission'!BU30)</f>
        <v>233277057.23981902</v>
      </c>
      <c r="BY54">
        <f>SUM('Yearly Emission'!BV$23:'Yearly Emission'!BV30)</f>
        <v>3047379470.776351</v>
      </c>
      <c r="BZ54">
        <f>SUM('Yearly Emission'!BW$23:'Yearly Emission'!BW30)</f>
        <v>94532816.577111632</v>
      </c>
      <c r="CA54">
        <f>SUM('Yearly Emission'!BX$23:'Yearly Emission'!BX30)</f>
        <v>123827784.61030675</v>
      </c>
      <c r="CB54">
        <f>SUM('Yearly Emission'!BY$23:'Yearly Emission'!BY30)</f>
        <v>628694258.78742898</v>
      </c>
      <c r="CC54">
        <f>SUM('Yearly Emission'!BZ$23:'Yearly Emission'!BZ30)</f>
        <v>3733983457.9114819</v>
      </c>
      <c r="CD54">
        <f>SUM('Yearly Emission'!CA$23:'Yearly Emission'!CA30)</f>
        <v>444395129.32326227</v>
      </c>
      <c r="CE54">
        <f>SUM('Yearly Emission'!CB$23:'Yearly Emission'!CB30)</f>
        <v>549906143.95962059</v>
      </c>
      <c r="CF54">
        <f>SUM('Yearly Emission'!CC$23:'Yearly Emission'!CC30)</f>
        <v>89129971.193344295</v>
      </c>
      <c r="CG54">
        <f>SUM('Yearly Emission'!CD$23:'Yearly Emission'!CD30)</f>
        <v>260904177.22501644</v>
      </c>
      <c r="CH54">
        <f>SUM('Yearly Emission'!CE$23:'Yearly Emission'!CE30)</f>
        <v>235038198.09741199</v>
      </c>
      <c r="CI54">
        <f>SUM('Yearly Emission'!CF$23:'Yearly Emission'!CF30)</f>
        <v>169103644.93520907</v>
      </c>
      <c r="CJ54">
        <f>SUM('Yearly Emission'!CG$23:'Yearly Emission'!CG30)</f>
        <v>1082628326.287715</v>
      </c>
      <c r="CK54">
        <f>SUM('Yearly Emission'!CH$23:'Yearly Emission'!CH30)</f>
        <v>0</v>
      </c>
      <c r="CL54">
        <f>SUM('Yearly Emission'!CI$23:'Yearly Emission'!CI30)</f>
        <v>0</v>
      </c>
      <c r="CM54">
        <f>SUM('Yearly Emission'!CJ$23:'Yearly Emission'!CJ30)</f>
        <v>16268</v>
      </c>
      <c r="CN54">
        <f>SUM('Yearly Emission'!CK$23:'Yearly Emission'!CK30)</f>
        <v>0</v>
      </c>
      <c r="CO54">
        <f>SUM('Yearly Emission'!CL$23:'Yearly Emission'!CL30)</f>
        <v>0</v>
      </c>
      <c r="CP54">
        <f>SUM('Yearly Emission'!CM$23:'Yearly Emission'!CM30)</f>
        <v>0</v>
      </c>
      <c r="CQ54">
        <f>SUM('Yearly Emission'!CN$23:'Yearly Emission'!CN30)</f>
        <v>0</v>
      </c>
      <c r="CR54">
        <f>SUM('Yearly Emission'!CO$23:'Yearly Emission'!CO30)</f>
        <v>0</v>
      </c>
      <c r="CS54">
        <f>SUM('Yearly Emission'!CP$23:'Yearly Emission'!CP30)</f>
        <v>0</v>
      </c>
      <c r="CT54">
        <f>SUM('Yearly Emission'!CQ$23:'Yearly Emission'!CQ30)</f>
        <v>0</v>
      </c>
      <c r="CU54">
        <f>SUM('Yearly Emission'!CR$23:'Yearly Emission'!CR30)</f>
        <v>0</v>
      </c>
      <c r="CV54">
        <f>SUM('Yearly Emission'!CS$23:'Yearly Emission'!CS30)</f>
        <v>0</v>
      </c>
      <c r="CW54">
        <f>SUM('Yearly Emission'!CT$23:'Yearly Emission'!CT30)</f>
        <v>0</v>
      </c>
      <c r="CX54">
        <f>SUM('Yearly Emission'!CU$23:'Yearly Emission'!CU30)</f>
        <v>0</v>
      </c>
      <c r="CY54">
        <f>SUM('Yearly Emission'!CV$23:'Yearly Emission'!CV30)</f>
        <v>0</v>
      </c>
      <c r="CZ54">
        <f>SUM('Yearly Emission'!CW$23:'Yearly Emission'!CW30)</f>
        <v>0</v>
      </c>
      <c r="DA54">
        <f>SUM('Yearly Emission'!CX$23:'Yearly Emission'!CX30)</f>
        <v>0</v>
      </c>
      <c r="DB54">
        <f>SUM('Yearly Emission'!CY$23:'Yearly Emission'!CY30)</f>
        <v>0</v>
      </c>
      <c r="DC54">
        <f>SUM('Yearly Emission'!CZ$23:'Yearly Emission'!CZ30)</f>
        <v>0</v>
      </c>
      <c r="DD54">
        <f>SUM('Yearly Emission'!DA$23:'Yearly Emission'!DA30)</f>
        <v>0</v>
      </c>
      <c r="DE54">
        <f>SUM('Yearly Emission'!DB$23:'Yearly Emission'!DB30)</f>
        <v>1866267494.0123153</v>
      </c>
      <c r="DF54">
        <f>SUM('Yearly Emission'!DC$23:'Yearly Emission'!DC30)</f>
        <v>687860309.04995668</v>
      </c>
      <c r="DG54">
        <f>SUM('Yearly Emission'!DD$23:'Yearly Emission'!DD30)</f>
        <v>157653823.51418915</v>
      </c>
      <c r="DH54">
        <f>SUM('Yearly Emission'!DE$23:'Yearly Emission'!DE30)</f>
        <v>87488929.957117826</v>
      </c>
      <c r="DI54">
        <f>SUM('Yearly Emission'!DF$23:'Yearly Emission'!DF30)</f>
        <v>976378245.72524261</v>
      </c>
      <c r="DJ54">
        <f>SUM('Yearly Emission'!DG$23:'Yearly Emission'!DG30)</f>
        <v>42552908.814151585</v>
      </c>
      <c r="DK54">
        <f>SUM('Yearly Emission'!DH$23:'Yearly Emission'!DH30)</f>
        <v>77698552.431249887</v>
      </c>
      <c r="DL54">
        <f>SUM('Yearly Emission'!DI$23:'Yearly Emission'!DI30)</f>
        <v>272649401.66879737</v>
      </c>
      <c r="DM54">
        <f>SUM('Yearly Emission'!DJ$23:'Yearly Emission'!DJ30)</f>
        <v>1322719436.8982394</v>
      </c>
      <c r="DN54">
        <f>SUM('Yearly Emission'!DK$23:'Yearly Emission'!DK30)</f>
        <v>166167485.44473618</v>
      </c>
      <c r="DO54">
        <f>SUM('Yearly Emission'!DL$23:'Yearly Emission'!DL30)</f>
        <v>358756994.03123152</v>
      </c>
      <c r="DP54">
        <f>SUM('Yearly Emission'!DM$23:'Yearly Emission'!DM30)</f>
        <v>37425352.478330649</v>
      </c>
      <c r="DQ54">
        <f>SUM('Yearly Emission'!DN$23:'Yearly Emission'!DN30)</f>
        <v>107699294.25116074</v>
      </c>
      <c r="DR54">
        <f>SUM('Yearly Emission'!DO$23:'Yearly Emission'!DO30)</f>
        <v>184083599.52627623</v>
      </c>
      <c r="DS54">
        <f>SUM('Yearly Emission'!DP$23:'Yearly Emission'!DP30)</f>
        <v>93202881.364333361</v>
      </c>
      <c r="DT54">
        <f>SUM('Yearly Emission'!DQ$23:'Yearly Emission'!DQ30)</f>
        <v>456387058.03193057</v>
      </c>
      <c r="DU54">
        <f>SUM('Yearly Emission'!DR$23:'Yearly Emission'!DR30)</f>
        <v>0</v>
      </c>
      <c r="DV54">
        <f>SUM('Yearly Emission'!DS$23:'Yearly Emission'!DS30)</f>
        <v>3395362907.020154</v>
      </c>
      <c r="DW54">
        <f>SUM('Yearly Emission'!DT$23:'Yearly Emission'!DT30)</f>
        <v>1218912813.9086359</v>
      </c>
      <c r="DX54">
        <f>SUM('Yearly Emission'!DU$23:'Yearly Emission'!DU30)</f>
        <v>274513440.38334066</v>
      </c>
      <c r="DY54">
        <f>SUM('Yearly Emission'!DV$23:'Yearly Emission'!DV30)</f>
        <v>150290526.24395043</v>
      </c>
      <c r="DZ54">
        <f>SUM('Yearly Emission'!DW$23:'Yearly Emission'!DW30)</f>
        <v>1952756491.4504859</v>
      </c>
      <c r="EA54">
        <f>SUM('Yearly Emission'!DX$23:'Yearly Emission'!DX30)</f>
        <v>85105817.62830317</v>
      </c>
      <c r="EB54">
        <f>SUM('Yearly Emission'!DY$23:'Yearly Emission'!DY30)</f>
        <v>124301421.00308955</v>
      </c>
      <c r="EC54">
        <f>SUM('Yearly Emission'!DZ$23:'Yearly Emission'!DZ30)</f>
        <v>545298803.33759379</v>
      </c>
      <c r="ED54">
        <f>SUM('Yearly Emission'!EA$23:'Yearly Emission'!EA30)</f>
        <v>2645438873.7964797</v>
      </c>
      <c r="EE54">
        <f>SUM('Yearly Emission'!EB$23:'Yearly Emission'!EB30)</f>
        <v>332334970.88947237</v>
      </c>
      <c r="EF54">
        <f>SUM('Yearly Emission'!EC$23:'Yearly Emission'!EC30)</f>
        <v>717513988.06246161</v>
      </c>
      <c r="EG54">
        <f>SUM('Yearly Emission'!ED$23:'Yearly Emission'!ED30)</f>
        <v>74850704.956661284</v>
      </c>
      <c r="EH54">
        <f>SUM('Yearly Emission'!EE$23:'Yearly Emission'!EE30)</f>
        <v>215193003.22013336</v>
      </c>
      <c r="EI54">
        <f>SUM('Yearly Emission'!EF$23:'Yearly Emission'!EF30)</f>
        <v>368167199.05255234</v>
      </c>
      <c r="EJ54">
        <f>SUM('Yearly Emission'!EG$23:'Yearly Emission'!EG30)</f>
        <v>186405762.72866651</v>
      </c>
      <c r="EK54">
        <f>SUM('Yearly Emission'!EH$23:'Yearly Emission'!EH30)</f>
        <v>912774116.0638597</v>
      </c>
      <c r="EL54">
        <f>SUM('Yearly Emission'!EI$23:'Yearly Emission'!EI30)</f>
        <v>0</v>
      </c>
      <c r="EM54">
        <f>SUM('Yearly Emission'!EJ$23:'Yearly Emission'!EJ30)</f>
        <v>4180409400.1379867</v>
      </c>
      <c r="EN54">
        <f>SUM('Yearly Emission'!EK$23:'Yearly Emission'!EK30)</f>
        <v>1315384559.6885729</v>
      </c>
      <c r="EO54">
        <f>SUM('Yearly Emission'!EL$23:'Yearly Emission'!EL30)</f>
        <v>391373057.25249106</v>
      </c>
      <c r="EP54">
        <f>SUM('Yearly Emission'!EM$23:'Yearly Emission'!EM30)</f>
        <v>199481102.65315896</v>
      </c>
      <c r="EQ54">
        <f>SUM('Yearly Emission'!EN$23:'Yearly Emission'!EN30)</f>
        <v>2776649094.6717129</v>
      </c>
      <c r="ER54">
        <f>SUM('Yearly Emission'!EO$23:'Yearly Emission'!EO30)</f>
        <v>127658726.44245481</v>
      </c>
      <c r="ES54">
        <f>SUM('Yearly Emission'!EP$23:'Yearly Emission'!EP30)</f>
        <v>157595078.20834902</v>
      </c>
      <c r="ET54">
        <f>SUM('Yearly Emission'!EQ$23:'Yearly Emission'!EQ30)</f>
        <v>762759805.48994029</v>
      </c>
      <c r="EU54">
        <f>SUM('Yearly Emission'!ER$23:'Yearly Emission'!ER30)</f>
        <v>3968158310.6947155</v>
      </c>
      <c r="EV54">
        <f>SUM('Yearly Emission'!ES$23:'Yearly Emission'!ES30)</f>
        <v>476962337.71657312</v>
      </c>
      <c r="EW54">
        <f>SUM('Yearly Emission'!ET$23:'Yearly Emission'!ET30)</f>
        <v>1076270982.0936937</v>
      </c>
      <c r="EX54">
        <f>SUM('Yearly Emission'!EU$23:'Yearly Emission'!EU30)</f>
        <v>103085002.63351643</v>
      </c>
      <c r="EY54">
        <f>SUM('Yearly Emission'!EV$23:'Yearly Emission'!EV30)</f>
        <v>295712830.90523124</v>
      </c>
      <c r="EZ54">
        <f>SUM('Yearly Emission'!EW$23:'Yearly Emission'!EW30)</f>
        <v>547444657.69600224</v>
      </c>
      <c r="FA54">
        <f>SUM('Yearly Emission'!EX$23:'Yearly Emission'!EX30)</f>
        <v>279608644.09300017</v>
      </c>
      <c r="FB54">
        <f>SUM('Yearly Emission'!EY$23:'Yearly Emission'!EY30)</f>
        <v>1369161174.0957904</v>
      </c>
      <c r="FC54">
        <f>SUM('Yearly Emission'!EZ$23:'Yearly Emission'!EZ30)</f>
        <v>0</v>
      </c>
      <c r="FD54">
        <f>SUM('Yearly Emission'!FA$23:'Yearly Emission'!FA30)</f>
        <v>4737121803.6502056</v>
      </c>
      <c r="FE54">
        <f>SUM('Yearly Emission'!FB$23:'Yearly Emission'!FB30)</f>
        <v>1407146930.1038656</v>
      </c>
      <c r="FF54">
        <f>SUM('Yearly Emission'!FC$23:'Yearly Emission'!FC30)</f>
        <v>483112039.41167152</v>
      </c>
      <c r="FG54">
        <f>SUM('Yearly Emission'!FD$23:'Yearly Emission'!FD30)</f>
        <v>236934248.67132577</v>
      </c>
      <c r="FH54">
        <f>SUM('Yearly Emission'!FE$23:'Yearly Emission'!FE30)</f>
        <v>3405081967.1331687</v>
      </c>
      <c r="FI54">
        <f>SUM('Yearly Emission'!FF$23:'Yearly Emission'!FF30)</f>
        <v>166832294.64502221</v>
      </c>
      <c r="FJ54">
        <f>SUM('Yearly Emission'!FG$23:'Yearly Emission'!FG30)</f>
        <v>182206260.46499541</v>
      </c>
      <c r="FK54">
        <f>SUM('Yearly Emission'!FH$23:'Yearly Emission'!FH30)</f>
        <v>885969046.2582674</v>
      </c>
      <c r="FL54">
        <f>SUM('Yearly Emission'!FI$23:'Yearly Emission'!FI30)</f>
        <v>5042425577.2060213</v>
      </c>
      <c r="FM54">
        <f>SUM('Yearly Emission'!FJ$23:'Yearly Emission'!FJ30)</f>
        <v>561537887.16518748</v>
      </c>
      <c r="FN54">
        <f>SUM('Yearly Emission'!FK$23:'Yearly Emission'!FK30)</f>
        <v>1367484483.8213079</v>
      </c>
      <c r="FO54">
        <f>SUM('Yearly Emission'!FL$23:'Yearly Emission'!FL30)</f>
        <v>120130130.13167541</v>
      </c>
      <c r="FP54">
        <f>SUM('Yearly Emission'!FM$23:'Yearly Emission'!FM30)</f>
        <v>332008757.25536859</v>
      </c>
      <c r="FQ54">
        <f>SUM('Yearly Emission'!FN$23:'Yearly Emission'!FN30)</f>
        <v>678391813.92598963</v>
      </c>
      <c r="FR54">
        <f>SUM('Yearly Emission'!FO$23:'Yearly Emission'!FO30)</f>
        <v>358131962.57870317</v>
      </c>
      <c r="FS54">
        <f>SUM('Yearly Emission'!FP$23:'Yearly Emission'!FP30)</f>
        <v>1794832194.4396379</v>
      </c>
      <c r="FT54">
        <f>SUM('Yearly Emission'!FQ$23:'Yearly Emission'!FQ30)</f>
        <v>0</v>
      </c>
      <c r="FU54">
        <f>SUM('Yearly Emission'!FR$23:'Yearly Emission'!FR30)</f>
        <v>0</v>
      </c>
      <c r="FV54">
        <f>SUM('Yearly Emission'!FS$23:'Yearly Emission'!FS30)</f>
        <v>16268</v>
      </c>
      <c r="FW54">
        <f>SUM('Yearly Emission'!FT$23:'Yearly Emission'!FT30)</f>
        <v>0</v>
      </c>
      <c r="FX54">
        <f>SUM('Yearly Emission'!FU$23:'Yearly Emission'!FU30)</f>
        <v>0</v>
      </c>
      <c r="FY54">
        <f>SUM('Yearly Emission'!FV$23:'Yearly Emission'!FV30)</f>
        <v>0</v>
      </c>
      <c r="FZ54">
        <f>SUM('Yearly Emission'!FW$23:'Yearly Emission'!FW30)</f>
        <v>0</v>
      </c>
      <c r="GA54">
        <f>SUM('Yearly Emission'!FX$23:'Yearly Emission'!FX30)</f>
        <v>0</v>
      </c>
      <c r="GB54">
        <f>SUM('Yearly Emission'!FY$23:'Yearly Emission'!FY30)</f>
        <v>0</v>
      </c>
      <c r="GC54">
        <f>SUM('Yearly Emission'!FZ$23:'Yearly Emission'!FZ30)</f>
        <v>0</v>
      </c>
      <c r="GD54">
        <f>SUM('Yearly Emission'!GA$23:'Yearly Emission'!GA30)</f>
        <v>0</v>
      </c>
      <c r="GE54">
        <f>SUM('Yearly Emission'!GB$23:'Yearly Emission'!GB30)</f>
        <v>0</v>
      </c>
      <c r="GF54">
        <f>SUM('Yearly Emission'!GC$23:'Yearly Emission'!GC30)</f>
        <v>0</v>
      </c>
      <c r="GG54">
        <f>SUM('Yearly Emission'!GD$23:'Yearly Emission'!GD30)</f>
        <v>0</v>
      </c>
      <c r="GH54">
        <f>SUM('Yearly Emission'!GE$23:'Yearly Emission'!GE30)</f>
        <v>0</v>
      </c>
      <c r="GI54">
        <f>SUM('Yearly Emission'!GF$23:'Yearly Emission'!GF30)</f>
        <v>0</v>
      </c>
      <c r="GJ54">
        <f>SUM('Yearly Emission'!GG$23:'Yearly Emission'!GG30)</f>
        <v>0</v>
      </c>
      <c r="GK54">
        <f>SUM('Yearly Emission'!GH$23:'Yearly Emission'!GH30)</f>
        <v>0</v>
      </c>
      <c r="GL54">
        <f>SUM('Yearly Emission'!GI$23:'Yearly Emission'!GI30)</f>
        <v>0</v>
      </c>
      <c r="GM54">
        <f>SUM('Yearly Emission'!GJ$23:'Yearly Emission'!GJ30)</f>
        <v>0</v>
      </c>
      <c r="GN54">
        <f>SUM('Yearly Emission'!GK$23:'Yearly Emission'!GK30)</f>
        <v>1948287046.0374818</v>
      </c>
      <c r="GO54">
        <f>SUM('Yearly Emission'!GL$23:'Yearly Emission'!GL30)</f>
        <v>734994578.0930953</v>
      </c>
      <c r="GP54">
        <f>SUM('Yearly Emission'!GM$23:'Yearly Emission'!GM30)</f>
        <v>311391629.20638591</v>
      </c>
      <c r="GQ54">
        <f>SUM('Yearly Emission'!GN$23:'Yearly Emission'!GN30)</f>
        <v>118136989.5328273</v>
      </c>
      <c r="GR54">
        <f>SUM('Yearly Emission'!GO$23:'Yearly Emission'!GO30)</f>
        <v>812227727.32837188</v>
      </c>
      <c r="GS54">
        <f>SUM('Yearly Emission'!GP$23:'Yearly Emission'!GP30)</f>
        <v>24877136.437414404</v>
      </c>
      <c r="GT54">
        <f>SUM('Yearly Emission'!GQ$23:'Yearly Emission'!GQ30)</f>
        <v>80558857.678384572</v>
      </c>
      <c r="GU54">
        <f>SUM('Yearly Emission'!GR$23:'Yearly Emission'!GR30)</f>
        <v>603442737.24203742</v>
      </c>
      <c r="GV54">
        <f>SUM('Yearly Emission'!GS$23:'Yearly Emission'!GS30)</f>
        <v>1954035835.6837571</v>
      </c>
      <c r="GW54">
        <f>SUM('Yearly Emission'!GT$23:'Yearly Emission'!GT30)</f>
        <v>241946437.27436167</v>
      </c>
      <c r="GX54">
        <f>SUM('Yearly Emission'!GU$23:'Yearly Emission'!GU30)</f>
        <v>390787232.76921827</v>
      </c>
      <c r="GY54">
        <f>SUM('Yearly Emission'!GV$23:'Yearly Emission'!GV30)</f>
        <v>52516239.930362403</v>
      </c>
      <c r="GZ54">
        <f>SUM('Yearly Emission'!GW$23:'Yearly Emission'!GW30)</f>
        <v>100442092.52056684</v>
      </c>
      <c r="HA54">
        <f>SUM('Yearly Emission'!GX$23:'Yearly Emission'!GX30)</f>
        <v>195703324.55740541</v>
      </c>
      <c r="HB54">
        <f>SUM('Yearly Emission'!GY$23:'Yearly Emission'!GY30)</f>
        <v>121633085.13787962</v>
      </c>
      <c r="HC54">
        <f>SUM('Yearly Emission'!GZ$23:'Yearly Emission'!GZ30)</f>
        <v>634352963.1011858</v>
      </c>
      <c r="HD54">
        <f>SUM('Yearly Emission'!HA$23:'Yearly Emission'!HA30)</f>
        <v>0</v>
      </c>
      <c r="HE54">
        <f>SUM('Yearly Emission'!HB$23:'Yearly Emission'!HB30)</f>
        <v>3478351559.1884303</v>
      </c>
      <c r="HF54">
        <f>SUM('Yearly Emission'!HC$23:'Yearly Emission'!HC30)</f>
        <v>1467515680.3219676</v>
      </c>
      <c r="HG54">
        <f>SUM('Yearly Emission'!HD$23:'Yearly Emission'!HD30)</f>
        <v>580087175.86025608</v>
      </c>
      <c r="HH54">
        <f>SUM('Yearly Emission'!HE$23:'Yearly Emission'!HE30)</f>
        <v>191637228.54606175</v>
      </c>
      <c r="HI54">
        <f>SUM('Yearly Emission'!HF$23:'Yearly Emission'!HF30)</f>
        <v>1590136027.3896363</v>
      </c>
      <c r="HJ54">
        <f>SUM('Yearly Emission'!HG$23:'Yearly Emission'!HG30)</f>
        <v>45095188.643524408</v>
      </c>
      <c r="HK54">
        <f>SUM('Yearly Emission'!HH$23:'Yearly Emission'!HH30)</f>
        <v>161117715.35676932</v>
      </c>
      <c r="HL54">
        <f>SUM('Yearly Emission'!HI$23:'Yearly Emission'!HI30)</f>
        <v>1206145980.5003901</v>
      </c>
      <c r="HM54">
        <f>SUM('Yearly Emission'!HJ$23:'Yearly Emission'!HJ30)</f>
        <v>3908071671.3675079</v>
      </c>
      <c r="HN54">
        <f>SUM('Yearly Emission'!HK$23:'Yearly Emission'!HK30)</f>
        <v>483892874.54872364</v>
      </c>
      <c r="HO54">
        <f>SUM('Yearly Emission'!HL$23:'Yearly Emission'!HL30)</f>
        <v>655488502.286762</v>
      </c>
      <c r="HP54">
        <f>SUM('Yearly Emission'!HM$23:'Yearly Emission'!HM30)</f>
        <v>104921001.86691691</v>
      </c>
      <c r="HQ54">
        <f>SUM('Yearly Emission'!HN$23:'Yearly Emission'!HN30)</f>
        <v>200884185.04113376</v>
      </c>
      <c r="HR54">
        <f>SUM('Yearly Emission'!HO$23:'Yearly Emission'!HO30)</f>
        <v>391169715.27056229</v>
      </c>
      <c r="HS54">
        <f>SUM('Yearly Emission'!HP$23:'Yearly Emission'!HP30)</f>
        <v>243266170.27575913</v>
      </c>
      <c r="HT54">
        <f>SUM('Yearly Emission'!HQ$23:'Yearly Emission'!HQ30)</f>
        <v>1268705926.2023726</v>
      </c>
      <c r="HU54">
        <f>SUM('Yearly Emission'!HR$23:'Yearly Emission'!HR30)</f>
        <v>0</v>
      </c>
      <c r="HV54">
        <f>SUM('Yearly Emission'!HS$23:'Yearly Emission'!HS30)</f>
        <v>4520912050.933547</v>
      </c>
      <c r="HW54">
        <f>SUM('Yearly Emission'!HT$23:'Yearly Emission'!HT30)</f>
        <v>1800726356.4997807</v>
      </c>
      <c r="HX54">
        <f>SUM('Yearly Emission'!HU$23:'Yearly Emission'!HU30)</f>
        <v>657526695.34896588</v>
      </c>
      <c r="HY54">
        <f>SUM('Yearly Emission'!HV$23:'Yearly Emission'!HV30)</f>
        <v>239459745.76971492</v>
      </c>
      <c r="HZ54">
        <f>SUM('Yearly Emission'!HW$23:'Yearly Emission'!HW30)</f>
        <v>2077344480.8152542</v>
      </c>
      <c r="IA54">
        <f>SUM('Yearly Emission'!HX$23:'Yearly Emission'!HX30)</f>
        <v>56660613.082531698</v>
      </c>
      <c r="IB54">
        <f>SUM('Yearly Emission'!HY$23:'Yearly Emission'!HY30)</f>
        <v>193078005.58449912</v>
      </c>
      <c r="IC54">
        <f>SUM('Yearly Emission'!HZ$23:'Yearly Emission'!HZ30)</f>
        <v>1499204864.9643359</v>
      </c>
      <c r="ID54">
        <f>SUM('Yearly Emission'!IA$23:'Yearly Emission'!IA30)</f>
        <v>5205387069.3348217</v>
      </c>
      <c r="IE54">
        <f>SUM('Yearly Emission'!IB$23:'Yearly Emission'!IB30)</f>
        <v>641498439.61572838</v>
      </c>
      <c r="IF54">
        <f>SUM('Yearly Emission'!IC$23:'Yearly Emission'!IC30)</f>
        <v>810849875.44571936</v>
      </c>
      <c r="IG54">
        <f>SUM('Yearly Emission'!ID$23:'Yearly Emission'!ID30)</f>
        <v>144343823.30215913</v>
      </c>
      <c r="IH54">
        <f>SUM('Yearly Emission'!IE$23:'Yearly Emission'!IE30)</f>
        <v>300565946.6614626</v>
      </c>
      <c r="II54">
        <f>SUM('Yearly Emission'!IF$23:'Yearly Emission'!IF30)</f>
        <v>511474680.49252993</v>
      </c>
      <c r="IJ54">
        <f>SUM('Yearly Emission'!IG$23:'Yearly Emission'!IG30)</f>
        <v>361059011.04186791</v>
      </c>
      <c r="IK54">
        <f>SUM('Yearly Emission'!IH$23:'Yearly Emission'!IH30)</f>
        <v>1818951557.6867762</v>
      </c>
      <c r="IL54">
        <f>SUM('Yearly Emission'!II$23:'Yearly Emission'!II30)</f>
        <v>0</v>
      </c>
      <c r="IM54">
        <f>SUM('Yearly Emission'!IJ$23:'Yearly Emission'!IJ30)</f>
        <v>5264926321.8809175</v>
      </c>
      <c r="IN54">
        <f>SUM('Yearly Emission'!IK$23:'Yearly Emission'!IK30)</f>
        <v>2030393080.407011</v>
      </c>
      <c r="IO54">
        <f>SUM('Yearly Emission'!IL$23:'Yearly Emission'!IL30)</f>
        <v>732216350.13176179</v>
      </c>
      <c r="IP54">
        <f>SUM('Yearly Emission'!IM$23:'Yearly Emission'!IM30)</f>
        <v>271708920.84819657</v>
      </c>
      <c r="IQ54">
        <f>SUM('Yearly Emission'!IN$23:'Yearly Emission'!IN30)</f>
        <v>2431465403.4705105</v>
      </c>
      <c r="IR54">
        <f>SUM('Yearly Emission'!IO$23:'Yearly Emission'!IO30)</f>
        <v>65980042.270735249</v>
      </c>
      <c r="IS54">
        <f>SUM('Yearly Emission'!IP$23:'Yearly Emission'!IP30)</f>
        <v>212600666.71611688</v>
      </c>
      <c r="IT54">
        <f>SUM('Yearly Emission'!IQ$23:'Yearly Emission'!IQ30)</f>
        <v>1684540204.6175637</v>
      </c>
      <c r="IU54">
        <f>SUM('Yearly Emission'!IR$23:'Yearly Emission'!IR30)</f>
        <v>5962514065.93507</v>
      </c>
      <c r="IV54">
        <f>SUM('Yearly Emission'!IS$23:'Yearly Emission'!IS30)</f>
        <v>765941478.95210767</v>
      </c>
      <c r="IW54">
        <f>SUM('Yearly Emission'!IT$23:'Yearly Emission'!IT30)</f>
        <v>912656718.53719664</v>
      </c>
      <c r="IX54">
        <f>SUM('Yearly Emission'!IU$23:'Yearly Emission'!IU30)</f>
        <v>172337470.59214059</v>
      </c>
      <c r="IY54">
        <f>SUM('Yearly Emission'!IV$23:'Yearly Emission'!IV30)</f>
        <v>347706539.20762336</v>
      </c>
      <c r="IZ54">
        <f>SUM('Yearly Emission'!IW$23:'Yearly Emission'!IW30)</f>
        <v>614358540.7288177</v>
      </c>
      <c r="JA54">
        <f>SUM('Yearly Emission'!IX$23:'Yearly Emission'!IX30)</f>
        <v>434733612.42352277</v>
      </c>
      <c r="JB54">
        <f>SUM('Yearly Emission'!IY$23:'Yearly Emission'!IY30)</f>
        <v>2111384687.2034707</v>
      </c>
    </row>
    <row r="55" spans="1:262" x14ac:dyDescent="0.25">
      <c r="A55" t="s">
        <v>90</v>
      </c>
      <c r="B55" t="s">
        <v>91</v>
      </c>
      <c r="D55">
        <v>2038</v>
      </c>
      <c r="E55">
        <f>SUM('Yearly Emission'!B$22:'Yearly Emission'!B31)</f>
        <v>0</v>
      </c>
      <c r="F55">
        <f>SUM('Yearly Emission'!C$22:'Yearly Emission'!C31)</f>
        <v>0</v>
      </c>
      <c r="G55">
        <f>SUM('Yearly Emission'!D$22:'Yearly Emission'!D31)</f>
        <v>0</v>
      </c>
      <c r="H55">
        <f>SUM('Yearly Emission'!E$22:'Yearly Emission'!E31)</f>
        <v>0</v>
      </c>
      <c r="I55">
        <f>SUM('Yearly Emission'!F$22:'Yearly Emission'!F31)</f>
        <v>0</v>
      </c>
      <c r="J55">
        <f>SUM('Yearly Emission'!G$22:'Yearly Emission'!G31)</f>
        <v>0</v>
      </c>
      <c r="K55">
        <f>SUM('Yearly Emission'!H$22:'Yearly Emission'!H31)</f>
        <v>0</v>
      </c>
      <c r="L55">
        <f>SUM('Yearly Emission'!I$22:'Yearly Emission'!I31)</f>
        <v>0</v>
      </c>
      <c r="M55">
        <f>SUM('Yearly Emission'!J$22:'Yearly Emission'!J31)</f>
        <v>0</v>
      </c>
      <c r="N55">
        <f>SUM('Yearly Emission'!K$22:'Yearly Emission'!K31)</f>
        <v>0</v>
      </c>
      <c r="O55">
        <f>SUM('Yearly Emission'!L$22:'Yearly Emission'!L31)</f>
        <v>0</v>
      </c>
      <c r="P55">
        <f>SUM('Yearly Emission'!M$22:'Yearly Emission'!M31)</f>
        <v>0</v>
      </c>
      <c r="Q55">
        <f>SUM('Yearly Emission'!N$22:'Yearly Emission'!N31)</f>
        <v>0</v>
      </c>
      <c r="R55">
        <f>SUM('Yearly Emission'!O$22:'Yearly Emission'!O31)</f>
        <v>0</v>
      </c>
      <c r="S55">
        <f>SUM('Yearly Emission'!P$22:'Yearly Emission'!P31)</f>
        <v>0</v>
      </c>
      <c r="T55">
        <f>SUM('Yearly Emission'!Q$22:'Yearly Emission'!Q31)</f>
        <v>0</v>
      </c>
      <c r="V55">
        <f>SUM('Yearly Emission'!S$23:'Yearly Emission'!S31)</f>
        <v>1271147268.6839304</v>
      </c>
      <c r="W55">
        <f>SUM('Yearly Emission'!T$23:'Yearly Emission'!T31)</f>
        <v>513713318.17708886</v>
      </c>
      <c r="X55">
        <f>SUM('Yearly Emission'!U$23:'Yearly Emission'!U31)</f>
        <v>109285548.19310185</v>
      </c>
      <c r="Y55">
        <f>SUM('Yearly Emission'!V$23:'Yearly Emission'!V31)</f>
        <v>78777899.341593847</v>
      </c>
      <c r="Z55">
        <f>SUM('Yearly Emission'!W$23:'Yearly Emission'!W31)</f>
        <v>923409610.81091464</v>
      </c>
      <c r="AA55">
        <f>SUM('Yearly Emission'!X$23:'Yearly Emission'!X31)</f>
        <v>28217598.751327299</v>
      </c>
      <c r="AB55">
        <f>SUM('Yearly Emission'!Y$23:'Yearly Emission'!Y31)</f>
        <v>49022232.670922875</v>
      </c>
      <c r="AC55">
        <f>SUM('Yearly Emission'!Z$23:'Yearly Emission'!Z31)</f>
        <v>190471902.57006705</v>
      </c>
      <c r="AD55">
        <f>SUM('Yearly Emission'!AA$23:'Yearly Emission'!AA31)</f>
        <v>1108715045.0510578</v>
      </c>
      <c r="AE55">
        <f>SUM('Yearly Emission'!AB$23:'Yearly Emission'!AB31)</f>
        <v>132479154.97333956</v>
      </c>
      <c r="AF55">
        <f>SUM('Yearly Emission'!AC$23:'Yearly Emission'!AC31)</f>
        <v>164429594.89863756</v>
      </c>
      <c r="AG55">
        <f>SUM('Yearly Emission'!AD$23:'Yearly Emission'!AD31)</f>
        <v>26683315.030816741</v>
      </c>
      <c r="AH55">
        <f>SUM('Yearly Emission'!AE$23:'Yearly Emission'!AE31)</f>
        <v>77594307.923464552</v>
      </c>
      <c r="AI55">
        <f>SUM('Yearly Emission'!AF$23:'Yearly Emission'!AF31)</f>
        <v>74590913.524866655</v>
      </c>
      <c r="AJ55">
        <f>SUM('Yearly Emission'!AG$23:'Yearly Emission'!AG31)</f>
        <v>50517186.148623034</v>
      </c>
      <c r="AK55">
        <f>SUM('Yearly Emission'!AH$23:'Yearly Emission'!AH31)</f>
        <v>327335282.80533826</v>
      </c>
      <c r="AL55">
        <f>SUM('Yearly Emission'!AI$23:'Yearly Emission'!AI31)</f>
        <v>0</v>
      </c>
      <c r="AM55">
        <f>SUM('Yearly Emission'!AJ$23:'Yearly Emission'!AJ31)</f>
        <v>2241561421.0706658</v>
      </c>
      <c r="AN55">
        <f>SUM('Yearly Emission'!AK$23:'Yearly Emission'!AK31)</f>
        <v>1027119901.0003291</v>
      </c>
      <c r="AO55">
        <f>SUM('Yearly Emission'!AL$23:'Yearly Emission'!AL31)</f>
        <v>190216754.13965046</v>
      </c>
      <c r="AP55">
        <f>SUM('Yearly Emission'!AM$23:'Yearly Emission'!AM31)</f>
        <v>157555798.68318772</v>
      </c>
      <c r="AQ55">
        <f>SUM('Yearly Emission'!AN$23:'Yearly Emission'!AN31)</f>
        <v>1846819221.6218281</v>
      </c>
      <c r="AR55">
        <f>SUM('Yearly Emission'!AO$23:'Yearly Emission'!AO31)</f>
        <v>56435197.502654567</v>
      </c>
      <c r="AS55">
        <f>SUM('Yearly Emission'!AP$23:'Yearly Emission'!AP31)</f>
        <v>82243336.014415905</v>
      </c>
      <c r="AT55">
        <f>SUM('Yearly Emission'!AQ$23:'Yearly Emission'!AQ31)</f>
        <v>380943805.14013398</v>
      </c>
      <c r="AU55">
        <f>SUM('Yearly Emission'!AR$23:'Yearly Emission'!AR31)</f>
        <v>2217430090.1021156</v>
      </c>
      <c r="AV55">
        <f>SUM('Yearly Emission'!AS$23:'Yearly Emission'!AS31)</f>
        <v>264958309.94667953</v>
      </c>
      <c r="AW55">
        <f>SUM('Yearly Emission'!AT$23:'Yearly Emission'!AT31)</f>
        <v>328859189.79727525</v>
      </c>
      <c r="AX55">
        <f>SUM('Yearly Emission'!AU$23:'Yearly Emission'!AU31)</f>
        <v>53366630.061633483</v>
      </c>
      <c r="AY55">
        <f>SUM('Yearly Emission'!AV$23:'Yearly Emission'!AV31)</f>
        <v>155188615.84692922</v>
      </c>
      <c r="AZ55">
        <f>SUM('Yearly Emission'!AW$23:'Yearly Emission'!AW31)</f>
        <v>149181827.04973331</v>
      </c>
      <c r="BA55">
        <f>SUM('Yearly Emission'!AX$23:'Yearly Emission'!AX31)</f>
        <v>101034372.29724601</v>
      </c>
      <c r="BB55">
        <f>SUM('Yearly Emission'!AY$23:'Yearly Emission'!AY31)</f>
        <v>654670565.61067545</v>
      </c>
      <c r="BC55">
        <f>SUM('Yearly Emission'!AZ$23:'Yearly Emission'!AZ31)</f>
        <v>0</v>
      </c>
      <c r="BD55">
        <f>SUM('Yearly Emission'!BA$23:'Yearly Emission'!BA31)</f>
        <v>3009966322.009141</v>
      </c>
      <c r="BE55">
        <f>SUM('Yearly Emission'!BB$23:'Yearly Emission'!BB31)</f>
        <v>1463927547.1555912</v>
      </c>
      <c r="BF55">
        <f>SUM('Yearly Emission'!BC$23:'Yearly Emission'!BC31)</f>
        <v>264373417.1383363</v>
      </c>
      <c r="BG55">
        <f>SUM('Yearly Emission'!BD$23:'Yearly Emission'!BD31)</f>
        <v>217205588.16152877</v>
      </c>
      <c r="BH55">
        <f>SUM('Yearly Emission'!BE$23:'Yearly Emission'!BE31)</f>
        <v>2740301997.154139</v>
      </c>
      <c r="BI55">
        <f>SUM('Yearly Emission'!BF$23:'Yearly Emission'!BF31)</f>
        <v>84652796.253981814</v>
      </c>
      <c r="BJ55">
        <f>SUM('Yearly Emission'!BG$23:'Yearly Emission'!BG31)</f>
        <v>105382801.80910651</v>
      </c>
      <c r="BK55">
        <f>SUM('Yearly Emission'!BH$23:'Yearly Emission'!BH31)</f>
        <v>571415707.71020103</v>
      </c>
      <c r="BL55">
        <f>SUM('Yearly Emission'!BI$23:'Yearly Emission'!BI31)</f>
        <v>3326145135.1531763</v>
      </c>
      <c r="BM55">
        <f>SUM('Yearly Emission'!BJ$23:'Yearly Emission'!BJ31)</f>
        <v>397437464.92001915</v>
      </c>
      <c r="BN55">
        <f>SUM('Yearly Emission'!BK$23:'Yearly Emission'!BK31)</f>
        <v>493288784.69591254</v>
      </c>
      <c r="BO55">
        <f>SUM('Yearly Emission'!BL$23:'Yearly Emission'!BL31)</f>
        <v>79385061.904567152</v>
      </c>
      <c r="BP55">
        <f>SUM('Yearly Emission'!BM$23:'Yearly Emission'!BM31)</f>
        <v>232782923.77039415</v>
      </c>
      <c r="BQ55">
        <f>SUM('Yearly Emission'!BN$23:'Yearly Emission'!BN31)</f>
        <v>223772740.5746001</v>
      </c>
      <c r="BR55">
        <f>SUM('Yearly Emission'!BO$23:'Yearly Emission'!BO31)</f>
        <v>151551558.44586909</v>
      </c>
      <c r="BS55">
        <f>SUM('Yearly Emission'!BP$23:'Yearly Emission'!BP31)</f>
        <v>982005848.41601431</v>
      </c>
      <c r="BT55">
        <f>SUM('Yearly Emission'!BQ$23:'Yearly Emission'!BQ31)</f>
        <v>0</v>
      </c>
      <c r="BU55">
        <f>SUM('Yearly Emission'!BR$23:'Yearly Emission'!BR31)</f>
        <v>3641117182.3205199</v>
      </c>
      <c r="BV55">
        <f>SUM('Yearly Emission'!BS$23:'Yearly Emission'!BS31)</f>
        <v>1729756381.0227332</v>
      </c>
      <c r="BW55">
        <f>SUM('Yearly Emission'!BT$23:'Yearly Emission'!BT31)</f>
        <v>323789452.56530625</v>
      </c>
      <c r="BX55">
        <f>SUM('Yearly Emission'!BU$23:'Yearly Emission'!BU31)</f>
        <v>255839260.83610976</v>
      </c>
      <c r="BY55">
        <f>SUM('Yearly Emission'!BV$23:'Yearly Emission'!BV31)</f>
        <v>3419005177.9166713</v>
      </c>
      <c r="BZ55">
        <f>SUM('Yearly Emission'!BW$23:'Yearly Emission'!BW31)</f>
        <v>112870395.00530913</v>
      </c>
      <c r="CA55">
        <f>SUM('Yearly Emission'!BX$23:'Yearly Emission'!BX31)</f>
        <v>126819539.44194479</v>
      </c>
      <c r="CB55">
        <f>SUM('Yearly Emission'!BY$23:'Yearly Emission'!BY31)</f>
        <v>718147168.97725308</v>
      </c>
      <c r="CC55">
        <f>SUM('Yearly Emission'!BZ$23:'Yearly Emission'!BZ31)</f>
        <v>4324077490.9017572</v>
      </c>
      <c r="CD55">
        <f>SUM('Yearly Emission'!CA$23:'Yearly Emission'!CA31)</f>
        <v>526299694.82718152</v>
      </c>
      <c r="CE55">
        <f>SUM('Yearly Emission'!CB$23:'Yearly Emission'!CB31)</f>
        <v>657718379.59455001</v>
      </c>
      <c r="CF55">
        <f>SUM('Yearly Emission'!CC$23:'Yearly Emission'!CC31)</f>
        <v>100385968.91724765</v>
      </c>
      <c r="CG55">
        <f>SUM('Yearly Emission'!CD$23:'Yearly Emission'!CD31)</f>
        <v>310377231.69385874</v>
      </c>
      <c r="CH55">
        <f>SUM('Yearly Emission'!CE$23:'Yearly Emission'!CE31)</f>
        <v>298363654.09946674</v>
      </c>
      <c r="CI55">
        <f>SUM('Yearly Emission'!CF$23:'Yearly Emission'!CF31)</f>
        <v>202068744.59449202</v>
      </c>
      <c r="CJ55">
        <f>SUM('Yearly Emission'!CG$23:'Yearly Emission'!CG31)</f>
        <v>1309341131.2213519</v>
      </c>
      <c r="CK55">
        <f>SUM('Yearly Emission'!CH$23:'Yearly Emission'!CH31)</f>
        <v>0</v>
      </c>
      <c r="CL55">
        <f>SUM('Yearly Emission'!CI$23:'Yearly Emission'!CI31)</f>
        <v>0</v>
      </c>
      <c r="CM55">
        <f>SUM('Yearly Emission'!CJ$23:'Yearly Emission'!CJ31)</f>
        <v>18306</v>
      </c>
      <c r="CN55">
        <f>SUM('Yearly Emission'!CK$23:'Yearly Emission'!CK31)</f>
        <v>0</v>
      </c>
      <c r="CO55">
        <f>SUM('Yearly Emission'!CL$23:'Yearly Emission'!CL31)</f>
        <v>0</v>
      </c>
      <c r="CP55">
        <f>SUM('Yearly Emission'!CM$23:'Yearly Emission'!CM31)</f>
        <v>0</v>
      </c>
      <c r="CQ55">
        <f>SUM('Yearly Emission'!CN$23:'Yearly Emission'!CN31)</f>
        <v>0</v>
      </c>
      <c r="CR55">
        <f>SUM('Yearly Emission'!CO$23:'Yearly Emission'!CO31)</f>
        <v>0</v>
      </c>
      <c r="CS55">
        <f>SUM('Yearly Emission'!CP$23:'Yearly Emission'!CP31)</f>
        <v>0</v>
      </c>
      <c r="CT55">
        <f>SUM('Yearly Emission'!CQ$23:'Yearly Emission'!CQ31)</f>
        <v>0</v>
      </c>
      <c r="CU55">
        <f>SUM('Yearly Emission'!CR$23:'Yearly Emission'!CR31)</f>
        <v>0</v>
      </c>
      <c r="CV55">
        <f>SUM('Yearly Emission'!CS$23:'Yearly Emission'!CS31)</f>
        <v>0</v>
      </c>
      <c r="CW55">
        <f>SUM('Yearly Emission'!CT$23:'Yearly Emission'!CT31)</f>
        <v>0</v>
      </c>
      <c r="CX55">
        <f>SUM('Yearly Emission'!CU$23:'Yearly Emission'!CU31)</f>
        <v>0</v>
      </c>
      <c r="CY55">
        <f>SUM('Yearly Emission'!CV$23:'Yearly Emission'!CV31)</f>
        <v>0</v>
      </c>
      <c r="CZ55">
        <f>SUM('Yearly Emission'!CW$23:'Yearly Emission'!CW31)</f>
        <v>0</v>
      </c>
      <c r="DA55">
        <f>SUM('Yearly Emission'!CX$23:'Yearly Emission'!CX31)</f>
        <v>0</v>
      </c>
      <c r="DB55">
        <f>SUM('Yearly Emission'!CY$23:'Yearly Emission'!CY31)</f>
        <v>0</v>
      </c>
      <c r="DC55">
        <f>SUM('Yearly Emission'!CZ$23:'Yearly Emission'!CZ31)</f>
        <v>0</v>
      </c>
      <c r="DD55">
        <f>SUM('Yearly Emission'!DA$23:'Yearly Emission'!DA31)</f>
        <v>0</v>
      </c>
      <c r="DE55">
        <f>SUM('Yearly Emission'!DB$23:'Yearly Emission'!DB31)</f>
        <v>2179544617.5182619</v>
      </c>
      <c r="DF55">
        <f>SUM('Yearly Emission'!DC$23:'Yearly Emission'!DC31)</f>
        <v>781757771.95506048</v>
      </c>
      <c r="DG55">
        <f>SUM('Yearly Emission'!DD$23:'Yearly Emission'!DD31)</f>
        <v>215988759.6410965</v>
      </c>
      <c r="DH55">
        <f>SUM('Yearly Emission'!DE$23:'Yearly Emission'!DE31)</f>
        <v>92536847.519164011</v>
      </c>
      <c r="DI55">
        <f>SUM('Yearly Emission'!DF$23:'Yearly Emission'!DF31)</f>
        <v>1110934524.7403507</v>
      </c>
      <c r="DJ55">
        <f>SUM('Yearly Emission'!DG$23:'Yearly Emission'!DG31)</f>
        <v>50032920.068804443</v>
      </c>
      <c r="DK55">
        <f>SUM('Yearly Emission'!DH$23:'Yearly Emission'!DH31)</f>
        <v>90971672.33144553</v>
      </c>
      <c r="DL55">
        <f>SUM('Yearly Emission'!DI$23:'Yearly Emission'!DI31)</f>
        <v>320114655.9798038</v>
      </c>
      <c r="DM55">
        <f>SUM('Yearly Emission'!DJ$23:'Yearly Emission'!DJ31)</f>
        <v>1596116827.2464321</v>
      </c>
      <c r="DN55">
        <f>SUM('Yearly Emission'!DK$23:'Yearly Emission'!DK31)</f>
        <v>195589139.58705273</v>
      </c>
      <c r="DO55">
        <f>SUM('Yearly Emission'!DL$23:'Yearly Emission'!DL31)</f>
        <v>428315276.28520203</v>
      </c>
      <c r="DP55">
        <f>SUM('Yearly Emission'!DM$23:'Yearly Emission'!DM31)</f>
        <v>43743131.384497799</v>
      </c>
      <c r="DQ55">
        <f>SUM('Yearly Emission'!DN$23:'Yearly Emission'!DN31)</f>
        <v>127313111.07104522</v>
      </c>
      <c r="DR55">
        <f>SUM('Yearly Emission'!DO$23:'Yearly Emission'!DO31)</f>
        <v>220912968.55146191</v>
      </c>
      <c r="DS55">
        <f>SUM('Yearly Emission'!DP$23:'Yearly Emission'!DP31)</f>
        <v>109460870.07790284</v>
      </c>
      <c r="DT55">
        <f>SUM('Yearly Emission'!DQ$23:'Yearly Emission'!DQ31)</f>
        <v>554783787.64816129</v>
      </c>
      <c r="DU55">
        <f>SUM('Yearly Emission'!DR$23:'Yearly Emission'!DR31)</f>
        <v>0</v>
      </c>
      <c r="DV55">
        <f>SUM('Yearly Emission'!DS$23:'Yearly Emission'!DS31)</f>
        <v>3979937001.7962046</v>
      </c>
      <c r="DW55">
        <f>SUM('Yearly Emission'!DT$23:'Yearly Emission'!DT31)</f>
        <v>1324882170.8432882</v>
      </c>
      <c r="DX55">
        <f>SUM('Yearly Emission'!DU$23:'Yearly Emission'!DU31)</f>
        <v>333098926.47969401</v>
      </c>
      <c r="DY55">
        <f>SUM('Yearly Emission'!DV$23:'Yearly Emission'!DV31)</f>
        <v>155361467.23444587</v>
      </c>
      <c r="DZ55">
        <f>SUM('Yearly Emission'!DW$23:'Yearly Emission'!DW31)</f>
        <v>2144394805.8917305</v>
      </c>
      <c r="EA55">
        <f>SUM('Yearly Emission'!DX$23:'Yearly Emission'!DX31)</f>
        <v>100065840.13760889</v>
      </c>
      <c r="EB55">
        <f>SUM('Yearly Emission'!DY$23:'Yearly Emission'!DY31)</f>
        <v>144396785.79818633</v>
      </c>
      <c r="EC55">
        <f>SUM('Yearly Emission'!DZ$23:'Yearly Emission'!DZ31)</f>
        <v>640229311.95960665</v>
      </c>
      <c r="ED55">
        <f>SUM('Yearly Emission'!EA$23:'Yearly Emission'!EA31)</f>
        <v>3192233654.4928613</v>
      </c>
      <c r="EE55">
        <f>SUM('Yearly Emission'!EB$23:'Yearly Emission'!EB31)</f>
        <v>391178279.17410529</v>
      </c>
      <c r="EF55">
        <f>SUM('Yearly Emission'!EC$23:'Yearly Emission'!EC31)</f>
        <v>856630552.5704031</v>
      </c>
      <c r="EG55">
        <f>SUM('Yearly Emission'!ED$23:'Yearly Emission'!ED31)</f>
        <v>87486262.768995643</v>
      </c>
      <c r="EH55">
        <f>SUM('Yearly Emission'!EE$23:'Yearly Emission'!EE31)</f>
        <v>254420467.39653921</v>
      </c>
      <c r="EI55">
        <f>SUM('Yearly Emission'!EF$23:'Yearly Emission'!EF31)</f>
        <v>441825937.10292351</v>
      </c>
      <c r="EJ55">
        <f>SUM('Yearly Emission'!EG$23:'Yearly Emission'!EG31)</f>
        <v>218921740.15580547</v>
      </c>
      <c r="EK55">
        <f>SUM('Yearly Emission'!EH$23:'Yearly Emission'!EH31)</f>
        <v>1109567575.2963216</v>
      </c>
      <c r="EL55">
        <f>SUM('Yearly Emission'!EI$23:'Yearly Emission'!EI31)</f>
        <v>0</v>
      </c>
      <c r="EM55">
        <f>SUM('Yearly Emission'!EJ$23:'Yearly Emission'!EJ31)</f>
        <v>4765535765.0571976</v>
      </c>
      <c r="EN55">
        <f>SUM('Yearly Emission'!EK$23:'Yearly Emission'!EK31)</f>
        <v>1421486592.2176886</v>
      </c>
      <c r="EO55">
        <f>SUM('Yearly Emission'!EL$23:'Yearly Emission'!EL31)</f>
        <v>450209093.31829</v>
      </c>
      <c r="EP55">
        <f>SUM('Yearly Emission'!EM$23:'Yearly Emission'!EM31)</f>
        <v>204574627.83882207</v>
      </c>
      <c r="EQ55">
        <f>SUM('Yearly Emission'!EN$23:'Yearly Emission'!EN31)</f>
        <v>2968507316.8068619</v>
      </c>
      <c r="ER55">
        <f>SUM('Yearly Emission'!EO$23:'Yearly Emission'!EO31)</f>
        <v>145219235.34437039</v>
      </c>
      <c r="ES55">
        <f>SUM('Yearly Emission'!EP$23:'Yearly Emission'!EP31)</f>
        <v>177715874.88051039</v>
      </c>
      <c r="ET55">
        <f>SUM('Yearly Emission'!EQ$23:'Yearly Emission'!EQ31)</f>
        <v>873716807.93970454</v>
      </c>
      <c r="EU55">
        <f>SUM('Yearly Emission'!ER$23:'Yearly Emission'!ER31)</f>
        <v>4619421669.2374725</v>
      </c>
      <c r="EV55">
        <f>SUM('Yearly Emission'!ES$23:'Yearly Emission'!ES31)</f>
        <v>550445416.83714581</v>
      </c>
      <c r="EW55">
        <f>SUM('Yearly Emission'!ET$23:'Yearly Emission'!ET31)</f>
        <v>1275654053.3339372</v>
      </c>
      <c r="EX55">
        <f>SUM('Yearly Emission'!EU$23:'Yearly Emission'!EU31)</f>
        <v>116163410.86851616</v>
      </c>
      <c r="EY55">
        <f>SUM('Yearly Emission'!EV$23:'Yearly Emission'!EV31)</f>
        <v>347975984.9328357</v>
      </c>
      <c r="EZ55">
        <f>SUM('Yearly Emission'!EW$23:'Yearly Emission'!EW31)</f>
        <v>625368127.93684089</v>
      </c>
      <c r="FA55">
        <f>SUM('Yearly Emission'!EX$23:'Yearly Emission'!EX31)</f>
        <v>317273059.06712633</v>
      </c>
      <c r="FB55">
        <f>SUM('Yearly Emission'!EY$23:'Yearly Emission'!EY31)</f>
        <v>1664351362.9444842</v>
      </c>
      <c r="FC55">
        <f>SUM('Yearly Emission'!EZ$23:'Yearly Emission'!EZ31)</f>
        <v>0</v>
      </c>
      <c r="FD55">
        <f>SUM('Yearly Emission'!FA$23:'Yearly Emission'!FA31)</f>
        <v>5322759732.2004795</v>
      </c>
      <c r="FE55">
        <f>SUM('Yearly Emission'!FB$23:'Yearly Emission'!FB31)</f>
        <v>1513379616.2101595</v>
      </c>
      <c r="FF55">
        <f>SUM('Yearly Emission'!FC$23:'Yearly Emission'!FC31)</f>
        <v>542185486.67287803</v>
      </c>
      <c r="FG55">
        <f>SUM('Yearly Emission'!FD$23:'Yearly Emission'!FD31)</f>
        <v>242049678.85610202</v>
      </c>
      <c r="FH55">
        <f>SUM('Yearly Emission'!FE$23:'Yearly Emission'!FE31)</f>
        <v>3597156684.7369308</v>
      </c>
      <c r="FI55">
        <f>SUM('Yearly Emission'!FF$23:'Yearly Emission'!FF31)</f>
        <v>184401019.67364466</v>
      </c>
      <c r="FJ55">
        <f>SUM('Yearly Emission'!FG$23:'Yearly Emission'!FG31)</f>
        <v>202350732.7131224</v>
      </c>
      <c r="FK55">
        <f>SUM('Yearly Emission'!FH$23:'Yearly Emission'!FH31)</f>
        <v>996992998.09727025</v>
      </c>
      <c r="FL55">
        <f>SUM('Yearly Emission'!FI$23:'Yearly Emission'!FI31)</f>
        <v>5693966895.299777</v>
      </c>
      <c r="FM55">
        <f>SUM('Yearly Emission'!FJ$23:'Yearly Emission'!FJ31)</f>
        <v>635059519.61669266</v>
      </c>
      <c r="FN55">
        <f>SUM('Yearly Emission'!FK$23:'Yearly Emission'!FK31)</f>
        <v>1566938008.8922601</v>
      </c>
      <c r="FO55">
        <f>SUM('Yearly Emission'!FL$23:'Yearly Emission'!FL31)</f>
        <v>133217859.84031367</v>
      </c>
      <c r="FP55">
        <f>SUM('Yearly Emission'!FM$23:'Yearly Emission'!FM31)</f>
        <v>384298149.26801527</v>
      </c>
      <c r="FQ55">
        <f>SUM('Yearly Emission'!FN$23:'Yearly Emission'!FN31)</f>
        <v>756357477.45463097</v>
      </c>
      <c r="FR55">
        <f>SUM('Yearly Emission'!FO$23:'Yearly Emission'!FO31)</f>
        <v>395814654.77233934</v>
      </c>
      <c r="FS55">
        <f>SUM('Yearly Emission'!FP$23:'Yearly Emission'!FP31)</f>
        <v>2112445485.6496754</v>
      </c>
      <c r="FT55">
        <f>SUM('Yearly Emission'!FQ$23:'Yearly Emission'!FQ31)</f>
        <v>0</v>
      </c>
      <c r="FU55">
        <f>SUM('Yearly Emission'!FR$23:'Yearly Emission'!FR31)</f>
        <v>0</v>
      </c>
      <c r="FV55">
        <f>SUM('Yearly Emission'!FS$23:'Yearly Emission'!FS31)</f>
        <v>18306</v>
      </c>
      <c r="FW55">
        <f>SUM('Yearly Emission'!FT$23:'Yearly Emission'!FT31)</f>
        <v>0</v>
      </c>
      <c r="FX55">
        <f>SUM('Yearly Emission'!FU$23:'Yearly Emission'!FU31)</f>
        <v>0</v>
      </c>
      <c r="FY55">
        <f>SUM('Yearly Emission'!FV$23:'Yearly Emission'!FV31)</f>
        <v>0</v>
      </c>
      <c r="FZ55">
        <f>SUM('Yearly Emission'!FW$23:'Yearly Emission'!FW31)</f>
        <v>0</v>
      </c>
      <c r="GA55">
        <f>SUM('Yearly Emission'!FX$23:'Yearly Emission'!FX31)</f>
        <v>0</v>
      </c>
      <c r="GB55">
        <f>SUM('Yearly Emission'!FY$23:'Yearly Emission'!FY31)</f>
        <v>0</v>
      </c>
      <c r="GC55">
        <f>SUM('Yearly Emission'!FZ$23:'Yearly Emission'!FZ31)</f>
        <v>0</v>
      </c>
      <c r="GD55">
        <f>SUM('Yearly Emission'!GA$23:'Yearly Emission'!GA31)</f>
        <v>0</v>
      </c>
      <c r="GE55">
        <f>SUM('Yearly Emission'!GB$23:'Yearly Emission'!GB31)</f>
        <v>0</v>
      </c>
      <c r="GF55">
        <f>SUM('Yearly Emission'!GC$23:'Yearly Emission'!GC31)</f>
        <v>0</v>
      </c>
      <c r="GG55">
        <f>SUM('Yearly Emission'!GD$23:'Yearly Emission'!GD31)</f>
        <v>0</v>
      </c>
      <c r="GH55">
        <f>SUM('Yearly Emission'!GE$23:'Yearly Emission'!GE31)</f>
        <v>0</v>
      </c>
      <c r="GI55">
        <f>SUM('Yearly Emission'!GF$23:'Yearly Emission'!GF31)</f>
        <v>0</v>
      </c>
      <c r="GJ55">
        <f>SUM('Yearly Emission'!GG$23:'Yearly Emission'!GG31)</f>
        <v>0</v>
      </c>
      <c r="GK55">
        <f>SUM('Yearly Emission'!GH$23:'Yearly Emission'!GH31)</f>
        <v>0</v>
      </c>
      <c r="GL55">
        <f>SUM('Yearly Emission'!GI$23:'Yearly Emission'!GI31)</f>
        <v>0</v>
      </c>
      <c r="GM55">
        <f>SUM('Yearly Emission'!GJ$23:'Yearly Emission'!GJ31)</f>
        <v>0</v>
      </c>
      <c r="GN55">
        <f>SUM('Yearly Emission'!GK$23:'Yearly Emission'!GK31)</f>
        <v>2168078830.9015269</v>
      </c>
      <c r="GO55">
        <f>SUM('Yearly Emission'!GL$23:'Yearly Emission'!GL31)</f>
        <v>880972363.68485498</v>
      </c>
      <c r="GP55">
        <f>SUM('Yearly Emission'!GM$23:'Yearly Emission'!GM31)</f>
        <v>374949778.54981285</v>
      </c>
      <c r="GQ55">
        <f>SUM('Yearly Emission'!GN$23:'Yearly Emission'!GN31)</f>
        <v>135432810.78483695</v>
      </c>
      <c r="GR55">
        <f>SUM('Yearly Emission'!GO$23:'Yearly Emission'!GO31)</f>
        <v>972782124.22940922</v>
      </c>
      <c r="GS55">
        <f>SUM('Yearly Emission'!GP$23:'Yearly Emission'!GP31)</f>
        <v>29403707.021557331</v>
      </c>
      <c r="GT55">
        <f>SUM('Yearly Emission'!GQ$23:'Yearly Emission'!GQ31)</f>
        <v>98930870.101440147</v>
      </c>
      <c r="GU55">
        <f>SUM('Yearly Emission'!GR$23:'Yearly Emission'!GR31)</f>
        <v>733549533.47187626</v>
      </c>
      <c r="GV55">
        <f>SUM('Yearly Emission'!GS$23:'Yearly Emission'!GS31)</f>
        <v>2374912470.1557837</v>
      </c>
      <c r="GW55">
        <f>SUM('Yearly Emission'!GT$23:'Yearly Emission'!GT31)</f>
        <v>298792519.38185441</v>
      </c>
      <c r="GX55">
        <f>SUM('Yearly Emission'!GU$23:'Yearly Emission'!GU31)</f>
        <v>457930025.63232571</v>
      </c>
      <c r="GY55">
        <f>SUM('Yearly Emission'!GV$23:'Yearly Emission'!GV31)</f>
        <v>63628605.762903675</v>
      </c>
      <c r="GZ55">
        <f>SUM('Yearly Emission'!GW$23:'Yearly Emission'!GW31)</f>
        <v>127061870.42578073</v>
      </c>
      <c r="HA55">
        <f>SUM('Yearly Emission'!GX$23:'Yearly Emission'!GX31)</f>
        <v>233457862.36783254</v>
      </c>
      <c r="HB55">
        <f>SUM('Yearly Emission'!GY$23:'Yearly Emission'!GY31)</f>
        <v>152492179.29687417</v>
      </c>
      <c r="HC55">
        <f>SUM('Yearly Emission'!GZ$23:'Yearly Emission'!GZ31)</f>
        <v>781409082.60851932</v>
      </c>
      <c r="HD55">
        <f>SUM('Yearly Emission'!HA$23:'Yearly Emission'!HA31)</f>
        <v>0</v>
      </c>
      <c r="HE55">
        <f>SUM('Yearly Emission'!HB$23:'Yearly Emission'!HB31)</f>
        <v>3698710536.1462107</v>
      </c>
      <c r="HF55">
        <f>SUM('Yearly Emission'!HC$23:'Yearly Emission'!HC31)</f>
        <v>1699667431.1231644</v>
      </c>
      <c r="HG55">
        <f>SUM('Yearly Emission'!HD$23:'Yearly Emission'!HD31)</f>
        <v>692718662.97936547</v>
      </c>
      <c r="HH55">
        <f>SUM('Yearly Emission'!HE$23:'Yearly Emission'!HE31)</f>
        <v>208971579.15997818</v>
      </c>
      <c r="HI55">
        <f>SUM('Yearly Emission'!HF$23:'Yearly Emission'!HF31)</f>
        <v>1880365333.0183969</v>
      </c>
      <c r="HJ55">
        <f>SUM('Yearly Emission'!HG$23:'Yearly Emission'!HG31)</f>
        <v>50946288.280559838</v>
      </c>
      <c r="HK55">
        <f>SUM('Yearly Emission'!HH$23:'Yearly Emission'!HH31)</f>
        <v>197861740.20288047</v>
      </c>
      <c r="HL55">
        <f>SUM('Yearly Emission'!HI$23:'Yearly Emission'!HI31)</f>
        <v>1466359395.5230861</v>
      </c>
      <c r="HM55">
        <f>SUM('Yearly Emission'!HJ$23:'Yearly Emission'!HJ31)</f>
        <v>4749824940.3115654</v>
      </c>
      <c r="HN55">
        <f>SUM('Yearly Emission'!HK$23:'Yearly Emission'!HK31)</f>
        <v>597585038.76370907</v>
      </c>
      <c r="HO55">
        <f>SUM('Yearly Emission'!HL$23:'Yearly Emission'!HL31)</f>
        <v>730407951.39056492</v>
      </c>
      <c r="HP55">
        <f>SUM('Yearly Emission'!HM$23:'Yearly Emission'!HM31)</f>
        <v>126633216.84749652</v>
      </c>
      <c r="HQ55">
        <f>SUM('Yearly Emission'!HN$23:'Yearly Emission'!HN31)</f>
        <v>254123740.85156155</v>
      </c>
      <c r="HR55">
        <f>SUM('Yearly Emission'!HO$23:'Yearly Emission'!HO31)</f>
        <v>460617426.95458341</v>
      </c>
      <c r="HS55">
        <f>SUM('Yearly Emission'!HP$23:'Yearly Emission'!HP31)</f>
        <v>304984358.59374791</v>
      </c>
      <c r="HT55">
        <f>SUM('Yearly Emission'!HQ$23:'Yearly Emission'!HQ31)</f>
        <v>1562818165.2170401</v>
      </c>
      <c r="HU55">
        <f>SUM('Yearly Emission'!HR$23:'Yearly Emission'!HR31)</f>
        <v>0</v>
      </c>
      <c r="HV55">
        <f>SUM('Yearly Emission'!HS$23:'Yearly Emission'!HS31)</f>
        <v>4741820775.161581</v>
      </c>
      <c r="HW55">
        <f>SUM('Yearly Emission'!HT$23:'Yearly Emission'!HT31)</f>
        <v>2039193833.0073123</v>
      </c>
      <c r="HX55">
        <f>SUM('Yearly Emission'!HU$23:'Yearly Emission'!HU31)</f>
        <v>770244696.67153406</v>
      </c>
      <c r="HY55">
        <f>SUM('Yearly Emission'!HV$23:'Yearly Emission'!HV31)</f>
        <v>256830846.93948257</v>
      </c>
      <c r="HZ55">
        <f>SUM('Yearly Emission'!HW$23:'Yearly Emission'!HW31)</f>
        <v>2367788028.102911</v>
      </c>
      <c r="IA55">
        <f>SUM('Yearly Emission'!HX$23:'Yearly Emission'!HX31)</f>
        <v>62518958.527901337</v>
      </c>
      <c r="IB55">
        <f>SUM('Yearly Emission'!HY$23:'Yearly Emission'!HY31)</f>
        <v>233955502.95136264</v>
      </c>
      <c r="IC55">
        <f>SUM('Yearly Emission'!HZ$23:'Yearly Emission'!HZ31)</f>
        <v>1771020996.2898221</v>
      </c>
      <c r="ID55">
        <f>SUM('Yearly Emission'!IA$23:'Yearly Emission'!IA31)</f>
        <v>6102504521.7569675</v>
      </c>
      <c r="IE55">
        <f>SUM('Yearly Emission'!IB$23:'Yearly Emission'!IB31)</f>
        <v>772346005.8024931</v>
      </c>
      <c r="IF55">
        <f>SUM('Yearly Emission'!IC$23:'Yearly Emission'!IC31)</f>
        <v>885882287.51845515</v>
      </c>
      <c r="IG55">
        <f>SUM('Yearly Emission'!ID$23:'Yearly Emission'!ID31)</f>
        <v>166069066.3664664</v>
      </c>
      <c r="IH55">
        <f>SUM('Yearly Emission'!IE$23:'Yearly Emission'!IE31)</f>
        <v>372275657.75517619</v>
      </c>
      <c r="II55">
        <f>SUM('Yearly Emission'!IF$23:'Yearly Emission'!IF31)</f>
        <v>580968215.9186095</v>
      </c>
      <c r="IJ55">
        <f>SUM('Yearly Emission'!IG$23:'Yearly Emission'!IG31)</f>
        <v>439227806.98050201</v>
      </c>
      <c r="IK55">
        <f>SUM('Yearly Emission'!IH$23:'Yearly Emission'!IH31)</f>
        <v>2156099421.1111975</v>
      </c>
      <c r="IL55">
        <f>SUM('Yearly Emission'!II$23:'Yearly Emission'!II31)</f>
        <v>0</v>
      </c>
      <c r="IM55">
        <f>SUM('Yearly Emission'!IJ$23:'Yearly Emission'!IJ31)</f>
        <v>5486359312.3326674</v>
      </c>
      <c r="IN55">
        <f>SUM('Yearly Emission'!IK$23:'Yearly Emission'!IK31)</f>
        <v>2269041648.9049768</v>
      </c>
      <c r="IO55">
        <f>SUM('Yearly Emission'!IL$23:'Yearly Emission'!IL31)</f>
        <v>845019356.02942801</v>
      </c>
      <c r="IP55">
        <f>SUM('Yearly Emission'!IM$23:'Yearly Emission'!IM31)</f>
        <v>289113064.84979641</v>
      </c>
      <c r="IQ55">
        <f>SUM('Yearly Emission'!IN$23:'Yearly Emission'!IN31)</f>
        <v>2722114138.9931383</v>
      </c>
      <c r="IR55">
        <f>SUM('Yearly Emission'!IO$23:'Yearly Emission'!IO31)</f>
        <v>71845441.524966314</v>
      </c>
      <c r="IS55">
        <f>SUM('Yearly Emission'!IP$23:'Yearly Emission'!IP31)</f>
        <v>253498969.87553152</v>
      </c>
      <c r="IT55">
        <f>SUM('Yearly Emission'!IQ$23:'Yearly Emission'!IQ31)</f>
        <v>1956514271.0928087</v>
      </c>
      <c r="IU55">
        <f>SUM('Yearly Emission'!IR$23:'Yearly Emission'!IR31)</f>
        <v>6860109306.1905909</v>
      </c>
      <c r="IV55">
        <f>SUM('Yearly Emission'!IS$23:'Yearly Emission'!IS31)</f>
        <v>896849172.68468523</v>
      </c>
      <c r="IW55">
        <f>SUM('Yearly Emission'!IT$23:'Yearly Emission'!IT31)</f>
        <v>987790127.8086195</v>
      </c>
      <c r="IX55">
        <f>SUM('Yearly Emission'!IU$23:'Yearly Emission'!IU31)</f>
        <v>194075377.88077861</v>
      </c>
      <c r="IY55">
        <f>SUM('Yearly Emission'!IV$23:'Yearly Emission'!IV31)</f>
        <v>419439807.60788298</v>
      </c>
      <c r="IZ55">
        <f>SUM('Yearly Emission'!IW$23:'Yearly Emission'!IW31)</f>
        <v>683897376.83443546</v>
      </c>
      <c r="JA55">
        <f>SUM('Yearly Emission'!IX$23:'Yearly Emission'!IX31)</f>
        <v>512930412.5655089</v>
      </c>
      <c r="JB55">
        <f>SUM('Yearly Emission'!IY$23:'Yearly Emission'!IY31)</f>
        <v>2448687080.3311934</v>
      </c>
    </row>
    <row r="56" spans="1:262" x14ac:dyDescent="0.25">
      <c r="A56" t="s">
        <v>92</v>
      </c>
      <c r="B56" t="s">
        <v>93</v>
      </c>
      <c r="D56">
        <v>2039</v>
      </c>
      <c r="E56">
        <f>SUM('Yearly Emission'!B$23:'Yearly Emission'!B32)</f>
        <v>0</v>
      </c>
      <c r="F56">
        <f>SUM('Yearly Emission'!C$23:'Yearly Emission'!C32)</f>
        <v>0</v>
      </c>
      <c r="G56">
        <f>SUM('Yearly Emission'!D$23:'Yearly Emission'!D32)</f>
        <v>0</v>
      </c>
      <c r="H56">
        <f>SUM('Yearly Emission'!E$23:'Yearly Emission'!E32)</f>
        <v>0</v>
      </c>
      <c r="I56">
        <f>SUM('Yearly Emission'!F$23:'Yearly Emission'!F32)</f>
        <v>0</v>
      </c>
      <c r="J56">
        <f>SUM('Yearly Emission'!G$23:'Yearly Emission'!G32)</f>
        <v>0</v>
      </c>
      <c r="K56">
        <f>SUM('Yearly Emission'!H$23:'Yearly Emission'!H32)</f>
        <v>0</v>
      </c>
      <c r="L56">
        <f>SUM('Yearly Emission'!I$23:'Yearly Emission'!I32)</f>
        <v>0</v>
      </c>
      <c r="M56">
        <f>SUM('Yearly Emission'!J$23:'Yearly Emission'!J32)</f>
        <v>0</v>
      </c>
      <c r="N56">
        <f>SUM('Yearly Emission'!K$23:'Yearly Emission'!K32)</f>
        <v>0</v>
      </c>
      <c r="O56">
        <f>SUM('Yearly Emission'!L$23:'Yearly Emission'!L32)</f>
        <v>0</v>
      </c>
      <c r="P56">
        <f>SUM('Yearly Emission'!M$23:'Yearly Emission'!M32)</f>
        <v>0</v>
      </c>
      <c r="Q56">
        <f>SUM('Yearly Emission'!N$23:'Yearly Emission'!N32)</f>
        <v>0</v>
      </c>
      <c r="R56">
        <f>SUM('Yearly Emission'!O$23:'Yearly Emission'!O32)</f>
        <v>0</v>
      </c>
      <c r="S56">
        <f>SUM('Yearly Emission'!P$23:'Yearly Emission'!P32)</f>
        <v>0</v>
      </c>
      <c r="T56">
        <f>SUM('Yearly Emission'!Q$23:'Yearly Emission'!Q32)</f>
        <v>0</v>
      </c>
      <c r="V56">
        <f>SUM('Yearly Emission'!S$23:'Yearly Emission'!S32)</f>
        <v>1284128552.6830397</v>
      </c>
      <c r="W56">
        <f>SUM('Yearly Emission'!T$23:'Yearly Emission'!T32)</f>
        <v>561329610.20151377</v>
      </c>
      <c r="X56">
        <f>SUM('Yearly Emission'!U$23:'Yearly Emission'!U32)</f>
        <v>178493292.0237096</v>
      </c>
      <c r="Y56">
        <f>SUM('Yearly Emission'!V$23:'Yearly Emission'!V32)</f>
        <v>88676082.053687468</v>
      </c>
      <c r="Z56">
        <f>SUM('Yearly Emission'!W$23:'Yearly Emission'!W32)</f>
        <v>1054718701.611565</v>
      </c>
      <c r="AA56">
        <f>SUM('Yearly Emission'!X$23:'Yearly Emission'!X32)</f>
        <v>32684891.405076601</v>
      </c>
      <c r="AB56">
        <f>SUM('Yearly Emission'!Y$23:'Yearly Emission'!Y32)</f>
        <v>49022232.670922875</v>
      </c>
      <c r="AC56">
        <f>SUM('Yearly Emission'!Z$23:'Yearly Emission'!Z32)</f>
        <v>218509666.92228812</v>
      </c>
      <c r="AD56">
        <f>SUM('Yearly Emission'!AA$23:'Yearly Emission'!AA32)</f>
        <v>1288595092.0184019</v>
      </c>
      <c r="AE56">
        <f>SUM('Yearly Emission'!AB$23:'Yearly Emission'!AB32)</f>
        <v>154128497.44024611</v>
      </c>
      <c r="AF56">
        <f>SUM('Yearly Emission'!AC$23:'Yearly Emission'!AC32)</f>
        <v>191561519.43668512</v>
      </c>
      <c r="AG56">
        <f>SUM('Yearly Emission'!AD$23:'Yearly Emission'!AD32)</f>
        <v>30471506.801551856</v>
      </c>
      <c r="AH56">
        <f>SUM('Yearly Emission'!AE$23:'Yearly Emission'!AE32)</f>
        <v>89609035.210321411</v>
      </c>
      <c r="AI56">
        <f>SUM('Yearly Emission'!AF$23:'Yearly Emission'!AF32)</f>
        <v>92167250.583681881</v>
      </c>
      <c r="AJ56">
        <f>SUM('Yearly Emission'!AG$23:'Yearly Emission'!AG32)</f>
        <v>58936398.343766972</v>
      </c>
      <c r="AK56">
        <f>SUM('Yearly Emission'!AH$23:'Yearly Emission'!AH32)</f>
        <v>386763432.13017863</v>
      </c>
      <c r="AL56">
        <f>SUM('Yearly Emission'!AI$23:'Yearly Emission'!AI32)</f>
        <v>0</v>
      </c>
      <c r="AM56">
        <f>SUM('Yearly Emission'!AJ$23:'Yearly Emission'!AJ32)</f>
        <v>2254954449.1776943</v>
      </c>
      <c r="AN56">
        <f>SUM('Yearly Emission'!AK$23:'Yearly Emission'!AK32)</f>
        <v>1083151087.384479</v>
      </c>
      <c r="AO56">
        <f>SUM('Yearly Emission'!AL$23:'Yearly Emission'!AL32)</f>
        <v>280355428.77502108</v>
      </c>
      <c r="AP56">
        <f>SUM('Yearly Emission'!AM$23:'Yearly Emission'!AM32)</f>
        <v>176332024.3960166</v>
      </c>
      <c r="AQ56">
        <f>SUM('Yearly Emission'!AN$23:'Yearly Emission'!AN32)</f>
        <v>2109437403.2231288</v>
      </c>
      <c r="AR56">
        <f>SUM('Yearly Emission'!AO$23:'Yearly Emission'!AO32)</f>
        <v>65369782.810153142</v>
      </c>
      <c r="AS56">
        <f>SUM('Yearly Emission'!AP$23:'Yearly Emission'!AP32)</f>
        <v>82243336.014415905</v>
      </c>
      <c r="AT56">
        <f>SUM('Yearly Emission'!AQ$23:'Yearly Emission'!AQ32)</f>
        <v>437019333.84457612</v>
      </c>
      <c r="AU56">
        <f>SUM('Yearly Emission'!AR$23:'Yearly Emission'!AR32)</f>
        <v>2577190184.0368037</v>
      </c>
      <c r="AV56">
        <f>SUM('Yearly Emission'!AS$23:'Yearly Emission'!AS32)</f>
        <v>308256994.88049269</v>
      </c>
      <c r="AW56">
        <f>SUM('Yearly Emission'!AT$23:'Yearly Emission'!AT32)</f>
        <v>383123038.87337041</v>
      </c>
      <c r="AX56">
        <f>SUM('Yearly Emission'!AU$23:'Yearly Emission'!AU32)</f>
        <v>60943013.603103667</v>
      </c>
      <c r="AY56">
        <f>SUM('Yearly Emission'!AV$23:'Yearly Emission'!AV32)</f>
        <v>179218070.42064294</v>
      </c>
      <c r="AZ56">
        <f>SUM('Yearly Emission'!AW$23:'Yearly Emission'!AW32)</f>
        <v>184334501.16736376</v>
      </c>
      <c r="BA56">
        <f>SUM('Yearly Emission'!AX$23:'Yearly Emission'!AX32)</f>
        <v>117872796.68753393</v>
      </c>
      <c r="BB56">
        <f>SUM('Yearly Emission'!AY$23:'Yearly Emission'!AY32)</f>
        <v>773526864.26035571</v>
      </c>
      <c r="BC56">
        <f>SUM('Yearly Emission'!AZ$23:'Yearly Emission'!AZ32)</f>
        <v>0</v>
      </c>
      <c r="BD56">
        <f>SUM('Yearly Emission'!BA$23:'Yearly Emission'!BA32)</f>
        <v>3023762678.1687369</v>
      </c>
      <c r="BE56">
        <f>SUM('Yearly Emission'!BB$23:'Yearly Emission'!BB32)</f>
        <v>1525092354.5277691</v>
      </c>
      <c r="BF56">
        <f>SUM('Yearly Emission'!BC$23:'Yearly Emission'!BC32)</f>
        <v>354570735.63338995</v>
      </c>
      <c r="BG56">
        <f>SUM('Yearly Emission'!BD$23:'Yearly Emission'!BD32)</f>
        <v>236002178.24757332</v>
      </c>
      <c r="BH56">
        <f>SUM('Yearly Emission'!BE$23:'Yearly Emission'!BE32)</f>
        <v>3052638372.3207412</v>
      </c>
      <c r="BI56">
        <f>SUM('Yearly Emission'!BF$23:'Yearly Emission'!BF32)</f>
        <v>98054674.21522969</v>
      </c>
      <c r="BJ56">
        <f>SUM('Yearly Emission'!BG$23:'Yearly Emission'!BG32)</f>
        <v>105382801.80910651</v>
      </c>
      <c r="BK56">
        <f>SUM('Yearly Emission'!BH$23:'Yearly Emission'!BH32)</f>
        <v>642535229.88617861</v>
      </c>
      <c r="BL56">
        <f>SUM('Yearly Emission'!BI$23:'Yearly Emission'!BI32)</f>
        <v>3859505041.5813651</v>
      </c>
      <c r="BM56">
        <f>SUM('Yearly Emission'!BJ$23:'Yearly Emission'!BJ32)</f>
        <v>462385492.32073861</v>
      </c>
      <c r="BN56">
        <f>SUM('Yearly Emission'!BK$23:'Yearly Emission'!BK32)</f>
        <v>574684558.31005526</v>
      </c>
      <c r="BO56">
        <f>SUM('Yearly Emission'!BL$23:'Yearly Emission'!BL32)</f>
        <v>87482281.739463881</v>
      </c>
      <c r="BP56">
        <f>SUM('Yearly Emission'!BM$23:'Yearly Emission'!BM32)</f>
        <v>268827105.63096476</v>
      </c>
      <c r="BQ56">
        <f>SUM('Yearly Emission'!BN$23:'Yearly Emission'!BN32)</f>
        <v>276501751.75104576</v>
      </c>
      <c r="BR56">
        <f>SUM('Yearly Emission'!BO$23:'Yearly Emission'!BO32)</f>
        <v>176809195.03130093</v>
      </c>
      <c r="BS56">
        <f>SUM('Yearly Emission'!BP$23:'Yearly Emission'!BP32)</f>
        <v>1160290296.3905351</v>
      </c>
      <c r="BT56">
        <f>SUM('Yearly Emission'!BQ$23:'Yearly Emission'!BQ32)</f>
        <v>0</v>
      </c>
      <c r="BU56">
        <f>SUM('Yearly Emission'!BR$23:'Yearly Emission'!BR32)</f>
        <v>3655307411.3452697</v>
      </c>
      <c r="BV56">
        <f>SUM('Yearly Emission'!BS$23:'Yearly Emission'!BS32)</f>
        <v>1791056232.2891269</v>
      </c>
      <c r="BW56">
        <f>SUM('Yearly Emission'!BT$23:'Yearly Emission'!BT32)</f>
        <v>414042641.1894455</v>
      </c>
      <c r="BX56">
        <f>SUM('Yearly Emission'!BU$23:'Yearly Emission'!BU32)</f>
        <v>274655478.32651657</v>
      </c>
      <c r="BY56">
        <f>SUM('Yearly Emission'!BV$23:'Yearly Emission'!BV32)</f>
        <v>3731571771.7542319</v>
      </c>
      <c r="BZ56">
        <f>SUM('Yearly Emission'!BW$23:'Yearly Emission'!BW32)</f>
        <v>127652413.7181835</v>
      </c>
      <c r="CA56">
        <f>SUM('Yearly Emission'!BX$23:'Yearly Emission'!BX32)</f>
        <v>126819539.44194479</v>
      </c>
      <c r="CB56">
        <f>SUM('Yearly Emission'!BY$23:'Yearly Emission'!BY32)</f>
        <v>789315713.09721446</v>
      </c>
      <c r="CC56">
        <f>SUM('Yearly Emission'!BZ$23:'Yearly Emission'!BZ32)</f>
        <v>4857710308.3514862</v>
      </c>
      <c r="CD56">
        <f>SUM('Yearly Emission'!CA$23:'Yearly Emission'!CA32)</f>
        <v>596968903.56438291</v>
      </c>
      <c r="CE56">
        <f>SUM('Yearly Emission'!CB$23:'Yearly Emission'!CB32)</f>
        <v>751343805.07728374</v>
      </c>
      <c r="CF56">
        <f>SUM('Yearly Emission'!CC$23:'Yearly Emission'!CC32)</f>
        <v>108489684.76109974</v>
      </c>
      <c r="CG56">
        <f>SUM('Yearly Emission'!CD$23:'Yearly Emission'!CD32)</f>
        <v>349908913.49946171</v>
      </c>
      <c r="CH56">
        <f>SUM('Yearly Emission'!CE$23:'Yearly Emission'!CE32)</f>
        <v>368669002.33472735</v>
      </c>
      <c r="CI56">
        <f>SUM('Yearly Emission'!CF$23:'Yearly Emission'!CF32)</f>
        <v>233275183.24923271</v>
      </c>
      <c r="CJ56">
        <f>SUM('Yearly Emission'!CG$23:'Yearly Emission'!CG32)</f>
        <v>1528006812.6031671</v>
      </c>
      <c r="CK56">
        <f>SUM('Yearly Emission'!CH$23:'Yearly Emission'!CH32)</f>
        <v>0</v>
      </c>
      <c r="CL56">
        <f>SUM('Yearly Emission'!CI$23:'Yearly Emission'!CI32)</f>
        <v>0</v>
      </c>
      <c r="CM56">
        <f>SUM('Yearly Emission'!CJ$23:'Yearly Emission'!CJ32)</f>
        <v>20345</v>
      </c>
      <c r="CN56">
        <f>SUM('Yearly Emission'!CK$23:'Yearly Emission'!CK32)</f>
        <v>0</v>
      </c>
      <c r="CO56">
        <f>SUM('Yearly Emission'!CL$23:'Yearly Emission'!CL32)</f>
        <v>0</v>
      </c>
      <c r="CP56">
        <f>SUM('Yearly Emission'!CM$23:'Yearly Emission'!CM32)</f>
        <v>0</v>
      </c>
      <c r="CQ56">
        <f>SUM('Yearly Emission'!CN$23:'Yearly Emission'!CN32)</f>
        <v>0</v>
      </c>
      <c r="CR56">
        <f>SUM('Yearly Emission'!CO$23:'Yearly Emission'!CO32)</f>
        <v>0</v>
      </c>
      <c r="CS56">
        <f>SUM('Yearly Emission'!CP$23:'Yearly Emission'!CP32)</f>
        <v>0</v>
      </c>
      <c r="CT56">
        <f>SUM('Yearly Emission'!CQ$23:'Yearly Emission'!CQ32)</f>
        <v>0</v>
      </c>
      <c r="CU56">
        <f>SUM('Yearly Emission'!CR$23:'Yearly Emission'!CR32)</f>
        <v>0</v>
      </c>
      <c r="CV56">
        <f>SUM('Yearly Emission'!CS$23:'Yearly Emission'!CS32)</f>
        <v>0</v>
      </c>
      <c r="CW56">
        <f>SUM('Yearly Emission'!CT$23:'Yearly Emission'!CT32)</f>
        <v>0</v>
      </c>
      <c r="CX56">
        <f>SUM('Yearly Emission'!CU$23:'Yearly Emission'!CU32)</f>
        <v>0</v>
      </c>
      <c r="CY56">
        <f>SUM('Yearly Emission'!CV$23:'Yearly Emission'!CV32)</f>
        <v>0</v>
      </c>
      <c r="CZ56">
        <f>SUM('Yearly Emission'!CW$23:'Yearly Emission'!CW32)</f>
        <v>0</v>
      </c>
      <c r="DA56">
        <f>SUM('Yearly Emission'!CX$23:'Yearly Emission'!CX32)</f>
        <v>0</v>
      </c>
      <c r="DB56">
        <f>SUM('Yearly Emission'!CY$23:'Yearly Emission'!CY32)</f>
        <v>0</v>
      </c>
      <c r="DC56">
        <f>SUM('Yearly Emission'!CZ$23:'Yearly Emission'!CZ32)</f>
        <v>0</v>
      </c>
      <c r="DD56">
        <f>SUM('Yearly Emission'!DA$23:'Yearly Emission'!DA32)</f>
        <v>0</v>
      </c>
      <c r="DE56">
        <f>SUM('Yearly Emission'!DB$23:'Yearly Emission'!DB32)</f>
        <v>2463911876.0095239</v>
      </c>
      <c r="DF56">
        <f>SUM('Yearly Emission'!DC$23:'Yearly Emission'!DC32)</f>
        <v>794259481.9720844</v>
      </c>
      <c r="DG56">
        <f>SUM('Yearly Emission'!DD$23:'Yearly Emission'!DD32)</f>
        <v>298001920.50502068</v>
      </c>
      <c r="DH56">
        <f>SUM('Yearly Emission'!DE$23:'Yearly Emission'!DE32)</f>
        <v>99597818.981984556</v>
      </c>
      <c r="DI56">
        <f>SUM('Yearly Emission'!DF$23:'Yearly Emission'!DF32)</f>
        <v>1222220265.1921399</v>
      </c>
      <c r="DJ56">
        <f>SUM('Yearly Emission'!DG$23:'Yearly Emission'!DG32)</f>
        <v>56143205.69919423</v>
      </c>
      <c r="DK56">
        <f>SUM('Yearly Emission'!DH$23:'Yearly Emission'!DH32)</f>
        <v>103140171.44479011</v>
      </c>
      <c r="DL56">
        <f>SUM('Yearly Emission'!DI$23:'Yearly Emission'!DI32)</f>
        <v>363159856.54935175</v>
      </c>
      <c r="DM56">
        <f>SUM('Yearly Emission'!DJ$23:'Yearly Emission'!DJ32)</f>
        <v>1864223585.2508004</v>
      </c>
      <c r="DN56">
        <f>SUM('Yearly Emission'!DK$23:'Yearly Emission'!DK32)</f>
        <v>224159821.56635854</v>
      </c>
      <c r="DO56">
        <f>SUM('Yearly Emission'!DL$23:'Yearly Emission'!DL32)</f>
        <v>489398702.37629342</v>
      </c>
      <c r="DP56">
        <f>SUM('Yearly Emission'!DM$23:'Yearly Emission'!DM32)</f>
        <v>49778191.018265598</v>
      </c>
      <c r="DQ56">
        <f>SUM('Yearly Emission'!DN$23:'Yearly Emission'!DN32)</f>
        <v>143895751.50589967</v>
      </c>
      <c r="DR56">
        <f>SUM('Yearly Emission'!DO$23:'Yearly Emission'!DO32)</f>
        <v>253838640.76215461</v>
      </c>
      <c r="DS56">
        <f>SUM('Yearly Emission'!DP$23:'Yearly Emission'!DP32)</f>
        <v>123611937.90514082</v>
      </c>
      <c r="DT56">
        <f>SUM('Yearly Emission'!DQ$23:'Yearly Emission'!DQ32)</f>
        <v>642245141.28208864</v>
      </c>
      <c r="DU56">
        <f>SUM('Yearly Emission'!DR$23:'Yearly Emission'!DR32)</f>
        <v>0</v>
      </c>
      <c r="DV56">
        <f>SUM('Yearly Emission'!DS$23:'Yearly Emission'!DS32)</f>
        <v>4465654985.3779736</v>
      </c>
      <c r="DW56">
        <f>SUM('Yearly Emission'!DT$23:'Yearly Emission'!DT32)</f>
        <v>1353013278.8728061</v>
      </c>
      <c r="DX56">
        <f>SUM('Yearly Emission'!DU$23:'Yearly Emission'!DU32)</f>
        <v>426443751.40437877</v>
      </c>
      <c r="DY56">
        <f>SUM('Yearly Emission'!DV$23:'Yearly Emission'!DV32)</f>
        <v>162441913.25980476</v>
      </c>
      <c r="DZ56">
        <f>SUM('Yearly Emission'!DW$23:'Yearly Emission'!DW32)</f>
        <v>2275605565.1364141</v>
      </c>
      <c r="EA56">
        <f>SUM('Yearly Emission'!DX$23:'Yearly Emission'!DX32)</f>
        <v>109918776.5415871</v>
      </c>
      <c r="EB56">
        <f>SUM('Yearly Emission'!DY$23:'Yearly Emission'!DY32)</f>
        <v>160697014.63708007</v>
      </c>
      <c r="EC56">
        <f>SUM('Yearly Emission'!DZ$23:'Yearly Emission'!DZ32)</f>
        <v>726319713.09870243</v>
      </c>
      <c r="ED56">
        <f>SUM('Yearly Emission'!EA$23:'Yearly Emission'!EA32)</f>
        <v>3728447170.5015945</v>
      </c>
      <c r="EE56">
        <f>SUM('Yearly Emission'!EB$23:'Yearly Emission'!EB32)</f>
        <v>448319643.1327166</v>
      </c>
      <c r="EF56">
        <f>SUM('Yearly Emission'!EC$23:'Yearly Emission'!EC32)</f>
        <v>978797404.75258589</v>
      </c>
      <c r="EG56">
        <f>SUM('Yearly Emission'!ED$23:'Yearly Emission'!ED32)</f>
        <v>99556382.03653124</v>
      </c>
      <c r="EH56">
        <f>SUM('Yearly Emission'!EE$23:'Yearly Emission'!EE32)</f>
        <v>286909247.39834213</v>
      </c>
      <c r="EI56">
        <f>SUM('Yearly Emission'!EF$23:'Yearly Emission'!EF32)</f>
        <v>493610205.39155489</v>
      </c>
      <c r="EJ56">
        <f>SUM('Yearly Emission'!EG$23:'Yearly Emission'!EG32)</f>
        <v>245953782.66473028</v>
      </c>
      <c r="EK56">
        <f>SUM('Yearly Emission'!EH$23:'Yearly Emission'!EH32)</f>
        <v>1284490282.5641768</v>
      </c>
      <c r="EL56">
        <f>SUM('Yearly Emission'!EI$23:'Yearly Emission'!EI32)</f>
        <v>0</v>
      </c>
      <c r="EM56">
        <f>SUM('Yearly Emission'!EJ$23:'Yearly Emission'!EJ32)</f>
        <v>5251727819.4631805</v>
      </c>
      <c r="EN56">
        <f>SUM('Yearly Emission'!EK$23:'Yearly Emission'!EK32)</f>
        <v>1449635385.1175308</v>
      </c>
      <c r="EO56">
        <f>SUM('Yearly Emission'!EL$23:'Yearly Emission'!EL32)</f>
        <v>543631351.64348304</v>
      </c>
      <c r="EP56">
        <f>SUM('Yearly Emission'!EM$23:'Yearly Emission'!EM32)</f>
        <v>211673967.99958804</v>
      </c>
      <c r="EQ56">
        <f>SUM('Yearly Emission'!EN$23:'Yearly Emission'!EN32)</f>
        <v>3099905825.6867533</v>
      </c>
      <c r="ER56">
        <f>SUM('Yearly Emission'!EO$23:'Yearly Emission'!EO32)</f>
        <v>155079592.20538068</v>
      </c>
      <c r="ES56">
        <f>SUM('Yearly Emission'!EP$23:'Yearly Emission'!EP32)</f>
        <v>194038809.7214441</v>
      </c>
      <c r="ET56">
        <f>SUM('Yearly Emission'!EQ$23:'Yearly Emission'!EQ32)</f>
        <v>962168426.32115626</v>
      </c>
      <c r="EU56">
        <f>SUM('Yearly Emission'!ER$23:'Yearly Emission'!ER32)</f>
        <v>5204844739.2176361</v>
      </c>
      <c r="EV56">
        <f>SUM('Yearly Emission'!ES$23:'Yearly Emission'!ES32)</f>
        <v>621757419.17481732</v>
      </c>
      <c r="EW56">
        <f>SUM('Yearly Emission'!ET$23:'Yearly Emission'!ET32)</f>
        <v>1414005750.2331698</v>
      </c>
      <c r="EX56">
        <f>SUM('Yearly Emission'!EU$23:'Yearly Emission'!EU32)</f>
        <v>129223940.76905188</v>
      </c>
      <c r="EY56">
        <f>SUM('Yearly Emission'!EV$23:'Yearly Emission'!EV32)</f>
        <v>380488563.45548373</v>
      </c>
      <c r="EZ56">
        <f>SUM('Yearly Emission'!EW$23:'Yearly Emission'!EW32)</f>
        <v>677193314.20126927</v>
      </c>
      <c r="FA56">
        <f>SUM('Yearly Emission'!EX$23:'Yearly Emission'!EX32)</f>
        <v>344321583.53704518</v>
      </c>
      <c r="FB56">
        <f>SUM('Yearly Emission'!EY$23:'Yearly Emission'!EY32)</f>
        <v>1880248650.9235206</v>
      </c>
      <c r="FC56">
        <f>SUM('Yearly Emission'!EZ$23:'Yearly Emission'!EZ32)</f>
        <v>0</v>
      </c>
      <c r="FD56">
        <f>SUM('Yearly Emission'!FA$23:'Yearly Emission'!FA32)</f>
        <v>5809387789.1810904</v>
      </c>
      <c r="FE56">
        <f>SUM('Yearly Emission'!FB$23:'Yearly Emission'!FB32)</f>
        <v>1541544318.0371399</v>
      </c>
      <c r="FF56">
        <f>SUM('Yearly Emission'!FC$23:'Yearly Emission'!FC32)</f>
        <v>635680346.77850533</v>
      </c>
      <c r="FG56">
        <f>SUM('Yearly Emission'!FD$23:'Yearly Emission'!FD32)</f>
        <v>249167177.15904936</v>
      </c>
      <c r="FH56">
        <f>SUM('Yearly Emission'!FE$23:'Yearly Emission'!FE32)</f>
        <v>3728736692.0239234</v>
      </c>
      <c r="FI56">
        <f>SUM('Yearly Emission'!FF$23:'Yearly Emission'!FF32)</f>
        <v>194268709.95456997</v>
      </c>
      <c r="FJ56">
        <f>SUM('Yearly Emission'!FG$23:'Yearly Emission'!FG32)</f>
        <v>218694673.70007351</v>
      </c>
      <c r="FK56">
        <f>SUM('Yearly Emission'!FH$23:'Yearly Emission'!FH32)</f>
        <v>1085501546.1640272</v>
      </c>
      <c r="FL56">
        <f>SUM('Yearly Emission'!FI$23:'Yearly Emission'!FI32)</f>
        <v>6279653905.7741404</v>
      </c>
      <c r="FM56">
        <f>SUM('Yearly Emission'!FJ$23:'Yearly Emission'!FJ32)</f>
        <v>706404206.57932413</v>
      </c>
      <c r="FN56">
        <f>SUM('Yearly Emission'!FK$23:'Yearly Emission'!FK32)</f>
        <v>1705351893.3611114</v>
      </c>
      <c r="FO56">
        <f>SUM('Yearly Emission'!FL$23:'Yearly Emission'!FL32)</f>
        <v>146286292.52533382</v>
      </c>
      <c r="FP56">
        <f>SUM('Yearly Emission'!FM$23:'Yearly Emission'!FM32)</f>
        <v>416832650.15448391</v>
      </c>
      <c r="FQ56">
        <f>SUM('Yearly Emission'!FN$23:'Yearly Emission'!FN32)</f>
        <v>808221993.24896133</v>
      </c>
      <c r="FR56">
        <f>SUM('Yearly Emission'!FO$23:'Yearly Emission'!FO32)</f>
        <v>422879310.37681198</v>
      </c>
      <c r="FS56">
        <f>SUM('Yearly Emission'!FP$23:'Yearly Emission'!FP32)</f>
        <v>2328435222.8535843</v>
      </c>
      <c r="FT56">
        <f>SUM('Yearly Emission'!FQ$23:'Yearly Emission'!FQ32)</f>
        <v>0</v>
      </c>
      <c r="FU56">
        <f>SUM('Yearly Emission'!FR$23:'Yearly Emission'!FR32)</f>
        <v>0</v>
      </c>
      <c r="FV56">
        <f>SUM('Yearly Emission'!FS$23:'Yearly Emission'!FS32)</f>
        <v>20345</v>
      </c>
      <c r="FW56">
        <f>SUM('Yearly Emission'!FT$23:'Yearly Emission'!FT32)</f>
        <v>0</v>
      </c>
      <c r="FX56">
        <f>SUM('Yearly Emission'!FU$23:'Yearly Emission'!FU32)</f>
        <v>0</v>
      </c>
      <c r="FY56">
        <f>SUM('Yearly Emission'!FV$23:'Yearly Emission'!FV32)</f>
        <v>0</v>
      </c>
      <c r="FZ56">
        <f>SUM('Yearly Emission'!FW$23:'Yearly Emission'!FW32)</f>
        <v>0</v>
      </c>
      <c r="GA56">
        <f>SUM('Yearly Emission'!FX$23:'Yearly Emission'!FX32)</f>
        <v>0</v>
      </c>
      <c r="GB56">
        <f>SUM('Yearly Emission'!FY$23:'Yearly Emission'!FY32)</f>
        <v>0</v>
      </c>
      <c r="GC56">
        <f>SUM('Yearly Emission'!FZ$23:'Yearly Emission'!FZ32)</f>
        <v>0</v>
      </c>
      <c r="GD56">
        <f>SUM('Yearly Emission'!GA$23:'Yearly Emission'!GA32)</f>
        <v>0</v>
      </c>
      <c r="GE56">
        <f>SUM('Yearly Emission'!GB$23:'Yearly Emission'!GB32)</f>
        <v>0</v>
      </c>
      <c r="GF56">
        <f>SUM('Yearly Emission'!GC$23:'Yearly Emission'!GC32)</f>
        <v>0</v>
      </c>
      <c r="GG56">
        <f>SUM('Yearly Emission'!GD$23:'Yearly Emission'!GD32)</f>
        <v>0</v>
      </c>
      <c r="GH56">
        <f>SUM('Yearly Emission'!GE$23:'Yearly Emission'!GE32)</f>
        <v>0</v>
      </c>
      <c r="GI56">
        <f>SUM('Yearly Emission'!GF$23:'Yearly Emission'!GF32)</f>
        <v>0</v>
      </c>
      <c r="GJ56">
        <f>SUM('Yearly Emission'!GG$23:'Yearly Emission'!GG32)</f>
        <v>0</v>
      </c>
      <c r="GK56">
        <f>SUM('Yearly Emission'!GH$23:'Yearly Emission'!GH32)</f>
        <v>0</v>
      </c>
      <c r="GL56">
        <f>SUM('Yearly Emission'!GI$23:'Yearly Emission'!GI32)</f>
        <v>0</v>
      </c>
      <c r="GM56">
        <f>SUM('Yearly Emission'!GJ$23:'Yearly Emission'!GJ32)</f>
        <v>0</v>
      </c>
      <c r="GN56">
        <f>SUM('Yearly Emission'!GK$23:'Yearly Emission'!GK32)</f>
        <v>2345607390.9508591</v>
      </c>
      <c r="GO56">
        <f>SUM('Yearly Emission'!GL$23:'Yearly Emission'!GL32)</f>
        <v>1008539468.4747508</v>
      </c>
      <c r="GP56">
        <f>SUM('Yearly Emission'!GM$23:'Yearly Emission'!GM32)</f>
        <v>419632181.05540097</v>
      </c>
      <c r="GQ56">
        <f>SUM('Yearly Emission'!GN$23:'Yearly Emission'!GN32)</f>
        <v>147865156.14164639</v>
      </c>
      <c r="GR56">
        <f>SUM('Yearly Emission'!GO$23:'Yearly Emission'!GO32)</f>
        <v>1119875024.3727074</v>
      </c>
      <c r="GS56">
        <f>SUM('Yearly Emission'!GP$23:'Yearly Emission'!GP32)</f>
        <v>34605203.306514069</v>
      </c>
      <c r="GT56">
        <f>SUM('Yearly Emission'!GQ$23:'Yearly Emission'!GQ32)</f>
        <v>117350329.23736778</v>
      </c>
      <c r="GU56">
        <f>SUM('Yearly Emission'!GR$23:'Yearly Emission'!GR32)</f>
        <v>852525317.63734961</v>
      </c>
      <c r="GV56">
        <f>SUM('Yearly Emission'!GS$23:'Yearly Emission'!GS32)</f>
        <v>2769964909.4877286</v>
      </c>
      <c r="GW56">
        <f>SUM('Yearly Emission'!GT$23:'Yearly Emission'!GT32)</f>
        <v>350557970.21237177</v>
      </c>
      <c r="GX56">
        <f>SUM('Yearly Emission'!GU$23:'Yearly Emission'!GU32)</f>
        <v>513247317.34806204</v>
      </c>
      <c r="GY56">
        <f>SUM('Yearly Emission'!GV$23:'Yearly Emission'!GV32)</f>
        <v>78118354.603704423</v>
      </c>
      <c r="GZ56">
        <f>SUM('Yearly Emission'!GW$23:'Yearly Emission'!GW32)</f>
        <v>152584684.21782234</v>
      </c>
      <c r="HA56">
        <f>SUM('Yearly Emission'!GX$23:'Yearly Emission'!GX32)</f>
        <v>267998815.05965334</v>
      </c>
      <c r="HB56">
        <f>SUM('Yearly Emission'!GY$23:'Yearly Emission'!GY32)</f>
        <v>182180882.26905769</v>
      </c>
      <c r="HC56">
        <f>SUM('Yearly Emission'!GZ$23:'Yearly Emission'!GZ32)</f>
        <v>924408890.18222141</v>
      </c>
      <c r="HD56">
        <f>SUM('Yearly Emission'!HA$23:'Yearly Emission'!HA32)</f>
        <v>0</v>
      </c>
      <c r="HE56">
        <f>SUM('Yearly Emission'!HB$23:'Yearly Emission'!HB32)</f>
        <v>3876798295.970922</v>
      </c>
      <c r="HF56">
        <f>SUM('Yearly Emission'!HC$23:'Yearly Emission'!HC32)</f>
        <v>1900152559.9987781</v>
      </c>
      <c r="HG56">
        <f>SUM('Yearly Emission'!HD$23:'Yearly Emission'!HD32)</f>
        <v>737495546.45442891</v>
      </c>
      <c r="HH56">
        <f>SUM('Yearly Emission'!HE$23:'Yearly Emission'!HE32)</f>
        <v>221441032.70855901</v>
      </c>
      <c r="HI56">
        <f>SUM('Yearly Emission'!HF$23:'Yearly Emission'!HF32)</f>
        <v>2157398781.5784135</v>
      </c>
      <c r="HJ56">
        <f>SUM('Yearly Emission'!HG$23:'Yearly Emission'!HG32)</f>
        <v>63036382.400396474</v>
      </c>
      <c r="HK56">
        <f>SUM('Yearly Emission'!HH$23:'Yearly Emission'!HH32)</f>
        <v>234700658.4747355</v>
      </c>
      <c r="HL56">
        <f>SUM('Yearly Emission'!HI$23:'Yearly Emission'!HI32)</f>
        <v>1704310801.1216331</v>
      </c>
      <c r="HM56">
        <f>SUM('Yearly Emission'!HJ$23:'Yearly Emission'!HJ32)</f>
        <v>5539929818.9754553</v>
      </c>
      <c r="HN56">
        <f>SUM('Yearly Emission'!HK$23:'Yearly Emission'!HK32)</f>
        <v>701115940.42474413</v>
      </c>
      <c r="HO56">
        <f>SUM('Yearly Emission'!HL$23:'Yearly Emission'!HL32)</f>
        <v>789788603.55776632</v>
      </c>
      <c r="HP56">
        <f>SUM('Yearly Emission'!HM$23:'Yearly Emission'!HM32)</f>
        <v>156150440.58556083</v>
      </c>
      <c r="HQ56">
        <f>SUM('Yearly Emission'!HN$23:'Yearly Emission'!HN32)</f>
        <v>305169368.43564469</v>
      </c>
      <c r="HR56">
        <f>SUM('Yearly Emission'!HO$23:'Yearly Emission'!HO32)</f>
        <v>528657846.80585277</v>
      </c>
      <c r="HS56">
        <f>SUM('Yearly Emission'!HP$23:'Yearly Emission'!HP32)</f>
        <v>364361764.53811479</v>
      </c>
      <c r="HT56">
        <f>SUM('Yearly Emission'!HQ$23:'Yearly Emission'!HQ32)</f>
        <v>1848817780.3644447</v>
      </c>
      <c r="HU56">
        <f>SUM('Yearly Emission'!HR$23:'Yearly Emission'!HR32)</f>
        <v>0</v>
      </c>
      <c r="HV56">
        <f>SUM('Yearly Emission'!HS$23:'Yearly Emission'!HS32)</f>
        <v>4920438213.8723221</v>
      </c>
      <c r="HW56">
        <f>SUM('Yearly Emission'!HT$23:'Yearly Emission'!HT32)</f>
        <v>2245627163.645607</v>
      </c>
      <c r="HX56">
        <f>SUM('Yearly Emission'!HU$23:'Yearly Emission'!HU32)</f>
        <v>815102734.10003579</v>
      </c>
      <c r="HY56">
        <f>SUM('Yearly Emission'!HV$23:'Yearly Emission'!HV32)</f>
        <v>269335081.11662197</v>
      </c>
      <c r="HZ56">
        <f>SUM('Yearly Emission'!HW$23:'Yearly Emission'!HW32)</f>
        <v>2645029597.3793001</v>
      </c>
      <c r="IA56">
        <f>SUM('Yearly Emission'!HX$23:'Yearly Emission'!HX32)</f>
        <v>74615985.242482424</v>
      </c>
      <c r="IB56">
        <f>SUM('Yearly Emission'!HY$23:'Yearly Emission'!HY32)</f>
        <v>278039113.80631614</v>
      </c>
      <c r="IC56">
        <f>SUM('Yearly Emission'!HZ$23:'Yearly Emission'!HZ32)</f>
        <v>2016824334.529654</v>
      </c>
      <c r="ID56">
        <f>SUM('Yearly Emission'!IA$23:'Yearly Emission'!IA32)</f>
        <v>6968542801.9403534</v>
      </c>
      <c r="IE56">
        <f>SUM('Yearly Emission'!IB$23:'Yearly Emission'!IB32)</f>
        <v>883584845.0953685</v>
      </c>
      <c r="IF56">
        <f>SUM('Yearly Emission'!IC$23:'Yearly Emission'!IC32)</f>
        <v>945369687.4352715</v>
      </c>
      <c r="IG56">
        <f>SUM('Yearly Emission'!ID$23:'Yearly Emission'!ID32)</f>
        <v>209106398.22074792</v>
      </c>
      <c r="IH56">
        <f>SUM('Yearly Emission'!IE$23:'Yearly Emission'!IE32)</f>
        <v>436977160.72091961</v>
      </c>
      <c r="II56">
        <f>SUM('Yearly Emission'!IF$23:'Yearly Emission'!IF32)</f>
        <v>649052514.87221849</v>
      </c>
      <c r="IJ56">
        <f>SUM('Yearly Emission'!IG$23:'Yearly Emission'!IG32)</f>
        <v>511979311.85346967</v>
      </c>
      <c r="IK56">
        <f>SUM('Yearly Emission'!IH$23:'Yearly Emission'!IH32)</f>
        <v>2493265827.7668948</v>
      </c>
      <c r="IL56">
        <f>SUM('Yearly Emission'!II$23:'Yearly Emission'!II32)</f>
        <v>0</v>
      </c>
      <c r="IM56">
        <f>SUM('Yearly Emission'!IJ$23:'Yearly Emission'!IJ32)</f>
        <v>5665474882.0042114</v>
      </c>
      <c r="IN56">
        <f>SUM('Yearly Emission'!IK$23:'Yearly Emission'!IK32)</f>
        <v>2475646537.6442547</v>
      </c>
      <c r="IO56">
        <f>SUM('Yearly Emission'!IL$23:'Yearly Emission'!IL32)</f>
        <v>889957095.22290492</v>
      </c>
      <c r="IP56">
        <f>SUM('Yearly Emission'!IM$23:'Yearly Emission'!IM32)</f>
        <v>301648288.8967678</v>
      </c>
      <c r="IQ56">
        <f>SUM('Yearly Emission'!IN$23:'Yearly Emission'!IN32)</f>
        <v>2999551867.8352709</v>
      </c>
      <c r="IR56">
        <f>SUM('Yearly Emission'!IO$23:'Yearly Emission'!IO32)</f>
        <v>83949163.288590908</v>
      </c>
      <c r="IS56">
        <f>SUM('Yearly Emission'!IP$23:'Yearly Emission'!IP32)</f>
        <v>297602173.59428197</v>
      </c>
      <c r="IT56">
        <f>SUM('Yearly Emission'!IQ$23:'Yearly Emission'!IQ32)</f>
        <v>2202465830.0117326</v>
      </c>
      <c r="IU56">
        <f>SUM('Yearly Emission'!IR$23:'Yearly Emission'!IR32)</f>
        <v>7726597951.5164499</v>
      </c>
      <c r="IV56">
        <f>SUM('Yearly Emission'!IS$23:'Yearly Emission'!IS32)</f>
        <v>1008146465.4184588</v>
      </c>
      <c r="IW56">
        <f>SUM('Yearly Emission'!IT$23:'Yearly Emission'!IT32)</f>
        <v>1047372003.1480341</v>
      </c>
      <c r="IX56">
        <f>SUM('Yearly Emission'!IU$23:'Yearly Emission'!IU32)</f>
        <v>237124896.60756347</v>
      </c>
      <c r="IY56">
        <f>SUM('Yearly Emission'!IV$23:'Yearly Emission'!IV32)</f>
        <v>484164132.57652056</v>
      </c>
      <c r="IZ56">
        <f>SUM('Yearly Emission'!IW$23:'Yearly Emission'!IW32)</f>
        <v>752024648.76291883</v>
      </c>
      <c r="JA56">
        <f>SUM('Yearly Emission'!IX$23:'Yearly Emission'!IX32)</f>
        <v>585709534.5152142</v>
      </c>
      <c r="JB56">
        <f>SUM('Yearly Emission'!IY$23:'Yearly Emission'!IY32)</f>
        <v>2786001957.0094666</v>
      </c>
    </row>
    <row r="57" spans="1:262" x14ac:dyDescent="0.25">
      <c r="D57">
        <v>2040</v>
      </c>
      <c r="E57">
        <f>SUM('Yearly Emission'!B$23:'Yearly Emission'!B33)</f>
        <v>0</v>
      </c>
      <c r="F57">
        <f>SUM('Yearly Emission'!C$23:'Yearly Emission'!C33)</f>
        <v>0</v>
      </c>
      <c r="G57">
        <f>SUM('Yearly Emission'!D$23:'Yearly Emission'!D33)</f>
        <v>0</v>
      </c>
      <c r="H57">
        <f>SUM('Yearly Emission'!E$23:'Yearly Emission'!E33)</f>
        <v>0</v>
      </c>
      <c r="I57">
        <f>SUM('Yearly Emission'!F$23:'Yearly Emission'!F33)</f>
        <v>0</v>
      </c>
      <c r="J57">
        <f>SUM('Yearly Emission'!G$23:'Yearly Emission'!G33)</f>
        <v>0</v>
      </c>
      <c r="K57">
        <f>SUM('Yearly Emission'!H$23:'Yearly Emission'!H33)</f>
        <v>0</v>
      </c>
      <c r="L57">
        <f>SUM('Yearly Emission'!I$23:'Yearly Emission'!I33)</f>
        <v>0</v>
      </c>
      <c r="M57">
        <f>SUM('Yearly Emission'!J$23:'Yearly Emission'!J33)</f>
        <v>0</v>
      </c>
      <c r="N57">
        <f>SUM('Yearly Emission'!K$23:'Yearly Emission'!K33)</f>
        <v>0</v>
      </c>
      <c r="O57">
        <f>SUM('Yearly Emission'!L$23:'Yearly Emission'!L33)</f>
        <v>0</v>
      </c>
      <c r="P57">
        <f>SUM('Yearly Emission'!M$23:'Yearly Emission'!M33)</f>
        <v>0</v>
      </c>
      <c r="Q57">
        <f>SUM('Yearly Emission'!N$23:'Yearly Emission'!N33)</f>
        <v>0</v>
      </c>
      <c r="R57">
        <f>SUM('Yearly Emission'!O$23:'Yearly Emission'!O33)</f>
        <v>0</v>
      </c>
      <c r="S57">
        <f>SUM('Yearly Emission'!P$23:'Yearly Emission'!P33)</f>
        <v>0</v>
      </c>
      <c r="T57">
        <f>SUM('Yearly Emission'!Q$23:'Yearly Emission'!Q33)</f>
        <v>0</v>
      </c>
      <c r="V57">
        <f>SUM('Yearly Emission'!S$23:'Yearly Emission'!S33)</f>
        <v>1284128552.6830397</v>
      </c>
      <c r="W57">
        <f>SUM('Yearly Emission'!T$23:'Yearly Emission'!T33)</f>
        <v>641018753.9512074</v>
      </c>
      <c r="X57">
        <f>SUM('Yearly Emission'!U$23:'Yearly Emission'!U33)</f>
        <v>227579994.7693657</v>
      </c>
      <c r="Y57">
        <f>SUM('Yearly Emission'!V$23:'Yearly Emission'!V33)</f>
        <v>98237590.564107791</v>
      </c>
      <c r="Z57">
        <f>SUM('Yearly Emission'!W$23:'Yearly Emission'!W33)</f>
        <v>1185537047.454572</v>
      </c>
      <c r="AA57">
        <f>SUM('Yearly Emission'!X$23:'Yearly Emission'!X33)</f>
        <v>37577691.777741477</v>
      </c>
      <c r="AB57">
        <f>SUM('Yearly Emission'!Y$23:'Yearly Emission'!Y33)</f>
        <v>61910915.04388804</v>
      </c>
      <c r="AC57">
        <f>SUM('Yearly Emission'!Z$23:'Yearly Emission'!Z33)</f>
        <v>245207868.89758822</v>
      </c>
      <c r="AD57">
        <f>SUM('Yearly Emission'!AA$23:'Yearly Emission'!AA33)</f>
        <v>1490995930.0069625</v>
      </c>
      <c r="AE57">
        <f>SUM('Yearly Emission'!AB$23:'Yearly Emission'!AB33)</f>
        <v>177781466.55374655</v>
      </c>
      <c r="AF57">
        <f>SUM('Yearly Emission'!AC$23:'Yearly Emission'!AC33)</f>
        <v>220256405.33489326</v>
      </c>
      <c r="AG57">
        <f>SUM('Yearly Emission'!AD$23:'Yearly Emission'!AD33)</f>
        <v>34431639.780217379</v>
      </c>
      <c r="AH57">
        <f>SUM('Yearly Emission'!AE$23:'Yearly Emission'!AE33)</f>
        <v>102192667.87662022</v>
      </c>
      <c r="AI57">
        <f>SUM('Yearly Emission'!AF$23:'Yearly Emission'!AF33)</f>
        <v>112168508.54829824</v>
      </c>
      <c r="AJ57">
        <f>SUM('Yearly Emission'!AG$23:'Yearly Emission'!AG33)</f>
        <v>68323391.436496288</v>
      </c>
      <c r="AK57">
        <f>SUM('Yearly Emission'!AH$23:'Yearly Emission'!AH33)</f>
        <v>454314266.18996954</v>
      </c>
      <c r="AL57">
        <f>SUM('Yearly Emission'!AI$23:'Yearly Emission'!AI33)</f>
        <v>0</v>
      </c>
      <c r="AM57">
        <f>SUM('Yearly Emission'!AJ$23:'Yearly Emission'!AJ33)</f>
        <v>2254954449.1776943</v>
      </c>
      <c r="AN57">
        <f>SUM('Yearly Emission'!AK$23:'Yearly Emission'!AK33)</f>
        <v>1262117434.3337955</v>
      </c>
      <c r="AO57">
        <f>SUM('Yearly Emission'!AL$23:'Yearly Emission'!AL33)</f>
        <v>441958686.09087974</v>
      </c>
      <c r="AP57">
        <f>SUM('Yearly Emission'!AM$23:'Yearly Emission'!AM33)</f>
        <v>187254501.0666405</v>
      </c>
      <c r="AQ57">
        <f>SUM('Yearly Emission'!AN$23:'Yearly Emission'!AN33)</f>
        <v>2306336287.2105908</v>
      </c>
      <c r="AR57">
        <f>SUM('Yearly Emission'!AO$23:'Yearly Emission'!AO33)</f>
        <v>75155383.555482939</v>
      </c>
      <c r="AS57">
        <f>SUM('Yearly Emission'!AP$23:'Yearly Emission'!AP33)</f>
        <v>95169324.150361255</v>
      </c>
      <c r="AT57">
        <f>SUM('Yearly Emission'!AQ$23:'Yearly Emission'!AQ33)</f>
        <v>471719926.58372462</v>
      </c>
      <c r="AU57">
        <f>SUM('Yearly Emission'!AR$23:'Yearly Emission'!AR33)</f>
        <v>2981991860.0139251</v>
      </c>
      <c r="AV57">
        <f>SUM('Yearly Emission'!AS$23:'Yearly Emission'!AS33)</f>
        <v>355562933.10749358</v>
      </c>
      <c r="AW57">
        <f>SUM('Yearly Emission'!AT$23:'Yearly Emission'!AT33)</f>
        <v>440512810.66978657</v>
      </c>
      <c r="AX57">
        <f>SUM('Yearly Emission'!AU$23:'Yearly Emission'!AU33)</f>
        <v>67219437.472306341</v>
      </c>
      <c r="AY57">
        <f>SUM('Yearly Emission'!AV$23:'Yearly Emission'!AV33)</f>
        <v>204385335.75324062</v>
      </c>
      <c r="AZ57">
        <f>SUM('Yearly Emission'!AW$23:'Yearly Emission'!AW33)</f>
        <v>224337017.09659654</v>
      </c>
      <c r="BA57">
        <f>SUM('Yearly Emission'!AX$23:'Yearly Emission'!AX33)</f>
        <v>136646782.8729926</v>
      </c>
      <c r="BB57">
        <f>SUM('Yearly Emission'!AY$23:'Yearly Emission'!AY33)</f>
        <v>908628532.37993741</v>
      </c>
      <c r="BC57">
        <f>SUM('Yearly Emission'!AZ$23:'Yearly Emission'!AZ33)</f>
        <v>0</v>
      </c>
      <c r="BD57">
        <f>SUM('Yearly Emission'!BA$23:'Yearly Emission'!BA33)</f>
        <v>3023762678.1687369</v>
      </c>
      <c r="BE57">
        <f>SUM('Yearly Emission'!BB$23:'Yearly Emission'!BB33)</f>
        <v>1704215756.1982868</v>
      </c>
      <c r="BF57">
        <f>SUM('Yearly Emission'!BC$23:'Yearly Emission'!BC33)</f>
        <v>599349389.47202003</v>
      </c>
      <c r="BG57">
        <f>SUM('Yearly Emission'!BD$23:'Yearly Emission'!BD33)</f>
        <v>246945506.67379457</v>
      </c>
      <c r="BH57">
        <f>SUM('Yearly Emission'!BE$23:'Yearly Emission'!BE33)</f>
        <v>3249784125.6065722</v>
      </c>
      <c r="BI57">
        <f>SUM('Yearly Emission'!BF$23:'Yearly Emission'!BF33)</f>
        <v>112219717.8495162</v>
      </c>
      <c r="BJ57">
        <f>SUM('Yearly Emission'!BG$23:'Yearly Emission'!BG33)</f>
        <v>118344504.64660315</v>
      </c>
      <c r="BK57">
        <f>SUM('Yearly Emission'!BH$23:'Yearly Emission'!BH33)</f>
        <v>677288596.20373464</v>
      </c>
      <c r="BL57">
        <f>SUM('Yearly Emission'!BI$23:'Yearly Emission'!BI33)</f>
        <v>4400664919.3534355</v>
      </c>
      <c r="BM57">
        <f>SUM('Yearly Emission'!BJ$23:'Yearly Emission'!BJ33)</f>
        <v>525429088.83356714</v>
      </c>
      <c r="BN57">
        <f>SUM('Yearly Emission'!BK$23:'Yearly Emission'!BK33)</f>
        <v>650502139.79215288</v>
      </c>
      <c r="BO57">
        <f>SUM('Yearly Emission'!BL$23:'Yearly Emission'!BL33)</f>
        <v>93765748.139393657</v>
      </c>
      <c r="BP57">
        <f>SUM('Yearly Emission'!BM$23:'Yearly Emission'!BM33)</f>
        <v>299217649.37083393</v>
      </c>
      <c r="BQ57">
        <f>SUM('Yearly Emission'!BN$23:'Yearly Emission'!BN33)</f>
        <v>336505525.6448949</v>
      </c>
      <c r="BR57">
        <f>SUM('Yearly Emission'!BO$23:'Yearly Emission'!BO33)</f>
        <v>204970174.30948895</v>
      </c>
      <c r="BS57">
        <f>SUM('Yearly Emission'!BP$23:'Yearly Emission'!BP33)</f>
        <v>1362942798.5699084</v>
      </c>
      <c r="BT57">
        <f>SUM('Yearly Emission'!BQ$23:'Yearly Emission'!BQ33)</f>
        <v>0</v>
      </c>
      <c r="BU57">
        <f>SUM('Yearly Emission'!BR$23:'Yearly Emission'!BR33)</f>
        <v>3655307411.3452697</v>
      </c>
      <c r="BV57">
        <f>SUM('Yearly Emission'!BS$23:'Yearly Emission'!BS33)</f>
        <v>1970318145.0010588</v>
      </c>
      <c r="BW57">
        <f>SUM('Yearly Emission'!BT$23:'Yearly Emission'!BT33)</f>
        <v>658876960.67867708</v>
      </c>
      <c r="BX57">
        <f>SUM('Yearly Emission'!BU$23:'Yearly Emission'!BU33)</f>
        <v>285618510.4810797</v>
      </c>
      <c r="BY57">
        <f>SUM('Yearly Emission'!BV$23:'Yearly Emission'!BV33)</f>
        <v>3928954901.0716558</v>
      </c>
      <c r="BZ57">
        <f>SUM('Yearly Emission'!BW$23:'Yearly Emission'!BW33)</f>
        <v>141823161.62793124</v>
      </c>
      <c r="CA57">
        <f>SUM('Yearly Emission'!BX$23:'Yearly Emission'!BX33)</f>
        <v>139816260.40004084</v>
      </c>
      <c r="CB57">
        <f>SUM('Yearly Emission'!BY$23:'Yearly Emission'!BY33)</f>
        <v>824119926.41948497</v>
      </c>
      <c r="CC57">
        <f>SUM('Yearly Emission'!BZ$23:'Yearly Emission'!BZ33)</f>
        <v>5399159562.2583389</v>
      </c>
      <c r="CD57">
        <f>SUM('Yearly Emission'!CA$23:'Yearly Emission'!CA33)</f>
        <v>660043296.40263724</v>
      </c>
      <c r="CE57">
        <f>SUM('Yearly Emission'!CB$23:'Yearly Emission'!CB33)</f>
        <v>827195736.440341</v>
      </c>
      <c r="CF57">
        <f>SUM('Yearly Emission'!CC$23:'Yearly Emission'!CC33)</f>
        <v>114779977.51980062</v>
      </c>
      <c r="CG57">
        <f>SUM('Yearly Emission'!CD$23:'Yearly Emission'!CD33)</f>
        <v>380318022.22294265</v>
      </c>
      <c r="CH57">
        <f>SUM('Yearly Emission'!CE$23:'Yearly Emission'!CE33)</f>
        <v>441832830.4451679</v>
      </c>
      <c r="CI57">
        <f>SUM('Yearly Emission'!CF$23:'Yearly Emission'!CF33)</f>
        <v>262269847.473061</v>
      </c>
      <c r="CJ57">
        <f>SUM('Yearly Emission'!CG$23:'Yearly Emission'!CG33)</f>
        <v>1738500579.8951602</v>
      </c>
      <c r="CK57">
        <f>SUM('Yearly Emission'!CH$23:'Yearly Emission'!CH33)</f>
        <v>0</v>
      </c>
      <c r="CL57">
        <f>SUM('Yearly Emission'!CI$23:'Yearly Emission'!CI33)</f>
        <v>0</v>
      </c>
      <c r="CM57">
        <f>SUM('Yearly Emission'!CJ$23:'Yearly Emission'!CJ33)</f>
        <v>22385</v>
      </c>
      <c r="CN57">
        <f>SUM('Yearly Emission'!CK$23:'Yearly Emission'!CK33)</f>
        <v>0</v>
      </c>
      <c r="CO57">
        <f>SUM('Yearly Emission'!CL$23:'Yearly Emission'!CL33)</f>
        <v>0</v>
      </c>
      <c r="CP57">
        <f>SUM('Yearly Emission'!CM$23:'Yearly Emission'!CM33)</f>
        <v>0</v>
      </c>
      <c r="CQ57">
        <f>SUM('Yearly Emission'!CN$23:'Yearly Emission'!CN33)</f>
        <v>0</v>
      </c>
      <c r="CR57">
        <f>SUM('Yearly Emission'!CO$23:'Yearly Emission'!CO33)</f>
        <v>0</v>
      </c>
      <c r="CS57">
        <f>SUM('Yearly Emission'!CP$23:'Yearly Emission'!CP33)</f>
        <v>0</v>
      </c>
      <c r="CT57">
        <f>SUM('Yearly Emission'!CQ$23:'Yearly Emission'!CQ33)</f>
        <v>0</v>
      </c>
      <c r="CU57">
        <f>SUM('Yearly Emission'!CR$23:'Yearly Emission'!CR33)</f>
        <v>0</v>
      </c>
      <c r="CV57">
        <f>SUM('Yearly Emission'!CS$23:'Yearly Emission'!CS33)</f>
        <v>0</v>
      </c>
      <c r="CW57">
        <f>SUM('Yearly Emission'!CT$23:'Yearly Emission'!CT33)</f>
        <v>0</v>
      </c>
      <c r="CX57">
        <f>SUM('Yearly Emission'!CU$23:'Yearly Emission'!CU33)</f>
        <v>0</v>
      </c>
      <c r="CY57">
        <f>SUM('Yearly Emission'!CV$23:'Yearly Emission'!CV33)</f>
        <v>0</v>
      </c>
      <c r="CZ57">
        <f>SUM('Yearly Emission'!CW$23:'Yearly Emission'!CW33)</f>
        <v>0</v>
      </c>
      <c r="DA57">
        <f>SUM('Yearly Emission'!CX$23:'Yearly Emission'!CX33)</f>
        <v>0</v>
      </c>
      <c r="DB57">
        <f>SUM('Yearly Emission'!CY$23:'Yearly Emission'!CY33)</f>
        <v>0</v>
      </c>
      <c r="DC57">
        <f>SUM('Yearly Emission'!CZ$23:'Yearly Emission'!CZ33)</f>
        <v>0</v>
      </c>
      <c r="DD57">
        <f>SUM('Yearly Emission'!DA$23:'Yearly Emission'!DA33)</f>
        <v>0</v>
      </c>
      <c r="DE57">
        <f>SUM('Yearly Emission'!DB$23:'Yearly Emission'!DB33)</f>
        <v>2736194533.4240093</v>
      </c>
      <c r="DF57">
        <f>SUM('Yearly Emission'!DC$23:'Yearly Emission'!DC33)</f>
        <v>888022842.33574128</v>
      </c>
      <c r="DG57">
        <f>SUM('Yearly Emission'!DD$23:'Yearly Emission'!DD33)</f>
        <v>337795627.39784712</v>
      </c>
      <c r="DH57">
        <f>SUM('Yearly Emission'!DE$23:'Yearly Emission'!DE33)</f>
        <v>103909141.90109012</v>
      </c>
      <c r="DI57">
        <f>SUM('Yearly Emission'!DF$23:'Yearly Emission'!DF33)</f>
        <v>1325145092.0249865</v>
      </c>
      <c r="DJ57">
        <f>SUM('Yearly Emission'!DG$23:'Yearly Emission'!DG33)</f>
        <v>63427065.723868147</v>
      </c>
      <c r="DK57">
        <f>SUM('Yearly Emission'!DH$23:'Yearly Emission'!DH33)</f>
        <v>115183522.30464049</v>
      </c>
      <c r="DL57">
        <f>SUM('Yearly Emission'!DI$23:'Yearly Emission'!DI33)</f>
        <v>407548532.20289433</v>
      </c>
      <c r="DM57">
        <f>SUM('Yearly Emission'!DJ$23:'Yearly Emission'!DJ33)</f>
        <v>2141035157.6769423</v>
      </c>
      <c r="DN57">
        <f>SUM('Yearly Emission'!DK$23:'Yearly Emission'!DK33)</f>
        <v>254886875.53387326</v>
      </c>
      <c r="DO57">
        <f>SUM('Yearly Emission'!DL$23:'Yearly Emission'!DL33)</f>
        <v>547101045.65968144</v>
      </c>
      <c r="DP57">
        <f>SUM('Yearly Emission'!DM$23:'Yearly Emission'!DM33)</f>
        <v>55542492.807090752</v>
      </c>
      <c r="DQ57">
        <f>SUM('Yearly Emission'!DN$23:'Yearly Emission'!DN33)</f>
        <v>159940814.73420012</v>
      </c>
      <c r="DR57">
        <f>SUM('Yearly Emission'!DO$23:'Yearly Emission'!DO33)</f>
        <v>282231678.1100356</v>
      </c>
      <c r="DS57">
        <f>SUM('Yearly Emission'!DP$23:'Yearly Emission'!DP33)</f>
        <v>136659999.60959929</v>
      </c>
      <c r="DT57">
        <f>SUM('Yearly Emission'!DQ$23:'Yearly Emission'!DQ33)</f>
        <v>721293156.24894357</v>
      </c>
      <c r="DU57">
        <f>SUM('Yearly Emission'!DR$23:'Yearly Emission'!DR33)</f>
        <v>0</v>
      </c>
      <c r="DV57">
        <f>SUM('Yearly Emission'!DS$23:'Yearly Emission'!DS33)</f>
        <v>4895409118.5329189</v>
      </c>
      <c r="DW57">
        <f>SUM('Yearly Emission'!DT$23:'Yearly Emission'!DT33)</f>
        <v>1458073492.3715844</v>
      </c>
      <c r="DX57">
        <f>SUM('Yearly Emission'!DU$23:'Yearly Emission'!DU33)</f>
        <v>499403668.46831298</v>
      </c>
      <c r="DY57">
        <f>SUM('Yearly Emission'!DV$23:'Yearly Emission'!DV33)</f>
        <v>166772957.54078534</v>
      </c>
      <c r="DZ57">
        <f>SUM('Yearly Emission'!DW$23:'Yearly Emission'!DW33)</f>
        <v>2409799018.0258398</v>
      </c>
      <c r="EA57">
        <f>SUM('Yearly Emission'!DX$23:'Yearly Emission'!DX33)</f>
        <v>126770247.03504169</v>
      </c>
      <c r="EB57">
        <f>SUM('Yearly Emission'!DY$23:'Yearly Emission'!DY33)</f>
        <v>181292790.71966767</v>
      </c>
      <c r="EC57">
        <f>SUM('Yearly Emission'!DZ$23:'Yearly Emission'!DZ33)</f>
        <v>815097064.40578806</v>
      </c>
      <c r="ED57">
        <f>SUM('Yearly Emission'!EA$23:'Yearly Emission'!EA33)</f>
        <v>4282070315.3538752</v>
      </c>
      <c r="EE57">
        <f>SUM('Yearly Emission'!EB$23:'Yearly Emission'!EB33)</f>
        <v>509773751.06774592</v>
      </c>
      <c r="EF57">
        <f>SUM('Yearly Emission'!EC$23:'Yearly Emission'!EC33)</f>
        <v>1087810364.2123826</v>
      </c>
      <c r="EG57">
        <f>SUM('Yearly Emission'!ED$23:'Yearly Emission'!ED33)</f>
        <v>110407004.926346</v>
      </c>
      <c r="EH57">
        <f>SUM('Yearly Emission'!EE$23:'Yearly Emission'!EE33)</f>
        <v>314775685.42834479</v>
      </c>
      <c r="EI57">
        <f>SUM('Yearly Emission'!EF$23:'Yearly Emission'!EF33)</f>
        <v>524947097.4016332</v>
      </c>
      <c r="EJ57">
        <f>SUM('Yearly Emission'!EG$23:'Yearly Emission'!EG33)</f>
        <v>266052494.43533236</v>
      </c>
      <c r="EK57">
        <f>SUM('Yearly Emission'!EH$23:'Yearly Emission'!EH33)</f>
        <v>1432429350.6210873</v>
      </c>
      <c r="EL57">
        <f>SUM('Yearly Emission'!EI$23:'Yearly Emission'!EI33)</f>
        <v>0</v>
      </c>
      <c r="EM57">
        <f>SUM('Yearly Emission'!EJ$23:'Yearly Emission'!EJ33)</f>
        <v>5681953798.6341248</v>
      </c>
      <c r="EN57">
        <f>SUM('Yearly Emission'!EK$23:'Yearly Emission'!EK33)</f>
        <v>1554899083.2409427</v>
      </c>
      <c r="EO57">
        <f>SUM('Yearly Emission'!EL$23:'Yearly Emission'!EL33)</f>
        <v>616668736.10482383</v>
      </c>
      <c r="EP57">
        <f>SUM('Yearly Emission'!EM$23:'Yearly Emission'!EM33)</f>
        <v>216023954.87304914</v>
      </c>
      <c r="EQ57">
        <f>SUM('Yearly Emission'!EN$23:'Yearly Emission'!EN33)</f>
        <v>3234282915.7178555</v>
      </c>
      <c r="ER57">
        <f>SUM('Yearly Emission'!EO$23:'Yearly Emission'!EO33)</f>
        <v>172978997.57037997</v>
      </c>
      <c r="ES57">
        <f>SUM('Yearly Emission'!EP$23:'Yearly Emission'!EP33)</f>
        <v>214657168.13379046</v>
      </c>
      <c r="ET57">
        <f>SUM('Yearly Emission'!EQ$23:'Yearly Emission'!EQ33)</f>
        <v>1055361368.7382308</v>
      </c>
      <c r="EU57">
        <f>SUM('Yearly Emission'!ER$23:'Yearly Emission'!ER33)</f>
        <v>5812580994.0480022</v>
      </c>
      <c r="EV57">
        <f>SUM('Yearly Emission'!ES$23:'Yearly Emission'!ES33)</f>
        <v>698671307.42803788</v>
      </c>
      <c r="EW57">
        <f>SUM('Yearly Emission'!ET$23:'Yearly Emission'!ET33)</f>
        <v>1523088721.0585625</v>
      </c>
      <c r="EX57">
        <f>SUM('Yearly Emission'!EU$23:'Yearly Emission'!EU33)</f>
        <v>140083124.46166199</v>
      </c>
      <c r="EY57">
        <f>SUM('Yearly Emission'!EV$23:'Yearly Emission'!EV33)</f>
        <v>408380113.76412004</v>
      </c>
      <c r="EZ57">
        <f>SUM('Yearly Emission'!EW$23:'Yearly Emission'!EW33)</f>
        <v>708572876.29642427</v>
      </c>
      <c r="FA57">
        <f>SUM('Yearly Emission'!EX$23:'Yearly Emission'!EX33)</f>
        <v>364438027.90953594</v>
      </c>
      <c r="FB57">
        <f>SUM('Yearly Emission'!EY$23:'Yearly Emission'!EY33)</f>
        <v>2028289416.7654824</v>
      </c>
      <c r="FC57">
        <f>SUM('Yearly Emission'!EZ$23:'Yearly Emission'!EZ33)</f>
        <v>0</v>
      </c>
      <c r="FD57">
        <f>SUM('Yearly Emission'!FA$23:'Yearly Emission'!FA33)</f>
        <v>6240044796.7052879</v>
      </c>
      <c r="FE57">
        <f>SUM('Yearly Emission'!FB$23:'Yearly Emission'!FB33)</f>
        <v>1647009686.786108</v>
      </c>
      <c r="FF57">
        <f>SUM('Yearly Emission'!FC$23:'Yearly Emission'!FC33)</f>
        <v>708790011.74300313</v>
      </c>
      <c r="FG57">
        <f>SUM('Yearly Emission'!FD$23:'Yearly Emission'!FD33)</f>
        <v>253535213.66157788</v>
      </c>
      <c r="FH57">
        <f>SUM('Yearly Emission'!FE$23:'Yearly Emission'!FE33)</f>
        <v>3863288449.8060775</v>
      </c>
      <c r="FI57">
        <f>SUM('Yearly Emission'!FF$23:'Yearly Emission'!FF33)</f>
        <v>212175905.64537486</v>
      </c>
      <c r="FJ57">
        <f>SUM('Yearly Emission'!FG$23:'Yearly Emission'!FG33)</f>
        <v>239333800.31875464</v>
      </c>
      <c r="FK57">
        <f>SUM('Yearly Emission'!FH$23:'Yearly Emission'!FH33)</f>
        <v>1178751300.0823901</v>
      </c>
      <c r="FL57">
        <f>SUM('Yearly Emission'!FI$23:'Yearly Emission'!FI33)</f>
        <v>6887668243.7975368</v>
      </c>
      <c r="FM57">
        <f>SUM('Yearly Emission'!FJ$23:'Yearly Emission'!FJ33)</f>
        <v>783351101.26206279</v>
      </c>
      <c r="FN57">
        <f>SUM('Yearly Emission'!FK$23:'Yearly Emission'!FK33)</f>
        <v>1814499643.1814129</v>
      </c>
      <c r="FO57">
        <f>SUM('Yearly Emission'!FL$23:'Yearly Emission'!FL33)</f>
        <v>157153337.05783144</v>
      </c>
      <c r="FP57">
        <f>SUM('Yearly Emission'!FM$23:'Yearly Emission'!FM33)</f>
        <v>444746158.71774906</v>
      </c>
      <c r="FQ57">
        <f>SUM('Yearly Emission'!FN$23:'Yearly Emission'!FN33)</f>
        <v>839641348.66724777</v>
      </c>
      <c r="FR57">
        <f>SUM('Yearly Emission'!FO$23:'Yearly Emission'!FO33)</f>
        <v>443012666.15423292</v>
      </c>
      <c r="FS57">
        <f>SUM('Yearly Emission'!FP$23:'Yearly Emission'!FP33)</f>
        <v>2476573288.5765181</v>
      </c>
      <c r="FT57">
        <f>SUM('Yearly Emission'!FQ$23:'Yearly Emission'!FQ33)</f>
        <v>0</v>
      </c>
      <c r="FU57">
        <f>SUM('Yearly Emission'!FR$23:'Yearly Emission'!FR33)</f>
        <v>0</v>
      </c>
      <c r="FV57">
        <f>SUM('Yearly Emission'!FS$23:'Yearly Emission'!FS33)</f>
        <v>22385</v>
      </c>
      <c r="FW57">
        <f>SUM('Yearly Emission'!FT$23:'Yearly Emission'!FT33)</f>
        <v>0</v>
      </c>
      <c r="FX57">
        <f>SUM('Yearly Emission'!FU$23:'Yearly Emission'!FU33)</f>
        <v>0</v>
      </c>
      <c r="FY57">
        <f>SUM('Yearly Emission'!FV$23:'Yearly Emission'!FV33)</f>
        <v>0</v>
      </c>
      <c r="FZ57">
        <f>SUM('Yearly Emission'!FW$23:'Yearly Emission'!FW33)</f>
        <v>0</v>
      </c>
      <c r="GA57">
        <f>SUM('Yearly Emission'!FX$23:'Yearly Emission'!FX33)</f>
        <v>0</v>
      </c>
      <c r="GB57">
        <f>SUM('Yearly Emission'!FY$23:'Yearly Emission'!FY33)</f>
        <v>0</v>
      </c>
      <c r="GC57">
        <f>SUM('Yearly Emission'!FZ$23:'Yearly Emission'!FZ33)</f>
        <v>0</v>
      </c>
      <c r="GD57">
        <f>SUM('Yearly Emission'!GA$23:'Yearly Emission'!GA33)</f>
        <v>0</v>
      </c>
      <c r="GE57">
        <f>SUM('Yearly Emission'!GB$23:'Yearly Emission'!GB33)</f>
        <v>0</v>
      </c>
      <c r="GF57">
        <f>SUM('Yearly Emission'!GC$23:'Yearly Emission'!GC33)</f>
        <v>0</v>
      </c>
      <c r="GG57">
        <f>SUM('Yearly Emission'!GD$23:'Yearly Emission'!GD33)</f>
        <v>0</v>
      </c>
      <c r="GH57">
        <f>SUM('Yearly Emission'!GE$23:'Yearly Emission'!GE33)</f>
        <v>0</v>
      </c>
      <c r="GI57">
        <f>SUM('Yearly Emission'!GF$23:'Yearly Emission'!GF33)</f>
        <v>0</v>
      </c>
      <c r="GJ57">
        <f>SUM('Yearly Emission'!GG$23:'Yearly Emission'!GG33)</f>
        <v>0</v>
      </c>
      <c r="GK57">
        <f>SUM('Yearly Emission'!GH$23:'Yearly Emission'!GH33)</f>
        <v>0</v>
      </c>
      <c r="GL57">
        <f>SUM('Yearly Emission'!GI$23:'Yearly Emission'!GI33)</f>
        <v>0</v>
      </c>
      <c r="GM57">
        <f>SUM('Yearly Emission'!GJ$23:'Yearly Emission'!GJ33)</f>
        <v>0</v>
      </c>
      <c r="GN57">
        <f>SUM('Yearly Emission'!GK$23:'Yearly Emission'!GK33)</f>
        <v>2440758261.062417</v>
      </c>
      <c r="GO57">
        <f>SUM('Yearly Emission'!GL$23:'Yearly Emission'!GL33)</f>
        <v>1127687267.0814977</v>
      </c>
      <c r="GP57">
        <f>SUM('Yearly Emission'!GM$23:'Yearly Emission'!GM33)</f>
        <v>461490811.33104837</v>
      </c>
      <c r="GQ57">
        <f>SUM('Yearly Emission'!GN$23:'Yearly Emission'!GN33)</f>
        <v>156808586.50715259</v>
      </c>
      <c r="GR57">
        <f>SUM('Yearly Emission'!GO$23:'Yearly Emission'!GO33)</f>
        <v>1248950846.96821</v>
      </c>
      <c r="GS57">
        <f>SUM('Yearly Emission'!GP$23:'Yearly Emission'!GP33)</f>
        <v>42844990.461794376</v>
      </c>
      <c r="GT57">
        <f>SUM('Yearly Emission'!GQ$23:'Yearly Emission'!GQ33)</f>
        <v>136308037.21102235</v>
      </c>
      <c r="GU57">
        <f>SUM('Yearly Emission'!GR$23:'Yearly Emission'!GR33)</f>
        <v>962817701.45208514</v>
      </c>
      <c r="GV57">
        <f>SUM('Yearly Emission'!GS$23:'Yearly Emission'!GS33)</f>
        <v>3153873041.5051327</v>
      </c>
      <c r="GW57">
        <f>SUM('Yearly Emission'!GT$23:'Yearly Emission'!GT33)</f>
        <v>402025829.35297722</v>
      </c>
      <c r="GX57">
        <f>SUM('Yearly Emission'!GU$23:'Yearly Emission'!GU33)</f>
        <v>560198242.30005097</v>
      </c>
      <c r="GY57">
        <f>SUM('Yearly Emission'!GV$23:'Yearly Emission'!GV33)</f>
        <v>94675690.850541964</v>
      </c>
      <c r="GZ57">
        <f>SUM('Yearly Emission'!GW$23:'Yearly Emission'!GW33)</f>
        <v>176075215.25033286</v>
      </c>
      <c r="HA57">
        <f>SUM('Yearly Emission'!GX$23:'Yearly Emission'!GX33)</f>
        <v>300480254.81175369</v>
      </c>
      <c r="HB57">
        <f>SUM('Yearly Emission'!GY$23:'Yearly Emission'!GY33)</f>
        <v>208931152.16011834</v>
      </c>
      <c r="HC57">
        <f>SUM('Yearly Emission'!GZ$23:'Yearly Emission'!GZ33)</f>
        <v>1064100518.6937953</v>
      </c>
      <c r="HD57">
        <f>SUM('Yearly Emission'!HA$23:'Yearly Emission'!HA33)</f>
        <v>0</v>
      </c>
      <c r="HE57">
        <f>SUM('Yearly Emission'!HB$23:'Yearly Emission'!HB33)</f>
        <v>3972545045.0475922</v>
      </c>
      <c r="HF57">
        <f>SUM('Yearly Emission'!HC$23:'Yearly Emission'!HC33)</f>
        <v>2206532148.7194614</v>
      </c>
      <c r="HG57">
        <f>SUM('Yearly Emission'!HD$23:'Yearly Emission'!HD33)</f>
        <v>803825051.19695568</v>
      </c>
      <c r="HH57">
        <f>SUM('Yearly Emission'!HE$23:'Yearly Emission'!HE33)</f>
        <v>230423190.7558327</v>
      </c>
      <c r="HI57">
        <f>SUM('Yearly Emission'!HF$23:'Yearly Emission'!HF33)</f>
        <v>2405271922.6309967</v>
      </c>
      <c r="HJ57">
        <f>SUM('Yearly Emission'!HG$23:'Yearly Emission'!HG33)</f>
        <v>83804044.497138724</v>
      </c>
      <c r="HK57">
        <f>SUM('Yearly Emission'!HH$23:'Yearly Emission'!HH33)</f>
        <v>272616074.42204434</v>
      </c>
      <c r="HL57">
        <f>SUM('Yearly Emission'!HI$23:'Yearly Emission'!HI33)</f>
        <v>1924895406.385582</v>
      </c>
      <c r="HM57">
        <f>SUM('Yearly Emission'!HJ$23:'Yearly Emission'!HJ33)</f>
        <v>6307746083.0102663</v>
      </c>
      <c r="HN57">
        <f>SUM('Yearly Emission'!HK$23:'Yearly Emission'!HK33)</f>
        <v>804051658.70595503</v>
      </c>
      <c r="HO57">
        <f>SUM('Yearly Emission'!HL$23:'Yearly Emission'!HL33)</f>
        <v>849825887.49010193</v>
      </c>
      <c r="HP57">
        <f>SUM('Yearly Emission'!HM$23:'Yearly Emission'!HM33)</f>
        <v>189265085.97870505</v>
      </c>
      <c r="HQ57">
        <f>SUM('Yearly Emission'!HN$23:'Yearly Emission'!HN33)</f>
        <v>352150430.50066549</v>
      </c>
      <c r="HR57">
        <f>SUM('Yearly Emission'!HO$23:'Yearly Emission'!HO33)</f>
        <v>599398633.02012849</v>
      </c>
      <c r="HS57">
        <f>SUM('Yearly Emission'!HP$23:'Yearly Emission'!HP33)</f>
        <v>417862304.32023609</v>
      </c>
      <c r="HT57">
        <f>SUM('Yearly Emission'!HQ$23:'Yearly Emission'!HQ33)</f>
        <v>2128201037.387593</v>
      </c>
      <c r="HU57">
        <f>SUM('Yearly Emission'!HR$23:'Yearly Emission'!HR33)</f>
        <v>0</v>
      </c>
      <c r="HV57">
        <f>SUM('Yearly Emission'!HS$23:'Yearly Emission'!HS33)</f>
        <v>5016737968.3420334</v>
      </c>
      <c r="HW57">
        <f>SUM('Yearly Emission'!HT$23:'Yearly Emission'!HT33)</f>
        <v>2555674316.61584</v>
      </c>
      <c r="HX57">
        <f>SUM('Yearly Emission'!HU$23:'Yearly Emission'!HU33)</f>
        <v>881514574.53778791</v>
      </c>
      <c r="HY57">
        <f>SUM('Yearly Emission'!HV$23:'Yearly Emission'!HV33)</f>
        <v>278352957.38122898</v>
      </c>
      <c r="HZ57">
        <f>SUM('Yearly Emission'!HW$23:'Yearly Emission'!HW33)</f>
        <v>2893121539.0057187</v>
      </c>
      <c r="IA57">
        <f>SUM('Yearly Emission'!HX$23:'Yearly Emission'!HX33)</f>
        <v>102983834.79304768</v>
      </c>
      <c r="IB57">
        <f>SUM('Yearly Emission'!HY$23:'Yearly Emission'!HY33)</f>
        <v>330166781.77142704</v>
      </c>
      <c r="IC57">
        <f>SUM('Yearly Emission'!HZ$23:'Yearly Emission'!HZ33)</f>
        <v>2259532587.4146857</v>
      </c>
      <c r="ID57">
        <f>SUM('Yearly Emission'!IA$23:'Yearly Emission'!IA33)</f>
        <v>7895147964.3184566</v>
      </c>
      <c r="IE57">
        <f>SUM('Yearly Emission'!IB$23:'Yearly Emission'!IB33)</f>
        <v>1007698702.8537388</v>
      </c>
      <c r="IF57">
        <f>SUM('Yearly Emission'!IC$23:'Yearly Emission'!IC33)</f>
        <v>1005516393.8131472</v>
      </c>
      <c r="IG57">
        <f>SUM('Yearly Emission'!ID$23:'Yearly Emission'!ID33)</f>
        <v>261335659.04892659</v>
      </c>
      <c r="IH57">
        <f>SUM('Yearly Emission'!IE$23:'Yearly Emission'!IE33)</f>
        <v>494975671.01273674</v>
      </c>
      <c r="II57">
        <f>SUM('Yearly Emission'!IF$23:'Yearly Emission'!IF33)</f>
        <v>719839492.38870871</v>
      </c>
      <c r="IJ57">
        <f>SUM('Yearly Emission'!IG$23:'Yearly Emission'!IG33)</f>
        <v>575203536.07883489</v>
      </c>
      <c r="IK57">
        <f>SUM('Yearly Emission'!IH$23:'Yearly Emission'!IH33)</f>
        <v>2842745771.2252579</v>
      </c>
      <c r="IL57">
        <f>SUM('Yearly Emission'!II$23:'Yearly Emission'!II33)</f>
        <v>0</v>
      </c>
      <c r="IM57">
        <f>SUM('Yearly Emission'!IJ$23:'Yearly Emission'!IJ33)</f>
        <v>5762288070.9534931</v>
      </c>
      <c r="IN57">
        <f>SUM('Yearly Emission'!IK$23:'Yearly Emission'!IK33)</f>
        <v>2785870386.3966999</v>
      </c>
      <c r="IO57">
        <f>SUM('Yearly Emission'!IL$23:'Yearly Emission'!IL33)</f>
        <v>956449763.08572197</v>
      </c>
      <c r="IP57">
        <f>SUM('Yearly Emission'!IM$23:'Yearly Emission'!IM33)</f>
        <v>310697719.56776261</v>
      </c>
      <c r="IQ57">
        <f>SUM('Yearly Emission'!IN$23:'Yearly Emission'!IN33)</f>
        <v>3247847058.1876559</v>
      </c>
      <c r="IR57">
        <f>SUM('Yearly Emission'!IO$23:'Yearly Emission'!IO33)</f>
        <v>112323907.10926026</v>
      </c>
      <c r="IS57">
        <f>SUM('Yearly Emission'!IP$23:'Yearly Emission'!IP33)</f>
        <v>349749798.84050196</v>
      </c>
      <c r="IT57">
        <f>SUM('Yearly Emission'!IQ$23:'Yearly Emission'!IQ33)</f>
        <v>2445325291.1625156</v>
      </c>
      <c r="IU57">
        <f>SUM('Yearly Emission'!IR$23:'Yearly Emission'!IR33)</f>
        <v>8653668286.6713829</v>
      </c>
      <c r="IV57">
        <f>SUM('Yearly Emission'!IS$23:'Yearly Emission'!IS33)</f>
        <v>1132321853.741827</v>
      </c>
      <c r="IW57">
        <f>SUM('Yearly Emission'!IT$23:'Yearly Emission'!IT33)</f>
        <v>1107614628.946137</v>
      </c>
      <c r="IX57">
        <f>SUM('Yearly Emission'!IU$23:'Yearly Emission'!IU33)</f>
        <v>289366841.63986278</v>
      </c>
      <c r="IY57">
        <f>SUM('Yearly Emission'!IV$23:'Yearly Emission'!IV33)</f>
        <v>542186582.19519413</v>
      </c>
      <c r="IZ57">
        <f>SUM('Yearly Emission'!IW$23:'Yearly Emission'!IW33)</f>
        <v>822856487.50651193</v>
      </c>
      <c r="JA57">
        <f>SUM('Yearly Emission'!IX$23:'Yearly Emission'!IX33)</f>
        <v>648963202.57224035</v>
      </c>
      <c r="JB57">
        <f>SUM('Yearly Emission'!IY$23:'Yearly Emission'!IY33)</f>
        <v>3135636567.9850173</v>
      </c>
    </row>
    <row r="58" spans="1:262" x14ac:dyDescent="0.25">
      <c r="D58">
        <v>2041</v>
      </c>
      <c r="E58">
        <f>SUM('Yearly Emission'!B$24:'Yearly Emission'!B34)</f>
        <v>0</v>
      </c>
      <c r="F58">
        <f>SUM('Yearly Emission'!C$24:'Yearly Emission'!C34)</f>
        <v>0</v>
      </c>
      <c r="G58">
        <f>SUM('Yearly Emission'!D$24:'Yearly Emission'!D34)</f>
        <v>0</v>
      </c>
      <c r="H58">
        <f>SUM('Yearly Emission'!E$24:'Yearly Emission'!E34)</f>
        <v>0</v>
      </c>
      <c r="I58">
        <f>SUM('Yearly Emission'!F$24:'Yearly Emission'!F34)</f>
        <v>0</v>
      </c>
      <c r="J58">
        <f>SUM('Yearly Emission'!G$24:'Yearly Emission'!G34)</f>
        <v>0</v>
      </c>
      <c r="K58">
        <f>SUM('Yearly Emission'!H$24:'Yearly Emission'!H34)</f>
        <v>0</v>
      </c>
      <c r="L58">
        <f>SUM('Yearly Emission'!I$24:'Yearly Emission'!I34)</f>
        <v>0</v>
      </c>
      <c r="M58">
        <f>SUM('Yearly Emission'!J$24:'Yearly Emission'!J34)</f>
        <v>0</v>
      </c>
      <c r="N58">
        <f>SUM('Yearly Emission'!K$24:'Yearly Emission'!K34)</f>
        <v>0</v>
      </c>
      <c r="O58">
        <f>SUM('Yearly Emission'!L$24:'Yearly Emission'!L34)</f>
        <v>0</v>
      </c>
      <c r="P58">
        <f>SUM('Yearly Emission'!M$24:'Yearly Emission'!M34)</f>
        <v>0</v>
      </c>
      <c r="Q58">
        <f>SUM('Yearly Emission'!N$24:'Yearly Emission'!N34)</f>
        <v>0</v>
      </c>
      <c r="R58">
        <f>SUM('Yearly Emission'!O$24:'Yearly Emission'!O34)</f>
        <v>0</v>
      </c>
      <c r="S58">
        <f>SUM('Yearly Emission'!P$24:'Yearly Emission'!P34)</f>
        <v>0</v>
      </c>
      <c r="T58">
        <f>SUM('Yearly Emission'!Q$24:'Yearly Emission'!Q34)</f>
        <v>0</v>
      </c>
      <c r="V58">
        <f>SUM('Yearly Emission'!S$23:'Yearly Emission'!S34)</f>
        <v>1284128552.6830397</v>
      </c>
      <c r="W58">
        <f>SUM('Yearly Emission'!T$23:'Yearly Emission'!T34)</f>
        <v>711520754.81385362</v>
      </c>
      <c r="X58">
        <f>SUM('Yearly Emission'!U$23:'Yearly Emission'!U34)</f>
        <v>227579994.7693657</v>
      </c>
      <c r="Y58">
        <f>SUM('Yearly Emission'!V$23:'Yearly Emission'!V34)</f>
        <v>109063962.4512475</v>
      </c>
      <c r="Z58">
        <f>SUM('Yearly Emission'!W$23:'Yearly Emission'!W34)</f>
        <v>1327116844.8676257</v>
      </c>
      <c r="AA58">
        <f>SUM('Yearly Emission'!X$23:'Yearly Emission'!X34)</f>
        <v>43756128.682604723</v>
      </c>
      <c r="AB58">
        <f>SUM('Yearly Emission'!Y$23:'Yearly Emission'!Y34)</f>
        <v>78597184.273784161</v>
      </c>
      <c r="AC58">
        <f>SUM('Yearly Emission'!Z$23:'Yearly Emission'!Z34)</f>
        <v>277226678.1695326</v>
      </c>
      <c r="AD58">
        <f>SUM('Yearly Emission'!AA$23:'Yearly Emission'!AA34)</f>
        <v>1738498574.3217928</v>
      </c>
      <c r="AE58">
        <f>SUM('Yearly Emission'!AB$23:'Yearly Emission'!AB34)</f>
        <v>206496395.3994846</v>
      </c>
      <c r="AF58">
        <f>SUM('Yearly Emission'!AC$23:'Yearly Emission'!AC34)</f>
        <v>253669893.84739801</v>
      </c>
      <c r="AG58">
        <f>SUM('Yearly Emission'!AD$23:'Yearly Emission'!AD34)</f>
        <v>39031971.283879697</v>
      </c>
      <c r="AH58">
        <f>SUM('Yearly Emission'!AE$23:'Yearly Emission'!AE34)</f>
        <v>117356585.60088196</v>
      </c>
      <c r="AI58">
        <f>SUM('Yearly Emission'!AF$23:'Yearly Emission'!AF34)</f>
        <v>136635256.33278236</v>
      </c>
      <c r="AJ58">
        <f>SUM('Yearly Emission'!AG$23:'Yearly Emission'!AG34)</f>
        <v>79806034.969117165</v>
      </c>
      <c r="AK58">
        <f>SUM('Yearly Emission'!AH$23:'Yearly Emission'!AH34)</f>
        <v>529002608.10923553</v>
      </c>
      <c r="AL58">
        <f>SUM('Yearly Emission'!AI$23:'Yearly Emission'!AI34)</f>
        <v>0</v>
      </c>
      <c r="AM58">
        <f>SUM('Yearly Emission'!AJ$23:'Yearly Emission'!AJ34)</f>
        <v>2254954449.1776943</v>
      </c>
      <c r="AN58">
        <f>SUM('Yearly Emission'!AK$23:'Yearly Emission'!AK34)</f>
        <v>1385542390.9687691</v>
      </c>
      <c r="AO58">
        <f>SUM('Yearly Emission'!AL$23:'Yearly Emission'!AL34)</f>
        <v>441958686.09087974</v>
      </c>
      <c r="AP58">
        <f>SUM('Yearly Emission'!AM$23:'Yearly Emission'!AM34)</f>
        <v>206003231.84129506</v>
      </c>
      <c r="AQ58">
        <f>SUM('Yearly Emission'!AN$23:'Yearly Emission'!AN34)</f>
        <v>2536393433.1671286</v>
      </c>
      <c r="AR58">
        <f>SUM('Yearly Emission'!AO$23:'Yearly Emission'!AO34)</f>
        <v>87512257.36520943</v>
      </c>
      <c r="AS58">
        <f>SUM('Yearly Emission'!AP$23:'Yearly Emission'!AP34)</f>
        <v>128888861.30001472</v>
      </c>
      <c r="AT58">
        <f>SUM('Yearly Emission'!AQ$23:'Yearly Emission'!AQ34)</f>
        <v>535833694.36637342</v>
      </c>
      <c r="AU58">
        <f>SUM('Yearly Emission'!AR$23:'Yearly Emission'!AR34)</f>
        <v>3476997148.6435857</v>
      </c>
      <c r="AV58">
        <f>SUM('Yearly Emission'!AS$23:'Yearly Emission'!AS34)</f>
        <v>412992790.79896927</v>
      </c>
      <c r="AW58">
        <f>SUM('Yearly Emission'!AT$23:'Yearly Emission'!AT34)</f>
        <v>507339787.69479585</v>
      </c>
      <c r="AX58">
        <f>SUM('Yearly Emission'!AU$23:'Yearly Emission'!AU34)</f>
        <v>76379088.546669379</v>
      </c>
      <c r="AY58">
        <f>SUM('Yearly Emission'!AV$23:'Yearly Emission'!AV34)</f>
        <v>234713171.20176417</v>
      </c>
      <c r="AZ58">
        <f>SUM('Yearly Emission'!AW$23:'Yearly Emission'!AW34)</f>
        <v>273270512.66556478</v>
      </c>
      <c r="BA58">
        <f>SUM('Yearly Emission'!AX$23:'Yearly Emission'!AX34)</f>
        <v>159612069.93823436</v>
      </c>
      <c r="BB58">
        <f>SUM('Yearly Emission'!AY$23:'Yearly Emission'!AY34)</f>
        <v>1058005216.2184694</v>
      </c>
      <c r="BC58">
        <f>SUM('Yearly Emission'!AZ$23:'Yearly Emission'!AZ34)</f>
        <v>0</v>
      </c>
      <c r="BD58">
        <f>SUM('Yearly Emission'!BA$23:'Yearly Emission'!BA34)</f>
        <v>3023762678.1687369</v>
      </c>
      <c r="BE58">
        <f>SUM('Yearly Emission'!BB$23:'Yearly Emission'!BB34)</f>
        <v>1828800408.0454845</v>
      </c>
      <c r="BF58">
        <f>SUM('Yearly Emission'!BC$23:'Yearly Emission'!BC34)</f>
        <v>599349389.47202003</v>
      </c>
      <c r="BG58">
        <f>SUM('Yearly Emission'!BD$23:'Yearly Emission'!BD34)</f>
        <v>265716070.60238442</v>
      </c>
      <c r="BH58">
        <f>SUM('Yearly Emission'!BE$23:'Yearly Emission'!BE34)</f>
        <v>3480108197.2355723</v>
      </c>
      <c r="BI58">
        <f>SUM('Yearly Emission'!BF$23:'Yearly Emission'!BF34)</f>
        <v>131262973.04646841</v>
      </c>
      <c r="BJ58">
        <f>SUM('Yearly Emission'!BG$23:'Yearly Emission'!BG34)</f>
        <v>152082660.81817907</v>
      </c>
      <c r="BK58">
        <f>SUM('Yearly Emission'!BH$23:'Yearly Emission'!BH34)</f>
        <v>741459936.080598</v>
      </c>
      <c r="BL58">
        <f>SUM('Yearly Emission'!BI$23:'Yearly Emission'!BI34)</f>
        <v>5110952122.6107664</v>
      </c>
      <c r="BM58">
        <f>SUM('Yearly Emission'!BJ$23:'Yearly Emission'!BJ34)</f>
        <v>607902008.57678616</v>
      </c>
      <c r="BN58">
        <f>SUM('Yearly Emission'!BK$23:'Yearly Emission'!BK34)</f>
        <v>740495580.70097506</v>
      </c>
      <c r="BO58">
        <f>SUM('Yearly Emission'!BL$23:'Yearly Emission'!BL34)</f>
        <v>102933074.63237646</v>
      </c>
      <c r="BP58">
        <f>SUM('Yearly Emission'!BM$23:'Yearly Emission'!BM34)</f>
        <v>339784006.62982762</v>
      </c>
      <c r="BQ58">
        <f>SUM('Yearly Emission'!BN$23:'Yearly Emission'!BN34)</f>
        <v>409905768.99834663</v>
      </c>
      <c r="BR58">
        <f>SUM('Yearly Emission'!BO$23:'Yearly Emission'!BO34)</f>
        <v>239418104.90735161</v>
      </c>
      <c r="BS58">
        <f>SUM('Yearly Emission'!BP$23:'Yearly Emission'!BP34)</f>
        <v>1567241015.7049789</v>
      </c>
      <c r="BT58">
        <f>SUM('Yearly Emission'!BQ$23:'Yearly Emission'!BQ34)</f>
        <v>0</v>
      </c>
      <c r="BU58">
        <f>SUM('Yearly Emission'!BR$23:'Yearly Emission'!BR34)</f>
        <v>3655307411.3452697</v>
      </c>
      <c r="BV58">
        <f>SUM('Yearly Emission'!BS$23:'Yearly Emission'!BS34)</f>
        <v>2095048651.6567667</v>
      </c>
      <c r="BW58">
        <f>SUM('Yearly Emission'!BT$23:'Yearly Emission'!BT34)</f>
        <v>658876960.67867708</v>
      </c>
      <c r="BX58">
        <f>SUM('Yearly Emission'!BU$23:'Yearly Emission'!BU34)</f>
        <v>304409335.3698647</v>
      </c>
      <c r="BY58">
        <f>SUM('Yearly Emission'!BV$23:'Yearly Emission'!BV34)</f>
        <v>4159528047.3476291</v>
      </c>
      <c r="BZ58">
        <f>SUM('Yearly Emission'!BW$23:'Yearly Emission'!BW34)</f>
        <v>161265497.89387214</v>
      </c>
      <c r="CA58">
        <f>SUM('Yearly Emission'!BX$23:'Yearly Emission'!BX34)</f>
        <v>173572634.29792547</v>
      </c>
      <c r="CB58">
        <f>SUM('Yearly Emission'!BY$23:'Yearly Emission'!BY34)</f>
        <v>888344921.59481859</v>
      </c>
      <c r="CC58">
        <f>SUM('Yearly Emission'!BZ$23:'Yearly Emission'!BZ34)</f>
        <v>6109756944.4361477</v>
      </c>
      <c r="CD58">
        <f>SUM('Yearly Emission'!CA$23:'Yearly Emission'!CA34)</f>
        <v>742549828.44012916</v>
      </c>
      <c r="CE58">
        <f>SUM('Yearly Emission'!CB$23:'Yearly Emission'!CB34)</f>
        <v>917227351.83693945</v>
      </c>
      <c r="CF58">
        <f>SUM('Yearly Emission'!CC$23:'Yearly Emission'!CC34)</f>
        <v>123954577.43815124</v>
      </c>
      <c r="CG58">
        <f>SUM('Yearly Emission'!CD$23:'Yearly Emission'!CD34)</f>
        <v>420904755.44469714</v>
      </c>
      <c r="CH58">
        <f>SUM('Yearly Emission'!CE$23:'Yearly Emission'!CE34)</f>
        <v>527096662.5593226</v>
      </c>
      <c r="CI58">
        <f>SUM('Yearly Emission'!CF$23:'Yearly Emission'!CF34)</f>
        <v>298300687.5725767</v>
      </c>
      <c r="CJ58">
        <f>SUM('Yearly Emission'!CG$23:'Yearly Emission'!CG34)</f>
        <v>1942885728.0914767</v>
      </c>
      <c r="CK58">
        <f>SUM('Yearly Emission'!CH$23:'Yearly Emission'!CH34)</f>
        <v>0</v>
      </c>
      <c r="CL58">
        <f>SUM('Yearly Emission'!CI$23:'Yearly Emission'!CI34)</f>
        <v>0</v>
      </c>
      <c r="CM58">
        <f>SUM('Yearly Emission'!CJ$23:'Yearly Emission'!CJ34)</f>
        <v>24426</v>
      </c>
      <c r="CN58">
        <f>SUM('Yearly Emission'!CK$23:'Yearly Emission'!CK34)</f>
        <v>0</v>
      </c>
      <c r="CO58">
        <f>SUM('Yearly Emission'!CL$23:'Yearly Emission'!CL34)</f>
        <v>0</v>
      </c>
      <c r="CP58">
        <f>SUM('Yearly Emission'!CM$23:'Yearly Emission'!CM34)</f>
        <v>0</v>
      </c>
      <c r="CQ58">
        <f>SUM('Yearly Emission'!CN$23:'Yearly Emission'!CN34)</f>
        <v>0</v>
      </c>
      <c r="CR58">
        <f>SUM('Yearly Emission'!CO$23:'Yearly Emission'!CO34)</f>
        <v>0</v>
      </c>
      <c r="CS58">
        <f>SUM('Yearly Emission'!CP$23:'Yearly Emission'!CP34)</f>
        <v>0</v>
      </c>
      <c r="CT58">
        <f>SUM('Yearly Emission'!CQ$23:'Yearly Emission'!CQ34)</f>
        <v>0</v>
      </c>
      <c r="CU58">
        <f>SUM('Yearly Emission'!CR$23:'Yearly Emission'!CR34)</f>
        <v>0</v>
      </c>
      <c r="CV58">
        <f>SUM('Yearly Emission'!CS$23:'Yearly Emission'!CS34)</f>
        <v>0</v>
      </c>
      <c r="CW58">
        <f>SUM('Yearly Emission'!CT$23:'Yearly Emission'!CT34)</f>
        <v>0</v>
      </c>
      <c r="CX58">
        <f>SUM('Yearly Emission'!CU$23:'Yearly Emission'!CU34)</f>
        <v>0</v>
      </c>
      <c r="CY58">
        <f>SUM('Yearly Emission'!CV$23:'Yearly Emission'!CV34)</f>
        <v>0</v>
      </c>
      <c r="CZ58">
        <f>SUM('Yearly Emission'!CW$23:'Yearly Emission'!CW34)</f>
        <v>0</v>
      </c>
      <c r="DA58">
        <f>SUM('Yearly Emission'!CX$23:'Yearly Emission'!CX34)</f>
        <v>0</v>
      </c>
      <c r="DB58">
        <f>SUM('Yearly Emission'!CY$23:'Yearly Emission'!CY34)</f>
        <v>0</v>
      </c>
      <c r="DC58">
        <f>SUM('Yearly Emission'!CZ$23:'Yearly Emission'!CZ34)</f>
        <v>0</v>
      </c>
      <c r="DD58">
        <f>SUM('Yearly Emission'!DA$23:'Yearly Emission'!DA34)</f>
        <v>0</v>
      </c>
      <c r="DE58">
        <f>SUM('Yearly Emission'!DB$23:'Yearly Emission'!DB34)</f>
        <v>3015572830.569644</v>
      </c>
      <c r="DF58">
        <f>SUM('Yearly Emission'!DC$23:'Yearly Emission'!DC34)</f>
        <v>983893777.91865551</v>
      </c>
      <c r="DG58">
        <f>SUM('Yearly Emission'!DD$23:'Yearly Emission'!DD34)</f>
        <v>337795627.39784712</v>
      </c>
      <c r="DH58">
        <f>SUM('Yearly Emission'!DE$23:'Yearly Emission'!DE34)</f>
        <v>124452497.8724339</v>
      </c>
      <c r="DI58">
        <f>SUM('Yearly Emission'!DF$23:'Yearly Emission'!DF34)</f>
        <v>1440328566.0943377</v>
      </c>
      <c r="DJ58">
        <f>SUM('Yearly Emission'!DG$23:'Yearly Emission'!DG34)</f>
        <v>72289670.525395751</v>
      </c>
      <c r="DK58">
        <f>SUM('Yearly Emission'!DH$23:'Yearly Emission'!DH34)</f>
        <v>129965462.06031051</v>
      </c>
      <c r="DL58">
        <f>SUM('Yearly Emission'!DI$23:'Yearly Emission'!DI34)</f>
        <v>461139006.9252212</v>
      </c>
      <c r="DM58">
        <f>SUM('Yearly Emission'!DJ$23:'Yearly Emission'!DJ34)</f>
        <v>2438426560.3369398</v>
      </c>
      <c r="DN58">
        <f>SUM('Yearly Emission'!DK$23:'Yearly Emission'!DK34)</f>
        <v>290193430.93466425</v>
      </c>
      <c r="DO58">
        <f>SUM('Yearly Emission'!DL$23:'Yearly Emission'!DL34)</f>
        <v>606010066.62378263</v>
      </c>
      <c r="DP58">
        <f>SUM('Yearly Emission'!DM$23:'Yearly Emission'!DM34)</f>
        <v>62009540.135089695</v>
      </c>
      <c r="DQ58">
        <f>SUM('Yearly Emission'!DN$23:'Yearly Emission'!DN34)</f>
        <v>177560780.73770547</v>
      </c>
      <c r="DR58">
        <f>SUM('Yearly Emission'!DO$23:'Yearly Emission'!DO34)</f>
        <v>310084974.56697309</v>
      </c>
      <c r="DS58">
        <f>SUM('Yearly Emission'!DP$23:'Yearly Emission'!DP34)</f>
        <v>151320883.80892047</v>
      </c>
      <c r="DT58">
        <f>SUM('Yearly Emission'!DQ$23:'Yearly Emission'!DQ34)</f>
        <v>790360195.36619234</v>
      </c>
      <c r="DU58">
        <f>SUM('Yearly Emission'!DR$23:'Yearly Emission'!DR34)</f>
        <v>0</v>
      </c>
      <c r="DV58">
        <f>SUM('Yearly Emission'!DS$23:'Yearly Emission'!DS34)</f>
        <v>5473745413.8503475</v>
      </c>
      <c r="DW58">
        <f>SUM('Yearly Emission'!DT$23:'Yearly Emission'!DT34)</f>
        <v>1574793919.9882243</v>
      </c>
      <c r="DX58">
        <f>SUM('Yearly Emission'!DU$23:'Yearly Emission'!DU34)</f>
        <v>499403668.46831298</v>
      </c>
      <c r="DY58">
        <f>SUM('Yearly Emission'!DV$23:'Yearly Emission'!DV34)</f>
        <v>187336582.73619363</v>
      </c>
      <c r="DZ58">
        <f>SUM('Yearly Emission'!DW$23:'Yearly Emission'!DW34)</f>
        <v>2653009201.6354718</v>
      </c>
      <c r="EA58">
        <f>SUM('Yearly Emission'!DX$23:'Yearly Emission'!DX34)</f>
        <v>144495356.68540969</v>
      </c>
      <c r="EB58">
        <f>SUM('Yearly Emission'!DY$23:'Yearly Emission'!DY34)</f>
        <v>218009844.56512585</v>
      </c>
      <c r="EC58">
        <f>SUM('Yearly Emission'!DZ$23:'Yearly Emission'!DZ34)</f>
        <v>922278013.85044217</v>
      </c>
      <c r="ED58">
        <f>SUM('Yearly Emission'!EA$23:'Yearly Emission'!EA34)</f>
        <v>4876853120.6738672</v>
      </c>
      <c r="EE58">
        <f>SUM('Yearly Emission'!EB$23:'Yearly Emission'!EB34)</f>
        <v>580386861.86932778</v>
      </c>
      <c r="EF58">
        <f>SUM('Yearly Emission'!EC$23:'Yearly Emission'!EC34)</f>
        <v>1211818828.1835341</v>
      </c>
      <c r="EG58">
        <f>SUM('Yearly Emission'!ED$23:'Yearly Emission'!ED34)</f>
        <v>123999734.67257705</v>
      </c>
      <c r="EH58">
        <f>SUM('Yearly Emission'!EE$23:'Yearly Emission'!EE34)</f>
        <v>354683662.17132133</v>
      </c>
      <c r="EI58">
        <f>SUM('Yearly Emission'!EF$23:'Yearly Emission'!EF34)</f>
        <v>568312660.01714194</v>
      </c>
      <c r="EJ58">
        <f>SUM('Yearly Emission'!EG$23:'Yearly Emission'!EG34)</f>
        <v>298817787.16808724</v>
      </c>
      <c r="EK58">
        <f>SUM('Yearly Emission'!EH$23:'Yearly Emission'!EH34)</f>
        <v>1547241130.5086231</v>
      </c>
      <c r="EL58">
        <f>SUM('Yearly Emission'!EI$23:'Yearly Emission'!EI34)</f>
        <v>0</v>
      </c>
      <c r="EM58">
        <f>SUM('Yearly Emission'!EJ$23:'Yearly Emission'!EJ34)</f>
        <v>6260752894.892909</v>
      </c>
      <c r="EN58">
        <f>SUM('Yearly Emission'!EK$23:'Yearly Emission'!EK34)</f>
        <v>1671730267.8309879</v>
      </c>
      <c r="EO58">
        <f>SUM('Yearly Emission'!EL$23:'Yearly Emission'!EL34)</f>
        <v>616668736.10482383</v>
      </c>
      <c r="EP58">
        <f>SUM('Yearly Emission'!EM$23:'Yearly Emission'!EM34)</f>
        <v>236606870.80407527</v>
      </c>
      <c r="EQ58">
        <f>SUM('Yearly Emission'!EN$23:'Yearly Emission'!EN34)</f>
        <v>3477683204.941658</v>
      </c>
      <c r="ER58">
        <f>SUM('Yearly Emission'!EO$23:'Yearly Emission'!EO34)</f>
        <v>199033482.92371464</v>
      </c>
      <c r="ES58">
        <f>SUM('Yearly Emission'!EP$23:'Yearly Emission'!EP34)</f>
        <v>251396675.85718554</v>
      </c>
      <c r="ET58">
        <f>SUM('Yearly Emission'!EQ$23:'Yearly Emission'!EQ34)</f>
        <v>1201883696.3592012</v>
      </c>
      <c r="EU58">
        <f>SUM('Yearly Emission'!ER$23:'Yearly Emission'!ER34)</f>
        <v>6545839404.1729383</v>
      </c>
      <c r="EV58">
        <f>SUM('Yearly Emission'!ES$23:'Yearly Emission'!ES34)</f>
        <v>798435133.95345914</v>
      </c>
      <c r="EW58">
        <f>SUM('Yearly Emission'!ET$23:'Yearly Emission'!ET34)</f>
        <v>1650746869.6598117</v>
      </c>
      <c r="EX58">
        <f>SUM('Yearly Emission'!EU$23:'Yearly Emission'!EU34)</f>
        <v>155782834.31419346</v>
      </c>
      <c r="EY58">
        <f>SUM('Yearly Emission'!EV$23:'Yearly Emission'!EV34)</f>
        <v>448314669.59431994</v>
      </c>
      <c r="EZ58">
        <f>SUM('Yearly Emission'!EW$23:'Yearly Emission'!EW34)</f>
        <v>751983570.4832803</v>
      </c>
      <c r="FA58">
        <f>SUM('Yearly Emission'!EX$23:'Yearly Emission'!EX34)</f>
        <v>397222396.11177933</v>
      </c>
      <c r="FB58">
        <f>SUM('Yearly Emission'!EY$23:'Yearly Emission'!EY34)</f>
        <v>2143212730.1247964</v>
      </c>
      <c r="FC58">
        <f>SUM('Yearly Emission'!EZ$23:'Yearly Emission'!EZ34)</f>
        <v>0</v>
      </c>
      <c r="FD58">
        <f>SUM('Yearly Emission'!FA$23:'Yearly Emission'!FA34)</f>
        <v>6819263951.0100231</v>
      </c>
      <c r="FE58">
        <f>SUM('Yearly Emission'!FB$23:'Yearly Emission'!FB34)</f>
        <v>1763949772.0797546</v>
      </c>
      <c r="FF58">
        <f>SUM('Yearly Emission'!FC$23:'Yearly Emission'!FC34)</f>
        <v>708790011.74300313</v>
      </c>
      <c r="FG58">
        <f>SUM('Yearly Emission'!FD$23:'Yearly Emission'!FD34)</f>
        <v>274136364.88896781</v>
      </c>
      <c r="FH58">
        <f>SUM('Yearly Emission'!FE$23:'Yearly Emission'!FE34)</f>
        <v>4106866952.938674</v>
      </c>
      <c r="FI58">
        <f>SUM('Yearly Emission'!FF$23:'Yearly Emission'!FF34)</f>
        <v>238238658.06777886</v>
      </c>
      <c r="FJ58">
        <f>SUM('Yearly Emission'!FG$23:'Yearly Emission'!FG34)</f>
        <v>276093842.18513733</v>
      </c>
      <c r="FK58">
        <f>SUM('Yearly Emission'!FH$23:'Yearly Emission'!FH34)</f>
        <v>1325331160.2229619</v>
      </c>
      <c r="FL58">
        <f>SUM('Yearly Emission'!FI$23:'Yearly Emission'!FI34)</f>
        <v>7621220671.1328564</v>
      </c>
      <c r="FM58">
        <f>SUM('Yearly Emission'!FJ$23:'Yearly Emission'!FJ34)</f>
        <v>883148547.28588724</v>
      </c>
      <c r="FN58">
        <f>SUM('Yearly Emission'!FK$23:'Yearly Emission'!FK34)</f>
        <v>1942225659.6527061</v>
      </c>
      <c r="FO58">
        <f>SUM('Yearly Emission'!FL$23:'Yearly Emission'!FL34)</f>
        <v>172861008.37416682</v>
      </c>
      <c r="FP58">
        <f>SUM('Yearly Emission'!FM$23:'Yearly Emission'!FM34)</f>
        <v>484702888.42826468</v>
      </c>
      <c r="FQ58">
        <f>SUM('Yearly Emission'!FN$23:'Yearly Emission'!FN34)</f>
        <v>883093061.12316668</v>
      </c>
      <c r="FR58">
        <f>SUM('Yearly Emission'!FO$23:'Yearly Emission'!FO34)</f>
        <v>475814836.5248518</v>
      </c>
      <c r="FS58">
        <f>SUM('Yearly Emission'!FP$23:'Yearly Emission'!FP34)</f>
        <v>2591598954.3030443</v>
      </c>
      <c r="FT58">
        <f>SUM('Yearly Emission'!FQ$23:'Yearly Emission'!FQ34)</f>
        <v>0</v>
      </c>
      <c r="FU58">
        <f>SUM('Yearly Emission'!FR$23:'Yearly Emission'!FR34)</f>
        <v>0</v>
      </c>
      <c r="FV58">
        <f>SUM('Yearly Emission'!FS$23:'Yearly Emission'!FS34)</f>
        <v>24426</v>
      </c>
      <c r="FW58">
        <f>SUM('Yearly Emission'!FT$23:'Yearly Emission'!FT34)</f>
        <v>0</v>
      </c>
      <c r="FX58">
        <f>SUM('Yearly Emission'!FU$23:'Yearly Emission'!FU34)</f>
        <v>0</v>
      </c>
      <c r="FY58">
        <f>SUM('Yearly Emission'!FV$23:'Yearly Emission'!FV34)</f>
        <v>0</v>
      </c>
      <c r="FZ58">
        <f>SUM('Yearly Emission'!FW$23:'Yearly Emission'!FW34)</f>
        <v>0</v>
      </c>
      <c r="GA58">
        <f>SUM('Yearly Emission'!FX$23:'Yearly Emission'!FX34)</f>
        <v>0</v>
      </c>
      <c r="GB58">
        <f>SUM('Yearly Emission'!FY$23:'Yearly Emission'!FY34)</f>
        <v>0</v>
      </c>
      <c r="GC58">
        <f>SUM('Yearly Emission'!FZ$23:'Yearly Emission'!FZ34)</f>
        <v>0</v>
      </c>
      <c r="GD58">
        <f>SUM('Yearly Emission'!GA$23:'Yearly Emission'!GA34)</f>
        <v>0</v>
      </c>
      <c r="GE58">
        <f>SUM('Yearly Emission'!GB$23:'Yearly Emission'!GB34)</f>
        <v>0</v>
      </c>
      <c r="GF58">
        <f>SUM('Yearly Emission'!GC$23:'Yearly Emission'!GC34)</f>
        <v>0</v>
      </c>
      <c r="GG58">
        <f>SUM('Yearly Emission'!GD$23:'Yearly Emission'!GD34)</f>
        <v>0</v>
      </c>
      <c r="GH58">
        <f>SUM('Yearly Emission'!GE$23:'Yearly Emission'!GE34)</f>
        <v>0</v>
      </c>
      <c r="GI58">
        <f>SUM('Yearly Emission'!GF$23:'Yearly Emission'!GF34)</f>
        <v>0</v>
      </c>
      <c r="GJ58">
        <f>SUM('Yearly Emission'!GG$23:'Yearly Emission'!GG34)</f>
        <v>0</v>
      </c>
      <c r="GK58">
        <f>SUM('Yearly Emission'!GH$23:'Yearly Emission'!GH34)</f>
        <v>0</v>
      </c>
      <c r="GL58">
        <f>SUM('Yearly Emission'!GI$23:'Yearly Emission'!GI34)</f>
        <v>0</v>
      </c>
      <c r="GM58">
        <f>SUM('Yearly Emission'!GJ$23:'Yearly Emission'!GJ34)</f>
        <v>0</v>
      </c>
      <c r="GN58">
        <f>SUM('Yearly Emission'!GK$23:'Yearly Emission'!GK34)</f>
        <v>2455124392.21982</v>
      </c>
      <c r="GO58">
        <f>SUM('Yearly Emission'!GL$23:'Yearly Emission'!GL34)</f>
        <v>1199407379.3792026</v>
      </c>
      <c r="GP58">
        <f>SUM('Yearly Emission'!GM$23:'Yearly Emission'!GM34)</f>
        <v>461490811.33104837</v>
      </c>
      <c r="GQ58">
        <f>SUM('Yearly Emission'!GN$23:'Yearly Emission'!GN34)</f>
        <v>157923871.54515794</v>
      </c>
      <c r="GR58">
        <f>SUM('Yearly Emission'!GO$23:'Yearly Emission'!GO34)</f>
        <v>1336080146.406297</v>
      </c>
      <c r="GS58">
        <f>SUM('Yearly Emission'!GP$23:'Yearly Emission'!GP34)</f>
        <v>53058517.8433972</v>
      </c>
      <c r="GT58">
        <f>SUM('Yearly Emission'!GQ$23:'Yearly Emission'!GQ34)</f>
        <v>154098241.32604462</v>
      </c>
      <c r="GU58">
        <f>SUM('Yearly Emission'!GR$23:'Yearly Emission'!GR34)</f>
        <v>1043872732.403132</v>
      </c>
      <c r="GV58">
        <f>SUM('Yearly Emission'!GS$23:'Yearly Emission'!GS34)</f>
        <v>3428891202.5020285</v>
      </c>
      <c r="GW58">
        <f>SUM('Yearly Emission'!GT$23:'Yearly Emission'!GT34)</f>
        <v>443883857.96347678</v>
      </c>
      <c r="GX58">
        <f>SUM('Yearly Emission'!GU$23:'Yearly Emission'!GU34)</f>
        <v>569892229.59638774</v>
      </c>
      <c r="GY58">
        <f>SUM('Yearly Emission'!GV$23:'Yearly Emission'!GV34)</f>
        <v>112074713.86688611</v>
      </c>
      <c r="GZ58">
        <f>SUM('Yearly Emission'!GW$23:'Yearly Emission'!GW34)</f>
        <v>193817392.30577922</v>
      </c>
      <c r="HA58">
        <f>SUM('Yearly Emission'!GX$23:'Yearly Emission'!GX34)</f>
        <v>325552380.91064143</v>
      </c>
      <c r="HB58">
        <f>SUM('Yearly Emission'!GY$23:'Yearly Emission'!GY34)</f>
        <v>228229645.65305209</v>
      </c>
      <c r="HC58">
        <f>SUM('Yearly Emission'!GZ$23:'Yearly Emission'!GZ34)</f>
        <v>1185889013.3196375</v>
      </c>
      <c r="HD58">
        <f>SUM('Yearly Emission'!HA$23:'Yearly Emission'!HA34)</f>
        <v>0</v>
      </c>
      <c r="HE58">
        <f>SUM('Yearly Emission'!HB$23:'Yearly Emission'!HB34)</f>
        <v>3987539232.6599765</v>
      </c>
      <c r="HF58">
        <f>SUM('Yearly Emission'!HC$23:'Yearly Emission'!HC34)</f>
        <v>2321257523.703826</v>
      </c>
      <c r="HG58">
        <f>SUM('Yearly Emission'!HD$23:'Yearly Emission'!HD34)</f>
        <v>803825051.19695568</v>
      </c>
      <c r="HH58">
        <f>SUM('Yearly Emission'!HE$23:'Yearly Emission'!HE34)</f>
        <v>231578579.49401662</v>
      </c>
      <c r="HI58">
        <f>SUM('Yearly Emission'!HF$23:'Yearly Emission'!HF34)</f>
        <v>2540730030.1132956</v>
      </c>
      <c r="HJ58">
        <f>SUM('Yearly Emission'!HG$23:'Yearly Emission'!HG34)</f>
        <v>104230466.26714242</v>
      </c>
      <c r="HK58">
        <f>SUM('Yearly Emission'!HH$23:'Yearly Emission'!HH34)</f>
        <v>308196482.65208882</v>
      </c>
      <c r="HL58">
        <f>SUM('Yearly Emission'!HI$23:'Yearly Emission'!HI34)</f>
        <v>2087005307.1881506</v>
      </c>
      <c r="HM58">
        <f>SUM('Yearly Emission'!HJ$23:'Yearly Emission'!HJ34)</f>
        <v>6857782405.004055</v>
      </c>
      <c r="HN58">
        <f>SUM('Yearly Emission'!HK$23:'Yearly Emission'!HK34)</f>
        <v>887767715.92695415</v>
      </c>
      <c r="HO58">
        <f>SUM('Yearly Emission'!HL$23:'Yearly Emission'!HL34)</f>
        <v>859647603.65242803</v>
      </c>
      <c r="HP58">
        <f>SUM('Yearly Emission'!HM$23:'Yearly Emission'!HM34)</f>
        <v>224063105.04801056</v>
      </c>
      <c r="HQ58">
        <f>SUM('Yearly Emission'!HN$23:'Yearly Emission'!HN34)</f>
        <v>387634784.6115582</v>
      </c>
      <c r="HR58">
        <f>SUM('Yearly Emission'!HO$23:'Yearly Emission'!HO34)</f>
        <v>650241890.64133716</v>
      </c>
      <c r="HS58">
        <f>SUM('Yearly Emission'!HP$23:'Yearly Emission'!HP34)</f>
        <v>456459291.30610329</v>
      </c>
      <c r="HT58">
        <f>SUM('Yearly Emission'!HQ$23:'Yearly Emission'!HQ34)</f>
        <v>2371778026.6392775</v>
      </c>
      <c r="HU58">
        <f>SUM('Yearly Emission'!HR$23:'Yearly Emission'!HR34)</f>
        <v>0</v>
      </c>
      <c r="HV58">
        <f>SUM('Yearly Emission'!HS$23:'Yearly Emission'!HS34)</f>
        <v>5032304466.0481319</v>
      </c>
      <c r="HW58">
        <f>SUM('Yearly Emission'!HT$23:'Yearly Emission'!HT34)</f>
        <v>2675336205.8024049</v>
      </c>
      <c r="HX58">
        <f>SUM('Yearly Emission'!HU$23:'Yearly Emission'!HU34)</f>
        <v>881514574.53778791</v>
      </c>
      <c r="HY58">
        <f>SUM('Yearly Emission'!HV$23:'Yearly Emission'!HV34)</f>
        <v>279544786.99004167</v>
      </c>
      <c r="HZ58">
        <f>SUM('Yearly Emission'!HW$23:'Yearly Emission'!HW34)</f>
        <v>3028807836.5226769</v>
      </c>
      <c r="IA58">
        <f>SUM('Yearly Emission'!HX$23:'Yearly Emission'!HX34)</f>
        <v>139668016.52001289</v>
      </c>
      <c r="IB58">
        <f>SUM('Yearly Emission'!HY$23:'Yearly Emission'!HY34)</f>
        <v>380089487.95054448</v>
      </c>
      <c r="IC58">
        <f>SUM('Yearly Emission'!HZ$23:'Yearly Emission'!HZ34)</f>
        <v>2422965372.3224897</v>
      </c>
      <c r="ID58">
        <f>SUM('Yearly Emission'!IA$23:'Yearly Emission'!IA34)</f>
        <v>8473383150.8714294</v>
      </c>
      <c r="IE58">
        <f>SUM('Yearly Emission'!IB$23:'Yearly Emission'!IB34)</f>
        <v>1107138789.6119361</v>
      </c>
      <c r="IF58">
        <f>SUM('Yearly Emission'!IC$23:'Yearly Emission'!IC34)</f>
        <v>1015449950.3487867</v>
      </c>
      <c r="IG58">
        <f>SUM('Yearly Emission'!ID$23:'Yearly Emission'!ID34)</f>
        <v>318356977.90594</v>
      </c>
      <c r="IH58">
        <f>SUM('Yearly Emission'!IE$23:'Yearly Emission'!IE34)</f>
        <v>535470990.24119806</v>
      </c>
      <c r="II58">
        <f>SUM('Yearly Emission'!IF$23:'Yearly Emission'!IF34)</f>
        <v>772731579.01921535</v>
      </c>
      <c r="IJ58">
        <f>SUM('Yearly Emission'!IG$23:'Yearly Emission'!IG34)</f>
        <v>615594065.78892541</v>
      </c>
      <c r="IK58">
        <f>SUM('Yearly Emission'!IH$23:'Yearly Emission'!IH34)</f>
        <v>3158667207.9820919</v>
      </c>
      <c r="IL58">
        <f>SUM('Yearly Emission'!II$23:'Yearly Emission'!II34)</f>
        <v>0</v>
      </c>
      <c r="IM58">
        <f>SUM('Yearly Emission'!IJ$23:'Yearly Emission'!IJ34)</f>
        <v>5778379665.1514587</v>
      </c>
      <c r="IN58">
        <f>SUM('Yearly Emission'!IK$23:'Yearly Emission'!IK34)</f>
        <v>2905712801.2492375</v>
      </c>
      <c r="IO58">
        <f>SUM('Yearly Emission'!IL$23:'Yearly Emission'!IL34)</f>
        <v>956449763.08572197</v>
      </c>
      <c r="IP58">
        <f>SUM('Yearly Emission'!IM$23:'Yearly Emission'!IM34)</f>
        <v>311921482.80123365</v>
      </c>
      <c r="IQ58">
        <f>SUM('Yearly Emission'!IN$23:'Yearly Emission'!IN34)</f>
        <v>3383742533.8728805</v>
      </c>
      <c r="IR58">
        <f>SUM('Yearly Emission'!IO$23:'Yearly Emission'!IO34)</f>
        <v>149015120.88276255</v>
      </c>
      <c r="IS58">
        <f>SUM('Yearly Emission'!IP$23:'Yearly Emission'!IP34)</f>
        <v>399692720.1385712</v>
      </c>
      <c r="IT58">
        <f>SUM('Yearly Emission'!IQ$23:'Yearly Emission'!IQ34)</f>
        <v>2608911357.5181961</v>
      </c>
      <c r="IU58">
        <f>SUM('Yearly Emission'!IR$23:'Yearly Emission'!IR34)</f>
        <v>9232381151.3112602</v>
      </c>
      <c r="IV58">
        <f>SUM('Yearly Emission'!IS$23:'Yearly Emission'!IS34)</f>
        <v>1231826353.959388</v>
      </c>
      <c r="IW58">
        <f>SUM('Yearly Emission'!IT$23:'Yearly Emission'!IT34)</f>
        <v>1117645341.760181</v>
      </c>
      <c r="IX58">
        <f>SUM('Yearly Emission'!IU$23:'Yearly Emission'!IU34)</f>
        <v>346401369.31713617</v>
      </c>
      <c r="IY58">
        <f>SUM('Yearly Emission'!IV$23:'Yearly Emission'!IV34)</f>
        <v>582706802.57135201</v>
      </c>
      <c r="IZ58">
        <f>SUM('Yearly Emission'!IW$23:'Yearly Emission'!IW34)</f>
        <v>875795180.01788008</v>
      </c>
      <c r="JA58">
        <f>SUM('Yearly Emission'!IX$23:'Yearly Emission'!IX34)</f>
        <v>689384755.87998474</v>
      </c>
      <c r="JB58">
        <f>SUM('Yearly Emission'!IY$23:'Yearly Emission'!IY34)</f>
        <v>3451718001.9484396</v>
      </c>
    </row>
    <row r="59" spans="1:262" x14ac:dyDescent="0.25">
      <c r="D59">
        <v>2042</v>
      </c>
      <c r="E59">
        <f>SUM('Yearly Emission'!B$24:'Yearly Emission'!B35)</f>
        <v>0</v>
      </c>
      <c r="F59">
        <f>SUM('Yearly Emission'!C$24:'Yearly Emission'!C35)</f>
        <v>0</v>
      </c>
      <c r="G59">
        <f>SUM('Yearly Emission'!D$24:'Yearly Emission'!D35)</f>
        <v>0</v>
      </c>
      <c r="H59">
        <f>SUM('Yearly Emission'!E$24:'Yearly Emission'!E35)</f>
        <v>0</v>
      </c>
      <c r="I59">
        <f>SUM('Yearly Emission'!F$24:'Yearly Emission'!F35)</f>
        <v>0</v>
      </c>
      <c r="J59">
        <f>SUM('Yearly Emission'!G$24:'Yearly Emission'!G35)</f>
        <v>0</v>
      </c>
      <c r="K59">
        <f>SUM('Yearly Emission'!H$24:'Yearly Emission'!H35)</f>
        <v>0</v>
      </c>
      <c r="L59">
        <f>SUM('Yearly Emission'!I$24:'Yearly Emission'!I35)</f>
        <v>0</v>
      </c>
      <c r="M59">
        <f>SUM('Yearly Emission'!J$24:'Yearly Emission'!J35)</f>
        <v>0</v>
      </c>
      <c r="N59">
        <f>SUM('Yearly Emission'!K$24:'Yearly Emission'!K35)</f>
        <v>0</v>
      </c>
      <c r="O59">
        <f>SUM('Yearly Emission'!L$24:'Yearly Emission'!L35)</f>
        <v>0</v>
      </c>
      <c r="P59">
        <f>SUM('Yearly Emission'!M$24:'Yearly Emission'!M35)</f>
        <v>0</v>
      </c>
      <c r="Q59">
        <f>SUM('Yearly Emission'!N$24:'Yearly Emission'!N35)</f>
        <v>0</v>
      </c>
      <c r="R59">
        <f>SUM('Yearly Emission'!O$24:'Yearly Emission'!O35)</f>
        <v>0</v>
      </c>
      <c r="S59">
        <f>SUM('Yearly Emission'!P$24:'Yearly Emission'!P35)</f>
        <v>0</v>
      </c>
      <c r="T59">
        <f>SUM('Yearly Emission'!Q$24:'Yearly Emission'!Q35)</f>
        <v>0</v>
      </c>
      <c r="V59">
        <f>SUM('Yearly Emission'!S$23:'Yearly Emission'!S35)</f>
        <v>1284128552.6830397</v>
      </c>
      <c r="W59">
        <f>SUM('Yearly Emission'!T$23:'Yearly Emission'!T35)</f>
        <v>783021354.63817775</v>
      </c>
      <c r="X59">
        <f>SUM('Yearly Emission'!U$23:'Yearly Emission'!U35)</f>
        <v>272931309.54696298</v>
      </c>
      <c r="Y59">
        <f>SUM('Yearly Emission'!V$23:'Yearly Emission'!V35)</f>
        <v>117176064.74192664</v>
      </c>
      <c r="Z59">
        <f>SUM('Yearly Emission'!W$23:'Yearly Emission'!W35)</f>
        <v>1418208957.4685113</v>
      </c>
      <c r="AA59">
        <f>SUM('Yearly Emission'!X$23:'Yearly Emission'!X35)</f>
        <v>51215847.387550779</v>
      </c>
      <c r="AB59">
        <f>SUM('Yearly Emission'!Y$23:'Yearly Emission'!Y35)</f>
        <v>92743613.01535809</v>
      </c>
      <c r="AC59">
        <f>SUM('Yearly Emission'!Z$23:'Yearly Emission'!Z35)</f>
        <v>311630239.9177053</v>
      </c>
      <c r="AD59">
        <f>SUM('Yearly Emission'!AA$23:'Yearly Emission'!AA35)</f>
        <v>2005518355.9617712</v>
      </c>
      <c r="AE59">
        <f>SUM('Yearly Emission'!AB$23:'Yearly Emission'!AB35)</f>
        <v>237181223.0706138</v>
      </c>
      <c r="AF59">
        <f>SUM('Yearly Emission'!AC$23:'Yearly Emission'!AC35)</f>
        <v>287589869.56169641</v>
      </c>
      <c r="AG59">
        <f>SUM('Yearly Emission'!AD$23:'Yearly Emission'!AD35)</f>
        <v>43404141.002692521</v>
      </c>
      <c r="AH59">
        <f>SUM('Yearly Emission'!AE$23:'Yearly Emission'!AE35)</f>
        <v>134146120.57955945</v>
      </c>
      <c r="AI59">
        <f>SUM('Yearly Emission'!AF$23:'Yearly Emission'!AF35)</f>
        <v>162143746.87913132</v>
      </c>
      <c r="AJ59">
        <f>SUM('Yearly Emission'!AG$23:'Yearly Emission'!AG35)</f>
        <v>92376890.638165832</v>
      </c>
      <c r="AK59">
        <f>SUM('Yearly Emission'!AH$23:'Yearly Emission'!AH35)</f>
        <v>607385362.60616732</v>
      </c>
      <c r="AL59">
        <f>SUM('Yearly Emission'!AI$23:'Yearly Emission'!AI35)</f>
        <v>0</v>
      </c>
      <c r="AM59">
        <f>SUM('Yearly Emission'!AJ$23:'Yearly Emission'!AJ35)</f>
        <v>2254954449.1776943</v>
      </c>
      <c r="AN59">
        <f>SUM('Yearly Emission'!AK$23:'Yearly Emission'!AK35)</f>
        <v>1523193436.3701031</v>
      </c>
      <c r="AO59">
        <f>SUM('Yearly Emission'!AL$23:'Yearly Emission'!AL35)</f>
        <v>487442575.78261971</v>
      </c>
      <c r="AP59">
        <f>SUM('Yearly Emission'!AM$23:'Yearly Emission'!AM35)</f>
        <v>214140929.87616265</v>
      </c>
      <c r="AQ59">
        <f>SUM('Yearly Emission'!AN$23:'Yearly Emission'!AN35)</f>
        <v>2627786925.3930197</v>
      </c>
      <c r="AR59">
        <f>SUM('Yearly Emission'!AO$23:'Yearly Emission'!AO35)</f>
        <v>102431694.77510154</v>
      </c>
      <c r="AS59">
        <f>SUM('Yearly Emission'!AP$23:'Yearly Emission'!AP35)</f>
        <v>175062663.9977282</v>
      </c>
      <c r="AT59">
        <f>SUM('Yearly Emission'!AQ$23:'Yearly Emission'!AQ35)</f>
        <v>608676352.48863888</v>
      </c>
      <c r="AU59">
        <f>SUM('Yearly Emission'!AR$23:'Yearly Emission'!AR35)</f>
        <v>4011036711.9235401</v>
      </c>
      <c r="AV59">
        <f>SUM('Yearly Emission'!AS$23:'Yearly Emission'!AS35)</f>
        <v>474362446.14122748</v>
      </c>
      <c r="AW59">
        <f>SUM('Yearly Emission'!AT$23:'Yearly Emission'!AT35)</f>
        <v>575179739.12339222</v>
      </c>
      <c r="AX59">
        <f>SUM('Yearly Emission'!AU$23:'Yearly Emission'!AU35)</f>
        <v>82959716.326957792</v>
      </c>
      <c r="AY59">
        <f>SUM('Yearly Emission'!AV$23:'Yearly Emission'!AV35)</f>
        <v>268292241.15911913</v>
      </c>
      <c r="AZ59">
        <f>SUM('Yearly Emission'!AW$23:'Yearly Emission'!AW35)</f>
        <v>324287493.75826269</v>
      </c>
      <c r="BA59">
        <f>SUM('Yearly Emission'!AX$23:'Yearly Emission'!AX35)</f>
        <v>184753781.27633169</v>
      </c>
      <c r="BB59">
        <f>SUM('Yearly Emission'!AY$23:'Yearly Emission'!AY35)</f>
        <v>1214770725.2123327</v>
      </c>
      <c r="BC59">
        <f>SUM('Yearly Emission'!AZ$23:'Yearly Emission'!AZ35)</f>
        <v>0</v>
      </c>
      <c r="BD59">
        <f>SUM('Yearly Emission'!BA$23:'Yearly Emission'!BA35)</f>
        <v>3023762678.1687369</v>
      </c>
      <c r="BE59">
        <f>SUM('Yearly Emission'!BB$23:'Yearly Emission'!BB35)</f>
        <v>1966632694.1823235</v>
      </c>
      <c r="BF59">
        <f>SUM('Yearly Emission'!BC$23:'Yearly Emission'!BC35)</f>
        <v>644958399.64426494</v>
      </c>
      <c r="BG59">
        <f>SUM('Yearly Emission'!BD$23:'Yearly Emission'!BD35)</f>
        <v>273876624.08665645</v>
      </c>
      <c r="BH59">
        <f>SUM('Yearly Emission'!BE$23:'Yearly Emission'!BE35)</f>
        <v>3571789072.2070003</v>
      </c>
      <c r="BI59">
        <f>SUM('Yearly Emission'!BF$23:'Yearly Emission'!BF35)</f>
        <v>153642106.44322574</v>
      </c>
      <c r="BJ59">
        <f>SUM('Yearly Emission'!BG$23:'Yearly Emission'!BG35)</f>
        <v>198275581.75617191</v>
      </c>
      <c r="BK59">
        <f>SUM('Yearly Emission'!BH$23:'Yearly Emission'!BH35)</f>
        <v>814365077.24517512</v>
      </c>
      <c r="BL59">
        <f>SUM('Yearly Emission'!BI$23:'Yearly Emission'!BI35)</f>
        <v>5833122612.8069363</v>
      </c>
      <c r="BM59">
        <f>SUM('Yearly Emission'!BJ$23:'Yearly Emission'!BJ35)</f>
        <v>689539407.25884223</v>
      </c>
      <c r="BN59">
        <f>SUM('Yearly Emission'!BK$23:'Yearly Emission'!BK35)</f>
        <v>820061991.08615851</v>
      </c>
      <c r="BO59">
        <f>SUM('Yearly Emission'!BL$23:'Yearly Emission'!BL35)</f>
        <v>109522032.51165636</v>
      </c>
      <c r="BP59">
        <f>SUM('Yearly Emission'!BM$23:'Yearly Emission'!BM35)</f>
        <v>383890626.89213681</v>
      </c>
      <c r="BQ59">
        <f>SUM('Yearly Emission'!BN$23:'Yearly Emission'!BN35)</f>
        <v>486046385.85904014</v>
      </c>
      <c r="BR59">
        <f>SUM('Yearly Emission'!BO$23:'Yearly Emission'!BO35)</f>
        <v>275886703.69259828</v>
      </c>
      <c r="BS59">
        <f>SUM('Yearly Emission'!BP$23:'Yearly Emission'!BP35)</f>
        <v>1762914540.1458297</v>
      </c>
      <c r="BT59">
        <f>SUM('Yearly Emission'!BQ$23:'Yearly Emission'!BQ35)</f>
        <v>0</v>
      </c>
      <c r="BU59">
        <f>SUM('Yearly Emission'!BR$23:'Yearly Emission'!BR35)</f>
        <v>3655307411.3452697</v>
      </c>
      <c r="BV59">
        <f>SUM('Yearly Emission'!BS$23:'Yearly Emission'!BS35)</f>
        <v>2233034628.9349794</v>
      </c>
      <c r="BW59">
        <f>SUM('Yearly Emission'!BT$23:'Yearly Emission'!BT35)</f>
        <v>704600063.45115983</v>
      </c>
      <c r="BX59">
        <f>SUM('Yearly Emission'!BU$23:'Yearly Emission'!BU35)</f>
        <v>312590748.4805128</v>
      </c>
      <c r="BY59">
        <f>SUM('Yearly Emission'!BV$23:'Yearly Emission'!BV35)</f>
        <v>4251470127.6132097</v>
      </c>
      <c r="BZ59">
        <f>SUM('Yearly Emission'!BW$23:'Yearly Emission'!BW35)</f>
        <v>185533886.16237551</v>
      </c>
      <c r="CA59">
        <f>SUM('Yearly Emission'!BX$23:'Yearly Emission'!BX35)</f>
        <v>219784236.91981357</v>
      </c>
      <c r="CB59">
        <f>SUM('Yearly Emission'!BY$23:'Yearly Emission'!BY35)</f>
        <v>961306635.2488035</v>
      </c>
      <c r="CC59">
        <f>SUM('Yearly Emission'!BZ$23:'Yearly Emission'!BZ35)</f>
        <v>6832258983.9408875</v>
      </c>
      <c r="CD59">
        <f>SUM('Yearly Emission'!CA$23:'Yearly Emission'!CA35)</f>
        <v>824223697.40648305</v>
      </c>
      <c r="CE59">
        <f>SUM('Yearly Emission'!CB$23:'Yearly Emission'!CB35)</f>
        <v>996835814.70639718</v>
      </c>
      <c r="CF59">
        <f>SUM('Yearly Emission'!CC$23:'Yearly Emission'!CC35)</f>
        <v>130551275.19570446</v>
      </c>
      <c r="CG59">
        <f>SUM('Yearly Emission'!CD$23:'Yearly Emission'!CD35)</f>
        <v>465033624.66762888</v>
      </c>
      <c r="CH59">
        <f>SUM('Yearly Emission'!CE$23:'Yearly Emission'!CE35)</f>
        <v>603256114.03480947</v>
      </c>
      <c r="CI59">
        <f>SUM('Yearly Emission'!CF$23:'Yearly Emission'!CF35)</f>
        <v>334782348.20590317</v>
      </c>
      <c r="CJ59">
        <f>SUM('Yearly Emission'!CG$23:'Yearly Emission'!CG35)</f>
        <v>2138655917.6614339</v>
      </c>
      <c r="CK59">
        <f>SUM('Yearly Emission'!CH$23:'Yearly Emission'!CH35)</f>
        <v>0</v>
      </c>
      <c r="CL59">
        <f>SUM('Yearly Emission'!CI$23:'Yearly Emission'!CI35)</f>
        <v>0</v>
      </c>
      <c r="CM59">
        <f>SUM('Yearly Emission'!CJ$23:'Yearly Emission'!CJ35)</f>
        <v>26468</v>
      </c>
      <c r="CN59">
        <f>SUM('Yearly Emission'!CK$23:'Yearly Emission'!CK35)</f>
        <v>0</v>
      </c>
      <c r="CO59">
        <f>SUM('Yearly Emission'!CL$23:'Yearly Emission'!CL35)</f>
        <v>0</v>
      </c>
      <c r="CP59">
        <f>SUM('Yearly Emission'!CM$23:'Yearly Emission'!CM35)</f>
        <v>0</v>
      </c>
      <c r="CQ59">
        <f>SUM('Yearly Emission'!CN$23:'Yearly Emission'!CN35)</f>
        <v>0</v>
      </c>
      <c r="CR59">
        <f>SUM('Yearly Emission'!CO$23:'Yearly Emission'!CO35)</f>
        <v>0</v>
      </c>
      <c r="CS59">
        <f>SUM('Yearly Emission'!CP$23:'Yearly Emission'!CP35)</f>
        <v>0</v>
      </c>
      <c r="CT59">
        <f>SUM('Yearly Emission'!CQ$23:'Yearly Emission'!CQ35)</f>
        <v>0</v>
      </c>
      <c r="CU59">
        <f>SUM('Yearly Emission'!CR$23:'Yearly Emission'!CR35)</f>
        <v>0</v>
      </c>
      <c r="CV59">
        <f>SUM('Yearly Emission'!CS$23:'Yearly Emission'!CS35)</f>
        <v>0</v>
      </c>
      <c r="CW59">
        <f>SUM('Yearly Emission'!CT$23:'Yearly Emission'!CT35)</f>
        <v>0</v>
      </c>
      <c r="CX59">
        <f>SUM('Yearly Emission'!CU$23:'Yearly Emission'!CU35)</f>
        <v>0</v>
      </c>
      <c r="CY59">
        <f>SUM('Yearly Emission'!CV$23:'Yearly Emission'!CV35)</f>
        <v>0</v>
      </c>
      <c r="CZ59">
        <f>SUM('Yearly Emission'!CW$23:'Yearly Emission'!CW35)</f>
        <v>0</v>
      </c>
      <c r="DA59">
        <f>SUM('Yearly Emission'!CX$23:'Yearly Emission'!CX35)</f>
        <v>0</v>
      </c>
      <c r="DB59">
        <f>SUM('Yearly Emission'!CY$23:'Yearly Emission'!CY35)</f>
        <v>0</v>
      </c>
      <c r="DC59">
        <f>SUM('Yearly Emission'!CZ$23:'Yearly Emission'!CZ35)</f>
        <v>0</v>
      </c>
      <c r="DD59">
        <f>SUM('Yearly Emission'!DA$23:'Yearly Emission'!DA35)</f>
        <v>0</v>
      </c>
      <c r="DE59">
        <f>SUM('Yearly Emission'!DB$23:'Yearly Emission'!DB35)</f>
        <v>3238845435.3741417</v>
      </c>
      <c r="DF59">
        <f>SUM('Yearly Emission'!DC$23:'Yearly Emission'!DC35)</f>
        <v>1048612361.4441543</v>
      </c>
      <c r="DG59">
        <f>SUM('Yearly Emission'!DD$23:'Yearly Emission'!DD35)</f>
        <v>337795627.39784712</v>
      </c>
      <c r="DH59">
        <f>SUM('Yearly Emission'!DE$23:'Yearly Emission'!DE35)</f>
        <v>133928243.32772775</v>
      </c>
      <c r="DI59">
        <f>SUM('Yearly Emission'!DF$23:'Yearly Emission'!DF35)</f>
        <v>1536247639.1142077</v>
      </c>
      <c r="DJ59">
        <f>SUM('Yearly Emission'!DG$23:'Yearly Emission'!DG35)</f>
        <v>82881049.295867607</v>
      </c>
      <c r="DK59">
        <f>SUM('Yearly Emission'!DH$23:'Yearly Emission'!DH35)</f>
        <v>143988141.52257851</v>
      </c>
      <c r="DL59">
        <f>SUM('Yearly Emission'!DI$23:'Yearly Emission'!DI35)</f>
        <v>501535273.37071085</v>
      </c>
      <c r="DM59">
        <f>SUM('Yearly Emission'!DJ$23:'Yearly Emission'!DJ35)</f>
        <v>2715944503.5850482</v>
      </c>
      <c r="DN59">
        <f>SUM('Yearly Emission'!DK$23:'Yearly Emission'!DK35)</f>
        <v>322908814.45540923</v>
      </c>
      <c r="DO59">
        <f>SUM('Yearly Emission'!DL$23:'Yearly Emission'!DL35)</f>
        <v>648372261.56327724</v>
      </c>
      <c r="DP59">
        <f>SUM('Yearly Emission'!DM$23:'Yearly Emission'!DM35)</f>
        <v>68413260.500161663</v>
      </c>
      <c r="DQ59">
        <f>SUM('Yearly Emission'!DN$23:'Yearly Emission'!DN35)</f>
        <v>193469123.4781082</v>
      </c>
      <c r="DR59">
        <f>SUM('Yearly Emission'!DO$23:'Yearly Emission'!DO35)</f>
        <v>323428103.11187887</v>
      </c>
      <c r="DS59">
        <f>SUM('Yearly Emission'!DP$23:'Yearly Emission'!DP35)</f>
        <v>164630913.42687118</v>
      </c>
      <c r="DT59">
        <f>SUM('Yearly Emission'!DQ$23:'Yearly Emission'!DQ35)</f>
        <v>850436797.81837237</v>
      </c>
      <c r="DU59">
        <f>SUM('Yearly Emission'!DR$23:'Yearly Emission'!DR35)</f>
        <v>0</v>
      </c>
      <c r="DV59">
        <f>SUM('Yearly Emission'!DS$23:'Yearly Emission'!DS35)</f>
        <v>5896713256.3144732</v>
      </c>
      <c r="DW59">
        <f>SUM('Yearly Emission'!DT$23:'Yearly Emission'!DT35)</f>
        <v>1641507453.0038683</v>
      </c>
      <c r="DX59">
        <f>SUM('Yearly Emission'!DU$23:'Yearly Emission'!DU35)</f>
        <v>499403668.46831298</v>
      </c>
      <c r="DY59">
        <f>SUM('Yearly Emission'!DV$23:'Yearly Emission'!DV35)</f>
        <v>206138218.0192326</v>
      </c>
      <c r="DZ59">
        <f>SUM('Yearly Emission'!DW$23:'Yearly Emission'!DW35)</f>
        <v>2841184839.6242151</v>
      </c>
      <c r="EA59">
        <f>SUM('Yearly Emission'!DX$23:'Yearly Emission'!DX35)</f>
        <v>165678015.70264134</v>
      </c>
      <c r="EB59">
        <f>SUM('Yearly Emission'!DY$23:'Yearly Emission'!DY35)</f>
        <v>254011302.80553606</v>
      </c>
      <c r="EC59">
        <f>SUM('Yearly Emission'!DZ$23:'Yearly Emission'!DZ35)</f>
        <v>1003070546.7414211</v>
      </c>
      <c r="ED59">
        <f>SUM('Yearly Emission'!EA$23:'Yearly Emission'!EA35)</f>
        <v>5431889007.1700802</v>
      </c>
      <c r="EE59">
        <f>SUM('Yearly Emission'!EB$23:'Yearly Emission'!EB35)</f>
        <v>645817628.91081774</v>
      </c>
      <c r="EF59">
        <f>SUM('Yearly Emission'!EC$23:'Yearly Emission'!EC35)</f>
        <v>1277275102.0687697</v>
      </c>
      <c r="EG59">
        <f>SUM('Yearly Emission'!ED$23:'Yearly Emission'!ED35)</f>
        <v>136807146.50258312</v>
      </c>
      <c r="EH59">
        <f>SUM('Yearly Emission'!EE$23:'Yearly Emission'!EE35)</f>
        <v>386595742.74448496</v>
      </c>
      <c r="EI59">
        <f>SUM('Yearly Emission'!EF$23:'Yearly Emission'!EF35)</f>
        <v>581708789.6751585</v>
      </c>
      <c r="EJ59">
        <f>SUM('Yearly Emission'!EG$23:'Yearly Emission'!EG35)</f>
        <v>328902651.93146223</v>
      </c>
      <c r="EK59">
        <f>SUM('Yearly Emission'!EH$23:'Yearly Emission'!EH35)</f>
        <v>1653978961.7920189</v>
      </c>
      <c r="EL59">
        <f>SUM('Yearly Emission'!EI$23:'Yearly Emission'!EI35)</f>
        <v>0</v>
      </c>
      <c r="EM59">
        <f>SUM('Yearly Emission'!EJ$23:'Yearly Emission'!EJ35)</f>
        <v>6684174185.0822477</v>
      </c>
      <c r="EN59">
        <f>SUM('Yearly Emission'!EK$23:'Yearly Emission'!EK35)</f>
        <v>1738553974.645051</v>
      </c>
      <c r="EO59">
        <f>SUM('Yearly Emission'!EL$23:'Yearly Emission'!EL35)</f>
        <v>616668736.10482383</v>
      </c>
      <c r="EP59">
        <f>SUM('Yearly Emission'!EM$23:'Yearly Emission'!EM35)</f>
        <v>255428166.63091367</v>
      </c>
      <c r="EQ59">
        <f>SUM('Yearly Emission'!EN$23:'Yearly Emission'!EN35)</f>
        <v>3666055204.5155296</v>
      </c>
      <c r="ER59">
        <f>SUM('Yearly Emission'!EO$23:'Yearly Emission'!EO35)</f>
        <v>233658384.68604189</v>
      </c>
      <c r="ES59">
        <f>SUM('Yearly Emission'!EP$23:'Yearly Emission'!EP35)</f>
        <v>287420448.06175178</v>
      </c>
      <c r="ET59">
        <f>SUM('Yearly Emission'!EQ$23:'Yearly Emission'!EQ35)</f>
        <v>1290146497.6120074</v>
      </c>
      <c r="EU59">
        <f>SUM('Yearly Emission'!ER$23:'Yearly Emission'!ER35)</f>
        <v>7241351982.3778715</v>
      </c>
      <c r="EV59">
        <f>SUM('Yearly Emission'!ES$23:'Yearly Emission'!ES35)</f>
        <v>887394980.01555932</v>
      </c>
      <c r="EW59">
        <f>SUM('Yearly Emission'!ET$23:'Yearly Emission'!ET35)</f>
        <v>1716287022.6424747</v>
      </c>
      <c r="EX59">
        <f>SUM('Yearly Emission'!EU$23:'Yearly Emission'!EU35)</f>
        <v>172409401.5191215</v>
      </c>
      <c r="EY59">
        <f>SUM('Yearly Emission'!EV$23:'Yearly Emission'!EV35)</f>
        <v>484161549.23624372</v>
      </c>
      <c r="EZ59">
        <f>SUM('Yearly Emission'!EW$23:'Yearly Emission'!EW35)</f>
        <v>765427091.3416996</v>
      </c>
      <c r="FA59">
        <f>SUM('Yearly Emission'!EX$23:'Yearly Emission'!EX35)</f>
        <v>427372624.73412722</v>
      </c>
      <c r="FB59">
        <f>SUM('Yearly Emission'!EY$23:'Yearly Emission'!EY35)</f>
        <v>2250071315.7562876</v>
      </c>
      <c r="FC59">
        <f>SUM('Yearly Emission'!EZ$23:'Yearly Emission'!EZ35)</f>
        <v>0</v>
      </c>
      <c r="FD59">
        <f>SUM('Yearly Emission'!FA$23:'Yearly Emission'!FA35)</f>
        <v>7243094304.6215115</v>
      </c>
      <c r="FE59">
        <f>SUM('Yearly Emission'!FB$23:'Yearly Emission'!FB35)</f>
        <v>1830881753.6709137</v>
      </c>
      <c r="FF59">
        <f>SUM('Yearly Emission'!FC$23:'Yearly Emission'!FC35)</f>
        <v>708790011.74300313</v>
      </c>
      <c r="FG59">
        <f>SUM('Yearly Emission'!FD$23:'Yearly Emission'!FD35)</f>
        <v>292976107.51688987</v>
      </c>
      <c r="FH59">
        <f>SUM('Yearly Emission'!FE$23:'Yearly Emission'!FE35)</f>
        <v>4295420639.5105801</v>
      </c>
      <c r="FI59">
        <f>SUM('Yearly Emission'!FF$23:'Yearly Emission'!FF35)</f>
        <v>272872295.71045274</v>
      </c>
      <c r="FJ59">
        <f>SUM('Yearly Emission'!FG$23:'Yearly Emission'!FG35)</f>
        <v>312137911.67131788</v>
      </c>
      <c r="FK59">
        <f>SUM('Yearly Emission'!FH$23:'Yearly Emission'!FH35)</f>
        <v>1413652264.3479803</v>
      </c>
      <c r="FL59">
        <f>SUM('Yearly Emission'!FI$23:'Yearly Emission'!FI35)</f>
        <v>8317042725.4590387</v>
      </c>
      <c r="FM59">
        <f>SUM('Yearly Emission'!FJ$23:'Yearly Emission'!FJ35)</f>
        <v>972142654.02267671</v>
      </c>
      <c r="FN59">
        <f>SUM('Yearly Emission'!FK$23:'Yearly Emission'!FK35)</f>
        <v>2007836702.5510569</v>
      </c>
      <c r="FO59">
        <f>SUM('Yearly Emission'!FL$23:'Yearly Emission'!FL35)</f>
        <v>189495643.92551631</v>
      </c>
      <c r="FP59">
        <f>SUM('Yearly Emission'!FM$23:'Yearly Emission'!FM35)</f>
        <v>520572194.90669847</v>
      </c>
      <c r="FQ59">
        <f>SUM('Yearly Emission'!FN$23:'Yearly Emission'!FN35)</f>
        <v>896578706.46992695</v>
      </c>
      <c r="FR59">
        <f>SUM('Yearly Emission'!FO$23:'Yearly Emission'!FO35)</f>
        <v>505983746.04129404</v>
      </c>
      <c r="FS59">
        <f>SUM('Yearly Emission'!FP$23:'Yearly Emission'!FP35)</f>
        <v>2698564630.6965141</v>
      </c>
      <c r="FT59">
        <f>SUM('Yearly Emission'!FQ$23:'Yearly Emission'!FQ35)</f>
        <v>0</v>
      </c>
      <c r="FU59">
        <f>SUM('Yearly Emission'!FR$23:'Yearly Emission'!FR35)</f>
        <v>0</v>
      </c>
      <c r="FV59">
        <f>SUM('Yearly Emission'!FS$23:'Yearly Emission'!FS35)</f>
        <v>26468</v>
      </c>
      <c r="FW59">
        <f>SUM('Yearly Emission'!FT$23:'Yearly Emission'!FT35)</f>
        <v>0</v>
      </c>
      <c r="FX59">
        <f>SUM('Yearly Emission'!FU$23:'Yearly Emission'!FU35)</f>
        <v>0</v>
      </c>
      <c r="FY59">
        <f>SUM('Yearly Emission'!FV$23:'Yearly Emission'!FV35)</f>
        <v>0</v>
      </c>
      <c r="FZ59">
        <f>SUM('Yearly Emission'!FW$23:'Yearly Emission'!FW35)</f>
        <v>0</v>
      </c>
      <c r="GA59">
        <f>SUM('Yearly Emission'!FX$23:'Yearly Emission'!FX35)</f>
        <v>0</v>
      </c>
      <c r="GB59">
        <f>SUM('Yearly Emission'!FY$23:'Yearly Emission'!FY35)</f>
        <v>0</v>
      </c>
      <c r="GC59">
        <f>SUM('Yearly Emission'!FZ$23:'Yearly Emission'!FZ35)</f>
        <v>0</v>
      </c>
      <c r="GD59">
        <f>SUM('Yearly Emission'!GA$23:'Yearly Emission'!GA35)</f>
        <v>0</v>
      </c>
      <c r="GE59">
        <f>SUM('Yearly Emission'!GB$23:'Yearly Emission'!GB35)</f>
        <v>0</v>
      </c>
      <c r="GF59">
        <f>SUM('Yearly Emission'!GC$23:'Yearly Emission'!GC35)</f>
        <v>0</v>
      </c>
      <c r="GG59">
        <f>SUM('Yearly Emission'!GD$23:'Yearly Emission'!GD35)</f>
        <v>0</v>
      </c>
      <c r="GH59">
        <f>SUM('Yearly Emission'!GE$23:'Yearly Emission'!GE35)</f>
        <v>0</v>
      </c>
      <c r="GI59">
        <f>SUM('Yearly Emission'!GF$23:'Yearly Emission'!GF35)</f>
        <v>0</v>
      </c>
      <c r="GJ59">
        <f>SUM('Yearly Emission'!GG$23:'Yearly Emission'!GG35)</f>
        <v>0</v>
      </c>
      <c r="GK59">
        <f>SUM('Yearly Emission'!GH$23:'Yearly Emission'!GH35)</f>
        <v>0</v>
      </c>
      <c r="GL59">
        <f>SUM('Yearly Emission'!GI$23:'Yearly Emission'!GI35)</f>
        <v>0</v>
      </c>
      <c r="GM59">
        <f>SUM('Yearly Emission'!GJ$23:'Yearly Emission'!GJ35)</f>
        <v>0</v>
      </c>
      <c r="GN59">
        <f>SUM('Yearly Emission'!GK$23:'Yearly Emission'!GK35)</f>
        <v>2602528182.793479</v>
      </c>
      <c r="GO59">
        <f>SUM('Yearly Emission'!GL$23:'Yearly Emission'!GL35)</f>
        <v>1253034103.8422775</v>
      </c>
      <c r="GP59">
        <f>SUM('Yearly Emission'!GM$23:'Yearly Emission'!GM35)</f>
        <v>461490811.33104837</v>
      </c>
      <c r="GQ59">
        <f>SUM('Yearly Emission'!GN$23:'Yearly Emission'!GN35)</f>
        <v>167500372.14819023</v>
      </c>
      <c r="GR59">
        <f>SUM('Yearly Emission'!GO$23:'Yearly Emission'!GO35)</f>
        <v>1405386225.965152</v>
      </c>
      <c r="GS59">
        <f>SUM('Yearly Emission'!GP$23:'Yearly Emission'!GP35)</f>
        <v>68393756.405829266</v>
      </c>
      <c r="GT59">
        <f>SUM('Yearly Emission'!GQ$23:'Yearly Emission'!GQ35)</f>
        <v>172604889.56511497</v>
      </c>
      <c r="GU59">
        <f>SUM('Yearly Emission'!GR$23:'Yearly Emission'!GR35)</f>
        <v>1091475883.9730713</v>
      </c>
      <c r="GV59">
        <f>SUM('Yearly Emission'!GS$23:'Yearly Emission'!GS35)</f>
        <v>3637875244.7853646</v>
      </c>
      <c r="GW59">
        <f>SUM('Yearly Emission'!GT$23:'Yearly Emission'!GT35)</f>
        <v>483221720.07411313</v>
      </c>
      <c r="GX59">
        <f>SUM('Yearly Emission'!GU$23:'Yearly Emission'!GU35)</f>
        <v>574375845.9834733</v>
      </c>
      <c r="GY59">
        <f>SUM('Yearly Emission'!GV$23:'Yearly Emission'!GV35)</f>
        <v>132631025.86602733</v>
      </c>
      <c r="GZ59">
        <f>SUM('Yearly Emission'!GW$23:'Yearly Emission'!GW35)</f>
        <v>208254217.47020066</v>
      </c>
      <c r="HA59">
        <f>SUM('Yearly Emission'!GX$23:'Yearly Emission'!GX35)</f>
        <v>346236444.06784445</v>
      </c>
      <c r="HB59">
        <f>SUM('Yearly Emission'!GY$23:'Yearly Emission'!GY35)</f>
        <v>240594777.59041661</v>
      </c>
      <c r="HC59">
        <f>SUM('Yearly Emission'!GZ$23:'Yearly Emission'!GZ35)</f>
        <v>1304955721.2174416</v>
      </c>
      <c r="HD59">
        <f>SUM('Yearly Emission'!HA$23:'Yearly Emission'!HA35)</f>
        <v>0</v>
      </c>
      <c r="HE59">
        <f>SUM('Yearly Emission'!HB$23:'Yearly Emission'!HB35)</f>
        <v>4135603159.3808904</v>
      </c>
      <c r="HF59">
        <f>SUM('Yearly Emission'!HC$23:'Yearly Emission'!HC35)</f>
        <v>2439505682.3057451</v>
      </c>
      <c r="HG59">
        <f>SUM('Yearly Emission'!HD$23:'Yearly Emission'!HD35)</f>
        <v>803825051.19695568</v>
      </c>
      <c r="HH59">
        <f>SUM('Yearly Emission'!HE$23:'Yearly Emission'!HE35)</f>
        <v>241196563.73890319</v>
      </c>
      <c r="HI59">
        <f>SUM('Yearly Emission'!HF$23:'Yearly Emission'!HF35)</f>
        <v>2673339124.4431949</v>
      </c>
      <c r="HJ59">
        <f>SUM('Yearly Emission'!HG$23:'Yearly Emission'!HG35)</f>
        <v>134900313.54390886</v>
      </c>
      <c r="HK59">
        <f>SUM('Yearly Emission'!HH$23:'Yearly Emission'!HH35)</f>
        <v>345209779.13022953</v>
      </c>
      <c r="HL59">
        <f>SUM('Yearly Emission'!HI$23:'Yearly Emission'!HI35)</f>
        <v>2160635225.7686806</v>
      </c>
      <c r="HM59">
        <f>SUM('Yearly Emission'!HJ$23:'Yearly Emission'!HJ35)</f>
        <v>7275750489.5707254</v>
      </c>
      <c r="HN59">
        <f>SUM('Yearly Emission'!HK$23:'Yearly Emission'!HK35)</f>
        <v>966443440.14822686</v>
      </c>
      <c r="HO59">
        <f>SUM('Yearly Emission'!HL$23:'Yearly Emission'!HL35)</f>
        <v>864265191.92453551</v>
      </c>
      <c r="HP59">
        <f>SUM('Yearly Emission'!HM$23:'Yearly Emission'!HM35)</f>
        <v>265175702.19469339</v>
      </c>
      <c r="HQ59">
        <f>SUM('Yearly Emission'!HN$23:'Yearly Emission'!HN35)</f>
        <v>416508434.94040114</v>
      </c>
      <c r="HR59">
        <f>SUM('Yearly Emission'!HO$23:'Yearly Emission'!HO35)</f>
        <v>691609448.86682022</v>
      </c>
      <c r="HS59">
        <f>SUM('Yearly Emission'!HP$23:'Yearly Emission'!HP35)</f>
        <v>478998964.2043106</v>
      </c>
      <c r="HT59">
        <f>SUM('Yearly Emission'!HQ$23:'Yearly Emission'!HQ35)</f>
        <v>2609911442.4348855</v>
      </c>
      <c r="HU59">
        <f>SUM('Yearly Emission'!HR$23:'Yearly Emission'!HR35)</f>
        <v>0</v>
      </c>
      <c r="HV59">
        <f>SUM('Yearly Emission'!HS$23:'Yearly Emission'!HS35)</f>
        <v>5180960120.9907818</v>
      </c>
      <c r="HW59">
        <f>SUM('Yearly Emission'!HT$23:'Yearly Emission'!HT35)</f>
        <v>2794991077.2597437</v>
      </c>
      <c r="HX59">
        <f>SUM('Yearly Emission'!HU$23:'Yearly Emission'!HU35)</f>
        <v>881514574.53778791</v>
      </c>
      <c r="HY59">
        <f>SUM('Yearly Emission'!HV$23:'Yearly Emission'!HV35)</f>
        <v>289199949.85725307</v>
      </c>
      <c r="HZ59">
        <f>SUM('Yearly Emission'!HW$23:'Yearly Emission'!HW35)</f>
        <v>3161654550.3385358</v>
      </c>
      <c r="IA59">
        <f>SUM('Yearly Emission'!HX$23:'Yearly Emission'!HX35)</f>
        <v>197356113.76126111</v>
      </c>
      <c r="IB59">
        <f>SUM('Yearly Emission'!HY$23:'Yearly Emission'!HY35)</f>
        <v>438705415.07380319</v>
      </c>
      <c r="IC59">
        <f>SUM('Yearly Emission'!HZ$23:'Yearly Emission'!HZ35)</f>
        <v>2496775963.892025</v>
      </c>
      <c r="ID59">
        <f>SUM('Yearly Emission'!IA$23:'Yearly Emission'!IA35)</f>
        <v>8941073827.2781162</v>
      </c>
      <c r="IE59">
        <f>SUM('Yearly Emission'!IB$23:'Yearly Emission'!IB35)</f>
        <v>1216103272.2357826</v>
      </c>
      <c r="IF59">
        <f>SUM('Yearly Emission'!IC$23:'Yearly Emission'!IC35)</f>
        <v>1020181843.8528333</v>
      </c>
      <c r="IG59">
        <f>SUM('Yearly Emission'!ID$23:'Yearly Emission'!ID35)</f>
        <v>391035290.22176778</v>
      </c>
      <c r="IH59">
        <f>SUM('Yearly Emission'!IE$23:'Yearly Emission'!IE35)</f>
        <v>571286793.50561988</v>
      </c>
      <c r="II59">
        <f>SUM('Yearly Emission'!IF$23:'Yearly Emission'!IF35)</f>
        <v>822039029.34796369</v>
      </c>
      <c r="IJ59">
        <f>SUM('Yearly Emission'!IG$23:'Yearly Emission'!IG35)</f>
        <v>638175661.04598558</v>
      </c>
      <c r="IK59">
        <f>SUM('Yearly Emission'!IH$23:'Yearly Emission'!IH35)</f>
        <v>3513071278.0534139</v>
      </c>
      <c r="IL59">
        <f>SUM('Yearly Emission'!II$23:'Yearly Emission'!II35)</f>
        <v>0</v>
      </c>
      <c r="IM59">
        <f>SUM('Yearly Emission'!IJ$23:'Yearly Emission'!IJ35)</f>
        <v>5927572305.0055676</v>
      </c>
      <c r="IN59">
        <f>SUM('Yearly Emission'!IK$23:'Yearly Emission'!IK35)</f>
        <v>3025552121.7411346</v>
      </c>
      <c r="IO59">
        <f>SUM('Yearly Emission'!IL$23:'Yearly Emission'!IL35)</f>
        <v>956449763.08572197</v>
      </c>
      <c r="IP59">
        <f>SUM('Yearly Emission'!IM$23:'Yearly Emission'!IM35)</f>
        <v>321608977.29502958</v>
      </c>
      <c r="IQ59">
        <f>SUM('Yearly Emission'!IN$23:'Yearly Emission'!IN35)</f>
        <v>3516804440.1426539</v>
      </c>
      <c r="IR59">
        <f>SUM('Yearly Emission'!IO$23:'Yearly Emission'!IO35)</f>
        <v>207753105.13737133</v>
      </c>
      <c r="IS59">
        <f>SUM('Yearly Emission'!IP$23:'Yearly Emission'!IP35)</f>
        <v>458329131.98903334</v>
      </c>
      <c r="IT59">
        <f>SUM('Yearly Emission'!IQ$23:'Yearly Emission'!IQ35)</f>
        <v>2682877356.2075467</v>
      </c>
      <c r="IU59">
        <f>SUM('Yearly Emission'!IR$23:'Yearly Emission'!IR35)</f>
        <v>9700562221.4951782</v>
      </c>
      <c r="IV59">
        <f>SUM('Yearly Emission'!IS$23:'Yearly Emission'!IS35)</f>
        <v>1340858179.6375401</v>
      </c>
      <c r="IW59">
        <f>SUM('Yearly Emission'!IT$23:'Yearly Emission'!IT35)</f>
        <v>1122475687.1184747</v>
      </c>
      <c r="IX59">
        <f>SUM('Yearly Emission'!IU$23:'Yearly Emission'!IU35)</f>
        <v>419093414.29060107</v>
      </c>
      <c r="IY59">
        <f>SUM('Yearly Emission'!IV$23:'Yearly Emission'!IV35)</f>
        <v>618548472.30827069</v>
      </c>
      <c r="IZ59">
        <f>SUM('Yearly Emission'!IW$23:'Yearly Emission'!IW35)</f>
        <v>925150989.53525007</v>
      </c>
      <c r="JA59">
        <f>SUM('Yearly Emission'!IX$23:'Yearly Emission'!IX35)</f>
        <v>711998950.77136862</v>
      </c>
      <c r="JB59">
        <f>SUM('Yearly Emission'!IY$23:'Yearly Emission'!IY35)</f>
        <v>3806287423.0283766</v>
      </c>
    </row>
    <row r="60" spans="1:262" x14ac:dyDescent="0.25">
      <c r="D60">
        <v>2043</v>
      </c>
      <c r="E60">
        <f>SUM('Yearly Emission'!B$25:'Yearly Emission'!B36)</f>
        <v>0</v>
      </c>
      <c r="F60">
        <f>SUM('Yearly Emission'!C$25:'Yearly Emission'!C36)</f>
        <v>0</v>
      </c>
      <c r="G60">
        <f>SUM('Yearly Emission'!D$25:'Yearly Emission'!D36)</f>
        <v>0</v>
      </c>
      <c r="H60">
        <f>SUM('Yearly Emission'!E$25:'Yearly Emission'!E36)</f>
        <v>0</v>
      </c>
      <c r="I60">
        <f>SUM('Yearly Emission'!F$25:'Yearly Emission'!F36)</f>
        <v>0</v>
      </c>
      <c r="J60">
        <f>SUM('Yearly Emission'!G$25:'Yearly Emission'!G36)</f>
        <v>0</v>
      </c>
      <c r="K60">
        <f>SUM('Yearly Emission'!H$25:'Yearly Emission'!H36)</f>
        <v>0</v>
      </c>
      <c r="L60">
        <f>SUM('Yearly Emission'!I$25:'Yearly Emission'!I36)</f>
        <v>0</v>
      </c>
      <c r="M60">
        <f>SUM('Yearly Emission'!J$25:'Yearly Emission'!J36)</f>
        <v>0</v>
      </c>
      <c r="N60">
        <f>SUM('Yearly Emission'!K$25:'Yearly Emission'!K36)</f>
        <v>0</v>
      </c>
      <c r="O60">
        <f>SUM('Yearly Emission'!L$25:'Yearly Emission'!L36)</f>
        <v>0</v>
      </c>
      <c r="P60">
        <f>SUM('Yearly Emission'!M$25:'Yearly Emission'!M36)</f>
        <v>0</v>
      </c>
      <c r="Q60">
        <f>SUM('Yearly Emission'!N$25:'Yearly Emission'!N36)</f>
        <v>0</v>
      </c>
      <c r="R60">
        <f>SUM('Yearly Emission'!O$25:'Yearly Emission'!O36)</f>
        <v>0</v>
      </c>
      <c r="S60">
        <f>SUM('Yearly Emission'!P$25:'Yearly Emission'!P36)</f>
        <v>0</v>
      </c>
      <c r="T60">
        <f>SUM('Yearly Emission'!Q$25:'Yearly Emission'!Q36)</f>
        <v>0</v>
      </c>
      <c r="V60">
        <f>SUM('Yearly Emission'!S$23:'Yearly Emission'!S36)</f>
        <v>1284128552.6830397</v>
      </c>
      <c r="W60">
        <f>SUM('Yearly Emission'!T$23:'Yearly Emission'!T36)</f>
        <v>866163407.12481105</v>
      </c>
      <c r="X60">
        <f>SUM('Yearly Emission'!U$23:'Yearly Emission'!U36)</f>
        <v>311450694.03056437</v>
      </c>
      <c r="Y60">
        <f>SUM('Yearly Emission'!V$23:'Yearly Emission'!V36)</f>
        <v>127417177.66305313</v>
      </c>
      <c r="Z60">
        <f>SUM('Yearly Emission'!W$23:'Yearly Emission'!W36)</f>
        <v>1433178545.004869</v>
      </c>
      <c r="AA60">
        <f>SUM('Yearly Emission'!X$23:'Yearly Emission'!X36)</f>
        <v>60153848.036244646</v>
      </c>
      <c r="AB60">
        <f>SUM('Yearly Emission'!Y$23:'Yearly Emission'!Y36)</f>
        <v>109575475.00983387</v>
      </c>
      <c r="AC60">
        <f>SUM('Yearly Emission'!Z$23:'Yearly Emission'!Z36)</f>
        <v>346166662.85471129</v>
      </c>
      <c r="AD60">
        <f>SUM('Yearly Emission'!AA$23:'Yearly Emission'!AA36)</f>
        <v>2276794987.9216528</v>
      </c>
      <c r="AE60">
        <f>SUM('Yearly Emission'!AB$23:'Yearly Emission'!AB36)</f>
        <v>272353966.456424</v>
      </c>
      <c r="AF60">
        <f>SUM('Yearly Emission'!AC$23:'Yearly Emission'!AC36)</f>
        <v>321395779.16306281</v>
      </c>
      <c r="AG60">
        <f>SUM('Yearly Emission'!AD$23:'Yearly Emission'!AD36)</f>
        <v>48683308.896848552</v>
      </c>
      <c r="AH60">
        <f>SUM('Yearly Emission'!AE$23:'Yearly Emission'!AE36)</f>
        <v>150594182.11338022</v>
      </c>
      <c r="AI60">
        <f>SUM('Yearly Emission'!AF$23:'Yearly Emission'!AF36)</f>
        <v>188281161.4375059</v>
      </c>
      <c r="AJ60">
        <f>SUM('Yearly Emission'!AG$23:'Yearly Emission'!AG36)</f>
        <v>106719928.18591574</v>
      </c>
      <c r="AK60">
        <f>SUM('Yearly Emission'!AH$23:'Yearly Emission'!AH36)</f>
        <v>687731625.95455515</v>
      </c>
      <c r="AL60">
        <f>SUM('Yearly Emission'!AI$23:'Yearly Emission'!AI36)</f>
        <v>0</v>
      </c>
      <c r="AM60">
        <f>SUM('Yearly Emission'!AJ$23:'Yearly Emission'!AJ36)</f>
        <v>2254954449.1776943</v>
      </c>
      <c r="AN60">
        <f>SUM('Yearly Emission'!AK$23:'Yearly Emission'!AK36)</f>
        <v>1727771586.3811376</v>
      </c>
      <c r="AO60">
        <f>SUM('Yearly Emission'!AL$23:'Yearly Emission'!AL36)</f>
        <v>534655792.34086907</v>
      </c>
      <c r="AP60">
        <f>SUM('Yearly Emission'!AM$23:'Yearly Emission'!AM36)</f>
        <v>225203796.89427352</v>
      </c>
      <c r="AQ60">
        <f>SUM('Yearly Emission'!AN$23:'Yearly Emission'!AN36)</f>
        <v>2643089547.1985974</v>
      </c>
      <c r="AR60">
        <f>SUM('Yearly Emission'!AO$23:'Yearly Emission'!AO36)</f>
        <v>120307696.07248928</v>
      </c>
      <c r="AS60">
        <f>SUM('Yearly Emission'!AP$23:'Yearly Emission'!AP36)</f>
        <v>211856423.60817635</v>
      </c>
      <c r="AT60">
        <f>SUM('Yearly Emission'!AQ$23:'Yearly Emission'!AQ36)</f>
        <v>681619853.57340729</v>
      </c>
      <c r="AU60">
        <f>SUM('Yearly Emission'!AR$23:'Yearly Emission'!AR36)</f>
        <v>4553589975.8432999</v>
      </c>
      <c r="AV60">
        <f>SUM('Yearly Emission'!AS$23:'Yearly Emission'!AS36)</f>
        <v>544707932.91284776</v>
      </c>
      <c r="AW60">
        <f>SUM('Yearly Emission'!AT$23:'Yearly Emission'!AT36)</f>
        <v>642791558.32612503</v>
      </c>
      <c r="AX60">
        <f>SUM('Yearly Emission'!AU$23:'Yearly Emission'!AU36)</f>
        <v>95072158.658676952</v>
      </c>
      <c r="AY60">
        <f>SUM('Yearly Emission'!AV$23:'Yearly Emission'!AV36)</f>
        <v>301188364.22676069</v>
      </c>
      <c r="AZ60">
        <f>SUM('Yearly Emission'!AW$23:'Yearly Emission'!AW36)</f>
        <v>376562322.87501192</v>
      </c>
      <c r="BA60">
        <f>SUM('Yearly Emission'!AX$23:'Yearly Emission'!AX36)</f>
        <v>213439856.37183148</v>
      </c>
      <c r="BB60">
        <f>SUM('Yearly Emission'!AY$23:'Yearly Emission'!AY36)</f>
        <v>1375463251.9091084</v>
      </c>
      <c r="BC60">
        <f>SUM('Yearly Emission'!AZ$23:'Yearly Emission'!AZ36)</f>
        <v>0</v>
      </c>
      <c r="BD60">
        <f>SUM('Yearly Emission'!BA$23:'Yearly Emission'!BA36)</f>
        <v>3023762678.1687369</v>
      </c>
      <c r="BE60">
        <f>SUM('Yearly Emission'!BB$23:'Yearly Emission'!BB36)</f>
        <v>2175031319.6430955</v>
      </c>
      <c r="BF60">
        <f>SUM('Yearly Emission'!BC$23:'Yearly Emission'!BC36)</f>
        <v>692242031.40977108</v>
      </c>
      <c r="BG60">
        <f>SUM('Yearly Emission'!BD$23:'Yearly Emission'!BD36)</f>
        <v>284963361.4589355</v>
      </c>
      <c r="BH60">
        <f>SUM('Yearly Emission'!BE$23:'Yearly Emission'!BE36)</f>
        <v>3587399414.1137013</v>
      </c>
      <c r="BI60">
        <f>SUM('Yearly Emission'!BF$23:'Yearly Emission'!BF36)</f>
        <v>180456085.55145797</v>
      </c>
      <c r="BJ60">
        <f>SUM('Yearly Emission'!BG$23:'Yearly Emission'!BG36)</f>
        <v>255592133.45215142</v>
      </c>
      <c r="BK60">
        <f>SUM('Yearly Emission'!BH$23:'Yearly Emission'!BH36)</f>
        <v>887375973.33587074</v>
      </c>
      <c r="BL60">
        <f>SUM('Yearly Emission'!BI$23:'Yearly Emission'!BI36)</f>
        <v>6530882604.6843214</v>
      </c>
      <c r="BM60">
        <f>SUM('Yearly Emission'!BJ$23:'Yearly Emission'!BJ36)</f>
        <v>790641222.96068466</v>
      </c>
      <c r="BN60">
        <f>SUM('Yearly Emission'!BK$23:'Yearly Emission'!BK36)</f>
        <v>895642962.50507522</v>
      </c>
      <c r="BO60">
        <f>SUM('Yearly Emission'!BL$23:'Yearly Emission'!BL36)</f>
        <v>121643466.35130441</v>
      </c>
      <c r="BP60">
        <f>SUM('Yearly Emission'!BM$23:'Yearly Emission'!BM36)</f>
        <v>422575550.37598664</v>
      </c>
      <c r="BQ60">
        <f>SUM('Yearly Emission'!BN$23:'Yearly Emission'!BN36)</f>
        <v>558415182.71003175</v>
      </c>
      <c r="BR60">
        <f>SUM('Yearly Emission'!BO$23:'Yearly Emission'!BO36)</f>
        <v>318909409.32333112</v>
      </c>
      <c r="BS60">
        <f>SUM('Yearly Emission'!BP$23:'Yearly Emission'!BP36)</f>
        <v>1957955780.3369284</v>
      </c>
      <c r="BT60">
        <f>SUM('Yearly Emission'!BQ$23:'Yearly Emission'!BQ36)</f>
        <v>0</v>
      </c>
      <c r="BU60">
        <f>SUM('Yearly Emission'!BR$23:'Yearly Emission'!BR36)</f>
        <v>3655307411.3452697</v>
      </c>
      <c r="BV60">
        <f>SUM('Yearly Emission'!BS$23:'Yearly Emission'!BS36)</f>
        <v>2441594967.4194202</v>
      </c>
      <c r="BW60">
        <f>SUM('Yearly Emission'!BT$23:'Yearly Emission'!BT36)</f>
        <v>751942636.36465132</v>
      </c>
      <c r="BX60">
        <f>SUM('Yearly Emission'!BU$23:'Yearly Emission'!BU36)</f>
        <v>323698939.93408436</v>
      </c>
      <c r="BY60">
        <f>SUM('Yearly Emission'!BV$23:'Yearly Emission'!BV36)</f>
        <v>4267353736.7539673</v>
      </c>
      <c r="BZ60">
        <f>SUM('Yearly Emission'!BW$23:'Yearly Emission'!BW36)</f>
        <v>216603509.09665748</v>
      </c>
      <c r="CA60">
        <f>SUM('Yearly Emission'!BX$23:'Yearly Emission'!BX36)</f>
        <v>277119935.94613045</v>
      </c>
      <c r="CB60">
        <f>SUM('Yearly Emission'!BY$23:'Yearly Emission'!BY36)</f>
        <v>1034377022.4870031</v>
      </c>
      <c r="CC60">
        <f>SUM('Yearly Emission'!BZ$23:'Yearly Emission'!BZ36)</f>
        <v>7530371875.6923714</v>
      </c>
      <c r="CD60">
        <f>SUM('Yearly Emission'!CA$23:'Yearly Emission'!CA36)</f>
        <v>925364813.3864454</v>
      </c>
      <c r="CE60">
        <f>SUM('Yearly Emission'!CB$23:'Yearly Emission'!CB36)</f>
        <v>1072462690.6572409</v>
      </c>
      <c r="CF60">
        <f>SUM('Yearly Emission'!CC$23:'Yearly Emission'!CC36)</f>
        <v>142680920.14383143</v>
      </c>
      <c r="CG60">
        <f>SUM('Yearly Emission'!CD$23:'Yearly Emission'!CD36)</f>
        <v>503742684.91941154</v>
      </c>
      <c r="CH60">
        <f>SUM('Yearly Emission'!CE$23:'Yearly Emission'!CE36)</f>
        <v>675647385.55981648</v>
      </c>
      <c r="CI60">
        <f>SUM('Yearly Emission'!CF$23:'Yearly Emission'!CF36)</f>
        <v>377819549.02132624</v>
      </c>
      <c r="CJ60">
        <f>SUM('Yearly Emission'!CG$23:'Yearly Emission'!CG36)</f>
        <v>2333803579.5834675</v>
      </c>
      <c r="CK60">
        <f>SUM('Yearly Emission'!CH$23:'Yearly Emission'!CH36)</f>
        <v>0</v>
      </c>
      <c r="CL60">
        <f>SUM('Yearly Emission'!CI$23:'Yearly Emission'!CI36)</f>
        <v>0</v>
      </c>
      <c r="CM60">
        <f>SUM('Yearly Emission'!CJ$23:'Yearly Emission'!CJ36)</f>
        <v>28511</v>
      </c>
      <c r="CN60">
        <f>SUM('Yearly Emission'!CK$23:'Yearly Emission'!CK36)</f>
        <v>0</v>
      </c>
      <c r="CO60">
        <f>SUM('Yearly Emission'!CL$23:'Yearly Emission'!CL36)</f>
        <v>0</v>
      </c>
      <c r="CP60">
        <f>SUM('Yearly Emission'!CM$23:'Yearly Emission'!CM36)</f>
        <v>0</v>
      </c>
      <c r="CQ60">
        <f>SUM('Yearly Emission'!CN$23:'Yearly Emission'!CN36)</f>
        <v>0</v>
      </c>
      <c r="CR60">
        <f>SUM('Yearly Emission'!CO$23:'Yearly Emission'!CO36)</f>
        <v>0</v>
      </c>
      <c r="CS60">
        <f>SUM('Yearly Emission'!CP$23:'Yearly Emission'!CP36)</f>
        <v>0</v>
      </c>
      <c r="CT60">
        <f>SUM('Yearly Emission'!CQ$23:'Yearly Emission'!CQ36)</f>
        <v>0</v>
      </c>
      <c r="CU60">
        <f>SUM('Yearly Emission'!CR$23:'Yearly Emission'!CR36)</f>
        <v>0</v>
      </c>
      <c r="CV60">
        <f>SUM('Yearly Emission'!CS$23:'Yearly Emission'!CS36)</f>
        <v>0</v>
      </c>
      <c r="CW60">
        <f>SUM('Yearly Emission'!CT$23:'Yearly Emission'!CT36)</f>
        <v>0</v>
      </c>
      <c r="CX60">
        <f>SUM('Yearly Emission'!CU$23:'Yearly Emission'!CU36)</f>
        <v>0</v>
      </c>
      <c r="CY60">
        <f>SUM('Yearly Emission'!CV$23:'Yearly Emission'!CV36)</f>
        <v>0</v>
      </c>
      <c r="CZ60">
        <f>SUM('Yearly Emission'!CW$23:'Yearly Emission'!CW36)</f>
        <v>0</v>
      </c>
      <c r="DA60">
        <f>SUM('Yearly Emission'!CX$23:'Yearly Emission'!CX36)</f>
        <v>0</v>
      </c>
      <c r="DB60">
        <f>SUM('Yearly Emission'!CY$23:'Yearly Emission'!CY36)</f>
        <v>0</v>
      </c>
      <c r="DC60">
        <f>SUM('Yearly Emission'!CZ$23:'Yearly Emission'!CZ36)</f>
        <v>0</v>
      </c>
      <c r="DD60">
        <f>SUM('Yearly Emission'!DA$23:'Yearly Emission'!DA36)</f>
        <v>0</v>
      </c>
      <c r="DE60">
        <f>SUM('Yearly Emission'!DB$23:'Yearly Emission'!DB36)</f>
        <v>3428369051.301703</v>
      </c>
      <c r="DF60">
        <f>SUM('Yearly Emission'!DC$23:'Yearly Emission'!DC36)</f>
        <v>1112412939.3270583</v>
      </c>
      <c r="DG60">
        <f>SUM('Yearly Emission'!DD$23:'Yearly Emission'!DD36)</f>
        <v>338329270.83579499</v>
      </c>
      <c r="DH60">
        <f>SUM('Yearly Emission'!DE$23:'Yearly Emission'!DE36)</f>
        <v>143238504.42032379</v>
      </c>
      <c r="DI60">
        <f>SUM('Yearly Emission'!DF$23:'Yearly Emission'!DF36)</f>
        <v>1633316667.2350397</v>
      </c>
      <c r="DJ60">
        <f>SUM('Yearly Emission'!DG$23:'Yearly Emission'!DG36)</f>
        <v>98461794.400266409</v>
      </c>
      <c r="DK60">
        <f>SUM('Yearly Emission'!DH$23:'Yearly Emission'!DH36)</f>
        <v>158647326.30593836</v>
      </c>
      <c r="DL60">
        <f>SUM('Yearly Emission'!DI$23:'Yearly Emission'!DI36)</f>
        <v>535995647.36038834</v>
      </c>
      <c r="DM60">
        <f>SUM('Yearly Emission'!DJ$23:'Yearly Emission'!DJ36)</f>
        <v>2951636618.8471117</v>
      </c>
      <c r="DN60">
        <f>SUM('Yearly Emission'!DK$23:'Yearly Emission'!DK36)</f>
        <v>355066142.58636969</v>
      </c>
      <c r="DO60">
        <f>SUM('Yearly Emission'!DL$23:'Yearly Emission'!DL36)</f>
        <v>676822616.41688585</v>
      </c>
      <c r="DP60">
        <f>SUM('Yearly Emission'!DM$23:'Yearly Emission'!DM36)</f>
        <v>76989502.826507419</v>
      </c>
      <c r="DQ60">
        <f>SUM('Yearly Emission'!DN$23:'Yearly Emission'!DN36)</f>
        <v>207771848.33450076</v>
      </c>
      <c r="DR60">
        <f>SUM('Yearly Emission'!DO$23:'Yearly Emission'!DO36)</f>
        <v>326299751.41587204</v>
      </c>
      <c r="DS60">
        <f>SUM('Yearly Emission'!DP$23:'Yearly Emission'!DP36)</f>
        <v>179449936.188281</v>
      </c>
      <c r="DT60">
        <f>SUM('Yearly Emission'!DQ$23:'Yearly Emission'!DQ36)</f>
        <v>885788969.84765673</v>
      </c>
      <c r="DU60">
        <f>SUM('Yearly Emission'!DR$23:'Yearly Emission'!DR36)</f>
        <v>0</v>
      </c>
      <c r="DV60">
        <f>SUM('Yearly Emission'!DS$23:'Yearly Emission'!DS36)</f>
        <v>6310377255.3405113</v>
      </c>
      <c r="DW60">
        <f>SUM('Yearly Emission'!DT$23:'Yearly Emission'!DT36)</f>
        <v>1763337914.0389071</v>
      </c>
      <c r="DX60">
        <f>SUM('Yearly Emission'!DU$23:'Yearly Emission'!DU36)</f>
        <v>500172069.05819619</v>
      </c>
      <c r="DY60">
        <f>SUM('Yearly Emission'!DV$23:'Yearly Emission'!DV36)</f>
        <v>231607906.75835937</v>
      </c>
      <c r="DZ60">
        <f>SUM('Yearly Emission'!DW$23:'Yearly Emission'!DW36)</f>
        <v>3082637005.9705968</v>
      </c>
      <c r="EA60">
        <f>SUM('Yearly Emission'!DX$23:'Yearly Emission'!DX36)</f>
        <v>196839408.84021127</v>
      </c>
      <c r="EB60">
        <f>SUM('Yearly Emission'!DY$23:'Yearly Emission'!DY36)</f>
        <v>297665972.88802749</v>
      </c>
      <c r="EC60">
        <f>SUM('Yearly Emission'!DZ$23:'Yearly Emission'!DZ36)</f>
        <v>1071991294.720776</v>
      </c>
      <c r="ED60">
        <f>SUM('Yearly Emission'!EA$23:'Yearly Emission'!EA36)</f>
        <v>5903273237.6942053</v>
      </c>
      <c r="EE60">
        <f>SUM('Yearly Emission'!EB$23:'Yearly Emission'!EB36)</f>
        <v>710132285.17273843</v>
      </c>
      <c r="EF60">
        <f>SUM('Yearly Emission'!EC$23:'Yearly Emission'!EC36)</f>
        <v>1306872808.4858146</v>
      </c>
      <c r="EG60">
        <f>SUM('Yearly Emission'!ED$23:'Yearly Emission'!ED36)</f>
        <v>153959602.66493443</v>
      </c>
      <c r="EH60">
        <f>SUM('Yearly Emission'!EE$23:'Yearly Emission'!EE36)</f>
        <v>415200818.5202601</v>
      </c>
      <c r="EI60">
        <f>SUM('Yearly Emission'!EF$23:'Yearly Emission'!EF36)</f>
        <v>584637924.91201258</v>
      </c>
      <c r="EJ60">
        <f>SUM('Yearly Emission'!EG$23:'Yearly Emission'!EG36)</f>
        <v>358540190.98808664</v>
      </c>
      <c r="EK60">
        <f>SUM('Yearly Emission'!EH$23:'Yearly Emission'!EH36)</f>
        <v>1689473772.2003224</v>
      </c>
      <c r="EL60">
        <f>SUM('Yearly Emission'!EI$23:'Yearly Emission'!EI36)</f>
        <v>0</v>
      </c>
      <c r="EM60">
        <f>SUM('Yearly Emission'!EJ$23:'Yearly Emission'!EJ36)</f>
        <v>7098281038.3385715</v>
      </c>
      <c r="EN60">
        <f>SUM('Yearly Emission'!EK$23:'Yearly Emission'!EK36)</f>
        <v>1860493965.844034</v>
      </c>
      <c r="EO60">
        <f>SUM('Yearly Emission'!EL$23:'Yearly Emission'!EL36)</f>
        <v>617664677.33850884</v>
      </c>
      <c r="EP60">
        <f>SUM('Yearly Emission'!EM$23:'Yearly Emission'!EM36)</f>
        <v>280917860.74487585</v>
      </c>
      <c r="EQ60">
        <f>SUM('Yearly Emission'!EN$23:'Yearly Emission'!EN36)</f>
        <v>3907709439.8520451</v>
      </c>
      <c r="ER60">
        <f>SUM('Yearly Emission'!EO$23:'Yearly Emission'!EO36)</f>
        <v>292032476.74270457</v>
      </c>
      <c r="ES60">
        <f>SUM('Yearly Emission'!EP$23:'Yearly Emission'!EP36)</f>
        <v>331275024.56528765</v>
      </c>
      <c r="ET60">
        <f>SUM('Yearly Emission'!EQ$23:'Yearly Emission'!EQ36)</f>
        <v>1368509015.2252715</v>
      </c>
      <c r="EU60">
        <f>SUM('Yearly Emission'!ER$23:'Yearly Emission'!ER36)</f>
        <v>7833811352.9827099</v>
      </c>
      <c r="EV60">
        <f>SUM('Yearly Emission'!ES$23:'Yearly Emission'!ES36)</f>
        <v>980661709.67631769</v>
      </c>
      <c r="EW60">
        <f>SUM('Yearly Emission'!ET$23:'Yearly Emission'!ET36)</f>
        <v>1745975158.6009152</v>
      </c>
      <c r="EX60">
        <f>SUM('Yearly Emission'!EU$23:'Yearly Emission'!EU36)</f>
        <v>200501969.47129291</v>
      </c>
      <c r="EY60">
        <f>SUM('Yearly Emission'!EV$23:'Yearly Emission'!EV36)</f>
        <v>518543331.75854963</v>
      </c>
      <c r="EZ60">
        <f>SUM('Yearly Emission'!EW$23:'Yearly Emission'!EW36)</f>
        <v>768405629.26864135</v>
      </c>
      <c r="FA60">
        <f>SUM('Yearly Emission'!EX$23:'Yearly Emission'!EX36)</f>
        <v>469367438.36642939</v>
      </c>
      <c r="FB60">
        <f>SUM('Yearly Emission'!EY$23:'Yearly Emission'!EY36)</f>
        <v>2285695279.3074999</v>
      </c>
      <c r="FC60">
        <f>SUM('Yearly Emission'!EZ$23:'Yearly Emission'!EZ36)</f>
        <v>0</v>
      </c>
      <c r="FD60">
        <f>SUM('Yearly Emission'!FA$23:'Yearly Emission'!FA36)</f>
        <v>7657598350.7504749</v>
      </c>
      <c r="FE60">
        <f>SUM('Yearly Emission'!FB$23:'Yearly Emission'!FB36)</f>
        <v>1952929336.3983529</v>
      </c>
      <c r="FF60">
        <f>SUM('Yearly Emission'!FC$23:'Yearly Emission'!FC36)</f>
        <v>709996349.86808968</v>
      </c>
      <c r="FG60">
        <f>SUM('Yearly Emission'!FD$23:'Yearly Emission'!FD36)</f>
        <v>318484441.32438767</v>
      </c>
      <c r="FH60">
        <f>SUM('Yearly Emission'!FE$23:'Yearly Emission'!FE36)</f>
        <v>4537259642.1063414</v>
      </c>
      <c r="FI60">
        <f>SUM('Yearly Emission'!FF$23:'Yearly Emission'!FF36)</f>
        <v>331255565.54443955</v>
      </c>
      <c r="FJ60">
        <f>SUM('Yearly Emission'!FG$23:'Yearly Emission'!FG36)</f>
        <v>356012518.42702734</v>
      </c>
      <c r="FK60">
        <f>SUM('Yearly Emission'!FH$23:'Yearly Emission'!FH36)</f>
        <v>1492073782.7903512</v>
      </c>
      <c r="FL60">
        <f>SUM('Yearly Emission'!FI$23:'Yearly Emission'!FI36)</f>
        <v>8909826171.5734463</v>
      </c>
      <c r="FM60">
        <f>SUM('Yearly Emission'!FJ$23:'Yearly Emission'!FJ36)</f>
        <v>1065444235.8267512</v>
      </c>
      <c r="FN60">
        <f>SUM('Yearly Emission'!FK$23:'Yearly Emission'!FK36)</f>
        <v>2037598534.1748447</v>
      </c>
      <c r="FO60">
        <f>SUM('Yearly Emission'!FL$23:'Yearly Emission'!FL36)</f>
        <v>217596376.32793924</v>
      </c>
      <c r="FP60">
        <f>SUM('Yearly Emission'!FM$23:'Yearly Emission'!FM36)</f>
        <v>554976641.59399915</v>
      </c>
      <c r="FQ60">
        <f>SUM('Yearly Emission'!FN$23:'Yearly Emission'!FN36)</f>
        <v>899600313.17179501</v>
      </c>
      <c r="FR60">
        <f>SUM('Yearly Emission'!FO$23:'Yearly Emission'!FO36)</f>
        <v>547998066.74097824</v>
      </c>
      <c r="FS60">
        <f>SUM('Yearly Emission'!FP$23:'Yearly Emission'!FP36)</f>
        <v>2734299910.8250909</v>
      </c>
      <c r="FT60">
        <f>SUM('Yearly Emission'!FQ$23:'Yearly Emission'!FQ36)</f>
        <v>0</v>
      </c>
      <c r="FU60">
        <f>SUM('Yearly Emission'!FR$23:'Yearly Emission'!FR36)</f>
        <v>0</v>
      </c>
      <c r="FV60">
        <f>SUM('Yearly Emission'!FS$23:'Yearly Emission'!FS36)</f>
        <v>28511</v>
      </c>
      <c r="FW60">
        <f>SUM('Yearly Emission'!FT$23:'Yearly Emission'!FT36)</f>
        <v>0</v>
      </c>
      <c r="FX60">
        <f>SUM('Yearly Emission'!FU$23:'Yearly Emission'!FU36)</f>
        <v>0</v>
      </c>
      <c r="FY60">
        <f>SUM('Yearly Emission'!FV$23:'Yearly Emission'!FV36)</f>
        <v>0</v>
      </c>
      <c r="FZ60">
        <f>SUM('Yearly Emission'!FW$23:'Yearly Emission'!FW36)</f>
        <v>0</v>
      </c>
      <c r="GA60">
        <f>SUM('Yearly Emission'!FX$23:'Yearly Emission'!FX36)</f>
        <v>0</v>
      </c>
      <c r="GB60">
        <f>SUM('Yearly Emission'!FY$23:'Yearly Emission'!FY36)</f>
        <v>0</v>
      </c>
      <c r="GC60">
        <f>SUM('Yearly Emission'!FZ$23:'Yearly Emission'!FZ36)</f>
        <v>0</v>
      </c>
      <c r="GD60">
        <f>SUM('Yearly Emission'!GA$23:'Yearly Emission'!GA36)</f>
        <v>0</v>
      </c>
      <c r="GE60">
        <f>SUM('Yearly Emission'!GB$23:'Yearly Emission'!GB36)</f>
        <v>0</v>
      </c>
      <c r="GF60">
        <f>SUM('Yearly Emission'!GC$23:'Yearly Emission'!GC36)</f>
        <v>0</v>
      </c>
      <c r="GG60">
        <f>SUM('Yearly Emission'!GD$23:'Yearly Emission'!GD36)</f>
        <v>0</v>
      </c>
      <c r="GH60">
        <f>SUM('Yearly Emission'!GE$23:'Yearly Emission'!GE36)</f>
        <v>0</v>
      </c>
      <c r="GI60">
        <f>SUM('Yearly Emission'!GF$23:'Yearly Emission'!GF36)</f>
        <v>0</v>
      </c>
      <c r="GJ60">
        <f>SUM('Yearly Emission'!GG$23:'Yearly Emission'!GG36)</f>
        <v>0</v>
      </c>
      <c r="GK60">
        <f>SUM('Yearly Emission'!GH$23:'Yearly Emission'!GH36)</f>
        <v>0</v>
      </c>
      <c r="GL60">
        <f>SUM('Yearly Emission'!GI$23:'Yearly Emission'!GI36)</f>
        <v>0</v>
      </c>
      <c r="GM60">
        <f>SUM('Yearly Emission'!GJ$23:'Yearly Emission'!GJ36)</f>
        <v>0</v>
      </c>
      <c r="GN60">
        <f>SUM('Yearly Emission'!GK$23:'Yearly Emission'!GK36)</f>
        <v>2775959830.0661774</v>
      </c>
      <c r="GO60">
        <f>SUM('Yearly Emission'!GL$23:'Yearly Emission'!GL36)</f>
        <v>1306637464.8760557</v>
      </c>
      <c r="GP60">
        <f>SUM('Yearly Emission'!GM$23:'Yearly Emission'!GM36)</f>
        <v>461490811.33104837</v>
      </c>
      <c r="GQ60">
        <f>SUM('Yearly Emission'!GN$23:'Yearly Emission'!GN36)</f>
        <v>189329610.1258032</v>
      </c>
      <c r="GR60">
        <f>SUM('Yearly Emission'!GO$23:'Yearly Emission'!GO36)</f>
        <v>1473269288.7772272</v>
      </c>
      <c r="GS60">
        <f>SUM('Yearly Emission'!GP$23:'Yearly Emission'!GP36)</f>
        <v>88914066.372165024</v>
      </c>
      <c r="GT60">
        <f>SUM('Yearly Emission'!GQ$23:'Yearly Emission'!GQ36)</f>
        <v>190985923.51378143</v>
      </c>
      <c r="GU60">
        <f>SUM('Yearly Emission'!GR$23:'Yearly Emission'!GR36)</f>
        <v>1124205785.9600956</v>
      </c>
      <c r="GV60">
        <f>SUM('Yearly Emission'!GS$23:'Yearly Emission'!GS36)</f>
        <v>3768058786.3595853</v>
      </c>
      <c r="GW60">
        <f>SUM('Yearly Emission'!GT$23:'Yearly Emission'!GT36)</f>
        <v>521769245.36453885</v>
      </c>
      <c r="GX60">
        <f>SUM('Yearly Emission'!GU$23:'Yearly Emission'!GU36)</f>
        <v>574375845.9834733</v>
      </c>
      <c r="GY60">
        <f>SUM('Yearly Emission'!GV$23:'Yearly Emission'!GV36)</f>
        <v>151588881.90866366</v>
      </c>
      <c r="GZ60">
        <f>SUM('Yearly Emission'!GW$23:'Yearly Emission'!GW36)</f>
        <v>222456013.14892942</v>
      </c>
      <c r="HA60">
        <f>SUM('Yearly Emission'!GX$23:'Yearly Emission'!GX36)</f>
        <v>362904510.20339453</v>
      </c>
      <c r="HB60">
        <f>SUM('Yearly Emission'!GY$23:'Yearly Emission'!GY36)</f>
        <v>252646027.12008083</v>
      </c>
      <c r="HC60">
        <f>SUM('Yearly Emission'!GZ$23:'Yearly Emission'!GZ36)</f>
        <v>1429800854.7662144</v>
      </c>
      <c r="HD60">
        <f>SUM('Yearly Emission'!HA$23:'Yearly Emission'!HA36)</f>
        <v>0</v>
      </c>
      <c r="HE60">
        <f>SUM('Yearly Emission'!HB$23:'Yearly Emission'!HB36)</f>
        <v>4309726304.7561655</v>
      </c>
      <c r="HF60">
        <f>SUM('Yearly Emission'!HC$23:'Yearly Emission'!HC36)</f>
        <v>2594793911.0343127</v>
      </c>
      <c r="HG60">
        <f>SUM('Yearly Emission'!HD$23:'Yearly Emission'!HD36)</f>
        <v>803825051.19695568</v>
      </c>
      <c r="HH60">
        <f>SUM('Yearly Emission'!HE$23:'Yearly Emission'!HE36)</f>
        <v>267949812.02426216</v>
      </c>
      <c r="HI60">
        <f>SUM('Yearly Emission'!HF$23:'Yearly Emission'!HF36)</f>
        <v>2852874921.0194068</v>
      </c>
      <c r="HJ60">
        <f>SUM('Yearly Emission'!HG$23:'Yearly Emission'!HG36)</f>
        <v>175940306.84370369</v>
      </c>
      <c r="HK60">
        <f>SUM('Yearly Emission'!HH$23:'Yearly Emission'!HH36)</f>
        <v>381971847.02756244</v>
      </c>
      <c r="HL60">
        <f>SUM('Yearly Emission'!HI$23:'Yearly Emission'!HI36)</f>
        <v>2216260344.0530906</v>
      </c>
      <c r="HM60">
        <f>SUM('Yearly Emission'!HJ$23:'Yearly Emission'!HJ36)</f>
        <v>7536117572.7191668</v>
      </c>
      <c r="HN60">
        <f>SUM('Yearly Emission'!HK$23:'Yearly Emission'!HK36)</f>
        <v>1043538490.7290787</v>
      </c>
      <c r="HO60">
        <f>SUM('Yearly Emission'!HL$23:'Yearly Emission'!HL36)</f>
        <v>864265191.92453551</v>
      </c>
      <c r="HP60">
        <f>SUM('Yearly Emission'!HM$23:'Yearly Emission'!HM36)</f>
        <v>303091387.54284072</v>
      </c>
      <c r="HQ60">
        <f>SUM('Yearly Emission'!HN$23:'Yearly Emission'!HN36)</f>
        <v>444912026.29785866</v>
      </c>
      <c r="HR60">
        <f>SUM('Yearly Emission'!HO$23:'Yearly Emission'!HO36)</f>
        <v>724945015.41544127</v>
      </c>
      <c r="HS60">
        <f>SUM('Yearly Emission'!HP$23:'Yearly Emission'!HP36)</f>
        <v>505256631.33054495</v>
      </c>
      <c r="HT60">
        <f>SUM('Yearly Emission'!HQ$23:'Yearly Emission'!HQ36)</f>
        <v>2859601709.5324316</v>
      </c>
      <c r="HU60">
        <f>SUM('Yearly Emission'!HR$23:'Yearly Emission'!HR36)</f>
        <v>0</v>
      </c>
      <c r="HV60">
        <f>SUM('Yearly Emission'!HS$23:'Yearly Emission'!HS36)</f>
        <v>5355693950.3491735</v>
      </c>
      <c r="HW60">
        <f>SUM('Yearly Emission'!HT$23:'Yearly Emission'!HT36)</f>
        <v>2959260696.9347305</v>
      </c>
      <c r="HX60">
        <f>SUM('Yearly Emission'!HU$23:'Yearly Emission'!HU36)</f>
        <v>881514574.53778791</v>
      </c>
      <c r="HY60">
        <f>SUM('Yearly Emission'!HV$23:'Yearly Emission'!HV36)</f>
        <v>315991092.31043762</v>
      </c>
      <c r="HZ60">
        <f>SUM('Yearly Emission'!HW$23:'Yearly Emission'!HW36)</f>
        <v>3341437209.8191061</v>
      </c>
      <c r="IA60">
        <f>SUM('Yearly Emission'!HX$23:'Yearly Emission'!HX36)</f>
        <v>258913093.04753149</v>
      </c>
      <c r="IB60">
        <f>SUM('Yearly Emission'!HY$23:'Yearly Emission'!HY36)</f>
        <v>501958483.50618076</v>
      </c>
      <c r="IC60">
        <f>SUM('Yearly Emission'!HZ$23:'Yearly Emission'!HZ36)</f>
        <v>2552587930.2730556</v>
      </c>
      <c r="ID60">
        <f>SUM('Yearly Emission'!IA$23:'Yearly Emission'!IA36)</f>
        <v>9216499378.274271</v>
      </c>
      <c r="IE60">
        <f>SUM('Yearly Emission'!IB$23:'Yearly Emission'!IB36)</f>
        <v>1337241692.2219503</v>
      </c>
      <c r="IF60">
        <f>SUM('Yearly Emission'!IC$23:'Yearly Emission'!IC36)</f>
        <v>1020181843.8528333</v>
      </c>
      <c r="IG60">
        <f>SUM('Yearly Emission'!ID$23:'Yearly Emission'!ID36)</f>
        <v>448412041.08314484</v>
      </c>
      <c r="IH60">
        <f>SUM('Yearly Emission'!IE$23:'Yearly Emission'!IE36)</f>
        <v>613607882.4324398</v>
      </c>
      <c r="II60">
        <f>SUM('Yearly Emission'!IF$23:'Yearly Emission'!IF36)</f>
        <v>866186501.56731629</v>
      </c>
      <c r="IJ60">
        <f>SUM('Yearly Emission'!IG$23:'Yearly Emission'!IG36)</f>
        <v>669205768.97590709</v>
      </c>
      <c r="IK60">
        <f>SUM('Yearly Emission'!IH$23:'Yearly Emission'!IH36)</f>
        <v>3929871072.5610461</v>
      </c>
      <c r="IL60">
        <f>SUM('Yearly Emission'!II$23:'Yearly Emission'!II36)</f>
        <v>0</v>
      </c>
      <c r="IM60">
        <f>SUM('Yearly Emission'!IJ$23:'Yearly Emission'!IJ36)</f>
        <v>6102854699.2374573</v>
      </c>
      <c r="IN60">
        <f>SUM('Yearly Emission'!IK$23:'Yearly Emission'!IK36)</f>
        <v>3190010018.8027825</v>
      </c>
      <c r="IO60">
        <f>SUM('Yearly Emission'!IL$23:'Yearly Emission'!IL36)</f>
        <v>956449763.08572197</v>
      </c>
      <c r="IP60">
        <f>SUM('Yearly Emission'!IM$23:'Yearly Emission'!IM36)</f>
        <v>348432835.19326961</v>
      </c>
      <c r="IQ60">
        <f>SUM('Yearly Emission'!IN$23:'Yearly Emission'!IN36)</f>
        <v>3696808181.1261621</v>
      </c>
      <c r="IR60">
        <f>SUM('Yearly Emission'!IO$23:'Yearly Emission'!IO36)</f>
        <v>288523110.74102783</v>
      </c>
      <c r="IS60">
        <f>SUM('Yearly Emission'!IP$23:'Yearly Emission'!IP36)</f>
        <v>521602947.00663131</v>
      </c>
      <c r="IT60">
        <f>SUM('Yearly Emission'!IQ$23:'Yearly Emission'!IQ36)</f>
        <v>2738846747.1707458</v>
      </c>
      <c r="IU60">
        <f>SUM('Yearly Emission'!IR$23:'Yearly Emission'!IR36)</f>
        <v>9976490553.020216</v>
      </c>
      <c r="IV60">
        <f>SUM('Yearly Emission'!IS$23:'Yearly Emission'!IS36)</f>
        <v>1462066855.1087706</v>
      </c>
      <c r="IW60">
        <f>SUM('Yearly Emission'!IT$23:'Yearly Emission'!IT36)</f>
        <v>1122475687.1184747</v>
      </c>
      <c r="IX60">
        <f>SUM('Yearly Emission'!IU$23:'Yearly Emission'!IU36)</f>
        <v>486926573.08675933</v>
      </c>
      <c r="IY60">
        <f>SUM('Yearly Emission'!IV$23:'Yearly Emission'!IV36)</f>
        <v>660896371.67554855</v>
      </c>
      <c r="IZ60">
        <f>SUM('Yearly Emission'!IW$23:'Yearly Emission'!IW36)</f>
        <v>969348527.8575629</v>
      </c>
      <c r="JA60">
        <f>SUM('Yearly Emission'!IX$23:'Yearly Emission'!IX36)</f>
        <v>743063199.96252155</v>
      </c>
      <c r="JB60">
        <f>SUM('Yearly Emission'!IY$23:'Yearly Emission'!IY36)</f>
        <v>4223257784.531867</v>
      </c>
    </row>
    <row r="61" spans="1:262" x14ac:dyDescent="0.25">
      <c r="D61">
        <v>2044</v>
      </c>
      <c r="E61">
        <f>SUM('Yearly Emission'!B$25:'Yearly Emission'!B37)</f>
        <v>0</v>
      </c>
      <c r="F61">
        <f>SUM('Yearly Emission'!C$25:'Yearly Emission'!C37)</f>
        <v>0</v>
      </c>
      <c r="G61">
        <f>SUM('Yearly Emission'!D$25:'Yearly Emission'!D37)</f>
        <v>0</v>
      </c>
      <c r="H61">
        <f>SUM('Yearly Emission'!E$25:'Yearly Emission'!E37)</f>
        <v>0</v>
      </c>
      <c r="I61">
        <f>SUM('Yearly Emission'!F$25:'Yearly Emission'!F37)</f>
        <v>0</v>
      </c>
      <c r="J61">
        <f>SUM('Yearly Emission'!G$25:'Yearly Emission'!G37)</f>
        <v>0</v>
      </c>
      <c r="K61">
        <f>SUM('Yearly Emission'!H$25:'Yearly Emission'!H37)</f>
        <v>0</v>
      </c>
      <c r="L61">
        <f>SUM('Yearly Emission'!I$25:'Yearly Emission'!I37)</f>
        <v>0</v>
      </c>
      <c r="M61">
        <f>SUM('Yearly Emission'!J$25:'Yearly Emission'!J37)</f>
        <v>0</v>
      </c>
      <c r="N61">
        <f>SUM('Yearly Emission'!K$25:'Yearly Emission'!K37)</f>
        <v>0</v>
      </c>
      <c r="O61">
        <f>SUM('Yearly Emission'!L$25:'Yearly Emission'!L37)</f>
        <v>0</v>
      </c>
      <c r="P61">
        <f>SUM('Yearly Emission'!M$25:'Yearly Emission'!M37)</f>
        <v>0</v>
      </c>
      <c r="Q61">
        <f>SUM('Yearly Emission'!N$25:'Yearly Emission'!N37)</f>
        <v>0</v>
      </c>
      <c r="R61">
        <f>SUM('Yearly Emission'!O$25:'Yearly Emission'!O37)</f>
        <v>0</v>
      </c>
      <c r="S61">
        <f>SUM('Yearly Emission'!P$25:'Yearly Emission'!P37)</f>
        <v>0</v>
      </c>
      <c r="T61">
        <f>SUM('Yearly Emission'!Q$25:'Yearly Emission'!Q37)</f>
        <v>0</v>
      </c>
      <c r="V61">
        <f>SUM('Yearly Emission'!S$23:'Yearly Emission'!S37)</f>
        <v>1284128552.6830397</v>
      </c>
      <c r="W61">
        <f>SUM('Yearly Emission'!T$23:'Yearly Emission'!T37)</f>
        <v>989103336.35538483</v>
      </c>
      <c r="X61">
        <f>SUM('Yearly Emission'!U$23:'Yearly Emission'!U37)</f>
        <v>333339838.45598114</v>
      </c>
      <c r="Y61">
        <f>SUM('Yearly Emission'!V$23:'Yearly Emission'!V37)</f>
        <v>142706655.85090467</v>
      </c>
      <c r="Z61">
        <f>SUM('Yearly Emission'!W$23:'Yearly Emission'!W37)</f>
        <v>1433178545.004869</v>
      </c>
      <c r="AA61">
        <f>SUM('Yearly Emission'!X$23:'Yearly Emission'!X37)</f>
        <v>69649522.293383822</v>
      </c>
      <c r="AB61">
        <f>SUM('Yearly Emission'!Y$23:'Yearly Emission'!Y37)</f>
        <v>125972648.27517653</v>
      </c>
      <c r="AC61">
        <f>SUM('Yearly Emission'!Z$23:'Yearly Emission'!Z37)</f>
        <v>391925244.41804594</v>
      </c>
      <c r="AD61">
        <f>SUM('Yearly Emission'!AA$23:'Yearly Emission'!AA37)</f>
        <v>2495205225.6065536</v>
      </c>
      <c r="AE61">
        <f>SUM('Yearly Emission'!AB$23:'Yearly Emission'!AB37)</f>
        <v>311342391.04002053</v>
      </c>
      <c r="AF61">
        <f>SUM('Yearly Emission'!AC$23:'Yearly Emission'!AC37)</f>
        <v>354188425.22642475</v>
      </c>
      <c r="AG61">
        <f>SUM('Yearly Emission'!AD$23:'Yearly Emission'!AD37)</f>
        <v>55993669.170236304</v>
      </c>
      <c r="AH61">
        <f>SUM('Yearly Emission'!AE$23:'Yearly Emission'!AE37)</f>
        <v>168926692.87990463</v>
      </c>
      <c r="AI61">
        <f>SUM('Yearly Emission'!AF$23:'Yearly Emission'!AF37)</f>
        <v>213528883.75274932</v>
      </c>
      <c r="AJ61">
        <f>SUM('Yearly Emission'!AG$23:'Yearly Emission'!AG37)</f>
        <v>124438134.3175423</v>
      </c>
      <c r="AK61">
        <f>SUM('Yearly Emission'!AH$23:'Yearly Emission'!AH37)</f>
        <v>757003017.68558121</v>
      </c>
      <c r="AL61">
        <f>SUM('Yearly Emission'!AI$23:'Yearly Emission'!AI37)</f>
        <v>0</v>
      </c>
      <c r="AM61">
        <f>SUM('Yearly Emission'!AJ$23:'Yearly Emission'!AJ37)</f>
        <v>2254954449.1776943</v>
      </c>
      <c r="AN61">
        <f>SUM('Yearly Emission'!AK$23:'Yearly Emission'!AK37)</f>
        <v>1978115813.3761928</v>
      </c>
      <c r="AO61">
        <f>SUM('Yearly Emission'!AL$23:'Yearly Emission'!AL37)</f>
        <v>582708446.60441208</v>
      </c>
      <c r="AP61">
        <f>SUM('Yearly Emission'!AM$23:'Yearly Emission'!AM37)</f>
        <v>273291588.84204406</v>
      </c>
      <c r="AQ61">
        <f>SUM('Yearly Emission'!AN$23:'Yearly Emission'!AN37)</f>
        <v>2643089547.1985974</v>
      </c>
      <c r="AR61">
        <f>SUM('Yearly Emission'!AO$23:'Yearly Emission'!AO37)</f>
        <v>139299044.58676767</v>
      </c>
      <c r="AS61">
        <f>SUM('Yearly Emission'!AP$23:'Yearly Emission'!AP37)</f>
        <v>244647421.17666405</v>
      </c>
      <c r="AT61">
        <f>SUM('Yearly Emission'!AQ$23:'Yearly Emission'!AQ37)</f>
        <v>783384762.31108272</v>
      </c>
      <c r="AU61">
        <f>SUM('Yearly Emission'!AR$23:'Yearly Emission'!AR37)</f>
        <v>4987054322.0957556</v>
      </c>
      <c r="AV61">
        <f>SUM('Yearly Emission'!AS$23:'Yearly Emission'!AS37)</f>
        <v>622684782.08004069</v>
      </c>
      <c r="AW61">
        <f>SUM('Yearly Emission'!AT$23:'Yearly Emission'!AT37)</f>
        <v>708376850.45284891</v>
      </c>
      <c r="AX61">
        <f>SUM('Yearly Emission'!AU$23:'Yearly Emission'!AU37)</f>
        <v>111969056.45783024</v>
      </c>
      <c r="AY61">
        <f>SUM('Yearly Emission'!AV$23:'Yearly Emission'!AV37)</f>
        <v>337853385.75980955</v>
      </c>
      <c r="AZ61">
        <f>SUM('Yearly Emission'!AW$23:'Yearly Emission'!AW37)</f>
        <v>427057767.50549889</v>
      </c>
      <c r="BA61">
        <f>SUM('Yearly Emission'!AX$23:'Yearly Emission'!AX37)</f>
        <v>248876268.6350846</v>
      </c>
      <c r="BB61">
        <f>SUM('Yearly Emission'!AY$23:'Yearly Emission'!AY37)</f>
        <v>1514006035.3711605</v>
      </c>
      <c r="BC61">
        <f>SUM('Yearly Emission'!AZ$23:'Yearly Emission'!AZ37)</f>
        <v>0</v>
      </c>
      <c r="BD61">
        <f>SUM('Yearly Emission'!BA$23:'Yearly Emission'!BA37)</f>
        <v>3023762678.1687369</v>
      </c>
      <c r="BE61">
        <f>SUM('Yearly Emission'!BB$23:'Yearly Emission'!BB37)</f>
        <v>2623519840.9158268</v>
      </c>
      <c r="BF61">
        <f>SUM('Yearly Emission'!BC$23:'Yearly Emission'!BC37)</f>
        <v>740370194.89002526</v>
      </c>
      <c r="BG61">
        <f>SUM('Yearly Emission'!BD$23:'Yearly Emission'!BD37)</f>
        <v>333076031.31266212</v>
      </c>
      <c r="BH61">
        <f>SUM('Yearly Emission'!BE$23:'Yearly Emission'!BE37)</f>
        <v>3587399414.1137013</v>
      </c>
      <c r="BI61">
        <f>SUM('Yearly Emission'!BF$23:'Yearly Emission'!BF37)</f>
        <v>208943085.36467043</v>
      </c>
      <c r="BJ61">
        <f>SUM('Yearly Emission'!BG$23:'Yearly Emission'!BG37)</f>
        <v>309159182.60009861</v>
      </c>
      <c r="BK61">
        <f>SUM('Yearly Emission'!BH$23:'Yearly Emission'!BH37)</f>
        <v>1022497654.8851094</v>
      </c>
      <c r="BL61">
        <f>SUM('Yearly Emission'!BI$23:'Yearly Emission'!BI37)</f>
        <v>6964820226.9648056</v>
      </c>
      <c r="BM61">
        <f>SUM('Yearly Emission'!BJ$23:'Yearly Emission'!BJ37)</f>
        <v>910691570.84723032</v>
      </c>
      <c r="BN61">
        <f>SUM('Yearly Emission'!BK$23:'Yearly Emission'!BK37)</f>
        <v>969548292.23046863</v>
      </c>
      <c r="BO61">
        <f>SUM('Yearly Emission'!BL$23:'Yearly Emission'!BL37)</f>
        <v>144552257.40604284</v>
      </c>
      <c r="BP61">
        <f>SUM('Yearly Emission'!BM$23:'Yearly Emission'!BM37)</f>
        <v>471434494.37858003</v>
      </c>
      <c r="BQ61">
        <f>SUM('Yearly Emission'!BN$23:'Yearly Emission'!BN37)</f>
        <v>624213077.88095748</v>
      </c>
      <c r="BR61">
        <f>SUM('Yearly Emission'!BO$23:'Yearly Emission'!BO37)</f>
        <v>373301145.42353952</v>
      </c>
      <c r="BS61">
        <f>SUM('Yearly Emission'!BP$23:'Yearly Emission'!BP37)</f>
        <v>2097242511.4826922</v>
      </c>
      <c r="BT61">
        <f>SUM('Yearly Emission'!BQ$23:'Yearly Emission'!BQ37)</f>
        <v>0</v>
      </c>
      <c r="BU61">
        <f>SUM('Yearly Emission'!BR$23:'Yearly Emission'!BR37)</f>
        <v>3655307411.3452697</v>
      </c>
      <c r="BV61">
        <f>SUM('Yearly Emission'!BS$23:'Yearly Emission'!BS37)</f>
        <v>2890253409.7247686</v>
      </c>
      <c r="BW61">
        <f>SUM('Yearly Emission'!BT$23:'Yearly Emission'!BT37)</f>
        <v>800130873.96914387</v>
      </c>
      <c r="BX61">
        <f>SUM('Yearly Emission'!BU$23:'Yearly Emission'!BU37)</f>
        <v>371833654.13233531</v>
      </c>
      <c r="BY61">
        <f>SUM('Yearly Emission'!BV$23:'Yearly Emission'!BV37)</f>
        <v>4267353736.7539673</v>
      </c>
      <c r="BZ61">
        <f>SUM('Yearly Emission'!BW$23:'Yearly Emission'!BW37)</f>
        <v>249144156.94484466</v>
      </c>
      <c r="CA61">
        <f>SUM('Yearly Emission'!BX$23:'Yearly Emission'!BX37)</f>
        <v>330706599.78198147</v>
      </c>
      <c r="CB61">
        <f>SUM('Yearly Emission'!BY$23:'Yearly Emission'!BY37)</f>
        <v>1169561115.4379225</v>
      </c>
      <c r="CC61">
        <f>SUM('Yearly Emission'!BZ$23:'Yearly Emission'!BZ37)</f>
        <v>7964683729.5170927</v>
      </c>
      <c r="CD61">
        <f>SUM('Yearly Emission'!CA$23:'Yearly Emission'!CA37)</f>
        <v>1045457263.659845</v>
      </c>
      <c r="CE61">
        <f>SUM('Yearly Emission'!CB$23:'Yearly Emission'!CB37)</f>
        <v>1146417751.1727834</v>
      </c>
      <c r="CF61">
        <f>SUM('Yearly Emission'!CC$23:'Yearly Emission'!CC37)</f>
        <v>165598398.33889309</v>
      </c>
      <c r="CG61">
        <f>SUM('Yearly Emission'!CD$23:'Yearly Emission'!CD37)</f>
        <v>552627668.39771616</v>
      </c>
      <c r="CH61">
        <f>SUM('Yearly Emission'!CE$23:'Yearly Emission'!CE37)</f>
        <v>741471371.57898271</v>
      </c>
      <c r="CI61">
        <f>SUM('Yearly Emission'!CF$23:'Yearly Emission'!CF37)</f>
        <v>436469006.29473573</v>
      </c>
      <c r="CJ61">
        <f>SUM('Yearly Emission'!CG$23:'Yearly Emission'!CG37)</f>
        <v>2473206512.0372076</v>
      </c>
      <c r="CK61">
        <f>SUM('Yearly Emission'!CH$23:'Yearly Emission'!CH37)</f>
        <v>0</v>
      </c>
      <c r="CL61">
        <f>SUM('Yearly Emission'!CI$23:'Yearly Emission'!CI37)</f>
        <v>0</v>
      </c>
      <c r="CM61">
        <f>SUM('Yearly Emission'!CJ$23:'Yearly Emission'!CJ37)</f>
        <v>30555</v>
      </c>
      <c r="CN61">
        <f>SUM('Yearly Emission'!CK$23:'Yearly Emission'!CK37)</f>
        <v>0</v>
      </c>
      <c r="CO61">
        <f>SUM('Yearly Emission'!CL$23:'Yearly Emission'!CL37)</f>
        <v>0</v>
      </c>
      <c r="CP61">
        <f>SUM('Yearly Emission'!CM$23:'Yearly Emission'!CM37)</f>
        <v>0</v>
      </c>
      <c r="CQ61">
        <f>SUM('Yearly Emission'!CN$23:'Yearly Emission'!CN37)</f>
        <v>0</v>
      </c>
      <c r="CR61">
        <f>SUM('Yearly Emission'!CO$23:'Yearly Emission'!CO37)</f>
        <v>0</v>
      </c>
      <c r="CS61">
        <f>SUM('Yearly Emission'!CP$23:'Yearly Emission'!CP37)</f>
        <v>0</v>
      </c>
      <c r="CT61">
        <f>SUM('Yearly Emission'!CQ$23:'Yearly Emission'!CQ37)</f>
        <v>0</v>
      </c>
      <c r="CU61">
        <f>SUM('Yearly Emission'!CR$23:'Yearly Emission'!CR37)</f>
        <v>0</v>
      </c>
      <c r="CV61">
        <f>SUM('Yearly Emission'!CS$23:'Yearly Emission'!CS37)</f>
        <v>0</v>
      </c>
      <c r="CW61">
        <f>SUM('Yearly Emission'!CT$23:'Yearly Emission'!CT37)</f>
        <v>0</v>
      </c>
      <c r="CX61">
        <f>SUM('Yearly Emission'!CU$23:'Yearly Emission'!CU37)</f>
        <v>0</v>
      </c>
      <c r="CY61">
        <f>SUM('Yearly Emission'!CV$23:'Yearly Emission'!CV37)</f>
        <v>0</v>
      </c>
      <c r="CZ61">
        <f>SUM('Yearly Emission'!CW$23:'Yearly Emission'!CW37)</f>
        <v>0</v>
      </c>
      <c r="DA61">
        <f>SUM('Yearly Emission'!CX$23:'Yearly Emission'!CX37)</f>
        <v>0</v>
      </c>
      <c r="DB61">
        <f>SUM('Yearly Emission'!CY$23:'Yearly Emission'!CY37)</f>
        <v>0</v>
      </c>
      <c r="DC61">
        <f>SUM('Yearly Emission'!CZ$23:'Yearly Emission'!CZ37)</f>
        <v>0</v>
      </c>
      <c r="DD61">
        <f>SUM('Yearly Emission'!DA$23:'Yearly Emission'!DA37)</f>
        <v>0</v>
      </c>
      <c r="DE61">
        <f>SUM('Yearly Emission'!DB$23:'Yearly Emission'!DB37)</f>
        <v>3591917826.4757881</v>
      </c>
      <c r="DF61">
        <f>SUM('Yearly Emission'!DC$23:'Yearly Emission'!DC37)</f>
        <v>1194195268.4824302</v>
      </c>
      <c r="DG61">
        <f>SUM('Yearly Emission'!DD$23:'Yearly Emission'!DD37)</f>
        <v>338329270.83579499</v>
      </c>
      <c r="DH61">
        <f>SUM('Yearly Emission'!DE$23:'Yearly Emission'!DE37)</f>
        <v>155314254.53472427</v>
      </c>
      <c r="DI61">
        <f>SUM('Yearly Emission'!DF$23:'Yearly Emission'!DF37)</f>
        <v>1722960817.1714056</v>
      </c>
      <c r="DJ61">
        <f>SUM('Yearly Emission'!DG$23:'Yearly Emission'!DG37)</f>
        <v>112671294.00871153</v>
      </c>
      <c r="DK61">
        <f>SUM('Yearly Emission'!DH$23:'Yearly Emission'!DH37)</f>
        <v>172047759.19682097</v>
      </c>
      <c r="DL61">
        <f>SUM('Yearly Emission'!DI$23:'Yearly Emission'!DI37)</f>
        <v>573485584.5790571</v>
      </c>
      <c r="DM61">
        <f>SUM('Yearly Emission'!DJ$23:'Yearly Emission'!DJ37)</f>
        <v>3103424782.8835883</v>
      </c>
      <c r="DN61">
        <f>SUM('Yearly Emission'!DK$23:'Yearly Emission'!DK37)</f>
        <v>386444277.66577625</v>
      </c>
      <c r="DO61">
        <f>SUM('Yearly Emission'!DL$23:'Yearly Emission'!DL37)</f>
        <v>698750945.14449966</v>
      </c>
      <c r="DP61">
        <f>SUM('Yearly Emission'!DM$23:'Yearly Emission'!DM37)</f>
        <v>88058352.265119135</v>
      </c>
      <c r="DQ61">
        <f>SUM('Yearly Emission'!DN$23:'Yearly Emission'!DN37)</f>
        <v>224235902.52248424</v>
      </c>
      <c r="DR61">
        <f>SUM('Yearly Emission'!DO$23:'Yearly Emission'!DO37)</f>
        <v>331199141.52293789</v>
      </c>
      <c r="DS61">
        <f>SUM('Yearly Emission'!DP$23:'Yearly Emission'!DP37)</f>
        <v>193341048.17866454</v>
      </c>
      <c r="DT61">
        <f>SUM('Yearly Emission'!DQ$23:'Yearly Emission'!DQ37)</f>
        <v>921649711.38068414</v>
      </c>
      <c r="DU61">
        <f>SUM('Yearly Emission'!DR$23:'Yearly Emission'!DR37)</f>
        <v>0</v>
      </c>
      <c r="DV61">
        <f>SUM('Yearly Emission'!DS$23:'Yearly Emission'!DS37)</f>
        <v>6738441651.7082348</v>
      </c>
      <c r="DW61">
        <f>SUM('Yearly Emission'!DT$23:'Yearly Emission'!DT37)</f>
        <v>2064855636.3430769</v>
      </c>
      <c r="DX61">
        <f>SUM('Yearly Emission'!DU$23:'Yearly Emission'!DU37)</f>
        <v>500172069.05819619</v>
      </c>
      <c r="DY61">
        <f>SUM('Yearly Emission'!DV$23:'Yearly Emission'!DV37)</f>
        <v>272790096.4869473</v>
      </c>
      <c r="DZ61">
        <f>SUM('Yearly Emission'!DW$23:'Yearly Emission'!DW37)</f>
        <v>3330761906.2982273</v>
      </c>
      <c r="EA61">
        <f>SUM('Yearly Emission'!DX$23:'Yearly Emission'!DX37)</f>
        <v>225258312.4621177</v>
      </c>
      <c r="EB61">
        <f>SUM('Yearly Emission'!DY$23:'Yearly Emission'!DY37)</f>
        <v>324460892.98614854</v>
      </c>
      <c r="EC61">
        <f>SUM('Yearly Emission'!DZ$23:'Yearly Emission'!DZ37)</f>
        <v>1146971169.1581135</v>
      </c>
      <c r="ED61">
        <f>SUM('Yearly Emission'!EA$23:'Yearly Emission'!EA37)</f>
        <v>6206849565.7671595</v>
      </c>
      <c r="EE61">
        <f>SUM('Yearly Emission'!EB$23:'Yearly Emission'!EB37)</f>
        <v>772888555.33155143</v>
      </c>
      <c r="EF61">
        <f>SUM('Yearly Emission'!EC$23:'Yearly Emission'!EC37)</f>
        <v>1334417872.4909406</v>
      </c>
      <c r="EG61">
        <f>SUM('Yearly Emission'!ED$23:'Yearly Emission'!ED37)</f>
        <v>176097273.46836779</v>
      </c>
      <c r="EH61">
        <f>SUM('Yearly Emission'!EE$23:'Yearly Emission'!EE37)</f>
        <v>448128556.01695228</v>
      </c>
      <c r="EI61">
        <f>SUM('Yearly Emission'!EF$23:'Yearly Emission'!EF37)</f>
        <v>589598854.91093552</v>
      </c>
      <c r="EJ61">
        <f>SUM('Yearly Emission'!EG$23:'Yearly Emission'!EG37)</f>
        <v>386321916.23126233</v>
      </c>
      <c r="EK61">
        <f>SUM('Yearly Emission'!EH$23:'Yearly Emission'!EH37)</f>
        <v>1752159792.590462</v>
      </c>
      <c r="EL61">
        <f>SUM('Yearly Emission'!EI$23:'Yearly Emission'!EI37)</f>
        <v>0</v>
      </c>
      <c r="EM61">
        <f>SUM('Yearly Emission'!EJ$23:'Yearly Emission'!EJ37)</f>
        <v>7526776452.7301226</v>
      </c>
      <c r="EN61">
        <f>SUM('Yearly Emission'!EK$23:'Yearly Emission'!EK37)</f>
        <v>2162120513.9938164</v>
      </c>
      <c r="EO61">
        <f>SUM('Yearly Emission'!EL$23:'Yearly Emission'!EL37)</f>
        <v>617664677.33850884</v>
      </c>
      <c r="EP61">
        <f>SUM('Yearly Emission'!EM$23:'Yearly Emission'!EM37)</f>
        <v>322120375.68685621</v>
      </c>
      <c r="EQ61">
        <f>SUM('Yearly Emission'!EN$23:'Yearly Emission'!EN37)</f>
        <v>4156041567.8409452</v>
      </c>
      <c r="ER61">
        <f>SUM('Yearly Emission'!EO$23:'Yearly Emission'!EO37)</f>
        <v>335333294.37503928</v>
      </c>
      <c r="ES61">
        <f>SUM('Yearly Emission'!EP$23:'Yearly Emission'!EP37)</f>
        <v>374761404.76205289</v>
      </c>
      <c r="ET61">
        <f>SUM('Yearly Emission'!EQ$23:'Yearly Emission'!EQ37)</f>
        <v>1475863105.7259514</v>
      </c>
      <c r="EU61">
        <f>SUM('Yearly Emission'!ER$23:'Yearly Emission'!ER37)</f>
        <v>8160843876.9941788</v>
      </c>
      <c r="EV61">
        <f>SUM('Yearly Emission'!ES$23:'Yearly Emission'!ES37)</f>
        <v>1079728772.5516012</v>
      </c>
      <c r="EW61">
        <f>SUM('Yearly Emission'!ET$23:'Yearly Emission'!ET37)</f>
        <v>1773616788.9959159</v>
      </c>
      <c r="EX61">
        <f>SUM('Yearly Emission'!EU$23:'Yearly Emission'!EU37)</f>
        <v>240287255.6411227</v>
      </c>
      <c r="EY61">
        <f>SUM('Yearly Emission'!EV$23:'Yearly Emission'!EV37)</f>
        <v>567986790.99264157</v>
      </c>
      <c r="EZ61">
        <f>SUM('Yearly Emission'!EW$23:'Yearly Emission'!EW37)</f>
        <v>773417725.26575553</v>
      </c>
      <c r="FA61">
        <f>SUM('Yearly Emission'!EX$23:'Yearly Emission'!EX37)</f>
        <v>511241314.6995337</v>
      </c>
      <c r="FB61">
        <f>SUM('Yearly Emission'!EY$23:'Yearly Emission'!EY37)</f>
        <v>2348518029.611002</v>
      </c>
      <c r="FC61">
        <f>SUM('Yearly Emission'!EZ$23:'Yearly Emission'!EZ37)</f>
        <v>0</v>
      </c>
      <c r="FD61">
        <f>SUM('Yearly Emission'!FA$23:'Yearly Emission'!FA37)</f>
        <v>8086478209.2323427</v>
      </c>
      <c r="FE61">
        <f>SUM('Yearly Emission'!FB$23:'Yearly Emission'!FB37)</f>
        <v>2254662735.2829762</v>
      </c>
      <c r="FF61">
        <f>SUM('Yearly Emission'!FC$23:'Yearly Emission'!FC37)</f>
        <v>709996349.86808968</v>
      </c>
      <c r="FG61">
        <f>SUM('Yearly Emission'!FD$23:'Yearly Emission'!FD37)</f>
        <v>359705770.21970046</v>
      </c>
      <c r="FH61">
        <f>SUM('Yearly Emission'!FE$23:'Yearly Emission'!FE37)</f>
        <v>4785779224.5299129</v>
      </c>
      <c r="FI61">
        <f>SUM('Yearly Emission'!FF$23:'Yearly Emission'!FF37)</f>
        <v>383436127.13842434</v>
      </c>
      <c r="FJ61">
        <f>SUM('Yearly Emission'!FG$23:'Yearly Emission'!FG37)</f>
        <v>399518631.60540545</v>
      </c>
      <c r="FK61">
        <f>SUM('Yearly Emission'!FH$23:'Yearly Emission'!FH37)</f>
        <v>1599487499.6124368</v>
      </c>
      <c r="FL61">
        <f>SUM('Yearly Emission'!FI$23:'Yearly Emission'!FI37)</f>
        <v>9237196511.0810642</v>
      </c>
      <c r="FM61">
        <f>SUM('Yearly Emission'!FJ$23:'Yearly Emission'!FJ37)</f>
        <v>1164546692.5743206</v>
      </c>
      <c r="FN61">
        <f>SUM('Yearly Emission'!FK$23:'Yearly Emission'!FK37)</f>
        <v>2065316449.6719904</v>
      </c>
      <c r="FO61">
        <f>SUM('Yearly Emission'!FL$23:'Yearly Emission'!FL37)</f>
        <v>257389912.26289979</v>
      </c>
      <c r="FP61">
        <f>SUM('Yearly Emission'!FM$23:'Yearly Emission'!FM37)</f>
        <v>604442986.67604041</v>
      </c>
      <c r="FQ61">
        <f>SUM('Yearly Emission'!FN$23:'Yearly Emission'!FN37)</f>
        <v>904656260.22038043</v>
      </c>
      <c r="FR61">
        <f>SUM('Yearly Emission'!FO$23:'Yearly Emission'!FO37)</f>
        <v>589892223.76571035</v>
      </c>
      <c r="FS61">
        <f>SUM('Yearly Emission'!FP$23:'Yearly Emission'!FP37)</f>
        <v>2797237690.8407965</v>
      </c>
      <c r="FT61">
        <f>SUM('Yearly Emission'!FQ$23:'Yearly Emission'!FQ37)</f>
        <v>0</v>
      </c>
      <c r="FU61">
        <f>SUM('Yearly Emission'!FR$23:'Yearly Emission'!FR37)</f>
        <v>0</v>
      </c>
      <c r="FV61">
        <f>SUM('Yearly Emission'!FS$23:'Yearly Emission'!FS37)</f>
        <v>30555</v>
      </c>
      <c r="FW61">
        <f>SUM('Yearly Emission'!FT$23:'Yearly Emission'!FT37)</f>
        <v>0</v>
      </c>
      <c r="FX61">
        <f>SUM('Yearly Emission'!FU$23:'Yearly Emission'!FU37)</f>
        <v>0</v>
      </c>
      <c r="FY61">
        <f>SUM('Yearly Emission'!FV$23:'Yearly Emission'!FV37)</f>
        <v>0</v>
      </c>
      <c r="FZ61">
        <f>SUM('Yearly Emission'!FW$23:'Yearly Emission'!FW37)</f>
        <v>0</v>
      </c>
      <c r="GA61">
        <f>SUM('Yearly Emission'!FX$23:'Yearly Emission'!FX37)</f>
        <v>0</v>
      </c>
      <c r="GB61">
        <f>SUM('Yearly Emission'!FY$23:'Yearly Emission'!FY37)</f>
        <v>0</v>
      </c>
      <c r="GC61">
        <f>SUM('Yearly Emission'!FZ$23:'Yearly Emission'!FZ37)</f>
        <v>0</v>
      </c>
      <c r="GD61">
        <f>SUM('Yearly Emission'!GA$23:'Yearly Emission'!GA37)</f>
        <v>0</v>
      </c>
      <c r="GE61">
        <f>SUM('Yearly Emission'!GB$23:'Yearly Emission'!GB37)</f>
        <v>0</v>
      </c>
      <c r="GF61">
        <f>SUM('Yearly Emission'!GC$23:'Yearly Emission'!GC37)</f>
        <v>0</v>
      </c>
      <c r="GG61">
        <f>SUM('Yearly Emission'!GD$23:'Yearly Emission'!GD37)</f>
        <v>0</v>
      </c>
      <c r="GH61">
        <f>SUM('Yearly Emission'!GE$23:'Yearly Emission'!GE37)</f>
        <v>0</v>
      </c>
      <c r="GI61">
        <f>SUM('Yearly Emission'!GF$23:'Yearly Emission'!GF37)</f>
        <v>0</v>
      </c>
      <c r="GJ61">
        <f>SUM('Yearly Emission'!GG$23:'Yearly Emission'!GG37)</f>
        <v>0</v>
      </c>
      <c r="GK61">
        <f>SUM('Yearly Emission'!GH$23:'Yearly Emission'!GH37)</f>
        <v>0</v>
      </c>
      <c r="GL61">
        <f>SUM('Yearly Emission'!GI$23:'Yearly Emission'!GI37)</f>
        <v>0</v>
      </c>
      <c r="GM61">
        <f>SUM('Yearly Emission'!GJ$23:'Yearly Emission'!GJ37)</f>
        <v>0</v>
      </c>
      <c r="GN61">
        <f>SUM('Yearly Emission'!GK$23:'Yearly Emission'!GK37)</f>
        <v>2916168652.4281745</v>
      </c>
      <c r="GO61">
        <f>SUM('Yearly Emission'!GL$23:'Yearly Emission'!GL37)</f>
        <v>1381439202.6274295</v>
      </c>
      <c r="GP61">
        <f>SUM('Yearly Emission'!GM$23:'Yearly Emission'!GM37)</f>
        <v>471554036.84402382</v>
      </c>
      <c r="GQ61">
        <f>SUM('Yearly Emission'!GN$23:'Yearly Emission'!GN37)</f>
        <v>202224337.18463629</v>
      </c>
      <c r="GR61">
        <f>SUM('Yearly Emission'!GO$23:'Yearly Emission'!GO37)</f>
        <v>1544295294.9590509</v>
      </c>
      <c r="GS61">
        <f>SUM('Yearly Emission'!GP$23:'Yearly Emission'!GP37)</f>
        <v>108434221.23097496</v>
      </c>
      <c r="GT61">
        <f>SUM('Yearly Emission'!GQ$23:'Yearly Emission'!GQ37)</f>
        <v>208464910.69865143</v>
      </c>
      <c r="GU61">
        <f>SUM('Yearly Emission'!GR$23:'Yearly Emission'!GR37)</f>
        <v>1157748249.5607209</v>
      </c>
      <c r="GV61">
        <f>SUM('Yearly Emission'!GS$23:'Yearly Emission'!GS37)</f>
        <v>3854556420.0822396</v>
      </c>
      <c r="GW61">
        <f>SUM('Yearly Emission'!GT$23:'Yearly Emission'!GT37)</f>
        <v>559759497.1610831</v>
      </c>
      <c r="GX61">
        <f>SUM('Yearly Emission'!GU$23:'Yearly Emission'!GU37)</f>
        <v>592997553.39362228</v>
      </c>
      <c r="GY61">
        <f>SUM('Yearly Emission'!GV$23:'Yearly Emission'!GV37)</f>
        <v>164151357.48939341</v>
      </c>
      <c r="GZ61">
        <f>SUM('Yearly Emission'!GW$23:'Yearly Emission'!GW37)</f>
        <v>235779153.71214622</v>
      </c>
      <c r="HA61">
        <f>SUM('Yearly Emission'!GX$23:'Yearly Emission'!GX37)</f>
        <v>377360783.15504831</v>
      </c>
      <c r="HB61">
        <f>SUM('Yearly Emission'!GY$23:'Yearly Emission'!GY37)</f>
        <v>259039923.02084816</v>
      </c>
      <c r="HC61">
        <f>SUM('Yearly Emission'!GZ$23:'Yearly Emission'!GZ37)</f>
        <v>1523038823.9090559</v>
      </c>
      <c r="HD61">
        <f>SUM('Yearly Emission'!HA$23:'Yearly Emission'!HA37)</f>
        <v>0</v>
      </c>
      <c r="HE61">
        <f>SUM('Yearly Emission'!HB$23:'Yearly Emission'!HB37)</f>
        <v>4450657270.2885904</v>
      </c>
      <c r="HF61">
        <f>SUM('Yearly Emission'!HC$23:'Yearly Emission'!HC37)</f>
        <v>2752706871.5977159</v>
      </c>
      <c r="HG61">
        <f>SUM('Yearly Emission'!HD$23:'Yearly Emission'!HD37)</f>
        <v>814375698.37049603</v>
      </c>
      <c r="HH61">
        <f>SUM('Yearly Emission'!HE$23:'Yearly Emission'!HE37)</f>
        <v>314752167.98212427</v>
      </c>
      <c r="HI61">
        <f>SUM('Yearly Emission'!HF$23:'Yearly Emission'!HF37)</f>
        <v>3068421029.966238</v>
      </c>
      <c r="HJ61">
        <f>SUM('Yearly Emission'!HG$23:'Yearly Emission'!HG37)</f>
        <v>214979993.21458027</v>
      </c>
      <c r="HK61">
        <f>SUM('Yearly Emission'!HH$23:'Yearly Emission'!HH37)</f>
        <v>416929821.39730233</v>
      </c>
      <c r="HL61">
        <f>SUM('Yearly Emission'!HI$23:'Yearly Emission'!HI37)</f>
        <v>2304350998.9232068</v>
      </c>
      <c r="HM61">
        <f>SUM('Yearly Emission'!HJ$23:'Yearly Emission'!HJ37)</f>
        <v>7709112840.1644754</v>
      </c>
      <c r="HN61">
        <f>SUM('Yearly Emission'!HK$23:'Yearly Emission'!HK37)</f>
        <v>1119518994.3221672</v>
      </c>
      <c r="HO61">
        <f>SUM('Yearly Emission'!HL$23:'Yearly Emission'!HL37)</f>
        <v>883170641.89094245</v>
      </c>
      <c r="HP61">
        <f>SUM('Yearly Emission'!HM$23:'Yearly Emission'!HM37)</f>
        <v>328216312.08437109</v>
      </c>
      <c r="HQ61">
        <f>SUM('Yearly Emission'!HN$23:'Yearly Emission'!HN37)</f>
        <v>471558307.42429233</v>
      </c>
      <c r="HR61">
        <f>SUM('Yearly Emission'!HO$23:'Yearly Emission'!HO37)</f>
        <v>753856998.01955509</v>
      </c>
      <c r="HS61">
        <f>SUM('Yearly Emission'!HP$23:'Yearly Emission'!HP37)</f>
        <v>518044327.53930736</v>
      </c>
      <c r="HT61">
        <f>SUM('Yearly Emission'!HQ$23:'Yearly Emission'!HQ37)</f>
        <v>3046077647.8181152</v>
      </c>
      <c r="HU61">
        <f>SUM('Yearly Emission'!HR$23:'Yearly Emission'!HR37)</f>
        <v>0</v>
      </c>
      <c r="HV61">
        <f>SUM('Yearly Emission'!HS$23:'Yearly Emission'!HS37)</f>
        <v>5497254093.6066113</v>
      </c>
      <c r="HW61">
        <f>SUM('Yearly Emission'!HT$23:'Yearly Emission'!HT37)</f>
        <v>3257229262.9817553</v>
      </c>
      <c r="HX61">
        <f>SUM('Yearly Emission'!HU$23:'Yearly Emission'!HU37)</f>
        <v>892396194.19056869</v>
      </c>
      <c r="HY61">
        <f>SUM('Yearly Emission'!HV$23:'Yearly Emission'!HV37)</f>
        <v>362832035.7730161</v>
      </c>
      <c r="HZ61">
        <f>SUM('Yearly Emission'!HW$23:'Yearly Emission'!HW37)</f>
        <v>3569114022.4858327</v>
      </c>
      <c r="IA61">
        <f>SUM('Yearly Emission'!HX$23:'Yearly Emission'!HX37)</f>
        <v>317469627.7286827</v>
      </c>
      <c r="IB61">
        <f>SUM('Yearly Emission'!HY$23:'Yearly Emission'!HY37)</f>
        <v>566342100.30247664</v>
      </c>
      <c r="IC61">
        <f>SUM('Yearly Emission'!HZ$23:'Yearly Emission'!HZ37)</f>
        <v>2640871376.1514702</v>
      </c>
      <c r="ID61">
        <f>SUM('Yearly Emission'!IA$23:'Yearly Emission'!IA37)</f>
        <v>9417752427.3498135</v>
      </c>
      <c r="IE61">
        <f>SUM('Yearly Emission'!IB$23:'Yearly Emission'!IB37)</f>
        <v>1468786220.1136799</v>
      </c>
      <c r="IF61">
        <f>SUM('Yearly Emission'!IC$23:'Yearly Emission'!IC37)</f>
        <v>1039321074.0854329</v>
      </c>
      <c r="IG61">
        <f>SUM('Yearly Emission'!ID$23:'Yearly Emission'!ID37)</f>
        <v>486096126.26657271</v>
      </c>
      <c r="IH61">
        <f>SUM('Yearly Emission'!IE$23:'Yearly Emission'!IE37)</f>
        <v>657370341.21580422</v>
      </c>
      <c r="II61">
        <f>SUM('Yearly Emission'!IF$23:'Yearly Emission'!IF37)</f>
        <v>909431741.00356233</v>
      </c>
      <c r="IJ61">
        <f>SUM('Yearly Emission'!IG$23:'Yearly Emission'!IG37)</f>
        <v>683478796.11784792</v>
      </c>
      <c r="IK61">
        <f>SUM('Yearly Emission'!IH$23:'Yearly Emission'!IH37)</f>
        <v>4243925281.3971186</v>
      </c>
      <c r="IL61">
        <f>SUM('Yearly Emission'!II$23:'Yearly Emission'!II37)</f>
        <v>0</v>
      </c>
      <c r="IM61">
        <f>SUM('Yearly Emission'!IJ$23:'Yearly Emission'!IJ37)</f>
        <v>6244974678.9335375</v>
      </c>
      <c r="IN61">
        <f>SUM('Yearly Emission'!IK$23:'Yearly Emission'!IK37)</f>
        <v>3488170595.5946407</v>
      </c>
      <c r="IO61">
        <f>SUM('Yearly Emission'!IL$23:'Yearly Emission'!IL37)</f>
        <v>967655966.96124721</v>
      </c>
      <c r="IP61">
        <f>SUM('Yearly Emission'!IM$23:'Yearly Emission'!IM37)</f>
        <v>395306863.72301424</v>
      </c>
      <c r="IQ61">
        <f>SUM('Yearly Emission'!IN$23:'Yearly Emission'!IN37)</f>
        <v>3924711839.2101545</v>
      </c>
      <c r="IR61">
        <f>SUM('Yearly Emission'!IO$23:'Yearly Emission'!IO37)</f>
        <v>365387499.77229398</v>
      </c>
      <c r="IS61">
        <f>SUM('Yearly Emission'!IP$23:'Yearly Emission'!IP37)</f>
        <v>586007564.49071705</v>
      </c>
      <c r="IT61">
        <f>SUM('Yearly Emission'!IQ$23:'Yearly Emission'!IQ37)</f>
        <v>2827289526.788887</v>
      </c>
      <c r="IU61">
        <f>SUM('Yearly Emission'!IR$23:'Yearly Emission'!IR37)</f>
        <v>10178258440.564337</v>
      </c>
      <c r="IV61">
        <f>SUM('Yearly Emission'!IS$23:'Yearly Emission'!IS37)</f>
        <v>1593684533.8631926</v>
      </c>
      <c r="IW61">
        <f>SUM('Yearly Emission'!IT$23:'Yearly Emission'!IT37)</f>
        <v>1141813871.1865008</v>
      </c>
      <c r="IX61">
        <f>SUM('Yearly Emission'!IU$23:'Yearly Emission'!IU37)</f>
        <v>530693136.37736076</v>
      </c>
      <c r="IY61">
        <f>SUM('Yearly Emission'!IV$23:'Yearly Emission'!IV37)</f>
        <v>704686563.53173232</v>
      </c>
      <c r="IZ61">
        <f>SUM('Yearly Emission'!IW$23:'Yearly Emission'!IW37)</f>
        <v>1012645493.9491216</v>
      </c>
      <c r="JA61">
        <f>SUM('Yearly Emission'!IX$23:'Yearly Emission'!IX37)</f>
        <v>757371875.6250174</v>
      </c>
      <c r="JB61">
        <f>SUM('Yearly Emission'!IY$23:'Yearly Emission'!IY37)</f>
        <v>4537487638.6213684</v>
      </c>
    </row>
    <row r="62" spans="1:262" s="1" customFormat="1" x14ac:dyDescent="0.25">
      <c r="D62" s="1">
        <v>2045</v>
      </c>
      <c r="E62" s="1">
        <f>SUM('Yearly Emission'!B$26:'Yearly Emission'!B38)</f>
        <v>0</v>
      </c>
      <c r="F62" s="1">
        <f>SUM('Yearly Emission'!C$26:'Yearly Emission'!C38)</f>
        <v>0</v>
      </c>
      <c r="G62" s="1">
        <f>SUM('Yearly Emission'!D$26:'Yearly Emission'!D38)</f>
        <v>0</v>
      </c>
      <c r="H62" s="1">
        <f>SUM('Yearly Emission'!E$26:'Yearly Emission'!E38)</f>
        <v>0</v>
      </c>
      <c r="I62" s="1">
        <f>SUM('Yearly Emission'!F$26:'Yearly Emission'!F38)</f>
        <v>0</v>
      </c>
      <c r="J62" s="1">
        <f>SUM('Yearly Emission'!G$26:'Yearly Emission'!G38)</f>
        <v>0</v>
      </c>
      <c r="K62" s="1">
        <f>SUM('Yearly Emission'!H$26:'Yearly Emission'!H38)</f>
        <v>0</v>
      </c>
      <c r="L62" s="1">
        <f>SUM('Yearly Emission'!I$26:'Yearly Emission'!I38)</f>
        <v>0</v>
      </c>
      <c r="M62" s="1">
        <f>SUM('Yearly Emission'!J$26:'Yearly Emission'!J38)</f>
        <v>0</v>
      </c>
      <c r="N62" s="1">
        <f>SUM('Yearly Emission'!K$26:'Yearly Emission'!K38)</f>
        <v>0</v>
      </c>
      <c r="O62" s="1">
        <f>SUM('Yearly Emission'!L$26:'Yearly Emission'!L38)</f>
        <v>0</v>
      </c>
      <c r="P62" s="1">
        <f>SUM('Yearly Emission'!M$26:'Yearly Emission'!M38)</f>
        <v>0</v>
      </c>
      <c r="Q62" s="1">
        <f>SUM('Yearly Emission'!N$26:'Yearly Emission'!N38)</f>
        <v>0</v>
      </c>
      <c r="R62" s="1">
        <f>SUM('Yearly Emission'!O$26:'Yearly Emission'!O38)</f>
        <v>0</v>
      </c>
      <c r="S62" s="1">
        <f>SUM('Yearly Emission'!P$26:'Yearly Emission'!P38)</f>
        <v>0</v>
      </c>
      <c r="T62" s="1">
        <f>SUM('Yearly Emission'!Q$26:'Yearly Emission'!Q38)</f>
        <v>0</v>
      </c>
      <c r="V62">
        <f>SUM('Yearly Emission'!S$24:'Yearly Emission'!S38)</f>
        <v>1208666090.3567169</v>
      </c>
      <c r="W62">
        <f>SUM('Yearly Emission'!T$24:'Yearly Emission'!T38)</f>
        <v>1075733323.2006288</v>
      </c>
      <c r="X62">
        <f>SUM('Yearly Emission'!U$24:'Yearly Emission'!U38)</f>
        <v>342801239.3332814</v>
      </c>
      <c r="Y62">
        <f>SUM('Yearly Emission'!V$24:'Yearly Emission'!V38)</f>
        <v>154419268.6614275</v>
      </c>
      <c r="Z62">
        <f>SUM('Yearly Emission'!W$24:'Yearly Emission'!W38)</f>
        <v>1393128727.4352031</v>
      </c>
      <c r="AA62">
        <f>SUM('Yearly Emission'!X$24:'Yearly Emission'!X38)</f>
        <v>78051348.215812683</v>
      </c>
      <c r="AB62">
        <f>SUM('Yearly Emission'!Y$24:'Yearly Emission'!Y38)</f>
        <v>138745534.69294819</v>
      </c>
      <c r="AC62">
        <f>SUM('Yearly Emission'!Z$24:'Yearly Emission'!Z38)</f>
        <v>449631023.24522042</v>
      </c>
      <c r="AD62">
        <f>SUM('Yearly Emission'!AA$24:'Yearly Emission'!AA38)</f>
        <v>2634901544.2312713</v>
      </c>
      <c r="AE62">
        <f>SUM('Yearly Emission'!AB$24:'Yearly Emission'!AB38)</f>
        <v>349344856.201213</v>
      </c>
      <c r="AF62">
        <f>SUM('Yearly Emission'!AC$24:'Yearly Emission'!AC38)</f>
        <v>380955355.99398124</v>
      </c>
      <c r="AG62">
        <f>SUM('Yearly Emission'!AD$24:'Yearly Emission'!AD38)</f>
        <v>63100496.011727482</v>
      </c>
      <c r="AH62">
        <f>SUM('Yearly Emission'!AE$24:'Yearly Emission'!AE38)</f>
        <v>182804420.70403644</v>
      </c>
      <c r="AI62">
        <f>SUM('Yearly Emission'!AF$24:'Yearly Emission'!AF38)</f>
        <v>234910648.2287187</v>
      </c>
      <c r="AJ62">
        <f>SUM('Yearly Emission'!AG$24:'Yearly Emission'!AG38)</f>
        <v>141460548.18740308</v>
      </c>
      <c r="AK62">
        <f>SUM('Yearly Emission'!AH$24:'Yearly Emission'!AH38)</f>
        <v>808294876.67504954</v>
      </c>
      <c r="AL62">
        <f>SUM('Yearly Emission'!AI$24:'Yearly Emission'!AI38)</f>
        <v>0</v>
      </c>
      <c r="AM62">
        <f>SUM('Yearly Emission'!AJ$24:'Yearly Emission'!AJ38)</f>
        <v>2104029524.5250487</v>
      </c>
      <c r="AN62">
        <f>SUM('Yearly Emission'!AK$24:'Yearly Emission'!AK38)</f>
        <v>2151368947.2769194</v>
      </c>
      <c r="AO62">
        <f>SUM('Yearly Emission'!AL$24:'Yearly Emission'!AL38)</f>
        <v>631585522.01336026</v>
      </c>
      <c r="AP62">
        <f>SUM('Yearly Emission'!AM$24:'Yearly Emission'!AM38)</f>
        <v>307922267.04957575</v>
      </c>
      <c r="AQ62">
        <f>SUM('Yearly Emission'!AN$24:'Yearly Emission'!AN38)</f>
        <v>2562989912.0592656</v>
      </c>
      <c r="AR62">
        <f>SUM('Yearly Emission'!AO$24:'Yearly Emission'!AO38)</f>
        <v>156102696.4316254</v>
      </c>
      <c r="AS62">
        <f>SUM('Yearly Emission'!AP$24:'Yearly Emission'!AP38)</f>
        <v>270189819.40967226</v>
      </c>
      <c r="AT62">
        <f>SUM('Yearly Emission'!AQ$24:'Yearly Emission'!AQ38)</f>
        <v>898793543.81566441</v>
      </c>
      <c r="AU62">
        <f>SUM('Yearly Emission'!AR$24:'Yearly Emission'!AR38)</f>
        <v>5221167896.4128132</v>
      </c>
      <c r="AV62">
        <f>SUM('Yearly Emission'!AS$24:'Yearly Emission'!AS38)</f>
        <v>698689712.40242553</v>
      </c>
      <c r="AW62">
        <f>SUM('Yearly Emission'!AT$24:'Yearly Emission'!AT38)</f>
        <v>761910711.98796153</v>
      </c>
      <c r="AX62">
        <f>SUM('Yearly Emission'!AU$24:'Yearly Emission'!AU38)</f>
        <v>126182279.32634327</v>
      </c>
      <c r="AY62">
        <f>SUM('Yearly Emission'!AV$24:'Yearly Emission'!AV38)</f>
        <v>365608841.40807313</v>
      </c>
      <c r="AZ62">
        <f>SUM('Yearly Emission'!AW$24:'Yearly Emission'!AW38)</f>
        <v>469821296.45743763</v>
      </c>
      <c r="BA62">
        <f>SUM('Yearly Emission'!AX$24:'Yearly Emission'!AX38)</f>
        <v>282921096.37480617</v>
      </c>
      <c r="BB62">
        <f>SUM('Yearly Emission'!AY$24:'Yearly Emission'!AY38)</f>
        <v>1614375369.2283428</v>
      </c>
      <c r="BC62">
        <f>SUM('Yearly Emission'!AZ$24:'Yearly Emission'!AZ38)</f>
        <v>0</v>
      </c>
      <c r="BD62">
        <f>SUM('Yearly Emission'!BA$24:'Yearly Emission'!BA38)</f>
        <v>2797375291.1897683</v>
      </c>
      <c r="BE62">
        <f>SUM('Yearly Emission'!BB$24:'Yearly Emission'!BB38)</f>
        <v>2955934351.5796504</v>
      </c>
      <c r="BF62">
        <f>SUM('Yearly Emission'!BC$24:'Yearly Emission'!BC38)</f>
        <v>779218709.4505924</v>
      </c>
      <c r="BG62">
        <f>SUM('Yearly Emission'!BD$24:'Yearly Emission'!BD38)</f>
        <v>371058250.31052136</v>
      </c>
      <c r="BH62">
        <f>SUM('Yearly Emission'!BE$24:'Yearly Emission'!BE38)</f>
        <v>3467249961.4047036</v>
      </c>
      <c r="BI62">
        <f>SUM('Yearly Emission'!BF$24:'Yearly Emission'!BF38)</f>
        <v>234148540.05280668</v>
      </c>
      <c r="BJ62">
        <f>SUM('Yearly Emission'!BG$24:'Yearly Emission'!BG38)</f>
        <v>352257581.1093263</v>
      </c>
      <c r="BK62">
        <f>SUM('Yearly Emission'!BH$24:'Yearly Emission'!BH38)</f>
        <v>1232458379.5041332</v>
      </c>
      <c r="BL62">
        <f>SUM('Yearly Emission'!BI$24:'Yearly Emission'!BI38)</f>
        <v>7162843509.7060843</v>
      </c>
      <c r="BM62">
        <f>SUM('Yearly Emission'!BJ$24:'Yearly Emission'!BJ38)</f>
        <v>1032681877.5282049</v>
      </c>
      <c r="BN62">
        <f>SUM('Yearly Emission'!BK$24:'Yearly Emission'!BK38)</f>
        <v>1027739044.7040176</v>
      </c>
      <c r="BO62">
        <f>SUM('Yearly Emission'!BL$24:'Yearly Emission'!BL38)</f>
        <v>168108485.87109029</v>
      </c>
      <c r="BP62">
        <f>SUM('Yearly Emission'!BM$24:'Yearly Emission'!BM38)</f>
        <v>504561513.83366978</v>
      </c>
      <c r="BQ62">
        <f>SUM('Yearly Emission'!BN$24:'Yearly Emission'!BN38)</f>
        <v>674837146.55144262</v>
      </c>
      <c r="BR62">
        <f>SUM('Yearly Emission'!BO$24:'Yearly Emission'!BO38)</f>
        <v>424368275.60574222</v>
      </c>
      <c r="BS62">
        <f>SUM('Yearly Emission'!BP$24:'Yearly Emission'!BP38)</f>
        <v>2188124901.9823923</v>
      </c>
      <c r="BT62">
        <f>SUM('Yearly Emission'!BQ$24:'Yearly Emission'!BQ38)</f>
        <v>0</v>
      </c>
      <c r="BU62">
        <f>SUM('Yearly Emission'!BR$24:'Yearly Emission'!BR38)</f>
        <v>3353457562.0399785</v>
      </c>
      <c r="BV62">
        <f>SUM('Yearly Emission'!BS$24:'Yearly Emission'!BS38)</f>
        <v>3198396927.7879887</v>
      </c>
      <c r="BW62">
        <f>SUM('Yearly Emission'!BT$24:'Yearly Emission'!BT38)</f>
        <v>828931434.41596413</v>
      </c>
      <c r="BX62">
        <f>SUM('Yearly Emission'!BU$24:'Yearly Emission'!BU38)</f>
        <v>406673911.31975311</v>
      </c>
      <c r="BY62">
        <f>SUM('Yearly Emission'!BV$24:'Yearly Emission'!BV38)</f>
        <v>4107154466.4753036</v>
      </c>
      <c r="BZ62">
        <f>SUM('Yearly Emission'!BW$24:'Yearly Emission'!BW38)</f>
        <v>277417032.14635646</v>
      </c>
      <c r="CA62">
        <f>SUM('Yearly Emission'!BX$24:'Yearly Emission'!BX38)</f>
        <v>371091704.4481138</v>
      </c>
      <c r="CB62">
        <f>SUM('Yearly Emission'!BY$24:'Yearly Emission'!BY38)</f>
        <v>1372443181.4816861</v>
      </c>
      <c r="CC62">
        <f>SUM('Yearly Emission'!BZ$24:'Yearly Emission'!BZ38)</f>
        <v>8126475427.4833517</v>
      </c>
      <c r="CD62">
        <f>SUM('Yearly Emission'!CA$24:'Yearly Emission'!CA38)</f>
        <v>1163887085.5633924</v>
      </c>
      <c r="CE62">
        <f>SUM('Yearly Emission'!CB$24:'Yearly Emission'!CB38)</f>
        <v>1200579436.7190368</v>
      </c>
      <c r="CF62">
        <f>SUM('Yearly Emission'!CC$24:'Yearly Emission'!CC38)</f>
        <v>188309652.88028136</v>
      </c>
      <c r="CG62">
        <f>SUM('Yearly Emission'!CD$24:'Yearly Emission'!CD38)</f>
        <v>583127021.9107573</v>
      </c>
      <c r="CH62">
        <f>SUM('Yearly Emission'!CE$24:'Yearly Emission'!CE38)</f>
        <v>791257063.38376534</v>
      </c>
      <c r="CI62">
        <f>SUM('Yearly Emission'!CF$24:'Yearly Emission'!CF38)</f>
        <v>490658971.76185268</v>
      </c>
      <c r="CJ62">
        <f>SUM('Yearly Emission'!CG$24:'Yearly Emission'!CG38)</f>
        <v>2554574133.3020329</v>
      </c>
      <c r="CK62">
        <f>SUM('Yearly Emission'!CH$24:'Yearly Emission'!CH38)</f>
        <v>0</v>
      </c>
      <c r="CL62">
        <f>SUM('Yearly Emission'!CI$24:'Yearly Emission'!CI38)</f>
        <v>0</v>
      </c>
      <c r="CM62">
        <f>SUM('Yearly Emission'!CJ$24:'Yearly Emission'!CJ38)</f>
        <v>30570</v>
      </c>
      <c r="CN62">
        <f>SUM('Yearly Emission'!CK$24:'Yearly Emission'!CK38)</f>
        <v>0</v>
      </c>
      <c r="CO62">
        <f>SUM('Yearly Emission'!CL$24:'Yearly Emission'!CL38)</f>
        <v>0</v>
      </c>
      <c r="CP62">
        <f>SUM('Yearly Emission'!CM$24:'Yearly Emission'!CM38)</f>
        <v>0</v>
      </c>
      <c r="CQ62">
        <f>SUM('Yearly Emission'!CN$24:'Yearly Emission'!CN38)</f>
        <v>0</v>
      </c>
      <c r="CR62">
        <f>SUM('Yearly Emission'!CO$24:'Yearly Emission'!CO38)</f>
        <v>0</v>
      </c>
      <c r="CS62">
        <f>SUM('Yearly Emission'!CP$24:'Yearly Emission'!CP38)</f>
        <v>0</v>
      </c>
      <c r="CT62">
        <f>SUM('Yearly Emission'!CQ$24:'Yearly Emission'!CQ38)</f>
        <v>0</v>
      </c>
      <c r="CU62">
        <f>SUM('Yearly Emission'!CR$24:'Yearly Emission'!CR38)</f>
        <v>0</v>
      </c>
      <c r="CV62">
        <f>SUM('Yearly Emission'!CS$24:'Yearly Emission'!CS38)</f>
        <v>0</v>
      </c>
      <c r="CW62">
        <f>SUM('Yearly Emission'!CT$24:'Yearly Emission'!CT38)</f>
        <v>0</v>
      </c>
      <c r="CX62">
        <f>SUM('Yearly Emission'!CU$24:'Yearly Emission'!CU38)</f>
        <v>0</v>
      </c>
      <c r="CY62">
        <f>SUM('Yearly Emission'!CV$24:'Yearly Emission'!CV38)</f>
        <v>0</v>
      </c>
      <c r="CZ62">
        <f>SUM('Yearly Emission'!CW$24:'Yearly Emission'!CW38)</f>
        <v>0</v>
      </c>
      <c r="DA62">
        <f>SUM('Yearly Emission'!CX$24:'Yearly Emission'!CX38)</f>
        <v>0</v>
      </c>
      <c r="DB62">
        <f>SUM('Yearly Emission'!CY$24:'Yearly Emission'!CY38)</f>
        <v>0</v>
      </c>
      <c r="DC62">
        <f>SUM('Yearly Emission'!CZ$24:'Yearly Emission'!CZ38)</f>
        <v>0</v>
      </c>
      <c r="DD62">
        <f>SUM('Yearly Emission'!DA$24:'Yearly Emission'!DA38)</f>
        <v>0</v>
      </c>
      <c r="DE62">
        <f>SUM('Yearly Emission'!DB$24:'Yearly Emission'!DB38)</f>
        <v>3650481829.3849635</v>
      </c>
      <c r="DF62">
        <f>SUM('Yearly Emission'!DC$24:'Yearly Emission'!DC38)</f>
        <v>1222905442.6564517</v>
      </c>
      <c r="DG62">
        <f>SUM('Yearly Emission'!DD$24:'Yearly Emission'!DD38)</f>
        <v>332000384.78932017</v>
      </c>
      <c r="DH62">
        <f>SUM('Yearly Emission'!DE$24:'Yearly Emission'!DE38)</f>
        <v>164760028.47921419</v>
      </c>
      <c r="DI62">
        <f>SUM('Yearly Emission'!DF$24:'Yearly Emission'!DF38)</f>
        <v>1764484820.7257082</v>
      </c>
      <c r="DJ62">
        <f>SUM('Yearly Emission'!DG$24:'Yearly Emission'!DG38)</f>
        <v>124345639.54501623</v>
      </c>
      <c r="DK62">
        <f>SUM('Yearly Emission'!DH$24:'Yearly Emission'!DH38)</f>
        <v>179473497.87660757</v>
      </c>
      <c r="DL62">
        <f>SUM('Yearly Emission'!DI$24:'Yearly Emission'!DI38)</f>
        <v>608197907.88101995</v>
      </c>
      <c r="DM62">
        <f>SUM('Yearly Emission'!DJ$24:'Yearly Emission'!DJ38)</f>
        <v>3221254842.4175501</v>
      </c>
      <c r="DN62">
        <f>SUM('Yearly Emission'!DK$24:'Yearly Emission'!DK38)</f>
        <v>409269884.38386494</v>
      </c>
      <c r="DO62">
        <f>SUM('Yearly Emission'!DL$24:'Yearly Emission'!DL38)</f>
        <v>707118257.27284002</v>
      </c>
      <c r="DP62">
        <f>SUM('Yearly Emission'!DM$24:'Yearly Emission'!DM38)</f>
        <v>97429979.288354352</v>
      </c>
      <c r="DQ62">
        <f>SUM('Yearly Emission'!DN$24:'Yearly Emission'!DN38)</f>
        <v>236126501.60433903</v>
      </c>
      <c r="DR62">
        <f>SUM('Yearly Emission'!DO$24:'Yearly Emission'!DO38)</f>
        <v>335955917.56160957</v>
      </c>
      <c r="DS62">
        <f>SUM('Yearly Emission'!DP$24:'Yearly Emission'!DP38)</f>
        <v>202157937.31163034</v>
      </c>
      <c r="DT62">
        <f>SUM('Yearly Emission'!DQ$24:'Yearly Emission'!DQ38)</f>
        <v>929653713.84828401</v>
      </c>
      <c r="DU62">
        <f>SUM('Yearly Emission'!DR$24:'Yearly Emission'!DR38)</f>
        <v>0</v>
      </c>
      <c r="DV62">
        <f>SUM('Yearly Emission'!DS$24:'Yearly Emission'!DS38)</f>
        <v>7000665666.6389427</v>
      </c>
      <c r="DW62">
        <f>SUM('Yearly Emission'!DT$24:'Yearly Emission'!DT38)</f>
        <v>2241166667.4038248</v>
      </c>
      <c r="DX62">
        <f>SUM('Yearly Emission'!DU$24:'Yearly Emission'!DU38)</f>
        <v>481565778.57498997</v>
      </c>
      <c r="DY62">
        <f>SUM('Yearly Emission'!DV$24:'Yearly Emission'!DV38)</f>
        <v>309343422.10844719</v>
      </c>
      <c r="DZ62">
        <f>SUM('Yearly Emission'!DW$24:'Yearly Emission'!DW38)</f>
        <v>3473743013.3269062</v>
      </c>
      <c r="EA62">
        <f>SUM('Yearly Emission'!DX$24:'Yearly Emission'!DX38)</f>
        <v>248606909.43999887</v>
      </c>
      <c r="EB62">
        <f>SUM('Yearly Emission'!DY$24:'Yearly Emission'!DY38)</f>
        <v>339306607.15612656</v>
      </c>
      <c r="EC62">
        <f>SUM('Yearly Emission'!DZ$24:'Yearly Emission'!DZ38)</f>
        <v>1216395815.7620397</v>
      </c>
      <c r="ED62">
        <f>SUM('Yearly Emission'!EA$24:'Yearly Emission'!EA38)</f>
        <v>6442509684.835084</v>
      </c>
      <c r="EE62">
        <f>SUM('Yearly Emission'!EB$24:'Yearly Emission'!EB38)</f>
        <v>818539768.76772857</v>
      </c>
      <c r="EF62">
        <f>SUM('Yearly Emission'!EC$24:'Yearly Emission'!EC38)</f>
        <v>1339426244.7463584</v>
      </c>
      <c r="EG62">
        <f>SUM('Yearly Emission'!ED$24:'Yearly Emission'!ED38)</f>
        <v>194840499.86442262</v>
      </c>
      <c r="EH62">
        <f>SUM('Yearly Emission'!EE$24:'Yearly Emission'!EE38)</f>
        <v>471909386.41654843</v>
      </c>
      <c r="EI62">
        <f>SUM('Yearly Emission'!EF$24:'Yearly Emission'!EF38)</f>
        <v>591031540.61436284</v>
      </c>
      <c r="EJ62">
        <f>SUM('Yearly Emission'!EG$24:'Yearly Emission'!EG38)</f>
        <v>403955203.61383808</v>
      </c>
      <c r="EK62">
        <f>SUM('Yearly Emission'!EH$24:'Yearly Emission'!EH38)</f>
        <v>1759942093.7174644</v>
      </c>
      <c r="EL62">
        <f>SUM('Yearly Emission'!EI$24:'Yearly Emission'!EI38)</f>
        <v>0</v>
      </c>
      <c r="EM62">
        <f>SUM('Yearly Emission'!EJ$24:'Yearly Emission'!EJ38)</f>
        <v>7710142775.6500874</v>
      </c>
      <c r="EN62">
        <f>SUM('Yearly Emission'!EK$24:'Yearly Emission'!EK38)</f>
        <v>2315355986.8564701</v>
      </c>
      <c r="EO62">
        <f>SUM('Yearly Emission'!EL$24:'Yearly Emission'!EL38)</f>
        <v>586767743.08930624</v>
      </c>
      <c r="EP62">
        <f>SUM('Yearly Emission'!EM$24:'Yearly Emission'!EM38)</f>
        <v>359404644.4464649</v>
      </c>
      <c r="EQ62">
        <f>SUM('Yearly Emission'!EN$24:'Yearly Emission'!EN38)</f>
        <v>4283542813.6605554</v>
      </c>
      <c r="ER62">
        <f>SUM('Yearly Emission'!EO$24:'Yearly Emission'!EO38)</f>
        <v>370353812.88309079</v>
      </c>
      <c r="ES62">
        <f>SUM('Yearly Emission'!EP$24:'Yearly Emission'!EP38)</f>
        <v>402200563.22114134</v>
      </c>
      <c r="ET62">
        <f>SUM('Yearly Emission'!EQ$24:'Yearly Emission'!EQ38)</f>
        <v>1597641303.64663</v>
      </c>
      <c r="EU62">
        <f>SUM('Yearly Emission'!ER$24:'Yearly Emission'!ER38)</f>
        <v>8478869111.0648031</v>
      </c>
      <c r="EV62">
        <f>SUM('Yearly Emission'!ES$24:'Yearly Emission'!ES38)</f>
        <v>1156175327.6996441</v>
      </c>
      <c r="EW62">
        <f>SUM('Yearly Emission'!ET$24:'Yearly Emission'!ET38)</f>
        <v>1771747040.8948514</v>
      </c>
      <c r="EX62">
        <f>SUM('Yearly Emission'!EU$24:'Yearly Emission'!EU38)</f>
        <v>275268742.41385794</v>
      </c>
      <c r="EY62">
        <f>SUM('Yearly Emission'!EV$24:'Yearly Emission'!EV38)</f>
        <v>606992148.58429182</v>
      </c>
      <c r="EZ62">
        <f>SUM('Yearly Emission'!EW$24:'Yearly Emission'!EW38)</f>
        <v>771513841.68441761</v>
      </c>
      <c r="FA62">
        <f>SUM('Yearly Emission'!EX$24:'Yearly Emission'!EX38)</f>
        <v>537501751.58093607</v>
      </c>
      <c r="FB62">
        <f>SUM('Yearly Emission'!EY$24:'Yearly Emission'!EY38)</f>
        <v>2342698921.1353641</v>
      </c>
      <c r="FC62">
        <f>SUM('Yearly Emission'!EZ$24:'Yearly Emission'!EZ38)</f>
        <v>0</v>
      </c>
      <c r="FD62">
        <f>SUM('Yearly Emission'!FA$24:'Yearly Emission'!FA38)</f>
        <v>8190939718.2690363</v>
      </c>
      <c r="FE62">
        <f>SUM('Yearly Emission'!FB$24:'Yearly Emission'!FB38)</f>
        <v>2374119318.1841812</v>
      </c>
      <c r="FF62">
        <f>SUM('Yearly Emission'!FC$24:'Yearly Emission'!FC38)</f>
        <v>666795676.54817712</v>
      </c>
      <c r="FG62">
        <f>SUM('Yearly Emission'!FD$24:'Yearly Emission'!FD38)</f>
        <v>393576059.30646253</v>
      </c>
      <c r="FH62">
        <f>SUM('Yearly Emission'!FE$24:'Yearly Emission'!FE38)</f>
        <v>4871186485.5686131</v>
      </c>
      <c r="FI62">
        <f>SUM('Yearly Emission'!FF$24:'Yearly Emission'!FF38)</f>
        <v>426791840.47172421</v>
      </c>
      <c r="FJ62">
        <f>SUM('Yearly Emission'!FG$24:'Yearly Emission'!FG38)</f>
        <v>423501958.42809337</v>
      </c>
      <c r="FK62">
        <f>SUM('Yearly Emission'!FH$24:'Yearly Emission'!FH38)</f>
        <v>1711264670.1538849</v>
      </c>
      <c r="FL62">
        <f>SUM('Yearly Emission'!FI$24:'Yearly Emission'!FI38)</f>
        <v>9529008793.6356335</v>
      </c>
      <c r="FM62">
        <f>SUM('Yearly Emission'!FJ$24:'Yearly Emission'!FJ38)</f>
        <v>1236007944.4157815</v>
      </c>
      <c r="FN62">
        <f>SUM('Yearly Emission'!FK$24:'Yearly Emission'!FK38)</f>
        <v>2056544949.6684482</v>
      </c>
      <c r="FO62">
        <f>SUM('Yearly Emission'!FL$24:'Yearly Emission'!FL38)</f>
        <v>291127365.74674565</v>
      </c>
      <c r="FP62">
        <f>SUM('Yearly Emission'!FM$24:'Yearly Emission'!FM38)</f>
        <v>639497174.86686563</v>
      </c>
      <c r="FQ62">
        <f>SUM('Yearly Emission'!FN$24:'Yearly Emission'!FN38)</f>
        <v>899407597.52007592</v>
      </c>
      <c r="FR62">
        <f>SUM('Yearly Emission'!FO$24:'Yearly Emission'!FO38)</f>
        <v>614122943.56347954</v>
      </c>
      <c r="FS62">
        <f>SUM('Yearly Emission'!FP$24:'Yearly Emission'!FP38)</f>
        <v>2777791918.1387897</v>
      </c>
      <c r="FT62">
        <f>SUM('Yearly Emission'!FQ$24:'Yearly Emission'!FQ38)</f>
        <v>0</v>
      </c>
      <c r="FU62">
        <f>SUM('Yearly Emission'!FR$24:'Yearly Emission'!FR38)</f>
        <v>0</v>
      </c>
      <c r="FV62">
        <f>SUM('Yearly Emission'!FS$24:'Yearly Emission'!FS38)</f>
        <v>30570</v>
      </c>
      <c r="FW62">
        <f>SUM('Yearly Emission'!FT$24:'Yearly Emission'!FT38)</f>
        <v>0</v>
      </c>
      <c r="FX62">
        <f>SUM('Yearly Emission'!FU$24:'Yearly Emission'!FU38)</f>
        <v>0</v>
      </c>
      <c r="FY62">
        <f>SUM('Yearly Emission'!FV$24:'Yearly Emission'!FV38)</f>
        <v>0</v>
      </c>
      <c r="FZ62">
        <f>SUM('Yearly Emission'!FW$24:'Yearly Emission'!FW38)</f>
        <v>0</v>
      </c>
      <c r="GA62">
        <f>SUM('Yearly Emission'!FX$24:'Yearly Emission'!FX38)</f>
        <v>0</v>
      </c>
      <c r="GB62">
        <f>SUM('Yearly Emission'!FY$24:'Yearly Emission'!FY38)</f>
        <v>0</v>
      </c>
      <c r="GC62">
        <f>SUM('Yearly Emission'!FZ$24:'Yearly Emission'!FZ38)</f>
        <v>0</v>
      </c>
      <c r="GD62">
        <f>SUM('Yearly Emission'!GA$24:'Yearly Emission'!GA38)</f>
        <v>0</v>
      </c>
      <c r="GE62">
        <f>SUM('Yearly Emission'!GB$24:'Yearly Emission'!GB38)</f>
        <v>0</v>
      </c>
      <c r="GF62">
        <f>SUM('Yearly Emission'!GC$24:'Yearly Emission'!GC38)</f>
        <v>0</v>
      </c>
      <c r="GG62">
        <f>SUM('Yearly Emission'!GD$24:'Yearly Emission'!GD38)</f>
        <v>0</v>
      </c>
      <c r="GH62">
        <f>SUM('Yearly Emission'!GE$24:'Yearly Emission'!GE38)</f>
        <v>0</v>
      </c>
      <c r="GI62">
        <f>SUM('Yearly Emission'!GF$24:'Yearly Emission'!GF38)</f>
        <v>0</v>
      </c>
      <c r="GJ62">
        <f>SUM('Yearly Emission'!GG$24:'Yearly Emission'!GG38)</f>
        <v>0</v>
      </c>
      <c r="GK62">
        <f>SUM('Yearly Emission'!GH$24:'Yearly Emission'!GH38)</f>
        <v>0</v>
      </c>
      <c r="GL62">
        <f>SUM('Yearly Emission'!GI$24:'Yearly Emission'!GI38)</f>
        <v>0</v>
      </c>
      <c r="GM62">
        <f>SUM('Yearly Emission'!GJ$24:'Yearly Emission'!GJ38)</f>
        <v>0</v>
      </c>
      <c r="GN62">
        <f>SUM('Yearly Emission'!GK$24:'Yearly Emission'!GK38)</f>
        <v>2944615238.1580706</v>
      </c>
      <c r="GO62">
        <f>SUM('Yearly Emission'!GL$24:'Yearly Emission'!GL38)</f>
        <v>1427303594.0626965</v>
      </c>
      <c r="GP62">
        <f>SUM('Yearly Emission'!GM$24:'Yearly Emission'!GM38)</f>
        <v>491039749.36333036</v>
      </c>
      <c r="GQ62">
        <f>SUM('Yearly Emission'!GN$24:'Yearly Emission'!GN38)</f>
        <v>213763555.85459512</v>
      </c>
      <c r="GR62">
        <f>SUM('Yearly Emission'!GO$24:'Yearly Emission'!GO38)</f>
        <v>1590088896.6476064</v>
      </c>
      <c r="GS62">
        <f>SUM('Yearly Emission'!GP$24:'Yearly Emission'!GP38)</f>
        <v>125179700.66105255</v>
      </c>
      <c r="GT62">
        <f>SUM('Yearly Emission'!GQ$24:'Yearly Emission'!GQ38)</f>
        <v>217609435.01504076</v>
      </c>
      <c r="GU62">
        <f>SUM('Yearly Emission'!GR$24:'Yearly Emission'!GR38)</f>
        <v>1192707632.8624275</v>
      </c>
      <c r="GV62">
        <f>SUM('Yearly Emission'!GS$24:'Yearly Emission'!GS38)</f>
        <v>3915540001.0621548</v>
      </c>
      <c r="GW62">
        <f>SUM('Yearly Emission'!GT$24:'Yearly Emission'!GT38)</f>
        <v>590983953.52349508</v>
      </c>
      <c r="GX62">
        <f>SUM('Yearly Emission'!GU$24:'Yearly Emission'!GU38)</f>
        <v>603983787.9772296</v>
      </c>
      <c r="GY62">
        <f>SUM('Yearly Emission'!GV$24:'Yearly Emission'!GV38)</f>
        <v>173461185.10694811</v>
      </c>
      <c r="GZ62">
        <f>SUM('Yearly Emission'!GW$24:'Yearly Emission'!GW38)</f>
        <v>246455133.3365072</v>
      </c>
      <c r="HA62">
        <f>SUM('Yearly Emission'!GX$24:'Yearly Emission'!GX38)</f>
        <v>385698722.83683461</v>
      </c>
      <c r="HB62">
        <f>SUM('Yearly Emission'!GY$24:'Yearly Emission'!GY38)</f>
        <v>260916543.37056509</v>
      </c>
      <c r="HC62">
        <f>SUM('Yearly Emission'!GZ$24:'Yearly Emission'!GZ38)</f>
        <v>1583729489.07846</v>
      </c>
      <c r="HD62">
        <f>SUM('Yearly Emission'!HA$24:'Yearly Emission'!HA38)</f>
        <v>0</v>
      </c>
      <c r="HE62">
        <f>SUM('Yearly Emission'!HB$24:'Yearly Emission'!HB38)</f>
        <v>4424253988.5084724</v>
      </c>
      <c r="HF62">
        <f>SUM('Yearly Emission'!HC$24:'Yearly Emission'!HC38)</f>
        <v>2844420501.8704634</v>
      </c>
      <c r="HG62">
        <f>SUM('Yearly Emission'!HD$24:'Yearly Emission'!HD38)</f>
        <v>824653840.20679319</v>
      </c>
      <c r="HH62">
        <f>SUM('Yearly Emission'!HE$24:'Yearly Emission'!HE38)</f>
        <v>367276834.21326917</v>
      </c>
      <c r="HI62">
        <f>SUM('Yearly Emission'!HF$24:'Yearly Emission'!HF38)</f>
        <v>3159984913.1878552</v>
      </c>
      <c r="HJ62">
        <f>SUM('Yearly Emission'!HG$24:'Yearly Emission'!HG38)</f>
        <v>248470332.08584064</v>
      </c>
      <c r="HK62">
        <f>SUM('Yearly Emission'!HH$24:'Yearly Emission'!HH38)</f>
        <v>435218870.03008097</v>
      </c>
      <c r="HL62">
        <f>SUM('Yearly Emission'!HI$24:'Yearly Emission'!HI38)</f>
        <v>2383407697.2018123</v>
      </c>
      <c r="HM62">
        <f>SUM('Yearly Emission'!HJ$24:'Yearly Emission'!HJ38)</f>
        <v>7831080002.1243048</v>
      </c>
      <c r="HN62">
        <f>SUM('Yearly Emission'!HK$24:'Yearly Emission'!HK38)</f>
        <v>1181967907.0469916</v>
      </c>
      <c r="HO62">
        <f>SUM('Yearly Emission'!HL$24:'Yearly Emission'!HL38)</f>
        <v>883597185.90659988</v>
      </c>
      <c r="HP62">
        <f>SUM('Yearly Emission'!HM$24:'Yearly Emission'!HM38)</f>
        <v>346835940.81950039</v>
      </c>
      <c r="HQ62">
        <f>SUM('Yearly Emission'!HN$24:'Yearly Emission'!HN38)</f>
        <v>492910266.67301434</v>
      </c>
      <c r="HR62">
        <f>SUM('Yearly Emission'!HO$24:'Yearly Emission'!HO38)</f>
        <v>770532316.56471467</v>
      </c>
      <c r="HS62">
        <f>SUM('Yearly Emission'!HP$24:'Yearly Emission'!HP38)</f>
        <v>521797472.94668782</v>
      </c>
      <c r="HT62">
        <f>SUM('Yearly Emission'!HQ$24:'Yearly Emission'!HQ38)</f>
        <v>3167458978.1569242</v>
      </c>
      <c r="HU62">
        <f>SUM('Yearly Emission'!HR$24:'Yearly Emission'!HR38)</f>
        <v>0</v>
      </c>
      <c r="HV62">
        <f>SUM('Yearly Emission'!HS$24:'Yearly Emission'!HS38)</f>
        <v>5415896081.9335947</v>
      </c>
      <c r="HW62">
        <f>SUM('Yearly Emission'!HT$24:'Yearly Emission'!HT38)</f>
        <v>3473241075.9889817</v>
      </c>
      <c r="HX62">
        <f>SUM('Yearly Emission'!HU$24:'Yearly Emission'!HU38)</f>
        <v>893407398.58110631</v>
      </c>
      <c r="HY62">
        <f>SUM('Yearly Emission'!HV$24:'Yearly Emission'!HV38)</f>
        <v>411528281.12594384</v>
      </c>
      <c r="HZ62">
        <f>SUM('Yearly Emission'!HW$24:'Yearly Emission'!HW38)</f>
        <v>3741723844.3357291</v>
      </c>
      <c r="IA62">
        <f>SUM('Yearly Emission'!HX$24:'Yearly Emission'!HX38)</f>
        <v>367702157.29322445</v>
      </c>
      <c r="IB62">
        <f>SUM('Yearly Emission'!HY$24:'Yearly Emission'!HY38)</f>
        <v>603453120.17889261</v>
      </c>
      <c r="IC62">
        <f>SUM('Yearly Emission'!HZ$24:'Yearly Emission'!HZ38)</f>
        <v>2774108366.0465074</v>
      </c>
      <c r="ID62">
        <f>SUM('Yearly Emission'!IA$24:'Yearly Emission'!IA38)</f>
        <v>9633341458.2135487</v>
      </c>
      <c r="IE62">
        <f>SUM('Yearly Emission'!IB$24:'Yearly Emission'!IB38)</f>
        <v>1586310520.8635342</v>
      </c>
      <c r="IF62">
        <f>SUM('Yearly Emission'!IC$24:'Yearly Emission'!IC38)</f>
        <v>1029157397.7454126</v>
      </c>
      <c r="IG62">
        <f>SUM('Yearly Emission'!ID$24:'Yearly Emission'!ID38)</f>
        <v>514022282.61746913</v>
      </c>
      <c r="IH62">
        <f>SUM('Yearly Emission'!IE$24:'Yearly Emission'!IE38)</f>
        <v>696581346.13900435</v>
      </c>
      <c r="II62">
        <f>SUM('Yearly Emission'!IF$24:'Yearly Emission'!IF38)</f>
        <v>937411222.96024394</v>
      </c>
      <c r="IJ62">
        <f>SUM('Yearly Emission'!IG$24:'Yearly Emission'!IG38)</f>
        <v>686537422.19345415</v>
      </c>
      <c r="IK62">
        <f>SUM('Yearly Emission'!IH$24:'Yearly Emission'!IH38)</f>
        <v>4464908135.5919123</v>
      </c>
      <c r="IL62">
        <f>SUM('Yearly Emission'!II$24:'Yearly Emission'!II38)</f>
        <v>0</v>
      </c>
      <c r="IM62">
        <f>SUM('Yearly Emission'!IJ$24:'Yearly Emission'!IJ38)</f>
        <v>6108585527.2543745</v>
      </c>
      <c r="IN62">
        <f>SUM('Yearly Emission'!IK$24:'Yearly Emission'!IK38)</f>
        <v>3701918860.4632392</v>
      </c>
      <c r="IO62">
        <f>SUM('Yearly Emission'!IL$24:'Yearly Emission'!IL38)</f>
        <v>959398474.22341979</v>
      </c>
      <c r="IP62">
        <f>SUM('Yearly Emission'!IM$24:'Yearly Emission'!IM38)</f>
        <v>440168870.04787767</v>
      </c>
      <c r="IQ62">
        <f>SUM('Yearly Emission'!IN$24:'Yearly Emission'!IN38)</f>
        <v>4072733397.3532438</v>
      </c>
      <c r="IR62">
        <f>SUM('Yearly Emission'!IO$24:'Yearly Emission'!IO38)</f>
        <v>432419198.7662527</v>
      </c>
      <c r="IS62">
        <f>SUM('Yearly Emission'!IP$24:'Yearly Emission'!IP38)</f>
        <v>620820683.57519531</v>
      </c>
      <c r="IT62">
        <f>SUM('Yearly Emission'!IQ$24:'Yearly Emission'!IQ38)</f>
        <v>2942610570.8954477</v>
      </c>
      <c r="IU62">
        <f>SUM('Yearly Emission'!IR$24:'Yearly Emission'!IR38)</f>
        <v>10352914746.091156</v>
      </c>
      <c r="IV62">
        <f>SUM('Yearly Emission'!IS$24:'Yearly Emission'!IS38)</f>
        <v>1706357836.5930762</v>
      </c>
      <c r="IW62">
        <f>SUM('Yearly Emission'!IT$24:'Yearly Emission'!IT38)</f>
        <v>1121040768.7850618</v>
      </c>
      <c r="IX62">
        <f>SUM('Yearly Emission'!IU$24:'Yearly Emission'!IU38)</f>
        <v>563878820.8679167</v>
      </c>
      <c r="IY62">
        <f>SUM('Yearly Emission'!IV$24:'Yearly Emission'!IV38)</f>
        <v>741341700.71261537</v>
      </c>
      <c r="IZ62">
        <f>SUM('Yearly Emission'!IW$24:'Yearly Emission'!IW38)</f>
        <v>1036726040.112762</v>
      </c>
      <c r="JA62">
        <f>SUM('Yearly Emission'!IX$24:'Yearly Emission'!IX38)</f>
        <v>757837820.33064413</v>
      </c>
      <c r="JB62">
        <f>SUM('Yearly Emission'!IY$24:'Yearly Emission'!IY38)</f>
        <v>4743996142.1696472</v>
      </c>
    </row>
    <row r="63" spans="1:262" x14ac:dyDescent="0.25">
      <c r="D63">
        <v>2046</v>
      </c>
      <c r="E63">
        <f>SUM('Yearly Emission'!B$26:'Yearly Emission'!B39)</f>
        <v>0</v>
      </c>
      <c r="F63">
        <f>SUM('Yearly Emission'!C$26:'Yearly Emission'!C39)</f>
        <v>0</v>
      </c>
      <c r="G63">
        <f>SUM('Yearly Emission'!D$26:'Yearly Emission'!D39)</f>
        <v>0</v>
      </c>
      <c r="H63">
        <f>SUM('Yearly Emission'!E$26:'Yearly Emission'!E39)</f>
        <v>0</v>
      </c>
      <c r="I63">
        <f>SUM('Yearly Emission'!F$26:'Yearly Emission'!F39)</f>
        <v>0</v>
      </c>
      <c r="J63">
        <f>SUM('Yearly Emission'!G$26:'Yearly Emission'!G39)</f>
        <v>0</v>
      </c>
      <c r="K63">
        <f>SUM('Yearly Emission'!H$26:'Yearly Emission'!H39)</f>
        <v>0</v>
      </c>
      <c r="L63">
        <f>SUM('Yearly Emission'!I$26:'Yearly Emission'!I39)</f>
        <v>0</v>
      </c>
      <c r="M63">
        <f>SUM('Yearly Emission'!J$26:'Yearly Emission'!J39)</f>
        <v>0</v>
      </c>
      <c r="N63">
        <f>SUM('Yearly Emission'!K$26:'Yearly Emission'!K39)</f>
        <v>0</v>
      </c>
      <c r="O63">
        <f>SUM('Yearly Emission'!L$26:'Yearly Emission'!L39)</f>
        <v>0</v>
      </c>
      <c r="P63">
        <f>SUM('Yearly Emission'!M$26:'Yearly Emission'!M39)</f>
        <v>0</v>
      </c>
      <c r="Q63">
        <f>SUM('Yearly Emission'!N$26:'Yearly Emission'!N39)</f>
        <v>0</v>
      </c>
      <c r="R63">
        <f>SUM('Yearly Emission'!O$26:'Yearly Emission'!O39)</f>
        <v>0</v>
      </c>
      <c r="S63">
        <f>SUM('Yearly Emission'!P$26:'Yearly Emission'!P39)</f>
        <v>0</v>
      </c>
      <c r="T63">
        <f>SUM('Yearly Emission'!Q$26:'Yearly Emission'!Q39)</f>
        <v>0</v>
      </c>
      <c r="V63">
        <f>SUM('Yearly Emission'!S$24:'Yearly Emission'!S39)</f>
        <v>1208666090.3567169</v>
      </c>
      <c r="W63">
        <f>SUM('Yearly Emission'!T$24:'Yearly Emission'!T39)</f>
        <v>1128127511.8946698</v>
      </c>
      <c r="X63">
        <f>SUM('Yearly Emission'!U$24:'Yearly Emission'!U39)</f>
        <v>357292793.13222796</v>
      </c>
      <c r="Y63">
        <f>SUM('Yearly Emission'!V$24:'Yearly Emission'!V39)</f>
        <v>164197768.22909364</v>
      </c>
      <c r="Z63">
        <f>SUM('Yearly Emission'!W$24:'Yearly Emission'!W39)</f>
        <v>1503434731.4639504</v>
      </c>
      <c r="AA63">
        <f>SUM('Yearly Emission'!X$24:'Yearly Emission'!X39)</f>
        <v>88822938.026733324</v>
      </c>
      <c r="AB63">
        <f>SUM('Yearly Emission'!Y$24:'Yearly Emission'!Y39)</f>
        <v>158687713.14626423</v>
      </c>
      <c r="AC63">
        <f>SUM('Yearly Emission'!Z$24:'Yearly Emission'!Z39)</f>
        <v>488571495.47412103</v>
      </c>
      <c r="AD63">
        <f>SUM('Yearly Emission'!AA$24:'Yearly Emission'!AA39)</f>
        <v>2785712798.7555013</v>
      </c>
      <c r="AE63">
        <f>SUM('Yearly Emission'!AB$24:'Yearly Emission'!AB39)</f>
        <v>393837385.66978747</v>
      </c>
      <c r="AF63">
        <f>SUM('Yearly Emission'!AC$24:'Yearly Emission'!AC39)</f>
        <v>417386281.65213335</v>
      </c>
      <c r="AG63">
        <f>SUM('Yearly Emission'!AD$24:'Yearly Emission'!AD39)</f>
        <v>70139779.235588476</v>
      </c>
      <c r="AH63">
        <f>SUM('Yearly Emission'!AE$24:'Yearly Emission'!AE39)</f>
        <v>195603841.36500373</v>
      </c>
      <c r="AI63">
        <f>SUM('Yearly Emission'!AF$24:'Yearly Emission'!AF39)</f>
        <v>255370667.15891978</v>
      </c>
      <c r="AJ63">
        <f>SUM('Yearly Emission'!AG$24:'Yearly Emission'!AG39)</f>
        <v>156743241.92026517</v>
      </c>
      <c r="AK63">
        <f>SUM('Yearly Emission'!AH$24:'Yearly Emission'!AH39)</f>
        <v>871409446.7826165</v>
      </c>
      <c r="AL63">
        <f>SUM('Yearly Emission'!AI$24:'Yearly Emission'!AI39)</f>
        <v>0</v>
      </c>
      <c r="AM63">
        <f>SUM('Yearly Emission'!AJ$24:'Yearly Emission'!AJ39)</f>
        <v>2104029524.5250487</v>
      </c>
      <c r="AN63">
        <f>SUM('Yearly Emission'!AK$24:'Yearly Emission'!AK39)</f>
        <v>2256040521.2862406</v>
      </c>
      <c r="AO63">
        <f>SUM('Yearly Emission'!AL$24:'Yearly Emission'!AL39)</f>
        <v>691574412.66431367</v>
      </c>
      <c r="AP63">
        <f>SUM('Yearly Emission'!AM$24:'Yearly Emission'!AM39)</f>
        <v>327475602.73245788</v>
      </c>
      <c r="AQ63">
        <f>SUM('Yearly Emission'!AN$24:'Yearly Emission'!AN39)</f>
        <v>2680580991.8063412</v>
      </c>
      <c r="AR63">
        <f>SUM('Yearly Emission'!AO$24:'Yearly Emission'!AO39)</f>
        <v>177645876.05346671</v>
      </c>
      <c r="AS63">
        <f>SUM('Yearly Emission'!AP$24:'Yearly Emission'!AP39)</f>
        <v>310070798.72056293</v>
      </c>
      <c r="AT63">
        <f>SUM('Yearly Emission'!AQ$24:'Yearly Emission'!AQ39)</f>
        <v>976671712.19435024</v>
      </c>
      <c r="AU63">
        <f>SUM('Yearly Emission'!AR$24:'Yearly Emission'!AR39)</f>
        <v>5512759208.6621914</v>
      </c>
      <c r="AV63">
        <f>SUM('Yearly Emission'!AS$24:'Yearly Emission'!AS39)</f>
        <v>787674771.33957398</v>
      </c>
      <c r="AW63">
        <f>SUM('Yearly Emission'!AT$24:'Yearly Emission'!AT39)</f>
        <v>834772563.30426526</v>
      </c>
      <c r="AX63">
        <f>SUM('Yearly Emission'!AU$24:'Yearly Emission'!AU39)</f>
        <v>140260413.97829625</v>
      </c>
      <c r="AY63">
        <f>SUM('Yearly Emission'!AV$24:'Yearly Emission'!AV39)</f>
        <v>391207682.73000771</v>
      </c>
      <c r="AZ63">
        <f>SUM('Yearly Emission'!AW$24:'Yearly Emission'!AW39)</f>
        <v>510741334.31783986</v>
      </c>
      <c r="BA63">
        <f>SUM('Yearly Emission'!AX$24:'Yearly Emission'!AX39)</f>
        <v>313486483.8405304</v>
      </c>
      <c r="BB63">
        <f>SUM('Yearly Emission'!AY$24:'Yearly Emission'!AY39)</f>
        <v>1742788984.3412797</v>
      </c>
      <c r="BC63">
        <f>SUM('Yearly Emission'!AZ$24:'Yearly Emission'!AZ39)</f>
        <v>0</v>
      </c>
      <c r="BD63">
        <f>SUM('Yearly Emission'!BA$24:'Yearly Emission'!BA39)</f>
        <v>2797375291.1897683</v>
      </c>
      <c r="BE63">
        <f>SUM('Yearly Emission'!BB$24:'Yearly Emission'!BB39)</f>
        <v>3064231201.2962632</v>
      </c>
      <c r="BF63">
        <f>SUM('Yearly Emission'!BC$24:'Yearly Emission'!BC39)</f>
        <v>839272092.03900552</v>
      </c>
      <c r="BG63">
        <f>SUM('Yearly Emission'!BD$24:'Yearly Emission'!BD39)</f>
        <v>394444353.14114207</v>
      </c>
      <c r="BH63">
        <f>SUM('Yearly Emission'!BE$24:'Yearly Emission'!BE39)</f>
        <v>3591985288.8795919</v>
      </c>
      <c r="BI63">
        <f>SUM('Yearly Emission'!BF$24:'Yearly Emission'!BF39)</f>
        <v>266463286.47208437</v>
      </c>
      <c r="BJ63">
        <f>SUM('Yearly Emission'!BG$24:'Yearly Emission'!BG39)</f>
        <v>424219499.72261328</v>
      </c>
      <c r="BK63">
        <f>SUM('Yearly Emission'!BH$24:'Yearly Emission'!BH39)</f>
        <v>1345653788.4728088</v>
      </c>
      <c r="BL63">
        <f>SUM('Yearly Emission'!BI$24:'Yearly Emission'!BI39)</f>
        <v>7454956221.7823172</v>
      </c>
      <c r="BM63">
        <f>SUM('Yearly Emission'!BJ$24:'Yearly Emission'!BJ39)</f>
        <v>1180174821.3721151</v>
      </c>
      <c r="BN63">
        <f>SUM('Yearly Emission'!BK$24:'Yearly Emission'!BK39)</f>
        <v>1133173124.899117</v>
      </c>
      <c r="BO63">
        <f>SUM('Yearly Emission'!BL$24:'Yearly Emission'!BL39)</f>
        <v>191041268.92108834</v>
      </c>
      <c r="BP63">
        <f>SUM('Yearly Emission'!BM$24:'Yearly Emission'!BM39)</f>
        <v>531910588.27316296</v>
      </c>
      <c r="BQ63">
        <f>SUM('Yearly Emission'!BN$24:'Yearly Emission'!BN39)</f>
        <v>724974121.78241336</v>
      </c>
      <c r="BR63">
        <f>SUM('Yearly Emission'!BO$24:'Yearly Emission'!BO39)</f>
        <v>470103578.38565832</v>
      </c>
      <c r="BS63">
        <f>SUM('Yearly Emission'!BP$24:'Yearly Emission'!BP39)</f>
        <v>2341788980.3900666</v>
      </c>
      <c r="BT63">
        <f>SUM('Yearly Emission'!BQ$24:'Yearly Emission'!BQ39)</f>
        <v>0</v>
      </c>
      <c r="BU63">
        <f>SUM('Yearly Emission'!BR$24:'Yearly Emission'!BR39)</f>
        <v>3353457562.0399785</v>
      </c>
      <c r="BV63">
        <f>SUM('Yearly Emission'!BS$24:'Yearly Emission'!BS39)</f>
        <v>3306822293.2913423</v>
      </c>
      <c r="BW63">
        <f>SUM('Yearly Emission'!BT$24:'Yearly Emission'!BT39)</f>
        <v>889026148.44285524</v>
      </c>
      <c r="BX63">
        <f>SUM('Yearly Emission'!BU$24:'Yearly Emission'!BU39)</f>
        <v>430077614.74857217</v>
      </c>
      <c r="BY63">
        <f>SUM('Yearly Emission'!BV$24:'Yearly Emission'!BV39)</f>
        <v>4238884081.6144028</v>
      </c>
      <c r="BZ63">
        <f>SUM('Yearly Emission'!BW$24:'Yearly Emission'!BW39)</f>
        <v>314245550.64461613</v>
      </c>
      <c r="CA63">
        <f>SUM('Yearly Emission'!BX$24:'Yearly Emission'!BX39)</f>
        <v>443067854.42949873</v>
      </c>
      <c r="CB63">
        <f>SUM('Yearly Emission'!BY$24:'Yearly Emission'!BY39)</f>
        <v>1485692260.0429454</v>
      </c>
      <c r="CC63">
        <f>SUM('Yearly Emission'!BZ$24:'Yearly Emission'!BZ39)</f>
        <v>8418927008.2479811</v>
      </c>
      <c r="CD63">
        <f>SUM('Yearly Emission'!CA$24:'Yearly Emission'!CA39)</f>
        <v>1314023455.9039111</v>
      </c>
      <c r="CE63">
        <f>SUM('Yearly Emission'!CB$24:'Yearly Emission'!CB39)</f>
        <v>1306063528.5398102</v>
      </c>
      <c r="CF63">
        <f>SUM('Yearly Emission'!CC$24:'Yearly Emission'!CC39)</f>
        <v>211250156.62655249</v>
      </c>
      <c r="CG63">
        <f>SUM('Yearly Emission'!CD$24:'Yearly Emission'!CD39)</f>
        <v>610500876.03442001</v>
      </c>
      <c r="CH63">
        <f>SUM('Yearly Emission'!CE$24:'Yearly Emission'!CE39)</f>
        <v>841425270.81258881</v>
      </c>
      <c r="CI63">
        <f>SUM('Yearly Emission'!CF$24:'Yearly Emission'!CF39)</f>
        <v>536410990.50549829</v>
      </c>
      <c r="CJ63">
        <f>SUM('Yearly Emission'!CG$24:'Yearly Emission'!CG39)</f>
        <v>2708353500.5155196</v>
      </c>
      <c r="CK63">
        <f>SUM('Yearly Emission'!CH$24:'Yearly Emission'!CH39)</f>
        <v>0</v>
      </c>
      <c r="CL63">
        <f>SUM('Yearly Emission'!CI$24:'Yearly Emission'!CI39)</f>
        <v>0</v>
      </c>
      <c r="CM63">
        <f>SUM('Yearly Emission'!CJ$24:'Yearly Emission'!CJ39)</f>
        <v>32616</v>
      </c>
      <c r="CN63">
        <f>SUM('Yearly Emission'!CK$24:'Yearly Emission'!CK39)</f>
        <v>0</v>
      </c>
      <c r="CO63">
        <f>SUM('Yearly Emission'!CL$24:'Yearly Emission'!CL39)</f>
        <v>0</v>
      </c>
      <c r="CP63">
        <f>SUM('Yearly Emission'!CM$24:'Yearly Emission'!CM39)</f>
        <v>0</v>
      </c>
      <c r="CQ63">
        <f>SUM('Yearly Emission'!CN$24:'Yearly Emission'!CN39)</f>
        <v>0</v>
      </c>
      <c r="CR63">
        <f>SUM('Yearly Emission'!CO$24:'Yearly Emission'!CO39)</f>
        <v>0</v>
      </c>
      <c r="CS63">
        <f>SUM('Yearly Emission'!CP$24:'Yearly Emission'!CP39)</f>
        <v>0</v>
      </c>
      <c r="CT63">
        <f>SUM('Yearly Emission'!CQ$24:'Yearly Emission'!CQ39)</f>
        <v>0</v>
      </c>
      <c r="CU63">
        <f>SUM('Yearly Emission'!CR$24:'Yearly Emission'!CR39)</f>
        <v>0</v>
      </c>
      <c r="CV63">
        <f>SUM('Yearly Emission'!CS$24:'Yearly Emission'!CS39)</f>
        <v>0</v>
      </c>
      <c r="CW63">
        <f>SUM('Yearly Emission'!CT$24:'Yearly Emission'!CT39)</f>
        <v>0</v>
      </c>
      <c r="CX63">
        <f>SUM('Yearly Emission'!CU$24:'Yearly Emission'!CU39)</f>
        <v>0</v>
      </c>
      <c r="CY63">
        <f>SUM('Yearly Emission'!CV$24:'Yearly Emission'!CV39)</f>
        <v>0</v>
      </c>
      <c r="CZ63">
        <f>SUM('Yearly Emission'!CW$24:'Yearly Emission'!CW39)</f>
        <v>0</v>
      </c>
      <c r="DA63">
        <f>SUM('Yearly Emission'!CX$24:'Yearly Emission'!CX39)</f>
        <v>0</v>
      </c>
      <c r="DB63">
        <f>SUM('Yearly Emission'!CY$24:'Yearly Emission'!CY39)</f>
        <v>0</v>
      </c>
      <c r="DC63">
        <f>SUM('Yearly Emission'!CZ$24:'Yearly Emission'!CZ39)</f>
        <v>0</v>
      </c>
      <c r="DD63">
        <f>SUM('Yearly Emission'!DA$24:'Yearly Emission'!DA39)</f>
        <v>0</v>
      </c>
      <c r="DE63">
        <f>SUM('Yearly Emission'!DB$24:'Yearly Emission'!DB39)</f>
        <v>3787672151.4294152</v>
      </c>
      <c r="DF63">
        <f>SUM('Yearly Emission'!DC$24:'Yearly Emission'!DC39)</f>
        <v>1235254093.6232488</v>
      </c>
      <c r="DG63">
        <f>SUM('Yearly Emission'!DD$24:'Yearly Emission'!DD39)</f>
        <v>358203687.67436266</v>
      </c>
      <c r="DH63">
        <f>SUM('Yearly Emission'!DE$24:'Yearly Emission'!DE39)</f>
        <v>177600140.15934393</v>
      </c>
      <c r="DI63">
        <f>SUM('Yearly Emission'!DF$24:'Yearly Emission'!DF39)</f>
        <v>1882827537.9278026</v>
      </c>
      <c r="DJ63">
        <f>SUM('Yearly Emission'!DG$24:'Yearly Emission'!DG39)</f>
        <v>136508001.44081804</v>
      </c>
      <c r="DK63">
        <f>SUM('Yearly Emission'!DH$24:'Yearly Emission'!DH39)</f>
        <v>192185389.86824349</v>
      </c>
      <c r="DL63">
        <f>SUM('Yearly Emission'!DI$24:'Yearly Emission'!DI39)</f>
        <v>630054725.50206065</v>
      </c>
      <c r="DM63">
        <f>SUM('Yearly Emission'!DJ$24:'Yearly Emission'!DJ39)</f>
        <v>3364979353.4329472</v>
      </c>
      <c r="DN63">
        <f>SUM('Yearly Emission'!DK$24:'Yearly Emission'!DK39)</f>
        <v>439095949.16073102</v>
      </c>
      <c r="DO63">
        <f>SUM('Yearly Emission'!DL$24:'Yearly Emission'!DL39)</f>
        <v>721101190.43241799</v>
      </c>
      <c r="DP63">
        <f>SUM('Yearly Emission'!DM$24:'Yearly Emission'!DM39)</f>
        <v>104966186.10740298</v>
      </c>
      <c r="DQ63">
        <f>SUM('Yearly Emission'!DN$24:'Yearly Emission'!DN39)</f>
        <v>250077242.30041882</v>
      </c>
      <c r="DR63">
        <f>SUM('Yearly Emission'!DO$24:'Yearly Emission'!DO39)</f>
        <v>342045434.39101923</v>
      </c>
      <c r="DS63">
        <f>SUM('Yearly Emission'!DP$24:'Yearly Emission'!DP39)</f>
        <v>211385270.48071396</v>
      </c>
      <c r="DT63">
        <f>SUM('Yearly Emission'!DQ$24:'Yearly Emission'!DQ39)</f>
        <v>963708199.81660652</v>
      </c>
      <c r="DU63">
        <f>SUM('Yearly Emission'!DR$24:'Yearly Emission'!DR39)</f>
        <v>0</v>
      </c>
      <c r="DV63">
        <f>SUM('Yearly Emission'!DS$24:'Yearly Emission'!DS39)</f>
        <v>7292248153.8729668</v>
      </c>
      <c r="DW63">
        <f>SUM('Yearly Emission'!DT$24:'Yearly Emission'!DT39)</f>
        <v>2272078600.0906267</v>
      </c>
      <c r="DX63">
        <f>SUM('Yearly Emission'!DU$24:'Yearly Emission'!DU39)</f>
        <v>507838465.81924629</v>
      </c>
      <c r="DY63">
        <f>SUM('Yearly Emission'!DV$24:'Yearly Emission'!DV39)</f>
        <v>335014423.92133659</v>
      </c>
      <c r="DZ63">
        <f>SUM('Yearly Emission'!DW$24:'Yearly Emission'!DW39)</f>
        <v>3710387887.2946262</v>
      </c>
      <c r="EA63">
        <f>SUM('Yearly Emission'!DX$24:'Yearly Emission'!DX39)</f>
        <v>272931538.40912265</v>
      </c>
      <c r="EB63">
        <f>SUM('Yearly Emission'!DY$24:'Yearly Emission'!DY39)</f>
        <v>364724614.31224847</v>
      </c>
      <c r="EC63">
        <f>SUM('Yearly Emission'!DZ$24:'Yearly Emission'!DZ39)</f>
        <v>1260109451.0041208</v>
      </c>
      <c r="ED63">
        <f>SUM('Yearly Emission'!EA$24:'Yearly Emission'!EA39)</f>
        <v>6729958706.8658781</v>
      </c>
      <c r="EE63">
        <f>SUM('Yearly Emission'!EB$24:'Yearly Emission'!EB39)</f>
        <v>878191898.32146049</v>
      </c>
      <c r="EF63">
        <f>SUM('Yearly Emission'!EC$24:'Yearly Emission'!EC39)</f>
        <v>1367023593.2724905</v>
      </c>
      <c r="EG63">
        <f>SUM('Yearly Emission'!ED$24:'Yearly Emission'!ED39)</f>
        <v>209912885.78643703</v>
      </c>
      <c r="EH63">
        <f>SUM('Yearly Emission'!EE$24:'Yearly Emission'!EE39)</f>
        <v>499810497.27612078</v>
      </c>
      <c r="EI63">
        <f>SUM('Yearly Emission'!EF$24:'Yearly Emission'!EF39)</f>
        <v>597186597.33750248</v>
      </c>
      <c r="EJ63">
        <f>SUM('Yearly Emission'!EG$24:'Yearly Emission'!EG39)</f>
        <v>422409376.2599234</v>
      </c>
      <c r="EK63">
        <f>SUM('Yearly Emission'!EH$24:'Yearly Emission'!EH39)</f>
        <v>1864633146.4005547</v>
      </c>
      <c r="EL63">
        <f>SUM('Yearly Emission'!EI$24:'Yearly Emission'!EI39)</f>
        <v>0</v>
      </c>
      <c r="EM63">
        <f>SUM('Yearly Emission'!EJ$24:'Yearly Emission'!EJ39)</f>
        <v>8245071709.439805</v>
      </c>
      <c r="EN63">
        <f>SUM('Yearly Emission'!EK$24:'Yearly Emission'!EK39)</f>
        <v>2352452922.5595746</v>
      </c>
      <c r="EO63">
        <f>SUM('Yearly Emission'!EL$24:'Yearly Emission'!EL39)</f>
        <v>613100561.26048791</v>
      </c>
      <c r="EP63">
        <f>SUM('Yearly Emission'!EM$24:'Yearly Emission'!EM39)</f>
        <v>407099567.38048238</v>
      </c>
      <c r="EQ63">
        <f>SUM('Yearly Emission'!EN$24:'Yearly Emission'!EN39)</f>
        <v>4711898859.025053</v>
      </c>
      <c r="ER63">
        <f>SUM('Yearly Emission'!EO$24:'Yearly Emission'!EO39)</f>
        <v>406838360.99402672</v>
      </c>
      <c r="ES63">
        <f>SUM('Yearly Emission'!EP$24:'Yearly Emission'!EP39)</f>
        <v>449347138.8468101</v>
      </c>
      <c r="ET63">
        <f>SUM('Yearly Emission'!EQ$24:'Yearly Emission'!EQ39)</f>
        <v>1665948709.963408</v>
      </c>
      <c r="EU63">
        <f>SUM('Yearly Emission'!ER$24:'Yearly Emission'!ER39)</f>
        <v>8947397940.6905479</v>
      </c>
      <c r="EV63">
        <f>SUM('Yearly Emission'!ES$24:'Yearly Emission'!ES39)</f>
        <v>1263062306.9138958</v>
      </c>
      <c r="EW63">
        <f>SUM('Yearly Emission'!ET$24:'Yearly Emission'!ET39)</f>
        <v>1799445223.8514628</v>
      </c>
      <c r="EX63">
        <f>SUM('Yearly Emission'!EU$24:'Yearly Emission'!EU39)</f>
        <v>302582628.20053917</v>
      </c>
      <c r="EY63">
        <f>SUM('Yearly Emission'!EV$24:'Yearly Emission'!EV39)</f>
        <v>653309670.23281038</v>
      </c>
      <c r="EZ63">
        <f>SUM('Yearly Emission'!EW$24:'Yearly Emission'!EW39)</f>
        <v>777719645.90214133</v>
      </c>
      <c r="FA63">
        <f>SUM('Yearly Emission'!EX$24:'Yearly Emission'!EX39)</f>
        <v>566676391.54904997</v>
      </c>
      <c r="FB63">
        <f>SUM('Yearly Emission'!EY$24:'Yearly Emission'!EY39)</f>
        <v>2447525010.4240746</v>
      </c>
      <c r="FC63">
        <f>SUM('Yearly Emission'!EZ$24:'Yearly Emission'!EZ39)</f>
        <v>0</v>
      </c>
      <c r="FD63">
        <f>SUM('Yearly Emission'!FA$24:'Yearly Emission'!FA39)</f>
        <v>8726131349.618124</v>
      </c>
      <c r="FE63">
        <f>SUM('Yearly Emission'!FB$24:'Yearly Emission'!FB39)</f>
        <v>2411270452.3074775</v>
      </c>
      <c r="FF63">
        <f>SUM('Yearly Emission'!FC$24:'Yearly Emission'!FC39)</f>
        <v>693181392.35431349</v>
      </c>
      <c r="FG63">
        <f>SUM('Yearly Emission'!FD$24:'Yearly Emission'!FD39)</f>
        <v>441286095.23410261</v>
      </c>
      <c r="FH63">
        <f>SUM('Yearly Emission'!FE$24:'Yearly Emission'!FE39)</f>
        <v>5299701245.4981804</v>
      </c>
      <c r="FI63">
        <f>SUM('Yearly Emission'!FF$24:'Yearly Emission'!FF39)</f>
        <v>471202033.09414047</v>
      </c>
      <c r="FJ63">
        <f>SUM('Yearly Emission'!FG$24:'Yearly Emission'!FG39)</f>
        <v>470662626.3797574</v>
      </c>
      <c r="FK63">
        <f>SUM('Yearly Emission'!FH$24:'Yearly Emission'!FH39)</f>
        <v>1779620525.6280055</v>
      </c>
      <c r="FL63">
        <f>SUM('Yearly Emission'!FI$24:'Yearly Emission'!FI39)</f>
        <v>9997866749.5077457</v>
      </c>
      <c r="FM63">
        <f>SUM('Yearly Emission'!FJ$24:'Yearly Emission'!FJ39)</f>
        <v>1342925186.9964557</v>
      </c>
      <c r="FN63">
        <f>SUM('Yearly Emission'!FK$24:'Yearly Emission'!FK39)</f>
        <v>2084316595.2773733</v>
      </c>
      <c r="FO63">
        <f>SUM('Yearly Emission'!FL$24:'Yearly Emission'!FL39)</f>
        <v>318447966.20590132</v>
      </c>
      <c r="FP63">
        <f>SUM('Yearly Emission'!FM$24:'Yearly Emission'!FM39)</f>
        <v>685832370.48442757</v>
      </c>
      <c r="FQ63">
        <f>SUM('Yearly Emission'!FN$24:'Yearly Emission'!FN39)</f>
        <v>905654884.54292512</v>
      </c>
      <c r="FR63">
        <f>SUM('Yearly Emission'!FO$24:'Yearly Emission'!FO39)</f>
        <v>643316979.89812553</v>
      </c>
      <c r="FS63">
        <f>SUM('Yearly Emission'!FP$24:'Yearly Emission'!FP39)</f>
        <v>2882723803.6497173</v>
      </c>
      <c r="FT63">
        <f>SUM('Yearly Emission'!FQ$24:'Yearly Emission'!FQ39)</f>
        <v>0</v>
      </c>
      <c r="FU63">
        <f>SUM('Yearly Emission'!FR$24:'Yearly Emission'!FR39)</f>
        <v>0</v>
      </c>
      <c r="FV63">
        <f>SUM('Yearly Emission'!FS$24:'Yearly Emission'!FS39)</f>
        <v>32616</v>
      </c>
      <c r="FW63">
        <f>SUM('Yearly Emission'!FT$24:'Yearly Emission'!FT39)</f>
        <v>0</v>
      </c>
      <c r="FX63">
        <f>SUM('Yearly Emission'!FU$24:'Yearly Emission'!FU39)</f>
        <v>0</v>
      </c>
      <c r="FY63">
        <f>SUM('Yearly Emission'!FV$24:'Yearly Emission'!FV39)</f>
        <v>0</v>
      </c>
      <c r="FZ63">
        <f>SUM('Yearly Emission'!FW$24:'Yearly Emission'!FW39)</f>
        <v>0</v>
      </c>
      <c r="GA63">
        <f>SUM('Yearly Emission'!FX$24:'Yearly Emission'!FX39)</f>
        <v>0</v>
      </c>
      <c r="GB63">
        <f>SUM('Yearly Emission'!FY$24:'Yearly Emission'!FY39)</f>
        <v>0</v>
      </c>
      <c r="GC63">
        <f>SUM('Yearly Emission'!FZ$24:'Yearly Emission'!FZ39)</f>
        <v>0</v>
      </c>
      <c r="GD63">
        <f>SUM('Yearly Emission'!GA$24:'Yearly Emission'!GA39)</f>
        <v>0</v>
      </c>
      <c r="GE63">
        <f>SUM('Yearly Emission'!GB$24:'Yearly Emission'!GB39)</f>
        <v>0</v>
      </c>
      <c r="GF63">
        <f>SUM('Yearly Emission'!GC$24:'Yearly Emission'!GC39)</f>
        <v>0</v>
      </c>
      <c r="GG63">
        <f>SUM('Yearly Emission'!GD$24:'Yearly Emission'!GD39)</f>
        <v>0</v>
      </c>
      <c r="GH63">
        <f>SUM('Yearly Emission'!GE$24:'Yearly Emission'!GE39)</f>
        <v>0</v>
      </c>
      <c r="GI63">
        <f>SUM('Yearly Emission'!GF$24:'Yearly Emission'!GF39)</f>
        <v>0</v>
      </c>
      <c r="GJ63">
        <f>SUM('Yearly Emission'!GG$24:'Yearly Emission'!GG39)</f>
        <v>0</v>
      </c>
      <c r="GK63">
        <f>SUM('Yearly Emission'!GH$24:'Yearly Emission'!GH39)</f>
        <v>0</v>
      </c>
      <c r="GL63">
        <f>SUM('Yearly Emission'!GI$24:'Yearly Emission'!GI39)</f>
        <v>0</v>
      </c>
      <c r="GM63">
        <f>SUM('Yearly Emission'!GJ$24:'Yearly Emission'!GJ39)</f>
        <v>0</v>
      </c>
      <c r="GN63">
        <f>SUM('Yearly Emission'!GK$24:'Yearly Emission'!GK39)</f>
        <v>3046072286.7504988</v>
      </c>
      <c r="GO63">
        <f>SUM('Yearly Emission'!GL$24:'Yearly Emission'!GL39)</f>
        <v>1434267175.6686714</v>
      </c>
      <c r="GP63">
        <f>SUM('Yearly Emission'!GM$24:'Yearly Emission'!GM39)</f>
        <v>497452916.32839721</v>
      </c>
      <c r="GQ63">
        <f>SUM('Yearly Emission'!GN$24:'Yearly Emission'!GN39)</f>
        <v>224055059.12528384</v>
      </c>
      <c r="GR63">
        <f>SUM('Yearly Emission'!GO$24:'Yearly Emission'!GO39)</f>
        <v>1727516874.9183638</v>
      </c>
      <c r="GS63">
        <f>SUM('Yearly Emission'!GP$24:'Yearly Emission'!GP39)</f>
        <v>142246326.61478329</v>
      </c>
      <c r="GT63">
        <f>SUM('Yearly Emission'!GQ$24:'Yearly Emission'!GQ39)</f>
        <v>223629866.24689347</v>
      </c>
      <c r="GU63">
        <f>SUM('Yearly Emission'!GR$24:'Yearly Emission'!GR39)</f>
        <v>1210070897.2268114</v>
      </c>
      <c r="GV63">
        <f>SUM('Yearly Emission'!GS$24:'Yearly Emission'!GS39)</f>
        <v>4018825502.6175909</v>
      </c>
      <c r="GW63">
        <f>SUM('Yearly Emission'!GT$24:'Yearly Emission'!GT39)</f>
        <v>631809273.34627569</v>
      </c>
      <c r="GX63">
        <f>SUM('Yearly Emission'!GU$24:'Yearly Emission'!GU39)</f>
        <v>635015985.02388811</v>
      </c>
      <c r="GY63">
        <f>SUM('Yearly Emission'!GV$24:'Yearly Emission'!GV39)</f>
        <v>181410462.61209667</v>
      </c>
      <c r="GZ63">
        <f>SUM('Yearly Emission'!GW$24:'Yearly Emission'!GW39)</f>
        <v>256284879.34788874</v>
      </c>
      <c r="HA63">
        <f>SUM('Yearly Emission'!GX$24:'Yearly Emission'!GX39)</f>
        <v>391225694.41076243</v>
      </c>
      <c r="HB63">
        <f>SUM('Yearly Emission'!GY$24:'Yearly Emission'!GY39)</f>
        <v>263393758.93763769</v>
      </c>
      <c r="HC63">
        <f>SUM('Yearly Emission'!GZ$24:'Yearly Emission'!GZ39)</f>
        <v>1664938692.2284684</v>
      </c>
      <c r="HD63">
        <f>SUM('Yearly Emission'!HA$24:'Yearly Emission'!HA39)</f>
        <v>0</v>
      </c>
      <c r="HE63">
        <f>SUM('Yearly Emission'!HB$24:'Yearly Emission'!HB39)</f>
        <v>4565935140.0926847</v>
      </c>
      <c r="HF63">
        <f>SUM('Yearly Emission'!HC$24:'Yearly Emission'!HC39)</f>
        <v>2858347553.0992203</v>
      </c>
      <c r="HG63">
        <f>SUM('Yearly Emission'!HD$24:'Yearly Emission'!HD39)</f>
        <v>877460319.31026852</v>
      </c>
      <c r="HH63">
        <f>SUM('Yearly Emission'!HE$24:'Yearly Emission'!HE39)</f>
        <v>407157351.35224348</v>
      </c>
      <c r="HI63">
        <f>SUM('Yearly Emission'!HF$24:'Yearly Emission'!HF39)</f>
        <v>3434817240.7118044</v>
      </c>
      <c r="HJ63">
        <f>SUM('Yearly Emission'!HG$24:'Yearly Emission'!HG39)</f>
        <v>282602954.12150353</v>
      </c>
      <c r="HK63">
        <f>SUM('Yearly Emission'!HH$24:'Yearly Emission'!HH39)</f>
        <v>447259732.49378639</v>
      </c>
      <c r="HL63">
        <f>SUM('Yearly Emission'!HI$24:'Yearly Emission'!HI39)</f>
        <v>2418131363.4716382</v>
      </c>
      <c r="HM63">
        <f>SUM('Yearly Emission'!HJ$24:'Yearly Emission'!HJ39)</f>
        <v>8037651005.235177</v>
      </c>
      <c r="HN63">
        <f>SUM('Yearly Emission'!HK$24:'Yearly Emission'!HK39)</f>
        <v>1263618546.6925528</v>
      </c>
      <c r="HO63">
        <f>SUM('Yearly Emission'!HL$24:'Yearly Emission'!HL39)</f>
        <v>927553386.56910288</v>
      </c>
      <c r="HP63">
        <f>SUM('Yearly Emission'!HM$24:'Yearly Emission'!HM39)</f>
        <v>362734468.91349179</v>
      </c>
      <c r="HQ63">
        <f>SUM('Yearly Emission'!HN$24:'Yearly Emission'!HN39)</f>
        <v>512569758.69577742</v>
      </c>
      <c r="HR63">
        <f>SUM('Yearly Emission'!HO$24:'Yearly Emission'!HO39)</f>
        <v>781585690.26840246</v>
      </c>
      <c r="HS63">
        <f>SUM('Yearly Emission'!HP$24:'Yearly Emission'!HP39)</f>
        <v>526751807.49436295</v>
      </c>
      <c r="HT63">
        <f>SUM('Yearly Emission'!HQ$24:'Yearly Emission'!HQ39)</f>
        <v>3329877384.4569411</v>
      </c>
      <c r="HU63">
        <f>SUM('Yearly Emission'!HR$24:'Yearly Emission'!HR39)</f>
        <v>0</v>
      </c>
      <c r="HV63">
        <f>SUM('Yearly Emission'!HS$24:'Yearly Emission'!HS39)</f>
        <v>5558141988.9484844</v>
      </c>
      <c r="HW63">
        <f>SUM('Yearly Emission'!HT$24:'Yearly Emission'!HT39)</f>
        <v>3500277413.6231661</v>
      </c>
      <c r="HX63">
        <f>SUM('Yearly Emission'!HU$24:'Yearly Emission'!HU39)</f>
        <v>946281041.7733469</v>
      </c>
      <c r="HY63">
        <f>SUM('Yearly Emission'!HV$24:'Yearly Emission'!HV39)</f>
        <v>451441145.9980768</v>
      </c>
      <c r="HZ63">
        <f>SUM('Yearly Emission'!HW$24:'Yearly Emission'!HW39)</f>
        <v>4279848513.4923515</v>
      </c>
      <c r="IA63">
        <f>SUM('Yearly Emission'!HX$24:'Yearly Emission'!HX39)</f>
        <v>418898064.121867</v>
      </c>
      <c r="IB63">
        <f>SUM('Yearly Emission'!HY$24:'Yearly Emission'!HY39)</f>
        <v>626781733.78890634</v>
      </c>
      <c r="IC63">
        <f>SUM('Yearly Emission'!HZ$24:'Yearly Emission'!HZ39)</f>
        <v>2831642110.6993995</v>
      </c>
      <c r="ID63">
        <f>SUM('Yearly Emission'!IA$24:'Yearly Emission'!IA39)</f>
        <v>10025390150.168442</v>
      </c>
      <c r="IE63">
        <f>SUM('Yearly Emission'!IB$24:'Yearly Emission'!IB39)</f>
        <v>1744119102.9178226</v>
      </c>
      <c r="IF63">
        <f>SUM('Yearly Emission'!IC$24:'Yearly Emission'!IC39)</f>
        <v>1073216920.751312</v>
      </c>
      <c r="IG63">
        <f>SUM('Yearly Emission'!ID$24:'Yearly Emission'!ID39)</f>
        <v>537866736.37045252</v>
      </c>
      <c r="IH63">
        <f>SUM('Yearly Emission'!IE$24:'Yearly Emission'!IE39)</f>
        <v>732085203.24158585</v>
      </c>
      <c r="II63">
        <f>SUM('Yearly Emission'!IF$24:'Yearly Emission'!IF39)</f>
        <v>953330523.26430571</v>
      </c>
      <c r="IJ63">
        <f>SUM('Yearly Emission'!IG$24:'Yearly Emission'!IG39)</f>
        <v>692591878.78004456</v>
      </c>
      <c r="IK63">
        <f>SUM('Yearly Emission'!IH$24:'Yearly Emission'!IH39)</f>
        <v>4768133709.8507032</v>
      </c>
      <c r="IL63">
        <f>SUM('Yearly Emission'!II$24:'Yearly Emission'!II39)</f>
        <v>0</v>
      </c>
      <c r="IM63">
        <f>SUM('Yearly Emission'!IJ$24:'Yearly Emission'!IJ39)</f>
        <v>6251311518.8002281</v>
      </c>
      <c r="IN63">
        <f>SUM('Yearly Emission'!IK$24:'Yearly Emission'!IK39)</f>
        <v>3728965146.2742896</v>
      </c>
      <c r="IO63">
        <f>SUM('Yearly Emission'!IL$24:'Yearly Emission'!IL39)</f>
        <v>1012337440.0758846</v>
      </c>
      <c r="IP63">
        <f>SUM('Yearly Emission'!IM$24:'Yearly Emission'!IM39)</f>
        <v>480107829.11867082</v>
      </c>
      <c r="IQ63">
        <f>SUM('Yearly Emission'!IN$24:'Yearly Emission'!IN39)</f>
        <v>4611057060.5301752</v>
      </c>
      <c r="IR63">
        <f>SUM('Yearly Emission'!IO$24:'Yearly Emission'!IO39)</f>
        <v>499470138.36351776</v>
      </c>
      <c r="IS63">
        <f>SUM('Yearly Emission'!IP$24:'Yearly Emission'!IP39)</f>
        <v>644165853.52394414</v>
      </c>
      <c r="IT63">
        <f>SUM('Yearly Emission'!IQ$24:'Yearly Emission'!IQ39)</f>
        <v>3000272649.2145123</v>
      </c>
      <c r="IU63">
        <f>SUM('Yearly Emission'!IR$24:'Yearly Emission'!IR39)</f>
        <v>10745421982.641382</v>
      </c>
      <c r="IV63">
        <f>SUM('Yearly Emission'!IS$24:'Yearly Emission'!IS39)</f>
        <v>1864234986.271992</v>
      </c>
      <c r="IW63">
        <f>SUM('Yearly Emission'!IT$24:'Yearly Emission'!IT39)</f>
        <v>1165182972.6641755</v>
      </c>
      <c r="IX63">
        <f>SUM('Yearly Emission'!IU$24:'Yearly Emission'!IU39)</f>
        <v>593696889.87052917</v>
      </c>
      <c r="IY63">
        <f>SUM('Yearly Emission'!IV$24:'Yearly Emission'!IV39)</f>
        <v>776869583.34610736</v>
      </c>
      <c r="IZ63">
        <f>SUM('Yearly Emission'!IW$24:'Yearly Emission'!IW39)</f>
        <v>1052694159.8232435</v>
      </c>
      <c r="JA63">
        <f>SUM('Yearly Emission'!IX$24:'Yearly Emission'!IX39)</f>
        <v>763925785.06416976</v>
      </c>
      <c r="JB63">
        <f>SUM('Yearly Emission'!IY$24:'Yearly Emission'!IY39)</f>
        <v>5047380344.1512089</v>
      </c>
    </row>
    <row r="64" spans="1:262" x14ac:dyDescent="0.25">
      <c r="D64">
        <v>2047</v>
      </c>
      <c r="E64">
        <f>SUM('Yearly Emission'!B$27:'Yearly Emission'!B40)</f>
        <v>0</v>
      </c>
      <c r="F64">
        <f>SUM('Yearly Emission'!C$27:'Yearly Emission'!C40)</f>
        <v>0</v>
      </c>
      <c r="G64">
        <f>SUM('Yearly Emission'!D$27:'Yearly Emission'!D40)</f>
        <v>0</v>
      </c>
      <c r="H64">
        <f>SUM('Yearly Emission'!E$27:'Yearly Emission'!E40)</f>
        <v>0</v>
      </c>
      <c r="I64">
        <f>SUM('Yearly Emission'!F$27:'Yearly Emission'!F40)</f>
        <v>0</v>
      </c>
      <c r="J64">
        <f>SUM('Yearly Emission'!G$27:'Yearly Emission'!G40)</f>
        <v>0</v>
      </c>
      <c r="K64">
        <f>SUM('Yearly Emission'!H$27:'Yearly Emission'!H40)</f>
        <v>0</v>
      </c>
      <c r="L64">
        <f>SUM('Yearly Emission'!I$27:'Yearly Emission'!I40)</f>
        <v>0</v>
      </c>
      <c r="M64">
        <f>SUM('Yearly Emission'!J$27:'Yearly Emission'!J40)</f>
        <v>0</v>
      </c>
      <c r="N64">
        <f>SUM('Yearly Emission'!K$27:'Yearly Emission'!K40)</f>
        <v>0</v>
      </c>
      <c r="O64">
        <f>SUM('Yearly Emission'!L$27:'Yearly Emission'!L40)</f>
        <v>0</v>
      </c>
      <c r="P64">
        <f>SUM('Yearly Emission'!M$27:'Yearly Emission'!M40)</f>
        <v>0</v>
      </c>
      <c r="Q64">
        <f>SUM('Yearly Emission'!N$27:'Yearly Emission'!N40)</f>
        <v>0</v>
      </c>
      <c r="R64">
        <f>SUM('Yearly Emission'!O$27:'Yearly Emission'!O40)</f>
        <v>0</v>
      </c>
      <c r="S64">
        <f>SUM('Yearly Emission'!P$27:'Yearly Emission'!P40)</f>
        <v>0</v>
      </c>
      <c r="T64">
        <f>SUM('Yearly Emission'!Q$27:'Yearly Emission'!Q40)</f>
        <v>0</v>
      </c>
      <c r="V64">
        <f>SUM('Yearly Emission'!S$24:'Yearly Emission'!S40)</f>
        <v>1320392155.148299</v>
      </c>
      <c r="W64">
        <f>SUM('Yearly Emission'!T$24:'Yearly Emission'!T40)</f>
        <v>1167202015.5156739</v>
      </c>
      <c r="X64">
        <f>SUM('Yearly Emission'!U$24:'Yearly Emission'!U40)</f>
        <v>368187260.8968969</v>
      </c>
      <c r="Y64">
        <f>SUM('Yearly Emission'!V$24:'Yearly Emission'!V40)</f>
        <v>172020663.3479932</v>
      </c>
      <c r="Z64">
        <f>SUM('Yearly Emission'!W$24:'Yearly Emission'!W40)</f>
        <v>1747279110.2744834</v>
      </c>
      <c r="AA64">
        <f>SUM('Yearly Emission'!X$24:'Yearly Emission'!X40)</f>
        <v>97896877.27560474</v>
      </c>
      <c r="AB64">
        <f>SUM('Yearly Emission'!Y$24:'Yearly Emission'!Y40)</f>
        <v>181339399.80659485</v>
      </c>
      <c r="AC64">
        <f>SUM('Yearly Emission'!Z$24:'Yearly Emission'!Z40)</f>
        <v>521129350.48510867</v>
      </c>
      <c r="AD64">
        <f>SUM('Yearly Emission'!AA$24:'Yearly Emission'!AA40)</f>
        <v>2830504252.0094113</v>
      </c>
      <c r="AE64">
        <f>SUM('Yearly Emission'!AB$24:'Yearly Emission'!AB40)</f>
        <v>435202582.79473013</v>
      </c>
      <c r="AF64">
        <f>SUM('Yearly Emission'!AC$24:'Yearly Emission'!AC40)</f>
        <v>452422856.74049538</v>
      </c>
      <c r="AG64">
        <f>SUM('Yearly Emission'!AD$24:'Yearly Emission'!AD40)</f>
        <v>79249649.917019382</v>
      </c>
      <c r="AH64">
        <f>SUM('Yearly Emission'!AE$24:'Yearly Emission'!AE40)</f>
        <v>203729994.1388298</v>
      </c>
      <c r="AI64">
        <f>SUM('Yearly Emission'!AF$24:'Yearly Emission'!AF40)</f>
        <v>270322401.19853872</v>
      </c>
      <c r="AJ64">
        <f>SUM('Yearly Emission'!AG$24:'Yearly Emission'!AG40)</f>
        <v>168134335.30514699</v>
      </c>
      <c r="AK64">
        <f>SUM('Yearly Emission'!AH$24:'Yearly Emission'!AH40)</f>
        <v>913910511.78743529</v>
      </c>
      <c r="AL64">
        <f>SUM('Yearly Emission'!AI$24:'Yearly Emission'!AI40)</f>
        <v>0</v>
      </c>
      <c r="AM64">
        <f>SUM('Yearly Emission'!AJ$24:'Yearly Emission'!AJ40)</f>
        <v>2231373804.61415</v>
      </c>
      <c r="AN64">
        <f>SUM('Yearly Emission'!AK$24:'Yearly Emission'!AK40)</f>
        <v>2306614327.9630728</v>
      </c>
      <c r="AO64">
        <f>SUM('Yearly Emission'!AL$24:'Yearly Emission'!AL40)</f>
        <v>718988177.82208884</v>
      </c>
      <c r="AP64">
        <f>SUM('Yearly Emission'!AM$24:'Yearly Emission'!AM40)</f>
        <v>343117717.65414578</v>
      </c>
      <c r="AQ64">
        <f>SUM('Yearly Emission'!AN$24:'Yearly Emission'!AN40)</f>
        <v>2924812472.6825695</v>
      </c>
      <c r="AR64">
        <f>SUM('Yearly Emission'!AO$24:'Yearly Emission'!AO40)</f>
        <v>195793754.5512096</v>
      </c>
      <c r="AS64">
        <f>SUM('Yearly Emission'!AP$24:'Yearly Emission'!AP40)</f>
        <v>355370791.56247962</v>
      </c>
      <c r="AT64">
        <f>SUM('Yearly Emission'!AQ$24:'Yearly Emission'!AQ40)</f>
        <v>1041784646.3323143</v>
      </c>
      <c r="AU64">
        <f>SUM('Yearly Emission'!AR$24:'Yearly Emission'!AR40)</f>
        <v>5558214168.8679962</v>
      </c>
      <c r="AV64">
        <f>SUM('Yearly Emission'!AS$24:'Yearly Emission'!AS40)</f>
        <v>870405165.58945894</v>
      </c>
      <c r="AW64">
        <f>SUM('Yearly Emission'!AT$24:'Yearly Emission'!AT40)</f>
        <v>904845713.48098922</v>
      </c>
      <c r="AX64">
        <f>SUM('Yearly Emission'!AU$24:'Yearly Emission'!AU40)</f>
        <v>158479722.57016528</v>
      </c>
      <c r="AY64">
        <f>SUM('Yearly Emission'!AV$24:'Yearly Emission'!AV40)</f>
        <v>406766412.87063301</v>
      </c>
      <c r="AZ64">
        <f>SUM('Yearly Emission'!AW$24:'Yearly Emission'!AW40)</f>
        <v>540644802.3970778</v>
      </c>
      <c r="BA64">
        <f>SUM('Yearly Emission'!AX$24:'Yearly Emission'!AX40)</f>
        <v>336268670.61029404</v>
      </c>
      <c r="BB64">
        <f>SUM('Yearly Emission'!AY$24:'Yearly Emission'!AY40)</f>
        <v>1827791017.1915085</v>
      </c>
      <c r="BC64">
        <f>SUM('Yearly Emission'!AZ$24:'Yearly Emission'!AZ40)</f>
        <v>0</v>
      </c>
      <c r="BD64">
        <f>SUM('Yearly Emission'!BA$24:'Yearly Emission'!BA40)</f>
        <v>2940137733.0555673</v>
      </c>
      <c r="BE64">
        <f>SUM('Yearly Emission'!BB$24:'Yearly Emission'!BB40)</f>
        <v>3115387651.7262883</v>
      </c>
      <c r="BF64">
        <f>SUM('Yearly Emission'!BC$24:'Yearly Emission'!BC40)</f>
        <v>866754706.40068626</v>
      </c>
      <c r="BG64">
        <f>SUM('Yearly Emission'!BD$24:'Yearly Emission'!BD40)</f>
        <v>411870006.00032222</v>
      </c>
      <c r="BH64">
        <f>SUM('Yearly Emission'!BE$24:'Yearly Emission'!BE40)</f>
        <v>3836535116.8157258</v>
      </c>
      <c r="BI64">
        <f>SUM('Yearly Emission'!BF$24:'Yearly Emission'!BF40)</f>
        <v>293685081.2727831</v>
      </c>
      <c r="BJ64">
        <f>SUM('Yearly Emission'!BG$24:'Yearly Emission'!BG40)</f>
        <v>509490943.99179548</v>
      </c>
      <c r="BK64">
        <f>SUM('Yearly Emission'!BH$24:'Yearly Emission'!BH40)</f>
        <v>1429182845.6030033</v>
      </c>
      <c r="BL64">
        <f>SUM('Yearly Emission'!BI$24:'Yearly Emission'!BI40)</f>
        <v>7500992173.7864351</v>
      </c>
      <c r="BM64">
        <f>SUM('Yearly Emission'!BJ$24:'Yearly Emission'!BJ40)</f>
        <v>1304265890.959482</v>
      </c>
      <c r="BN64">
        <f>SUM('Yearly Emission'!BK$24:'Yearly Emission'!BK40)</f>
        <v>1238280148.8736355</v>
      </c>
      <c r="BO64">
        <f>SUM('Yearly Emission'!BL$24:'Yearly Emission'!BL40)</f>
        <v>230059372.77462447</v>
      </c>
      <c r="BP64">
        <f>SUM('Yearly Emission'!BM$24:'Yearly Emission'!BM40)</f>
        <v>547506417.51175046</v>
      </c>
      <c r="BQ64">
        <f>SUM('Yearly Emission'!BN$24:'Yearly Emission'!BN40)</f>
        <v>756110898.55086517</v>
      </c>
      <c r="BR64">
        <f>SUM('Yearly Emission'!BO$24:'Yearly Emission'!BO40)</f>
        <v>500507895.84561801</v>
      </c>
      <c r="BS64">
        <f>SUM('Yearly Emission'!BP$24:'Yearly Emission'!BP40)</f>
        <v>2428731422.2485638</v>
      </c>
      <c r="BT64">
        <f>SUM('Yearly Emission'!BQ$24:'Yearly Emission'!BQ40)</f>
        <v>0</v>
      </c>
      <c r="BU64">
        <f>SUM('Yearly Emission'!BR$24:'Yearly Emission'!BR40)</f>
        <v>3511475615.3397198</v>
      </c>
      <c r="BV64">
        <f>SUM('Yearly Emission'!BS$24:'Yearly Emission'!BS40)</f>
        <v>3358112667.6393943</v>
      </c>
      <c r="BW64">
        <f>SUM('Yearly Emission'!BT$24:'Yearly Emission'!BT40)</f>
        <v>916550750.71692765</v>
      </c>
      <c r="BX64">
        <f>SUM('Yearly Emission'!BU$24:'Yearly Emission'!BU40)</f>
        <v>447521438.38514423</v>
      </c>
      <c r="BY64">
        <f>SUM('Yearly Emission'!BV$24:'Yearly Emission'!BV40)</f>
        <v>4483686294.9161663</v>
      </c>
      <c r="BZ64">
        <f>SUM('Yearly Emission'!BW$24:'Yearly Emission'!BW40)</f>
        <v>343866128.90725589</v>
      </c>
      <c r="CA64">
        <f>SUM('Yearly Emission'!BX$24:'Yearly Emission'!BX40)</f>
        <v>528353853.27769732</v>
      </c>
      <c r="CB64">
        <f>SUM('Yearly Emission'!BY$24:'Yearly Emission'!BY40)</f>
        <v>1569277432.2037761</v>
      </c>
      <c r="CC64">
        <f>SUM('Yearly Emission'!BZ$24:'Yearly Emission'!BZ40)</f>
        <v>8465320680.3678474</v>
      </c>
      <c r="CD64">
        <f>SUM('Yearly Emission'!CA$24:'Yearly Emission'!CA40)</f>
        <v>1455354611.4994476</v>
      </c>
      <c r="CE64">
        <f>SUM('Yearly Emission'!CB$24:'Yearly Emission'!CB40)</f>
        <v>1411224191.1552825</v>
      </c>
      <c r="CF64">
        <f>SUM('Yearly Emission'!CC$24:'Yearly Emission'!CC40)</f>
        <v>250276368.31785157</v>
      </c>
      <c r="CG64">
        <f>SUM('Yearly Emission'!CD$24:'Yearly Emission'!CD40)</f>
        <v>626123192.18325233</v>
      </c>
      <c r="CH64">
        <f>SUM('Yearly Emission'!CE$24:'Yearly Emission'!CE40)</f>
        <v>872596577.07911658</v>
      </c>
      <c r="CI64">
        <f>SUM('Yearly Emission'!CF$24:'Yearly Emission'!CF40)</f>
        <v>566833822.0191921</v>
      </c>
      <c r="CJ64">
        <f>SUM('Yearly Emission'!CG$24:'Yearly Emission'!CG40)</f>
        <v>2795419871.5077944</v>
      </c>
      <c r="CK64">
        <f>SUM('Yearly Emission'!CH$24:'Yearly Emission'!CH40)</f>
        <v>0</v>
      </c>
      <c r="CL64">
        <f>SUM('Yearly Emission'!CI$24:'Yearly Emission'!CI40)</f>
        <v>0</v>
      </c>
      <c r="CM64">
        <f>SUM('Yearly Emission'!CJ$24:'Yearly Emission'!CJ40)</f>
        <v>34663</v>
      </c>
      <c r="CN64">
        <f>SUM('Yearly Emission'!CK$24:'Yearly Emission'!CK40)</f>
        <v>0</v>
      </c>
      <c r="CO64">
        <f>SUM('Yearly Emission'!CL$24:'Yearly Emission'!CL40)</f>
        <v>0</v>
      </c>
      <c r="CP64">
        <f>SUM('Yearly Emission'!CM$24:'Yearly Emission'!CM40)</f>
        <v>0</v>
      </c>
      <c r="CQ64">
        <f>SUM('Yearly Emission'!CN$24:'Yearly Emission'!CN40)</f>
        <v>0</v>
      </c>
      <c r="CR64">
        <f>SUM('Yearly Emission'!CO$24:'Yearly Emission'!CO40)</f>
        <v>0</v>
      </c>
      <c r="CS64">
        <f>SUM('Yearly Emission'!CP$24:'Yearly Emission'!CP40)</f>
        <v>0</v>
      </c>
      <c r="CT64">
        <f>SUM('Yearly Emission'!CQ$24:'Yearly Emission'!CQ40)</f>
        <v>0</v>
      </c>
      <c r="CU64">
        <f>SUM('Yearly Emission'!CR$24:'Yearly Emission'!CR40)</f>
        <v>0</v>
      </c>
      <c r="CV64">
        <f>SUM('Yearly Emission'!CS$24:'Yearly Emission'!CS40)</f>
        <v>0</v>
      </c>
      <c r="CW64">
        <f>SUM('Yearly Emission'!CT$24:'Yearly Emission'!CT40)</f>
        <v>0</v>
      </c>
      <c r="CX64">
        <f>SUM('Yearly Emission'!CU$24:'Yearly Emission'!CU40)</f>
        <v>0</v>
      </c>
      <c r="CY64">
        <f>SUM('Yearly Emission'!CV$24:'Yearly Emission'!CV40)</f>
        <v>0</v>
      </c>
      <c r="CZ64">
        <f>SUM('Yearly Emission'!CW$24:'Yearly Emission'!CW40)</f>
        <v>0</v>
      </c>
      <c r="DA64">
        <f>SUM('Yearly Emission'!CX$24:'Yearly Emission'!CX40)</f>
        <v>0</v>
      </c>
      <c r="DB64">
        <f>SUM('Yearly Emission'!CY$24:'Yearly Emission'!CY40)</f>
        <v>0</v>
      </c>
      <c r="DC64">
        <f>SUM('Yearly Emission'!CZ$24:'Yearly Emission'!CZ40)</f>
        <v>0</v>
      </c>
      <c r="DD64">
        <f>SUM('Yearly Emission'!DA$24:'Yearly Emission'!DA40)</f>
        <v>0</v>
      </c>
      <c r="DE64">
        <f>SUM('Yearly Emission'!DB$24:'Yearly Emission'!DB40)</f>
        <v>3918675975.3337665</v>
      </c>
      <c r="DF64">
        <f>SUM('Yearly Emission'!DC$24:'Yearly Emission'!DC40)</f>
        <v>1247905569.0157261</v>
      </c>
      <c r="DG64">
        <f>SUM('Yearly Emission'!DD$24:'Yearly Emission'!DD40)</f>
        <v>377684217.89566857</v>
      </c>
      <c r="DH64">
        <f>SUM('Yearly Emission'!DE$24:'Yearly Emission'!DE40)</f>
        <v>187192361.74891138</v>
      </c>
      <c r="DI64">
        <f>SUM('Yearly Emission'!DF$24:'Yearly Emission'!DF40)</f>
        <v>2015091186.6507366</v>
      </c>
      <c r="DJ64">
        <f>SUM('Yearly Emission'!DG$24:'Yearly Emission'!DG40)</f>
        <v>146980451.8776218</v>
      </c>
      <c r="DK64">
        <f>SUM('Yearly Emission'!DH$24:'Yearly Emission'!DH40)</f>
        <v>204689308.84222692</v>
      </c>
      <c r="DL64">
        <f>SUM('Yearly Emission'!DI$24:'Yearly Emission'!DI40)</f>
        <v>642062833.43597424</v>
      </c>
      <c r="DM64">
        <f>SUM('Yearly Emission'!DJ$24:'Yearly Emission'!DJ40)</f>
        <v>3445486057.1376581</v>
      </c>
      <c r="DN64">
        <f>SUM('Yearly Emission'!DK$24:'Yearly Emission'!DK40)</f>
        <v>467165761.15750891</v>
      </c>
      <c r="DO64">
        <f>SUM('Yearly Emission'!DL$24:'Yearly Emission'!DL40)</f>
        <v>733016608.47043133</v>
      </c>
      <c r="DP64">
        <f>SUM('Yearly Emission'!DM$24:'Yearly Emission'!DM40)</f>
        <v>116250806.68988481</v>
      </c>
      <c r="DQ64">
        <f>SUM('Yearly Emission'!DN$24:'Yearly Emission'!DN40)</f>
        <v>260055943.77497733</v>
      </c>
      <c r="DR64">
        <f>SUM('Yearly Emission'!DO$24:'Yearly Emission'!DO40)</f>
        <v>351612492.63049018</v>
      </c>
      <c r="DS64">
        <f>SUM('Yearly Emission'!DP$24:'Yearly Emission'!DP40)</f>
        <v>218324274.79153061</v>
      </c>
      <c r="DT64">
        <f>SUM('Yearly Emission'!DQ$24:'Yearly Emission'!DQ40)</f>
        <v>984543895.02103829</v>
      </c>
      <c r="DU64">
        <f>SUM('Yearly Emission'!DR$24:'Yearly Emission'!DR40)</f>
        <v>0</v>
      </c>
      <c r="DV64">
        <f>SUM('Yearly Emission'!DS$24:'Yearly Emission'!DS40)</f>
        <v>7554177199.4781713</v>
      </c>
      <c r="DW64">
        <f>SUM('Yearly Emission'!DT$24:'Yearly Emission'!DT40)</f>
        <v>2302513612.3354568</v>
      </c>
      <c r="DX64">
        <f>SUM('Yearly Emission'!DU$24:'Yearly Emission'!DU40)</f>
        <v>527392063.30610496</v>
      </c>
      <c r="DY64">
        <f>SUM('Yearly Emission'!DV$24:'Yearly Emission'!DV40)</f>
        <v>354189582.00481158</v>
      </c>
      <c r="DZ64">
        <f>SUM('Yearly Emission'!DW$24:'Yearly Emission'!DW40)</f>
        <v>3974874284.7543445</v>
      </c>
      <c r="EA64">
        <f>SUM('Yearly Emission'!DX$24:'Yearly Emission'!DX40)</f>
        <v>293876343.72697669</v>
      </c>
      <c r="EB64">
        <f>SUM('Yearly Emission'!DY$24:'Yearly Emission'!DY40)</f>
        <v>389726661.86998338</v>
      </c>
      <c r="EC64">
        <f>SUM('Yearly Emission'!DZ$24:'Yearly Emission'!DZ40)</f>
        <v>1284125666.871948</v>
      </c>
      <c r="ED64">
        <f>SUM('Yearly Emission'!EA$24:'Yearly Emission'!EA40)</f>
        <v>6890972114.2753</v>
      </c>
      <c r="EE64">
        <f>SUM('Yearly Emission'!EB$24:'Yearly Emission'!EB40)</f>
        <v>934331522.31501603</v>
      </c>
      <c r="EF64">
        <f>SUM('Yearly Emission'!EC$24:'Yearly Emission'!EC40)</f>
        <v>1395663069.826916</v>
      </c>
      <c r="EG64">
        <f>SUM('Yearly Emission'!ED$24:'Yearly Emission'!ED40)</f>
        <v>232482099.17000473</v>
      </c>
      <c r="EH64">
        <f>SUM('Yearly Emission'!EE$24:'Yearly Emission'!EE40)</f>
        <v>519767526.90360695</v>
      </c>
      <c r="EI64">
        <f>SUM('Yearly Emission'!EF$24:'Yearly Emission'!EF40)</f>
        <v>606824142.9964149</v>
      </c>
      <c r="EJ64">
        <f>SUM('Yearly Emission'!EG$24:'Yearly Emission'!EG40)</f>
        <v>436286888.36511928</v>
      </c>
      <c r="EK64">
        <f>SUM('Yearly Emission'!EH$24:'Yearly Emission'!EH40)</f>
        <v>1929924054.1170418</v>
      </c>
      <c r="EL64">
        <f>SUM('Yearly Emission'!EI$24:'Yearly Emission'!EI40)</f>
        <v>0</v>
      </c>
      <c r="EM64">
        <f>SUM('Yearly Emission'!EJ$24:'Yearly Emission'!EJ40)</f>
        <v>8835508443.0927486</v>
      </c>
      <c r="EN64">
        <f>SUM('Yearly Emission'!EK$24:'Yearly Emission'!EK40)</f>
        <v>2385604669.4668708</v>
      </c>
      <c r="EO64">
        <f>SUM('Yearly Emission'!EL$24:'Yearly Emission'!EL40)</f>
        <v>632716222.24596059</v>
      </c>
      <c r="EP64">
        <f>SUM('Yearly Emission'!EM$24:'Yearly Emission'!EM40)</f>
        <v>442225733.30275136</v>
      </c>
      <c r="EQ64">
        <f>SUM('Yearly Emission'!EN$24:'Yearly Emission'!EN40)</f>
        <v>5220056649.1845207</v>
      </c>
      <c r="ER64">
        <f>SUM('Yearly Emission'!EO$24:'Yearly Emission'!EO40)</f>
        <v>438253155.10458493</v>
      </c>
      <c r="ES64">
        <f>SUM('Yearly Emission'!EP$24:'Yearly Emission'!EP40)</f>
        <v>497947334.97593391</v>
      </c>
      <c r="ET64">
        <f>SUM('Yearly Emission'!EQ$24:'Yearly Emission'!EQ40)</f>
        <v>1695445082.8189876</v>
      </c>
      <c r="EU64">
        <f>SUM('Yearly Emission'!ER$24:'Yearly Emission'!ER40)</f>
        <v>9184583926.5234165</v>
      </c>
      <c r="EV64">
        <f>SUM('Yearly Emission'!ES$24:'Yearly Emission'!ES40)</f>
        <v>1368840586.1039367</v>
      </c>
      <c r="EW64">
        <f>SUM('Yearly Emission'!ET$24:'Yearly Emission'!ET40)</f>
        <v>1828193116.2190747</v>
      </c>
      <c r="EX64">
        <f>SUM('Yearly Emission'!EU$24:'Yearly Emission'!EU40)</f>
        <v>339063559.69130468</v>
      </c>
      <c r="EY64">
        <f>SUM('Yearly Emission'!EV$24:'Yearly Emission'!EV40)</f>
        <v>689609101.13521314</v>
      </c>
      <c r="EZ64">
        <f>SUM('Yearly Emission'!EW$24:'Yearly Emission'!EW40)</f>
        <v>787410627.35240054</v>
      </c>
      <c r="FA64">
        <f>SUM('Yearly Emission'!EX$24:'Yearly Emission'!EX40)</f>
        <v>588968926.21513522</v>
      </c>
      <c r="FB64">
        <f>SUM('Yearly Emission'!EY$24:'Yearly Emission'!EY40)</f>
        <v>2512960605.312377</v>
      </c>
      <c r="FC64">
        <f>SUM('Yearly Emission'!EZ$24:'Yearly Emission'!EZ40)</f>
        <v>0</v>
      </c>
      <c r="FD64">
        <f>SUM('Yearly Emission'!FA$24:'Yearly Emission'!FA40)</f>
        <v>9316828714.515974</v>
      </c>
      <c r="FE64">
        <f>SUM('Yearly Emission'!FB$24:'Yearly Emission'!FB40)</f>
        <v>2444477481.7875972</v>
      </c>
      <c r="FF64">
        <f>SUM('Yearly Emission'!FC$24:'Yearly Emission'!FC40)</f>
        <v>712851436.61717927</v>
      </c>
      <c r="FG64">
        <f>SUM('Yearly Emission'!FD$24:'Yearly Emission'!FD40)</f>
        <v>476427859.17952847</v>
      </c>
      <c r="FH64">
        <f>SUM('Yearly Emission'!FE$24:'Yearly Emission'!FE40)</f>
        <v>5808025108.7928696</v>
      </c>
      <c r="FI64">
        <f>SUM('Yearly Emission'!FF$24:'Yearly Emission'!FF40)</f>
        <v>509823722.50600791</v>
      </c>
      <c r="FJ64">
        <f>SUM('Yearly Emission'!FG$24:'Yearly Emission'!FG40)</f>
        <v>519277219.96732986</v>
      </c>
      <c r="FK64">
        <f>SUM('Yearly Emission'!FH$24:'Yearly Emission'!FH40)</f>
        <v>1809167036.4673359</v>
      </c>
      <c r="FL64">
        <f>SUM('Yearly Emission'!FI$24:'Yearly Emission'!FI40)</f>
        <v>10235402552.348969</v>
      </c>
      <c r="FM64">
        <f>SUM('Yearly Emission'!FJ$24:'Yearly Emission'!FJ40)</f>
        <v>1448734994.2549129</v>
      </c>
      <c r="FN64">
        <f>SUM('Yearly Emission'!FK$24:'Yearly Emission'!FK40)</f>
        <v>2113141823.5666063</v>
      </c>
      <c r="FO64">
        <f>SUM('Yearly Emission'!FL$24:'Yearly Emission'!FL40)</f>
        <v>366349979.52489144</v>
      </c>
      <c r="FP64">
        <f>SUM('Yearly Emission'!FM$24:'Yearly Emission'!FM40)</f>
        <v>722150002.01290667</v>
      </c>
      <c r="FQ64">
        <f>SUM('Yearly Emission'!FN$24:'Yearly Emission'!FN40)</f>
        <v>915389007.47500801</v>
      </c>
      <c r="FR64">
        <f>SUM('Yearly Emission'!FO$24:'Yearly Emission'!FO40)</f>
        <v>665630046.59346223</v>
      </c>
      <c r="FS64">
        <f>SUM('Yearly Emission'!FP$24:'Yearly Emission'!FP40)</f>
        <v>2948270952.6964164</v>
      </c>
      <c r="FT64">
        <f>SUM('Yearly Emission'!FQ$24:'Yearly Emission'!FQ40)</f>
        <v>0</v>
      </c>
      <c r="FU64">
        <f>SUM('Yearly Emission'!FR$24:'Yearly Emission'!FR40)</f>
        <v>0</v>
      </c>
      <c r="FV64">
        <f>SUM('Yearly Emission'!FS$24:'Yearly Emission'!FS40)</f>
        <v>34663</v>
      </c>
      <c r="FW64">
        <f>SUM('Yearly Emission'!FT$24:'Yearly Emission'!FT40)</f>
        <v>0</v>
      </c>
      <c r="FX64">
        <f>SUM('Yearly Emission'!FU$24:'Yearly Emission'!FU40)</f>
        <v>0</v>
      </c>
      <c r="FY64">
        <f>SUM('Yearly Emission'!FV$24:'Yearly Emission'!FV40)</f>
        <v>0</v>
      </c>
      <c r="FZ64">
        <f>SUM('Yearly Emission'!FW$24:'Yearly Emission'!FW40)</f>
        <v>0</v>
      </c>
      <c r="GA64">
        <f>SUM('Yearly Emission'!FX$24:'Yearly Emission'!FX40)</f>
        <v>0</v>
      </c>
      <c r="GB64">
        <f>SUM('Yearly Emission'!FY$24:'Yearly Emission'!FY40)</f>
        <v>0</v>
      </c>
      <c r="GC64">
        <f>SUM('Yearly Emission'!FZ$24:'Yearly Emission'!FZ40)</f>
        <v>0</v>
      </c>
      <c r="GD64">
        <f>SUM('Yearly Emission'!GA$24:'Yearly Emission'!GA40)</f>
        <v>0</v>
      </c>
      <c r="GE64">
        <f>SUM('Yearly Emission'!GB$24:'Yearly Emission'!GB40)</f>
        <v>0</v>
      </c>
      <c r="GF64">
        <f>SUM('Yearly Emission'!GC$24:'Yearly Emission'!GC40)</f>
        <v>0</v>
      </c>
      <c r="GG64">
        <f>SUM('Yearly Emission'!GD$24:'Yearly Emission'!GD40)</f>
        <v>0</v>
      </c>
      <c r="GH64">
        <f>SUM('Yearly Emission'!GE$24:'Yearly Emission'!GE40)</f>
        <v>0</v>
      </c>
      <c r="GI64">
        <f>SUM('Yearly Emission'!GF$24:'Yearly Emission'!GF40)</f>
        <v>0</v>
      </c>
      <c r="GJ64">
        <f>SUM('Yearly Emission'!GG$24:'Yearly Emission'!GG40)</f>
        <v>0</v>
      </c>
      <c r="GK64">
        <f>SUM('Yearly Emission'!GH$24:'Yearly Emission'!GH40)</f>
        <v>0</v>
      </c>
      <c r="GL64">
        <f>SUM('Yearly Emission'!GI$24:'Yearly Emission'!GI40)</f>
        <v>0</v>
      </c>
      <c r="GM64">
        <f>SUM('Yearly Emission'!GJ$24:'Yearly Emission'!GJ40)</f>
        <v>0</v>
      </c>
      <c r="GN64">
        <f>SUM('Yearly Emission'!GK$24:'Yearly Emission'!GK40)</f>
        <v>3097181982.5612202</v>
      </c>
      <c r="GO64">
        <f>SUM('Yearly Emission'!GL$24:'Yearly Emission'!GL40)</f>
        <v>1439966389.6482251</v>
      </c>
      <c r="GP64">
        <f>SUM('Yearly Emission'!GM$24:'Yearly Emission'!GM40)</f>
        <v>499636626.6669026</v>
      </c>
      <c r="GQ64">
        <f>SUM('Yearly Emission'!GN$24:'Yearly Emission'!GN40)</f>
        <v>232265717.97899887</v>
      </c>
      <c r="GR64">
        <f>SUM('Yearly Emission'!GO$24:'Yearly Emission'!GO40)</f>
        <v>1899729535.6934524</v>
      </c>
      <c r="GS64">
        <f>SUM('Yearly Emission'!GP$24:'Yearly Emission'!GP40)</f>
        <v>157207172.73574236</v>
      </c>
      <c r="GT64">
        <f>SUM('Yearly Emission'!GQ$24:'Yearly Emission'!GQ40)</f>
        <v>228244008.10910642</v>
      </c>
      <c r="GU64">
        <f>SUM('Yearly Emission'!GR$24:'Yearly Emission'!GR40)</f>
        <v>1227257580.4131904</v>
      </c>
      <c r="GV64">
        <f>SUM('Yearly Emission'!GS$24:'Yearly Emission'!GS40)</f>
        <v>4078615136.9725142</v>
      </c>
      <c r="GW64">
        <f>SUM('Yearly Emission'!GT$24:'Yearly Emission'!GT40)</f>
        <v>668015740.14142048</v>
      </c>
      <c r="GX64">
        <f>SUM('Yearly Emission'!GU$24:'Yearly Emission'!GU40)</f>
        <v>647004655.74870932</v>
      </c>
      <c r="GY64">
        <f>SUM('Yearly Emission'!GV$24:'Yearly Emission'!GV40)</f>
        <v>188387343.39915848</v>
      </c>
      <c r="GZ64">
        <f>SUM('Yearly Emission'!GW$24:'Yearly Emission'!GW40)</f>
        <v>263945923.51740706</v>
      </c>
      <c r="HA64">
        <f>SUM('Yearly Emission'!GX$24:'Yearly Emission'!GX40)</f>
        <v>392463913.31123173</v>
      </c>
      <c r="HB64">
        <f>SUM('Yearly Emission'!GY$24:'Yearly Emission'!GY40)</f>
        <v>263393758.93763769</v>
      </c>
      <c r="HC64">
        <f>SUM('Yearly Emission'!GZ$24:'Yearly Emission'!GZ40)</f>
        <v>1736567698.5025377</v>
      </c>
      <c r="HD64">
        <f>SUM('Yearly Emission'!HA$24:'Yearly Emission'!HA40)</f>
        <v>0</v>
      </c>
      <c r="HE64">
        <f>SUM('Yearly Emission'!HB$24:'Yearly Emission'!HB40)</f>
        <v>4873392140.4120836</v>
      </c>
      <c r="HF64">
        <f>SUM('Yearly Emission'!HC$24:'Yearly Emission'!HC40)</f>
        <v>2869745867.436811</v>
      </c>
      <c r="HG64">
        <f>SUM('Yearly Emission'!HD$24:'Yearly Emission'!HD40)</f>
        <v>900124622.5725857</v>
      </c>
      <c r="HH64">
        <f>SUM('Yearly Emission'!HE$24:'Yearly Emission'!HE40)</f>
        <v>439267349.95031142</v>
      </c>
      <c r="HI64">
        <f>SUM('Yearly Emission'!HF$24:'Yearly Emission'!HF40)</f>
        <v>3779218621.2996135</v>
      </c>
      <c r="HJ64">
        <f>SUM('Yearly Emission'!HG$24:'Yearly Emission'!HG40)</f>
        <v>312524006.50446391</v>
      </c>
      <c r="HK64">
        <f>SUM('Yearly Emission'!HH$24:'Yearly Emission'!HH40)</f>
        <v>456488016.21821231</v>
      </c>
      <c r="HL64">
        <f>SUM('Yearly Emission'!HI$24:'Yearly Emission'!HI40)</f>
        <v>2452501834.1335659</v>
      </c>
      <c r="HM64">
        <f>SUM('Yearly Emission'!HJ$24:'Yearly Emission'!HJ40)</f>
        <v>8157230273.9450245</v>
      </c>
      <c r="HN64">
        <f>SUM('Yearly Emission'!HK$24:'Yearly Emission'!HK40)</f>
        <v>1336031480.2828426</v>
      </c>
      <c r="HO64">
        <f>SUM('Yearly Emission'!HL$24:'Yearly Emission'!HL40)</f>
        <v>970734629.05692697</v>
      </c>
      <c r="HP64">
        <f>SUM('Yearly Emission'!HM$24:'Yearly Emission'!HM40)</f>
        <v>376688203.15060931</v>
      </c>
      <c r="HQ64">
        <f>SUM('Yearly Emission'!HN$24:'Yearly Emission'!HN40)</f>
        <v>527891847.03481406</v>
      </c>
      <c r="HR64">
        <f>SUM('Yearly Emission'!HO$24:'Yearly Emission'!HO40)</f>
        <v>782941305.43212664</v>
      </c>
      <c r="HS64">
        <f>SUM('Yearly Emission'!HP$24:'Yearly Emission'!HP40)</f>
        <v>526751807.49436295</v>
      </c>
      <c r="HT64">
        <f>SUM('Yearly Emission'!HQ$24:'Yearly Emission'!HQ40)</f>
        <v>3473135397.0050797</v>
      </c>
      <c r="HU64">
        <f>SUM('Yearly Emission'!HR$24:'Yearly Emission'!HR40)</f>
        <v>0</v>
      </c>
      <c r="HV64">
        <f>SUM('Yearly Emission'!HS$24:'Yearly Emission'!HS40)</f>
        <v>5866190968.6119633</v>
      </c>
      <c r="HW64">
        <f>SUM('Yearly Emission'!HT$24:'Yearly Emission'!HT40)</f>
        <v>3522120281.3810077</v>
      </c>
      <c r="HX64">
        <f>SUM('Yearly Emission'!HU$24:'Yearly Emission'!HU40)</f>
        <v>969014795.19013941</v>
      </c>
      <c r="HY64">
        <f>SUM('Yearly Emission'!HV$24:'Yearly Emission'!HV40)</f>
        <v>483584859.09233057</v>
      </c>
      <c r="HZ64">
        <f>SUM('Yearly Emission'!HW$24:'Yearly Emission'!HW40)</f>
        <v>4973816776.6564302</v>
      </c>
      <c r="IA64">
        <f>SUM('Yearly Emission'!HX$24:'Yearly Emission'!HX40)</f>
        <v>463776568.48805714</v>
      </c>
      <c r="IB64">
        <f>SUM('Yearly Emission'!HY$24:'Yearly Emission'!HY40)</f>
        <v>646390957.05040956</v>
      </c>
      <c r="IC64">
        <f>SUM('Yearly Emission'!HZ$24:'Yearly Emission'!HZ40)</f>
        <v>2889686015.761333</v>
      </c>
      <c r="ID64">
        <f>SUM('Yearly Emission'!IA$24:'Yearly Emission'!IA40)</f>
        <v>10250947016.733955</v>
      </c>
      <c r="IE64">
        <f>SUM('Yearly Emission'!IB$24:'Yearly Emission'!IB40)</f>
        <v>1888446925.4046047</v>
      </c>
      <c r="IF64">
        <f>SUM('Yearly Emission'!IC$24:'Yearly Emission'!IC40)</f>
        <v>1116505670.9411631</v>
      </c>
      <c r="IG64">
        <f>SUM('Yearly Emission'!ID$24:'Yearly Emission'!ID40)</f>
        <v>558793947.15931594</v>
      </c>
      <c r="IH64">
        <f>SUM('Yearly Emission'!IE$24:'Yearly Emission'!IE40)</f>
        <v>763835044.93493879</v>
      </c>
      <c r="II64">
        <f>SUM('Yearly Emission'!IF$24:'Yearly Emission'!IF40)</f>
        <v>954747142.80687511</v>
      </c>
      <c r="IJ64">
        <f>SUM('Yearly Emission'!IG$24:'Yearly Emission'!IG40)</f>
        <v>692591878.78004456</v>
      </c>
      <c r="IK64">
        <f>SUM('Yearly Emission'!IH$24:'Yearly Emission'!IH40)</f>
        <v>5045518974.19487</v>
      </c>
      <c r="IL64">
        <f>SUM('Yearly Emission'!II$24:'Yearly Emission'!II40)</f>
        <v>0</v>
      </c>
      <c r="IM64">
        <f>SUM('Yearly Emission'!IJ$24:'Yearly Emission'!IJ40)</f>
        <v>6559859450.7705231</v>
      </c>
      <c r="IN64">
        <f>SUM('Yearly Emission'!IK$24:'Yearly Emission'!IK40)</f>
        <v>3750818276.5588951</v>
      </c>
      <c r="IO64">
        <f>SUM('Yearly Emission'!IL$24:'Yearly Emission'!IL40)</f>
        <v>1035138719.2409587</v>
      </c>
      <c r="IP64">
        <f>SUM('Yearly Emission'!IM$24:'Yearly Emission'!IM40)</f>
        <v>512278560.27881843</v>
      </c>
      <c r="IQ64">
        <f>SUM('Yearly Emission'!IN$24:'Yearly Emission'!IN40)</f>
        <v>5305233069.8727188</v>
      </c>
      <c r="IR64">
        <f>SUM('Yearly Emission'!IO$24:'Yearly Emission'!IO40)</f>
        <v>558653033.85526264</v>
      </c>
      <c r="IS64">
        <f>SUM('Yearly Emission'!IP$24:'Yearly Emission'!IP40)</f>
        <v>663792184.2311753</v>
      </c>
      <c r="IT64">
        <f>SUM('Yearly Emission'!IQ$24:'Yearly Emission'!IQ40)</f>
        <v>3058449363.421144</v>
      </c>
      <c r="IU64">
        <f>SUM('Yearly Emission'!IR$24:'Yearly Emission'!IR40)</f>
        <v>10971457816.128679</v>
      </c>
      <c r="IV64">
        <f>SUM('Yearly Emission'!IS$24:'Yearly Emission'!IS40)</f>
        <v>2008634654.2009802</v>
      </c>
      <c r="IW64">
        <f>SUM('Yearly Emission'!IT$24:'Yearly Emission'!IT40)</f>
        <v>1208557132.838994</v>
      </c>
      <c r="IX64">
        <f>SUM('Yearly Emission'!IU$24:'Yearly Emission'!IU40)</f>
        <v>624294050.31362498</v>
      </c>
      <c r="IY64">
        <f>SUM('Yearly Emission'!IV$24:'Yearly Emission'!IV40)</f>
        <v>808644773.74967968</v>
      </c>
      <c r="IZ64">
        <f>SUM('Yearly Emission'!IW$24:'Yearly Emission'!IW40)</f>
        <v>1054162194.9971793</v>
      </c>
      <c r="JA64">
        <f>SUM('Yearly Emission'!IX$24:'Yearly Emission'!IX40)</f>
        <v>763925785.06416976</v>
      </c>
      <c r="JB64">
        <f>SUM('Yearly Emission'!IY$24:'Yearly Emission'!IY40)</f>
        <v>5324932038.4548292</v>
      </c>
    </row>
    <row r="65" spans="1:262" x14ac:dyDescent="0.25">
      <c r="D65">
        <v>2048</v>
      </c>
      <c r="E65">
        <f>SUM('Yearly Emission'!B$27:'Yearly Emission'!B41)</f>
        <v>0</v>
      </c>
      <c r="F65">
        <f>SUM('Yearly Emission'!C$27:'Yearly Emission'!C41)</f>
        <v>0</v>
      </c>
      <c r="G65">
        <f>SUM('Yearly Emission'!D$27:'Yearly Emission'!D41)</f>
        <v>0</v>
      </c>
      <c r="H65">
        <f>SUM('Yearly Emission'!E$27:'Yearly Emission'!E41)</f>
        <v>0</v>
      </c>
      <c r="I65">
        <f>SUM('Yearly Emission'!F$27:'Yearly Emission'!F41)</f>
        <v>0</v>
      </c>
      <c r="J65">
        <f>SUM('Yearly Emission'!G$27:'Yearly Emission'!G41)</f>
        <v>0</v>
      </c>
      <c r="K65">
        <f>SUM('Yearly Emission'!H$27:'Yearly Emission'!H41)</f>
        <v>0</v>
      </c>
      <c r="L65">
        <f>SUM('Yearly Emission'!I$27:'Yearly Emission'!I41)</f>
        <v>0</v>
      </c>
      <c r="M65">
        <f>SUM('Yearly Emission'!J$27:'Yearly Emission'!J41)</f>
        <v>0</v>
      </c>
      <c r="N65">
        <f>SUM('Yearly Emission'!K$27:'Yearly Emission'!K41)</f>
        <v>0</v>
      </c>
      <c r="O65">
        <f>SUM('Yearly Emission'!L$27:'Yearly Emission'!L41)</f>
        <v>0</v>
      </c>
      <c r="P65">
        <f>SUM('Yearly Emission'!M$27:'Yearly Emission'!M41)</f>
        <v>0</v>
      </c>
      <c r="Q65">
        <f>SUM('Yearly Emission'!N$27:'Yearly Emission'!N41)</f>
        <v>0</v>
      </c>
      <c r="R65">
        <f>SUM('Yearly Emission'!O$27:'Yearly Emission'!O41)</f>
        <v>0</v>
      </c>
      <c r="S65">
        <f>SUM('Yearly Emission'!P$27:'Yearly Emission'!P41)</f>
        <v>0</v>
      </c>
      <c r="T65">
        <f>SUM('Yearly Emission'!Q$27:'Yearly Emission'!Q41)</f>
        <v>0</v>
      </c>
      <c r="V65">
        <f>SUM('Yearly Emission'!S$24:'Yearly Emission'!S41)</f>
        <v>1957889715.0653923</v>
      </c>
      <c r="W65">
        <f>SUM('Yearly Emission'!T$24:'Yearly Emission'!T41)</f>
        <v>1215176535.0759149</v>
      </c>
      <c r="X65">
        <f>SUM('Yearly Emission'!U$24:'Yearly Emission'!U41)</f>
        <v>374614386.4981401</v>
      </c>
      <c r="Y65">
        <f>SUM('Yearly Emission'!V$24:'Yearly Emission'!V41)</f>
        <v>177278840.9139725</v>
      </c>
      <c r="Z65">
        <f>SUM('Yearly Emission'!W$24:'Yearly Emission'!W41)</f>
        <v>1912404123.4587696</v>
      </c>
      <c r="AA65">
        <f>SUM('Yearly Emission'!X$24:'Yearly Emission'!X41)</f>
        <v>106007224.88294001</v>
      </c>
      <c r="AB65">
        <f>SUM('Yearly Emission'!Y$24:'Yearly Emission'!Y41)</f>
        <v>198298404.07226053</v>
      </c>
      <c r="AC65">
        <f>SUM('Yearly Emission'!Z$24:'Yearly Emission'!Z41)</f>
        <v>549401534.64401245</v>
      </c>
      <c r="AD65">
        <f>SUM('Yearly Emission'!AA$24:'Yearly Emission'!AA41)</f>
        <v>2830504252.0094113</v>
      </c>
      <c r="AE65">
        <f>SUM('Yearly Emission'!AB$24:'Yearly Emission'!AB41)</f>
        <v>475659422.83859515</v>
      </c>
      <c r="AF65">
        <f>SUM('Yearly Emission'!AC$24:'Yearly Emission'!AC41)</f>
        <v>491267469.67809504</v>
      </c>
      <c r="AG65">
        <f>SUM('Yearly Emission'!AD$24:'Yearly Emission'!AD41)</f>
        <v>86218545.942176446</v>
      </c>
      <c r="AH65">
        <f>SUM('Yearly Emission'!AE$24:'Yearly Emission'!AE41)</f>
        <v>211979540.83437178</v>
      </c>
      <c r="AI65">
        <f>SUM('Yearly Emission'!AF$24:'Yearly Emission'!AF41)</f>
        <v>282206671.62112164</v>
      </c>
      <c r="AJ65">
        <f>SUM('Yearly Emission'!AG$24:'Yearly Emission'!AG41)</f>
        <v>176266011.30977824</v>
      </c>
      <c r="AK65">
        <f>SUM('Yearly Emission'!AH$24:'Yearly Emission'!AH41)</f>
        <v>952287144.95364404</v>
      </c>
      <c r="AL65">
        <f>SUM('Yearly Emission'!AI$24:'Yearly Emission'!AI41)</f>
        <v>0</v>
      </c>
      <c r="AM65">
        <f>SUM('Yearly Emission'!AJ$24:'Yearly Emission'!AJ41)</f>
        <v>2869297482.1412516</v>
      </c>
      <c r="AN65">
        <f>SUM('Yearly Emission'!AK$24:'Yearly Emission'!AK41)</f>
        <v>2429810767.0340309</v>
      </c>
      <c r="AO65">
        <f>SUM('Yearly Emission'!AL$24:'Yearly Emission'!AL41)</f>
        <v>733860078.35119307</v>
      </c>
      <c r="AP65">
        <f>SUM('Yearly Emission'!AM$24:'Yearly Emission'!AM41)</f>
        <v>353630385.61105371</v>
      </c>
      <c r="AQ65">
        <f>SUM('Yearly Emission'!AN$24:'Yearly Emission'!AN41)</f>
        <v>3202951551.8975677</v>
      </c>
      <c r="AR65">
        <f>SUM('Yearly Emission'!AO$24:'Yearly Emission'!AO41)</f>
        <v>212014449.76588014</v>
      </c>
      <c r="AS65">
        <f>SUM('Yearly Emission'!AP$24:'Yearly Emission'!AP41)</f>
        <v>389285416.84386945</v>
      </c>
      <c r="AT65">
        <f>SUM('Yearly Emission'!AQ$24:'Yearly Emission'!AQ41)</f>
        <v>1098326239.0873218</v>
      </c>
      <c r="AU65">
        <f>SUM('Yearly Emission'!AR$24:'Yearly Emission'!AR41)</f>
        <v>5558214168.8679962</v>
      </c>
      <c r="AV65">
        <f>SUM('Yearly Emission'!AS$24:'Yearly Emission'!AS41)</f>
        <v>951318845.67718863</v>
      </c>
      <c r="AW65">
        <f>SUM('Yearly Emission'!AT$24:'Yearly Emission'!AT41)</f>
        <v>982534939.35618854</v>
      </c>
      <c r="AX65">
        <f>SUM('Yearly Emission'!AU$24:'Yearly Emission'!AU41)</f>
        <v>172417080.88046339</v>
      </c>
      <c r="AY65">
        <f>SUM('Yearly Emission'!AV$24:'Yearly Emission'!AV41)</f>
        <v>423952505.75283945</v>
      </c>
      <c r="AZ65">
        <f>SUM('Yearly Emission'!AW$24:'Yearly Emission'!AW41)</f>
        <v>564413343.24224377</v>
      </c>
      <c r="BA65">
        <f>SUM('Yearly Emission'!AX$24:'Yearly Emission'!AX41)</f>
        <v>352532022.61955661</v>
      </c>
      <c r="BB65">
        <f>SUM('Yearly Emission'!AY$24:'Yearly Emission'!AY41)</f>
        <v>1904544186.3990393</v>
      </c>
      <c r="BC65">
        <f>SUM('Yearly Emission'!AZ$24:'Yearly Emission'!AZ41)</f>
        <v>0</v>
      </c>
      <c r="BD65">
        <f>SUM('Yearly Emission'!BA$24:'Yearly Emission'!BA41)</f>
        <v>3578445038.245379</v>
      </c>
      <c r="BE65">
        <f>SUM('Yearly Emission'!BB$24:'Yearly Emission'!BB41)</f>
        <v>3242172349.7666364</v>
      </c>
      <c r="BF65">
        <f>SUM('Yearly Emission'!BC$24:'Yearly Emission'!BC41)</f>
        <v>911212314.59188724</v>
      </c>
      <c r="BG65">
        <f>SUM('Yearly Emission'!BD$24:'Yearly Emission'!BD41)</f>
        <v>422961947.74235165</v>
      </c>
      <c r="BH65">
        <f>SUM('Yearly Emission'!BE$24:'Yearly Emission'!BE41)</f>
        <v>4115008953.1264811</v>
      </c>
      <c r="BI65">
        <f>SUM('Yearly Emission'!BF$24:'Yearly Emission'!BF41)</f>
        <v>318016101.21836722</v>
      </c>
      <c r="BJ65">
        <f>SUM('Yearly Emission'!BG$24:'Yearly Emission'!BG41)</f>
        <v>569776673.77007174</v>
      </c>
      <c r="BK65">
        <f>SUM('Yearly Emission'!BH$24:'Yearly Emission'!BH41)</f>
        <v>1504473844.2024221</v>
      </c>
      <c r="BL65">
        <f>SUM('Yearly Emission'!BI$24:'Yearly Emission'!BI41)</f>
        <v>7500992173.7864351</v>
      </c>
      <c r="BM65">
        <f>SUM('Yearly Emission'!BJ$24:'Yearly Emission'!BJ41)</f>
        <v>1425631918.6608434</v>
      </c>
      <c r="BN65">
        <f>SUM('Yearly Emission'!BK$24:'Yearly Emission'!BK41)</f>
        <v>1368236853.3153758</v>
      </c>
      <c r="BO65">
        <f>SUM('Yearly Emission'!BL$24:'Yearly Emission'!BL41)</f>
        <v>256369405.9896704</v>
      </c>
      <c r="BP65">
        <f>SUM('Yearly Emission'!BM$24:'Yearly Emission'!BM41)</f>
        <v>568198066.76227129</v>
      </c>
      <c r="BQ65">
        <f>SUM('Yearly Emission'!BN$24:'Yearly Emission'!BN41)</f>
        <v>780159516.02250004</v>
      </c>
      <c r="BR65">
        <f>SUM('Yearly Emission'!BO$24:'Yearly Emission'!BO41)</f>
        <v>526236506.41784465</v>
      </c>
      <c r="BS65">
        <f>SUM('Yearly Emission'!BP$24:'Yearly Emission'!BP41)</f>
        <v>2520949681.5806141</v>
      </c>
      <c r="BT65">
        <f>SUM('Yearly Emission'!BQ$24:'Yearly Emission'!BQ41)</f>
        <v>0</v>
      </c>
      <c r="BU65">
        <f>SUM('Yearly Emission'!BR$24:'Yearly Emission'!BR41)</f>
        <v>4150134460.209178</v>
      </c>
      <c r="BV65">
        <f>SUM('Yearly Emission'!BS$24:'Yearly Emission'!BS41)</f>
        <v>3485036711.8205657</v>
      </c>
      <c r="BW65">
        <f>SUM('Yearly Emission'!BT$24:'Yearly Emission'!BT41)</f>
        <v>961050987.66278362</v>
      </c>
      <c r="BX65">
        <f>SUM('Yearly Emission'!BU$24:'Yearly Emission'!BU41)</f>
        <v>458632117.55206132</v>
      </c>
      <c r="BY65">
        <f>SUM('Yearly Emission'!BV$24:'Yearly Emission'!BV41)</f>
        <v>4762421643.2486916</v>
      </c>
      <c r="BZ65">
        <f>SUM('Yearly Emission'!BW$24:'Yearly Emission'!BW41)</f>
        <v>369886894.41479474</v>
      </c>
      <c r="CA65">
        <f>SUM('Yearly Emission'!BX$24:'Yearly Emission'!BX41)</f>
        <v>588654456.76037395</v>
      </c>
      <c r="CB65">
        <f>SUM('Yearly Emission'!BY$24:'Yearly Emission'!BY41)</f>
        <v>1644626955.8229306</v>
      </c>
      <c r="CC65">
        <f>SUM('Yearly Emission'!BZ$24:'Yearly Emission'!BZ41)</f>
        <v>8465320680.3678474</v>
      </c>
      <c r="CD65">
        <f>SUM('Yearly Emission'!CA$24:'Yearly Emission'!CA41)</f>
        <v>1600625693.6599753</v>
      </c>
      <c r="CE65">
        <f>SUM('Yearly Emission'!CB$24:'Yearly Emission'!CB41)</f>
        <v>1541238122.5509441</v>
      </c>
      <c r="CF65">
        <f>SUM('Yearly Emission'!CC$24:'Yearly Emission'!CC41)</f>
        <v>276594893.14798099</v>
      </c>
      <c r="CG65">
        <f>SUM('Yearly Emission'!CD$24:'Yearly Emission'!CD41)</f>
        <v>646843026.61273289</v>
      </c>
      <c r="CH65">
        <f>SUM('Yearly Emission'!CE$24:'Yearly Emission'!CE41)</f>
        <v>896682952.32024682</v>
      </c>
      <c r="CI65">
        <f>SUM('Yearly Emission'!CF$24:'Yearly Emission'!CF41)</f>
        <v>592582746.46437287</v>
      </c>
      <c r="CJ65">
        <f>SUM('Yearly Emission'!CG$24:'Yearly Emission'!CG41)</f>
        <v>2887770573.6386342</v>
      </c>
      <c r="CK65">
        <f>SUM('Yearly Emission'!CH$24:'Yearly Emission'!CH41)</f>
        <v>0</v>
      </c>
      <c r="CL65">
        <f>SUM('Yearly Emission'!CI$24:'Yearly Emission'!CI41)</f>
        <v>0</v>
      </c>
      <c r="CM65">
        <f>SUM('Yearly Emission'!CJ$24:'Yearly Emission'!CJ41)</f>
        <v>36711</v>
      </c>
      <c r="CN65">
        <f>SUM('Yearly Emission'!CK$24:'Yearly Emission'!CK41)</f>
        <v>0</v>
      </c>
      <c r="CO65">
        <f>SUM('Yearly Emission'!CL$24:'Yearly Emission'!CL41)</f>
        <v>0</v>
      </c>
      <c r="CP65">
        <f>SUM('Yearly Emission'!CM$24:'Yearly Emission'!CM41)</f>
        <v>0</v>
      </c>
      <c r="CQ65">
        <f>SUM('Yearly Emission'!CN$24:'Yearly Emission'!CN41)</f>
        <v>0</v>
      </c>
      <c r="CR65">
        <f>SUM('Yearly Emission'!CO$24:'Yearly Emission'!CO41)</f>
        <v>0</v>
      </c>
      <c r="CS65">
        <f>SUM('Yearly Emission'!CP$24:'Yearly Emission'!CP41)</f>
        <v>0</v>
      </c>
      <c r="CT65">
        <f>SUM('Yearly Emission'!CQ$24:'Yearly Emission'!CQ41)</f>
        <v>0</v>
      </c>
      <c r="CU65">
        <f>SUM('Yearly Emission'!CR$24:'Yearly Emission'!CR41)</f>
        <v>0</v>
      </c>
      <c r="CV65">
        <f>SUM('Yearly Emission'!CS$24:'Yearly Emission'!CS41)</f>
        <v>0</v>
      </c>
      <c r="CW65">
        <f>SUM('Yearly Emission'!CT$24:'Yearly Emission'!CT41)</f>
        <v>0</v>
      </c>
      <c r="CX65">
        <f>SUM('Yearly Emission'!CU$24:'Yearly Emission'!CU41)</f>
        <v>0</v>
      </c>
      <c r="CY65">
        <f>SUM('Yearly Emission'!CV$24:'Yearly Emission'!CV41)</f>
        <v>0</v>
      </c>
      <c r="CZ65">
        <f>SUM('Yearly Emission'!CW$24:'Yearly Emission'!CW41)</f>
        <v>0</v>
      </c>
      <c r="DA65">
        <f>SUM('Yearly Emission'!CX$24:'Yearly Emission'!CX41)</f>
        <v>0</v>
      </c>
      <c r="DB65">
        <f>SUM('Yearly Emission'!CY$24:'Yearly Emission'!CY41)</f>
        <v>0</v>
      </c>
      <c r="DC65">
        <f>SUM('Yearly Emission'!CZ$24:'Yearly Emission'!CZ41)</f>
        <v>0</v>
      </c>
      <c r="DD65">
        <f>SUM('Yearly Emission'!DA$24:'Yearly Emission'!DA41)</f>
        <v>0</v>
      </c>
      <c r="DE65">
        <f>SUM('Yearly Emission'!DB$24:'Yearly Emission'!DB41)</f>
        <v>4015551375.0190411</v>
      </c>
      <c r="DF65">
        <f>SUM('Yearly Emission'!DC$24:'Yearly Emission'!DC41)</f>
        <v>1280876896.9434123</v>
      </c>
      <c r="DG65">
        <f>SUM('Yearly Emission'!DD$24:'Yearly Emission'!DD41)</f>
        <v>388033007.86941582</v>
      </c>
      <c r="DH65">
        <f>SUM('Yearly Emission'!DE$24:'Yearly Emission'!DE41)</f>
        <v>197836093.90577212</v>
      </c>
      <c r="DI65">
        <f>SUM('Yearly Emission'!DF$24:'Yearly Emission'!DF41)</f>
        <v>2108667787.9899578</v>
      </c>
      <c r="DJ65">
        <f>SUM('Yearly Emission'!DG$24:'Yearly Emission'!DG41)</f>
        <v>157834582.24744967</v>
      </c>
      <c r="DK65">
        <f>SUM('Yearly Emission'!DH$24:'Yearly Emission'!DH41)</f>
        <v>213188889.49951798</v>
      </c>
      <c r="DL65">
        <f>SUM('Yearly Emission'!DI$24:'Yearly Emission'!DI41)</f>
        <v>656513749.31439638</v>
      </c>
      <c r="DM65">
        <f>SUM('Yearly Emission'!DJ$24:'Yearly Emission'!DJ41)</f>
        <v>3501973464.4240403</v>
      </c>
      <c r="DN65">
        <f>SUM('Yearly Emission'!DK$24:'Yearly Emission'!DK41)</f>
        <v>496860740.16914606</v>
      </c>
      <c r="DO65">
        <f>SUM('Yearly Emission'!DL$24:'Yearly Emission'!DL41)</f>
        <v>747180310.28348041</v>
      </c>
      <c r="DP65">
        <f>SUM('Yearly Emission'!DM$24:'Yearly Emission'!DM41)</f>
        <v>126453540.65664439</v>
      </c>
      <c r="DQ65">
        <f>SUM('Yearly Emission'!DN$24:'Yearly Emission'!DN41)</f>
        <v>270369934.16530144</v>
      </c>
      <c r="DR65">
        <f>SUM('Yearly Emission'!DO$24:'Yearly Emission'!DO41)</f>
        <v>369831724.51034403</v>
      </c>
      <c r="DS65">
        <f>SUM('Yearly Emission'!DP$24:'Yearly Emission'!DP41)</f>
        <v>225410976.22293255</v>
      </c>
      <c r="DT65">
        <f>SUM('Yearly Emission'!DQ$24:'Yearly Emission'!DQ41)</f>
        <v>1021690636.5299031</v>
      </c>
      <c r="DU65">
        <f>SUM('Yearly Emission'!DR$24:'Yearly Emission'!DR41)</f>
        <v>0</v>
      </c>
      <c r="DV65">
        <f>SUM('Yearly Emission'!DS$24:'Yearly Emission'!DS41)</f>
        <v>7747851551.2814493</v>
      </c>
      <c r="DW65">
        <f>SUM('Yearly Emission'!DT$24:'Yearly Emission'!DT41)</f>
        <v>2412787340.160099</v>
      </c>
      <c r="DX65">
        <f>SUM('Yearly Emission'!DU$24:'Yearly Emission'!DU41)</f>
        <v>576722066.66704643</v>
      </c>
      <c r="DY65">
        <f>SUM('Yearly Emission'!DV$24:'Yearly Emission'!DV41)</f>
        <v>375467697.23710549</v>
      </c>
      <c r="DZ65">
        <f>SUM('Yearly Emission'!DW$24:'Yearly Emission'!DW41)</f>
        <v>4161986245.1718502</v>
      </c>
      <c r="EA65">
        <f>SUM('Yearly Emission'!DX$24:'Yearly Emission'!DX41)</f>
        <v>315584508.17204183</v>
      </c>
      <c r="EB65">
        <f>SUM('Yearly Emission'!DY$24:'Yearly Emission'!DY41)</f>
        <v>406720019.30732489</v>
      </c>
      <c r="EC65">
        <f>SUM('Yearly Emission'!DZ$24:'Yearly Emission'!DZ41)</f>
        <v>1313027498.6287923</v>
      </c>
      <c r="ED65">
        <f>SUM('Yearly Emission'!EA$24:'Yearly Emission'!EA41)</f>
        <v>7003946928.8480644</v>
      </c>
      <c r="EE65">
        <f>SUM('Yearly Emission'!EB$24:'Yearly Emission'!EB41)</f>
        <v>993721480.3382901</v>
      </c>
      <c r="EF65">
        <f>SUM('Yearly Emission'!EC$24:'Yearly Emission'!EC41)</f>
        <v>1441621108.8400733</v>
      </c>
      <c r="EG65">
        <f>SUM('Yearly Emission'!ED$24:'Yearly Emission'!ED41)</f>
        <v>252887539.25717664</v>
      </c>
      <c r="EH65">
        <f>SUM('Yearly Emission'!EE$24:'Yearly Emission'!EE41)</f>
        <v>540395131.55285919</v>
      </c>
      <c r="EI65">
        <f>SUM('Yearly Emission'!EF$24:'Yearly Emission'!EF41)</f>
        <v>630171357.15721071</v>
      </c>
      <c r="EJ65">
        <f>SUM('Yearly Emission'!EG$24:'Yearly Emission'!EG41)</f>
        <v>450459791.87141693</v>
      </c>
      <c r="EK65">
        <f>SUM('Yearly Emission'!EH$24:'Yearly Emission'!EH41)</f>
        <v>2030344293.8072565</v>
      </c>
      <c r="EL65">
        <f>SUM('Yearly Emission'!EI$24:'Yearly Emission'!EI41)</f>
        <v>0</v>
      </c>
      <c r="EM65">
        <f>SUM('Yearly Emission'!EJ$24:'Yearly Emission'!EJ41)</f>
        <v>9277157368.9640865</v>
      </c>
      <c r="EN65">
        <f>SUM('Yearly Emission'!EK$24:'Yearly Emission'!EK41)</f>
        <v>2517227476.8974757</v>
      </c>
      <c r="EO65">
        <f>SUM('Yearly Emission'!EL$24:'Yearly Emission'!EL41)</f>
        <v>682110228.1921674</v>
      </c>
      <c r="EP65">
        <f>SUM('Yearly Emission'!EM$24:'Yearly Emission'!EM41)</f>
        <v>483829216.96482617</v>
      </c>
      <c r="EQ65">
        <f>SUM('Yearly Emission'!EN$24:'Yearly Emission'!EN41)</f>
        <v>5580881576.9307375</v>
      </c>
      <c r="ER65">
        <f>SUM('Yearly Emission'!EO$24:'Yearly Emission'!EO41)</f>
        <v>470812969.24194932</v>
      </c>
      <c r="ES65">
        <f>SUM('Yearly Emission'!EP$24:'Yearly Emission'!EP41)</f>
        <v>531195478.26750046</v>
      </c>
      <c r="ET65">
        <f>SUM('Yearly Emission'!EQ$24:'Yearly Emission'!EQ41)</f>
        <v>1741673724.7109439</v>
      </c>
      <c r="EU65">
        <f>SUM('Yearly Emission'!ER$24:'Yearly Emission'!ER41)</f>
        <v>9363124649.6671906</v>
      </c>
      <c r="EV65">
        <f>SUM('Yearly Emission'!ES$24:'Yearly Emission'!ES41)</f>
        <v>1466652486.9721172</v>
      </c>
      <c r="EW65">
        <f>SUM('Yearly Emission'!ET$24:'Yearly Emission'!ET41)</f>
        <v>1874267087.3769174</v>
      </c>
      <c r="EX65">
        <f>SUM('Yearly Emission'!EU$24:'Yearly Emission'!EU41)</f>
        <v>369665759.13932836</v>
      </c>
      <c r="EY65">
        <f>SUM('Yearly Emission'!EV$24:'Yearly Emission'!EV41)</f>
        <v>729135703.4798876</v>
      </c>
      <c r="EZ65">
        <f>SUM('Yearly Emission'!EW$24:'Yearly Emission'!EW41)</f>
        <v>810813894.26265013</v>
      </c>
      <c r="FA65">
        <f>SUM('Yearly Emission'!EX$24:'Yearly Emission'!EX41)</f>
        <v>618584478.01688242</v>
      </c>
      <c r="FB65">
        <f>SUM('Yearly Emission'!EY$24:'Yearly Emission'!EY41)</f>
        <v>2654182026.1477771</v>
      </c>
      <c r="FC65">
        <f>SUM('Yearly Emission'!EZ$24:'Yearly Emission'!EZ41)</f>
        <v>0</v>
      </c>
      <c r="FD65">
        <f>SUM('Yearly Emission'!FA$24:'Yearly Emission'!FA41)</f>
        <v>9758735773.6649494</v>
      </c>
      <c r="FE65">
        <f>SUM('Yearly Emission'!FB$24:'Yearly Emission'!FB41)</f>
        <v>2576156657.4567151</v>
      </c>
      <c r="FF65">
        <f>SUM('Yearly Emission'!FC$24:'Yearly Emission'!FC41)</f>
        <v>762301316.77482712</v>
      </c>
      <c r="FG65">
        <f>SUM('Yearly Emission'!FD$24:'Yearly Emission'!FD41)</f>
        <v>518047426.77994841</v>
      </c>
      <c r="FH65">
        <f>SUM('Yearly Emission'!FE$24:'Yearly Emission'!FE41)</f>
        <v>6169023499.2768221</v>
      </c>
      <c r="FI65">
        <f>SUM('Yearly Emission'!FF$24:'Yearly Emission'!FF41)</f>
        <v>550634984.94861472</v>
      </c>
      <c r="FJ65">
        <f>SUM('Yearly Emission'!FG$24:'Yearly Emission'!FG41)</f>
        <v>552540063.31898177</v>
      </c>
      <c r="FK65">
        <f>SUM('Yearly Emission'!FH$24:'Yearly Emission'!FH41)</f>
        <v>1855447506.6797233</v>
      </c>
      <c r="FL65">
        <f>SUM('Yearly Emission'!FI$24:'Yearly Emission'!FI41)</f>
        <v>10414313891.480797</v>
      </c>
      <c r="FM65">
        <f>SUM('Yearly Emission'!FJ$24:'Yearly Emission'!FJ41)</f>
        <v>1567130886.511071</v>
      </c>
      <c r="FN65">
        <f>SUM('Yearly Emission'!FK$24:'Yearly Emission'!FK41)</f>
        <v>2159296970.8272934</v>
      </c>
      <c r="FO65">
        <f>SUM('Yearly Emission'!FL$24:'Yearly Emission'!FL41)</f>
        <v>407776332.5583185</v>
      </c>
      <c r="FP65">
        <f>SUM('Yearly Emission'!FM$24:'Yearly Emission'!FM41)</f>
        <v>761695333.30010808</v>
      </c>
      <c r="FQ65">
        <f>SUM('Yearly Emission'!FN$24:'Yearly Emission'!FN41)</f>
        <v>938837028.40274274</v>
      </c>
      <c r="FR65">
        <f>SUM('Yearly Emission'!FO$24:'Yearly Emission'!FO41)</f>
        <v>695267264.77388573</v>
      </c>
      <c r="FS65">
        <f>SUM('Yearly Emission'!FP$24:'Yearly Emission'!FP41)</f>
        <v>3089609535.3489561</v>
      </c>
      <c r="FT65">
        <f>SUM('Yearly Emission'!FQ$24:'Yearly Emission'!FQ41)</f>
        <v>0</v>
      </c>
      <c r="FU65">
        <f>SUM('Yearly Emission'!FR$24:'Yearly Emission'!FR41)</f>
        <v>0</v>
      </c>
      <c r="FV65">
        <f>SUM('Yearly Emission'!FS$24:'Yearly Emission'!FS41)</f>
        <v>36711</v>
      </c>
      <c r="FW65">
        <f>SUM('Yearly Emission'!FT$24:'Yearly Emission'!FT41)</f>
        <v>0</v>
      </c>
      <c r="FX65">
        <f>SUM('Yearly Emission'!FU$24:'Yearly Emission'!FU41)</f>
        <v>0</v>
      </c>
      <c r="FY65">
        <f>SUM('Yearly Emission'!FV$24:'Yearly Emission'!FV41)</f>
        <v>0</v>
      </c>
      <c r="FZ65">
        <f>SUM('Yearly Emission'!FW$24:'Yearly Emission'!FW41)</f>
        <v>0</v>
      </c>
      <c r="GA65">
        <f>SUM('Yearly Emission'!FX$24:'Yearly Emission'!FX41)</f>
        <v>0</v>
      </c>
      <c r="GB65">
        <f>SUM('Yearly Emission'!FY$24:'Yearly Emission'!FY41)</f>
        <v>0</v>
      </c>
      <c r="GC65">
        <f>SUM('Yearly Emission'!FZ$24:'Yearly Emission'!FZ41)</f>
        <v>0</v>
      </c>
      <c r="GD65">
        <f>SUM('Yearly Emission'!GA$24:'Yearly Emission'!GA41)</f>
        <v>0</v>
      </c>
      <c r="GE65">
        <f>SUM('Yearly Emission'!GB$24:'Yearly Emission'!GB41)</f>
        <v>0</v>
      </c>
      <c r="GF65">
        <f>SUM('Yearly Emission'!GC$24:'Yearly Emission'!GC41)</f>
        <v>0</v>
      </c>
      <c r="GG65">
        <f>SUM('Yearly Emission'!GD$24:'Yearly Emission'!GD41)</f>
        <v>0</v>
      </c>
      <c r="GH65">
        <f>SUM('Yearly Emission'!GE$24:'Yearly Emission'!GE41)</f>
        <v>0</v>
      </c>
      <c r="GI65">
        <f>SUM('Yearly Emission'!GF$24:'Yearly Emission'!GF41)</f>
        <v>0</v>
      </c>
      <c r="GJ65">
        <f>SUM('Yearly Emission'!GG$24:'Yearly Emission'!GG41)</f>
        <v>0</v>
      </c>
      <c r="GK65">
        <f>SUM('Yearly Emission'!GH$24:'Yearly Emission'!GH41)</f>
        <v>0</v>
      </c>
      <c r="GL65">
        <f>SUM('Yearly Emission'!GI$24:'Yearly Emission'!GI41)</f>
        <v>0</v>
      </c>
      <c r="GM65">
        <f>SUM('Yearly Emission'!GJ$24:'Yearly Emission'!GJ41)</f>
        <v>0</v>
      </c>
      <c r="GN65">
        <f>SUM('Yearly Emission'!GK$24:'Yearly Emission'!GK41)</f>
        <v>3152114616.1342807</v>
      </c>
      <c r="GO65">
        <f>SUM('Yearly Emission'!GL$24:'Yearly Emission'!GL41)</f>
        <v>1446502509.9909592</v>
      </c>
      <c r="GP65">
        <f>SUM('Yearly Emission'!GM$24:'Yearly Emission'!GM41)</f>
        <v>507075423.99116671</v>
      </c>
      <c r="GQ65">
        <f>SUM('Yearly Emission'!GN$24:'Yearly Emission'!GN41)</f>
        <v>241433066.35348088</v>
      </c>
      <c r="GR65">
        <f>SUM('Yearly Emission'!GO$24:'Yearly Emission'!GO41)</f>
        <v>2014123900.5361512</v>
      </c>
      <c r="GS65">
        <f>SUM('Yearly Emission'!GP$24:'Yearly Emission'!GP41)</f>
        <v>172781122.64133173</v>
      </c>
      <c r="GT65">
        <f>SUM('Yearly Emission'!GQ$24:'Yearly Emission'!GQ41)</f>
        <v>233564248.94840497</v>
      </c>
      <c r="GU65">
        <f>SUM('Yearly Emission'!GR$24:'Yearly Emission'!GR41)</f>
        <v>1227257580.4131904</v>
      </c>
      <c r="GV65">
        <f>SUM('Yearly Emission'!GS$24:'Yearly Emission'!GS41)</f>
        <v>4166114449.1379361</v>
      </c>
      <c r="GW65">
        <f>SUM('Yearly Emission'!GT$24:'Yearly Emission'!GT41)</f>
        <v>713860648.98329186</v>
      </c>
      <c r="GX65">
        <f>SUM('Yearly Emission'!GU$24:'Yearly Emission'!GU41)</f>
        <v>667247456.50737596</v>
      </c>
      <c r="GY65">
        <f>SUM('Yearly Emission'!GV$24:'Yearly Emission'!GV41)</f>
        <v>193597541.61759302</v>
      </c>
      <c r="GZ65">
        <f>SUM('Yearly Emission'!GW$24:'Yearly Emission'!GW41)</f>
        <v>272868637.40287346</v>
      </c>
      <c r="HA65">
        <f>SUM('Yearly Emission'!GX$24:'Yearly Emission'!GX41)</f>
        <v>394195118.54521614</v>
      </c>
      <c r="HB65">
        <f>SUM('Yearly Emission'!GY$24:'Yearly Emission'!GY41)</f>
        <v>263393758.93763769</v>
      </c>
      <c r="HC65">
        <f>SUM('Yearly Emission'!GZ$24:'Yearly Emission'!GZ41)</f>
        <v>1800886822.3755281</v>
      </c>
      <c r="HD65">
        <f>SUM('Yearly Emission'!HA$24:'Yearly Emission'!HA41)</f>
        <v>0</v>
      </c>
      <c r="HE65">
        <f>SUM('Yearly Emission'!HB$24:'Yearly Emission'!HB41)</f>
        <v>5178244010.0050898</v>
      </c>
      <c r="HF65">
        <f>SUM('Yearly Emission'!HC$24:'Yearly Emission'!HC41)</f>
        <v>2882817992.8455653</v>
      </c>
      <c r="HG65">
        <f>SUM('Yearly Emission'!HD$24:'Yearly Emission'!HD41)</f>
        <v>964053540.9335053</v>
      </c>
      <c r="HH65">
        <f>SUM('Yearly Emission'!HE$24:'Yearly Emission'!HE41)</f>
        <v>458615932.85258299</v>
      </c>
      <c r="HI65">
        <f>SUM('Yearly Emission'!HF$24:'Yearly Emission'!HF41)</f>
        <v>4007983094.9677253</v>
      </c>
      <c r="HJ65">
        <f>SUM('Yearly Emission'!HG$24:'Yearly Emission'!HG41)</f>
        <v>343671256.36431921</v>
      </c>
      <c r="HK65">
        <f>SUM('Yearly Emission'!HH$24:'Yearly Emission'!HH41)</f>
        <v>467128497.89680946</v>
      </c>
      <c r="HL65">
        <f>SUM('Yearly Emission'!HI$24:'Yearly Emission'!HI41)</f>
        <v>2452501834.1335659</v>
      </c>
      <c r="HM65">
        <f>SUM('Yearly Emission'!HJ$24:'Yearly Emission'!HJ41)</f>
        <v>8332228898.2758684</v>
      </c>
      <c r="HN65">
        <f>SUM('Yearly Emission'!HK$24:'Yearly Emission'!HK41)</f>
        <v>1427721297.9665854</v>
      </c>
      <c r="HO65">
        <f>SUM('Yearly Emission'!HL$24:'Yearly Emission'!HL41)</f>
        <v>1050684745.0974013</v>
      </c>
      <c r="HP65">
        <f>SUM('Yearly Emission'!HM$24:'Yearly Emission'!HM41)</f>
        <v>387108571.82535756</v>
      </c>
      <c r="HQ65">
        <f>SUM('Yearly Emission'!HN$24:'Yearly Emission'!HN41)</f>
        <v>545737274.80574679</v>
      </c>
      <c r="HR65">
        <f>SUM('Yearly Emission'!HO$24:'Yearly Emission'!HO41)</f>
        <v>786881540.09593046</v>
      </c>
      <c r="HS65">
        <f>SUM('Yearly Emission'!HP$24:'Yearly Emission'!HP41)</f>
        <v>526751807.49436295</v>
      </c>
      <c r="HT65">
        <f>SUM('Yearly Emission'!HQ$24:'Yearly Emission'!HQ41)</f>
        <v>3601773644.751061</v>
      </c>
      <c r="HU65">
        <f>SUM('Yearly Emission'!HR$24:'Yearly Emission'!HR41)</f>
        <v>0</v>
      </c>
      <c r="HV65">
        <f>SUM('Yearly Emission'!HS$24:'Yearly Emission'!HS41)</f>
        <v>6171662346.5608521</v>
      </c>
      <c r="HW65">
        <f>SUM('Yearly Emission'!HT$24:'Yearly Emission'!HT41)</f>
        <v>3549066144.4219971</v>
      </c>
      <c r="HX65">
        <f>SUM('Yearly Emission'!HU$24:'Yearly Emission'!HU41)</f>
        <v>1033015482.131772</v>
      </c>
      <c r="HY65">
        <f>SUM('Yearly Emission'!HV$24:'Yearly Emission'!HV41)</f>
        <v>521218087.82931179</v>
      </c>
      <c r="HZ65">
        <f>SUM('Yearly Emission'!HW$24:'Yearly Emission'!HW41)</f>
        <v>5440467341.9007969</v>
      </c>
      <c r="IA65">
        <f>SUM('Yearly Emission'!HX$24:'Yearly Emission'!HX41)</f>
        <v>510494320.58072591</v>
      </c>
      <c r="IB65">
        <f>SUM('Yearly Emission'!HY$24:'Yearly Emission'!HY41)</f>
        <v>669356365.7834748</v>
      </c>
      <c r="IC65">
        <f>SUM('Yearly Emission'!HZ$24:'Yearly Emission'!HZ41)</f>
        <v>2889686015.761333</v>
      </c>
      <c r="ID65">
        <f>SUM('Yearly Emission'!IA$24:'Yearly Emission'!IA41)</f>
        <v>10605976170.508797</v>
      </c>
      <c r="IE65">
        <f>SUM('Yearly Emission'!IB$24:'Yearly Emission'!IB41)</f>
        <v>2076172345.6026235</v>
      </c>
      <c r="IF65">
        <f>SUM('Yearly Emission'!IC$24:'Yearly Emission'!IC41)</f>
        <v>1196567536.0617046</v>
      </c>
      <c r="IG65">
        <f>SUM('Yearly Emission'!ID$24:'Yearly Emission'!ID41)</f>
        <v>574421056.8782717</v>
      </c>
      <c r="IH65">
        <f>SUM('Yearly Emission'!IE$24:'Yearly Emission'!IE41)</f>
        <v>801298925.46044981</v>
      </c>
      <c r="II65">
        <f>SUM('Yearly Emission'!IF$24:'Yearly Emission'!IF41)</f>
        <v>958753990.86651754</v>
      </c>
      <c r="IJ65">
        <f>SUM('Yearly Emission'!IG$24:'Yearly Emission'!IG41)</f>
        <v>693808096.29170334</v>
      </c>
      <c r="IK65">
        <f>SUM('Yearly Emission'!IH$24:'Yearly Emission'!IH41)</f>
        <v>5300542391.1188498</v>
      </c>
      <c r="IL65">
        <f>SUM('Yearly Emission'!II$24:'Yearly Emission'!II41)</f>
        <v>0</v>
      </c>
      <c r="IM65">
        <f>SUM('Yearly Emission'!IJ$24:'Yearly Emission'!IJ41)</f>
        <v>6865848858.1372986</v>
      </c>
      <c r="IN65">
        <f>SUM('Yearly Emission'!IK$24:'Yearly Emission'!IK41)</f>
        <v>3777774720.6247587</v>
      </c>
      <c r="IO65">
        <f>SUM('Yearly Emission'!IL$24:'Yearly Emission'!IL41)</f>
        <v>1099209166.142679</v>
      </c>
      <c r="IP65">
        <f>SUM('Yearly Emission'!IM$24:'Yearly Emission'!IM41)</f>
        <v>549939744.90026569</v>
      </c>
      <c r="IQ65">
        <f>SUM('Yearly Emission'!IN$24:'Yearly Emission'!IN41)</f>
        <v>5772100238.6390667</v>
      </c>
      <c r="IR65">
        <f>SUM('Yearly Emission'!IO$24:'Yearly Emission'!IO41)</f>
        <v>620362489.32000864</v>
      </c>
      <c r="IS65">
        <f>SUM('Yearly Emission'!IP$24:'Yearly Emission'!IP41)</f>
        <v>686775258.82260716</v>
      </c>
      <c r="IT65">
        <f>SUM('Yearly Emission'!IQ$24:'Yearly Emission'!IQ41)</f>
        <v>3058449363.421144</v>
      </c>
      <c r="IU65">
        <f>SUM('Yearly Emission'!IR$24:'Yearly Emission'!IR41)</f>
        <v>11326986647.983505</v>
      </c>
      <c r="IV65">
        <f>SUM('Yearly Emission'!IS$24:'Yearly Emission'!IS41)</f>
        <v>2196435219.5369749</v>
      </c>
      <c r="IW65">
        <f>SUM('Yearly Emission'!IT$24:'Yearly Emission'!IT41)</f>
        <v>1288707172.5153182</v>
      </c>
      <c r="IX65">
        <f>SUM('Yearly Emission'!IU$24:'Yearly Emission'!IU41)</f>
        <v>646304961.09697151</v>
      </c>
      <c r="IY65">
        <f>SUM('Yearly Emission'!IV$24:'Yearly Emission'!IV41)</f>
        <v>846135344.03417373</v>
      </c>
      <c r="IZ65">
        <f>SUM('Yearly Emission'!IW$24:'Yearly Emission'!IW41)</f>
        <v>1058223094.1696347</v>
      </c>
      <c r="JA65">
        <f>SUM('Yearly Emission'!IX$24:'Yearly Emission'!IX41)</f>
        <v>765215164.27049482</v>
      </c>
      <c r="JB65">
        <f>SUM('Yearly Emission'!IY$24:'Yearly Emission'!IY41)</f>
        <v>5580129786.7840424</v>
      </c>
    </row>
    <row r="66" spans="1:262" x14ac:dyDescent="0.25">
      <c r="D66">
        <v>2049</v>
      </c>
      <c r="E66">
        <f>SUM('Yearly Emission'!B$28:'Yearly Emission'!B42)</f>
        <v>0</v>
      </c>
      <c r="F66">
        <f>SUM('Yearly Emission'!C$28:'Yearly Emission'!C42)</f>
        <v>0</v>
      </c>
      <c r="G66">
        <f>SUM('Yearly Emission'!D$28:'Yearly Emission'!D42)</f>
        <v>0</v>
      </c>
      <c r="H66">
        <f>SUM('Yearly Emission'!E$28:'Yearly Emission'!E42)</f>
        <v>0</v>
      </c>
      <c r="I66">
        <f>SUM('Yearly Emission'!F$28:'Yearly Emission'!F42)</f>
        <v>0</v>
      </c>
      <c r="J66">
        <f>SUM('Yearly Emission'!G$28:'Yearly Emission'!G42)</f>
        <v>0</v>
      </c>
      <c r="K66">
        <f>SUM('Yearly Emission'!H$28:'Yearly Emission'!H42)</f>
        <v>0</v>
      </c>
      <c r="L66">
        <f>SUM('Yearly Emission'!I$28:'Yearly Emission'!I42)</f>
        <v>0</v>
      </c>
      <c r="M66">
        <f>SUM('Yearly Emission'!J$28:'Yearly Emission'!J42)</f>
        <v>0</v>
      </c>
      <c r="N66">
        <f>SUM('Yearly Emission'!K$28:'Yearly Emission'!K42)</f>
        <v>0</v>
      </c>
      <c r="O66">
        <f>SUM('Yearly Emission'!L$28:'Yearly Emission'!L42)</f>
        <v>0</v>
      </c>
      <c r="P66">
        <f>SUM('Yearly Emission'!M$28:'Yearly Emission'!M42)</f>
        <v>0</v>
      </c>
      <c r="Q66">
        <f>SUM('Yearly Emission'!N$28:'Yearly Emission'!N42)</f>
        <v>0</v>
      </c>
      <c r="R66">
        <f>SUM('Yearly Emission'!O$28:'Yearly Emission'!O42)</f>
        <v>0</v>
      </c>
      <c r="S66">
        <f>SUM('Yearly Emission'!P$28:'Yearly Emission'!P42)</f>
        <v>0</v>
      </c>
      <c r="T66">
        <f>SUM('Yearly Emission'!Q$28:'Yearly Emission'!Q42)</f>
        <v>0</v>
      </c>
      <c r="V66">
        <f>SUM('Yearly Emission'!S$24:'Yearly Emission'!S42)</f>
        <v>2366418880.7889967</v>
      </c>
      <c r="W66">
        <f>SUM('Yearly Emission'!T$24:'Yearly Emission'!T42)</f>
        <v>1267459055.947747</v>
      </c>
      <c r="X66">
        <f>SUM('Yearly Emission'!U$24:'Yearly Emission'!U42)</f>
        <v>381611366.25792778</v>
      </c>
      <c r="Y66">
        <f>SUM('Yearly Emission'!V$24:'Yearly Emission'!V42)</f>
        <v>182335750.39951712</v>
      </c>
      <c r="Z66">
        <f>SUM('Yearly Emission'!W$24:'Yearly Emission'!W42)</f>
        <v>1966406150.6889343</v>
      </c>
      <c r="AA66">
        <f>SUM('Yearly Emission'!X$24:'Yearly Emission'!X42)</f>
        <v>113446071.1065598</v>
      </c>
      <c r="AB66">
        <f>SUM('Yearly Emission'!Y$24:'Yearly Emission'!Y42)</f>
        <v>212378991.47540095</v>
      </c>
      <c r="AC66">
        <f>SUM('Yearly Emission'!Z$24:'Yearly Emission'!Z42)</f>
        <v>576138579.30881345</v>
      </c>
      <c r="AD66">
        <f>SUM('Yearly Emission'!AA$24:'Yearly Emission'!AA42)</f>
        <v>2830504252.0094113</v>
      </c>
      <c r="AE66">
        <f>SUM('Yearly Emission'!AB$24:'Yearly Emission'!AB42)</f>
        <v>517728534.65197289</v>
      </c>
      <c r="AF66">
        <f>SUM('Yearly Emission'!AC$24:'Yearly Emission'!AC42)</f>
        <v>535218786.46303904</v>
      </c>
      <c r="AG66">
        <f>SUM('Yearly Emission'!AD$24:'Yearly Emission'!AD42)</f>
        <v>93592908.343332276</v>
      </c>
      <c r="AH66">
        <f>SUM('Yearly Emission'!AE$24:'Yearly Emission'!AE42)</f>
        <v>219012887.62605232</v>
      </c>
      <c r="AI66">
        <f>SUM('Yearly Emission'!AF$24:'Yearly Emission'!AF42)</f>
        <v>293916442.55699718</v>
      </c>
      <c r="AJ66">
        <f>SUM('Yearly Emission'!AG$24:'Yearly Emission'!AG42)</f>
        <v>185392318.51189503</v>
      </c>
      <c r="AK66">
        <f>SUM('Yearly Emission'!AH$24:'Yearly Emission'!AH42)</f>
        <v>988001283.57072699</v>
      </c>
      <c r="AL66">
        <f>SUM('Yearly Emission'!AI$24:'Yearly Emission'!AI42)</f>
        <v>0</v>
      </c>
      <c r="AM66">
        <f>SUM('Yearly Emission'!AJ$24:'Yearly Emission'!AJ42)</f>
        <v>3372764041.4280758</v>
      </c>
      <c r="AN66">
        <f>SUM('Yearly Emission'!AK$24:'Yearly Emission'!AK42)</f>
        <v>2534626137.1540704</v>
      </c>
      <c r="AO66">
        <f>SUM('Yearly Emission'!AL$24:'Yearly Emission'!AL42)</f>
        <v>747838646.53029025</v>
      </c>
      <c r="AP66">
        <f>SUM('Yearly Emission'!AM$24:'Yearly Emission'!AM42)</f>
        <v>363740505.55346537</v>
      </c>
      <c r="AQ66">
        <f>SUM('Yearly Emission'!AN$24:'Yearly Emission'!AN42)</f>
        <v>3352456622.3493137</v>
      </c>
      <c r="AR66">
        <f>SUM('Yearly Emission'!AO$24:'Yearly Emission'!AO42)</f>
        <v>226892142.21311975</v>
      </c>
      <c r="AS66">
        <f>SUM('Yearly Emission'!AP$24:'Yearly Emission'!AP42)</f>
        <v>417443205.74243766</v>
      </c>
      <c r="AT66">
        <f>SUM('Yearly Emission'!AQ$24:'Yearly Emission'!AQ42)</f>
        <v>1151797553.3031156</v>
      </c>
      <c r="AU66">
        <f>SUM('Yearly Emission'!AR$24:'Yearly Emission'!AR42)</f>
        <v>5558214168.8679962</v>
      </c>
      <c r="AV66">
        <f>SUM('Yearly Emission'!AS$24:'Yearly Emission'!AS42)</f>
        <v>1035457069.3039441</v>
      </c>
      <c r="AW66">
        <f>SUM('Yearly Emission'!AT$24:'Yearly Emission'!AT42)</f>
        <v>1070437572.9260764</v>
      </c>
      <c r="AX66">
        <f>SUM('Yearly Emission'!AU$24:'Yearly Emission'!AU42)</f>
        <v>187165370.98006269</v>
      </c>
      <c r="AY66">
        <f>SUM('Yearly Emission'!AV$24:'Yearly Emission'!AV42)</f>
        <v>438019168.65444469</v>
      </c>
      <c r="AZ66">
        <f>SUM('Yearly Emission'!AW$24:'Yearly Emission'!AW42)</f>
        <v>587832885.11399484</v>
      </c>
      <c r="BA66">
        <f>SUM('Yearly Emission'!AX$24:'Yearly Emission'!AX42)</f>
        <v>370784637.02379018</v>
      </c>
      <c r="BB66">
        <f>SUM('Yearly Emission'!AY$24:'Yearly Emission'!AY42)</f>
        <v>1975972366.5476232</v>
      </c>
      <c r="BC66">
        <f>SUM('Yearly Emission'!AZ$24:'Yearly Emission'!AZ42)</f>
        <v>0</v>
      </c>
      <c r="BD66">
        <f>SUM('Yearly Emission'!BA$24:'Yearly Emission'!BA42)</f>
        <v>4082305144.9073958</v>
      </c>
      <c r="BE66">
        <f>SUM('Yearly Emission'!BB$24:'Yearly Emission'!BB42)</f>
        <v>3492118965.2579727</v>
      </c>
      <c r="BF66">
        <f>SUM('Yearly Emission'!BC$24:'Yearly Emission'!BC42)</f>
        <v>950382357.45504069</v>
      </c>
      <c r="BG66">
        <f>SUM('Yearly Emission'!BD$24:'Yearly Emission'!BD42)</f>
        <v>448732757.41451496</v>
      </c>
      <c r="BH66">
        <f>SUM('Yearly Emission'!BE$24:'Yearly Emission'!BE42)</f>
        <v>4264864742.0534716</v>
      </c>
      <c r="BI66">
        <f>SUM('Yearly Emission'!BF$24:'Yearly Emission'!BF42)</f>
        <v>340332617.08424675</v>
      </c>
      <c r="BJ66">
        <f>SUM('Yearly Emission'!BG$24:'Yearly Emission'!BG42)</f>
        <v>614752186.0198698</v>
      </c>
      <c r="BK66">
        <f>SUM('Yearly Emission'!BH$24:'Yearly Emission'!BH42)</f>
        <v>1617664447.5320234</v>
      </c>
      <c r="BL66">
        <f>SUM('Yearly Emission'!BI$24:'Yearly Emission'!BI42)</f>
        <v>7500992173.7864351</v>
      </c>
      <c r="BM66">
        <f>SUM('Yearly Emission'!BJ$24:'Yearly Emission'!BJ42)</f>
        <v>1551834791.6207652</v>
      </c>
      <c r="BN66">
        <f>SUM('Yearly Emission'!BK$24:'Yearly Emission'!BK42)</f>
        <v>1530445692.5660195</v>
      </c>
      <c r="BO66">
        <f>SUM('Yearly Emission'!BL$24:'Yearly Emission'!BL42)</f>
        <v>279873260.44108868</v>
      </c>
      <c r="BP66">
        <f>SUM('Yearly Emission'!BM$24:'Yearly Emission'!BM42)</f>
        <v>592690168.96806645</v>
      </c>
      <c r="BQ66">
        <f>SUM('Yearly Emission'!BN$24:'Yearly Emission'!BN42)</f>
        <v>809119569.4416182</v>
      </c>
      <c r="BR66">
        <f>SUM('Yearly Emission'!BO$24:'Yearly Emission'!BO42)</f>
        <v>556121257.61751318</v>
      </c>
      <c r="BS66">
        <f>SUM('Yearly Emission'!BP$24:'Yearly Emission'!BP42)</f>
        <v>2638820620.4267092</v>
      </c>
      <c r="BT66">
        <f>SUM('Yearly Emission'!BQ$24:'Yearly Emission'!BQ42)</f>
        <v>0</v>
      </c>
      <c r="BU66">
        <f>SUM('Yearly Emission'!BR$24:'Yearly Emission'!BR42)</f>
        <v>4654353771.2032843</v>
      </c>
      <c r="BV66">
        <f>SUM('Yearly Emission'!BS$24:'Yearly Emission'!BS42)</f>
        <v>3735128110.0169468</v>
      </c>
      <c r="BW66">
        <f>SUM('Yearly Emission'!BT$24:'Yearly Emission'!BT42)</f>
        <v>1000264284.4880819</v>
      </c>
      <c r="BX66">
        <f>SUM('Yearly Emission'!BU$24:'Yearly Emission'!BU42)</f>
        <v>484422227.78471798</v>
      </c>
      <c r="BY66">
        <f>SUM('Yearly Emission'!BV$24:'Yearly Emission'!BV42)</f>
        <v>4912547804.7690506</v>
      </c>
      <c r="BZ66">
        <f>SUM('Yearly Emission'!BW$24:'Yearly Emission'!BW42)</f>
        <v>395188046.64261115</v>
      </c>
      <c r="CA66">
        <f>SUM('Yearly Emission'!BX$24:'Yearly Emission'!BX42)</f>
        <v>650780577.90151131</v>
      </c>
      <c r="CB66">
        <f>SUM('Yearly Emission'!BY$24:'Yearly Emission'!BY42)</f>
        <v>1757878458.7873333</v>
      </c>
      <c r="CC66">
        <f>SUM('Yearly Emission'!BZ$24:'Yearly Emission'!BZ42)</f>
        <v>8465320680.3678474</v>
      </c>
      <c r="CD66">
        <f>SUM('Yearly Emission'!CA$24:'Yearly Emission'!CA42)</f>
        <v>1752804448.3795969</v>
      </c>
      <c r="CE66">
        <f>SUM('Yearly Emission'!CB$24:'Yearly Emission'!CB42)</f>
        <v>1703507738.5021532</v>
      </c>
      <c r="CF66">
        <f>SUM('Yearly Emission'!CC$24:'Yearly Emission'!CC42)</f>
        <v>304633186.70251048</v>
      </c>
      <c r="CG66">
        <f>SUM('Yearly Emission'!CD$24:'Yearly Emission'!CD42)</f>
        <v>671365003.37804461</v>
      </c>
      <c r="CH66">
        <f>SUM('Yearly Emission'!CE$24:'Yearly Emission'!CE42)</f>
        <v>925683922.86772025</v>
      </c>
      <c r="CI66">
        <f>SUM('Yearly Emission'!CF$24:'Yearly Emission'!CF42)</f>
        <v>625647593.73620391</v>
      </c>
      <c r="CJ66">
        <f>SUM('Yearly Emission'!CG$24:'Yearly Emission'!CG42)</f>
        <v>3005782342.5922208</v>
      </c>
      <c r="CK66">
        <f>SUM('Yearly Emission'!CH$24:'Yearly Emission'!CH42)</f>
        <v>0</v>
      </c>
      <c r="CL66">
        <f>SUM('Yearly Emission'!CI$24:'Yearly Emission'!CI42)</f>
        <v>0</v>
      </c>
      <c r="CM66">
        <f>SUM('Yearly Emission'!CJ$24:'Yearly Emission'!CJ42)</f>
        <v>38760</v>
      </c>
      <c r="CN66">
        <f>SUM('Yearly Emission'!CK$24:'Yearly Emission'!CK42)</f>
        <v>0</v>
      </c>
      <c r="CO66">
        <f>SUM('Yearly Emission'!CL$24:'Yearly Emission'!CL42)</f>
        <v>0</v>
      </c>
      <c r="CP66">
        <f>SUM('Yearly Emission'!CM$24:'Yearly Emission'!CM42)</f>
        <v>0</v>
      </c>
      <c r="CQ66">
        <f>SUM('Yearly Emission'!CN$24:'Yearly Emission'!CN42)</f>
        <v>0</v>
      </c>
      <c r="CR66">
        <f>SUM('Yearly Emission'!CO$24:'Yearly Emission'!CO42)</f>
        <v>0</v>
      </c>
      <c r="CS66">
        <f>SUM('Yearly Emission'!CP$24:'Yearly Emission'!CP42)</f>
        <v>0</v>
      </c>
      <c r="CT66">
        <f>SUM('Yearly Emission'!CQ$24:'Yearly Emission'!CQ42)</f>
        <v>0</v>
      </c>
      <c r="CU66">
        <f>SUM('Yearly Emission'!CR$24:'Yearly Emission'!CR42)</f>
        <v>0</v>
      </c>
      <c r="CV66">
        <f>SUM('Yearly Emission'!CS$24:'Yearly Emission'!CS42)</f>
        <v>0</v>
      </c>
      <c r="CW66">
        <f>SUM('Yearly Emission'!CT$24:'Yearly Emission'!CT42)</f>
        <v>0</v>
      </c>
      <c r="CX66">
        <f>SUM('Yearly Emission'!CU$24:'Yearly Emission'!CU42)</f>
        <v>0</v>
      </c>
      <c r="CY66">
        <f>SUM('Yearly Emission'!CV$24:'Yearly Emission'!CV42)</f>
        <v>0</v>
      </c>
      <c r="CZ66">
        <f>SUM('Yearly Emission'!CW$24:'Yearly Emission'!CW42)</f>
        <v>0</v>
      </c>
      <c r="DA66">
        <f>SUM('Yearly Emission'!CX$24:'Yearly Emission'!CX42)</f>
        <v>0</v>
      </c>
      <c r="DB66">
        <f>SUM('Yearly Emission'!CY$24:'Yearly Emission'!CY42)</f>
        <v>0</v>
      </c>
      <c r="DC66">
        <f>SUM('Yearly Emission'!CZ$24:'Yearly Emission'!CZ42)</f>
        <v>0</v>
      </c>
      <c r="DD66">
        <f>SUM('Yearly Emission'!DA$24:'Yearly Emission'!DA42)</f>
        <v>0</v>
      </c>
      <c r="DE66">
        <f>SUM('Yearly Emission'!DB$24:'Yearly Emission'!DB42)</f>
        <v>4089487617.3369727</v>
      </c>
      <c r="DF66">
        <f>SUM('Yearly Emission'!DC$24:'Yearly Emission'!DC42)</f>
        <v>1331973980.8010087</v>
      </c>
      <c r="DG66">
        <f>SUM('Yearly Emission'!DD$24:'Yearly Emission'!DD42)</f>
        <v>400454338.36342949</v>
      </c>
      <c r="DH66">
        <f>SUM('Yearly Emission'!DE$24:'Yearly Emission'!DE42)</f>
        <v>208642510.48679259</v>
      </c>
      <c r="DI66">
        <f>SUM('Yearly Emission'!DF$24:'Yearly Emission'!DF42)</f>
        <v>2194508269.4196248</v>
      </c>
      <c r="DJ66">
        <f>SUM('Yearly Emission'!DG$24:'Yearly Emission'!DG42)</f>
        <v>168431300.75081784</v>
      </c>
      <c r="DK66">
        <f>SUM('Yearly Emission'!DH$24:'Yearly Emission'!DH42)</f>
        <v>220604176.68695632</v>
      </c>
      <c r="DL66">
        <f>SUM('Yearly Emission'!DI$24:'Yearly Emission'!DI42)</f>
        <v>676124708.09431601</v>
      </c>
      <c r="DM66">
        <f>SUM('Yearly Emission'!DJ$24:'Yearly Emission'!DJ42)</f>
        <v>3536591980.7302189</v>
      </c>
      <c r="DN66">
        <f>SUM('Yearly Emission'!DK$24:'Yearly Emission'!DK42)</f>
        <v>535709489.17809904</v>
      </c>
      <c r="DO66">
        <f>SUM('Yearly Emission'!DL$24:'Yearly Emission'!DL42)</f>
        <v>764293928.70653188</v>
      </c>
      <c r="DP66">
        <f>SUM('Yearly Emission'!DM$24:'Yearly Emission'!DM42)</f>
        <v>137878005.63805583</v>
      </c>
      <c r="DQ66">
        <f>SUM('Yearly Emission'!DN$24:'Yearly Emission'!DN42)</f>
        <v>277587995.25930864</v>
      </c>
      <c r="DR66">
        <f>SUM('Yearly Emission'!DO$24:'Yearly Emission'!DO42)</f>
        <v>379195083.09399617</v>
      </c>
      <c r="DS66">
        <f>SUM('Yearly Emission'!DP$24:'Yearly Emission'!DP42)</f>
        <v>233233044.07150486</v>
      </c>
      <c r="DT66">
        <f>SUM('Yearly Emission'!DQ$24:'Yearly Emission'!DQ42)</f>
        <v>1055200248.6073351</v>
      </c>
      <c r="DU66">
        <f>SUM('Yearly Emission'!DR$24:'Yearly Emission'!DR42)</f>
        <v>0</v>
      </c>
      <c r="DV66">
        <f>SUM('Yearly Emission'!DS$24:'Yearly Emission'!DS42)</f>
        <v>7895649775.2260418</v>
      </c>
      <c r="DW66">
        <f>SUM('Yearly Emission'!DT$24:'Yearly Emission'!DT42)</f>
        <v>2514876011.9657078</v>
      </c>
      <c r="DX66">
        <f>SUM('Yearly Emission'!DU$24:'Yearly Emission'!DU42)</f>
        <v>647600772.12838256</v>
      </c>
      <c r="DY66">
        <f>SUM('Yearly Emission'!DV$24:'Yearly Emission'!DV42)</f>
        <v>397071116.89146477</v>
      </c>
      <c r="DZ66">
        <f>SUM('Yearly Emission'!DW$24:'Yearly Emission'!DW42)</f>
        <v>4333625620.7491102</v>
      </c>
      <c r="EA66">
        <f>SUM('Yearly Emission'!DX$24:'Yearly Emission'!DX42)</f>
        <v>336777848.13974589</v>
      </c>
      <c r="EB66">
        <f>SUM('Yearly Emission'!DY$24:'Yearly Emission'!DY42)</f>
        <v>421544776.39564335</v>
      </c>
      <c r="EC66">
        <f>SUM('Yearly Emission'!DZ$24:'Yearly Emission'!DZ42)</f>
        <v>1352249416.1886311</v>
      </c>
      <c r="ED66">
        <f>SUM('Yearly Emission'!EA$24:'Yearly Emission'!EA42)</f>
        <v>7073183961.4604216</v>
      </c>
      <c r="EE66">
        <f>SUM('Yearly Emission'!EB$24:'Yearly Emission'!EB42)</f>
        <v>1071418978.356196</v>
      </c>
      <c r="EF66">
        <f>SUM('Yearly Emission'!EC$24:'Yearly Emission'!EC42)</f>
        <v>1508022771.1867507</v>
      </c>
      <c r="EG66">
        <f>SUM('Yearly Emission'!ED$24:'Yearly Emission'!ED42)</f>
        <v>275736441.30907041</v>
      </c>
      <c r="EH66">
        <f>SUM('Yearly Emission'!EE$24:'Yearly Emission'!EE42)</f>
        <v>554830874.77883899</v>
      </c>
      <c r="EI66">
        <f>SUM('Yearly Emission'!EF$24:'Yearly Emission'!EF42)</f>
        <v>663117330.87590992</v>
      </c>
      <c r="EJ66">
        <f>SUM('Yearly Emission'!EG$24:'Yearly Emission'!EG42)</f>
        <v>466103425.35618973</v>
      </c>
      <c r="EK66">
        <f>SUM('Yearly Emission'!EH$24:'Yearly Emission'!EH42)</f>
        <v>2097346085.419167</v>
      </c>
      <c r="EL66">
        <f>SUM('Yearly Emission'!EI$24:'Yearly Emission'!EI42)</f>
        <v>0</v>
      </c>
      <c r="EM66">
        <f>SUM('Yearly Emission'!EJ$24:'Yearly Emission'!EJ42)</f>
        <v>9634906529.012804</v>
      </c>
      <c r="EN66">
        <f>SUM('Yearly Emission'!EK$24:'Yearly Emission'!EK42)</f>
        <v>2786476007.2791653</v>
      </c>
      <c r="EO66">
        <f>SUM('Yearly Emission'!EL$24:'Yearly Emission'!EL42)</f>
        <v>753054881.9319948</v>
      </c>
      <c r="EP66">
        <f>SUM('Yearly Emission'!EM$24:'Yearly Emission'!EM42)</f>
        <v>535491194.39734113</v>
      </c>
      <c r="EQ66">
        <f>SUM('Yearly Emission'!EN$24:'Yearly Emission'!EN42)</f>
        <v>5920674135.5143347</v>
      </c>
      <c r="ER66">
        <f>SUM('Yearly Emission'!EO$24:'Yearly Emission'!EO42)</f>
        <v>502600527.85767394</v>
      </c>
      <c r="ES66">
        <f>SUM('Yearly Emission'!EP$24:'Yearly Emission'!EP42)</f>
        <v>569001132.55418408</v>
      </c>
      <c r="ET66">
        <f>SUM('Yearly Emission'!EQ$24:'Yearly Emission'!EQ42)</f>
        <v>1836326736.5192833</v>
      </c>
      <c r="EU66">
        <f>SUM('Yearly Emission'!ER$24:'Yearly Emission'!ER42)</f>
        <v>9479802271.8523388</v>
      </c>
      <c r="EV66">
        <f>SUM('Yearly Emission'!ES$24:'Yearly Emission'!ES42)</f>
        <v>1583179170.9055421</v>
      </c>
      <c r="EW66">
        <f>SUM('Yearly Emission'!ET$24:'Yearly Emission'!ET42)</f>
        <v>1940792133.4435475</v>
      </c>
      <c r="EX66">
        <f>SUM('Yearly Emission'!EU$24:'Yearly Emission'!EU42)</f>
        <v>403933137.7102989</v>
      </c>
      <c r="EY66">
        <f>SUM('Yearly Emission'!EV$24:'Yearly Emission'!EV42)</f>
        <v>761844566.2887609</v>
      </c>
      <c r="EZ66">
        <f>SUM('Yearly Emission'!EW$24:'Yearly Emission'!EW42)</f>
        <v>843818466.41574395</v>
      </c>
      <c r="FA66">
        <f>SUM('Yearly Emission'!EX$24:'Yearly Emission'!EX42)</f>
        <v>652416506.87248206</v>
      </c>
      <c r="FB66">
        <f>SUM('Yearly Emission'!EY$24:'Yearly Emission'!EY42)</f>
        <v>2798191742.6840067</v>
      </c>
      <c r="FC66">
        <f>SUM('Yearly Emission'!EZ$24:'Yearly Emission'!EZ42)</f>
        <v>0</v>
      </c>
      <c r="FD66">
        <f>SUM('Yearly Emission'!FA$24:'Yearly Emission'!FA42)</f>
        <v>10116740136.492428</v>
      </c>
      <c r="FE66">
        <f>SUM('Yearly Emission'!FB$24:'Yearly Emission'!FB42)</f>
        <v>2845462643.3018775</v>
      </c>
      <c r="FF66">
        <f>SUM('Yearly Emission'!FC$24:'Yearly Emission'!FC42)</f>
        <v>833303341.02278471</v>
      </c>
      <c r="FG66">
        <f>SUM('Yearly Emission'!FD$24:'Yearly Emission'!FD42)</f>
        <v>569725974.97352648</v>
      </c>
      <c r="FH66">
        <f>SUM('Yearly Emission'!FE$24:'Yearly Emission'!FE42)</f>
        <v>6508996941.5853157</v>
      </c>
      <c r="FI66">
        <f>SUM('Yearly Emission'!FF$24:'Yearly Emission'!FF42)</f>
        <v>591899129.31416905</v>
      </c>
      <c r="FJ66">
        <f>SUM('Yearly Emission'!FG$24:'Yearly Emission'!FG42)</f>
        <v>590360717.74460483</v>
      </c>
      <c r="FK66">
        <f>SUM('Yearly Emission'!FH$24:'Yearly Emission'!FH42)</f>
        <v>1950154038.7296963</v>
      </c>
      <c r="FL66">
        <f>SUM('Yearly Emission'!FI$24:'Yearly Emission'!FI42)</f>
        <v>10531383037.844952</v>
      </c>
      <c r="FM66">
        <f>SUM('Yearly Emission'!FJ$24:'Yearly Emission'!FJ42)</f>
        <v>1721704111.0927994</v>
      </c>
      <c r="FN66">
        <f>SUM('Yearly Emission'!FK$24:'Yearly Emission'!FK42)</f>
        <v>2225907000.2321444</v>
      </c>
      <c r="FO66">
        <f>SUM('Yearly Emission'!FL$24:'Yearly Emission'!FL42)</f>
        <v>454016865.97269636</v>
      </c>
      <c r="FP66">
        <f>SUM('Yearly Emission'!FM$24:'Yearly Emission'!FM42)</f>
        <v>794423455.05217731</v>
      </c>
      <c r="FQ66">
        <f>SUM('Yearly Emission'!FN$24:'Yearly Emission'!FN42)</f>
        <v>971887920.99812031</v>
      </c>
      <c r="FR66">
        <f>SUM('Yearly Emission'!FO$24:'Yearly Emission'!FO42)</f>
        <v>729122093.09305978</v>
      </c>
      <c r="FS66">
        <f>SUM('Yearly Emission'!FP$24:'Yearly Emission'!FP42)</f>
        <v>3233741871.2279959</v>
      </c>
      <c r="FT66">
        <f>SUM('Yearly Emission'!FQ$24:'Yearly Emission'!FQ42)</f>
        <v>0</v>
      </c>
      <c r="FU66">
        <f>SUM('Yearly Emission'!FR$24:'Yearly Emission'!FR42)</f>
        <v>0</v>
      </c>
      <c r="FV66">
        <f>SUM('Yearly Emission'!FS$24:'Yearly Emission'!FS42)</f>
        <v>38760</v>
      </c>
      <c r="FW66">
        <f>SUM('Yearly Emission'!FT$24:'Yearly Emission'!FT42)</f>
        <v>0</v>
      </c>
      <c r="FX66">
        <f>SUM('Yearly Emission'!FU$24:'Yearly Emission'!FU42)</f>
        <v>0</v>
      </c>
      <c r="FY66">
        <f>SUM('Yearly Emission'!FV$24:'Yearly Emission'!FV42)</f>
        <v>0</v>
      </c>
      <c r="FZ66">
        <f>SUM('Yearly Emission'!FW$24:'Yearly Emission'!FW42)</f>
        <v>0</v>
      </c>
      <c r="GA66">
        <f>SUM('Yearly Emission'!FX$24:'Yearly Emission'!FX42)</f>
        <v>0</v>
      </c>
      <c r="GB66">
        <f>SUM('Yearly Emission'!FY$24:'Yearly Emission'!FY42)</f>
        <v>0</v>
      </c>
      <c r="GC66">
        <f>SUM('Yearly Emission'!FZ$24:'Yearly Emission'!FZ42)</f>
        <v>0</v>
      </c>
      <c r="GD66">
        <f>SUM('Yearly Emission'!GA$24:'Yearly Emission'!GA42)</f>
        <v>0</v>
      </c>
      <c r="GE66">
        <f>SUM('Yearly Emission'!GB$24:'Yearly Emission'!GB42)</f>
        <v>0</v>
      </c>
      <c r="GF66">
        <f>SUM('Yearly Emission'!GC$24:'Yearly Emission'!GC42)</f>
        <v>0</v>
      </c>
      <c r="GG66">
        <f>SUM('Yearly Emission'!GD$24:'Yearly Emission'!GD42)</f>
        <v>0</v>
      </c>
      <c r="GH66">
        <f>SUM('Yearly Emission'!GE$24:'Yearly Emission'!GE42)</f>
        <v>0</v>
      </c>
      <c r="GI66">
        <f>SUM('Yearly Emission'!GF$24:'Yearly Emission'!GF42)</f>
        <v>0</v>
      </c>
      <c r="GJ66">
        <f>SUM('Yearly Emission'!GG$24:'Yearly Emission'!GG42)</f>
        <v>0</v>
      </c>
      <c r="GK66">
        <f>SUM('Yearly Emission'!GH$24:'Yearly Emission'!GH42)</f>
        <v>0</v>
      </c>
      <c r="GL66">
        <f>SUM('Yearly Emission'!GI$24:'Yearly Emission'!GI42)</f>
        <v>0</v>
      </c>
      <c r="GM66">
        <f>SUM('Yearly Emission'!GJ$24:'Yearly Emission'!GJ42)</f>
        <v>0</v>
      </c>
      <c r="GN66">
        <f>SUM('Yearly Emission'!GK$24:'Yearly Emission'!GK42)</f>
        <v>3199401371.488699</v>
      </c>
      <c r="GO66">
        <f>SUM('Yearly Emission'!GL$24:'Yearly Emission'!GL42)</f>
        <v>1462556190.7543619</v>
      </c>
      <c r="GP66">
        <f>SUM('Yearly Emission'!GM$24:'Yearly Emission'!GM42)</f>
        <v>514159539.60130143</v>
      </c>
      <c r="GQ66">
        <f>SUM('Yearly Emission'!GN$24:'Yearly Emission'!GN42)</f>
        <v>249743871.9919689</v>
      </c>
      <c r="GR66">
        <f>SUM('Yearly Emission'!GO$24:'Yearly Emission'!GO42)</f>
        <v>2108142856.2868993</v>
      </c>
      <c r="GS66">
        <f>SUM('Yearly Emission'!GP$24:'Yearly Emission'!GP42)</f>
        <v>186586686.38958278</v>
      </c>
      <c r="GT66">
        <f>SUM('Yearly Emission'!GQ$24:'Yearly Emission'!GQ42)</f>
        <v>238505707.09072915</v>
      </c>
      <c r="GU66">
        <f>SUM('Yearly Emission'!GR$24:'Yearly Emission'!GR42)</f>
        <v>1236732066.5051188</v>
      </c>
      <c r="GV66">
        <f>SUM('Yearly Emission'!GS$24:'Yearly Emission'!GS42)</f>
        <v>4243506148.3936725</v>
      </c>
      <c r="GW66">
        <f>SUM('Yearly Emission'!GT$24:'Yearly Emission'!GT42)</f>
        <v>762125053.7767452</v>
      </c>
      <c r="GX66">
        <f>SUM('Yearly Emission'!GU$24:'Yearly Emission'!GU42)</f>
        <v>687685320.41044652</v>
      </c>
      <c r="GY66">
        <f>SUM('Yearly Emission'!GV$24:'Yearly Emission'!GV42)</f>
        <v>198168143.49886659</v>
      </c>
      <c r="GZ66">
        <f>SUM('Yearly Emission'!GW$24:'Yearly Emission'!GW42)</f>
        <v>284350920.21526426</v>
      </c>
      <c r="HA66">
        <f>SUM('Yearly Emission'!GX$24:'Yearly Emission'!GX42)</f>
        <v>396642359.54783136</v>
      </c>
      <c r="HB66">
        <f>SUM('Yearly Emission'!GY$24:'Yearly Emission'!GY42)</f>
        <v>263857856.37474465</v>
      </c>
      <c r="HC66">
        <f>SUM('Yearly Emission'!GZ$24:'Yearly Emission'!GZ42)</f>
        <v>1865181956.1207638</v>
      </c>
      <c r="HD66">
        <f>SUM('Yearly Emission'!HA$24:'Yearly Emission'!HA42)</f>
        <v>0</v>
      </c>
      <c r="HE66">
        <f>SUM('Yearly Emission'!HB$24:'Yearly Emission'!HB42)</f>
        <v>5452120223.9622564</v>
      </c>
      <c r="HF66">
        <f>SUM('Yearly Emission'!HC$24:'Yearly Emission'!HC42)</f>
        <v>2914862736.0821609</v>
      </c>
      <c r="HG66">
        <f>SUM('Yearly Emission'!HD$24:'Yearly Emission'!HD42)</f>
        <v>998744923.79928958</v>
      </c>
      <c r="HH66">
        <f>SUM('Yearly Emission'!HE$24:'Yearly Emission'!HE42)</f>
        <v>475211639.09175563</v>
      </c>
      <c r="HI66">
        <f>SUM('Yearly Emission'!HF$24:'Yearly Emission'!HF42)</f>
        <v>4195996432.2592902</v>
      </c>
      <c r="HJ66">
        <f>SUM('Yearly Emission'!HG$24:'Yearly Emission'!HG42)</f>
        <v>371281723.71096665</v>
      </c>
      <c r="HK66">
        <f>SUM('Yearly Emission'!HH$24:'Yearly Emission'!HH42)</f>
        <v>477011414.18145782</v>
      </c>
      <c r="HL66">
        <f>SUM('Yearly Emission'!HI$24:'Yearly Emission'!HI42)</f>
        <v>2471444919.252058</v>
      </c>
      <c r="HM66">
        <f>SUM('Yearly Emission'!HJ$24:'Yearly Emission'!HJ42)</f>
        <v>8487012296.7873411</v>
      </c>
      <c r="HN66">
        <f>SUM('Yearly Emission'!HK$24:'Yearly Emission'!HK42)</f>
        <v>1524250107.5534921</v>
      </c>
      <c r="HO66">
        <f>SUM('Yearly Emission'!HL$24:'Yearly Emission'!HL42)</f>
        <v>1136610439.8260465</v>
      </c>
      <c r="HP66">
        <f>SUM('Yearly Emission'!HM$24:'Yearly Emission'!HM42)</f>
        <v>396249747.39621401</v>
      </c>
      <c r="HQ66">
        <f>SUM('Yearly Emission'!HN$24:'Yearly Emission'!HN42)</f>
        <v>568701840.4305284</v>
      </c>
      <c r="HR66">
        <f>SUM('Yearly Emission'!HO$24:'Yearly Emission'!HO42)</f>
        <v>792420301.2815119</v>
      </c>
      <c r="HS66">
        <f>SUM('Yearly Emission'!HP$24:'Yearly Emission'!HP42)</f>
        <v>527679704.70755482</v>
      </c>
      <c r="HT66">
        <f>SUM('Yearly Emission'!HQ$24:'Yearly Emission'!HQ42)</f>
        <v>3730363912.2415323</v>
      </c>
      <c r="HU66">
        <f>SUM('Yearly Emission'!HR$24:'Yearly Emission'!HR42)</f>
        <v>0</v>
      </c>
      <c r="HV66">
        <f>SUM('Yearly Emission'!HS$24:'Yearly Emission'!HS42)</f>
        <v>6446185904.5040951</v>
      </c>
      <c r="HW66">
        <f>SUM('Yearly Emission'!HT$24:'Yearly Emission'!HT42)</f>
        <v>3721272780.6074133</v>
      </c>
      <c r="HX66">
        <f>SUM('Yearly Emission'!HU$24:'Yearly Emission'!HU42)</f>
        <v>1085318277.8709998</v>
      </c>
      <c r="HY66">
        <f>SUM('Yearly Emission'!HV$24:'Yearly Emission'!HV42)</f>
        <v>564277172.91258669</v>
      </c>
      <c r="HZ66">
        <f>SUM('Yearly Emission'!HW$24:'Yearly Emission'!HW42)</f>
        <v>5829838100.9053478</v>
      </c>
      <c r="IA66">
        <f>SUM('Yearly Emission'!HX$24:'Yearly Emission'!HX42)</f>
        <v>551906849.90464616</v>
      </c>
      <c r="IB66">
        <f>SUM('Yearly Emission'!HY$24:'Yearly Emission'!HY42)</f>
        <v>691750498.77104962</v>
      </c>
      <c r="IC66">
        <f>SUM('Yearly Emission'!HZ$24:'Yearly Emission'!HZ42)</f>
        <v>2940432481.6298981</v>
      </c>
      <c r="ID66">
        <f>SUM('Yearly Emission'!IA$24:'Yearly Emission'!IA42)</f>
        <v>10930522696.717051</v>
      </c>
      <c r="IE66">
        <f>SUM('Yearly Emission'!IB$24:'Yearly Emission'!IB42)</f>
        <v>2242890733.9538527</v>
      </c>
      <c r="IF66">
        <f>SUM('Yearly Emission'!IC$24:'Yearly Emission'!IC42)</f>
        <v>1282609277.5264611</v>
      </c>
      <c r="IG66">
        <f>SUM('Yearly Emission'!ID$24:'Yearly Emission'!ID42)</f>
        <v>588129323.66250956</v>
      </c>
      <c r="IH66">
        <f>SUM('Yearly Emission'!IE$24:'Yearly Emission'!IE42)</f>
        <v>848246602.49493396</v>
      </c>
      <c r="II66">
        <f>SUM('Yearly Emission'!IF$24:'Yearly Emission'!IF42)</f>
        <v>967012370.41004539</v>
      </c>
      <c r="IJ66">
        <f>SUM('Yearly Emission'!IG$24:'Yearly Emission'!IG42)</f>
        <v>700298831.72102094</v>
      </c>
      <c r="IK66">
        <f>SUM('Yearly Emission'!IH$24:'Yearly Emission'!IH42)</f>
        <v>5527560171.8023548</v>
      </c>
      <c r="IL66">
        <f>SUM('Yearly Emission'!II$24:'Yearly Emission'!II42)</f>
        <v>0</v>
      </c>
      <c r="IM66">
        <f>SUM('Yearly Emission'!IJ$24:'Yearly Emission'!IJ42)</f>
        <v>7140909733.0442657</v>
      </c>
      <c r="IN66">
        <f>SUM('Yearly Emission'!IK$24:'Yearly Emission'!IK42)</f>
        <v>3950782490.4837742</v>
      </c>
      <c r="IO66">
        <f>SUM('Yearly Emission'!IL$24:'Yearly Emission'!IL42)</f>
        <v>1151583987.3273549</v>
      </c>
      <c r="IP66">
        <f>SUM('Yearly Emission'!IM$24:'Yearly Emission'!IM42)</f>
        <v>593027737.7018019</v>
      </c>
      <c r="IQ66">
        <f>SUM('Yearly Emission'!IN$24:'Yearly Emission'!IN42)</f>
        <v>6161696564.2032833</v>
      </c>
      <c r="IR66">
        <f>SUM('Yearly Emission'!IO$24:'Yearly Emission'!IO42)</f>
        <v>676004530.20404267</v>
      </c>
      <c r="IS66">
        <f>SUM('Yearly Emission'!IP$24:'Yearly Emission'!IP42)</f>
        <v>716086837.71441591</v>
      </c>
      <c r="IT66">
        <f>SUM('Yearly Emission'!IQ$24:'Yearly Emission'!IQ42)</f>
        <v>3109474795.5740604</v>
      </c>
      <c r="IU66">
        <f>SUM('Yearly Emission'!IR$24:'Yearly Emission'!IR42)</f>
        <v>11652053853.512754</v>
      </c>
      <c r="IV66">
        <f>SUM('Yearly Emission'!IS$24:'Yearly Emission'!IS42)</f>
        <v>2392103636.2974463</v>
      </c>
      <c r="IW66">
        <f>SUM('Yearly Emission'!IT$24:'Yearly Emission'!IT42)</f>
        <v>1374839888.7446291</v>
      </c>
      <c r="IX66">
        <f>SUM('Yearly Emission'!IU$24:'Yearly Emission'!IU42)</f>
        <v>665676392.31980169</v>
      </c>
      <c r="IY66">
        <f>SUM('Yearly Emission'!IV$24:'Yearly Emission'!IV42)</f>
        <v>898490007.5162046</v>
      </c>
      <c r="IZ66">
        <f>SUM('Yearly Emission'!IW$24:'Yearly Emission'!IW42)</f>
        <v>1066538199.7184548</v>
      </c>
      <c r="JA66">
        <f>SUM('Yearly Emission'!IX$24:'Yearly Emission'!IX42)</f>
        <v>771745601.73385179</v>
      </c>
      <c r="JB66">
        <f>SUM('Yearly Emission'!IY$24:'Yearly Emission'!IY42)</f>
        <v>5851047717.7395992</v>
      </c>
    </row>
    <row r="67" spans="1:262" x14ac:dyDescent="0.25">
      <c r="D67">
        <v>2050</v>
      </c>
      <c r="E67">
        <f>SUM('Yearly Emission'!B$28:'Yearly Emission'!B43)</f>
        <v>0</v>
      </c>
      <c r="F67">
        <f>SUM('Yearly Emission'!C$28:'Yearly Emission'!C43)</f>
        <v>0</v>
      </c>
      <c r="G67">
        <f>SUM('Yearly Emission'!D$28:'Yearly Emission'!D43)</f>
        <v>0</v>
      </c>
      <c r="H67">
        <f>SUM('Yearly Emission'!E$28:'Yearly Emission'!E43)</f>
        <v>0</v>
      </c>
      <c r="I67">
        <f>SUM('Yearly Emission'!F$28:'Yearly Emission'!F43)</f>
        <v>0</v>
      </c>
      <c r="J67">
        <f>SUM('Yearly Emission'!G$28:'Yearly Emission'!G43)</f>
        <v>0</v>
      </c>
      <c r="K67">
        <f>SUM('Yearly Emission'!H$28:'Yearly Emission'!H43)</f>
        <v>0</v>
      </c>
      <c r="L67">
        <f>SUM('Yearly Emission'!I$28:'Yearly Emission'!I43)</f>
        <v>0</v>
      </c>
      <c r="M67">
        <f>SUM('Yearly Emission'!J$28:'Yearly Emission'!J43)</f>
        <v>0</v>
      </c>
      <c r="N67">
        <f>SUM('Yearly Emission'!K$28:'Yearly Emission'!K43)</f>
        <v>0</v>
      </c>
      <c r="O67">
        <f>SUM('Yearly Emission'!L$28:'Yearly Emission'!L43)</f>
        <v>0</v>
      </c>
      <c r="P67">
        <f>SUM('Yearly Emission'!M$28:'Yearly Emission'!M43)</f>
        <v>0</v>
      </c>
      <c r="Q67">
        <f>SUM('Yearly Emission'!N$28:'Yearly Emission'!N43)</f>
        <v>0</v>
      </c>
      <c r="R67">
        <f>SUM('Yearly Emission'!O$28:'Yearly Emission'!O43)</f>
        <v>0</v>
      </c>
      <c r="S67">
        <f>SUM('Yearly Emission'!P$28:'Yearly Emission'!P43)</f>
        <v>0</v>
      </c>
      <c r="T67">
        <f>SUM('Yearly Emission'!Q$28:'Yearly Emission'!Q43)</f>
        <v>0</v>
      </c>
      <c r="V67">
        <f>SUM('Yearly Emission'!S$24:'Yearly Emission'!S43)</f>
        <v>2455753328.6961069</v>
      </c>
      <c r="W67">
        <f>SUM('Yearly Emission'!T$24:'Yearly Emission'!T43)</f>
        <v>1317626456.0037293</v>
      </c>
      <c r="X67">
        <f>SUM('Yearly Emission'!U$24:'Yearly Emission'!U43)</f>
        <v>386755484.95474708</v>
      </c>
      <c r="Y67">
        <f>SUM('Yearly Emission'!V$24:'Yearly Emission'!V43)</f>
        <v>187487101.70320171</v>
      </c>
      <c r="Z67">
        <f>SUM('Yearly Emission'!W$24:'Yearly Emission'!W43)</f>
        <v>2011209433.5879292</v>
      </c>
      <c r="AA67">
        <f>SUM('Yearly Emission'!X$24:'Yearly Emission'!X43)</f>
        <v>119547499.39864241</v>
      </c>
      <c r="AB67">
        <f>SUM('Yearly Emission'!Y$24:'Yearly Emission'!Y43)</f>
        <v>223403826.65177134</v>
      </c>
      <c r="AC67">
        <f>SUM('Yearly Emission'!Z$24:'Yearly Emission'!Z43)</f>
        <v>600278417.84796071</v>
      </c>
      <c r="AD67">
        <f>SUM('Yearly Emission'!AA$24:'Yearly Emission'!AA43)</f>
        <v>2860734010.9794426</v>
      </c>
      <c r="AE67">
        <f>SUM('Yearly Emission'!AB$24:'Yearly Emission'!AB43)</f>
        <v>556144373.80757749</v>
      </c>
      <c r="AF67">
        <f>SUM('Yearly Emission'!AC$24:'Yearly Emission'!AC43)</f>
        <v>573667797.59692049</v>
      </c>
      <c r="AG67">
        <f>SUM('Yearly Emission'!AD$24:'Yearly Emission'!AD43)</f>
        <v>101189334.19774877</v>
      </c>
      <c r="AH67">
        <f>SUM('Yearly Emission'!AE$24:'Yearly Emission'!AE43)</f>
        <v>224211744.32074362</v>
      </c>
      <c r="AI67">
        <f>SUM('Yearly Emission'!AF$24:'Yearly Emission'!AF43)</f>
        <v>303015146.55546367</v>
      </c>
      <c r="AJ67">
        <f>SUM('Yearly Emission'!AG$24:'Yearly Emission'!AG43)</f>
        <v>191581871.66586766</v>
      </c>
      <c r="AK67">
        <f>SUM('Yearly Emission'!AH$24:'Yearly Emission'!AH43)</f>
        <v>1018491981.6374737</v>
      </c>
      <c r="AL67">
        <f>SUM('Yearly Emission'!AI$24:'Yearly Emission'!AI43)</f>
        <v>0</v>
      </c>
      <c r="AM67">
        <f>SUM('Yearly Emission'!AJ$24:'Yearly Emission'!AJ43)</f>
        <v>3888157408.745729</v>
      </c>
      <c r="AN67">
        <f>SUM('Yearly Emission'!AK$24:'Yearly Emission'!AK43)</f>
        <v>2634952579.4040041</v>
      </c>
      <c r="AO67">
        <f>SUM('Yearly Emission'!AL$24:'Yearly Emission'!AL43)</f>
        <v>758111526.02529955</v>
      </c>
      <c r="AP67">
        <f>SUM('Yearly Emission'!AM$24:'Yearly Emission'!AM43)</f>
        <v>374039497.28444099</v>
      </c>
      <c r="AQ67">
        <f>SUM('Yearly Emission'!AN$24:'Yearly Emission'!AN43)</f>
        <v>3469686248.5535545</v>
      </c>
      <c r="AR67">
        <f>SUM('Yearly Emission'!AO$24:'Yearly Emission'!AO43)</f>
        <v>239094998.79728502</v>
      </c>
      <c r="AS67">
        <f>SUM('Yearly Emission'!AP$24:'Yearly Emission'!AP43)</f>
        <v>439489487.64475721</v>
      </c>
      <c r="AT67">
        <f>SUM('Yearly Emission'!AQ$24:'Yearly Emission'!AQ43)</f>
        <v>1200074455.8460655</v>
      </c>
      <c r="AU67">
        <f>SUM('Yearly Emission'!AR$24:'Yearly Emission'!AR43)</f>
        <v>5590955725.7052965</v>
      </c>
      <c r="AV67">
        <f>SUM('Yearly Emission'!AS$24:'Yearly Emission'!AS43)</f>
        <v>1112288747.6151531</v>
      </c>
      <c r="AW67">
        <f>SUM('Yearly Emission'!AT$24:'Yearly Emission'!AT43)</f>
        <v>1147335595.1938388</v>
      </c>
      <c r="AX67">
        <f>SUM('Yearly Emission'!AU$24:'Yearly Emission'!AU43)</f>
        <v>202357787.02994123</v>
      </c>
      <c r="AY67">
        <f>SUM('Yearly Emission'!AV$24:'Yearly Emission'!AV43)</f>
        <v>448416851.245332</v>
      </c>
      <c r="AZ67">
        <f>SUM('Yearly Emission'!AW$24:'Yearly Emission'!AW43)</f>
        <v>606030293.11092794</v>
      </c>
      <c r="BA67">
        <f>SUM('Yearly Emission'!AX$24:'Yearly Emission'!AX43)</f>
        <v>383163743.33173543</v>
      </c>
      <c r="BB67">
        <f>SUM('Yearly Emission'!AY$24:'Yearly Emission'!AY43)</f>
        <v>2036953665.6396854</v>
      </c>
      <c r="BC67">
        <f>SUM('Yearly Emission'!AZ$24:'Yearly Emission'!AZ43)</f>
        <v>0</v>
      </c>
      <c r="BD67">
        <f>SUM('Yearly Emission'!BA$24:'Yearly Emission'!BA43)</f>
        <v>4598101741.3753901</v>
      </c>
      <c r="BE67">
        <f>SUM('Yearly Emission'!BB$24:'Yearly Emission'!BB43)</f>
        <v>3731489735.9660292</v>
      </c>
      <c r="BF67">
        <f>SUM('Yearly Emission'!BC$24:'Yearly Emission'!BC43)</f>
        <v>971595132.95791149</v>
      </c>
      <c r="BG67">
        <f>SUM('Yearly Emission'!BD$24:'Yearly Emission'!BD43)</f>
        <v>475126801.14037466</v>
      </c>
      <c r="BH67">
        <f>SUM('Yearly Emission'!BE$24:'Yearly Emission'!BE43)</f>
        <v>4382460599.8399687</v>
      </c>
      <c r="BI67">
        <f>SUM('Yearly Emission'!BF$24:'Yearly Emission'!BF43)</f>
        <v>358636879.22892743</v>
      </c>
      <c r="BJ67">
        <f>SUM('Yearly Emission'!BG$24:'Yearly Emission'!BG43)</f>
        <v>647806840.91012084</v>
      </c>
      <c r="BK67">
        <f>SUM('Yearly Emission'!BH$24:'Yearly Emission'!BH43)</f>
        <v>1770761654.308856</v>
      </c>
      <c r="BL67">
        <f>SUM('Yearly Emission'!BI$24:'Yearly Emission'!BI43)</f>
        <v>7535801881.3015366</v>
      </c>
      <c r="BM67">
        <f>SUM('Yearly Emission'!BJ$24:'Yearly Emission'!BJ43)</f>
        <v>1667077877.1567852</v>
      </c>
      <c r="BN67">
        <f>SUM('Yearly Emission'!BK$24:'Yearly Emission'!BK43)</f>
        <v>1666554085.7827475</v>
      </c>
      <c r="BO67">
        <f>SUM('Yearly Emission'!BL$24:'Yearly Emission'!BL43)</f>
        <v>302656046.62946731</v>
      </c>
      <c r="BP67">
        <f>SUM('Yearly Emission'!BM$24:'Yearly Emission'!BM43)</f>
        <v>617143638.71723413</v>
      </c>
      <c r="BQ67">
        <f>SUM('Yearly Emission'!BN$24:'Yearly Emission'!BN43)</f>
        <v>831389789.01195145</v>
      </c>
      <c r="BR67">
        <f>SUM('Yearly Emission'!BO$24:'Yearly Emission'!BO43)</f>
        <v>574689510.42346168</v>
      </c>
      <c r="BS67">
        <f>SUM('Yearly Emission'!BP$24:'Yearly Emission'!BP43)</f>
        <v>2734391157.259181</v>
      </c>
      <c r="BT67">
        <f>SUM('Yearly Emission'!BQ$24:'Yearly Emission'!BQ43)</f>
        <v>0</v>
      </c>
      <c r="BU67">
        <f>SUM('Yearly Emission'!BR$24:'Yearly Emission'!BR43)</f>
        <v>5170517045.501399</v>
      </c>
      <c r="BV67">
        <f>SUM('Yearly Emission'!BS$24:'Yearly Emission'!BS43)</f>
        <v>3974649114.5866041</v>
      </c>
      <c r="BW67">
        <f>SUM('Yearly Emission'!BT$24:'Yearly Emission'!BT43)</f>
        <v>1021520923.5212172</v>
      </c>
      <c r="BX67">
        <f>SUM('Yearly Emission'!BU$24:'Yearly Emission'!BU43)</f>
        <v>510836131.71424508</v>
      </c>
      <c r="BY67">
        <f>SUM('Yearly Emission'!BV$24:'Yearly Emission'!BV43)</f>
        <v>5030422629.7720709</v>
      </c>
      <c r="BZ67">
        <f>SUM('Yearly Emission'!BW$24:'Yearly Emission'!BW43)</f>
        <v>414991009.43360692</v>
      </c>
      <c r="CA67">
        <f>SUM('Yearly Emission'!BX$24:'Yearly Emission'!BX43)</f>
        <v>704935726.07034624</v>
      </c>
      <c r="CB67">
        <f>SUM('Yearly Emission'!BY$24:'Yearly Emission'!BY43)</f>
        <v>1911038904.5116591</v>
      </c>
      <c r="CC67">
        <f>SUM('Yearly Emission'!BZ$24:'Yearly Emission'!BZ43)</f>
        <v>8501299753.0080128</v>
      </c>
      <c r="CD67">
        <f>SUM('Yearly Emission'!CA$24:'Yearly Emission'!CA43)</f>
        <v>1892134282.2488785</v>
      </c>
      <c r="CE67">
        <f>SUM('Yearly Emission'!CB$24:'Yearly Emission'!CB43)</f>
        <v>1839680419.7322149</v>
      </c>
      <c r="CF67">
        <f>SUM('Yearly Emission'!CC$24:'Yearly Emission'!CC43)</f>
        <v>333475612.47810352</v>
      </c>
      <c r="CG67">
        <f>SUM('Yearly Emission'!CD$24:'Yearly Emission'!CD43)</f>
        <v>695850028.24748218</v>
      </c>
      <c r="CH67">
        <f>SUM('Yearly Emission'!CE$24:'Yearly Emission'!CE43)</f>
        <v>947998150.12275112</v>
      </c>
      <c r="CI67">
        <f>SUM('Yearly Emission'!CF$24:'Yearly Emission'!CF43)</f>
        <v>645548289.76711476</v>
      </c>
      <c r="CJ67">
        <f>SUM('Yearly Emission'!CG$24:'Yearly Emission'!CG43)</f>
        <v>3101501970.7797346</v>
      </c>
      <c r="CK67">
        <f>SUM('Yearly Emission'!CH$24:'Yearly Emission'!CH43)</f>
        <v>0</v>
      </c>
      <c r="CL67">
        <f>SUM('Yearly Emission'!CI$24:'Yearly Emission'!CI43)</f>
        <v>0</v>
      </c>
      <c r="CM67">
        <f>SUM('Yearly Emission'!CJ$24:'Yearly Emission'!CJ43)</f>
        <v>40810</v>
      </c>
      <c r="CN67">
        <f>SUM('Yearly Emission'!CK$24:'Yearly Emission'!CK43)</f>
        <v>0</v>
      </c>
      <c r="CO67">
        <f>SUM('Yearly Emission'!CL$24:'Yearly Emission'!CL43)</f>
        <v>0</v>
      </c>
      <c r="CP67">
        <f>SUM('Yearly Emission'!CM$24:'Yearly Emission'!CM43)</f>
        <v>0</v>
      </c>
      <c r="CQ67">
        <f>SUM('Yearly Emission'!CN$24:'Yearly Emission'!CN43)</f>
        <v>0</v>
      </c>
      <c r="CR67">
        <f>SUM('Yearly Emission'!CO$24:'Yearly Emission'!CO43)</f>
        <v>0</v>
      </c>
      <c r="CS67">
        <f>SUM('Yearly Emission'!CP$24:'Yearly Emission'!CP43)</f>
        <v>0</v>
      </c>
      <c r="CT67">
        <f>SUM('Yearly Emission'!CQ$24:'Yearly Emission'!CQ43)</f>
        <v>0</v>
      </c>
      <c r="CU67">
        <f>SUM('Yearly Emission'!CR$24:'Yearly Emission'!CR43)</f>
        <v>0</v>
      </c>
      <c r="CV67">
        <f>SUM('Yearly Emission'!CS$24:'Yearly Emission'!CS43)</f>
        <v>0</v>
      </c>
      <c r="CW67">
        <f>SUM('Yearly Emission'!CT$24:'Yearly Emission'!CT43)</f>
        <v>0</v>
      </c>
      <c r="CX67">
        <f>SUM('Yearly Emission'!CU$24:'Yearly Emission'!CU43)</f>
        <v>0</v>
      </c>
      <c r="CY67">
        <f>SUM('Yearly Emission'!CV$24:'Yearly Emission'!CV43)</f>
        <v>0</v>
      </c>
      <c r="CZ67">
        <f>SUM('Yearly Emission'!CW$24:'Yearly Emission'!CW43)</f>
        <v>0</v>
      </c>
      <c r="DA67">
        <f>SUM('Yearly Emission'!CX$24:'Yearly Emission'!CX43)</f>
        <v>0</v>
      </c>
      <c r="DB67">
        <f>SUM('Yearly Emission'!CY$24:'Yearly Emission'!CY43)</f>
        <v>0</v>
      </c>
      <c r="DC67">
        <f>SUM('Yearly Emission'!CZ$24:'Yearly Emission'!CZ43)</f>
        <v>0</v>
      </c>
      <c r="DD67">
        <f>SUM('Yearly Emission'!DA$24:'Yearly Emission'!DA43)</f>
        <v>0</v>
      </c>
      <c r="DE67">
        <f>SUM('Yearly Emission'!DB$24:'Yearly Emission'!DB43)</f>
        <v>4106465750.6768909</v>
      </c>
      <c r="DF67">
        <f>SUM('Yearly Emission'!DC$24:'Yearly Emission'!DC43)</f>
        <v>1384344019.8767984</v>
      </c>
      <c r="DG67">
        <f>SUM('Yearly Emission'!DD$24:'Yearly Emission'!DD43)</f>
        <v>408886667.24602664</v>
      </c>
      <c r="DH67">
        <f>SUM('Yearly Emission'!DE$24:'Yearly Emission'!DE43)</f>
        <v>220683191.1832464</v>
      </c>
      <c r="DI67">
        <f>SUM('Yearly Emission'!DF$24:'Yearly Emission'!DF43)</f>
        <v>2265817404.2480936</v>
      </c>
      <c r="DJ67">
        <f>SUM('Yearly Emission'!DG$24:'Yearly Emission'!DG43)</f>
        <v>177057964.95966774</v>
      </c>
      <c r="DK67">
        <f>SUM('Yearly Emission'!DH$24:'Yearly Emission'!DH43)</f>
        <v>225333007.63143268</v>
      </c>
      <c r="DL67">
        <f>SUM('Yearly Emission'!DI$24:'Yearly Emission'!DI43)</f>
        <v>689002626.64636028</v>
      </c>
      <c r="DM67">
        <f>SUM('Yearly Emission'!DJ$24:'Yearly Emission'!DJ43)</f>
        <v>3537042062.4383044</v>
      </c>
      <c r="DN67">
        <f>SUM('Yearly Emission'!DK$24:'Yearly Emission'!DK43)</f>
        <v>572186727.81812477</v>
      </c>
      <c r="DO67">
        <f>SUM('Yearly Emission'!DL$24:'Yearly Emission'!DL43)</f>
        <v>777068959.86819351</v>
      </c>
      <c r="DP67">
        <f>SUM('Yearly Emission'!DM$24:'Yearly Emission'!DM43)</f>
        <v>148147764.06122422</v>
      </c>
      <c r="DQ67">
        <f>SUM('Yearly Emission'!DN$24:'Yearly Emission'!DN43)</f>
        <v>282244396.89753604</v>
      </c>
      <c r="DR67">
        <f>SUM('Yearly Emission'!DO$24:'Yearly Emission'!DO43)</f>
        <v>384782286.87220234</v>
      </c>
      <c r="DS67">
        <f>SUM('Yearly Emission'!DP$24:'Yearly Emission'!DP43)</f>
        <v>237849839.26791552</v>
      </c>
      <c r="DT67">
        <f>SUM('Yearly Emission'!DQ$24:'Yearly Emission'!DQ43)</f>
        <v>1086849600.9759679</v>
      </c>
      <c r="DU67">
        <f>SUM('Yearly Emission'!DR$24:'Yearly Emission'!DR43)</f>
        <v>0</v>
      </c>
      <c r="DV67">
        <f>SUM('Yearly Emission'!DS$24:'Yearly Emission'!DS43)</f>
        <v>7929534000.6646004</v>
      </c>
      <c r="DW67">
        <f>SUM('Yearly Emission'!DT$24:'Yearly Emission'!DT43)</f>
        <v>2619509933.7257118</v>
      </c>
      <c r="DX67">
        <f>SUM('Yearly Emission'!DU$24:'Yearly Emission'!DU43)</f>
        <v>691819139.49555254</v>
      </c>
      <c r="DY67">
        <f>SUM('Yearly Emission'!DV$24:'Yearly Emission'!DV43)</f>
        <v>421142999.90692097</v>
      </c>
      <c r="DZ67">
        <f>SUM('Yearly Emission'!DW$24:'Yearly Emission'!DW43)</f>
        <v>4476201955.3350773</v>
      </c>
      <c r="EA67">
        <f>SUM('Yearly Emission'!DX$24:'Yearly Emission'!DX43)</f>
        <v>354031078.76832467</v>
      </c>
      <c r="EB67">
        <f>SUM('Yearly Emission'!DY$24:'Yearly Emission'!DY43)</f>
        <v>430996607.66804856</v>
      </c>
      <c r="EC67">
        <f>SUM('Yearly Emission'!DZ$24:'Yearly Emission'!DZ43)</f>
        <v>1378005253.2927198</v>
      </c>
      <c r="ED67">
        <f>SUM('Yearly Emission'!EA$24:'Yearly Emission'!EA43)</f>
        <v>7074084124.8765926</v>
      </c>
      <c r="EE67">
        <f>SUM('Yearly Emission'!EB$24:'Yearly Emission'!EB43)</f>
        <v>1144373455.6362472</v>
      </c>
      <c r="EF67">
        <f>SUM('Yearly Emission'!EC$24:'Yearly Emission'!EC43)</f>
        <v>1547036965.0494187</v>
      </c>
      <c r="EG67">
        <f>SUM('Yearly Emission'!ED$24:'Yearly Emission'!ED43)</f>
        <v>296275930.18027359</v>
      </c>
      <c r="EH67">
        <f>SUM('Yearly Emission'!EE$24:'Yearly Emission'!EE43)</f>
        <v>564143296.24159348</v>
      </c>
      <c r="EI67">
        <f>SUM('Yearly Emission'!EF$24:'Yearly Emission'!EF43)</f>
        <v>682193290.9131093</v>
      </c>
      <c r="EJ67">
        <f>SUM('Yearly Emission'!EG$24:'Yearly Emission'!EG43)</f>
        <v>475336510.66489208</v>
      </c>
      <c r="EK67">
        <f>SUM('Yearly Emission'!EH$24:'Yearly Emission'!EH43)</f>
        <v>2160627442.0193882</v>
      </c>
      <c r="EL67">
        <f>SUM('Yearly Emission'!EI$24:'Yearly Emission'!EI43)</f>
        <v>0</v>
      </c>
      <c r="EM67">
        <f>SUM('Yearly Emission'!EJ$24:'Yearly Emission'!EJ43)</f>
        <v>9822655884.7599239</v>
      </c>
      <c r="EN67">
        <f>SUM('Yearly Emission'!EK$24:'Yearly Emission'!EK43)</f>
        <v>3052189636.5964189</v>
      </c>
      <c r="EO67">
        <f>SUM('Yearly Emission'!EL$24:'Yearly Emission'!EL43)</f>
        <v>797341149.96952784</v>
      </c>
      <c r="EP67">
        <f>SUM('Yearly Emission'!EM$24:'Yearly Emission'!EM43)</f>
        <v>591268407.39306748</v>
      </c>
      <c r="EQ67">
        <f>SUM('Yearly Emission'!EN$24:'Yearly Emission'!EN43)</f>
        <v>6198342690.4776859</v>
      </c>
      <c r="ER67">
        <f>SUM('Yearly Emission'!EO$24:'Yearly Emission'!EO43)</f>
        <v>528477903.51646668</v>
      </c>
      <c r="ES67">
        <f>SUM('Yearly Emission'!EP$24:'Yearly Emission'!EP43)</f>
        <v>598530195.39631581</v>
      </c>
      <c r="ET67">
        <f>SUM('Yearly Emission'!EQ$24:'Yearly Emission'!EQ43)</f>
        <v>1935462598.3130741</v>
      </c>
      <c r="EU67">
        <f>SUM('Yearly Emission'!ER$24:'Yearly Emission'!ER43)</f>
        <v>9501348293.1750984</v>
      </c>
      <c r="EV67">
        <f>SUM('Yearly Emission'!ES$24:'Yearly Emission'!ES43)</f>
        <v>1692591141.1480706</v>
      </c>
      <c r="EW67">
        <f>SUM('Yearly Emission'!ET$24:'Yearly Emission'!ET43)</f>
        <v>1987724835.2459178</v>
      </c>
      <c r="EX67">
        <f>SUM('Yearly Emission'!EU$24:'Yearly Emission'!EU43)</f>
        <v>434736382.76686776</v>
      </c>
      <c r="EY67">
        <f>SUM('Yearly Emission'!EV$24:'Yearly Emission'!EV43)</f>
        <v>789098104.18101764</v>
      </c>
      <c r="EZ67">
        <f>SUM('Yearly Emission'!EW$24:'Yearly Emission'!EW43)</f>
        <v>862955499.35815406</v>
      </c>
      <c r="FA67">
        <f>SUM('Yearly Emission'!EX$24:'Yearly Emission'!EX43)</f>
        <v>671794987.4211266</v>
      </c>
      <c r="FB67">
        <f>SUM('Yearly Emission'!EY$24:'Yearly Emission'!EY43)</f>
        <v>2928872200.0731068</v>
      </c>
      <c r="FC67">
        <f>SUM('Yearly Emission'!EZ$24:'Yearly Emission'!EZ43)</f>
        <v>0</v>
      </c>
      <c r="FD67">
        <f>SUM('Yearly Emission'!FA$24:'Yearly Emission'!FA43)</f>
        <v>10304741331.070118</v>
      </c>
      <c r="FE67">
        <f>SUM('Yearly Emission'!FB$24:'Yearly Emission'!FB43)</f>
        <v>3111234816.9130802</v>
      </c>
      <c r="FF67">
        <f>SUM('Yearly Emission'!FC$24:'Yearly Emission'!FC43)</f>
        <v>877648481.29918003</v>
      </c>
      <c r="FG67">
        <f>SUM('Yearly Emission'!FD$24:'Yearly Emission'!FD43)</f>
        <v>625520246.48248816</v>
      </c>
      <c r="FH67">
        <f>SUM('Yearly Emission'!FE$24:'Yearly Emission'!FE43)</f>
        <v>6786853833.0000877</v>
      </c>
      <c r="FI67">
        <f>SUM('Yearly Emission'!FF$24:'Yearly Emission'!FF43)</f>
        <v>624974076.24919319</v>
      </c>
      <c r="FJ67">
        <f>SUM('Yearly Emission'!FG$24:'Yearly Emission'!FG43)</f>
        <v>619905078.28952742</v>
      </c>
      <c r="FK67">
        <f>SUM('Yearly Emission'!FH$24:'Yearly Emission'!FH43)</f>
        <v>2049345114.3451312</v>
      </c>
      <c r="FL67">
        <f>SUM('Yearly Emission'!FI$24:'Yearly Emission'!FI43)</f>
        <v>10553341601.751444</v>
      </c>
      <c r="FM67">
        <f>SUM('Yearly Emission'!FJ$24:'Yearly Emission'!FJ43)</f>
        <v>1867165691.2417388</v>
      </c>
      <c r="FN67">
        <f>SUM('Yearly Emission'!FK$24:'Yearly Emission'!FK43)</f>
        <v>2272928459.8014164</v>
      </c>
      <c r="FO67">
        <f>SUM('Yearly Emission'!FL$24:'Yearly Emission'!FL43)</f>
        <v>495355211.1489976</v>
      </c>
      <c r="FP67">
        <f>SUM('Yearly Emission'!FM$24:'Yearly Emission'!FM43)</f>
        <v>821696783.59743476</v>
      </c>
      <c r="FQ67">
        <f>SUM('Yearly Emission'!FN$24:'Yearly Emission'!FN43)</f>
        <v>991072794.72274065</v>
      </c>
      <c r="FR67">
        <f>SUM('Yearly Emission'!FO$24:'Yearly Emission'!FO43)</f>
        <v>748524504.97426319</v>
      </c>
      <c r="FS67">
        <f>SUM('Yearly Emission'!FP$24:'Yearly Emission'!FP43)</f>
        <v>3364550255.4832921</v>
      </c>
      <c r="FT67">
        <f>SUM('Yearly Emission'!FQ$24:'Yearly Emission'!FQ43)</f>
        <v>0</v>
      </c>
      <c r="FU67">
        <f>SUM('Yearly Emission'!FR$24:'Yearly Emission'!FR43)</f>
        <v>0</v>
      </c>
      <c r="FV67">
        <f>SUM('Yearly Emission'!FS$24:'Yearly Emission'!FS43)</f>
        <v>40810</v>
      </c>
      <c r="FW67">
        <f>SUM('Yearly Emission'!FT$24:'Yearly Emission'!FT43)</f>
        <v>0</v>
      </c>
      <c r="FX67">
        <f>SUM('Yearly Emission'!FU$24:'Yearly Emission'!FU43)</f>
        <v>0</v>
      </c>
      <c r="FY67">
        <f>SUM('Yearly Emission'!FV$24:'Yearly Emission'!FV43)</f>
        <v>0</v>
      </c>
      <c r="FZ67">
        <f>SUM('Yearly Emission'!FW$24:'Yearly Emission'!FW43)</f>
        <v>0</v>
      </c>
      <c r="GA67">
        <f>SUM('Yearly Emission'!FX$24:'Yearly Emission'!FX43)</f>
        <v>0</v>
      </c>
      <c r="GB67">
        <f>SUM('Yearly Emission'!FY$24:'Yearly Emission'!FY43)</f>
        <v>0</v>
      </c>
      <c r="GC67">
        <f>SUM('Yearly Emission'!FZ$24:'Yearly Emission'!FZ43)</f>
        <v>0</v>
      </c>
      <c r="GD67">
        <f>SUM('Yearly Emission'!GA$24:'Yearly Emission'!GA43)</f>
        <v>0</v>
      </c>
      <c r="GE67">
        <f>SUM('Yearly Emission'!GB$24:'Yearly Emission'!GB43)</f>
        <v>0</v>
      </c>
      <c r="GF67">
        <f>SUM('Yearly Emission'!GC$24:'Yearly Emission'!GC43)</f>
        <v>0</v>
      </c>
      <c r="GG67">
        <f>SUM('Yearly Emission'!GD$24:'Yearly Emission'!GD43)</f>
        <v>0</v>
      </c>
      <c r="GH67">
        <f>SUM('Yearly Emission'!GE$24:'Yearly Emission'!GE43)</f>
        <v>0</v>
      </c>
      <c r="GI67">
        <f>SUM('Yearly Emission'!GF$24:'Yearly Emission'!GF43)</f>
        <v>0</v>
      </c>
      <c r="GJ67">
        <f>SUM('Yearly Emission'!GG$24:'Yearly Emission'!GG43)</f>
        <v>0</v>
      </c>
      <c r="GK67">
        <f>SUM('Yearly Emission'!GH$24:'Yearly Emission'!GH43)</f>
        <v>0</v>
      </c>
      <c r="GL67">
        <f>SUM('Yearly Emission'!GI$24:'Yearly Emission'!GI43)</f>
        <v>0</v>
      </c>
      <c r="GM67">
        <f>SUM('Yearly Emission'!GJ$24:'Yearly Emission'!GJ43)</f>
        <v>0</v>
      </c>
      <c r="GN67">
        <f>SUM('Yearly Emission'!GK$24:'Yearly Emission'!GK43)</f>
        <v>3213208606.1875734</v>
      </c>
      <c r="GO67">
        <f>SUM('Yearly Emission'!GL$24:'Yearly Emission'!GL43)</f>
        <v>1511926435.8201151</v>
      </c>
      <c r="GP67">
        <f>SUM('Yearly Emission'!GM$24:'Yearly Emission'!GM43)</f>
        <v>520931620.22548449</v>
      </c>
      <c r="GQ67">
        <f>SUM('Yearly Emission'!GN$24:'Yearly Emission'!GN43)</f>
        <v>260120629.90579239</v>
      </c>
      <c r="GR67">
        <f>SUM('Yearly Emission'!GO$24:'Yearly Emission'!GO43)</f>
        <v>2196229151.4315763</v>
      </c>
      <c r="GS67">
        <f>SUM('Yearly Emission'!GP$24:'Yearly Emission'!GP43)</f>
        <v>200326492.98185053</v>
      </c>
      <c r="GT67">
        <f>SUM('Yearly Emission'!GQ$24:'Yearly Emission'!GQ43)</f>
        <v>242656703.5965341</v>
      </c>
      <c r="GU67">
        <f>SUM('Yearly Emission'!GR$24:'Yearly Emission'!GR43)</f>
        <v>1239784988.0740266</v>
      </c>
      <c r="GV67">
        <f>SUM('Yearly Emission'!GS$24:'Yearly Emission'!GS43)</f>
        <v>4333914662.0162897</v>
      </c>
      <c r="GW67">
        <f>SUM('Yearly Emission'!GT$24:'Yearly Emission'!GT43)</f>
        <v>813891542.93571842</v>
      </c>
      <c r="GX67">
        <f>SUM('Yearly Emission'!GU$24:'Yearly Emission'!GU43)</f>
        <v>717008647.66336918</v>
      </c>
      <c r="GY67">
        <f>SUM('Yearly Emission'!GV$24:'Yearly Emission'!GV43)</f>
        <v>202566501.39728308</v>
      </c>
      <c r="GZ67">
        <f>SUM('Yearly Emission'!GW$24:'Yearly Emission'!GW43)</f>
        <v>296683710.25793499</v>
      </c>
      <c r="HA67">
        <f>SUM('Yearly Emission'!GX$24:'Yearly Emission'!GX43)</f>
        <v>396642359.54783136</v>
      </c>
      <c r="HB67">
        <f>SUM('Yearly Emission'!GY$24:'Yearly Emission'!GY43)</f>
        <v>266050138.95684049</v>
      </c>
      <c r="HC67">
        <f>SUM('Yearly Emission'!GZ$24:'Yearly Emission'!GZ43)</f>
        <v>1936357345.1461351</v>
      </c>
      <c r="HD67">
        <f>SUM('Yearly Emission'!HA$24:'Yearly Emission'!HA43)</f>
        <v>0</v>
      </c>
      <c r="HE67">
        <f>SUM('Yearly Emission'!HB$24:'Yearly Emission'!HB43)</f>
        <v>5643322491.9053373</v>
      </c>
      <c r="HF67">
        <f>SUM('Yearly Emission'!HC$24:'Yearly Emission'!HC43)</f>
        <v>3013586941.4441547</v>
      </c>
      <c r="HG67">
        <f>SUM('Yearly Emission'!HD$24:'Yearly Emission'!HD43)</f>
        <v>1012238654.2531296</v>
      </c>
      <c r="HH67">
        <f>SUM('Yearly Emission'!HE$24:'Yearly Emission'!HE43)</f>
        <v>495938834.91912812</v>
      </c>
      <c r="HI67">
        <f>SUM('Yearly Emission'!HF$24:'Yearly Emission'!HF43)</f>
        <v>4372144126.9805059</v>
      </c>
      <c r="HJ67">
        <f>SUM('Yearly Emission'!HG$24:'Yearly Emission'!HG43)</f>
        <v>398760666.43998367</v>
      </c>
      <c r="HK67">
        <f>SUM('Yearly Emission'!HH$24:'Yearly Emission'!HH43)</f>
        <v>485313407.19306779</v>
      </c>
      <c r="HL67">
        <f>SUM('Yearly Emission'!HI$24:'Yearly Emission'!HI43)</f>
        <v>2477547765.1465898</v>
      </c>
      <c r="HM67">
        <f>SUM('Yearly Emission'!HJ$24:'Yearly Emission'!HJ43)</f>
        <v>8667829324.0325756</v>
      </c>
      <c r="HN67">
        <f>SUM('Yearly Emission'!HK$24:'Yearly Emission'!HK43)</f>
        <v>1627783085.8714385</v>
      </c>
      <c r="HO67">
        <f>SUM('Yearly Emission'!HL$24:'Yearly Emission'!HL43)</f>
        <v>1254235465.0738149</v>
      </c>
      <c r="HP67">
        <f>SUM('Yearly Emission'!HM$24:'Yearly Emission'!HM43)</f>
        <v>405046434.5672909</v>
      </c>
      <c r="HQ67">
        <f>SUM('Yearly Emission'!HN$24:'Yearly Emission'!HN43)</f>
        <v>593367420.51586986</v>
      </c>
      <c r="HR67">
        <f>SUM('Yearly Emission'!HO$24:'Yearly Emission'!HO43)</f>
        <v>792420301.2815119</v>
      </c>
      <c r="HS67">
        <f>SUM('Yearly Emission'!HP$24:'Yearly Emission'!HP43)</f>
        <v>532064167.98952276</v>
      </c>
      <c r="HT67">
        <f>SUM('Yearly Emission'!HQ$24:'Yearly Emission'!HQ43)</f>
        <v>3872714690.2922754</v>
      </c>
      <c r="HU67">
        <f>SUM('Yearly Emission'!HR$24:'Yearly Emission'!HR43)</f>
        <v>0</v>
      </c>
      <c r="HV67">
        <f>SUM('Yearly Emission'!HS$24:'Yearly Emission'!HS43)</f>
        <v>6638063660.2278414</v>
      </c>
      <c r="HW67">
        <f>SUM('Yearly Emission'!HT$24:'Yearly Emission'!HT43)</f>
        <v>3964794226.7307014</v>
      </c>
      <c r="HX67">
        <f>SUM('Yearly Emission'!HU$24:'Yearly Emission'!HU43)</f>
        <v>1125241851.132359</v>
      </c>
      <c r="HY67">
        <f>SUM('Yearly Emission'!HV$24:'Yearly Emission'!HV43)</f>
        <v>614480411.3995297</v>
      </c>
      <c r="HZ67">
        <f>SUM('Yearly Emission'!HW$24:'Yearly Emission'!HW43)</f>
        <v>6187664738.1907797</v>
      </c>
      <c r="IA67">
        <f>SUM('Yearly Emission'!HX$24:'Yearly Emission'!HX43)</f>
        <v>593122042.788463</v>
      </c>
      <c r="IB67">
        <f>SUM('Yearly Emission'!HY$24:'Yearly Emission'!HY43)</f>
        <v>704179909.77768028</v>
      </c>
      <c r="IC67">
        <f>SUM('Yearly Emission'!HZ$24:'Yearly Emission'!HZ43)</f>
        <v>3000746936.1716413</v>
      </c>
      <c r="ID67">
        <f>SUM('Yearly Emission'!IA$24:'Yearly Emission'!IA43)</f>
        <v>11336137364.04668</v>
      </c>
      <c r="IE67">
        <f>SUM('Yearly Emission'!IB$24:'Yearly Emission'!IB43)</f>
        <v>2398117370.0330629</v>
      </c>
      <c r="IF67">
        <f>SUM('Yearly Emission'!IC$24:'Yearly Emission'!IC43)</f>
        <v>1400354703.7077579</v>
      </c>
      <c r="IG67">
        <f>SUM('Yearly Emission'!ID$24:'Yearly Emission'!ID43)</f>
        <v>601320804.01064551</v>
      </c>
      <c r="IH67">
        <f>SUM('Yearly Emission'!IE$24:'Yearly Emission'!IE43)</f>
        <v>885228307.9906832</v>
      </c>
      <c r="II67">
        <f>SUM('Yearly Emission'!IF$24:'Yearly Emission'!IF43)</f>
        <v>967012370.41004539</v>
      </c>
      <c r="IJ67">
        <f>SUM('Yearly Emission'!IG$24:'Yearly Emission'!IG43)</f>
        <v>711409651.37031102</v>
      </c>
      <c r="IK67">
        <f>SUM('Yearly Emission'!IH$24:'Yearly Emission'!IH43)</f>
        <v>5740968321.8043365</v>
      </c>
      <c r="IL67">
        <f>SUM('Yearly Emission'!II$24:'Yearly Emission'!II43)</f>
        <v>0</v>
      </c>
      <c r="IM67">
        <f>SUM('Yearly Emission'!IJ$24:'Yearly Emission'!IJ43)</f>
        <v>7333344304.8295679</v>
      </c>
      <c r="IN67">
        <f>SUM('Yearly Emission'!IK$24:'Yearly Emission'!IK43)</f>
        <v>4210819458.3040466</v>
      </c>
      <c r="IO67">
        <f>SUM('Yearly Emission'!IL$24:'Yearly Emission'!IL43)</f>
        <v>1191581882.9455233</v>
      </c>
      <c r="IP67">
        <f>SUM('Yearly Emission'!IM$24:'Yearly Emission'!IM43)</f>
        <v>643260849.8211</v>
      </c>
      <c r="IQ67">
        <f>SUM('Yearly Emission'!IN$24:'Yearly Emission'!IN43)</f>
        <v>6519757837.2979784</v>
      </c>
      <c r="IR67">
        <f>SUM('Yearly Emission'!IO$24:'Yearly Emission'!IO43)</f>
        <v>730771447.02729678</v>
      </c>
      <c r="IS67">
        <f>SUM('Yearly Emission'!IP$24:'Yearly Emission'!IP43)</f>
        <v>744268609.30610681</v>
      </c>
      <c r="IT67">
        <f>SUM('Yearly Emission'!IQ$24:'Yearly Emission'!IQ43)</f>
        <v>3169935740.8172908</v>
      </c>
      <c r="IU67">
        <f>SUM('Yearly Emission'!IR$24:'Yearly Emission'!IR43)</f>
        <v>12058210492.763029</v>
      </c>
      <c r="IV67">
        <f>SUM('Yearly Emission'!IS$24:'Yearly Emission'!IS43)</f>
        <v>2601590631.8763666</v>
      </c>
      <c r="IW67">
        <f>SUM('Yearly Emission'!IT$24:'Yearly Emission'!IT43)</f>
        <v>1492679125.7190924</v>
      </c>
      <c r="IX67">
        <f>SUM('Yearly Emission'!IU$24:'Yearly Emission'!IU43)</f>
        <v>684113036.29628587</v>
      </c>
      <c r="IY67">
        <f>SUM('Yearly Emission'!IV$24:'Yearly Emission'!IV43)</f>
        <v>958210171.64383268</v>
      </c>
      <c r="IZ67">
        <f>SUM('Yearly Emission'!IW$24:'Yearly Emission'!IW43)</f>
        <v>1066538199.7184548</v>
      </c>
      <c r="JA67">
        <f>SUM('Yearly Emission'!IX$24:'Yearly Emission'!IX43)</f>
        <v>782898240.95700121</v>
      </c>
      <c r="JB67">
        <f>SUM('Yearly Emission'!IY$24:'Yearly Emission'!IY43)</f>
        <v>6143233391.3564711</v>
      </c>
    </row>
    <row r="70" spans="1:262" x14ac:dyDescent="0.25">
      <c r="A70" t="s">
        <v>57</v>
      </c>
      <c r="E70" t="s">
        <v>6</v>
      </c>
      <c r="F70" t="s">
        <v>7</v>
      </c>
      <c r="G70" t="s">
        <v>8</v>
      </c>
      <c r="H70" t="s">
        <v>9</v>
      </c>
      <c r="I70" t="s">
        <v>10</v>
      </c>
      <c r="J70" t="s">
        <v>11</v>
      </c>
      <c r="K70" t="s">
        <v>12</v>
      </c>
      <c r="L70" t="s">
        <v>24</v>
      </c>
      <c r="M70" t="s">
        <v>13</v>
      </c>
      <c r="N70" t="s">
        <v>14</v>
      </c>
      <c r="O70" t="s">
        <v>15</v>
      </c>
      <c r="P70" t="s">
        <v>16</v>
      </c>
      <c r="Q70" t="s">
        <v>17</v>
      </c>
      <c r="R70" t="s">
        <v>18</v>
      </c>
      <c r="S70" t="s">
        <v>19</v>
      </c>
      <c r="T70" t="s">
        <v>20</v>
      </c>
      <c r="V70" t="s">
        <v>6</v>
      </c>
      <c r="W70" t="s">
        <v>7</v>
      </c>
      <c r="X70" t="s">
        <v>8</v>
      </c>
      <c r="Y70" t="s">
        <v>9</v>
      </c>
      <c r="Z70" t="s">
        <v>10</v>
      </c>
      <c r="AA70" t="s">
        <v>11</v>
      </c>
      <c r="AB70" t="s">
        <v>12</v>
      </c>
      <c r="AC70" t="s">
        <v>24</v>
      </c>
      <c r="AD70" t="s">
        <v>13</v>
      </c>
      <c r="AE70" t="s">
        <v>14</v>
      </c>
      <c r="AF70" t="s">
        <v>15</v>
      </c>
      <c r="AG70" t="s">
        <v>16</v>
      </c>
      <c r="AH70" t="s">
        <v>17</v>
      </c>
      <c r="AI70" t="s">
        <v>18</v>
      </c>
      <c r="AJ70" t="s">
        <v>19</v>
      </c>
      <c r="AK70" t="s">
        <v>20</v>
      </c>
      <c r="AM70" t="s">
        <v>6</v>
      </c>
      <c r="AN70" t="s">
        <v>7</v>
      </c>
      <c r="AO70" t="s">
        <v>8</v>
      </c>
      <c r="AP70" t="s">
        <v>9</v>
      </c>
      <c r="AQ70" t="s">
        <v>10</v>
      </c>
      <c r="AR70" t="s">
        <v>11</v>
      </c>
      <c r="AS70" t="s">
        <v>12</v>
      </c>
      <c r="AT70" t="s">
        <v>24</v>
      </c>
      <c r="AU70" t="s">
        <v>13</v>
      </c>
      <c r="AV70" t="s">
        <v>14</v>
      </c>
      <c r="AW70" t="s">
        <v>15</v>
      </c>
      <c r="AX70" t="s">
        <v>16</v>
      </c>
      <c r="AY70" t="s">
        <v>17</v>
      </c>
      <c r="AZ70" t="s">
        <v>18</v>
      </c>
      <c r="BA70" t="s">
        <v>19</v>
      </c>
      <c r="BB70" t="s">
        <v>20</v>
      </c>
      <c r="BD70" t="s">
        <v>6</v>
      </c>
      <c r="BE70" t="s">
        <v>7</v>
      </c>
      <c r="BF70" t="s">
        <v>8</v>
      </c>
      <c r="BG70" t="s">
        <v>9</v>
      </c>
      <c r="BH70" t="s">
        <v>10</v>
      </c>
      <c r="BI70" t="s">
        <v>11</v>
      </c>
      <c r="BJ70" t="s">
        <v>12</v>
      </c>
      <c r="BK70" t="s">
        <v>24</v>
      </c>
      <c r="BL70" t="s">
        <v>13</v>
      </c>
      <c r="BM70" t="s">
        <v>14</v>
      </c>
      <c r="BN70" t="s">
        <v>15</v>
      </c>
      <c r="BO70" t="s">
        <v>16</v>
      </c>
      <c r="BP70" t="s">
        <v>17</v>
      </c>
      <c r="BQ70" t="s">
        <v>18</v>
      </c>
      <c r="BR70" t="s">
        <v>19</v>
      </c>
      <c r="BS70" t="s">
        <v>20</v>
      </c>
      <c r="BU70" t="s">
        <v>6</v>
      </c>
      <c r="BV70" t="s">
        <v>7</v>
      </c>
      <c r="BW70" t="s">
        <v>8</v>
      </c>
      <c r="BX70" t="s">
        <v>9</v>
      </c>
      <c r="BY70" t="s">
        <v>10</v>
      </c>
      <c r="BZ70" t="s">
        <v>11</v>
      </c>
      <c r="CA70" t="s">
        <v>12</v>
      </c>
      <c r="CB70" t="s">
        <v>24</v>
      </c>
      <c r="CC70" t="s">
        <v>13</v>
      </c>
      <c r="CD70" t="s">
        <v>14</v>
      </c>
      <c r="CE70" t="s">
        <v>15</v>
      </c>
      <c r="CF70" t="s">
        <v>16</v>
      </c>
      <c r="CG70" t="s">
        <v>17</v>
      </c>
      <c r="CH70" t="s">
        <v>18</v>
      </c>
      <c r="CI70" t="s">
        <v>19</v>
      </c>
      <c r="CJ70" t="s">
        <v>20</v>
      </c>
      <c r="CN70" t="s">
        <v>6</v>
      </c>
      <c r="CO70" t="s">
        <v>7</v>
      </c>
      <c r="CP70" t="s">
        <v>8</v>
      </c>
      <c r="CQ70" t="s">
        <v>9</v>
      </c>
      <c r="CR70" t="s">
        <v>10</v>
      </c>
      <c r="CS70" t="s">
        <v>11</v>
      </c>
      <c r="CT70" t="s">
        <v>12</v>
      </c>
      <c r="CU70" t="s">
        <v>24</v>
      </c>
      <c r="CV70" t="s">
        <v>13</v>
      </c>
      <c r="CW70" t="s">
        <v>14</v>
      </c>
      <c r="CX70" t="s">
        <v>15</v>
      </c>
      <c r="CY70" t="s">
        <v>16</v>
      </c>
      <c r="CZ70" t="s">
        <v>17</v>
      </c>
      <c r="DA70" t="s">
        <v>18</v>
      </c>
      <c r="DB70" t="s">
        <v>19</v>
      </c>
      <c r="DC70" t="s">
        <v>20</v>
      </c>
      <c r="DE70" t="s">
        <v>6</v>
      </c>
      <c r="DF70" t="s">
        <v>7</v>
      </c>
      <c r="DG70" t="s">
        <v>8</v>
      </c>
      <c r="DH70" t="s">
        <v>9</v>
      </c>
      <c r="DI70" t="s">
        <v>10</v>
      </c>
      <c r="DJ70" t="s">
        <v>11</v>
      </c>
      <c r="DK70" t="s">
        <v>12</v>
      </c>
      <c r="DL70" t="s">
        <v>24</v>
      </c>
      <c r="DM70" t="s">
        <v>13</v>
      </c>
      <c r="DN70" t="s">
        <v>14</v>
      </c>
      <c r="DO70" t="s">
        <v>15</v>
      </c>
      <c r="DP70" t="s">
        <v>16</v>
      </c>
      <c r="DQ70" t="s">
        <v>17</v>
      </c>
      <c r="DR70" t="s">
        <v>18</v>
      </c>
      <c r="DS70" t="s">
        <v>19</v>
      </c>
      <c r="DT70" t="s">
        <v>20</v>
      </c>
      <c r="DV70" t="s">
        <v>6</v>
      </c>
      <c r="DW70" t="s">
        <v>7</v>
      </c>
      <c r="DX70" t="s">
        <v>8</v>
      </c>
      <c r="DY70" t="s">
        <v>9</v>
      </c>
      <c r="DZ70" t="s">
        <v>10</v>
      </c>
      <c r="EA70" t="s">
        <v>11</v>
      </c>
      <c r="EB70" t="s">
        <v>12</v>
      </c>
      <c r="EC70" t="s">
        <v>24</v>
      </c>
      <c r="ED70" t="s">
        <v>13</v>
      </c>
      <c r="EE70" t="s">
        <v>14</v>
      </c>
      <c r="EF70" t="s">
        <v>15</v>
      </c>
      <c r="EG70" t="s">
        <v>16</v>
      </c>
      <c r="EH70" t="s">
        <v>17</v>
      </c>
      <c r="EI70" t="s">
        <v>18</v>
      </c>
      <c r="EJ70" t="s">
        <v>19</v>
      </c>
      <c r="EK70" t="s">
        <v>20</v>
      </c>
      <c r="EM70" t="s">
        <v>6</v>
      </c>
      <c r="EN70" t="s">
        <v>7</v>
      </c>
      <c r="EO70" t="s">
        <v>8</v>
      </c>
      <c r="EP70" t="s">
        <v>9</v>
      </c>
      <c r="EQ70" t="s">
        <v>10</v>
      </c>
      <c r="ER70" t="s">
        <v>11</v>
      </c>
      <c r="ES70" t="s">
        <v>12</v>
      </c>
      <c r="ET70" t="s">
        <v>24</v>
      </c>
      <c r="EU70" t="s">
        <v>13</v>
      </c>
      <c r="EV70" t="s">
        <v>14</v>
      </c>
      <c r="EW70" t="s">
        <v>15</v>
      </c>
      <c r="EX70" t="s">
        <v>16</v>
      </c>
      <c r="EY70" t="s">
        <v>17</v>
      </c>
      <c r="EZ70" t="s">
        <v>18</v>
      </c>
      <c r="FA70" t="s">
        <v>19</v>
      </c>
      <c r="FB70" t="s">
        <v>20</v>
      </c>
      <c r="FD70" t="s">
        <v>6</v>
      </c>
      <c r="FE70" t="s">
        <v>7</v>
      </c>
      <c r="FF70" t="s">
        <v>8</v>
      </c>
      <c r="FG70" t="s">
        <v>9</v>
      </c>
      <c r="FH70" t="s">
        <v>10</v>
      </c>
      <c r="FI70" t="s">
        <v>11</v>
      </c>
      <c r="FJ70" t="s">
        <v>12</v>
      </c>
      <c r="FK70" t="s">
        <v>24</v>
      </c>
      <c r="FL70" t="s">
        <v>13</v>
      </c>
      <c r="FM70" t="s">
        <v>14</v>
      </c>
      <c r="FN70" t="s">
        <v>15</v>
      </c>
      <c r="FO70" t="s">
        <v>16</v>
      </c>
      <c r="FP70" t="s">
        <v>17</v>
      </c>
      <c r="FQ70" t="s">
        <v>18</v>
      </c>
      <c r="FR70" t="s">
        <v>19</v>
      </c>
      <c r="FS70" t="s">
        <v>20</v>
      </c>
      <c r="FW70" t="s">
        <v>6</v>
      </c>
      <c r="FX70" t="s">
        <v>7</v>
      </c>
      <c r="FY70" t="s">
        <v>8</v>
      </c>
      <c r="FZ70" t="s">
        <v>9</v>
      </c>
      <c r="GA70" t="s">
        <v>10</v>
      </c>
      <c r="GB70" t="s">
        <v>11</v>
      </c>
      <c r="GC70" t="s">
        <v>12</v>
      </c>
      <c r="GD70" t="s">
        <v>24</v>
      </c>
      <c r="GE70" t="s">
        <v>13</v>
      </c>
      <c r="GF70" t="s">
        <v>14</v>
      </c>
      <c r="GG70" t="s">
        <v>15</v>
      </c>
      <c r="GH70" t="s">
        <v>16</v>
      </c>
      <c r="GI70" t="s">
        <v>17</v>
      </c>
      <c r="GJ70" t="s">
        <v>18</v>
      </c>
      <c r="GK70" t="s">
        <v>19</v>
      </c>
      <c r="GL70" t="s">
        <v>20</v>
      </c>
      <c r="GN70" t="s">
        <v>6</v>
      </c>
      <c r="GO70" t="s">
        <v>7</v>
      </c>
      <c r="GP70" t="s">
        <v>8</v>
      </c>
      <c r="GQ70" t="s">
        <v>9</v>
      </c>
      <c r="GR70" t="s">
        <v>10</v>
      </c>
      <c r="GS70" t="s">
        <v>11</v>
      </c>
      <c r="GT70" t="s">
        <v>12</v>
      </c>
      <c r="GU70" t="s">
        <v>24</v>
      </c>
      <c r="GV70" t="s">
        <v>13</v>
      </c>
      <c r="GW70" t="s">
        <v>14</v>
      </c>
      <c r="GX70" t="s">
        <v>15</v>
      </c>
      <c r="GY70" t="s">
        <v>16</v>
      </c>
      <c r="GZ70" t="s">
        <v>17</v>
      </c>
      <c r="HA70" t="s">
        <v>18</v>
      </c>
      <c r="HB70" t="s">
        <v>19</v>
      </c>
      <c r="HC70" t="s">
        <v>20</v>
      </c>
      <c r="HE70" t="s">
        <v>6</v>
      </c>
      <c r="HF70" t="s">
        <v>7</v>
      </c>
      <c r="HG70" t="s">
        <v>8</v>
      </c>
      <c r="HH70" t="s">
        <v>9</v>
      </c>
      <c r="HI70" t="s">
        <v>10</v>
      </c>
      <c r="HJ70" t="s">
        <v>11</v>
      </c>
      <c r="HK70" t="s">
        <v>12</v>
      </c>
      <c r="HL70" t="s">
        <v>24</v>
      </c>
      <c r="HM70" t="s">
        <v>13</v>
      </c>
      <c r="HN70" t="s">
        <v>14</v>
      </c>
      <c r="HO70" t="s">
        <v>15</v>
      </c>
      <c r="HP70" t="s">
        <v>16</v>
      </c>
      <c r="HQ70" t="s">
        <v>17</v>
      </c>
      <c r="HR70" t="s">
        <v>18</v>
      </c>
      <c r="HS70" t="s">
        <v>19</v>
      </c>
      <c r="HT70" t="s">
        <v>20</v>
      </c>
      <c r="HV70" t="s">
        <v>6</v>
      </c>
      <c r="HW70" t="s">
        <v>7</v>
      </c>
      <c r="HX70" t="s">
        <v>8</v>
      </c>
      <c r="HY70" t="s">
        <v>9</v>
      </c>
      <c r="HZ70" t="s">
        <v>10</v>
      </c>
      <c r="IA70" t="s">
        <v>11</v>
      </c>
      <c r="IB70" t="s">
        <v>12</v>
      </c>
      <c r="IC70" t="s">
        <v>24</v>
      </c>
      <c r="ID70" t="s">
        <v>13</v>
      </c>
      <c r="IE70" t="s">
        <v>14</v>
      </c>
      <c r="IF70" t="s">
        <v>15</v>
      </c>
      <c r="IG70" t="s">
        <v>16</v>
      </c>
      <c r="IH70" t="s">
        <v>17</v>
      </c>
      <c r="II70" t="s">
        <v>18</v>
      </c>
      <c r="IJ70" t="s">
        <v>19</v>
      </c>
      <c r="IK70" t="s">
        <v>20</v>
      </c>
      <c r="IM70" t="s">
        <v>6</v>
      </c>
      <c r="IN70" t="s">
        <v>7</v>
      </c>
      <c r="IO70" t="s">
        <v>8</v>
      </c>
      <c r="IP70" t="s">
        <v>9</v>
      </c>
      <c r="IQ70" t="s">
        <v>10</v>
      </c>
      <c r="IR70" t="s">
        <v>11</v>
      </c>
      <c r="IS70" t="s">
        <v>12</v>
      </c>
      <c r="IT70" t="s">
        <v>24</v>
      </c>
      <c r="IU70" t="s">
        <v>13</v>
      </c>
      <c r="IV70" t="s">
        <v>14</v>
      </c>
      <c r="IW70" t="s">
        <v>15</v>
      </c>
      <c r="IX70" t="s">
        <v>16</v>
      </c>
      <c r="IY70" t="s">
        <v>17</v>
      </c>
      <c r="IZ70" t="s">
        <v>18</v>
      </c>
      <c r="JA70" t="s">
        <v>19</v>
      </c>
      <c r="JB70" t="s">
        <v>20</v>
      </c>
    </row>
    <row r="71" spans="1:262" x14ac:dyDescent="0.25">
      <c r="A71" t="s">
        <v>37</v>
      </c>
      <c r="B71" t="s">
        <v>38</v>
      </c>
      <c r="D71">
        <v>2020</v>
      </c>
      <c r="E71">
        <f>SUM('Yearly Emission'!B$101:'Yearly Emission'!B101)</f>
        <v>0</v>
      </c>
      <c r="F71">
        <f>SUM('Yearly Emission'!C$101:'Yearly Emission'!C101)</f>
        <v>0</v>
      </c>
      <c r="G71">
        <f>SUM('Yearly Emission'!D$101:'Yearly Emission'!D101)</f>
        <v>0</v>
      </c>
      <c r="H71">
        <f>SUM('Yearly Emission'!E$101:'Yearly Emission'!E101)</f>
        <v>0</v>
      </c>
      <c r="I71">
        <f>SUM('Yearly Emission'!F$101:'Yearly Emission'!F101)</f>
        <v>0</v>
      </c>
      <c r="J71">
        <f>SUM('Yearly Emission'!G$101:'Yearly Emission'!G101)</f>
        <v>0</v>
      </c>
      <c r="K71">
        <f>SUM('Yearly Emission'!H$101:'Yearly Emission'!H101)</f>
        <v>0</v>
      </c>
      <c r="L71">
        <f>SUM('Yearly Emission'!I$101:'Yearly Emission'!I101)</f>
        <v>0</v>
      </c>
      <c r="M71">
        <f>SUM('Yearly Emission'!J$101:'Yearly Emission'!J101)</f>
        <v>0</v>
      </c>
      <c r="N71">
        <f>SUM('Yearly Emission'!K$101:'Yearly Emission'!K101)</f>
        <v>0</v>
      </c>
      <c r="O71">
        <f>SUM('Yearly Emission'!L$101:'Yearly Emission'!L101)</f>
        <v>0</v>
      </c>
      <c r="P71">
        <f>SUM('Yearly Emission'!M$101:'Yearly Emission'!M101)</f>
        <v>0</v>
      </c>
      <c r="Q71">
        <f>SUM('Yearly Emission'!N$101:'Yearly Emission'!N101)</f>
        <v>0</v>
      </c>
      <c r="R71">
        <f>SUM('Yearly Emission'!O$101:'Yearly Emission'!O101)</f>
        <v>0</v>
      </c>
      <c r="S71">
        <f>SUM('Yearly Emission'!P$101:'Yearly Emission'!P101)</f>
        <v>0</v>
      </c>
      <c r="T71">
        <f>SUM('Yearly Emission'!Q$101:'Yearly Emission'!Q101)</f>
        <v>0</v>
      </c>
      <c r="V71">
        <f>SUM('Yearly Emission'!S$101:'Yearly Emission'!S101)</f>
        <v>0</v>
      </c>
      <c r="W71">
        <f>SUM('Yearly Emission'!T$101:'Yearly Emission'!T101)</f>
        <v>0</v>
      </c>
      <c r="X71">
        <f>SUM('Yearly Emission'!U$101:'Yearly Emission'!U101)</f>
        <v>0</v>
      </c>
      <c r="Y71">
        <f>SUM('Yearly Emission'!V$101:'Yearly Emission'!V101)</f>
        <v>0</v>
      </c>
      <c r="Z71">
        <f>SUM('Yearly Emission'!W$101:'Yearly Emission'!W101)</f>
        <v>0</v>
      </c>
      <c r="AA71">
        <f>SUM('Yearly Emission'!X$101:'Yearly Emission'!X101)</f>
        <v>0</v>
      </c>
      <c r="AB71">
        <f>SUM('Yearly Emission'!Y$101:'Yearly Emission'!Y101)</f>
        <v>0</v>
      </c>
      <c r="AC71">
        <f>SUM('Yearly Emission'!Z$101:'Yearly Emission'!Z101)</f>
        <v>0</v>
      </c>
      <c r="AD71">
        <f>SUM('Yearly Emission'!AA$101:'Yearly Emission'!AA101)</f>
        <v>0</v>
      </c>
      <c r="AE71">
        <f>SUM('Yearly Emission'!AB$101:'Yearly Emission'!AB101)</f>
        <v>0</v>
      </c>
      <c r="AF71">
        <f>SUM('Yearly Emission'!AC$101:'Yearly Emission'!AC101)</f>
        <v>0</v>
      </c>
      <c r="AG71">
        <f>SUM('Yearly Emission'!AD$101:'Yearly Emission'!AD101)</f>
        <v>0</v>
      </c>
      <c r="AH71">
        <f>SUM('Yearly Emission'!AE$101:'Yearly Emission'!AE101)</f>
        <v>0</v>
      </c>
      <c r="AI71">
        <f>SUM('Yearly Emission'!AF$101:'Yearly Emission'!AF101)</f>
        <v>0</v>
      </c>
      <c r="AJ71">
        <f>SUM('Yearly Emission'!AG$101:'Yearly Emission'!AG101)</f>
        <v>0</v>
      </c>
      <c r="AK71">
        <f>SUM('Yearly Emission'!AH$101:'Yearly Emission'!AH101)</f>
        <v>0</v>
      </c>
      <c r="AM71">
        <f>SUM('Yearly Emission'!AJ$101:'Yearly Emission'!AJ101)</f>
        <v>0</v>
      </c>
      <c r="AN71">
        <f>SUM('Yearly Emission'!AK$101:'Yearly Emission'!AK101)</f>
        <v>0</v>
      </c>
      <c r="AO71">
        <f>SUM('Yearly Emission'!AL$101:'Yearly Emission'!AL101)</f>
        <v>0</v>
      </c>
      <c r="AP71">
        <f>SUM('Yearly Emission'!AM$101:'Yearly Emission'!AM101)</f>
        <v>0</v>
      </c>
      <c r="AQ71">
        <f>SUM('Yearly Emission'!AN$101:'Yearly Emission'!AN101)</f>
        <v>0</v>
      </c>
      <c r="AR71">
        <f>SUM('Yearly Emission'!AO$101:'Yearly Emission'!AO101)</f>
        <v>0</v>
      </c>
      <c r="AS71">
        <f>SUM('Yearly Emission'!AP$101:'Yearly Emission'!AP101)</f>
        <v>0</v>
      </c>
      <c r="AT71">
        <f>SUM('Yearly Emission'!AQ$101:'Yearly Emission'!AQ101)</f>
        <v>0</v>
      </c>
      <c r="AU71">
        <f>SUM('Yearly Emission'!AR$101:'Yearly Emission'!AR101)</f>
        <v>0</v>
      </c>
      <c r="AV71">
        <f>SUM('Yearly Emission'!AS$101:'Yearly Emission'!AS101)</f>
        <v>0</v>
      </c>
      <c r="AW71">
        <f>SUM('Yearly Emission'!AT$101:'Yearly Emission'!AT101)</f>
        <v>0</v>
      </c>
      <c r="AX71">
        <f>SUM('Yearly Emission'!AU$101:'Yearly Emission'!AU101)</f>
        <v>0</v>
      </c>
      <c r="AY71">
        <f>SUM('Yearly Emission'!AV$101:'Yearly Emission'!AV101)</f>
        <v>0</v>
      </c>
      <c r="AZ71">
        <f>SUM('Yearly Emission'!AW$101:'Yearly Emission'!AW101)</f>
        <v>0</v>
      </c>
      <c r="BA71">
        <f>SUM('Yearly Emission'!AX$101:'Yearly Emission'!AX101)</f>
        <v>0</v>
      </c>
      <c r="BB71">
        <f>SUM('Yearly Emission'!AY$101:'Yearly Emission'!AY101)</f>
        <v>0</v>
      </c>
      <c r="BD71">
        <f>SUM('Yearly Emission'!BA$101:'Yearly Emission'!BA101)</f>
        <v>0</v>
      </c>
      <c r="BE71">
        <f>SUM('Yearly Emission'!BB$101:'Yearly Emission'!BB101)</f>
        <v>0</v>
      </c>
      <c r="BF71">
        <f>SUM('Yearly Emission'!BC$101:'Yearly Emission'!BC101)</f>
        <v>0</v>
      </c>
      <c r="BG71">
        <f>SUM('Yearly Emission'!BD$101:'Yearly Emission'!BD101)</f>
        <v>0</v>
      </c>
      <c r="BH71">
        <f>SUM('Yearly Emission'!BE$101:'Yearly Emission'!BE101)</f>
        <v>0</v>
      </c>
      <c r="BI71">
        <f>SUM('Yearly Emission'!BF$101:'Yearly Emission'!BF101)</f>
        <v>0</v>
      </c>
      <c r="BJ71">
        <f>SUM('Yearly Emission'!BG$101:'Yearly Emission'!BG101)</f>
        <v>0</v>
      </c>
      <c r="BK71">
        <f>SUM('Yearly Emission'!BH$101:'Yearly Emission'!BH101)</f>
        <v>0</v>
      </c>
      <c r="BL71">
        <f>SUM('Yearly Emission'!BI$101:'Yearly Emission'!BI101)</f>
        <v>0</v>
      </c>
      <c r="BM71">
        <f>SUM('Yearly Emission'!BJ$101:'Yearly Emission'!BJ101)</f>
        <v>0</v>
      </c>
      <c r="BN71">
        <f>SUM('Yearly Emission'!BK$101:'Yearly Emission'!BK101)</f>
        <v>0</v>
      </c>
      <c r="BO71">
        <f>SUM('Yearly Emission'!BL$101:'Yearly Emission'!BL101)</f>
        <v>0</v>
      </c>
      <c r="BP71">
        <f>SUM('Yearly Emission'!BM$101:'Yearly Emission'!BM101)</f>
        <v>0</v>
      </c>
      <c r="BQ71">
        <f>SUM('Yearly Emission'!BN$101:'Yearly Emission'!BN101)</f>
        <v>0</v>
      </c>
      <c r="BR71">
        <f>SUM('Yearly Emission'!BO$101:'Yearly Emission'!BO101)</f>
        <v>0</v>
      </c>
      <c r="BS71">
        <f>SUM('Yearly Emission'!BP$101:'Yearly Emission'!BP101)</f>
        <v>0</v>
      </c>
      <c r="BU71">
        <f>SUM('Yearly Emission'!BR$101:'Yearly Emission'!BR101)</f>
        <v>0</v>
      </c>
      <c r="BV71">
        <f>SUM('Yearly Emission'!BS$101:'Yearly Emission'!BS101)</f>
        <v>0</v>
      </c>
      <c r="BW71">
        <f>SUM('Yearly Emission'!BT$101:'Yearly Emission'!BT101)</f>
        <v>0</v>
      </c>
      <c r="BX71">
        <f>SUM('Yearly Emission'!BU$101:'Yearly Emission'!BU101)</f>
        <v>0</v>
      </c>
      <c r="BY71">
        <f>SUM('Yearly Emission'!BV$101:'Yearly Emission'!BV101)</f>
        <v>0</v>
      </c>
      <c r="BZ71">
        <f>SUM('Yearly Emission'!BW$101:'Yearly Emission'!BW101)</f>
        <v>0</v>
      </c>
      <c r="CA71">
        <f>SUM('Yearly Emission'!BX$101:'Yearly Emission'!BX101)</f>
        <v>0</v>
      </c>
      <c r="CB71">
        <f>SUM('Yearly Emission'!BY$101:'Yearly Emission'!BY101)</f>
        <v>0</v>
      </c>
      <c r="CC71">
        <f>SUM('Yearly Emission'!BZ$101:'Yearly Emission'!BZ101)</f>
        <v>0</v>
      </c>
      <c r="CD71">
        <f>SUM('Yearly Emission'!CA$101:'Yearly Emission'!CA101)</f>
        <v>0</v>
      </c>
      <c r="CE71">
        <f>SUM('Yearly Emission'!CB$101:'Yearly Emission'!CB101)</f>
        <v>0</v>
      </c>
      <c r="CF71">
        <f>SUM('Yearly Emission'!CC$101:'Yearly Emission'!CC101)</f>
        <v>0</v>
      </c>
      <c r="CG71">
        <f>SUM('Yearly Emission'!CD$101:'Yearly Emission'!CD101)</f>
        <v>0</v>
      </c>
      <c r="CH71">
        <f>SUM('Yearly Emission'!CE$101:'Yearly Emission'!CE101)</f>
        <v>0</v>
      </c>
      <c r="CI71">
        <f>SUM('Yearly Emission'!CF$101:'Yearly Emission'!CF101)</f>
        <v>0</v>
      </c>
      <c r="CJ71">
        <f>SUM('Yearly Emission'!CG$101:'Yearly Emission'!CG101)</f>
        <v>0</v>
      </c>
      <c r="CM71">
        <f>SUM('Yearly Emission'!CJ$101:'Yearly Emission'!CJ101)</f>
        <v>2020</v>
      </c>
      <c r="CN71">
        <f>SUM('Yearly Emission'!CK$101:'Yearly Emission'!CK101)</f>
        <v>0</v>
      </c>
      <c r="CO71">
        <f>SUM('Yearly Emission'!CL$101:'Yearly Emission'!CL101)</f>
        <v>0</v>
      </c>
      <c r="CP71">
        <f>SUM('Yearly Emission'!CM$101:'Yearly Emission'!CM101)</f>
        <v>0</v>
      </c>
      <c r="CQ71">
        <f>SUM('Yearly Emission'!CN$101:'Yearly Emission'!CN101)</f>
        <v>0</v>
      </c>
      <c r="CR71">
        <f>SUM('Yearly Emission'!CO$101:'Yearly Emission'!CO101)</f>
        <v>0</v>
      </c>
      <c r="CS71">
        <f>SUM('Yearly Emission'!CP$101:'Yearly Emission'!CP101)</f>
        <v>0</v>
      </c>
      <c r="CT71">
        <f>SUM('Yearly Emission'!CQ$101:'Yearly Emission'!CQ101)</f>
        <v>0</v>
      </c>
      <c r="CU71">
        <f>SUM('Yearly Emission'!CR$101:'Yearly Emission'!CR101)</f>
        <v>0</v>
      </c>
      <c r="CV71">
        <f>SUM('Yearly Emission'!CS$101:'Yearly Emission'!CS101)</f>
        <v>0</v>
      </c>
      <c r="CW71">
        <f>SUM('Yearly Emission'!CT$101:'Yearly Emission'!CT101)</f>
        <v>0</v>
      </c>
      <c r="CX71">
        <f>SUM('Yearly Emission'!CU$101:'Yearly Emission'!CU101)</f>
        <v>0</v>
      </c>
      <c r="CY71">
        <f>SUM('Yearly Emission'!CV$101:'Yearly Emission'!CV101)</f>
        <v>0</v>
      </c>
      <c r="CZ71">
        <f>SUM('Yearly Emission'!CW$101:'Yearly Emission'!CW101)</f>
        <v>0</v>
      </c>
      <c r="DA71">
        <f>SUM('Yearly Emission'!CX$101:'Yearly Emission'!CX101)</f>
        <v>0</v>
      </c>
      <c r="DB71">
        <f>SUM('Yearly Emission'!CY$101:'Yearly Emission'!CY101)</f>
        <v>0</v>
      </c>
      <c r="DC71">
        <f>SUM('Yearly Emission'!CZ$101:'Yearly Emission'!CZ101)</f>
        <v>0</v>
      </c>
      <c r="DE71">
        <f>SUM('Yearly Emission'!DB$101:'Yearly Emission'!DB101)</f>
        <v>0</v>
      </c>
      <c r="DF71">
        <f>SUM('Yearly Emission'!DC$101:'Yearly Emission'!DC101)</f>
        <v>0</v>
      </c>
      <c r="DG71">
        <f>SUM('Yearly Emission'!DD$101:'Yearly Emission'!DD101)</f>
        <v>0</v>
      </c>
      <c r="DH71">
        <f>SUM('Yearly Emission'!DE$101:'Yearly Emission'!DE101)</f>
        <v>0</v>
      </c>
      <c r="DI71">
        <f>SUM('Yearly Emission'!DF$101:'Yearly Emission'!DF101)</f>
        <v>0</v>
      </c>
      <c r="DJ71">
        <f>SUM('Yearly Emission'!DG$101:'Yearly Emission'!DG101)</f>
        <v>0</v>
      </c>
      <c r="DK71">
        <f>SUM('Yearly Emission'!DH$101:'Yearly Emission'!DH101)</f>
        <v>0</v>
      </c>
      <c r="DL71">
        <f>SUM('Yearly Emission'!DI$101:'Yearly Emission'!DI101)</f>
        <v>0</v>
      </c>
      <c r="DM71">
        <f>SUM('Yearly Emission'!DJ$101:'Yearly Emission'!DJ101)</f>
        <v>0</v>
      </c>
      <c r="DN71">
        <f>SUM('Yearly Emission'!DK$101:'Yearly Emission'!DK101)</f>
        <v>0</v>
      </c>
      <c r="DO71">
        <f>SUM('Yearly Emission'!DL$101:'Yearly Emission'!DL101)</f>
        <v>0</v>
      </c>
      <c r="DP71">
        <f>SUM('Yearly Emission'!DM$101:'Yearly Emission'!DM101)</f>
        <v>0</v>
      </c>
      <c r="DQ71">
        <f>SUM('Yearly Emission'!DN$101:'Yearly Emission'!DN101)</f>
        <v>0</v>
      </c>
      <c r="DR71">
        <f>SUM('Yearly Emission'!DO$101:'Yearly Emission'!DO101)</f>
        <v>0</v>
      </c>
      <c r="DS71">
        <f>SUM('Yearly Emission'!DP$101:'Yearly Emission'!DP101)</f>
        <v>0</v>
      </c>
      <c r="DT71">
        <f>SUM('Yearly Emission'!DQ$101:'Yearly Emission'!DQ101)</f>
        <v>0</v>
      </c>
      <c r="DV71">
        <f>SUM('Yearly Emission'!DS$101:'Yearly Emission'!DS101)</f>
        <v>0</v>
      </c>
      <c r="DW71">
        <f>SUM('Yearly Emission'!DT$101:'Yearly Emission'!DT101)</f>
        <v>0</v>
      </c>
      <c r="DX71">
        <f>SUM('Yearly Emission'!DU$101:'Yearly Emission'!DU101)</f>
        <v>0</v>
      </c>
      <c r="DY71">
        <f>SUM('Yearly Emission'!DV$101:'Yearly Emission'!DV101)</f>
        <v>0</v>
      </c>
      <c r="DZ71">
        <f>SUM('Yearly Emission'!DW$101:'Yearly Emission'!DW101)</f>
        <v>0</v>
      </c>
      <c r="EA71">
        <f>SUM('Yearly Emission'!DX$101:'Yearly Emission'!DX101)</f>
        <v>0</v>
      </c>
      <c r="EB71">
        <f>SUM('Yearly Emission'!DY$101:'Yearly Emission'!DY101)</f>
        <v>0</v>
      </c>
      <c r="EC71">
        <f>SUM('Yearly Emission'!DZ$101:'Yearly Emission'!DZ101)</f>
        <v>0</v>
      </c>
      <c r="ED71">
        <f>SUM('Yearly Emission'!EA$101:'Yearly Emission'!EA101)</f>
        <v>0</v>
      </c>
      <c r="EE71">
        <f>SUM('Yearly Emission'!EB$101:'Yearly Emission'!EB101)</f>
        <v>0</v>
      </c>
      <c r="EF71">
        <f>SUM('Yearly Emission'!EC$101:'Yearly Emission'!EC101)</f>
        <v>0</v>
      </c>
      <c r="EG71">
        <f>SUM('Yearly Emission'!ED$101:'Yearly Emission'!ED101)</f>
        <v>0</v>
      </c>
      <c r="EH71">
        <f>SUM('Yearly Emission'!EE$101:'Yearly Emission'!EE101)</f>
        <v>0</v>
      </c>
      <c r="EI71">
        <f>SUM('Yearly Emission'!EF$101:'Yearly Emission'!EF101)</f>
        <v>0</v>
      </c>
      <c r="EJ71">
        <f>SUM('Yearly Emission'!EG$101:'Yearly Emission'!EG101)</f>
        <v>0</v>
      </c>
      <c r="EK71">
        <f>SUM('Yearly Emission'!EH$101:'Yearly Emission'!EH101)</f>
        <v>0</v>
      </c>
      <c r="EM71">
        <f>SUM('Yearly Emission'!EJ$101:'Yearly Emission'!EJ101)</f>
        <v>0</v>
      </c>
      <c r="EN71">
        <f>SUM('Yearly Emission'!EK$101:'Yearly Emission'!EK101)</f>
        <v>0</v>
      </c>
      <c r="EO71">
        <f>SUM('Yearly Emission'!EL$101:'Yearly Emission'!EL101)</f>
        <v>0</v>
      </c>
      <c r="EP71">
        <f>SUM('Yearly Emission'!EM$101:'Yearly Emission'!EM101)</f>
        <v>0</v>
      </c>
      <c r="EQ71">
        <f>SUM('Yearly Emission'!EN$101:'Yearly Emission'!EN101)</f>
        <v>0</v>
      </c>
      <c r="ER71">
        <f>SUM('Yearly Emission'!EO$101:'Yearly Emission'!EO101)</f>
        <v>0</v>
      </c>
      <c r="ES71">
        <f>SUM('Yearly Emission'!EP$101:'Yearly Emission'!EP101)</f>
        <v>0</v>
      </c>
      <c r="ET71">
        <f>SUM('Yearly Emission'!EQ$101:'Yearly Emission'!EQ101)</f>
        <v>0</v>
      </c>
      <c r="EU71">
        <f>SUM('Yearly Emission'!ER$101:'Yearly Emission'!ER101)</f>
        <v>0</v>
      </c>
      <c r="EV71">
        <f>SUM('Yearly Emission'!ES$101:'Yearly Emission'!ES101)</f>
        <v>0</v>
      </c>
      <c r="EW71">
        <f>SUM('Yearly Emission'!ET$101:'Yearly Emission'!ET101)</f>
        <v>0</v>
      </c>
      <c r="EX71">
        <f>SUM('Yearly Emission'!EU$101:'Yearly Emission'!EU101)</f>
        <v>0</v>
      </c>
      <c r="EY71">
        <f>SUM('Yearly Emission'!EV$101:'Yearly Emission'!EV101)</f>
        <v>0</v>
      </c>
      <c r="EZ71">
        <f>SUM('Yearly Emission'!EW$101:'Yearly Emission'!EW101)</f>
        <v>0</v>
      </c>
      <c r="FA71">
        <f>SUM('Yearly Emission'!EX$101:'Yearly Emission'!EX101)</f>
        <v>0</v>
      </c>
      <c r="FB71">
        <f>SUM('Yearly Emission'!EY$101:'Yearly Emission'!EY101)</f>
        <v>0</v>
      </c>
      <c r="FD71">
        <f>SUM('Yearly Emission'!FA$101:'Yearly Emission'!FA101)</f>
        <v>0</v>
      </c>
      <c r="FE71">
        <f>SUM('Yearly Emission'!FB$101:'Yearly Emission'!FB101)</f>
        <v>0</v>
      </c>
      <c r="FF71">
        <f>SUM('Yearly Emission'!FC$101:'Yearly Emission'!FC101)</f>
        <v>0</v>
      </c>
      <c r="FG71">
        <f>SUM('Yearly Emission'!FD$101:'Yearly Emission'!FD101)</f>
        <v>0</v>
      </c>
      <c r="FH71">
        <f>SUM('Yearly Emission'!FE$101:'Yearly Emission'!FE101)</f>
        <v>0</v>
      </c>
      <c r="FI71">
        <f>SUM('Yearly Emission'!FF$101:'Yearly Emission'!FF101)</f>
        <v>0</v>
      </c>
      <c r="FJ71">
        <f>SUM('Yearly Emission'!FG$101:'Yearly Emission'!FG101)</f>
        <v>0</v>
      </c>
      <c r="FK71">
        <f>SUM('Yearly Emission'!FH$101:'Yearly Emission'!FH101)</f>
        <v>0</v>
      </c>
      <c r="FL71">
        <f>SUM('Yearly Emission'!FI$101:'Yearly Emission'!FI101)</f>
        <v>0</v>
      </c>
      <c r="FM71">
        <f>SUM('Yearly Emission'!FJ$101:'Yearly Emission'!FJ101)</f>
        <v>0</v>
      </c>
      <c r="FN71">
        <f>SUM('Yearly Emission'!FK$101:'Yearly Emission'!FK101)</f>
        <v>0</v>
      </c>
      <c r="FO71">
        <f>SUM('Yearly Emission'!FL$101:'Yearly Emission'!FL101)</f>
        <v>0</v>
      </c>
      <c r="FP71">
        <f>SUM('Yearly Emission'!FM$101:'Yearly Emission'!FM101)</f>
        <v>0</v>
      </c>
      <c r="FQ71">
        <f>SUM('Yearly Emission'!FN$101:'Yearly Emission'!FN101)</f>
        <v>0</v>
      </c>
      <c r="FR71">
        <f>SUM('Yearly Emission'!FO$101:'Yearly Emission'!FO101)</f>
        <v>0</v>
      </c>
      <c r="FS71">
        <f>SUM('Yearly Emission'!FP$101:'Yearly Emission'!FP101)</f>
        <v>0</v>
      </c>
      <c r="FV71">
        <f>SUM('Yearly Emission'!FS$101:'Yearly Emission'!FS101)</f>
        <v>2020</v>
      </c>
      <c r="FW71">
        <f>SUM('Yearly Emission'!FT$101:'Yearly Emission'!FT101)</f>
        <v>0</v>
      </c>
      <c r="FX71">
        <f>SUM('Yearly Emission'!FU$101:'Yearly Emission'!FU101)</f>
        <v>0</v>
      </c>
      <c r="FY71">
        <f>SUM('Yearly Emission'!FV$101:'Yearly Emission'!FV101)</f>
        <v>0</v>
      </c>
      <c r="FZ71">
        <f>SUM('Yearly Emission'!FW$101:'Yearly Emission'!FW101)</f>
        <v>0</v>
      </c>
      <c r="GA71">
        <f>SUM('Yearly Emission'!FX$101:'Yearly Emission'!FX101)</f>
        <v>0</v>
      </c>
      <c r="GB71">
        <f>SUM('Yearly Emission'!FY$101:'Yearly Emission'!FY101)</f>
        <v>0</v>
      </c>
      <c r="GC71">
        <f>SUM('Yearly Emission'!FZ$101:'Yearly Emission'!FZ101)</f>
        <v>0</v>
      </c>
      <c r="GD71">
        <f>SUM('Yearly Emission'!GA$101:'Yearly Emission'!GA101)</f>
        <v>0</v>
      </c>
      <c r="GE71">
        <f>SUM('Yearly Emission'!GB$101:'Yearly Emission'!GB101)</f>
        <v>0</v>
      </c>
      <c r="GF71">
        <f>SUM('Yearly Emission'!GC$101:'Yearly Emission'!GC101)</f>
        <v>0</v>
      </c>
      <c r="GG71">
        <f>SUM('Yearly Emission'!GD$101:'Yearly Emission'!GD101)</f>
        <v>0</v>
      </c>
      <c r="GH71">
        <f>SUM('Yearly Emission'!GE$101:'Yearly Emission'!GE101)</f>
        <v>0</v>
      </c>
      <c r="GI71">
        <f>SUM('Yearly Emission'!GF$101:'Yearly Emission'!GF101)</f>
        <v>0</v>
      </c>
      <c r="GJ71">
        <f>SUM('Yearly Emission'!GG$101:'Yearly Emission'!GG101)</f>
        <v>0</v>
      </c>
      <c r="GK71">
        <f>SUM('Yearly Emission'!GH$101:'Yearly Emission'!GH101)</f>
        <v>0</v>
      </c>
      <c r="GL71">
        <f>SUM('Yearly Emission'!GI$101:'Yearly Emission'!GI101)</f>
        <v>0</v>
      </c>
      <c r="GN71">
        <f>SUM('Yearly Emission'!GK$101:'Yearly Emission'!GK101)</f>
        <v>0</v>
      </c>
      <c r="GO71">
        <f>SUM('Yearly Emission'!GL$101:'Yearly Emission'!GL101)</f>
        <v>0</v>
      </c>
      <c r="GP71">
        <f>SUM('Yearly Emission'!GM$101:'Yearly Emission'!GM101)</f>
        <v>0</v>
      </c>
      <c r="GQ71">
        <f>SUM('Yearly Emission'!GN$101:'Yearly Emission'!GN101)</f>
        <v>0</v>
      </c>
      <c r="GR71">
        <f>SUM('Yearly Emission'!GO$101:'Yearly Emission'!GO101)</f>
        <v>0</v>
      </c>
      <c r="GS71">
        <f>SUM('Yearly Emission'!GP$101:'Yearly Emission'!GP101)</f>
        <v>0</v>
      </c>
      <c r="GT71">
        <f>SUM('Yearly Emission'!GQ$101:'Yearly Emission'!GQ101)</f>
        <v>0</v>
      </c>
      <c r="GU71">
        <f>SUM('Yearly Emission'!GR$101:'Yearly Emission'!GR101)</f>
        <v>0</v>
      </c>
      <c r="GV71">
        <f>SUM('Yearly Emission'!GS$101:'Yearly Emission'!GS101)</f>
        <v>0</v>
      </c>
      <c r="GW71">
        <f>SUM('Yearly Emission'!GT$101:'Yearly Emission'!GT101)</f>
        <v>0</v>
      </c>
      <c r="GX71">
        <f>SUM('Yearly Emission'!GU$101:'Yearly Emission'!GU101)</f>
        <v>0</v>
      </c>
      <c r="GY71">
        <f>SUM('Yearly Emission'!GV$101:'Yearly Emission'!GV101)</f>
        <v>0</v>
      </c>
      <c r="GZ71">
        <f>SUM('Yearly Emission'!GW$101:'Yearly Emission'!GW101)</f>
        <v>0</v>
      </c>
      <c r="HA71">
        <f>SUM('Yearly Emission'!GX$101:'Yearly Emission'!GX101)</f>
        <v>0</v>
      </c>
      <c r="HB71">
        <f>SUM('Yearly Emission'!GY$101:'Yearly Emission'!GY101)</f>
        <v>0</v>
      </c>
      <c r="HC71">
        <f>SUM('Yearly Emission'!GZ$101:'Yearly Emission'!GZ101)</f>
        <v>0</v>
      </c>
      <c r="HE71">
        <f>SUM('Yearly Emission'!HB$101:'Yearly Emission'!HB101)</f>
        <v>0</v>
      </c>
      <c r="HF71">
        <f>SUM('Yearly Emission'!HC$101:'Yearly Emission'!HC101)</f>
        <v>0</v>
      </c>
      <c r="HG71">
        <f>SUM('Yearly Emission'!HD$101:'Yearly Emission'!HD101)</f>
        <v>0</v>
      </c>
      <c r="HH71">
        <f>SUM('Yearly Emission'!HE$101:'Yearly Emission'!HE101)</f>
        <v>0</v>
      </c>
      <c r="HI71">
        <f>SUM('Yearly Emission'!HF$101:'Yearly Emission'!HF101)</f>
        <v>0</v>
      </c>
      <c r="HJ71">
        <f>SUM('Yearly Emission'!HG$101:'Yearly Emission'!HG101)</f>
        <v>0</v>
      </c>
      <c r="HK71">
        <f>SUM('Yearly Emission'!HH$101:'Yearly Emission'!HH101)</f>
        <v>0</v>
      </c>
      <c r="HL71">
        <f>SUM('Yearly Emission'!HI$101:'Yearly Emission'!HI101)</f>
        <v>0</v>
      </c>
      <c r="HM71">
        <f>SUM('Yearly Emission'!HJ$101:'Yearly Emission'!HJ101)</f>
        <v>0</v>
      </c>
      <c r="HN71">
        <f>SUM('Yearly Emission'!HK$101:'Yearly Emission'!HK101)</f>
        <v>0</v>
      </c>
      <c r="HO71">
        <f>SUM('Yearly Emission'!HL$101:'Yearly Emission'!HL101)</f>
        <v>0</v>
      </c>
      <c r="HP71">
        <f>SUM('Yearly Emission'!HM$101:'Yearly Emission'!HM101)</f>
        <v>0</v>
      </c>
      <c r="HQ71">
        <f>SUM('Yearly Emission'!HN$101:'Yearly Emission'!HN101)</f>
        <v>0</v>
      </c>
      <c r="HR71">
        <f>SUM('Yearly Emission'!HO$101:'Yearly Emission'!HO101)</f>
        <v>0</v>
      </c>
      <c r="HS71">
        <f>SUM('Yearly Emission'!HP$101:'Yearly Emission'!HP101)</f>
        <v>0</v>
      </c>
      <c r="HT71">
        <f>SUM('Yearly Emission'!HQ$101:'Yearly Emission'!HQ101)</f>
        <v>0</v>
      </c>
      <c r="HV71">
        <f>SUM('Yearly Emission'!HS$101:'Yearly Emission'!HS101)</f>
        <v>0</v>
      </c>
      <c r="HW71">
        <f>SUM('Yearly Emission'!HT$101:'Yearly Emission'!HT101)</f>
        <v>0</v>
      </c>
      <c r="HX71">
        <f>SUM('Yearly Emission'!HU$101:'Yearly Emission'!HU101)</f>
        <v>0</v>
      </c>
      <c r="HY71">
        <f>SUM('Yearly Emission'!HV$101:'Yearly Emission'!HV101)</f>
        <v>0</v>
      </c>
      <c r="HZ71">
        <f>SUM('Yearly Emission'!HW$101:'Yearly Emission'!HW101)</f>
        <v>0</v>
      </c>
      <c r="IA71">
        <f>SUM('Yearly Emission'!HX$101:'Yearly Emission'!HX101)</f>
        <v>0</v>
      </c>
      <c r="IB71">
        <f>SUM('Yearly Emission'!HY$101:'Yearly Emission'!HY101)</f>
        <v>0</v>
      </c>
      <c r="IC71">
        <f>SUM('Yearly Emission'!HZ$101:'Yearly Emission'!HZ101)</f>
        <v>0</v>
      </c>
      <c r="ID71">
        <f>SUM('Yearly Emission'!IA$101:'Yearly Emission'!IA101)</f>
        <v>0</v>
      </c>
      <c r="IE71">
        <f>SUM('Yearly Emission'!IB$101:'Yearly Emission'!IB101)</f>
        <v>0</v>
      </c>
      <c r="IF71">
        <f>SUM('Yearly Emission'!IC$101:'Yearly Emission'!IC101)</f>
        <v>0</v>
      </c>
      <c r="IG71">
        <f>SUM('Yearly Emission'!ID$101:'Yearly Emission'!ID101)</f>
        <v>0</v>
      </c>
      <c r="IH71">
        <f>SUM('Yearly Emission'!IE$101:'Yearly Emission'!IE101)</f>
        <v>0</v>
      </c>
      <c r="II71">
        <f>SUM('Yearly Emission'!IF$101:'Yearly Emission'!IF101)</f>
        <v>0</v>
      </c>
      <c r="IJ71">
        <f>SUM('Yearly Emission'!IG$101:'Yearly Emission'!IG101)</f>
        <v>0</v>
      </c>
      <c r="IK71">
        <f>SUM('Yearly Emission'!IH$101:'Yearly Emission'!IH101)</f>
        <v>0</v>
      </c>
      <c r="IM71">
        <f>SUM('Yearly Emission'!IJ$101:'Yearly Emission'!IJ101)</f>
        <v>0</v>
      </c>
      <c r="IN71">
        <f>SUM('Yearly Emission'!IK$101:'Yearly Emission'!IK101)</f>
        <v>0</v>
      </c>
      <c r="IO71">
        <f>SUM('Yearly Emission'!IL$101:'Yearly Emission'!IL101)</f>
        <v>0</v>
      </c>
      <c r="IP71">
        <f>SUM('Yearly Emission'!IM$101:'Yearly Emission'!IM101)</f>
        <v>0</v>
      </c>
      <c r="IQ71">
        <f>SUM('Yearly Emission'!IN$101:'Yearly Emission'!IN101)</f>
        <v>0</v>
      </c>
      <c r="IR71">
        <f>SUM('Yearly Emission'!IO$101:'Yearly Emission'!IO101)</f>
        <v>0</v>
      </c>
      <c r="IS71">
        <f>SUM('Yearly Emission'!IP$101:'Yearly Emission'!IP101)</f>
        <v>0</v>
      </c>
      <c r="IT71">
        <f>SUM('Yearly Emission'!IQ$101:'Yearly Emission'!IQ101)</f>
        <v>0</v>
      </c>
      <c r="IU71">
        <f>SUM('Yearly Emission'!IR$101:'Yearly Emission'!IR101)</f>
        <v>0</v>
      </c>
      <c r="IV71">
        <f>SUM('Yearly Emission'!IS$101:'Yearly Emission'!IS101)</f>
        <v>0</v>
      </c>
      <c r="IW71">
        <f>SUM('Yearly Emission'!IT$101:'Yearly Emission'!IT101)</f>
        <v>0</v>
      </c>
      <c r="IX71">
        <f>SUM('Yearly Emission'!IU$101:'Yearly Emission'!IU101)</f>
        <v>0</v>
      </c>
      <c r="IY71">
        <f>SUM('Yearly Emission'!IV$101:'Yearly Emission'!IV101)</f>
        <v>0</v>
      </c>
      <c r="IZ71">
        <f>SUM('Yearly Emission'!IW$101:'Yearly Emission'!IW101)</f>
        <v>0</v>
      </c>
      <c r="JA71">
        <f>SUM('Yearly Emission'!IX$101:'Yearly Emission'!IX101)</f>
        <v>0</v>
      </c>
      <c r="JB71">
        <f>SUM('Yearly Emission'!IY$101:'Yearly Emission'!IY101)</f>
        <v>0</v>
      </c>
    </row>
    <row r="72" spans="1:262" x14ac:dyDescent="0.25">
      <c r="A72" t="s">
        <v>39</v>
      </c>
      <c r="B72" t="s">
        <v>40</v>
      </c>
      <c r="D72">
        <v>2021</v>
      </c>
      <c r="E72">
        <f>SUM('Yearly Emission'!B$101:'Yearly Emission'!B102)</f>
        <v>0</v>
      </c>
      <c r="F72">
        <f>SUM('Yearly Emission'!C$101:'Yearly Emission'!C102)</f>
        <v>0</v>
      </c>
      <c r="G72">
        <f>SUM('Yearly Emission'!D$101:'Yearly Emission'!D102)</f>
        <v>0</v>
      </c>
      <c r="H72">
        <f>SUM('Yearly Emission'!E$101:'Yearly Emission'!E102)</f>
        <v>0</v>
      </c>
      <c r="I72">
        <f>SUM('Yearly Emission'!F$101:'Yearly Emission'!F102)</f>
        <v>0</v>
      </c>
      <c r="J72">
        <f>SUM('Yearly Emission'!G$101:'Yearly Emission'!G102)</f>
        <v>0</v>
      </c>
      <c r="K72">
        <f>SUM('Yearly Emission'!H$101:'Yearly Emission'!H102)</f>
        <v>0</v>
      </c>
      <c r="L72">
        <f>SUM('Yearly Emission'!I$101:'Yearly Emission'!I102)</f>
        <v>0</v>
      </c>
      <c r="M72">
        <f>SUM('Yearly Emission'!J$101:'Yearly Emission'!J102)</f>
        <v>0</v>
      </c>
      <c r="N72">
        <f>SUM('Yearly Emission'!K$101:'Yearly Emission'!K102)</f>
        <v>0</v>
      </c>
      <c r="O72">
        <f>SUM('Yearly Emission'!L$101:'Yearly Emission'!L102)</f>
        <v>0</v>
      </c>
      <c r="P72">
        <f>SUM('Yearly Emission'!M$101:'Yearly Emission'!M102)</f>
        <v>0</v>
      </c>
      <c r="Q72">
        <f>SUM('Yearly Emission'!N$101:'Yearly Emission'!N102)</f>
        <v>0</v>
      </c>
      <c r="R72">
        <f>SUM('Yearly Emission'!O$101:'Yearly Emission'!O102)</f>
        <v>0</v>
      </c>
      <c r="S72">
        <f>SUM('Yearly Emission'!P$101:'Yearly Emission'!P102)</f>
        <v>0</v>
      </c>
      <c r="T72">
        <f>SUM('Yearly Emission'!Q$101:'Yearly Emission'!Q102)</f>
        <v>0</v>
      </c>
      <c r="V72">
        <f>SUM('Yearly Emission'!S$101:'Yearly Emission'!S102)</f>
        <v>0</v>
      </c>
      <c r="W72">
        <f>SUM('Yearly Emission'!T$101:'Yearly Emission'!T102)</f>
        <v>0</v>
      </c>
      <c r="X72">
        <f>SUM('Yearly Emission'!U$101:'Yearly Emission'!U102)</f>
        <v>0</v>
      </c>
      <c r="Y72">
        <f>SUM('Yearly Emission'!V$101:'Yearly Emission'!V102)</f>
        <v>0</v>
      </c>
      <c r="Z72">
        <f>SUM('Yearly Emission'!W$101:'Yearly Emission'!W102)</f>
        <v>0</v>
      </c>
      <c r="AA72">
        <f>SUM('Yearly Emission'!X$101:'Yearly Emission'!X102)</f>
        <v>0</v>
      </c>
      <c r="AB72">
        <f>SUM('Yearly Emission'!Y$101:'Yearly Emission'!Y102)</f>
        <v>0</v>
      </c>
      <c r="AC72">
        <f>SUM('Yearly Emission'!Z$101:'Yearly Emission'!Z102)</f>
        <v>0</v>
      </c>
      <c r="AD72">
        <f>SUM('Yearly Emission'!AA$101:'Yearly Emission'!AA102)</f>
        <v>0</v>
      </c>
      <c r="AE72">
        <f>SUM('Yearly Emission'!AB$101:'Yearly Emission'!AB102)</f>
        <v>0</v>
      </c>
      <c r="AF72">
        <f>SUM('Yearly Emission'!AC$101:'Yearly Emission'!AC102)</f>
        <v>0</v>
      </c>
      <c r="AG72">
        <f>SUM('Yearly Emission'!AD$101:'Yearly Emission'!AD102)</f>
        <v>0</v>
      </c>
      <c r="AH72">
        <f>SUM('Yearly Emission'!AE$101:'Yearly Emission'!AE102)</f>
        <v>0</v>
      </c>
      <c r="AI72">
        <f>SUM('Yearly Emission'!AF$101:'Yearly Emission'!AF102)</f>
        <v>0</v>
      </c>
      <c r="AJ72">
        <f>SUM('Yearly Emission'!AG$101:'Yearly Emission'!AG102)</f>
        <v>0</v>
      </c>
      <c r="AK72">
        <f>SUM('Yearly Emission'!AH$101:'Yearly Emission'!AH102)</f>
        <v>0</v>
      </c>
      <c r="AM72">
        <f>SUM('Yearly Emission'!AJ$101:'Yearly Emission'!AJ102)</f>
        <v>0</v>
      </c>
      <c r="AN72">
        <f>SUM('Yearly Emission'!AK$101:'Yearly Emission'!AK102)</f>
        <v>0</v>
      </c>
      <c r="AO72">
        <f>SUM('Yearly Emission'!AL$101:'Yearly Emission'!AL102)</f>
        <v>0</v>
      </c>
      <c r="AP72">
        <f>SUM('Yearly Emission'!AM$101:'Yearly Emission'!AM102)</f>
        <v>0</v>
      </c>
      <c r="AQ72">
        <f>SUM('Yearly Emission'!AN$101:'Yearly Emission'!AN102)</f>
        <v>0</v>
      </c>
      <c r="AR72">
        <f>SUM('Yearly Emission'!AO$101:'Yearly Emission'!AO102)</f>
        <v>0</v>
      </c>
      <c r="AS72">
        <f>SUM('Yearly Emission'!AP$101:'Yearly Emission'!AP102)</f>
        <v>0</v>
      </c>
      <c r="AT72">
        <f>SUM('Yearly Emission'!AQ$101:'Yearly Emission'!AQ102)</f>
        <v>0</v>
      </c>
      <c r="AU72">
        <f>SUM('Yearly Emission'!AR$101:'Yearly Emission'!AR102)</f>
        <v>0</v>
      </c>
      <c r="AV72">
        <f>SUM('Yearly Emission'!AS$101:'Yearly Emission'!AS102)</f>
        <v>0</v>
      </c>
      <c r="AW72">
        <f>SUM('Yearly Emission'!AT$101:'Yearly Emission'!AT102)</f>
        <v>0</v>
      </c>
      <c r="AX72">
        <f>SUM('Yearly Emission'!AU$101:'Yearly Emission'!AU102)</f>
        <v>0</v>
      </c>
      <c r="AY72">
        <f>SUM('Yearly Emission'!AV$101:'Yearly Emission'!AV102)</f>
        <v>0</v>
      </c>
      <c r="AZ72">
        <f>SUM('Yearly Emission'!AW$101:'Yearly Emission'!AW102)</f>
        <v>0</v>
      </c>
      <c r="BA72">
        <f>SUM('Yearly Emission'!AX$101:'Yearly Emission'!AX102)</f>
        <v>0</v>
      </c>
      <c r="BB72">
        <f>SUM('Yearly Emission'!AY$101:'Yearly Emission'!AY102)</f>
        <v>0</v>
      </c>
      <c r="BD72">
        <f>SUM('Yearly Emission'!BA$101:'Yearly Emission'!BA102)</f>
        <v>0</v>
      </c>
      <c r="BE72">
        <f>SUM('Yearly Emission'!BB$101:'Yearly Emission'!BB102)</f>
        <v>0</v>
      </c>
      <c r="BF72">
        <f>SUM('Yearly Emission'!BC$101:'Yearly Emission'!BC102)</f>
        <v>0</v>
      </c>
      <c r="BG72">
        <f>SUM('Yearly Emission'!BD$101:'Yearly Emission'!BD102)</f>
        <v>0</v>
      </c>
      <c r="BH72">
        <f>SUM('Yearly Emission'!BE$101:'Yearly Emission'!BE102)</f>
        <v>0</v>
      </c>
      <c r="BI72">
        <f>SUM('Yearly Emission'!BF$101:'Yearly Emission'!BF102)</f>
        <v>0</v>
      </c>
      <c r="BJ72">
        <f>SUM('Yearly Emission'!BG$101:'Yearly Emission'!BG102)</f>
        <v>0</v>
      </c>
      <c r="BK72">
        <f>SUM('Yearly Emission'!BH$101:'Yearly Emission'!BH102)</f>
        <v>0</v>
      </c>
      <c r="BL72">
        <f>SUM('Yearly Emission'!BI$101:'Yearly Emission'!BI102)</f>
        <v>0</v>
      </c>
      <c r="BM72">
        <f>SUM('Yearly Emission'!BJ$101:'Yearly Emission'!BJ102)</f>
        <v>0</v>
      </c>
      <c r="BN72">
        <f>SUM('Yearly Emission'!BK$101:'Yearly Emission'!BK102)</f>
        <v>0</v>
      </c>
      <c r="BO72">
        <f>SUM('Yearly Emission'!BL$101:'Yearly Emission'!BL102)</f>
        <v>0</v>
      </c>
      <c r="BP72">
        <f>SUM('Yearly Emission'!BM$101:'Yearly Emission'!BM102)</f>
        <v>0</v>
      </c>
      <c r="BQ72">
        <f>SUM('Yearly Emission'!BN$101:'Yearly Emission'!BN102)</f>
        <v>0</v>
      </c>
      <c r="BR72">
        <f>SUM('Yearly Emission'!BO$101:'Yearly Emission'!BO102)</f>
        <v>0</v>
      </c>
      <c r="BS72">
        <f>SUM('Yearly Emission'!BP$101:'Yearly Emission'!BP102)</f>
        <v>0</v>
      </c>
      <c r="BU72">
        <f>SUM('Yearly Emission'!BR$101:'Yearly Emission'!BR102)</f>
        <v>0</v>
      </c>
      <c r="BV72">
        <f>SUM('Yearly Emission'!BS$101:'Yearly Emission'!BS102)</f>
        <v>0</v>
      </c>
      <c r="BW72">
        <f>SUM('Yearly Emission'!BT$101:'Yearly Emission'!BT102)</f>
        <v>0</v>
      </c>
      <c r="BX72">
        <f>SUM('Yearly Emission'!BU$101:'Yearly Emission'!BU102)</f>
        <v>0</v>
      </c>
      <c r="BY72">
        <f>SUM('Yearly Emission'!BV$101:'Yearly Emission'!BV102)</f>
        <v>0</v>
      </c>
      <c r="BZ72">
        <f>SUM('Yearly Emission'!BW$101:'Yearly Emission'!BW102)</f>
        <v>0</v>
      </c>
      <c r="CA72">
        <f>SUM('Yearly Emission'!BX$101:'Yearly Emission'!BX102)</f>
        <v>0</v>
      </c>
      <c r="CB72">
        <f>SUM('Yearly Emission'!BY$101:'Yearly Emission'!BY102)</f>
        <v>0</v>
      </c>
      <c r="CC72">
        <f>SUM('Yearly Emission'!BZ$101:'Yearly Emission'!BZ102)</f>
        <v>0</v>
      </c>
      <c r="CD72">
        <f>SUM('Yearly Emission'!CA$101:'Yearly Emission'!CA102)</f>
        <v>0</v>
      </c>
      <c r="CE72">
        <f>SUM('Yearly Emission'!CB$101:'Yearly Emission'!CB102)</f>
        <v>0</v>
      </c>
      <c r="CF72">
        <f>SUM('Yearly Emission'!CC$101:'Yearly Emission'!CC102)</f>
        <v>0</v>
      </c>
      <c r="CG72">
        <f>SUM('Yearly Emission'!CD$101:'Yearly Emission'!CD102)</f>
        <v>0</v>
      </c>
      <c r="CH72">
        <f>SUM('Yearly Emission'!CE$101:'Yearly Emission'!CE102)</f>
        <v>0</v>
      </c>
      <c r="CI72">
        <f>SUM('Yearly Emission'!CF$101:'Yearly Emission'!CF102)</f>
        <v>0</v>
      </c>
      <c r="CJ72">
        <f>SUM('Yearly Emission'!CG$101:'Yearly Emission'!CG102)</f>
        <v>0</v>
      </c>
      <c r="CM72">
        <f>SUM('Yearly Emission'!CJ$101:'Yearly Emission'!CJ102)</f>
        <v>4041</v>
      </c>
      <c r="CN72">
        <f>SUM('Yearly Emission'!CK$101:'Yearly Emission'!CK102)</f>
        <v>0</v>
      </c>
      <c r="CO72">
        <f>SUM('Yearly Emission'!CL$101:'Yearly Emission'!CL102)</f>
        <v>0</v>
      </c>
      <c r="CP72">
        <f>SUM('Yearly Emission'!CM$101:'Yearly Emission'!CM102)</f>
        <v>0</v>
      </c>
      <c r="CQ72">
        <f>SUM('Yearly Emission'!CN$101:'Yearly Emission'!CN102)</f>
        <v>0</v>
      </c>
      <c r="CR72">
        <f>SUM('Yearly Emission'!CO$101:'Yearly Emission'!CO102)</f>
        <v>0</v>
      </c>
      <c r="CS72">
        <f>SUM('Yearly Emission'!CP$101:'Yearly Emission'!CP102)</f>
        <v>0</v>
      </c>
      <c r="CT72">
        <f>SUM('Yearly Emission'!CQ$101:'Yearly Emission'!CQ102)</f>
        <v>0</v>
      </c>
      <c r="CU72">
        <f>SUM('Yearly Emission'!CR$101:'Yearly Emission'!CR102)</f>
        <v>0</v>
      </c>
      <c r="CV72">
        <f>SUM('Yearly Emission'!CS$101:'Yearly Emission'!CS102)</f>
        <v>0</v>
      </c>
      <c r="CW72">
        <f>SUM('Yearly Emission'!CT$101:'Yearly Emission'!CT102)</f>
        <v>0</v>
      </c>
      <c r="CX72">
        <f>SUM('Yearly Emission'!CU$101:'Yearly Emission'!CU102)</f>
        <v>0</v>
      </c>
      <c r="CY72">
        <f>SUM('Yearly Emission'!CV$101:'Yearly Emission'!CV102)</f>
        <v>0</v>
      </c>
      <c r="CZ72">
        <f>SUM('Yearly Emission'!CW$101:'Yearly Emission'!CW102)</f>
        <v>0</v>
      </c>
      <c r="DA72">
        <f>SUM('Yearly Emission'!CX$101:'Yearly Emission'!CX102)</f>
        <v>0</v>
      </c>
      <c r="DB72">
        <f>SUM('Yearly Emission'!CY$101:'Yearly Emission'!CY102)</f>
        <v>0</v>
      </c>
      <c r="DC72">
        <f>SUM('Yearly Emission'!CZ$101:'Yearly Emission'!CZ102)</f>
        <v>0</v>
      </c>
      <c r="DE72">
        <f>SUM('Yearly Emission'!DB$101:'Yearly Emission'!DB102)</f>
        <v>0</v>
      </c>
      <c r="DF72">
        <f>SUM('Yearly Emission'!DC$101:'Yearly Emission'!DC102)</f>
        <v>0</v>
      </c>
      <c r="DG72">
        <f>SUM('Yearly Emission'!DD$101:'Yearly Emission'!DD102)</f>
        <v>0</v>
      </c>
      <c r="DH72">
        <f>SUM('Yearly Emission'!DE$101:'Yearly Emission'!DE102)</f>
        <v>0</v>
      </c>
      <c r="DI72">
        <f>SUM('Yearly Emission'!DF$101:'Yearly Emission'!DF102)</f>
        <v>0</v>
      </c>
      <c r="DJ72">
        <f>SUM('Yearly Emission'!DG$101:'Yearly Emission'!DG102)</f>
        <v>0</v>
      </c>
      <c r="DK72">
        <f>SUM('Yearly Emission'!DH$101:'Yearly Emission'!DH102)</f>
        <v>0</v>
      </c>
      <c r="DL72">
        <f>SUM('Yearly Emission'!DI$101:'Yearly Emission'!DI102)</f>
        <v>0</v>
      </c>
      <c r="DM72">
        <f>SUM('Yearly Emission'!DJ$101:'Yearly Emission'!DJ102)</f>
        <v>0</v>
      </c>
      <c r="DN72">
        <f>SUM('Yearly Emission'!DK$101:'Yearly Emission'!DK102)</f>
        <v>0</v>
      </c>
      <c r="DO72">
        <f>SUM('Yearly Emission'!DL$101:'Yearly Emission'!DL102)</f>
        <v>0</v>
      </c>
      <c r="DP72">
        <f>SUM('Yearly Emission'!DM$101:'Yearly Emission'!DM102)</f>
        <v>0</v>
      </c>
      <c r="DQ72">
        <f>SUM('Yearly Emission'!DN$101:'Yearly Emission'!DN102)</f>
        <v>0</v>
      </c>
      <c r="DR72">
        <f>SUM('Yearly Emission'!DO$101:'Yearly Emission'!DO102)</f>
        <v>0</v>
      </c>
      <c r="DS72">
        <f>SUM('Yearly Emission'!DP$101:'Yearly Emission'!DP102)</f>
        <v>0</v>
      </c>
      <c r="DT72">
        <f>SUM('Yearly Emission'!DQ$101:'Yearly Emission'!DQ102)</f>
        <v>0</v>
      </c>
      <c r="DV72">
        <f>SUM('Yearly Emission'!DS$101:'Yearly Emission'!DS102)</f>
        <v>0</v>
      </c>
      <c r="DW72">
        <f>SUM('Yearly Emission'!DT$101:'Yearly Emission'!DT102)</f>
        <v>0</v>
      </c>
      <c r="DX72">
        <f>SUM('Yearly Emission'!DU$101:'Yearly Emission'!DU102)</f>
        <v>0</v>
      </c>
      <c r="DY72">
        <f>SUM('Yearly Emission'!DV$101:'Yearly Emission'!DV102)</f>
        <v>0</v>
      </c>
      <c r="DZ72">
        <f>SUM('Yearly Emission'!DW$101:'Yearly Emission'!DW102)</f>
        <v>0</v>
      </c>
      <c r="EA72">
        <f>SUM('Yearly Emission'!DX$101:'Yearly Emission'!DX102)</f>
        <v>0</v>
      </c>
      <c r="EB72">
        <f>SUM('Yearly Emission'!DY$101:'Yearly Emission'!DY102)</f>
        <v>0</v>
      </c>
      <c r="EC72">
        <f>SUM('Yearly Emission'!DZ$101:'Yearly Emission'!DZ102)</f>
        <v>0</v>
      </c>
      <c r="ED72">
        <f>SUM('Yearly Emission'!EA$101:'Yearly Emission'!EA102)</f>
        <v>0</v>
      </c>
      <c r="EE72">
        <f>SUM('Yearly Emission'!EB$101:'Yearly Emission'!EB102)</f>
        <v>0</v>
      </c>
      <c r="EF72">
        <f>SUM('Yearly Emission'!EC$101:'Yearly Emission'!EC102)</f>
        <v>0</v>
      </c>
      <c r="EG72">
        <f>SUM('Yearly Emission'!ED$101:'Yearly Emission'!ED102)</f>
        <v>0</v>
      </c>
      <c r="EH72">
        <f>SUM('Yearly Emission'!EE$101:'Yearly Emission'!EE102)</f>
        <v>0</v>
      </c>
      <c r="EI72">
        <f>SUM('Yearly Emission'!EF$101:'Yearly Emission'!EF102)</f>
        <v>0</v>
      </c>
      <c r="EJ72">
        <f>SUM('Yearly Emission'!EG$101:'Yearly Emission'!EG102)</f>
        <v>0</v>
      </c>
      <c r="EK72">
        <f>SUM('Yearly Emission'!EH$101:'Yearly Emission'!EH102)</f>
        <v>0</v>
      </c>
      <c r="EM72">
        <f>SUM('Yearly Emission'!EJ$101:'Yearly Emission'!EJ102)</f>
        <v>0</v>
      </c>
      <c r="EN72">
        <f>SUM('Yearly Emission'!EK$101:'Yearly Emission'!EK102)</f>
        <v>0</v>
      </c>
      <c r="EO72">
        <f>SUM('Yearly Emission'!EL$101:'Yearly Emission'!EL102)</f>
        <v>0</v>
      </c>
      <c r="EP72">
        <f>SUM('Yearly Emission'!EM$101:'Yearly Emission'!EM102)</f>
        <v>0</v>
      </c>
      <c r="EQ72">
        <f>SUM('Yearly Emission'!EN$101:'Yearly Emission'!EN102)</f>
        <v>0</v>
      </c>
      <c r="ER72">
        <f>SUM('Yearly Emission'!EO$101:'Yearly Emission'!EO102)</f>
        <v>0</v>
      </c>
      <c r="ES72">
        <f>SUM('Yearly Emission'!EP$101:'Yearly Emission'!EP102)</f>
        <v>0</v>
      </c>
      <c r="ET72">
        <f>SUM('Yearly Emission'!EQ$101:'Yearly Emission'!EQ102)</f>
        <v>0</v>
      </c>
      <c r="EU72">
        <f>SUM('Yearly Emission'!ER$101:'Yearly Emission'!ER102)</f>
        <v>0</v>
      </c>
      <c r="EV72">
        <f>SUM('Yearly Emission'!ES$101:'Yearly Emission'!ES102)</f>
        <v>0</v>
      </c>
      <c r="EW72">
        <f>SUM('Yearly Emission'!ET$101:'Yearly Emission'!ET102)</f>
        <v>0</v>
      </c>
      <c r="EX72">
        <f>SUM('Yearly Emission'!EU$101:'Yearly Emission'!EU102)</f>
        <v>0</v>
      </c>
      <c r="EY72">
        <f>SUM('Yearly Emission'!EV$101:'Yearly Emission'!EV102)</f>
        <v>0</v>
      </c>
      <c r="EZ72">
        <f>SUM('Yearly Emission'!EW$101:'Yearly Emission'!EW102)</f>
        <v>0</v>
      </c>
      <c r="FA72">
        <f>SUM('Yearly Emission'!EX$101:'Yearly Emission'!EX102)</f>
        <v>0</v>
      </c>
      <c r="FB72">
        <f>SUM('Yearly Emission'!EY$101:'Yearly Emission'!EY102)</f>
        <v>0</v>
      </c>
      <c r="FD72">
        <f>SUM('Yearly Emission'!FA$101:'Yearly Emission'!FA102)</f>
        <v>0</v>
      </c>
      <c r="FE72">
        <f>SUM('Yearly Emission'!FB$101:'Yearly Emission'!FB102)</f>
        <v>0</v>
      </c>
      <c r="FF72">
        <f>SUM('Yearly Emission'!FC$101:'Yearly Emission'!FC102)</f>
        <v>0</v>
      </c>
      <c r="FG72">
        <f>SUM('Yearly Emission'!FD$101:'Yearly Emission'!FD102)</f>
        <v>0</v>
      </c>
      <c r="FH72">
        <f>SUM('Yearly Emission'!FE$101:'Yearly Emission'!FE102)</f>
        <v>0</v>
      </c>
      <c r="FI72">
        <f>SUM('Yearly Emission'!FF$101:'Yearly Emission'!FF102)</f>
        <v>0</v>
      </c>
      <c r="FJ72">
        <f>SUM('Yearly Emission'!FG$101:'Yearly Emission'!FG102)</f>
        <v>0</v>
      </c>
      <c r="FK72">
        <f>SUM('Yearly Emission'!FH$101:'Yearly Emission'!FH102)</f>
        <v>0</v>
      </c>
      <c r="FL72">
        <f>SUM('Yearly Emission'!FI$101:'Yearly Emission'!FI102)</f>
        <v>0</v>
      </c>
      <c r="FM72">
        <f>SUM('Yearly Emission'!FJ$101:'Yearly Emission'!FJ102)</f>
        <v>0</v>
      </c>
      <c r="FN72">
        <f>SUM('Yearly Emission'!FK$101:'Yearly Emission'!FK102)</f>
        <v>0</v>
      </c>
      <c r="FO72">
        <f>SUM('Yearly Emission'!FL$101:'Yearly Emission'!FL102)</f>
        <v>0</v>
      </c>
      <c r="FP72">
        <f>SUM('Yearly Emission'!FM$101:'Yearly Emission'!FM102)</f>
        <v>0</v>
      </c>
      <c r="FQ72">
        <f>SUM('Yearly Emission'!FN$101:'Yearly Emission'!FN102)</f>
        <v>0</v>
      </c>
      <c r="FR72">
        <f>SUM('Yearly Emission'!FO$101:'Yearly Emission'!FO102)</f>
        <v>0</v>
      </c>
      <c r="FS72">
        <f>SUM('Yearly Emission'!FP$101:'Yearly Emission'!FP102)</f>
        <v>0</v>
      </c>
      <c r="FV72">
        <f>SUM('Yearly Emission'!FS$101:'Yearly Emission'!FS102)</f>
        <v>4041</v>
      </c>
      <c r="FW72">
        <f>SUM('Yearly Emission'!FT$101:'Yearly Emission'!FT102)</f>
        <v>0</v>
      </c>
      <c r="FX72">
        <f>SUM('Yearly Emission'!FU$101:'Yearly Emission'!FU102)</f>
        <v>0</v>
      </c>
      <c r="FY72">
        <f>SUM('Yearly Emission'!FV$101:'Yearly Emission'!FV102)</f>
        <v>0</v>
      </c>
      <c r="FZ72">
        <f>SUM('Yearly Emission'!FW$101:'Yearly Emission'!FW102)</f>
        <v>0</v>
      </c>
      <c r="GA72">
        <f>SUM('Yearly Emission'!FX$101:'Yearly Emission'!FX102)</f>
        <v>0</v>
      </c>
      <c r="GB72">
        <f>SUM('Yearly Emission'!FY$101:'Yearly Emission'!FY102)</f>
        <v>0</v>
      </c>
      <c r="GC72">
        <f>SUM('Yearly Emission'!FZ$101:'Yearly Emission'!FZ102)</f>
        <v>0</v>
      </c>
      <c r="GD72">
        <f>SUM('Yearly Emission'!GA$101:'Yearly Emission'!GA102)</f>
        <v>0</v>
      </c>
      <c r="GE72">
        <f>SUM('Yearly Emission'!GB$101:'Yearly Emission'!GB102)</f>
        <v>0</v>
      </c>
      <c r="GF72">
        <f>SUM('Yearly Emission'!GC$101:'Yearly Emission'!GC102)</f>
        <v>0</v>
      </c>
      <c r="GG72">
        <f>SUM('Yearly Emission'!GD$101:'Yearly Emission'!GD102)</f>
        <v>0</v>
      </c>
      <c r="GH72">
        <f>SUM('Yearly Emission'!GE$101:'Yearly Emission'!GE102)</f>
        <v>0</v>
      </c>
      <c r="GI72">
        <f>SUM('Yearly Emission'!GF$101:'Yearly Emission'!GF102)</f>
        <v>0</v>
      </c>
      <c r="GJ72">
        <f>SUM('Yearly Emission'!GG$101:'Yearly Emission'!GG102)</f>
        <v>0</v>
      </c>
      <c r="GK72">
        <f>SUM('Yearly Emission'!GH$101:'Yearly Emission'!GH102)</f>
        <v>0</v>
      </c>
      <c r="GL72">
        <f>SUM('Yearly Emission'!GI$101:'Yearly Emission'!GI102)</f>
        <v>0</v>
      </c>
      <c r="GN72">
        <f>SUM('Yearly Emission'!GK$101:'Yearly Emission'!GK102)</f>
        <v>0</v>
      </c>
      <c r="GO72">
        <f>SUM('Yearly Emission'!GL$101:'Yearly Emission'!GL102)</f>
        <v>0</v>
      </c>
      <c r="GP72">
        <f>SUM('Yearly Emission'!GM$101:'Yearly Emission'!GM102)</f>
        <v>0</v>
      </c>
      <c r="GQ72">
        <f>SUM('Yearly Emission'!GN$101:'Yearly Emission'!GN102)</f>
        <v>0</v>
      </c>
      <c r="GR72">
        <f>SUM('Yearly Emission'!GO$101:'Yearly Emission'!GO102)</f>
        <v>0</v>
      </c>
      <c r="GS72">
        <f>SUM('Yearly Emission'!GP$101:'Yearly Emission'!GP102)</f>
        <v>0</v>
      </c>
      <c r="GT72">
        <f>SUM('Yearly Emission'!GQ$101:'Yearly Emission'!GQ102)</f>
        <v>0</v>
      </c>
      <c r="GU72">
        <f>SUM('Yearly Emission'!GR$101:'Yearly Emission'!GR102)</f>
        <v>0</v>
      </c>
      <c r="GV72">
        <f>SUM('Yearly Emission'!GS$101:'Yearly Emission'!GS102)</f>
        <v>0</v>
      </c>
      <c r="GW72">
        <f>SUM('Yearly Emission'!GT$101:'Yearly Emission'!GT102)</f>
        <v>0</v>
      </c>
      <c r="GX72">
        <f>SUM('Yearly Emission'!GU$101:'Yearly Emission'!GU102)</f>
        <v>0</v>
      </c>
      <c r="GY72">
        <f>SUM('Yearly Emission'!GV$101:'Yearly Emission'!GV102)</f>
        <v>0</v>
      </c>
      <c r="GZ72">
        <f>SUM('Yearly Emission'!GW$101:'Yearly Emission'!GW102)</f>
        <v>0</v>
      </c>
      <c r="HA72">
        <f>SUM('Yearly Emission'!GX$101:'Yearly Emission'!GX102)</f>
        <v>0</v>
      </c>
      <c r="HB72">
        <f>SUM('Yearly Emission'!GY$101:'Yearly Emission'!GY102)</f>
        <v>0</v>
      </c>
      <c r="HC72">
        <f>SUM('Yearly Emission'!GZ$101:'Yearly Emission'!GZ102)</f>
        <v>0</v>
      </c>
      <c r="HE72">
        <f>SUM('Yearly Emission'!HB$101:'Yearly Emission'!HB102)</f>
        <v>0</v>
      </c>
      <c r="HF72">
        <f>SUM('Yearly Emission'!HC$101:'Yearly Emission'!HC102)</f>
        <v>0</v>
      </c>
      <c r="HG72">
        <f>SUM('Yearly Emission'!HD$101:'Yearly Emission'!HD102)</f>
        <v>0</v>
      </c>
      <c r="HH72">
        <f>SUM('Yearly Emission'!HE$101:'Yearly Emission'!HE102)</f>
        <v>0</v>
      </c>
      <c r="HI72">
        <f>SUM('Yearly Emission'!HF$101:'Yearly Emission'!HF102)</f>
        <v>0</v>
      </c>
      <c r="HJ72">
        <f>SUM('Yearly Emission'!HG$101:'Yearly Emission'!HG102)</f>
        <v>0</v>
      </c>
      <c r="HK72">
        <f>SUM('Yearly Emission'!HH$101:'Yearly Emission'!HH102)</f>
        <v>0</v>
      </c>
      <c r="HL72">
        <f>SUM('Yearly Emission'!HI$101:'Yearly Emission'!HI102)</f>
        <v>0</v>
      </c>
      <c r="HM72">
        <f>SUM('Yearly Emission'!HJ$101:'Yearly Emission'!HJ102)</f>
        <v>0</v>
      </c>
      <c r="HN72">
        <f>SUM('Yearly Emission'!HK$101:'Yearly Emission'!HK102)</f>
        <v>0</v>
      </c>
      <c r="HO72">
        <f>SUM('Yearly Emission'!HL$101:'Yearly Emission'!HL102)</f>
        <v>0</v>
      </c>
      <c r="HP72">
        <f>SUM('Yearly Emission'!HM$101:'Yearly Emission'!HM102)</f>
        <v>0</v>
      </c>
      <c r="HQ72">
        <f>SUM('Yearly Emission'!HN$101:'Yearly Emission'!HN102)</f>
        <v>0</v>
      </c>
      <c r="HR72">
        <f>SUM('Yearly Emission'!HO$101:'Yearly Emission'!HO102)</f>
        <v>0</v>
      </c>
      <c r="HS72">
        <f>SUM('Yearly Emission'!HP$101:'Yearly Emission'!HP102)</f>
        <v>0</v>
      </c>
      <c r="HT72">
        <f>SUM('Yearly Emission'!HQ$101:'Yearly Emission'!HQ102)</f>
        <v>0</v>
      </c>
      <c r="HV72">
        <f>SUM('Yearly Emission'!HS$101:'Yearly Emission'!HS102)</f>
        <v>0</v>
      </c>
      <c r="HW72">
        <f>SUM('Yearly Emission'!HT$101:'Yearly Emission'!HT102)</f>
        <v>0</v>
      </c>
      <c r="HX72">
        <f>SUM('Yearly Emission'!HU$101:'Yearly Emission'!HU102)</f>
        <v>0</v>
      </c>
      <c r="HY72">
        <f>SUM('Yearly Emission'!HV$101:'Yearly Emission'!HV102)</f>
        <v>0</v>
      </c>
      <c r="HZ72">
        <f>SUM('Yearly Emission'!HW$101:'Yearly Emission'!HW102)</f>
        <v>0</v>
      </c>
      <c r="IA72">
        <f>SUM('Yearly Emission'!HX$101:'Yearly Emission'!HX102)</f>
        <v>0</v>
      </c>
      <c r="IB72">
        <f>SUM('Yearly Emission'!HY$101:'Yearly Emission'!HY102)</f>
        <v>0</v>
      </c>
      <c r="IC72">
        <f>SUM('Yearly Emission'!HZ$101:'Yearly Emission'!HZ102)</f>
        <v>0</v>
      </c>
      <c r="ID72">
        <f>SUM('Yearly Emission'!IA$101:'Yearly Emission'!IA102)</f>
        <v>0</v>
      </c>
      <c r="IE72">
        <f>SUM('Yearly Emission'!IB$101:'Yearly Emission'!IB102)</f>
        <v>0</v>
      </c>
      <c r="IF72">
        <f>SUM('Yearly Emission'!IC$101:'Yearly Emission'!IC102)</f>
        <v>0</v>
      </c>
      <c r="IG72">
        <f>SUM('Yearly Emission'!ID$101:'Yearly Emission'!ID102)</f>
        <v>0</v>
      </c>
      <c r="IH72">
        <f>SUM('Yearly Emission'!IE$101:'Yearly Emission'!IE102)</f>
        <v>0</v>
      </c>
      <c r="II72">
        <f>SUM('Yearly Emission'!IF$101:'Yearly Emission'!IF102)</f>
        <v>0</v>
      </c>
      <c r="IJ72">
        <f>SUM('Yearly Emission'!IG$101:'Yearly Emission'!IG102)</f>
        <v>0</v>
      </c>
      <c r="IK72">
        <f>SUM('Yearly Emission'!IH$101:'Yearly Emission'!IH102)</f>
        <v>0</v>
      </c>
      <c r="IM72">
        <f>SUM('Yearly Emission'!IJ$101:'Yearly Emission'!IJ102)</f>
        <v>0</v>
      </c>
      <c r="IN72">
        <f>SUM('Yearly Emission'!IK$101:'Yearly Emission'!IK102)</f>
        <v>0</v>
      </c>
      <c r="IO72">
        <f>SUM('Yearly Emission'!IL$101:'Yearly Emission'!IL102)</f>
        <v>0</v>
      </c>
      <c r="IP72">
        <f>SUM('Yearly Emission'!IM$101:'Yearly Emission'!IM102)</f>
        <v>0</v>
      </c>
      <c r="IQ72">
        <f>SUM('Yearly Emission'!IN$101:'Yearly Emission'!IN102)</f>
        <v>0</v>
      </c>
      <c r="IR72">
        <f>SUM('Yearly Emission'!IO$101:'Yearly Emission'!IO102)</f>
        <v>0</v>
      </c>
      <c r="IS72">
        <f>SUM('Yearly Emission'!IP$101:'Yearly Emission'!IP102)</f>
        <v>0</v>
      </c>
      <c r="IT72">
        <f>SUM('Yearly Emission'!IQ$101:'Yearly Emission'!IQ102)</f>
        <v>0</v>
      </c>
      <c r="IU72">
        <f>SUM('Yearly Emission'!IR$101:'Yearly Emission'!IR102)</f>
        <v>0</v>
      </c>
      <c r="IV72">
        <f>SUM('Yearly Emission'!IS$101:'Yearly Emission'!IS102)</f>
        <v>0</v>
      </c>
      <c r="IW72">
        <f>SUM('Yearly Emission'!IT$101:'Yearly Emission'!IT102)</f>
        <v>0</v>
      </c>
      <c r="IX72">
        <f>SUM('Yearly Emission'!IU$101:'Yearly Emission'!IU102)</f>
        <v>0</v>
      </c>
      <c r="IY72">
        <f>SUM('Yearly Emission'!IV$101:'Yearly Emission'!IV102)</f>
        <v>0</v>
      </c>
      <c r="IZ72">
        <f>SUM('Yearly Emission'!IW$101:'Yearly Emission'!IW102)</f>
        <v>0</v>
      </c>
      <c r="JA72">
        <f>SUM('Yearly Emission'!IX$101:'Yearly Emission'!IX102)</f>
        <v>0</v>
      </c>
      <c r="JB72">
        <f>SUM('Yearly Emission'!IY$101:'Yearly Emission'!IY102)</f>
        <v>0</v>
      </c>
    </row>
    <row r="73" spans="1:262" x14ac:dyDescent="0.25">
      <c r="A73">
        <v>2027</v>
      </c>
      <c r="B73" t="s">
        <v>41</v>
      </c>
      <c r="D73">
        <v>2022</v>
      </c>
      <c r="E73">
        <f>SUM('Yearly Emission'!B$101:'Yearly Emission'!B103)</f>
        <v>0</v>
      </c>
      <c r="F73">
        <f>SUM('Yearly Emission'!C$101:'Yearly Emission'!C103)</f>
        <v>0</v>
      </c>
      <c r="G73">
        <f>SUM('Yearly Emission'!D$101:'Yearly Emission'!D103)</f>
        <v>0</v>
      </c>
      <c r="H73">
        <f>SUM('Yearly Emission'!E$101:'Yearly Emission'!E103)</f>
        <v>0</v>
      </c>
      <c r="I73">
        <f>SUM('Yearly Emission'!F$101:'Yearly Emission'!F103)</f>
        <v>0</v>
      </c>
      <c r="J73">
        <f>SUM('Yearly Emission'!G$101:'Yearly Emission'!G103)</f>
        <v>0</v>
      </c>
      <c r="K73">
        <f>SUM('Yearly Emission'!H$101:'Yearly Emission'!H103)</f>
        <v>0</v>
      </c>
      <c r="L73">
        <f>SUM('Yearly Emission'!I$101:'Yearly Emission'!I103)</f>
        <v>0</v>
      </c>
      <c r="M73">
        <f>SUM('Yearly Emission'!J$101:'Yearly Emission'!J103)</f>
        <v>0</v>
      </c>
      <c r="N73">
        <f>SUM('Yearly Emission'!K$101:'Yearly Emission'!K103)</f>
        <v>0</v>
      </c>
      <c r="O73">
        <f>SUM('Yearly Emission'!L$101:'Yearly Emission'!L103)</f>
        <v>0</v>
      </c>
      <c r="P73">
        <f>SUM('Yearly Emission'!M$101:'Yearly Emission'!M103)</f>
        <v>0</v>
      </c>
      <c r="Q73">
        <f>SUM('Yearly Emission'!N$101:'Yearly Emission'!N103)</f>
        <v>0</v>
      </c>
      <c r="R73">
        <f>SUM('Yearly Emission'!O$101:'Yearly Emission'!O103)</f>
        <v>0</v>
      </c>
      <c r="S73">
        <f>SUM('Yearly Emission'!P$101:'Yearly Emission'!P103)</f>
        <v>0</v>
      </c>
      <c r="T73">
        <f>SUM('Yearly Emission'!Q$101:'Yearly Emission'!Q103)</f>
        <v>0</v>
      </c>
      <c r="V73">
        <f>SUM('Yearly Emission'!S$101:'Yearly Emission'!S103)</f>
        <v>0</v>
      </c>
      <c r="W73">
        <f>SUM('Yearly Emission'!T$101:'Yearly Emission'!T103)</f>
        <v>0</v>
      </c>
      <c r="X73">
        <f>SUM('Yearly Emission'!U$101:'Yearly Emission'!U103)</f>
        <v>0</v>
      </c>
      <c r="Y73">
        <f>SUM('Yearly Emission'!V$101:'Yearly Emission'!V103)</f>
        <v>0</v>
      </c>
      <c r="Z73">
        <f>SUM('Yearly Emission'!W$101:'Yearly Emission'!W103)</f>
        <v>0</v>
      </c>
      <c r="AA73">
        <f>SUM('Yearly Emission'!X$101:'Yearly Emission'!X103)</f>
        <v>0</v>
      </c>
      <c r="AB73">
        <f>SUM('Yearly Emission'!Y$101:'Yearly Emission'!Y103)</f>
        <v>0</v>
      </c>
      <c r="AC73">
        <f>SUM('Yearly Emission'!Z$101:'Yearly Emission'!Z103)</f>
        <v>0</v>
      </c>
      <c r="AD73">
        <f>SUM('Yearly Emission'!AA$101:'Yearly Emission'!AA103)</f>
        <v>0</v>
      </c>
      <c r="AE73">
        <f>SUM('Yearly Emission'!AB$101:'Yearly Emission'!AB103)</f>
        <v>0</v>
      </c>
      <c r="AF73">
        <f>SUM('Yearly Emission'!AC$101:'Yearly Emission'!AC103)</f>
        <v>0</v>
      </c>
      <c r="AG73">
        <f>SUM('Yearly Emission'!AD$101:'Yearly Emission'!AD103)</f>
        <v>0</v>
      </c>
      <c r="AH73">
        <f>SUM('Yearly Emission'!AE$101:'Yearly Emission'!AE103)</f>
        <v>0</v>
      </c>
      <c r="AI73">
        <f>SUM('Yearly Emission'!AF$101:'Yearly Emission'!AF103)</f>
        <v>0</v>
      </c>
      <c r="AJ73">
        <f>SUM('Yearly Emission'!AG$101:'Yearly Emission'!AG103)</f>
        <v>0</v>
      </c>
      <c r="AK73">
        <f>SUM('Yearly Emission'!AH$101:'Yearly Emission'!AH103)</f>
        <v>0</v>
      </c>
      <c r="AM73">
        <f>SUM('Yearly Emission'!AJ$101:'Yearly Emission'!AJ103)</f>
        <v>0</v>
      </c>
      <c r="AN73">
        <f>SUM('Yearly Emission'!AK$101:'Yearly Emission'!AK103)</f>
        <v>0</v>
      </c>
      <c r="AO73">
        <f>SUM('Yearly Emission'!AL$101:'Yearly Emission'!AL103)</f>
        <v>0</v>
      </c>
      <c r="AP73">
        <f>SUM('Yearly Emission'!AM$101:'Yearly Emission'!AM103)</f>
        <v>0</v>
      </c>
      <c r="AQ73">
        <f>SUM('Yearly Emission'!AN$101:'Yearly Emission'!AN103)</f>
        <v>0</v>
      </c>
      <c r="AR73">
        <f>SUM('Yearly Emission'!AO$101:'Yearly Emission'!AO103)</f>
        <v>0</v>
      </c>
      <c r="AS73">
        <f>SUM('Yearly Emission'!AP$101:'Yearly Emission'!AP103)</f>
        <v>0</v>
      </c>
      <c r="AT73">
        <f>SUM('Yearly Emission'!AQ$101:'Yearly Emission'!AQ103)</f>
        <v>0</v>
      </c>
      <c r="AU73">
        <f>SUM('Yearly Emission'!AR$101:'Yearly Emission'!AR103)</f>
        <v>0</v>
      </c>
      <c r="AV73">
        <f>SUM('Yearly Emission'!AS$101:'Yearly Emission'!AS103)</f>
        <v>0</v>
      </c>
      <c r="AW73">
        <f>SUM('Yearly Emission'!AT$101:'Yearly Emission'!AT103)</f>
        <v>0</v>
      </c>
      <c r="AX73">
        <f>SUM('Yearly Emission'!AU$101:'Yearly Emission'!AU103)</f>
        <v>0</v>
      </c>
      <c r="AY73">
        <f>SUM('Yearly Emission'!AV$101:'Yearly Emission'!AV103)</f>
        <v>0</v>
      </c>
      <c r="AZ73">
        <f>SUM('Yearly Emission'!AW$101:'Yearly Emission'!AW103)</f>
        <v>0</v>
      </c>
      <c r="BA73">
        <f>SUM('Yearly Emission'!AX$101:'Yearly Emission'!AX103)</f>
        <v>0</v>
      </c>
      <c r="BB73">
        <f>SUM('Yearly Emission'!AY$101:'Yearly Emission'!AY103)</f>
        <v>0</v>
      </c>
      <c r="BD73">
        <f>SUM('Yearly Emission'!BA$101:'Yearly Emission'!BA103)</f>
        <v>0</v>
      </c>
      <c r="BE73">
        <f>SUM('Yearly Emission'!BB$101:'Yearly Emission'!BB103)</f>
        <v>0</v>
      </c>
      <c r="BF73">
        <f>SUM('Yearly Emission'!BC$101:'Yearly Emission'!BC103)</f>
        <v>0</v>
      </c>
      <c r="BG73">
        <f>SUM('Yearly Emission'!BD$101:'Yearly Emission'!BD103)</f>
        <v>0</v>
      </c>
      <c r="BH73">
        <f>SUM('Yearly Emission'!BE$101:'Yearly Emission'!BE103)</f>
        <v>0</v>
      </c>
      <c r="BI73">
        <f>SUM('Yearly Emission'!BF$101:'Yearly Emission'!BF103)</f>
        <v>0</v>
      </c>
      <c r="BJ73">
        <f>SUM('Yearly Emission'!BG$101:'Yearly Emission'!BG103)</f>
        <v>0</v>
      </c>
      <c r="BK73">
        <f>SUM('Yearly Emission'!BH$101:'Yearly Emission'!BH103)</f>
        <v>0</v>
      </c>
      <c r="BL73">
        <f>SUM('Yearly Emission'!BI$101:'Yearly Emission'!BI103)</f>
        <v>0</v>
      </c>
      <c r="BM73">
        <f>SUM('Yearly Emission'!BJ$101:'Yearly Emission'!BJ103)</f>
        <v>0</v>
      </c>
      <c r="BN73">
        <f>SUM('Yearly Emission'!BK$101:'Yearly Emission'!BK103)</f>
        <v>0</v>
      </c>
      <c r="BO73">
        <f>SUM('Yearly Emission'!BL$101:'Yearly Emission'!BL103)</f>
        <v>0</v>
      </c>
      <c r="BP73">
        <f>SUM('Yearly Emission'!BM$101:'Yearly Emission'!BM103)</f>
        <v>0</v>
      </c>
      <c r="BQ73">
        <f>SUM('Yearly Emission'!BN$101:'Yearly Emission'!BN103)</f>
        <v>0</v>
      </c>
      <c r="BR73">
        <f>SUM('Yearly Emission'!BO$101:'Yearly Emission'!BO103)</f>
        <v>0</v>
      </c>
      <c r="BS73">
        <f>SUM('Yearly Emission'!BP$101:'Yearly Emission'!BP103)</f>
        <v>0</v>
      </c>
      <c r="BU73">
        <f>SUM('Yearly Emission'!BR$101:'Yearly Emission'!BR103)</f>
        <v>0</v>
      </c>
      <c r="BV73">
        <f>SUM('Yearly Emission'!BS$101:'Yearly Emission'!BS103)</f>
        <v>0</v>
      </c>
      <c r="BW73">
        <f>SUM('Yearly Emission'!BT$101:'Yearly Emission'!BT103)</f>
        <v>0</v>
      </c>
      <c r="BX73">
        <f>SUM('Yearly Emission'!BU$101:'Yearly Emission'!BU103)</f>
        <v>0</v>
      </c>
      <c r="BY73">
        <f>SUM('Yearly Emission'!BV$101:'Yearly Emission'!BV103)</f>
        <v>0</v>
      </c>
      <c r="BZ73">
        <f>SUM('Yearly Emission'!BW$101:'Yearly Emission'!BW103)</f>
        <v>0</v>
      </c>
      <c r="CA73">
        <f>SUM('Yearly Emission'!BX$101:'Yearly Emission'!BX103)</f>
        <v>0</v>
      </c>
      <c r="CB73">
        <f>SUM('Yearly Emission'!BY$101:'Yearly Emission'!BY103)</f>
        <v>0</v>
      </c>
      <c r="CC73">
        <f>SUM('Yearly Emission'!BZ$101:'Yearly Emission'!BZ103)</f>
        <v>0</v>
      </c>
      <c r="CD73">
        <f>SUM('Yearly Emission'!CA$101:'Yearly Emission'!CA103)</f>
        <v>0</v>
      </c>
      <c r="CE73">
        <f>SUM('Yearly Emission'!CB$101:'Yearly Emission'!CB103)</f>
        <v>0</v>
      </c>
      <c r="CF73">
        <f>SUM('Yearly Emission'!CC$101:'Yearly Emission'!CC103)</f>
        <v>0</v>
      </c>
      <c r="CG73">
        <f>SUM('Yearly Emission'!CD$101:'Yearly Emission'!CD103)</f>
        <v>0</v>
      </c>
      <c r="CH73">
        <f>SUM('Yearly Emission'!CE$101:'Yearly Emission'!CE103)</f>
        <v>0</v>
      </c>
      <c r="CI73">
        <f>SUM('Yearly Emission'!CF$101:'Yearly Emission'!CF103)</f>
        <v>0</v>
      </c>
      <c r="CJ73">
        <f>SUM('Yearly Emission'!CG$101:'Yearly Emission'!CG103)</f>
        <v>0</v>
      </c>
      <c r="CM73">
        <f>SUM('Yearly Emission'!CJ$101:'Yearly Emission'!CJ103)</f>
        <v>6063</v>
      </c>
      <c r="CN73">
        <f>SUM('Yearly Emission'!CK$101:'Yearly Emission'!CK103)</f>
        <v>0</v>
      </c>
      <c r="CO73">
        <f>SUM('Yearly Emission'!CL$101:'Yearly Emission'!CL103)</f>
        <v>0</v>
      </c>
      <c r="CP73">
        <f>SUM('Yearly Emission'!CM$101:'Yearly Emission'!CM103)</f>
        <v>0</v>
      </c>
      <c r="CQ73">
        <f>SUM('Yearly Emission'!CN$101:'Yearly Emission'!CN103)</f>
        <v>0</v>
      </c>
      <c r="CR73">
        <f>SUM('Yearly Emission'!CO$101:'Yearly Emission'!CO103)</f>
        <v>0</v>
      </c>
      <c r="CS73">
        <f>SUM('Yearly Emission'!CP$101:'Yearly Emission'!CP103)</f>
        <v>0</v>
      </c>
      <c r="CT73">
        <f>SUM('Yearly Emission'!CQ$101:'Yearly Emission'!CQ103)</f>
        <v>0</v>
      </c>
      <c r="CU73">
        <f>SUM('Yearly Emission'!CR$101:'Yearly Emission'!CR103)</f>
        <v>0</v>
      </c>
      <c r="CV73">
        <f>SUM('Yearly Emission'!CS$101:'Yearly Emission'!CS103)</f>
        <v>0</v>
      </c>
      <c r="CW73">
        <f>SUM('Yearly Emission'!CT$101:'Yearly Emission'!CT103)</f>
        <v>0</v>
      </c>
      <c r="CX73">
        <f>SUM('Yearly Emission'!CU$101:'Yearly Emission'!CU103)</f>
        <v>0</v>
      </c>
      <c r="CY73">
        <f>SUM('Yearly Emission'!CV$101:'Yearly Emission'!CV103)</f>
        <v>0</v>
      </c>
      <c r="CZ73">
        <f>SUM('Yearly Emission'!CW$101:'Yearly Emission'!CW103)</f>
        <v>0</v>
      </c>
      <c r="DA73">
        <f>SUM('Yearly Emission'!CX$101:'Yearly Emission'!CX103)</f>
        <v>0</v>
      </c>
      <c r="DB73">
        <f>SUM('Yearly Emission'!CY$101:'Yearly Emission'!CY103)</f>
        <v>0</v>
      </c>
      <c r="DC73">
        <f>SUM('Yearly Emission'!CZ$101:'Yearly Emission'!CZ103)</f>
        <v>0</v>
      </c>
      <c r="DE73">
        <f>SUM('Yearly Emission'!DB$101:'Yearly Emission'!DB103)</f>
        <v>0</v>
      </c>
      <c r="DF73">
        <f>SUM('Yearly Emission'!DC$101:'Yearly Emission'!DC103)</f>
        <v>0</v>
      </c>
      <c r="DG73">
        <f>SUM('Yearly Emission'!DD$101:'Yearly Emission'!DD103)</f>
        <v>0</v>
      </c>
      <c r="DH73">
        <f>SUM('Yearly Emission'!DE$101:'Yearly Emission'!DE103)</f>
        <v>0</v>
      </c>
      <c r="DI73">
        <f>SUM('Yearly Emission'!DF$101:'Yearly Emission'!DF103)</f>
        <v>0</v>
      </c>
      <c r="DJ73">
        <f>SUM('Yearly Emission'!DG$101:'Yearly Emission'!DG103)</f>
        <v>0</v>
      </c>
      <c r="DK73">
        <f>SUM('Yearly Emission'!DH$101:'Yearly Emission'!DH103)</f>
        <v>0</v>
      </c>
      <c r="DL73">
        <f>SUM('Yearly Emission'!DI$101:'Yearly Emission'!DI103)</f>
        <v>0</v>
      </c>
      <c r="DM73">
        <f>SUM('Yearly Emission'!DJ$101:'Yearly Emission'!DJ103)</f>
        <v>0</v>
      </c>
      <c r="DN73">
        <f>SUM('Yearly Emission'!DK$101:'Yearly Emission'!DK103)</f>
        <v>0</v>
      </c>
      <c r="DO73">
        <f>SUM('Yearly Emission'!DL$101:'Yearly Emission'!DL103)</f>
        <v>0</v>
      </c>
      <c r="DP73">
        <f>SUM('Yearly Emission'!DM$101:'Yearly Emission'!DM103)</f>
        <v>0</v>
      </c>
      <c r="DQ73">
        <f>SUM('Yearly Emission'!DN$101:'Yearly Emission'!DN103)</f>
        <v>0</v>
      </c>
      <c r="DR73">
        <f>SUM('Yearly Emission'!DO$101:'Yearly Emission'!DO103)</f>
        <v>0</v>
      </c>
      <c r="DS73">
        <f>SUM('Yearly Emission'!DP$101:'Yearly Emission'!DP103)</f>
        <v>0</v>
      </c>
      <c r="DT73">
        <f>SUM('Yearly Emission'!DQ$101:'Yearly Emission'!DQ103)</f>
        <v>0</v>
      </c>
      <c r="DV73">
        <f>SUM('Yearly Emission'!DS$101:'Yearly Emission'!DS103)</f>
        <v>0</v>
      </c>
      <c r="DW73">
        <f>SUM('Yearly Emission'!DT$101:'Yearly Emission'!DT103)</f>
        <v>0</v>
      </c>
      <c r="DX73">
        <f>SUM('Yearly Emission'!DU$101:'Yearly Emission'!DU103)</f>
        <v>0</v>
      </c>
      <c r="DY73">
        <f>SUM('Yearly Emission'!DV$101:'Yearly Emission'!DV103)</f>
        <v>0</v>
      </c>
      <c r="DZ73">
        <f>SUM('Yearly Emission'!DW$101:'Yearly Emission'!DW103)</f>
        <v>0</v>
      </c>
      <c r="EA73">
        <f>SUM('Yearly Emission'!DX$101:'Yearly Emission'!DX103)</f>
        <v>0</v>
      </c>
      <c r="EB73">
        <f>SUM('Yearly Emission'!DY$101:'Yearly Emission'!DY103)</f>
        <v>0</v>
      </c>
      <c r="EC73">
        <f>SUM('Yearly Emission'!DZ$101:'Yearly Emission'!DZ103)</f>
        <v>0</v>
      </c>
      <c r="ED73">
        <f>SUM('Yearly Emission'!EA$101:'Yearly Emission'!EA103)</f>
        <v>0</v>
      </c>
      <c r="EE73">
        <f>SUM('Yearly Emission'!EB$101:'Yearly Emission'!EB103)</f>
        <v>0</v>
      </c>
      <c r="EF73">
        <f>SUM('Yearly Emission'!EC$101:'Yearly Emission'!EC103)</f>
        <v>0</v>
      </c>
      <c r="EG73">
        <f>SUM('Yearly Emission'!ED$101:'Yearly Emission'!ED103)</f>
        <v>0</v>
      </c>
      <c r="EH73">
        <f>SUM('Yearly Emission'!EE$101:'Yearly Emission'!EE103)</f>
        <v>0</v>
      </c>
      <c r="EI73">
        <f>SUM('Yearly Emission'!EF$101:'Yearly Emission'!EF103)</f>
        <v>0</v>
      </c>
      <c r="EJ73">
        <f>SUM('Yearly Emission'!EG$101:'Yearly Emission'!EG103)</f>
        <v>0</v>
      </c>
      <c r="EK73">
        <f>SUM('Yearly Emission'!EH$101:'Yearly Emission'!EH103)</f>
        <v>0</v>
      </c>
      <c r="EM73">
        <f>SUM('Yearly Emission'!EJ$101:'Yearly Emission'!EJ103)</f>
        <v>0</v>
      </c>
      <c r="EN73">
        <f>SUM('Yearly Emission'!EK$101:'Yearly Emission'!EK103)</f>
        <v>0</v>
      </c>
      <c r="EO73">
        <f>SUM('Yearly Emission'!EL$101:'Yearly Emission'!EL103)</f>
        <v>0</v>
      </c>
      <c r="EP73">
        <f>SUM('Yearly Emission'!EM$101:'Yearly Emission'!EM103)</f>
        <v>0</v>
      </c>
      <c r="EQ73">
        <f>SUM('Yearly Emission'!EN$101:'Yearly Emission'!EN103)</f>
        <v>0</v>
      </c>
      <c r="ER73">
        <f>SUM('Yearly Emission'!EO$101:'Yearly Emission'!EO103)</f>
        <v>0</v>
      </c>
      <c r="ES73">
        <f>SUM('Yearly Emission'!EP$101:'Yearly Emission'!EP103)</f>
        <v>0</v>
      </c>
      <c r="ET73">
        <f>SUM('Yearly Emission'!EQ$101:'Yearly Emission'!EQ103)</f>
        <v>0</v>
      </c>
      <c r="EU73">
        <f>SUM('Yearly Emission'!ER$101:'Yearly Emission'!ER103)</f>
        <v>0</v>
      </c>
      <c r="EV73">
        <f>SUM('Yearly Emission'!ES$101:'Yearly Emission'!ES103)</f>
        <v>0</v>
      </c>
      <c r="EW73">
        <f>SUM('Yearly Emission'!ET$101:'Yearly Emission'!ET103)</f>
        <v>0</v>
      </c>
      <c r="EX73">
        <f>SUM('Yearly Emission'!EU$101:'Yearly Emission'!EU103)</f>
        <v>0</v>
      </c>
      <c r="EY73">
        <f>SUM('Yearly Emission'!EV$101:'Yearly Emission'!EV103)</f>
        <v>0</v>
      </c>
      <c r="EZ73">
        <f>SUM('Yearly Emission'!EW$101:'Yearly Emission'!EW103)</f>
        <v>0</v>
      </c>
      <c r="FA73">
        <f>SUM('Yearly Emission'!EX$101:'Yearly Emission'!EX103)</f>
        <v>0</v>
      </c>
      <c r="FB73">
        <f>SUM('Yearly Emission'!EY$101:'Yearly Emission'!EY103)</f>
        <v>0</v>
      </c>
      <c r="FD73">
        <f>SUM('Yearly Emission'!FA$101:'Yearly Emission'!FA103)</f>
        <v>0</v>
      </c>
      <c r="FE73">
        <f>SUM('Yearly Emission'!FB$101:'Yearly Emission'!FB103)</f>
        <v>0</v>
      </c>
      <c r="FF73">
        <f>SUM('Yearly Emission'!FC$101:'Yearly Emission'!FC103)</f>
        <v>0</v>
      </c>
      <c r="FG73">
        <f>SUM('Yearly Emission'!FD$101:'Yearly Emission'!FD103)</f>
        <v>0</v>
      </c>
      <c r="FH73">
        <f>SUM('Yearly Emission'!FE$101:'Yearly Emission'!FE103)</f>
        <v>0</v>
      </c>
      <c r="FI73">
        <f>SUM('Yearly Emission'!FF$101:'Yearly Emission'!FF103)</f>
        <v>0</v>
      </c>
      <c r="FJ73">
        <f>SUM('Yearly Emission'!FG$101:'Yearly Emission'!FG103)</f>
        <v>0</v>
      </c>
      <c r="FK73">
        <f>SUM('Yearly Emission'!FH$101:'Yearly Emission'!FH103)</f>
        <v>0</v>
      </c>
      <c r="FL73">
        <f>SUM('Yearly Emission'!FI$101:'Yearly Emission'!FI103)</f>
        <v>0</v>
      </c>
      <c r="FM73">
        <f>SUM('Yearly Emission'!FJ$101:'Yearly Emission'!FJ103)</f>
        <v>0</v>
      </c>
      <c r="FN73">
        <f>SUM('Yearly Emission'!FK$101:'Yearly Emission'!FK103)</f>
        <v>0</v>
      </c>
      <c r="FO73">
        <f>SUM('Yearly Emission'!FL$101:'Yearly Emission'!FL103)</f>
        <v>0</v>
      </c>
      <c r="FP73">
        <f>SUM('Yearly Emission'!FM$101:'Yearly Emission'!FM103)</f>
        <v>0</v>
      </c>
      <c r="FQ73">
        <f>SUM('Yearly Emission'!FN$101:'Yearly Emission'!FN103)</f>
        <v>0</v>
      </c>
      <c r="FR73">
        <f>SUM('Yearly Emission'!FO$101:'Yearly Emission'!FO103)</f>
        <v>0</v>
      </c>
      <c r="FS73">
        <f>SUM('Yearly Emission'!FP$101:'Yearly Emission'!FP103)</f>
        <v>0</v>
      </c>
      <c r="FV73">
        <f>SUM('Yearly Emission'!FS$101:'Yearly Emission'!FS103)</f>
        <v>6063</v>
      </c>
      <c r="FW73">
        <f>SUM('Yearly Emission'!FT$101:'Yearly Emission'!FT103)</f>
        <v>0</v>
      </c>
      <c r="FX73">
        <f>SUM('Yearly Emission'!FU$101:'Yearly Emission'!FU103)</f>
        <v>0</v>
      </c>
      <c r="FY73">
        <f>SUM('Yearly Emission'!FV$101:'Yearly Emission'!FV103)</f>
        <v>0</v>
      </c>
      <c r="FZ73">
        <f>SUM('Yearly Emission'!FW$101:'Yearly Emission'!FW103)</f>
        <v>0</v>
      </c>
      <c r="GA73">
        <f>SUM('Yearly Emission'!FX$101:'Yearly Emission'!FX103)</f>
        <v>0</v>
      </c>
      <c r="GB73">
        <f>SUM('Yearly Emission'!FY$101:'Yearly Emission'!FY103)</f>
        <v>0</v>
      </c>
      <c r="GC73">
        <f>SUM('Yearly Emission'!FZ$101:'Yearly Emission'!FZ103)</f>
        <v>0</v>
      </c>
      <c r="GD73">
        <f>SUM('Yearly Emission'!GA$101:'Yearly Emission'!GA103)</f>
        <v>0</v>
      </c>
      <c r="GE73">
        <f>SUM('Yearly Emission'!GB$101:'Yearly Emission'!GB103)</f>
        <v>0</v>
      </c>
      <c r="GF73">
        <f>SUM('Yearly Emission'!GC$101:'Yearly Emission'!GC103)</f>
        <v>0</v>
      </c>
      <c r="GG73">
        <f>SUM('Yearly Emission'!GD$101:'Yearly Emission'!GD103)</f>
        <v>0</v>
      </c>
      <c r="GH73">
        <f>SUM('Yearly Emission'!GE$101:'Yearly Emission'!GE103)</f>
        <v>0</v>
      </c>
      <c r="GI73">
        <f>SUM('Yearly Emission'!GF$101:'Yearly Emission'!GF103)</f>
        <v>0</v>
      </c>
      <c r="GJ73">
        <f>SUM('Yearly Emission'!GG$101:'Yearly Emission'!GG103)</f>
        <v>0</v>
      </c>
      <c r="GK73">
        <f>SUM('Yearly Emission'!GH$101:'Yearly Emission'!GH103)</f>
        <v>0</v>
      </c>
      <c r="GL73">
        <f>SUM('Yearly Emission'!GI$101:'Yearly Emission'!GI103)</f>
        <v>0</v>
      </c>
      <c r="GN73">
        <f>SUM('Yearly Emission'!GK$101:'Yearly Emission'!GK103)</f>
        <v>0</v>
      </c>
      <c r="GO73">
        <f>SUM('Yearly Emission'!GL$101:'Yearly Emission'!GL103)</f>
        <v>0</v>
      </c>
      <c r="GP73">
        <f>SUM('Yearly Emission'!GM$101:'Yearly Emission'!GM103)</f>
        <v>0</v>
      </c>
      <c r="GQ73">
        <f>SUM('Yearly Emission'!GN$101:'Yearly Emission'!GN103)</f>
        <v>0</v>
      </c>
      <c r="GR73">
        <f>SUM('Yearly Emission'!GO$101:'Yearly Emission'!GO103)</f>
        <v>0</v>
      </c>
      <c r="GS73">
        <f>SUM('Yearly Emission'!GP$101:'Yearly Emission'!GP103)</f>
        <v>0</v>
      </c>
      <c r="GT73">
        <f>SUM('Yearly Emission'!GQ$101:'Yearly Emission'!GQ103)</f>
        <v>0</v>
      </c>
      <c r="GU73">
        <f>SUM('Yearly Emission'!GR$101:'Yearly Emission'!GR103)</f>
        <v>0</v>
      </c>
      <c r="GV73">
        <f>SUM('Yearly Emission'!GS$101:'Yearly Emission'!GS103)</f>
        <v>0</v>
      </c>
      <c r="GW73">
        <f>SUM('Yearly Emission'!GT$101:'Yearly Emission'!GT103)</f>
        <v>0</v>
      </c>
      <c r="GX73">
        <f>SUM('Yearly Emission'!GU$101:'Yearly Emission'!GU103)</f>
        <v>0</v>
      </c>
      <c r="GY73">
        <f>SUM('Yearly Emission'!GV$101:'Yearly Emission'!GV103)</f>
        <v>0</v>
      </c>
      <c r="GZ73">
        <f>SUM('Yearly Emission'!GW$101:'Yearly Emission'!GW103)</f>
        <v>0</v>
      </c>
      <c r="HA73">
        <f>SUM('Yearly Emission'!GX$101:'Yearly Emission'!GX103)</f>
        <v>0</v>
      </c>
      <c r="HB73">
        <f>SUM('Yearly Emission'!GY$101:'Yearly Emission'!GY103)</f>
        <v>0</v>
      </c>
      <c r="HC73">
        <f>SUM('Yearly Emission'!GZ$101:'Yearly Emission'!GZ103)</f>
        <v>0</v>
      </c>
      <c r="HE73">
        <f>SUM('Yearly Emission'!HB$101:'Yearly Emission'!HB103)</f>
        <v>0</v>
      </c>
      <c r="HF73">
        <f>SUM('Yearly Emission'!HC$101:'Yearly Emission'!HC103)</f>
        <v>0</v>
      </c>
      <c r="HG73">
        <f>SUM('Yearly Emission'!HD$101:'Yearly Emission'!HD103)</f>
        <v>0</v>
      </c>
      <c r="HH73">
        <f>SUM('Yearly Emission'!HE$101:'Yearly Emission'!HE103)</f>
        <v>0</v>
      </c>
      <c r="HI73">
        <f>SUM('Yearly Emission'!HF$101:'Yearly Emission'!HF103)</f>
        <v>0</v>
      </c>
      <c r="HJ73">
        <f>SUM('Yearly Emission'!HG$101:'Yearly Emission'!HG103)</f>
        <v>0</v>
      </c>
      <c r="HK73">
        <f>SUM('Yearly Emission'!HH$101:'Yearly Emission'!HH103)</f>
        <v>0</v>
      </c>
      <c r="HL73">
        <f>SUM('Yearly Emission'!HI$101:'Yearly Emission'!HI103)</f>
        <v>0</v>
      </c>
      <c r="HM73">
        <f>SUM('Yearly Emission'!HJ$101:'Yearly Emission'!HJ103)</f>
        <v>0</v>
      </c>
      <c r="HN73">
        <f>SUM('Yearly Emission'!HK$101:'Yearly Emission'!HK103)</f>
        <v>0</v>
      </c>
      <c r="HO73">
        <f>SUM('Yearly Emission'!HL$101:'Yearly Emission'!HL103)</f>
        <v>0</v>
      </c>
      <c r="HP73">
        <f>SUM('Yearly Emission'!HM$101:'Yearly Emission'!HM103)</f>
        <v>0</v>
      </c>
      <c r="HQ73">
        <f>SUM('Yearly Emission'!HN$101:'Yearly Emission'!HN103)</f>
        <v>0</v>
      </c>
      <c r="HR73">
        <f>SUM('Yearly Emission'!HO$101:'Yearly Emission'!HO103)</f>
        <v>0</v>
      </c>
      <c r="HS73">
        <f>SUM('Yearly Emission'!HP$101:'Yearly Emission'!HP103)</f>
        <v>0</v>
      </c>
      <c r="HT73">
        <f>SUM('Yearly Emission'!HQ$101:'Yearly Emission'!HQ103)</f>
        <v>0</v>
      </c>
      <c r="HV73">
        <f>SUM('Yearly Emission'!HS$101:'Yearly Emission'!HS103)</f>
        <v>0</v>
      </c>
      <c r="HW73">
        <f>SUM('Yearly Emission'!HT$101:'Yearly Emission'!HT103)</f>
        <v>0</v>
      </c>
      <c r="HX73">
        <f>SUM('Yearly Emission'!HU$101:'Yearly Emission'!HU103)</f>
        <v>0</v>
      </c>
      <c r="HY73">
        <f>SUM('Yearly Emission'!HV$101:'Yearly Emission'!HV103)</f>
        <v>0</v>
      </c>
      <c r="HZ73">
        <f>SUM('Yearly Emission'!HW$101:'Yearly Emission'!HW103)</f>
        <v>0</v>
      </c>
      <c r="IA73">
        <f>SUM('Yearly Emission'!HX$101:'Yearly Emission'!HX103)</f>
        <v>0</v>
      </c>
      <c r="IB73">
        <f>SUM('Yearly Emission'!HY$101:'Yearly Emission'!HY103)</f>
        <v>0</v>
      </c>
      <c r="IC73">
        <f>SUM('Yearly Emission'!HZ$101:'Yearly Emission'!HZ103)</f>
        <v>0</v>
      </c>
      <c r="ID73">
        <f>SUM('Yearly Emission'!IA$101:'Yearly Emission'!IA103)</f>
        <v>0</v>
      </c>
      <c r="IE73">
        <f>SUM('Yearly Emission'!IB$101:'Yearly Emission'!IB103)</f>
        <v>0</v>
      </c>
      <c r="IF73">
        <f>SUM('Yearly Emission'!IC$101:'Yearly Emission'!IC103)</f>
        <v>0</v>
      </c>
      <c r="IG73">
        <f>SUM('Yearly Emission'!ID$101:'Yearly Emission'!ID103)</f>
        <v>0</v>
      </c>
      <c r="IH73">
        <f>SUM('Yearly Emission'!IE$101:'Yearly Emission'!IE103)</f>
        <v>0</v>
      </c>
      <c r="II73">
        <f>SUM('Yearly Emission'!IF$101:'Yearly Emission'!IF103)</f>
        <v>0</v>
      </c>
      <c r="IJ73">
        <f>SUM('Yearly Emission'!IG$101:'Yearly Emission'!IG103)</f>
        <v>0</v>
      </c>
      <c r="IK73">
        <f>SUM('Yearly Emission'!IH$101:'Yearly Emission'!IH103)</f>
        <v>0</v>
      </c>
      <c r="IM73">
        <f>SUM('Yearly Emission'!IJ$101:'Yearly Emission'!IJ103)</f>
        <v>0</v>
      </c>
      <c r="IN73">
        <f>SUM('Yearly Emission'!IK$101:'Yearly Emission'!IK103)</f>
        <v>0</v>
      </c>
      <c r="IO73">
        <f>SUM('Yearly Emission'!IL$101:'Yearly Emission'!IL103)</f>
        <v>0</v>
      </c>
      <c r="IP73">
        <f>SUM('Yearly Emission'!IM$101:'Yearly Emission'!IM103)</f>
        <v>0</v>
      </c>
      <c r="IQ73">
        <f>SUM('Yearly Emission'!IN$101:'Yearly Emission'!IN103)</f>
        <v>0</v>
      </c>
      <c r="IR73">
        <f>SUM('Yearly Emission'!IO$101:'Yearly Emission'!IO103)</f>
        <v>0</v>
      </c>
      <c r="IS73">
        <f>SUM('Yearly Emission'!IP$101:'Yearly Emission'!IP103)</f>
        <v>0</v>
      </c>
      <c r="IT73">
        <f>SUM('Yearly Emission'!IQ$101:'Yearly Emission'!IQ103)</f>
        <v>0</v>
      </c>
      <c r="IU73">
        <f>SUM('Yearly Emission'!IR$101:'Yearly Emission'!IR103)</f>
        <v>0</v>
      </c>
      <c r="IV73">
        <f>SUM('Yearly Emission'!IS$101:'Yearly Emission'!IS103)</f>
        <v>0</v>
      </c>
      <c r="IW73">
        <f>SUM('Yearly Emission'!IT$101:'Yearly Emission'!IT103)</f>
        <v>0</v>
      </c>
      <c r="IX73">
        <f>SUM('Yearly Emission'!IU$101:'Yearly Emission'!IU103)</f>
        <v>0</v>
      </c>
      <c r="IY73">
        <f>SUM('Yearly Emission'!IV$101:'Yearly Emission'!IV103)</f>
        <v>0</v>
      </c>
      <c r="IZ73">
        <f>SUM('Yearly Emission'!IW$101:'Yearly Emission'!IW103)</f>
        <v>0</v>
      </c>
      <c r="JA73">
        <f>SUM('Yearly Emission'!IX$101:'Yearly Emission'!IX103)</f>
        <v>0</v>
      </c>
      <c r="JB73">
        <f>SUM('Yearly Emission'!IY$101:'Yearly Emission'!IY103)</f>
        <v>0</v>
      </c>
    </row>
    <row r="74" spans="1:262" x14ac:dyDescent="0.25">
      <c r="A74" t="s">
        <v>42</v>
      </c>
      <c r="B74" t="s">
        <v>43</v>
      </c>
      <c r="D74">
        <v>2023</v>
      </c>
      <c r="E74">
        <f>SUM('Yearly Emission'!B$101:'Yearly Emission'!B104)</f>
        <v>0</v>
      </c>
      <c r="F74">
        <f>SUM('Yearly Emission'!C$101:'Yearly Emission'!C104)</f>
        <v>0</v>
      </c>
      <c r="G74">
        <f>SUM('Yearly Emission'!D$101:'Yearly Emission'!D104)</f>
        <v>0</v>
      </c>
      <c r="H74">
        <f>SUM('Yearly Emission'!E$101:'Yearly Emission'!E104)</f>
        <v>0</v>
      </c>
      <c r="I74">
        <f>SUM('Yearly Emission'!F$101:'Yearly Emission'!F104)</f>
        <v>0</v>
      </c>
      <c r="J74">
        <f>SUM('Yearly Emission'!G$101:'Yearly Emission'!G104)</f>
        <v>0</v>
      </c>
      <c r="K74">
        <f>SUM('Yearly Emission'!H$101:'Yearly Emission'!H104)</f>
        <v>0</v>
      </c>
      <c r="L74">
        <f>SUM('Yearly Emission'!I$101:'Yearly Emission'!I104)</f>
        <v>0</v>
      </c>
      <c r="M74">
        <f>SUM('Yearly Emission'!J$101:'Yearly Emission'!J104)</f>
        <v>0</v>
      </c>
      <c r="N74">
        <f>SUM('Yearly Emission'!K$101:'Yearly Emission'!K104)</f>
        <v>0</v>
      </c>
      <c r="O74">
        <f>SUM('Yearly Emission'!L$101:'Yearly Emission'!L104)</f>
        <v>0</v>
      </c>
      <c r="P74">
        <f>SUM('Yearly Emission'!M$101:'Yearly Emission'!M104)</f>
        <v>0</v>
      </c>
      <c r="Q74">
        <f>SUM('Yearly Emission'!N$101:'Yearly Emission'!N104)</f>
        <v>0</v>
      </c>
      <c r="R74">
        <f>SUM('Yearly Emission'!O$101:'Yearly Emission'!O104)</f>
        <v>0</v>
      </c>
      <c r="S74">
        <f>SUM('Yearly Emission'!P$101:'Yearly Emission'!P104)</f>
        <v>0</v>
      </c>
      <c r="T74">
        <f>SUM('Yearly Emission'!Q$101:'Yearly Emission'!Q104)</f>
        <v>0</v>
      </c>
      <c r="V74">
        <f>SUM('Yearly Emission'!S$101:'Yearly Emission'!S104)</f>
        <v>0</v>
      </c>
      <c r="W74">
        <f>SUM('Yearly Emission'!T$101:'Yearly Emission'!T104)</f>
        <v>0</v>
      </c>
      <c r="X74">
        <f>SUM('Yearly Emission'!U$101:'Yearly Emission'!U104)</f>
        <v>0</v>
      </c>
      <c r="Y74">
        <f>SUM('Yearly Emission'!V$101:'Yearly Emission'!V104)</f>
        <v>0</v>
      </c>
      <c r="Z74">
        <f>SUM('Yearly Emission'!W$101:'Yearly Emission'!W104)</f>
        <v>0</v>
      </c>
      <c r="AA74">
        <f>SUM('Yearly Emission'!X$101:'Yearly Emission'!X104)</f>
        <v>0</v>
      </c>
      <c r="AB74">
        <f>SUM('Yearly Emission'!Y$101:'Yearly Emission'!Y104)</f>
        <v>0</v>
      </c>
      <c r="AC74">
        <f>SUM('Yearly Emission'!Z$101:'Yearly Emission'!Z104)</f>
        <v>0</v>
      </c>
      <c r="AD74">
        <f>SUM('Yearly Emission'!AA$101:'Yearly Emission'!AA104)</f>
        <v>0</v>
      </c>
      <c r="AE74">
        <f>SUM('Yearly Emission'!AB$101:'Yearly Emission'!AB104)</f>
        <v>0</v>
      </c>
      <c r="AF74">
        <f>SUM('Yearly Emission'!AC$101:'Yearly Emission'!AC104)</f>
        <v>0</v>
      </c>
      <c r="AG74">
        <f>SUM('Yearly Emission'!AD$101:'Yearly Emission'!AD104)</f>
        <v>0</v>
      </c>
      <c r="AH74">
        <f>SUM('Yearly Emission'!AE$101:'Yearly Emission'!AE104)</f>
        <v>0</v>
      </c>
      <c r="AI74">
        <f>SUM('Yearly Emission'!AF$101:'Yearly Emission'!AF104)</f>
        <v>0</v>
      </c>
      <c r="AJ74">
        <f>SUM('Yearly Emission'!AG$101:'Yearly Emission'!AG104)</f>
        <v>0</v>
      </c>
      <c r="AK74">
        <f>SUM('Yearly Emission'!AH$101:'Yearly Emission'!AH104)</f>
        <v>0</v>
      </c>
      <c r="AM74">
        <f>SUM('Yearly Emission'!AJ$101:'Yearly Emission'!AJ104)</f>
        <v>0</v>
      </c>
      <c r="AN74">
        <f>SUM('Yearly Emission'!AK$101:'Yearly Emission'!AK104)</f>
        <v>0</v>
      </c>
      <c r="AO74">
        <f>SUM('Yearly Emission'!AL$101:'Yearly Emission'!AL104)</f>
        <v>0</v>
      </c>
      <c r="AP74">
        <f>SUM('Yearly Emission'!AM$101:'Yearly Emission'!AM104)</f>
        <v>0</v>
      </c>
      <c r="AQ74">
        <f>SUM('Yearly Emission'!AN$101:'Yearly Emission'!AN104)</f>
        <v>0</v>
      </c>
      <c r="AR74">
        <f>SUM('Yearly Emission'!AO$101:'Yearly Emission'!AO104)</f>
        <v>0</v>
      </c>
      <c r="AS74">
        <f>SUM('Yearly Emission'!AP$101:'Yearly Emission'!AP104)</f>
        <v>0</v>
      </c>
      <c r="AT74">
        <f>SUM('Yearly Emission'!AQ$101:'Yearly Emission'!AQ104)</f>
        <v>0</v>
      </c>
      <c r="AU74">
        <f>SUM('Yearly Emission'!AR$101:'Yearly Emission'!AR104)</f>
        <v>0</v>
      </c>
      <c r="AV74">
        <f>SUM('Yearly Emission'!AS$101:'Yearly Emission'!AS104)</f>
        <v>0</v>
      </c>
      <c r="AW74">
        <f>SUM('Yearly Emission'!AT$101:'Yearly Emission'!AT104)</f>
        <v>0</v>
      </c>
      <c r="AX74">
        <f>SUM('Yearly Emission'!AU$101:'Yearly Emission'!AU104)</f>
        <v>0</v>
      </c>
      <c r="AY74">
        <f>SUM('Yearly Emission'!AV$101:'Yearly Emission'!AV104)</f>
        <v>0</v>
      </c>
      <c r="AZ74">
        <f>SUM('Yearly Emission'!AW$101:'Yearly Emission'!AW104)</f>
        <v>0</v>
      </c>
      <c r="BA74">
        <f>SUM('Yearly Emission'!AX$101:'Yearly Emission'!AX104)</f>
        <v>0</v>
      </c>
      <c r="BB74">
        <f>SUM('Yearly Emission'!AY$101:'Yearly Emission'!AY104)</f>
        <v>0</v>
      </c>
      <c r="BD74">
        <f>SUM('Yearly Emission'!BA$101:'Yearly Emission'!BA104)</f>
        <v>0</v>
      </c>
      <c r="BE74">
        <f>SUM('Yearly Emission'!BB$101:'Yearly Emission'!BB104)</f>
        <v>0</v>
      </c>
      <c r="BF74">
        <f>SUM('Yearly Emission'!BC$101:'Yearly Emission'!BC104)</f>
        <v>0</v>
      </c>
      <c r="BG74">
        <f>SUM('Yearly Emission'!BD$101:'Yearly Emission'!BD104)</f>
        <v>0</v>
      </c>
      <c r="BH74">
        <f>SUM('Yearly Emission'!BE$101:'Yearly Emission'!BE104)</f>
        <v>0</v>
      </c>
      <c r="BI74">
        <f>SUM('Yearly Emission'!BF$101:'Yearly Emission'!BF104)</f>
        <v>0</v>
      </c>
      <c r="BJ74">
        <f>SUM('Yearly Emission'!BG$101:'Yearly Emission'!BG104)</f>
        <v>0</v>
      </c>
      <c r="BK74">
        <f>SUM('Yearly Emission'!BH$101:'Yearly Emission'!BH104)</f>
        <v>0</v>
      </c>
      <c r="BL74">
        <f>SUM('Yearly Emission'!BI$101:'Yearly Emission'!BI104)</f>
        <v>0</v>
      </c>
      <c r="BM74">
        <f>SUM('Yearly Emission'!BJ$101:'Yearly Emission'!BJ104)</f>
        <v>0</v>
      </c>
      <c r="BN74">
        <f>SUM('Yearly Emission'!BK$101:'Yearly Emission'!BK104)</f>
        <v>0</v>
      </c>
      <c r="BO74">
        <f>SUM('Yearly Emission'!BL$101:'Yearly Emission'!BL104)</f>
        <v>0</v>
      </c>
      <c r="BP74">
        <f>SUM('Yearly Emission'!BM$101:'Yearly Emission'!BM104)</f>
        <v>0</v>
      </c>
      <c r="BQ74">
        <f>SUM('Yearly Emission'!BN$101:'Yearly Emission'!BN104)</f>
        <v>0</v>
      </c>
      <c r="BR74">
        <f>SUM('Yearly Emission'!BO$101:'Yearly Emission'!BO104)</f>
        <v>0</v>
      </c>
      <c r="BS74">
        <f>SUM('Yearly Emission'!BP$101:'Yearly Emission'!BP104)</f>
        <v>0</v>
      </c>
      <c r="BU74">
        <f>SUM('Yearly Emission'!BR$101:'Yearly Emission'!BR104)</f>
        <v>0</v>
      </c>
      <c r="BV74">
        <f>SUM('Yearly Emission'!BS$101:'Yearly Emission'!BS104)</f>
        <v>0</v>
      </c>
      <c r="BW74">
        <f>SUM('Yearly Emission'!BT$101:'Yearly Emission'!BT104)</f>
        <v>0</v>
      </c>
      <c r="BX74">
        <f>SUM('Yearly Emission'!BU$101:'Yearly Emission'!BU104)</f>
        <v>0</v>
      </c>
      <c r="BY74">
        <f>SUM('Yearly Emission'!BV$101:'Yearly Emission'!BV104)</f>
        <v>0</v>
      </c>
      <c r="BZ74">
        <f>SUM('Yearly Emission'!BW$101:'Yearly Emission'!BW104)</f>
        <v>0</v>
      </c>
      <c r="CA74">
        <f>SUM('Yearly Emission'!BX$101:'Yearly Emission'!BX104)</f>
        <v>0</v>
      </c>
      <c r="CB74">
        <f>SUM('Yearly Emission'!BY$101:'Yearly Emission'!BY104)</f>
        <v>0</v>
      </c>
      <c r="CC74">
        <f>SUM('Yearly Emission'!BZ$101:'Yearly Emission'!BZ104)</f>
        <v>0</v>
      </c>
      <c r="CD74">
        <f>SUM('Yearly Emission'!CA$101:'Yearly Emission'!CA104)</f>
        <v>0</v>
      </c>
      <c r="CE74">
        <f>SUM('Yearly Emission'!CB$101:'Yearly Emission'!CB104)</f>
        <v>0</v>
      </c>
      <c r="CF74">
        <f>SUM('Yearly Emission'!CC$101:'Yearly Emission'!CC104)</f>
        <v>0</v>
      </c>
      <c r="CG74">
        <f>SUM('Yearly Emission'!CD$101:'Yearly Emission'!CD104)</f>
        <v>0</v>
      </c>
      <c r="CH74">
        <f>SUM('Yearly Emission'!CE$101:'Yearly Emission'!CE104)</f>
        <v>0</v>
      </c>
      <c r="CI74">
        <f>SUM('Yearly Emission'!CF$101:'Yearly Emission'!CF104)</f>
        <v>0</v>
      </c>
      <c r="CJ74">
        <f>SUM('Yearly Emission'!CG$101:'Yearly Emission'!CG104)</f>
        <v>0</v>
      </c>
      <c r="CM74">
        <f>SUM('Yearly Emission'!CJ$101:'Yearly Emission'!CJ104)</f>
        <v>8086</v>
      </c>
      <c r="CN74">
        <f>SUM('Yearly Emission'!CK$101:'Yearly Emission'!CK104)</f>
        <v>0</v>
      </c>
      <c r="CO74">
        <f>SUM('Yearly Emission'!CL$101:'Yearly Emission'!CL104)</f>
        <v>0</v>
      </c>
      <c r="CP74">
        <f>SUM('Yearly Emission'!CM$101:'Yearly Emission'!CM104)</f>
        <v>0</v>
      </c>
      <c r="CQ74">
        <f>SUM('Yearly Emission'!CN$101:'Yearly Emission'!CN104)</f>
        <v>0</v>
      </c>
      <c r="CR74">
        <f>SUM('Yearly Emission'!CO$101:'Yearly Emission'!CO104)</f>
        <v>0</v>
      </c>
      <c r="CS74">
        <f>SUM('Yearly Emission'!CP$101:'Yearly Emission'!CP104)</f>
        <v>0</v>
      </c>
      <c r="CT74">
        <f>SUM('Yearly Emission'!CQ$101:'Yearly Emission'!CQ104)</f>
        <v>0</v>
      </c>
      <c r="CU74">
        <f>SUM('Yearly Emission'!CR$101:'Yearly Emission'!CR104)</f>
        <v>0</v>
      </c>
      <c r="CV74">
        <f>SUM('Yearly Emission'!CS$101:'Yearly Emission'!CS104)</f>
        <v>0</v>
      </c>
      <c r="CW74">
        <f>SUM('Yearly Emission'!CT$101:'Yearly Emission'!CT104)</f>
        <v>0</v>
      </c>
      <c r="CX74">
        <f>SUM('Yearly Emission'!CU$101:'Yearly Emission'!CU104)</f>
        <v>0</v>
      </c>
      <c r="CY74">
        <f>SUM('Yearly Emission'!CV$101:'Yearly Emission'!CV104)</f>
        <v>0</v>
      </c>
      <c r="CZ74">
        <f>SUM('Yearly Emission'!CW$101:'Yearly Emission'!CW104)</f>
        <v>0</v>
      </c>
      <c r="DA74">
        <f>SUM('Yearly Emission'!CX$101:'Yearly Emission'!CX104)</f>
        <v>0</v>
      </c>
      <c r="DB74">
        <f>SUM('Yearly Emission'!CY$101:'Yearly Emission'!CY104)</f>
        <v>0</v>
      </c>
      <c r="DC74">
        <f>SUM('Yearly Emission'!CZ$101:'Yearly Emission'!CZ104)</f>
        <v>0</v>
      </c>
      <c r="DE74">
        <f>SUM('Yearly Emission'!DB$101:'Yearly Emission'!DB104)</f>
        <v>0</v>
      </c>
      <c r="DF74">
        <f>SUM('Yearly Emission'!DC$101:'Yearly Emission'!DC104)</f>
        <v>0</v>
      </c>
      <c r="DG74">
        <f>SUM('Yearly Emission'!DD$101:'Yearly Emission'!DD104)</f>
        <v>0</v>
      </c>
      <c r="DH74">
        <f>SUM('Yearly Emission'!DE$101:'Yearly Emission'!DE104)</f>
        <v>0</v>
      </c>
      <c r="DI74">
        <f>SUM('Yearly Emission'!DF$101:'Yearly Emission'!DF104)</f>
        <v>0</v>
      </c>
      <c r="DJ74">
        <f>SUM('Yearly Emission'!DG$101:'Yearly Emission'!DG104)</f>
        <v>0</v>
      </c>
      <c r="DK74">
        <f>SUM('Yearly Emission'!DH$101:'Yearly Emission'!DH104)</f>
        <v>0</v>
      </c>
      <c r="DL74">
        <f>SUM('Yearly Emission'!DI$101:'Yearly Emission'!DI104)</f>
        <v>0</v>
      </c>
      <c r="DM74">
        <f>SUM('Yearly Emission'!DJ$101:'Yearly Emission'!DJ104)</f>
        <v>0</v>
      </c>
      <c r="DN74">
        <f>SUM('Yearly Emission'!DK$101:'Yearly Emission'!DK104)</f>
        <v>0</v>
      </c>
      <c r="DO74">
        <f>SUM('Yearly Emission'!DL$101:'Yearly Emission'!DL104)</f>
        <v>0</v>
      </c>
      <c r="DP74">
        <f>SUM('Yearly Emission'!DM$101:'Yearly Emission'!DM104)</f>
        <v>0</v>
      </c>
      <c r="DQ74">
        <f>SUM('Yearly Emission'!DN$101:'Yearly Emission'!DN104)</f>
        <v>0</v>
      </c>
      <c r="DR74">
        <f>SUM('Yearly Emission'!DO$101:'Yearly Emission'!DO104)</f>
        <v>0</v>
      </c>
      <c r="DS74">
        <f>SUM('Yearly Emission'!DP$101:'Yearly Emission'!DP104)</f>
        <v>0</v>
      </c>
      <c r="DT74">
        <f>SUM('Yearly Emission'!DQ$101:'Yearly Emission'!DQ104)</f>
        <v>0</v>
      </c>
      <c r="DV74">
        <f>SUM('Yearly Emission'!DS$101:'Yearly Emission'!DS104)</f>
        <v>0</v>
      </c>
      <c r="DW74">
        <f>SUM('Yearly Emission'!DT$101:'Yearly Emission'!DT104)</f>
        <v>0</v>
      </c>
      <c r="DX74">
        <f>SUM('Yearly Emission'!DU$101:'Yearly Emission'!DU104)</f>
        <v>0</v>
      </c>
      <c r="DY74">
        <f>SUM('Yearly Emission'!DV$101:'Yearly Emission'!DV104)</f>
        <v>0</v>
      </c>
      <c r="DZ74">
        <f>SUM('Yearly Emission'!DW$101:'Yearly Emission'!DW104)</f>
        <v>0</v>
      </c>
      <c r="EA74">
        <f>SUM('Yearly Emission'!DX$101:'Yearly Emission'!DX104)</f>
        <v>0</v>
      </c>
      <c r="EB74">
        <f>SUM('Yearly Emission'!DY$101:'Yearly Emission'!DY104)</f>
        <v>0</v>
      </c>
      <c r="EC74">
        <f>SUM('Yearly Emission'!DZ$101:'Yearly Emission'!DZ104)</f>
        <v>0</v>
      </c>
      <c r="ED74">
        <f>SUM('Yearly Emission'!EA$101:'Yearly Emission'!EA104)</f>
        <v>0</v>
      </c>
      <c r="EE74">
        <f>SUM('Yearly Emission'!EB$101:'Yearly Emission'!EB104)</f>
        <v>0</v>
      </c>
      <c r="EF74">
        <f>SUM('Yearly Emission'!EC$101:'Yearly Emission'!EC104)</f>
        <v>0</v>
      </c>
      <c r="EG74">
        <f>SUM('Yearly Emission'!ED$101:'Yearly Emission'!ED104)</f>
        <v>0</v>
      </c>
      <c r="EH74">
        <f>SUM('Yearly Emission'!EE$101:'Yearly Emission'!EE104)</f>
        <v>0</v>
      </c>
      <c r="EI74">
        <f>SUM('Yearly Emission'!EF$101:'Yearly Emission'!EF104)</f>
        <v>0</v>
      </c>
      <c r="EJ74">
        <f>SUM('Yearly Emission'!EG$101:'Yearly Emission'!EG104)</f>
        <v>0</v>
      </c>
      <c r="EK74">
        <f>SUM('Yearly Emission'!EH$101:'Yearly Emission'!EH104)</f>
        <v>0</v>
      </c>
      <c r="EM74">
        <f>SUM('Yearly Emission'!EJ$101:'Yearly Emission'!EJ104)</f>
        <v>0</v>
      </c>
      <c r="EN74">
        <f>SUM('Yearly Emission'!EK$101:'Yearly Emission'!EK104)</f>
        <v>0</v>
      </c>
      <c r="EO74">
        <f>SUM('Yearly Emission'!EL$101:'Yearly Emission'!EL104)</f>
        <v>0</v>
      </c>
      <c r="EP74">
        <f>SUM('Yearly Emission'!EM$101:'Yearly Emission'!EM104)</f>
        <v>0</v>
      </c>
      <c r="EQ74">
        <f>SUM('Yearly Emission'!EN$101:'Yearly Emission'!EN104)</f>
        <v>0</v>
      </c>
      <c r="ER74">
        <f>SUM('Yearly Emission'!EO$101:'Yearly Emission'!EO104)</f>
        <v>0</v>
      </c>
      <c r="ES74">
        <f>SUM('Yearly Emission'!EP$101:'Yearly Emission'!EP104)</f>
        <v>0</v>
      </c>
      <c r="ET74">
        <f>SUM('Yearly Emission'!EQ$101:'Yearly Emission'!EQ104)</f>
        <v>0</v>
      </c>
      <c r="EU74">
        <f>SUM('Yearly Emission'!ER$101:'Yearly Emission'!ER104)</f>
        <v>0</v>
      </c>
      <c r="EV74">
        <f>SUM('Yearly Emission'!ES$101:'Yearly Emission'!ES104)</f>
        <v>0</v>
      </c>
      <c r="EW74">
        <f>SUM('Yearly Emission'!ET$101:'Yearly Emission'!ET104)</f>
        <v>0</v>
      </c>
      <c r="EX74">
        <f>SUM('Yearly Emission'!EU$101:'Yearly Emission'!EU104)</f>
        <v>0</v>
      </c>
      <c r="EY74">
        <f>SUM('Yearly Emission'!EV$101:'Yearly Emission'!EV104)</f>
        <v>0</v>
      </c>
      <c r="EZ74">
        <f>SUM('Yearly Emission'!EW$101:'Yearly Emission'!EW104)</f>
        <v>0</v>
      </c>
      <c r="FA74">
        <f>SUM('Yearly Emission'!EX$101:'Yearly Emission'!EX104)</f>
        <v>0</v>
      </c>
      <c r="FB74">
        <f>SUM('Yearly Emission'!EY$101:'Yearly Emission'!EY104)</f>
        <v>0</v>
      </c>
      <c r="FD74">
        <f>SUM('Yearly Emission'!FA$101:'Yearly Emission'!FA104)</f>
        <v>0</v>
      </c>
      <c r="FE74">
        <f>SUM('Yearly Emission'!FB$101:'Yearly Emission'!FB104)</f>
        <v>0</v>
      </c>
      <c r="FF74">
        <f>SUM('Yearly Emission'!FC$101:'Yearly Emission'!FC104)</f>
        <v>0</v>
      </c>
      <c r="FG74">
        <f>SUM('Yearly Emission'!FD$101:'Yearly Emission'!FD104)</f>
        <v>0</v>
      </c>
      <c r="FH74">
        <f>SUM('Yearly Emission'!FE$101:'Yearly Emission'!FE104)</f>
        <v>0</v>
      </c>
      <c r="FI74">
        <f>SUM('Yearly Emission'!FF$101:'Yearly Emission'!FF104)</f>
        <v>0</v>
      </c>
      <c r="FJ74">
        <f>SUM('Yearly Emission'!FG$101:'Yearly Emission'!FG104)</f>
        <v>0</v>
      </c>
      <c r="FK74">
        <f>SUM('Yearly Emission'!FH$101:'Yearly Emission'!FH104)</f>
        <v>0</v>
      </c>
      <c r="FL74">
        <f>SUM('Yearly Emission'!FI$101:'Yearly Emission'!FI104)</f>
        <v>0</v>
      </c>
      <c r="FM74">
        <f>SUM('Yearly Emission'!FJ$101:'Yearly Emission'!FJ104)</f>
        <v>0</v>
      </c>
      <c r="FN74">
        <f>SUM('Yearly Emission'!FK$101:'Yearly Emission'!FK104)</f>
        <v>0</v>
      </c>
      <c r="FO74">
        <f>SUM('Yearly Emission'!FL$101:'Yearly Emission'!FL104)</f>
        <v>0</v>
      </c>
      <c r="FP74">
        <f>SUM('Yearly Emission'!FM$101:'Yearly Emission'!FM104)</f>
        <v>0</v>
      </c>
      <c r="FQ74">
        <f>SUM('Yearly Emission'!FN$101:'Yearly Emission'!FN104)</f>
        <v>0</v>
      </c>
      <c r="FR74">
        <f>SUM('Yearly Emission'!FO$101:'Yearly Emission'!FO104)</f>
        <v>0</v>
      </c>
      <c r="FS74">
        <f>SUM('Yearly Emission'!FP$101:'Yearly Emission'!FP104)</f>
        <v>0</v>
      </c>
      <c r="FV74">
        <f>SUM('Yearly Emission'!FS$101:'Yearly Emission'!FS104)</f>
        <v>8086</v>
      </c>
      <c r="FW74">
        <f>SUM('Yearly Emission'!FT$101:'Yearly Emission'!FT104)</f>
        <v>0</v>
      </c>
      <c r="FX74">
        <f>SUM('Yearly Emission'!FU$101:'Yearly Emission'!FU104)</f>
        <v>0</v>
      </c>
      <c r="FY74">
        <f>SUM('Yearly Emission'!FV$101:'Yearly Emission'!FV104)</f>
        <v>0</v>
      </c>
      <c r="FZ74">
        <f>SUM('Yearly Emission'!FW$101:'Yearly Emission'!FW104)</f>
        <v>0</v>
      </c>
      <c r="GA74">
        <f>SUM('Yearly Emission'!FX$101:'Yearly Emission'!FX104)</f>
        <v>0</v>
      </c>
      <c r="GB74">
        <f>SUM('Yearly Emission'!FY$101:'Yearly Emission'!FY104)</f>
        <v>0</v>
      </c>
      <c r="GC74">
        <f>SUM('Yearly Emission'!FZ$101:'Yearly Emission'!FZ104)</f>
        <v>0</v>
      </c>
      <c r="GD74">
        <f>SUM('Yearly Emission'!GA$101:'Yearly Emission'!GA104)</f>
        <v>0</v>
      </c>
      <c r="GE74">
        <f>SUM('Yearly Emission'!GB$101:'Yearly Emission'!GB104)</f>
        <v>0</v>
      </c>
      <c r="GF74">
        <f>SUM('Yearly Emission'!GC$101:'Yearly Emission'!GC104)</f>
        <v>0</v>
      </c>
      <c r="GG74">
        <f>SUM('Yearly Emission'!GD$101:'Yearly Emission'!GD104)</f>
        <v>0</v>
      </c>
      <c r="GH74">
        <f>SUM('Yearly Emission'!GE$101:'Yearly Emission'!GE104)</f>
        <v>0</v>
      </c>
      <c r="GI74">
        <f>SUM('Yearly Emission'!GF$101:'Yearly Emission'!GF104)</f>
        <v>0</v>
      </c>
      <c r="GJ74">
        <f>SUM('Yearly Emission'!GG$101:'Yearly Emission'!GG104)</f>
        <v>0</v>
      </c>
      <c r="GK74">
        <f>SUM('Yearly Emission'!GH$101:'Yearly Emission'!GH104)</f>
        <v>0</v>
      </c>
      <c r="GL74">
        <f>SUM('Yearly Emission'!GI$101:'Yearly Emission'!GI104)</f>
        <v>0</v>
      </c>
      <c r="GN74">
        <f>SUM('Yearly Emission'!GK$101:'Yearly Emission'!GK104)</f>
        <v>0</v>
      </c>
      <c r="GO74">
        <f>SUM('Yearly Emission'!GL$101:'Yearly Emission'!GL104)</f>
        <v>0</v>
      </c>
      <c r="GP74">
        <f>SUM('Yearly Emission'!GM$101:'Yearly Emission'!GM104)</f>
        <v>0</v>
      </c>
      <c r="GQ74">
        <f>SUM('Yearly Emission'!GN$101:'Yearly Emission'!GN104)</f>
        <v>0</v>
      </c>
      <c r="GR74">
        <f>SUM('Yearly Emission'!GO$101:'Yearly Emission'!GO104)</f>
        <v>0</v>
      </c>
      <c r="GS74">
        <f>SUM('Yearly Emission'!GP$101:'Yearly Emission'!GP104)</f>
        <v>0</v>
      </c>
      <c r="GT74">
        <f>SUM('Yearly Emission'!GQ$101:'Yearly Emission'!GQ104)</f>
        <v>0</v>
      </c>
      <c r="GU74">
        <f>SUM('Yearly Emission'!GR$101:'Yearly Emission'!GR104)</f>
        <v>0</v>
      </c>
      <c r="GV74">
        <f>SUM('Yearly Emission'!GS$101:'Yearly Emission'!GS104)</f>
        <v>0</v>
      </c>
      <c r="GW74">
        <f>SUM('Yearly Emission'!GT$101:'Yearly Emission'!GT104)</f>
        <v>0</v>
      </c>
      <c r="GX74">
        <f>SUM('Yearly Emission'!GU$101:'Yearly Emission'!GU104)</f>
        <v>0</v>
      </c>
      <c r="GY74">
        <f>SUM('Yearly Emission'!GV$101:'Yearly Emission'!GV104)</f>
        <v>0</v>
      </c>
      <c r="GZ74">
        <f>SUM('Yearly Emission'!GW$101:'Yearly Emission'!GW104)</f>
        <v>0</v>
      </c>
      <c r="HA74">
        <f>SUM('Yearly Emission'!GX$101:'Yearly Emission'!GX104)</f>
        <v>0</v>
      </c>
      <c r="HB74">
        <f>SUM('Yearly Emission'!GY$101:'Yearly Emission'!GY104)</f>
        <v>0</v>
      </c>
      <c r="HC74">
        <f>SUM('Yearly Emission'!GZ$101:'Yearly Emission'!GZ104)</f>
        <v>0</v>
      </c>
      <c r="HE74">
        <f>SUM('Yearly Emission'!HB$101:'Yearly Emission'!HB104)</f>
        <v>0</v>
      </c>
      <c r="HF74">
        <f>SUM('Yearly Emission'!HC$101:'Yearly Emission'!HC104)</f>
        <v>0</v>
      </c>
      <c r="HG74">
        <f>SUM('Yearly Emission'!HD$101:'Yearly Emission'!HD104)</f>
        <v>0</v>
      </c>
      <c r="HH74">
        <f>SUM('Yearly Emission'!HE$101:'Yearly Emission'!HE104)</f>
        <v>0</v>
      </c>
      <c r="HI74">
        <f>SUM('Yearly Emission'!HF$101:'Yearly Emission'!HF104)</f>
        <v>0</v>
      </c>
      <c r="HJ74">
        <f>SUM('Yearly Emission'!HG$101:'Yearly Emission'!HG104)</f>
        <v>0</v>
      </c>
      <c r="HK74">
        <f>SUM('Yearly Emission'!HH$101:'Yearly Emission'!HH104)</f>
        <v>0</v>
      </c>
      <c r="HL74">
        <f>SUM('Yearly Emission'!HI$101:'Yearly Emission'!HI104)</f>
        <v>0</v>
      </c>
      <c r="HM74">
        <f>SUM('Yearly Emission'!HJ$101:'Yearly Emission'!HJ104)</f>
        <v>0</v>
      </c>
      <c r="HN74">
        <f>SUM('Yearly Emission'!HK$101:'Yearly Emission'!HK104)</f>
        <v>0</v>
      </c>
      <c r="HO74">
        <f>SUM('Yearly Emission'!HL$101:'Yearly Emission'!HL104)</f>
        <v>0</v>
      </c>
      <c r="HP74">
        <f>SUM('Yearly Emission'!HM$101:'Yearly Emission'!HM104)</f>
        <v>0</v>
      </c>
      <c r="HQ74">
        <f>SUM('Yearly Emission'!HN$101:'Yearly Emission'!HN104)</f>
        <v>0</v>
      </c>
      <c r="HR74">
        <f>SUM('Yearly Emission'!HO$101:'Yearly Emission'!HO104)</f>
        <v>0</v>
      </c>
      <c r="HS74">
        <f>SUM('Yearly Emission'!HP$101:'Yearly Emission'!HP104)</f>
        <v>0</v>
      </c>
      <c r="HT74">
        <f>SUM('Yearly Emission'!HQ$101:'Yearly Emission'!HQ104)</f>
        <v>0</v>
      </c>
      <c r="HV74">
        <f>SUM('Yearly Emission'!HS$101:'Yearly Emission'!HS104)</f>
        <v>0</v>
      </c>
      <c r="HW74">
        <f>SUM('Yearly Emission'!HT$101:'Yearly Emission'!HT104)</f>
        <v>0</v>
      </c>
      <c r="HX74">
        <f>SUM('Yearly Emission'!HU$101:'Yearly Emission'!HU104)</f>
        <v>0</v>
      </c>
      <c r="HY74">
        <f>SUM('Yearly Emission'!HV$101:'Yearly Emission'!HV104)</f>
        <v>0</v>
      </c>
      <c r="HZ74">
        <f>SUM('Yearly Emission'!HW$101:'Yearly Emission'!HW104)</f>
        <v>0</v>
      </c>
      <c r="IA74">
        <f>SUM('Yearly Emission'!HX$101:'Yearly Emission'!HX104)</f>
        <v>0</v>
      </c>
      <c r="IB74">
        <f>SUM('Yearly Emission'!HY$101:'Yearly Emission'!HY104)</f>
        <v>0</v>
      </c>
      <c r="IC74">
        <f>SUM('Yearly Emission'!HZ$101:'Yearly Emission'!HZ104)</f>
        <v>0</v>
      </c>
      <c r="ID74">
        <f>SUM('Yearly Emission'!IA$101:'Yearly Emission'!IA104)</f>
        <v>0</v>
      </c>
      <c r="IE74">
        <f>SUM('Yearly Emission'!IB$101:'Yearly Emission'!IB104)</f>
        <v>0</v>
      </c>
      <c r="IF74">
        <f>SUM('Yearly Emission'!IC$101:'Yearly Emission'!IC104)</f>
        <v>0</v>
      </c>
      <c r="IG74">
        <f>SUM('Yearly Emission'!ID$101:'Yearly Emission'!ID104)</f>
        <v>0</v>
      </c>
      <c r="IH74">
        <f>SUM('Yearly Emission'!IE$101:'Yearly Emission'!IE104)</f>
        <v>0</v>
      </c>
      <c r="II74">
        <f>SUM('Yearly Emission'!IF$101:'Yearly Emission'!IF104)</f>
        <v>0</v>
      </c>
      <c r="IJ74">
        <f>SUM('Yearly Emission'!IG$101:'Yearly Emission'!IG104)</f>
        <v>0</v>
      </c>
      <c r="IK74">
        <f>SUM('Yearly Emission'!IH$101:'Yearly Emission'!IH104)</f>
        <v>0</v>
      </c>
      <c r="IM74">
        <f>SUM('Yearly Emission'!IJ$101:'Yearly Emission'!IJ104)</f>
        <v>0</v>
      </c>
      <c r="IN74">
        <f>SUM('Yearly Emission'!IK$101:'Yearly Emission'!IK104)</f>
        <v>0</v>
      </c>
      <c r="IO74">
        <f>SUM('Yearly Emission'!IL$101:'Yearly Emission'!IL104)</f>
        <v>0</v>
      </c>
      <c r="IP74">
        <f>SUM('Yearly Emission'!IM$101:'Yearly Emission'!IM104)</f>
        <v>0</v>
      </c>
      <c r="IQ74">
        <f>SUM('Yearly Emission'!IN$101:'Yearly Emission'!IN104)</f>
        <v>0</v>
      </c>
      <c r="IR74">
        <f>SUM('Yearly Emission'!IO$101:'Yearly Emission'!IO104)</f>
        <v>0</v>
      </c>
      <c r="IS74">
        <f>SUM('Yearly Emission'!IP$101:'Yearly Emission'!IP104)</f>
        <v>0</v>
      </c>
      <c r="IT74">
        <f>SUM('Yearly Emission'!IQ$101:'Yearly Emission'!IQ104)</f>
        <v>0</v>
      </c>
      <c r="IU74">
        <f>SUM('Yearly Emission'!IR$101:'Yearly Emission'!IR104)</f>
        <v>0</v>
      </c>
      <c r="IV74">
        <f>SUM('Yearly Emission'!IS$101:'Yearly Emission'!IS104)</f>
        <v>0</v>
      </c>
      <c r="IW74">
        <f>SUM('Yearly Emission'!IT$101:'Yearly Emission'!IT104)</f>
        <v>0</v>
      </c>
      <c r="IX74">
        <f>SUM('Yearly Emission'!IU$101:'Yearly Emission'!IU104)</f>
        <v>0</v>
      </c>
      <c r="IY74">
        <f>SUM('Yearly Emission'!IV$101:'Yearly Emission'!IV104)</f>
        <v>0</v>
      </c>
      <c r="IZ74">
        <f>SUM('Yearly Emission'!IW$101:'Yearly Emission'!IW104)</f>
        <v>0</v>
      </c>
      <c r="JA74">
        <f>SUM('Yearly Emission'!IX$101:'Yearly Emission'!IX104)</f>
        <v>0</v>
      </c>
      <c r="JB74">
        <f>SUM('Yearly Emission'!IY$101:'Yearly Emission'!IY104)</f>
        <v>0</v>
      </c>
    </row>
    <row r="75" spans="1:262" x14ac:dyDescent="0.25">
      <c r="A75">
        <v>2030</v>
      </c>
      <c r="B75" t="s">
        <v>44</v>
      </c>
      <c r="D75">
        <v>2024</v>
      </c>
      <c r="E75">
        <f>SUM('Yearly Emission'!B$101:'Yearly Emission'!B105)</f>
        <v>0</v>
      </c>
      <c r="F75">
        <f>SUM('Yearly Emission'!C$101:'Yearly Emission'!C105)</f>
        <v>0</v>
      </c>
      <c r="G75">
        <f>SUM('Yearly Emission'!D$101:'Yearly Emission'!D105)</f>
        <v>0</v>
      </c>
      <c r="H75">
        <f>SUM('Yearly Emission'!E$101:'Yearly Emission'!E105)</f>
        <v>0</v>
      </c>
      <c r="I75">
        <f>SUM('Yearly Emission'!F$101:'Yearly Emission'!F105)</f>
        <v>0</v>
      </c>
      <c r="J75">
        <f>SUM('Yearly Emission'!G$101:'Yearly Emission'!G105)</f>
        <v>0</v>
      </c>
      <c r="K75">
        <f>SUM('Yearly Emission'!H$101:'Yearly Emission'!H105)</f>
        <v>0</v>
      </c>
      <c r="L75">
        <f>SUM('Yearly Emission'!I$101:'Yearly Emission'!I105)</f>
        <v>0</v>
      </c>
      <c r="M75">
        <f>SUM('Yearly Emission'!J$101:'Yearly Emission'!J105)</f>
        <v>0</v>
      </c>
      <c r="N75">
        <f>SUM('Yearly Emission'!K$101:'Yearly Emission'!K105)</f>
        <v>0</v>
      </c>
      <c r="O75">
        <f>SUM('Yearly Emission'!L$101:'Yearly Emission'!L105)</f>
        <v>0</v>
      </c>
      <c r="P75">
        <f>SUM('Yearly Emission'!M$101:'Yearly Emission'!M105)</f>
        <v>0</v>
      </c>
      <c r="Q75">
        <f>SUM('Yearly Emission'!N$101:'Yearly Emission'!N105)</f>
        <v>0</v>
      </c>
      <c r="R75">
        <f>SUM('Yearly Emission'!O$101:'Yearly Emission'!O105)</f>
        <v>0</v>
      </c>
      <c r="S75">
        <f>SUM('Yearly Emission'!P$101:'Yearly Emission'!P105)</f>
        <v>0</v>
      </c>
      <c r="T75">
        <f>SUM('Yearly Emission'!Q$101:'Yearly Emission'!Q105)</f>
        <v>0</v>
      </c>
      <c r="V75">
        <f>SUM('Yearly Emission'!S$101:'Yearly Emission'!S105)</f>
        <v>0</v>
      </c>
      <c r="W75">
        <f>SUM('Yearly Emission'!T$101:'Yearly Emission'!T105)</f>
        <v>0</v>
      </c>
      <c r="X75">
        <f>SUM('Yearly Emission'!U$101:'Yearly Emission'!U105)</f>
        <v>0</v>
      </c>
      <c r="Y75">
        <f>SUM('Yearly Emission'!V$101:'Yearly Emission'!V105)</f>
        <v>0</v>
      </c>
      <c r="Z75">
        <f>SUM('Yearly Emission'!W$101:'Yearly Emission'!W105)</f>
        <v>0</v>
      </c>
      <c r="AA75">
        <f>SUM('Yearly Emission'!X$101:'Yearly Emission'!X105)</f>
        <v>0</v>
      </c>
      <c r="AB75">
        <f>SUM('Yearly Emission'!Y$101:'Yearly Emission'!Y105)</f>
        <v>0</v>
      </c>
      <c r="AC75">
        <f>SUM('Yearly Emission'!Z$101:'Yearly Emission'!Z105)</f>
        <v>0</v>
      </c>
      <c r="AD75">
        <f>SUM('Yearly Emission'!AA$101:'Yearly Emission'!AA105)</f>
        <v>0</v>
      </c>
      <c r="AE75">
        <f>SUM('Yearly Emission'!AB$101:'Yearly Emission'!AB105)</f>
        <v>0</v>
      </c>
      <c r="AF75">
        <f>SUM('Yearly Emission'!AC$101:'Yearly Emission'!AC105)</f>
        <v>0</v>
      </c>
      <c r="AG75">
        <f>SUM('Yearly Emission'!AD$101:'Yearly Emission'!AD105)</f>
        <v>0</v>
      </c>
      <c r="AH75">
        <f>SUM('Yearly Emission'!AE$101:'Yearly Emission'!AE105)</f>
        <v>0</v>
      </c>
      <c r="AI75">
        <f>SUM('Yearly Emission'!AF$101:'Yearly Emission'!AF105)</f>
        <v>0</v>
      </c>
      <c r="AJ75">
        <f>SUM('Yearly Emission'!AG$101:'Yearly Emission'!AG105)</f>
        <v>0</v>
      </c>
      <c r="AK75">
        <f>SUM('Yearly Emission'!AH$101:'Yearly Emission'!AH105)</f>
        <v>0</v>
      </c>
      <c r="AM75">
        <f>SUM('Yearly Emission'!AJ$101:'Yearly Emission'!AJ105)</f>
        <v>0</v>
      </c>
      <c r="AN75">
        <f>SUM('Yearly Emission'!AK$101:'Yearly Emission'!AK105)</f>
        <v>0</v>
      </c>
      <c r="AO75">
        <f>SUM('Yearly Emission'!AL$101:'Yearly Emission'!AL105)</f>
        <v>0</v>
      </c>
      <c r="AP75">
        <f>SUM('Yearly Emission'!AM$101:'Yearly Emission'!AM105)</f>
        <v>0</v>
      </c>
      <c r="AQ75">
        <f>SUM('Yearly Emission'!AN$101:'Yearly Emission'!AN105)</f>
        <v>0</v>
      </c>
      <c r="AR75">
        <f>SUM('Yearly Emission'!AO$101:'Yearly Emission'!AO105)</f>
        <v>0</v>
      </c>
      <c r="AS75">
        <f>SUM('Yearly Emission'!AP$101:'Yearly Emission'!AP105)</f>
        <v>0</v>
      </c>
      <c r="AT75">
        <f>SUM('Yearly Emission'!AQ$101:'Yearly Emission'!AQ105)</f>
        <v>0</v>
      </c>
      <c r="AU75">
        <f>SUM('Yearly Emission'!AR$101:'Yearly Emission'!AR105)</f>
        <v>0</v>
      </c>
      <c r="AV75">
        <f>SUM('Yearly Emission'!AS$101:'Yearly Emission'!AS105)</f>
        <v>0</v>
      </c>
      <c r="AW75">
        <f>SUM('Yearly Emission'!AT$101:'Yearly Emission'!AT105)</f>
        <v>0</v>
      </c>
      <c r="AX75">
        <f>SUM('Yearly Emission'!AU$101:'Yearly Emission'!AU105)</f>
        <v>0</v>
      </c>
      <c r="AY75">
        <f>SUM('Yearly Emission'!AV$101:'Yearly Emission'!AV105)</f>
        <v>0</v>
      </c>
      <c r="AZ75">
        <f>SUM('Yearly Emission'!AW$101:'Yearly Emission'!AW105)</f>
        <v>0</v>
      </c>
      <c r="BA75">
        <f>SUM('Yearly Emission'!AX$101:'Yearly Emission'!AX105)</f>
        <v>0</v>
      </c>
      <c r="BB75">
        <f>SUM('Yearly Emission'!AY$101:'Yearly Emission'!AY105)</f>
        <v>0</v>
      </c>
      <c r="BD75">
        <f>SUM('Yearly Emission'!BA$101:'Yearly Emission'!BA105)</f>
        <v>0</v>
      </c>
      <c r="BE75">
        <f>SUM('Yearly Emission'!BB$101:'Yearly Emission'!BB105)</f>
        <v>0</v>
      </c>
      <c r="BF75">
        <f>SUM('Yearly Emission'!BC$101:'Yearly Emission'!BC105)</f>
        <v>0</v>
      </c>
      <c r="BG75">
        <f>SUM('Yearly Emission'!BD$101:'Yearly Emission'!BD105)</f>
        <v>0</v>
      </c>
      <c r="BH75">
        <f>SUM('Yearly Emission'!BE$101:'Yearly Emission'!BE105)</f>
        <v>0</v>
      </c>
      <c r="BI75">
        <f>SUM('Yearly Emission'!BF$101:'Yearly Emission'!BF105)</f>
        <v>0</v>
      </c>
      <c r="BJ75">
        <f>SUM('Yearly Emission'!BG$101:'Yearly Emission'!BG105)</f>
        <v>0</v>
      </c>
      <c r="BK75">
        <f>SUM('Yearly Emission'!BH$101:'Yearly Emission'!BH105)</f>
        <v>0</v>
      </c>
      <c r="BL75">
        <f>SUM('Yearly Emission'!BI$101:'Yearly Emission'!BI105)</f>
        <v>0</v>
      </c>
      <c r="BM75">
        <f>SUM('Yearly Emission'!BJ$101:'Yearly Emission'!BJ105)</f>
        <v>0</v>
      </c>
      <c r="BN75">
        <f>SUM('Yearly Emission'!BK$101:'Yearly Emission'!BK105)</f>
        <v>0</v>
      </c>
      <c r="BO75">
        <f>SUM('Yearly Emission'!BL$101:'Yearly Emission'!BL105)</f>
        <v>0</v>
      </c>
      <c r="BP75">
        <f>SUM('Yearly Emission'!BM$101:'Yearly Emission'!BM105)</f>
        <v>0</v>
      </c>
      <c r="BQ75">
        <f>SUM('Yearly Emission'!BN$101:'Yearly Emission'!BN105)</f>
        <v>0</v>
      </c>
      <c r="BR75">
        <f>SUM('Yearly Emission'!BO$101:'Yearly Emission'!BO105)</f>
        <v>0</v>
      </c>
      <c r="BS75">
        <f>SUM('Yearly Emission'!BP$101:'Yearly Emission'!BP105)</f>
        <v>0</v>
      </c>
      <c r="BU75">
        <f>SUM('Yearly Emission'!BR$101:'Yearly Emission'!BR105)</f>
        <v>0</v>
      </c>
      <c r="BV75">
        <f>SUM('Yearly Emission'!BS$101:'Yearly Emission'!BS105)</f>
        <v>0</v>
      </c>
      <c r="BW75">
        <f>SUM('Yearly Emission'!BT$101:'Yearly Emission'!BT105)</f>
        <v>0</v>
      </c>
      <c r="BX75">
        <f>SUM('Yearly Emission'!BU$101:'Yearly Emission'!BU105)</f>
        <v>0</v>
      </c>
      <c r="BY75">
        <f>SUM('Yearly Emission'!BV$101:'Yearly Emission'!BV105)</f>
        <v>0</v>
      </c>
      <c r="BZ75">
        <f>SUM('Yearly Emission'!BW$101:'Yearly Emission'!BW105)</f>
        <v>0</v>
      </c>
      <c r="CA75">
        <f>SUM('Yearly Emission'!BX$101:'Yearly Emission'!BX105)</f>
        <v>0</v>
      </c>
      <c r="CB75">
        <f>SUM('Yearly Emission'!BY$101:'Yearly Emission'!BY105)</f>
        <v>0</v>
      </c>
      <c r="CC75">
        <f>SUM('Yearly Emission'!BZ$101:'Yearly Emission'!BZ105)</f>
        <v>0</v>
      </c>
      <c r="CD75">
        <f>SUM('Yearly Emission'!CA$101:'Yearly Emission'!CA105)</f>
        <v>0</v>
      </c>
      <c r="CE75">
        <f>SUM('Yearly Emission'!CB$101:'Yearly Emission'!CB105)</f>
        <v>0</v>
      </c>
      <c r="CF75">
        <f>SUM('Yearly Emission'!CC$101:'Yearly Emission'!CC105)</f>
        <v>0</v>
      </c>
      <c r="CG75">
        <f>SUM('Yearly Emission'!CD$101:'Yearly Emission'!CD105)</f>
        <v>0</v>
      </c>
      <c r="CH75">
        <f>SUM('Yearly Emission'!CE$101:'Yearly Emission'!CE105)</f>
        <v>0</v>
      </c>
      <c r="CI75">
        <f>SUM('Yearly Emission'!CF$101:'Yearly Emission'!CF105)</f>
        <v>0</v>
      </c>
      <c r="CJ75">
        <f>SUM('Yearly Emission'!CG$101:'Yearly Emission'!CG105)</f>
        <v>0</v>
      </c>
      <c r="CM75">
        <f>SUM('Yearly Emission'!CJ$101:'Yearly Emission'!CJ105)</f>
        <v>10110</v>
      </c>
      <c r="CN75">
        <f>SUM('Yearly Emission'!CK$101:'Yearly Emission'!CK105)</f>
        <v>0</v>
      </c>
      <c r="CO75">
        <f>SUM('Yearly Emission'!CL$101:'Yearly Emission'!CL105)</f>
        <v>0</v>
      </c>
      <c r="CP75">
        <f>SUM('Yearly Emission'!CM$101:'Yearly Emission'!CM105)</f>
        <v>0</v>
      </c>
      <c r="CQ75">
        <f>SUM('Yearly Emission'!CN$101:'Yearly Emission'!CN105)</f>
        <v>0</v>
      </c>
      <c r="CR75">
        <f>SUM('Yearly Emission'!CO$101:'Yearly Emission'!CO105)</f>
        <v>0</v>
      </c>
      <c r="CS75">
        <f>SUM('Yearly Emission'!CP$101:'Yearly Emission'!CP105)</f>
        <v>0</v>
      </c>
      <c r="CT75">
        <f>SUM('Yearly Emission'!CQ$101:'Yearly Emission'!CQ105)</f>
        <v>0</v>
      </c>
      <c r="CU75">
        <f>SUM('Yearly Emission'!CR$101:'Yearly Emission'!CR105)</f>
        <v>0</v>
      </c>
      <c r="CV75">
        <f>SUM('Yearly Emission'!CS$101:'Yearly Emission'!CS105)</f>
        <v>0</v>
      </c>
      <c r="CW75">
        <f>SUM('Yearly Emission'!CT$101:'Yearly Emission'!CT105)</f>
        <v>0</v>
      </c>
      <c r="CX75">
        <f>SUM('Yearly Emission'!CU$101:'Yearly Emission'!CU105)</f>
        <v>0</v>
      </c>
      <c r="CY75">
        <f>SUM('Yearly Emission'!CV$101:'Yearly Emission'!CV105)</f>
        <v>0</v>
      </c>
      <c r="CZ75">
        <f>SUM('Yearly Emission'!CW$101:'Yearly Emission'!CW105)</f>
        <v>0</v>
      </c>
      <c r="DA75">
        <f>SUM('Yearly Emission'!CX$101:'Yearly Emission'!CX105)</f>
        <v>0</v>
      </c>
      <c r="DB75">
        <f>SUM('Yearly Emission'!CY$101:'Yearly Emission'!CY105)</f>
        <v>0</v>
      </c>
      <c r="DC75">
        <f>SUM('Yearly Emission'!CZ$101:'Yearly Emission'!CZ105)</f>
        <v>0</v>
      </c>
      <c r="DE75">
        <f>SUM('Yearly Emission'!DB$101:'Yearly Emission'!DB105)</f>
        <v>0</v>
      </c>
      <c r="DF75">
        <f>SUM('Yearly Emission'!DC$101:'Yearly Emission'!DC105)</f>
        <v>0</v>
      </c>
      <c r="DG75">
        <f>SUM('Yearly Emission'!DD$101:'Yearly Emission'!DD105)</f>
        <v>0</v>
      </c>
      <c r="DH75">
        <f>SUM('Yearly Emission'!DE$101:'Yearly Emission'!DE105)</f>
        <v>0</v>
      </c>
      <c r="DI75">
        <f>SUM('Yearly Emission'!DF$101:'Yearly Emission'!DF105)</f>
        <v>0</v>
      </c>
      <c r="DJ75">
        <f>SUM('Yearly Emission'!DG$101:'Yearly Emission'!DG105)</f>
        <v>0</v>
      </c>
      <c r="DK75">
        <f>SUM('Yearly Emission'!DH$101:'Yearly Emission'!DH105)</f>
        <v>0</v>
      </c>
      <c r="DL75">
        <f>SUM('Yearly Emission'!DI$101:'Yearly Emission'!DI105)</f>
        <v>0</v>
      </c>
      <c r="DM75">
        <f>SUM('Yearly Emission'!DJ$101:'Yearly Emission'!DJ105)</f>
        <v>0</v>
      </c>
      <c r="DN75">
        <f>SUM('Yearly Emission'!DK$101:'Yearly Emission'!DK105)</f>
        <v>0</v>
      </c>
      <c r="DO75">
        <f>SUM('Yearly Emission'!DL$101:'Yearly Emission'!DL105)</f>
        <v>0</v>
      </c>
      <c r="DP75">
        <f>SUM('Yearly Emission'!DM$101:'Yearly Emission'!DM105)</f>
        <v>0</v>
      </c>
      <c r="DQ75">
        <f>SUM('Yearly Emission'!DN$101:'Yearly Emission'!DN105)</f>
        <v>0</v>
      </c>
      <c r="DR75">
        <f>SUM('Yearly Emission'!DO$101:'Yearly Emission'!DO105)</f>
        <v>0</v>
      </c>
      <c r="DS75">
        <f>SUM('Yearly Emission'!DP$101:'Yearly Emission'!DP105)</f>
        <v>0</v>
      </c>
      <c r="DT75">
        <f>SUM('Yearly Emission'!DQ$101:'Yearly Emission'!DQ105)</f>
        <v>0</v>
      </c>
      <c r="DV75">
        <f>SUM('Yearly Emission'!DS$101:'Yearly Emission'!DS105)</f>
        <v>0</v>
      </c>
      <c r="DW75">
        <f>SUM('Yearly Emission'!DT$101:'Yearly Emission'!DT105)</f>
        <v>0</v>
      </c>
      <c r="DX75">
        <f>SUM('Yearly Emission'!DU$101:'Yearly Emission'!DU105)</f>
        <v>0</v>
      </c>
      <c r="DY75">
        <f>SUM('Yearly Emission'!DV$101:'Yearly Emission'!DV105)</f>
        <v>0</v>
      </c>
      <c r="DZ75">
        <f>SUM('Yearly Emission'!DW$101:'Yearly Emission'!DW105)</f>
        <v>0</v>
      </c>
      <c r="EA75">
        <f>SUM('Yearly Emission'!DX$101:'Yearly Emission'!DX105)</f>
        <v>0</v>
      </c>
      <c r="EB75">
        <f>SUM('Yearly Emission'!DY$101:'Yearly Emission'!DY105)</f>
        <v>0</v>
      </c>
      <c r="EC75">
        <f>SUM('Yearly Emission'!DZ$101:'Yearly Emission'!DZ105)</f>
        <v>0</v>
      </c>
      <c r="ED75">
        <f>SUM('Yearly Emission'!EA$101:'Yearly Emission'!EA105)</f>
        <v>0</v>
      </c>
      <c r="EE75">
        <f>SUM('Yearly Emission'!EB$101:'Yearly Emission'!EB105)</f>
        <v>0</v>
      </c>
      <c r="EF75">
        <f>SUM('Yearly Emission'!EC$101:'Yearly Emission'!EC105)</f>
        <v>0</v>
      </c>
      <c r="EG75">
        <f>SUM('Yearly Emission'!ED$101:'Yearly Emission'!ED105)</f>
        <v>0</v>
      </c>
      <c r="EH75">
        <f>SUM('Yearly Emission'!EE$101:'Yearly Emission'!EE105)</f>
        <v>0</v>
      </c>
      <c r="EI75">
        <f>SUM('Yearly Emission'!EF$101:'Yearly Emission'!EF105)</f>
        <v>0</v>
      </c>
      <c r="EJ75">
        <f>SUM('Yearly Emission'!EG$101:'Yearly Emission'!EG105)</f>
        <v>0</v>
      </c>
      <c r="EK75">
        <f>SUM('Yearly Emission'!EH$101:'Yearly Emission'!EH105)</f>
        <v>0</v>
      </c>
      <c r="EM75">
        <f>SUM('Yearly Emission'!EJ$101:'Yearly Emission'!EJ105)</f>
        <v>0</v>
      </c>
      <c r="EN75">
        <f>SUM('Yearly Emission'!EK$101:'Yearly Emission'!EK105)</f>
        <v>0</v>
      </c>
      <c r="EO75">
        <f>SUM('Yearly Emission'!EL$101:'Yearly Emission'!EL105)</f>
        <v>0</v>
      </c>
      <c r="EP75">
        <f>SUM('Yearly Emission'!EM$101:'Yearly Emission'!EM105)</f>
        <v>0</v>
      </c>
      <c r="EQ75">
        <f>SUM('Yearly Emission'!EN$101:'Yearly Emission'!EN105)</f>
        <v>0</v>
      </c>
      <c r="ER75">
        <f>SUM('Yearly Emission'!EO$101:'Yearly Emission'!EO105)</f>
        <v>0</v>
      </c>
      <c r="ES75">
        <f>SUM('Yearly Emission'!EP$101:'Yearly Emission'!EP105)</f>
        <v>0</v>
      </c>
      <c r="ET75">
        <f>SUM('Yearly Emission'!EQ$101:'Yearly Emission'!EQ105)</f>
        <v>0</v>
      </c>
      <c r="EU75">
        <f>SUM('Yearly Emission'!ER$101:'Yearly Emission'!ER105)</f>
        <v>0</v>
      </c>
      <c r="EV75">
        <f>SUM('Yearly Emission'!ES$101:'Yearly Emission'!ES105)</f>
        <v>0</v>
      </c>
      <c r="EW75">
        <f>SUM('Yearly Emission'!ET$101:'Yearly Emission'!ET105)</f>
        <v>0</v>
      </c>
      <c r="EX75">
        <f>SUM('Yearly Emission'!EU$101:'Yearly Emission'!EU105)</f>
        <v>0</v>
      </c>
      <c r="EY75">
        <f>SUM('Yearly Emission'!EV$101:'Yearly Emission'!EV105)</f>
        <v>0</v>
      </c>
      <c r="EZ75">
        <f>SUM('Yearly Emission'!EW$101:'Yearly Emission'!EW105)</f>
        <v>0</v>
      </c>
      <c r="FA75">
        <f>SUM('Yearly Emission'!EX$101:'Yearly Emission'!EX105)</f>
        <v>0</v>
      </c>
      <c r="FB75">
        <f>SUM('Yearly Emission'!EY$101:'Yearly Emission'!EY105)</f>
        <v>0</v>
      </c>
      <c r="FD75">
        <f>SUM('Yearly Emission'!FA$101:'Yearly Emission'!FA105)</f>
        <v>0</v>
      </c>
      <c r="FE75">
        <f>SUM('Yearly Emission'!FB$101:'Yearly Emission'!FB105)</f>
        <v>0</v>
      </c>
      <c r="FF75">
        <f>SUM('Yearly Emission'!FC$101:'Yearly Emission'!FC105)</f>
        <v>0</v>
      </c>
      <c r="FG75">
        <f>SUM('Yearly Emission'!FD$101:'Yearly Emission'!FD105)</f>
        <v>0</v>
      </c>
      <c r="FH75">
        <f>SUM('Yearly Emission'!FE$101:'Yearly Emission'!FE105)</f>
        <v>0</v>
      </c>
      <c r="FI75">
        <f>SUM('Yearly Emission'!FF$101:'Yearly Emission'!FF105)</f>
        <v>0</v>
      </c>
      <c r="FJ75">
        <f>SUM('Yearly Emission'!FG$101:'Yearly Emission'!FG105)</f>
        <v>0</v>
      </c>
      <c r="FK75">
        <f>SUM('Yearly Emission'!FH$101:'Yearly Emission'!FH105)</f>
        <v>0</v>
      </c>
      <c r="FL75">
        <f>SUM('Yearly Emission'!FI$101:'Yearly Emission'!FI105)</f>
        <v>0</v>
      </c>
      <c r="FM75">
        <f>SUM('Yearly Emission'!FJ$101:'Yearly Emission'!FJ105)</f>
        <v>0</v>
      </c>
      <c r="FN75">
        <f>SUM('Yearly Emission'!FK$101:'Yearly Emission'!FK105)</f>
        <v>0</v>
      </c>
      <c r="FO75">
        <f>SUM('Yearly Emission'!FL$101:'Yearly Emission'!FL105)</f>
        <v>0</v>
      </c>
      <c r="FP75">
        <f>SUM('Yearly Emission'!FM$101:'Yearly Emission'!FM105)</f>
        <v>0</v>
      </c>
      <c r="FQ75">
        <f>SUM('Yearly Emission'!FN$101:'Yearly Emission'!FN105)</f>
        <v>0</v>
      </c>
      <c r="FR75">
        <f>SUM('Yearly Emission'!FO$101:'Yearly Emission'!FO105)</f>
        <v>0</v>
      </c>
      <c r="FS75">
        <f>SUM('Yearly Emission'!FP$101:'Yearly Emission'!FP105)</f>
        <v>0</v>
      </c>
      <c r="FV75">
        <f>SUM('Yearly Emission'!FS$101:'Yearly Emission'!FS105)</f>
        <v>10110</v>
      </c>
      <c r="FW75">
        <f>SUM('Yearly Emission'!FT$101:'Yearly Emission'!FT105)</f>
        <v>0</v>
      </c>
      <c r="FX75">
        <f>SUM('Yearly Emission'!FU$101:'Yearly Emission'!FU105)</f>
        <v>0</v>
      </c>
      <c r="FY75">
        <f>SUM('Yearly Emission'!FV$101:'Yearly Emission'!FV105)</f>
        <v>0</v>
      </c>
      <c r="FZ75">
        <f>SUM('Yearly Emission'!FW$101:'Yearly Emission'!FW105)</f>
        <v>0</v>
      </c>
      <c r="GA75">
        <f>SUM('Yearly Emission'!FX$101:'Yearly Emission'!FX105)</f>
        <v>0</v>
      </c>
      <c r="GB75">
        <f>SUM('Yearly Emission'!FY$101:'Yearly Emission'!FY105)</f>
        <v>0</v>
      </c>
      <c r="GC75">
        <f>SUM('Yearly Emission'!FZ$101:'Yearly Emission'!FZ105)</f>
        <v>0</v>
      </c>
      <c r="GD75">
        <f>SUM('Yearly Emission'!GA$101:'Yearly Emission'!GA105)</f>
        <v>0</v>
      </c>
      <c r="GE75">
        <f>SUM('Yearly Emission'!GB$101:'Yearly Emission'!GB105)</f>
        <v>0</v>
      </c>
      <c r="GF75">
        <f>SUM('Yearly Emission'!GC$101:'Yearly Emission'!GC105)</f>
        <v>0</v>
      </c>
      <c r="GG75">
        <f>SUM('Yearly Emission'!GD$101:'Yearly Emission'!GD105)</f>
        <v>0</v>
      </c>
      <c r="GH75">
        <f>SUM('Yearly Emission'!GE$101:'Yearly Emission'!GE105)</f>
        <v>0</v>
      </c>
      <c r="GI75">
        <f>SUM('Yearly Emission'!GF$101:'Yearly Emission'!GF105)</f>
        <v>0</v>
      </c>
      <c r="GJ75">
        <f>SUM('Yearly Emission'!GG$101:'Yearly Emission'!GG105)</f>
        <v>0</v>
      </c>
      <c r="GK75">
        <f>SUM('Yearly Emission'!GH$101:'Yearly Emission'!GH105)</f>
        <v>0</v>
      </c>
      <c r="GL75">
        <f>SUM('Yearly Emission'!GI$101:'Yearly Emission'!GI105)</f>
        <v>0</v>
      </c>
      <c r="GN75">
        <f>SUM('Yearly Emission'!GK$101:'Yearly Emission'!GK105)</f>
        <v>0</v>
      </c>
      <c r="GO75">
        <f>SUM('Yearly Emission'!GL$101:'Yearly Emission'!GL105)</f>
        <v>0</v>
      </c>
      <c r="GP75">
        <f>SUM('Yearly Emission'!GM$101:'Yearly Emission'!GM105)</f>
        <v>0</v>
      </c>
      <c r="GQ75">
        <f>SUM('Yearly Emission'!GN$101:'Yearly Emission'!GN105)</f>
        <v>0</v>
      </c>
      <c r="GR75">
        <f>SUM('Yearly Emission'!GO$101:'Yearly Emission'!GO105)</f>
        <v>0</v>
      </c>
      <c r="GS75">
        <f>SUM('Yearly Emission'!GP$101:'Yearly Emission'!GP105)</f>
        <v>0</v>
      </c>
      <c r="GT75">
        <f>SUM('Yearly Emission'!GQ$101:'Yearly Emission'!GQ105)</f>
        <v>0</v>
      </c>
      <c r="GU75">
        <f>SUM('Yearly Emission'!GR$101:'Yearly Emission'!GR105)</f>
        <v>0</v>
      </c>
      <c r="GV75">
        <f>SUM('Yearly Emission'!GS$101:'Yearly Emission'!GS105)</f>
        <v>0</v>
      </c>
      <c r="GW75">
        <f>SUM('Yearly Emission'!GT$101:'Yearly Emission'!GT105)</f>
        <v>0</v>
      </c>
      <c r="GX75">
        <f>SUM('Yearly Emission'!GU$101:'Yearly Emission'!GU105)</f>
        <v>0</v>
      </c>
      <c r="GY75">
        <f>SUM('Yearly Emission'!GV$101:'Yearly Emission'!GV105)</f>
        <v>0</v>
      </c>
      <c r="GZ75">
        <f>SUM('Yearly Emission'!GW$101:'Yearly Emission'!GW105)</f>
        <v>0</v>
      </c>
      <c r="HA75">
        <f>SUM('Yearly Emission'!GX$101:'Yearly Emission'!GX105)</f>
        <v>0</v>
      </c>
      <c r="HB75">
        <f>SUM('Yearly Emission'!GY$101:'Yearly Emission'!GY105)</f>
        <v>0</v>
      </c>
      <c r="HC75">
        <f>SUM('Yearly Emission'!GZ$101:'Yearly Emission'!GZ105)</f>
        <v>0</v>
      </c>
      <c r="HE75">
        <f>SUM('Yearly Emission'!HB$101:'Yearly Emission'!HB105)</f>
        <v>0</v>
      </c>
      <c r="HF75">
        <f>SUM('Yearly Emission'!HC$101:'Yearly Emission'!HC105)</f>
        <v>0</v>
      </c>
      <c r="HG75">
        <f>SUM('Yearly Emission'!HD$101:'Yearly Emission'!HD105)</f>
        <v>0</v>
      </c>
      <c r="HH75">
        <f>SUM('Yearly Emission'!HE$101:'Yearly Emission'!HE105)</f>
        <v>0</v>
      </c>
      <c r="HI75">
        <f>SUM('Yearly Emission'!HF$101:'Yearly Emission'!HF105)</f>
        <v>0</v>
      </c>
      <c r="HJ75">
        <f>SUM('Yearly Emission'!HG$101:'Yearly Emission'!HG105)</f>
        <v>0</v>
      </c>
      <c r="HK75">
        <f>SUM('Yearly Emission'!HH$101:'Yearly Emission'!HH105)</f>
        <v>0</v>
      </c>
      <c r="HL75">
        <f>SUM('Yearly Emission'!HI$101:'Yearly Emission'!HI105)</f>
        <v>0</v>
      </c>
      <c r="HM75">
        <f>SUM('Yearly Emission'!HJ$101:'Yearly Emission'!HJ105)</f>
        <v>0</v>
      </c>
      <c r="HN75">
        <f>SUM('Yearly Emission'!HK$101:'Yearly Emission'!HK105)</f>
        <v>0</v>
      </c>
      <c r="HO75">
        <f>SUM('Yearly Emission'!HL$101:'Yearly Emission'!HL105)</f>
        <v>0</v>
      </c>
      <c r="HP75">
        <f>SUM('Yearly Emission'!HM$101:'Yearly Emission'!HM105)</f>
        <v>0</v>
      </c>
      <c r="HQ75">
        <f>SUM('Yearly Emission'!HN$101:'Yearly Emission'!HN105)</f>
        <v>0</v>
      </c>
      <c r="HR75">
        <f>SUM('Yearly Emission'!HO$101:'Yearly Emission'!HO105)</f>
        <v>0</v>
      </c>
      <c r="HS75">
        <f>SUM('Yearly Emission'!HP$101:'Yearly Emission'!HP105)</f>
        <v>0</v>
      </c>
      <c r="HT75">
        <f>SUM('Yearly Emission'!HQ$101:'Yearly Emission'!HQ105)</f>
        <v>0</v>
      </c>
      <c r="HV75">
        <f>SUM('Yearly Emission'!HS$101:'Yearly Emission'!HS105)</f>
        <v>0</v>
      </c>
      <c r="HW75">
        <f>SUM('Yearly Emission'!HT$101:'Yearly Emission'!HT105)</f>
        <v>0</v>
      </c>
      <c r="HX75">
        <f>SUM('Yearly Emission'!HU$101:'Yearly Emission'!HU105)</f>
        <v>0</v>
      </c>
      <c r="HY75">
        <f>SUM('Yearly Emission'!HV$101:'Yearly Emission'!HV105)</f>
        <v>0</v>
      </c>
      <c r="HZ75">
        <f>SUM('Yearly Emission'!HW$101:'Yearly Emission'!HW105)</f>
        <v>0</v>
      </c>
      <c r="IA75">
        <f>SUM('Yearly Emission'!HX$101:'Yearly Emission'!HX105)</f>
        <v>0</v>
      </c>
      <c r="IB75">
        <f>SUM('Yearly Emission'!HY$101:'Yearly Emission'!HY105)</f>
        <v>0</v>
      </c>
      <c r="IC75">
        <f>SUM('Yearly Emission'!HZ$101:'Yearly Emission'!HZ105)</f>
        <v>0</v>
      </c>
      <c r="ID75">
        <f>SUM('Yearly Emission'!IA$101:'Yearly Emission'!IA105)</f>
        <v>0</v>
      </c>
      <c r="IE75">
        <f>SUM('Yearly Emission'!IB$101:'Yearly Emission'!IB105)</f>
        <v>0</v>
      </c>
      <c r="IF75">
        <f>SUM('Yearly Emission'!IC$101:'Yearly Emission'!IC105)</f>
        <v>0</v>
      </c>
      <c r="IG75">
        <f>SUM('Yearly Emission'!ID$101:'Yearly Emission'!ID105)</f>
        <v>0</v>
      </c>
      <c r="IH75">
        <f>SUM('Yearly Emission'!IE$101:'Yearly Emission'!IE105)</f>
        <v>0</v>
      </c>
      <c r="II75">
        <f>SUM('Yearly Emission'!IF$101:'Yearly Emission'!IF105)</f>
        <v>0</v>
      </c>
      <c r="IJ75">
        <f>SUM('Yearly Emission'!IG$101:'Yearly Emission'!IG105)</f>
        <v>0</v>
      </c>
      <c r="IK75">
        <f>SUM('Yearly Emission'!IH$101:'Yearly Emission'!IH105)</f>
        <v>0</v>
      </c>
      <c r="IM75">
        <f>SUM('Yearly Emission'!IJ$101:'Yearly Emission'!IJ105)</f>
        <v>0</v>
      </c>
      <c r="IN75">
        <f>SUM('Yearly Emission'!IK$101:'Yearly Emission'!IK105)</f>
        <v>0</v>
      </c>
      <c r="IO75">
        <f>SUM('Yearly Emission'!IL$101:'Yearly Emission'!IL105)</f>
        <v>0</v>
      </c>
      <c r="IP75">
        <f>SUM('Yearly Emission'!IM$101:'Yearly Emission'!IM105)</f>
        <v>0</v>
      </c>
      <c r="IQ75">
        <f>SUM('Yearly Emission'!IN$101:'Yearly Emission'!IN105)</f>
        <v>0</v>
      </c>
      <c r="IR75">
        <f>SUM('Yearly Emission'!IO$101:'Yearly Emission'!IO105)</f>
        <v>0</v>
      </c>
      <c r="IS75">
        <f>SUM('Yearly Emission'!IP$101:'Yearly Emission'!IP105)</f>
        <v>0</v>
      </c>
      <c r="IT75">
        <f>SUM('Yearly Emission'!IQ$101:'Yearly Emission'!IQ105)</f>
        <v>0</v>
      </c>
      <c r="IU75">
        <f>SUM('Yearly Emission'!IR$101:'Yearly Emission'!IR105)</f>
        <v>0</v>
      </c>
      <c r="IV75">
        <f>SUM('Yearly Emission'!IS$101:'Yearly Emission'!IS105)</f>
        <v>0</v>
      </c>
      <c r="IW75">
        <f>SUM('Yearly Emission'!IT$101:'Yearly Emission'!IT105)</f>
        <v>0</v>
      </c>
      <c r="IX75">
        <f>SUM('Yearly Emission'!IU$101:'Yearly Emission'!IU105)</f>
        <v>0</v>
      </c>
      <c r="IY75">
        <f>SUM('Yearly Emission'!IV$101:'Yearly Emission'!IV105)</f>
        <v>0</v>
      </c>
      <c r="IZ75">
        <f>SUM('Yearly Emission'!IW$101:'Yearly Emission'!IW105)</f>
        <v>0</v>
      </c>
      <c r="JA75">
        <f>SUM('Yearly Emission'!IX$101:'Yearly Emission'!IX105)</f>
        <v>0</v>
      </c>
      <c r="JB75">
        <f>SUM('Yearly Emission'!IY$101:'Yearly Emission'!IY105)</f>
        <v>0</v>
      </c>
    </row>
    <row r="76" spans="1:262" x14ac:dyDescent="0.25">
      <c r="A76" t="s">
        <v>45</v>
      </c>
      <c r="B76" t="s">
        <v>46</v>
      </c>
      <c r="D76">
        <v>2025</v>
      </c>
      <c r="E76">
        <f>SUM('Yearly Emission'!B$102:'Yearly Emission'!B106)</f>
        <v>0</v>
      </c>
      <c r="F76">
        <f>SUM('Yearly Emission'!C$102:'Yearly Emission'!C106)</f>
        <v>0</v>
      </c>
      <c r="G76">
        <f>SUM('Yearly Emission'!D$102:'Yearly Emission'!D106)</f>
        <v>0</v>
      </c>
      <c r="H76">
        <f>SUM('Yearly Emission'!E$102:'Yearly Emission'!E106)</f>
        <v>0</v>
      </c>
      <c r="I76">
        <f>SUM('Yearly Emission'!F$102:'Yearly Emission'!F106)</f>
        <v>0</v>
      </c>
      <c r="J76">
        <f>SUM('Yearly Emission'!G$102:'Yearly Emission'!G106)</f>
        <v>0</v>
      </c>
      <c r="K76">
        <f>SUM('Yearly Emission'!H$102:'Yearly Emission'!H106)</f>
        <v>0</v>
      </c>
      <c r="L76">
        <f>SUM('Yearly Emission'!I$102:'Yearly Emission'!I106)</f>
        <v>0</v>
      </c>
      <c r="M76">
        <f>SUM('Yearly Emission'!J$102:'Yearly Emission'!J106)</f>
        <v>0</v>
      </c>
      <c r="N76">
        <f>SUM('Yearly Emission'!K$102:'Yearly Emission'!K106)</f>
        <v>0</v>
      </c>
      <c r="O76">
        <f>SUM('Yearly Emission'!L$102:'Yearly Emission'!L106)</f>
        <v>0</v>
      </c>
      <c r="P76">
        <f>SUM('Yearly Emission'!M$102:'Yearly Emission'!M106)</f>
        <v>0</v>
      </c>
      <c r="Q76">
        <f>SUM('Yearly Emission'!N$102:'Yearly Emission'!N106)</f>
        <v>0</v>
      </c>
      <c r="R76">
        <f>SUM('Yearly Emission'!O$102:'Yearly Emission'!O106)</f>
        <v>0</v>
      </c>
      <c r="S76">
        <f>SUM('Yearly Emission'!P$102:'Yearly Emission'!P106)</f>
        <v>0</v>
      </c>
      <c r="T76">
        <f>SUM('Yearly Emission'!Q$102:'Yearly Emission'!Q106)</f>
        <v>0</v>
      </c>
      <c r="V76">
        <f>SUM('Yearly Emission'!S$102:'Yearly Emission'!S106)</f>
        <v>0</v>
      </c>
      <c r="W76">
        <f>SUM('Yearly Emission'!T$102:'Yearly Emission'!T106)</f>
        <v>0</v>
      </c>
      <c r="X76">
        <f>SUM('Yearly Emission'!U$102:'Yearly Emission'!U106)</f>
        <v>0</v>
      </c>
      <c r="Y76">
        <f>SUM('Yearly Emission'!V$102:'Yearly Emission'!V106)</f>
        <v>0</v>
      </c>
      <c r="Z76">
        <f>SUM('Yearly Emission'!W$102:'Yearly Emission'!W106)</f>
        <v>0</v>
      </c>
      <c r="AA76">
        <f>SUM('Yearly Emission'!X$102:'Yearly Emission'!X106)</f>
        <v>0</v>
      </c>
      <c r="AB76">
        <f>SUM('Yearly Emission'!Y$102:'Yearly Emission'!Y106)</f>
        <v>0</v>
      </c>
      <c r="AC76">
        <f>SUM('Yearly Emission'!Z$102:'Yearly Emission'!Z106)</f>
        <v>0</v>
      </c>
      <c r="AD76">
        <f>SUM('Yearly Emission'!AA$102:'Yearly Emission'!AA106)</f>
        <v>0</v>
      </c>
      <c r="AE76">
        <f>SUM('Yearly Emission'!AB$102:'Yearly Emission'!AB106)</f>
        <v>0</v>
      </c>
      <c r="AF76">
        <f>SUM('Yearly Emission'!AC$102:'Yearly Emission'!AC106)</f>
        <v>0</v>
      </c>
      <c r="AG76">
        <f>SUM('Yearly Emission'!AD$102:'Yearly Emission'!AD106)</f>
        <v>0</v>
      </c>
      <c r="AH76">
        <f>SUM('Yearly Emission'!AE$102:'Yearly Emission'!AE106)</f>
        <v>0</v>
      </c>
      <c r="AI76">
        <f>SUM('Yearly Emission'!AF$102:'Yearly Emission'!AF106)</f>
        <v>0</v>
      </c>
      <c r="AJ76">
        <f>SUM('Yearly Emission'!AG$102:'Yearly Emission'!AG106)</f>
        <v>0</v>
      </c>
      <c r="AK76">
        <f>SUM('Yearly Emission'!AH$102:'Yearly Emission'!AH106)</f>
        <v>0</v>
      </c>
      <c r="AM76">
        <f>SUM('Yearly Emission'!AJ$102:'Yearly Emission'!AJ106)</f>
        <v>0</v>
      </c>
      <c r="AN76">
        <f>SUM('Yearly Emission'!AK$102:'Yearly Emission'!AK106)</f>
        <v>0</v>
      </c>
      <c r="AO76">
        <f>SUM('Yearly Emission'!AL$102:'Yearly Emission'!AL106)</f>
        <v>0</v>
      </c>
      <c r="AP76">
        <f>SUM('Yearly Emission'!AM$102:'Yearly Emission'!AM106)</f>
        <v>0</v>
      </c>
      <c r="AQ76">
        <f>SUM('Yearly Emission'!AN$102:'Yearly Emission'!AN106)</f>
        <v>0</v>
      </c>
      <c r="AR76">
        <f>SUM('Yearly Emission'!AO$102:'Yearly Emission'!AO106)</f>
        <v>0</v>
      </c>
      <c r="AS76">
        <f>SUM('Yearly Emission'!AP$102:'Yearly Emission'!AP106)</f>
        <v>0</v>
      </c>
      <c r="AT76">
        <f>SUM('Yearly Emission'!AQ$102:'Yearly Emission'!AQ106)</f>
        <v>0</v>
      </c>
      <c r="AU76">
        <f>SUM('Yearly Emission'!AR$102:'Yearly Emission'!AR106)</f>
        <v>0</v>
      </c>
      <c r="AV76">
        <f>SUM('Yearly Emission'!AS$102:'Yearly Emission'!AS106)</f>
        <v>0</v>
      </c>
      <c r="AW76">
        <f>SUM('Yearly Emission'!AT$102:'Yearly Emission'!AT106)</f>
        <v>0</v>
      </c>
      <c r="AX76">
        <f>SUM('Yearly Emission'!AU$102:'Yearly Emission'!AU106)</f>
        <v>0</v>
      </c>
      <c r="AY76">
        <f>SUM('Yearly Emission'!AV$102:'Yearly Emission'!AV106)</f>
        <v>0</v>
      </c>
      <c r="AZ76">
        <f>SUM('Yearly Emission'!AW$102:'Yearly Emission'!AW106)</f>
        <v>0</v>
      </c>
      <c r="BA76">
        <f>SUM('Yearly Emission'!AX$102:'Yearly Emission'!AX106)</f>
        <v>0</v>
      </c>
      <c r="BB76">
        <f>SUM('Yearly Emission'!AY$102:'Yearly Emission'!AY106)</f>
        <v>0</v>
      </c>
      <c r="BD76">
        <f>SUM('Yearly Emission'!BA$102:'Yearly Emission'!BA106)</f>
        <v>0</v>
      </c>
      <c r="BE76">
        <f>SUM('Yearly Emission'!BB$102:'Yearly Emission'!BB106)</f>
        <v>0</v>
      </c>
      <c r="BF76">
        <f>SUM('Yearly Emission'!BC$102:'Yearly Emission'!BC106)</f>
        <v>0</v>
      </c>
      <c r="BG76">
        <f>SUM('Yearly Emission'!BD$102:'Yearly Emission'!BD106)</f>
        <v>0</v>
      </c>
      <c r="BH76">
        <f>SUM('Yearly Emission'!BE$102:'Yearly Emission'!BE106)</f>
        <v>0</v>
      </c>
      <c r="BI76">
        <f>SUM('Yearly Emission'!BF$102:'Yearly Emission'!BF106)</f>
        <v>0</v>
      </c>
      <c r="BJ76">
        <f>SUM('Yearly Emission'!BG$102:'Yearly Emission'!BG106)</f>
        <v>0</v>
      </c>
      <c r="BK76">
        <f>SUM('Yearly Emission'!BH$102:'Yearly Emission'!BH106)</f>
        <v>0</v>
      </c>
      <c r="BL76">
        <f>SUM('Yearly Emission'!BI$102:'Yearly Emission'!BI106)</f>
        <v>0</v>
      </c>
      <c r="BM76">
        <f>SUM('Yearly Emission'!BJ$102:'Yearly Emission'!BJ106)</f>
        <v>0</v>
      </c>
      <c r="BN76">
        <f>SUM('Yearly Emission'!BK$102:'Yearly Emission'!BK106)</f>
        <v>0</v>
      </c>
      <c r="BO76">
        <f>SUM('Yearly Emission'!BL$102:'Yearly Emission'!BL106)</f>
        <v>0</v>
      </c>
      <c r="BP76">
        <f>SUM('Yearly Emission'!BM$102:'Yearly Emission'!BM106)</f>
        <v>0</v>
      </c>
      <c r="BQ76">
        <f>SUM('Yearly Emission'!BN$102:'Yearly Emission'!BN106)</f>
        <v>0</v>
      </c>
      <c r="BR76">
        <f>SUM('Yearly Emission'!BO$102:'Yearly Emission'!BO106)</f>
        <v>0</v>
      </c>
      <c r="BS76">
        <f>SUM('Yearly Emission'!BP$102:'Yearly Emission'!BP106)</f>
        <v>0</v>
      </c>
      <c r="BU76">
        <f>SUM('Yearly Emission'!BR$102:'Yearly Emission'!BR106)</f>
        <v>0</v>
      </c>
      <c r="BV76">
        <f>SUM('Yearly Emission'!BS$102:'Yearly Emission'!BS106)</f>
        <v>0</v>
      </c>
      <c r="BW76">
        <f>SUM('Yearly Emission'!BT$102:'Yearly Emission'!BT106)</f>
        <v>0</v>
      </c>
      <c r="BX76">
        <f>SUM('Yearly Emission'!BU$102:'Yearly Emission'!BU106)</f>
        <v>0</v>
      </c>
      <c r="BY76">
        <f>SUM('Yearly Emission'!BV$102:'Yearly Emission'!BV106)</f>
        <v>0</v>
      </c>
      <c r="BZ76">
        <f>SUM('Yearly Emission'!BW$102:'Yearly Emission'!BW106)</f>
        <v>0</v>
      </c>
      <c r="CA76">
        <f>SUM('Yearly Emission'!BX$102:'Yearly Emission'!BX106)</f>
        <v>0</v>
      </c>
      <c r="CB76">
        <f>SUM('Yearly Emission'!BY$102:'Yearly Emission'!BY106)</f>
        <v>0</v>
      </c>
      <c r="CC76">
        <f>SUM('Yearly Emission'!BZ$102:'Yearly Emission'!BZ106)</f>
        <v>0</v>
      </c>
      <c r="CD76">
        <f>SUM('Yearly Emission'!CA$102:'Yearly Emission'!CA106)</f>
        <v>0</v>
      </c>
      <c r="CE76">
        <f>SUM('Yearly Emission'!CB$102:'Yearly Emission'!CB106)</f>
        <v>0</v>
      </c>
      <c r="CF76">
        <f>SUM('Yearly Emission'!CC$102:'Yearly Emission'!CC106)</f>
        <v>0</v>
      </c>
      <c r="CG76">
        <f>SUM('Yearly Emission'!CD$102:'Yearly Emission'!CD106)</f>
        <v>0</v>
      </c>
      <c r="CH76">
        <f>SUM('Yearly Emission'!CE$102:'Yearly Emission'!CE106)</f>
        <v>0</v>
      </c>
      <c r="CI76">
        <f>SUM('Yearly Emission'!CF$102:'Yearly Emission'!CF106)</f>
        <v>0</v>
      </c>
      <c r="CJ76">
        <f>SUM('Yearly Emission'!CG$102:'Yearly Emission'!CG106)</f>
        <v>0</v>
      </c>
      <c r="CM76">
        <f>SUM('Yearly Emission'!CJ$102:'Yearly Emission'!CJ106)</f>
        <v>10115</v>
      </c>
      <c r="CN76">
        <f>SUM('Yearly Emission'!CK$102:'Yearly Emission'!CK106)</f>
        <v>0</v>
      </c>
      <c r="CO76">
        <f>SUM('Yearly Emission'!CL$102:'Yearly Emission'!CL106)</f>
        <v>0</v>
      </c>
      <c r="CP76">
        <f>SUM('Yearly Emission'!CM$102:'Yearly Emission'!CM106)</f>
        <v>0</v>
      </c>
      <c r="CQ76">
        <f>SUM('Yearly Emission'!CN$102:'Yearly Emission'!CN106)</f>
        <v>0</v>
      </c>
      <c r="CR76">
        <f>SUM('Yearly Emission'!CO$102:'Yearly Emission'!CO106)</f>
        <v>0</v>
      </c>
      <c r="CS76">
        <f>SUM('Yearly Emission'!CP$102:'Yearly Emission'!CP106)</f>
        <v>0</v>
      </c>
      <c r="CT76">
        <f>SUM('Yearly Emission'!CQ$102:'Yearly Emission'!CQ106)</f>
        <v>0</v>
      </c>
      <c r="CU76">
        <f>SUM('Yearly Emission'!CR$102:'Yearly Emission'!CR106)</f>
        <v>0</v>
      </c>
      <c r="CV76">
        <f>SUM('Yearly Emission'!CS$102:'Yearly Emission'!CS106)</f>
        <v>0</v>
      </c>
      <c r="CW76">
        <f>SUM('Yearly Emission'!CT$102:'Yearly Emission'!CT106)</f>
        <v>0</v>
      </c>
      <c r="CX76">
        <f>SUM('Yearly Emission'!CU$102:'Yearly Emission'!CU106)</f>
        <v>0</v>
      </c>
      <c r="CY76">
        <f>SUM('Yearly Emission'!CV$102:'Yearly Emission'!CV106)</f>
        <v>0</v>
      </c>
      <c r="CZ76">
        <f>SUM('Yearly Emission'!CW$102:'Yearly Emission'!CW106)</f>
        <v>0</v>
      </c>
      <c r="DA76">
        <f>SUM('Yearly Emission'!CX$102:'Yearly Emission'!CX106)</f>
        <v>0</v>
      </c>
      <c r="DB76">
        <f>SUM('Yearly Emission'!CY$102:'Yearly Emission'!CY106)</f>
        <v>0</v>
      </c>
      <c r="DC76">
        <f>SUM('Yearly Emission'!CZ$102:'Yearly Emission'!CZ106)</f>
        <v>0</v>
      </c>
      <c r="DE76">
        <f>SUM('Yearly Emission'!DB$102:'Yearly Emission'!DB106)</f>
        <v>0</v>
      </c>
      <c r="DF76">
        <f>SUM('Yearly Emission'!DC$102:'Yearly Emission'!DC106)</f>
        <v>0</v>
      </c>
      <c r="DG76">
        <f>SUM('Yearly Emission'!DD$102:'Yearly Emission'!DD106)</f>
        <v>0</v>
      </c>
      <c r="DH76">
        <f>SUM('Yearly Emission'!DE$102:'Yearly Emission'!DE106)</f>
        <v>0</v>
      </c>
      <c r="DI76">
        <f>SUM('Yearly Emission'!DF$102:'Yearly Emission'!DF106)</f>
        <v>0</v>
      </c>
      <c r="DJ76">
        <f>SUM('Yearly Emission'!DG$102:'Yearly Emission'!DG106)</f>
        <v>0</v>
      </c>
      <c r="DK76">
        <f>SUM('Yearly Emission'!DH$102:'Yearly Emission'!DH106)</f>
        <v>0</v>
      </c>
      <c r="DL76">
        <f>SUM('Yearly Emission'!DI$102:'Yearly Emission'!DI106)</f>
        <v>0</v>
      </c>
      <c r="DM76">
        <f>SUM('Yearly Emission'!DJ$102:'Yearly Emission'!DJ106)</f>
        <v>0</v>
      </c>
      <c r="DN76">
        <f>SUM('Yearly Emission'!DK$102:'Yearly Emission'!DK106)</f>
        <v>0</v>
      </c>
      <c r="DO76">
        <f>SUM('Yearly Emission'!DL$102:'Yearly Emission'!DL106)</f>
        <v>0</v>
      </c>
      <c r="DP76">
        <f>SUM('Yearly Emission'!DM$102:'Yearly Emission'!DM106)</f>
        <v>0</v>
      </c>
      <c r="DQ76">
        <f>SUM('Yearly Emission'!DN$102:'Yearly Emission'!DN106)</f>
        <v>0</v>
      </c>
      <c r="DR76">
        <f>SUM('Yearly Emission'!DO$102:'Yearly Emission'!DO106)</f>
        <v>0</v>
      </c>
      <c r="DS76">
        <f>SUM('Yearly Emission'!DP$102:'Yearly Emission'!DP106)</f>
        <v>0</v>
      </c>
      <c r="DT76">
        <f>SUM('Yearly Emission'!DQ$102:'Yearly Emission'!DQ106)</f>
        <v>0</v>
      </c>
      <c r="DV76">
        <f>SUM('Yearly Emission'!DS$102:'Yearly Emission'!DS106)</f>
        <v>0</v>
      </c>
      <c r="DW76">
        <f>SUM('Yearly Emission'!DT$102:'Yearly Emission'!DT106)</f>
        <v>0</v>
      </c>
      <c r="DX76">
        <f>SUM('Yearly Emission'!DU$102:'Yearly Emission'!DU106)</f>
        <v>0</v>
      </c>
      <c r="DY76">
        <f>SUM('Yearly Emission'!DV$102:'Yearly Emission'!DV106)</f>
        <v>0</v>
      </c>
      <c r="DZ76">
        <f>SUM('Yearly Emission'!DW$102:'Yearly Emission'!DW106)</f>
        <v>0</v>
      </c>
      <c r="EA76">
        <f>SUM('Yearly Emission'!DX$102:'Yearly Emission'!DX106)</f>
        <v>0</v>
      </c>
      <c r="EB76">
        <f>SUM('Yearly Emission'!DY$102:'Yearly Emission'!DY106)</f>
        <v>0</v>
      </c>
      <c r="EC76">
        <f>SUM('Yearly Emission'!DZ$102:'Yearly Emission'!DZ106)</f>
        <v>0</v>
      </c>
      <c r="ED76">
        <f>SUM('Yearly Emission'!EA$102:'Yearly Emission'!EA106)</f>
        <v>0</v>
      </c>
      <c r="EE76">
        <f>SUM('Yearly Emission'!EB$102:'Yearly Emission'!EB106)</f>
        <v>0</v>
      </c>
      <c r="EF76">
        <f>SUM('Yearly Emission'!EC$102:'Yearly Emission'!EC106)</f>
        <v>0</v>
      </c>
      <c r="EG76">
        <f>SUM('Yearly Emission'!ED$102:'Yearly Emission'!ED106)</f>
        <v>0</v>
      </c>
      <c r="EH76">
        <f>SUM('Yearly Emission'!EE$102:'Yearly Emission'!EE106)</f>
        <v>0</v>
      </c>
      <c r="EI76">
        <f>SUM('Yearly Emission'!EF$102:'Yearly Emission'!EF106)</f>
        <v>0</v>
      </c>
      <c r="EJ76">
        <f>SUM('Yearly Emission'!EG$102:'Yearly Emission'!EG106)</f>
        <v>0</v>
      </c>
      <c r="EK76">
        <f>SUM('Yearly Emission'!EH$102:'Yearly Emission'!EH106)</f>
        <v>0</v>
      </c>
      <c r="EM76">
        <f>SUM('Yearly Emission'!EJ$102:'Yearly Emission'!EJ106)</f>
        <v>0</v>
      </c>
      <c r="EN76">
        <f>SUM('Yearly Emission'!EK$102:'Yearly Emission'!EK106)</f>
        <v>0</v>
      </c>
      <c r="EO76">
        <f>SUM('Yearly Emission'!EL$102:'Yearly Emission'!EL106)</f>
        <v>0</v>
      </c>
      <c r="EP76">
        <f>SUM('Yearly Emission'!EM$102:'Yearly Emission'!EM106)</f>
        <v>0</v>
      </c>
      <c r="EQ76">
        <f>SUM('Yearly Emission'!EN$102:'Yearly Emission'!EN106)</f>
        <v>0</v>
      </c>
      <c r="ER76">
        <f>SUM('Yearly Emission'!EO$102:'Yearly Emission'!EO106)</f>
        <v>0</v>
      </c>
      <c r="ES76">
        <f>SUM('Yearly Emission'!EP$102:'Yearly Emission'!EP106)</f>
        <v>0</v>
      </c>
      <c r="ET76">
        <f>SUM('Yearly Emission'!EQ$102:'Yearly Emission'!EQ106)</f>
        <v>0</v>
      </c>
      <c r="EU76">
        <f>SUM('Yearly Emission'!ER$102:'Yearly Emission'!ER106)</f>
        <v>0</v>
      </c>
      <c r="EV76">
        <f>SUM('Yearly Emission'!ES$102:'Yearly Emission'!ES106)</f>
        <v>0</v>
      </c>
      <c r="EW76">
        <f>SUM('Yearly Emission'!ET$102:'Yearly Emission'!ET106)</f>
        <v>0</v>
      </c>
      <c r="EX76">
        <f>SUM('Yearly Emission'!EU$102:'Yearly Emission'!EU106)</f>
        <v>0</v>
      </c>
      <c r="EY76">
        <f>SUM('Yearly Emission'!EV$102:'Yearly Emission'!EV106)</f>
        <v>0</v>
      </c>
      <c r="EZ76">
        <f>SUM('Yearly Emission'!EW$102:'Yearly Emission'!EW106)</f>
        <v>0</v>
      </c>
      <c r="FA76">
        <f>SUM('Yearly Emission'!EX$102:'Yearly Emission'!EX106)</f>
        <v>0</v>
      </c>
      <c r="FB76">
        <f>SUM('Yearly Emission'!EY$102:'Yearly Emission'!EY106)</f>
        <v>0</v>
      </c>
      <c r="FD76">
        <f>SUM('Yearly Emission'!FA$102:'Yearly Emission'!FA106)</f>
        <v>0</v>
      </c>
      <c r="FE76">
        <f>SUM('Yearly Emission'!FB$102:'Yearly Emission'!FB106)</f>
        <v>0</v>
      </c>
      <c r="FF76">
        <f>SUM('Yearly Emission'!FC$102:'Yearly Emission'!FC106)</f>
        <v>0</v>
      </c>
      <c r="FG76">
        <f>SUM('Yearly Emission'!FD$102:'Yearly Emission'!FD106)</f>
        <v>0</v>
      </c>
      <c r="FH76">
        <f>SUM('Yearly Emission'!FE$102:'Yearly Emission'!FE106)</f>
        <v>0</v>
      </c>
      <c r="FI76">
        <f>SUM('Yearly Emission'!FF$102:'Yearly Emission'!FF106)</f>
        <v>0</v>
      </c>
      <c r="FJ76">
        <f>SUM('Yearly Emission'!FG$102:'Yearly Emission'!FG106)</f>
        <v>0</v>
      </c>
      <c r="FK76">
        <f>SUM('Yearly Emission'!FH$102:'Yearly Emission'!FH106)</f>
        <v>0</v>
      </c>
      <c r="FL76">
        <f>SUM('Yearly Emission'!FI$102:'Yearly Emission'!FI106)</f>
        <v>0</v>
      </c>
      <c r="FM76">
        <f>SUM('Yearly Emission'!FJ$102:'Yearly Emission'!FJ106)</f>
        <v>0</v>
      </c>
      <c r="FN76">
        <f>SUM('Yearly Emission'!FK$102:'Yearly Emission'!FK106)</f>
        <v>0</v>
      </c>
      <c r="FO76">
        <f>SUM('Yearly Emission'!FL$102:'Yearly Emission'!FL106)</f>
        <v>0</v>
      </c>
      <c r="FP76">
        <f>SUM('Yearly Emission'!FM$102:'Yearly Emission'!FM106)</f>
        <v>0</v>
      </c>
      <c r="FQ76">
        <f>SUM('Yearly Emission'!FN$102:'Yearly Emission'!FN106)</f>
        <v>0</v>
      </c>
      <c r="FR76">
        <f>SUM('Yearly Emission'!FO$102:'Yearly Emission'!FO106)</f>
        <v>0</v>
      </c>
      <c r="FS76">
        <f>SUM('Yearly Emission'!FP$102:'Yearly Emission'!FP106)</f>
        <v>0</v>
      </c>
      <c r="FV76">
        <f>SUM('Yearly Emission'!FS$102:'Yearly Emission'!FS106)</f>
        <v>10115</v>
      </c>
      <c r="FW76">
        <f>SUM('Yearly Emission'!FT$102:'Yearly Emission'!FT106)</f>
        <v>0</v>
      </c>
      <c r="FX76">
        <f>SUM('Yearly Emission'!FU$102:'Yearly Emission'!FU106)</f>
        <v>0</v>
      </c>
      <c r="FY76">
        <f>SUM('Yearly Emission'!FV$102:'Yearly Emission'!FV106)</f>
        <v>0</v>
      </c>
      <c r="FZ76">
        <f>SUM('Yearly Emission'!FW$102:'Yearly Emission'!FW106)</f>
        <v>0</v>
      </c>
      <c r="GA76">
        <f>SUM('Yearly Emission'!FX$102:'Yearly Emission'!FX106)</f>
        <v>0</v>
      </c>
      <c r="GB76">
        <f>SUM('Yearly Emission'!FY$102:'Yearly Emission'!FY106)</f>
        <v>0</v>
      </c>
      <c r="GC76">
        <f>SUM('Yearly Emission'!FZ$102:'Yearly Emission'!FZ106)</f>
        <v>0</v>
      </c>
      <c r="GD76">
        <f>SUM('Yearly Emission'!GA$102:'Yearly Emission'!GA106)</f>
        <v>0</v>
      </c>
      <c r="GE76">
        <f>SUM('Yearly Emission'!GB$102:'Yearly Emission'!GB106)</f>
        <v>0</v>
      </c>
      <c r="GF76">
        <f>SUM('Yearly Emission'!GC$102:'Yearly Emission'!GC106)</f>
        <v>0</v>
      </c>
      <c r="GG76">
        <f>SUM('Yearly Emission'!GD$102:'Yearly Emission'!GD106)</f>
        <v>0</v>
      </c>
      <c r="GH76">
        <f>SUM('Yearly Emission'!GE$102:'Yearly Emission'!GE106)</f>
        <v>0</v>
      </c>
      <c r="GI76">
        <f>SUM('Yearly Emission'!GF$102:'Yearly Emission'!GF106)</f>
        <v>0</v>
      </c>
      <c r="GJ76">
        <f>SUM('Yearly Emission'!GG$102:'Yearly Emission'!GG106)</f>
        <v>0</v>
      </c>
      <c r="GK76">
        <f>SUM('Yearly Emission'!GH$102:'Yearly Emission'!GH106)</f>
        <v>0</v>
      </c>
      <c r="GL76">
        <f>SUM('Yearly Emission'!GI$102:'Yearly Emission'!GI106)</f>
        <v>0</v>
      </c>
      <c r="GN76">
        <f>SUM('Yearly Emission'!GK$102:'Yearly Emission'!GK106)</f>
        <v>0</v>
      </c>
      <c r="GO76">
        <f>SUM('Yearly Emission'!GL$102:'Yearly Emission'!GL106)</f>
        <v>0</v>
      </c>
      <c r="GP76">
        <f>SUM('Yearly Emission'!GM$102:'Yearly Emission'!GM106)</f>
        <v>0</v>
      </c>
      <c r="GQ76">
        <f>SUM('Yearly Emission'!GN$102:'Yearly Emission'!GN106)</f>
        <v>0</v>
      </c>
      <c r="GR76">
        <f>SUM('Yearly Emission'!GO$102:'Yearly Emission'!GO106)</f>
        <v>0</v>
      </c>
      <c r="GS76">
        <f>SUM('Yearly Emission'!GP$102:'Yearly Emission'!GP106)</f>
        <v>0</v>
      </c>
      <c r="GT76">
        <f>SUM('Yearly Emission'!GQ$102:'Yearly Emission'!GQ106)</f>
        <v>0</v>
      </c>
      <c r="GU76">
        <f>SUM('Yearly Emission'!GR$102:'Yearly Emission'!GR106)</f>
        <v>0</v>
      </c>
      <c r="GV76">
        <f>SUM('Yearly Emission'!GS$102:'Yearly Emission'!GS106)</f>
        <v>0</v>
      </c>
      <c r="GW76">
        <f>SUM('Yearly Emission'!GT$102:'Yearly Emission'!GT106)</f>
        <v>0</v>
      </c>
      <c r="GX76">
        <f>SUM('Yearly Emission'!GU$102:'Yearly Emission'!GU106)</f>
        <v>0</v>
      </c>
      <c r="GY76">
        <f>SUM('Yearly Emission'!GV$102:'Yearly Emission'!GV106)</f>
        <v>0</v>
      </c>
      <c r="GZ76">
        <f>SUM('Yearly Emission'!GW$102:'Yearly Emission'!GW106)</f>
        <v>0</v>
      </c>
      <c r="HA76">
        <f>SUM('Yearly Emission'!GX$102:'Yearly Emission'!GX106)</f>
        <v>0</v>
      </c>
      <c r="HB76">
        <f>SUM('Yearly Emission'!GY$102:'Yearly Emission'!GY106)</f>
        <v>0</v>
      </c>
      <c r="HC76">
        <f>SUM('Yearly Emission'!GZ$102:'Yearly Emission'!GZ106)</f>
        <v>0</v>
      </c>
      <c r="HE76">
        <f>SUM('Yearly Emission'!HB$102:'Yearly Emission'!HB106)</f>
        <v>0</v>
      </c>
      <c r="HF76">
        <f>SUM('Yearly Emission'!HC$102:'Yearly Emission'!HC106)</f>
        <v>0</v>
      </c>
      <c r="HG76">
        <f>SUM('Yearly Emission'!HD$102:'Yearly Emission'!HD106)</f>
        <v>0</v>
      </c>
      <c r="HH76">
        <f>SUM('Yearly Emission'!HE$102:'Yearly Emission'!HE106)</f>
        <v>0</v>
      </c>
      <c r="HI76">
        <f>SUM('Yearly Emission'!HF$102:'Yearly Emission'!HF106)</f>
        <v>0</v>
      </c>
      <c r="HJ76">
        <f>SUM('Yearly Emission'!HG$102:'Yearly Emission'!HG106)</f>
        <v>0</v>
      </c>
      <c r="HK76">
        <f>SUM('Yearly Emission'!HH$102:'Yearly Emission'!HH106)</f>
        <v>0</v>
      </c>
      <c r="HL76">
        <f>SUM('Yearly Emission'!HI$102:'Yearly Emission'!HI106)</f>
        <v>0</v>
      </c>
      <c r="HM76">
        <f>SUM('Yearly Emission'!HJ$102:'Yearly Emission'!HJ106)</f>
        <v>0</v>
      </c>
      <c r="HN76">
        <f>SUM('Yearly Emission'!HK$102:'Yearly Emission'!HK106)</f>
        <v>0</v>
      </c>
      <c r="HO76">
        <f>SUM('Yearly Emission'!HL$102:'Yearly Emission'!HL106)</f>
        <v>0</v>
      </c>
      <c r="HP76">
        <f>SUM('Yearly Emission'!HM$102:'Yearly Emission'!HM106)</f>
        <v>0</v>
      </c>
      <c r="HQ76">
        <f>SUM('Yearly Emission'!HN$102:'Yearly Emission'!HN106)</f>
        <v>0</v>
      </c>
      <c r="HR76">
        <f>SUM('Yearly Emission'!HO$102:'Yearly Emission'!HO106)</f>
        <v>0</v>
      </c>
      <c r="HS76">
        <f>SUM('Yearly Emission'!HP$102:'Yearly Emission'!HP106)</f>
        <v>0</v>
      </c>
      <c r="HT76">
        <f>SUM('Yearly Emission'!HQ$102:'Yearly Emission'!HQ106)</f>
        <v>0</v>
      </c>
      <c r="HV76">
        <f>SUM('Yearly Emission'!HS$102:'Yearly Emission'!HS106)</f>
        <v>0</v>
      </c>
      <c r="HW76">
        <f>SUM('Yearly Emission'!HT$102:'Yearly Emission'!HT106)</f>
        <v>0</v>
      </c>
      <c r="HX76">
        <f>SUM('Yearly Emission'!HU$102:'Yearly Emission'!HU106)</f>
        <v>0</v>
      </c>
      <c r="HY76">
        <f>SUM('Yearly Emission'!HV$102:'Yearly Emission'!HV106)</f>
        <v>0</v>
      </c>
      <c r="HZ76">
        <f>SUM('Yearly Emission'!HW$102:'Yearly Emission'!HW106)</f>
        <v>0</v>
      </c>
      <c r="IA76">
        <f>SUM('Yearly Emission'!HX$102:'Yearly Emission'!HX106)</f>
        <v>0</v>
      </c>
      <c r="IB76">
        <f>SUM('Yearly Emission'!HY$102:'Yearly Emission'!HY106)</f>
        <v>0</v>
      </c>
      <c r="IC76">
        <f>SUM('Yearly Emission'!HZ$102:'Yearly Emission'!HZ106)</f>
        <v>0</v>
      </c>
      <c r="ID76">
        <f>SUM('Yearly Emission'!IA$102:'Yearly Emission'!IA106)</f>
        <v>0</v>
      </c>
      <c r="IE76">
        <f>SUM('Yearly Emission'!IB$102:'Yearly Emission'!IB106)</f>
        <v>0</v>
      </c>
      <c r="IF76">
        <f>SUM('Yearly Emission'!IC$102:'Yearly Emission'!IC106)</f>
        <v>0</v>
      </c>
      <c r="IG76">
        <f>SUM('Yearly Emission'!ID$102:'Yearly Emission'!ID106)</f>
        <v>0</v>
      </c>
      <c r="IH76">
        <f>SUM('Yearly Emission'!IE$102:'Yearly Emission'!IE106)</f>
        <v>0</v>
      </c>
      <c r="II76">
        <f>SUM('Yearly Emission'!IF$102:'Yearly Emission'!IF106)</f>
        <v>0</v>
      </c>
      <c r="IJ76">
        <f>SUM('Yearly Emission'!IG$102:'Yearly Emission'!IG106)</f>
        <v>0</v>
      </c>
      <c r="IK76">
        <f>SUM('Yearly Emission'!IH$102:'Yearly Emission'!IH106)</f>
        <v>0</v>
      </c>
      <c r="IM76">
        <f>SUM('Yearly Emission'!IJ$102:'Yearly Emission'!IJ106)</f>
        <v>0</v>
      </c>
      <c r="IN76">
        <f>SUM('Yearly Emission'!IK$102:'Yearly Emission'!IK106)</f>
        <v>0</v>
      </c>
      <c r="IO76">
        <f>SUM('Yearly Emission'!IL$102:'Yearly Emission'!IL106)</f>
        <v>0</v>
      </c>
      <c r="IP76">
        <f>SUM('Yearly Emission'!IM$102:'Yearly Emission'!IM106)</f>
        <v>0</v>
      </c>
      <c r="IQ76">
        <f>SUM('Yearly Emission'!IN$102:'Yearly Emission'!IN106)</f>
        <v>0</v>
      </c>
      <c r="IR76">
        <f>SUM('Yearly Emission'!IO$102:'Yearly Emission'!IO106)</f>
        <v>0</v>
      </c>
      <c r="IS76">
        <f>SUM('Yearly Emission'!IP$102:'Yearly Emission'!IP106)</f>
        <v>0</v>
      </c>
      <c r="IT76">
        <f>SUM('Yearly Emission'!IQ$102:'Yearly Emission'!IQ106)</f>
        <v>0</v>
      </c>
      <c r="IU76">
        <f>SUM('Yearly Emission'!IR$102:'Yearly Emission'!IR106)</f>
        <v>0</v>
      </c>
      <c r="IV76">
        <f>SUM('Yearly Emission'!IS$102:'Yearly Emission'!IS106)</f>
        <v>0</v>
      </c>
      <c r="IW76">
        <f>SUM('Yearly Emission'!IT$102:'Yearly Emission'!IT106)</f>
        <v>0</v>
      </c>
      <c r="IX76">
        <f>SUM('Yearly Emission'!IU$102:'Yearly Emission'!IU106)</f>
        <v>0</v>
      </c>
      <c r="IY76">
        <f>SUM('Yearly Emission'!IV$102:'Yearly Emission'!IV106)</f>
        <v>0</v>
      </c>
      <c r="IZ76">
        <f>SUM('Yearly Emission'!IW$102:'Yearly Emission'!IW106)</f>
        <v>0</v>
      </c>
      <c r="JA76">
        <f>SUM('Yearly Emission'!IX$102:'Yearly Emission'!IX106)</f>
        <v>0</v>
      </c>
      <c r="JB76">
        <f>SUM('Yearly Emission'!IY$102:'Yearly Emission'!IY106)</f>
        <v>0</v>
      </c>
    </row>
    <row r="77" spans="1:262" x14ac:dyDescent="0.25">
      <c r="A77">
        <v>2033</v>
      </c>
      <c r="B77" t="s">
        <v>47</v>
      </c>
      <c r="D77">
        <v>2026</v>
      </c>
      <c r="E77">
        <f>SUM('Yearly Emission'!B$102:'Yearly Emission'!B107)</f>
        <v>0</v>
      </c>
      <c r="F77">
        <f>SUM('Yearly Emission'!C$102:'Yearly Emission'!C107)</f>
        <v>0</v>
      </c>
      <c r="G77">
        <f>SUM('Yearly Emission'!D$102:'Yearly Emission'!D107)</f>
        <v>0</v>
      </c>
      <c r="H77">
        <f>SUM('Yearly Emission'!E$102:'Yearly Emission'!E107)</f>
        <v>0</v>
      </c>
      <c r="I77">
        <f>SUM('Yearly Emission'!F$102:'Yearly Emission'!F107)</f>
        <v>0</v>
      </c>
      <c r="J77">
        <f>SUM('Yearly Emission'!G$102:'Yearly Emission'!G107)</f>
        <v>0</v>
      </c>
      <c r="K77">
        <f>SUM('Yearly Emission'!H$102:'Yearly Emission'!H107)</f>
        <v>0</v>
      </c>
      <c r="L77">
        <f>SUM('Yearly Emission'!I$102:'Yearly Emission'!I107)</f>
        <v>0</v>
      </c>
      <c r="M77">
        <f>SUM('Yearly Emission'!J$102:'Yearly Emission'!J107)</f>
        <v>0</v>
      </c>
      <c r="N77">
        <f>SUM('Yearly Emission'!K$102:'Yearly Emission'!K107)</f>
        <v>0</v>
      </c>
      <c r="O77">
        <f>SUM('Yearly Emission'!L$102:'Yearly Emission'!L107)</f>
        <v>0</v>
      </c>
      <c r="P77">
        <f>SUM('Yearly Emission'!M$102:'Yearly Emission'!M107)</f>
        <v>0</v>
      </c>
      <c r="Q77">
        <f>SUM('Yearly Emission'!N$102:'Yearly Emission'!N107)</f>
        <v>0</v>
      </c>
      <c r="R77">
        <f>SUM('Yearly Emission'!O$102:'Yearly Emission'!O107)</f>
        <v>0</v>
      </c>
      <c r="S77">
        <f>SUM('Yearly Emission'!P$102:'Yearly Emission'!P107)</f>
        <v>0</v>
      </c>
      <c r="T77">
        <f>SUM('Yearly Emission'!Q$102:'Yearly Emission'!Q107)</f>
        <v>0</v>
      </c>
      <c r="V77">
        <f>SUM('Yearly Emission'!S$102:'Yearly Emission'!S107)</f>
        <v>0</v>
      </c>
      <c r="W77">
        <f>SUM('Yearly Emission'!T$102:'Yearly Emission'!T107)</f>
        <v>0</v>
      </c>
      <c r="X77">
        <f>SUM('Yearly Emission'!U$102:'Yearly Emission'!U107)</f>
        <v>0</v>
      </c>
      <c r="Y77">
        <f>SUM('Yearly Emission'!V$102:'Yearly Emission'!V107)</f>
        <v>0</v>
      </c>
      <c r="Z77">
        <f>SUM('Yearly Emission'!W$102:'Yearly Emission'!W107)</f>
        <v>0</v>
      </c>
      <c r="AA77">
        <f>SUM('Yearly Emission'!X$102:'Yearly Emission'!X107)</f>
        <v>0</v>
      </c>
      <c r="AB77">
        <f>SUM('Yearly Emission'!Y$102:'Yearly Emission'!Y107)</f>
        <v>0</v>
      </c>
      <c r="AC77">
        <f>SUM('Yearly Emission'!Z$102:'Yearly Emission'!Z107)</f>
        <v>0</v>
      </c>
      <c r="AD77">
        <f>SUM('Yearly Emission'!AA$102:'Yearly Emission'!AA107)</f>
        <v>0</v>
      </c>
      <c r="AE77">
        <f>SUM('Yearly Emission'!AB$102:'Yearly Emission'!AB107)</f>
        <v>0</v>
      </c>
      <c r="AF77">
        <f>SUM('Yearly Emission'!AC$102:'Yearly Emission'!AC107)</f>
        <v>0</v>
      </c>
      <c r="AG77">
        <f>SUM('Yearly Emission'!AD$102:'Yearly Emission'!AD107)</f>
        <v>0</v>
      </c>
      <c r="AH77">
        <f>SUM('Yearly Emission'!AE$102:'Yearly Emission'!AE107)</f>
        <v>0</v>
      </c>
      <c r="AI77">
        <f>SUM('Yearly Emission'!AF$102:'Yearly Emission'!AF107)</f>
        <v>0</v>
      </c>
      <c r="AJ77">
        <f>SUM('Yearly Emission'!AG$102:'Yearly Emission'!AG107)</f>
        <v>0</v>
      </c>
      <c r="AK77">
        <f>SUM('Yearly Emission'!AH$102:'Yearly Emission'!AH107)</f>
        <v>0</v>
      </c>
      <c r="AM77">
        <f>SUM('Yearly Emission'!AJ$102:'Yearly Emission'!AJ107)</f>
        <v>0</v>
      </c>
      <c r="AN77">
        <f>SUM('Yearly Emission'!AK$102:'Yearly Emission'!AK107)</f>
        <v>0</v>
      </c>
      <c r="AO77">
        <f>SUM('Yearly Emission'!AL$102:'Yearly Emission'!AL107)</f>
        <v>0</v>
      </c>
      <c r="AP77">
        <f>SUM('Yearly Emission'!AM$102:'Yearly Emission'!AM107)</f>
        <v>0</v>
      </c>
      <c r="AQ77">
        <f>SUM('Yearly Emission'!AN$102:'Yearly Emission'!AN107)</f>
        <v>0</v>
      </c>
      <c r="AR77">
        <f>SUM('Yearly Emission'!AO$102:'Yearly Emission'!AO107)</f>
        <v>0</v>
      </c>
      <c r="AS77">
        <f>SUM('Yearly Emission'!AP$102:'Yearly Emission'!AP107)</f>
        <v>0</v>
      </c>
      <c r="AT77">
        <f>SUM('Yearly Emission'!AQ$102:'Yearly Emission'!AQ107)</f>
        <v>0</v>
      </c>
      <c r="AU77">
        <f>SUM('Yearly Emission'!AR$102:'Yearly Emission'!AR107)</f>
        <v>0</v>
      </c>
      <c r="AV77">
        <f>SUM('Yearly Emission'!AS$102:'Yearly Emission'!AS107)</f>
        <v>0</v>
      </c>
      <c r="AW77">
        <f>SUM('Yearly Emission'!AT$102:'Yearly Emission'!AT107)</f>
        <v>0</v>
      </c>
      <c r="AX77">
        <f>SUM('Yearly Emission'!AU$102:'Yearly Emission'!AU107)</f>
        <v>0</v>
      </c>
      <c r="AY77">
        <f>SUM('Yearly Emission'!AV$102:'Yearly Emission'!AV107)</f>
        <v>0</v>
      </c>
      <c r="AZ77">
        <f>SUM('Yearly Emission'!AW$102:'Yearly Emission'!AW107)</f>
        <v>0</v>
      </c>
      <c r="BA77">
        <f>SUM('Yearly Emission'!AX$102:'Yearly Emission'!AX107)</f>
        <v>0</v>
      </c>
      <c r="BB77">
        <f>SUM('Yearly Emission'!AY$102:'Yearly Emission'!AY107)</f>
        <v>0</v>
      </c>
      <c r="BD77">
        <f>SUM('Yearly Emission'!BA$102:'Yearly Emission'!BA107)</f>
        <v>0</v>
      </c>
      <c r="BE77">
        <f>SUM('Yearly Emission'!BB$102:'Yearly Emission'!BB107)</f>
        <v>0</v>
      </c>
      <c r="BF77">
        <f>SUM('Yearly Emission'!BC$102:'Yearly Emission'!BC107)</f>
        <v>0</v>
      </c>
      <c r="BG77">
        <f>SUM('Yearly Emission'!BD$102:'Yearly Emission'!BD107)</f>
        <v>0</v>
      </c>
      <c r="BH77">
        <f>SUM('Yearly Emission'!BE$102:'Yearly Emission'!BE107)</f>
        <v>0</v>
      </c>
      <c r="BI77">
        <f>SUM('Yearly Emission'!BF$102:'Yearly Emission'!BF107)</f>
        <v>0</v>
      </c>
      <c r="BJ77">
        <f>SUM('Yearly Emission'!BG$102:'Yearly Emission'!BG107)</f>
        <v>0</v>
      </c>
      <c r="BK77">
        <f>SUM('Yearly Emission'!BH$102:'Yearly Emission'!BH107)</f>
        <v>0</v>
      </c>
      <c r="BL77">
        <f>SUM('Yearly Emission'!BI$102:'Yearly Emission'!BI107)</f>
        <v>0</v>
      </c>
      <c r="BM77">
        <f>SUM('Yearly Emission'!BJ$102:'Yearly Emission'!BJ107)</f>
        <v>0</v>
      </c>
      <c r="BN77">
        <f>SUM('Yearly Emission'!BK$102:'Yearly Emission'!BK107)</f>
        <v>0</v>
      </c>
      <c r="BO77">
        <f>SUM('Yearly Emission'!BL$102:'Yearly Emission'!BL107)</f>
        <v>0</v>
      </c>
      <c r="BP77">
        <f>SUM('Yearly Emission'!BM$102:'Yearly Emission'!BM107)</f>
        <v>0</v>
      </c>
      <c r="BQ77">
        <f>SUM('Yearly Emission'!BN$102:'Yearly Emission'!BN107)</f>
        <v>0</v>
      </c>
      <c r="BR77">
        <f>SUM('Yearly Emission'!BO$102:'Yearly Emission'!BO107)</f>
        <v>0</v>
      </c>
      <c r="BS77">
        <f>SUM('Yearly Emission'!BP$102:'Yearly Emission'!BP107)</f>
        <v>0</v>
      </c>
      <c r="BU77">
        <f>SUM('Yearly Emission'!BR$102:'Yearly Emission'!BR107)</f>
        <v>0</v>
      </c>
      <c r="BV77">
        <f>SUM('Yearly Emission'!BS$102:'Yearly Emission'!BS107)</f>
        <v>0</v>
      </c>
      <c r="BW77">
        <f>SUM('Yearly Emission'!BT$102:'Yearly Emission'!BT107)</f>
        <v>0</v>
      </c>
      <c r="BX77">
        <f>SUM('Yearly Emission'!BU$102:'Yearly Emission'!BU107)</f>
        <v>0</v>
      </c>
      <c r="BY77">
        <f>SUM('Yearly Emission'!BV$102:'Yearly Emission'!BV107)</f>
        <v>0</v>
      </c>
      <c r="BZ77">
        <f>SUM('Yearly Emission'!BW$102:'Yearly Emission'!BW107)</f>
        <v>0</v>
      </c>
      <c r="CA77">
        <f>SUM('Yearly Emission'!BX$102:'Yearly Emission'!BX107)</f>
        <v>0</v>
      </c>
      <c r="CB77">
        <f>SUM('Yearly Emission'!BY$102:'Yearly Emission'!BY107)</f>
        <v>0</v>
      </c>
      <c r="CC77">
        <f>SUM('Yearly Emission'!BZ$102:'Yearly Emission'!BZ107)</f>
        <v>0</v>
      </c>
      <c r="CD77">
        <f>SUM('Yearly Emission'!CA$102:'Yearly Emission'!CA107)</f>
        <v>0</v>
      </c>
      <c r="CE77">
        <f>SUM('Yearly Emission'!CB$102:'Yearly Emission'!CB107)</f>
        <v>0</v>
      </c>
      <c r="CF77">
        <f>SUM('Yearly Emission'!CC$102:'Yearly Emission'!CC107)</f>
        <v>0</v>
      </c>
      <c r="CG77">
        <f>SUM('Yearly Emission'!CD$102:'Yearly Emission'!CD107)</f>
        <v>0</v>
      </c>
      <c r="CH77">
        <f>SUM('Yearly Emission'!CE$102:'Yearly Emission'!CE107)</f>
        <v>0</v>
      </c>
      <c r="CI77">
        <f>SUM('Yearly Emission'!CF$102:'Yearly Emission'!CF107)</f>
        <v>0</v>
      </c>
      <c r="CJ77">
        <f>SUM('Yearly Emission'!CG$102:'Yearly Emission'!CG107)</f>
        <v>0</v>
      </c>
      <c r="CM77">
        <f>SUM('Yearly Emission'!CJ$102:'Yearly Emission'!CJ107)</f>
        <v>12141</v>
      </c>
      <c r="CN77">
        <f>SUM('Yearly Emission'!CK$102:'Yearly Emission'!CK107)</f>
        <v>0</v>
      </c>
      <c r="CO77">
        <f>SUM('Yearly Emission'!CL$102:'Yearly Emission'!CL107)</f>
        <v>0</v>
      </c>
      <c r="CP77">
        <f>SUM('Yearly Emission'!CM$102:'Yearly Emission'!CM107)</f>
        <v>0</v>
      </c>
      <c r="CQ77">
        <f>SUM('Yearly Emission'!CN$102:'Yearly Emission'!CN107)</f>
        <v>0</v>
      </c>
      <c r="CR77">
        <f>SUM('Yearly Emission'!CO$102:'Yearly Emission'!CO107)</f>
        <v>0</v>
      </c>
      <c r="CS77">
        <f>SUM('Yearly Emission'!CP$102:'Yearly Emission'!CP107)</f>
        <v>0</v>
      </c>
      <c r="CT77">
        <f>SUM('Yearly Emission'!CQ$102:'Yearly Emission'!CQ107)</f>
        <v>0</v>
      </c>
      <c r="CU77">
        <f>SUM('Yearly Emission'!CR$102:'Yearly Emission'!CR107)</f>
        <v>0</v>
      </c>
      <c r="CV77">
        <f>SUM('Yearly Emission'!CS$102:'Yearly Emission'!CS107)</f>
        <v>0</v>
      </c>
      <c r="CW77">
        <f>SUM('Yearly Emission'!CT$102:'Yearly Emission'!CT107)</f>
        <v>0</v>
      </c>
      <c r="CX77">
        <f>SUM('Yearly Emission'!CU$102:'Yearly Emission'!CU107)</f>
        <v>0</v>
      </c>
      <c r="CY77">
        <f>SUM('Yearly Emission'!CV$102:'Yearly Emission'!CV107)</f>
        <v>0</v>
      </c>
      <c r="CZ77">
        <f>SUM('Yearly Emission'!CW$102:'Yearly Emission'!CW107)</f>
        <v>0</v>
      </c>
      <c r="DA77">
        <f>SUM('Yearly Emission'!CX$102:'Yearly Emission'!CX107)</f>
        <v>0</v>
      </c>
      <c r="DB77">
        <f>SUM('Yearly Emission'!CY$102:'Yearly Emission'!CY107)</f>
        <v>0</v>
      </c>
      <c r="DC77">
        <f>SUM('Yearly Emission'!CZ$102:'Yearly Emission'!CZ107)</f>
        <v>0</v>
      </c>
      <c r="DE77">
        <f>SUM('Yearly Emission'!DB$102:'Yearly Emission'!DB107)</f>
        <v>0</v>
      </c>
      <c r="DF77">
        <f>SUM('Yearly Emission'!DC$102:'Yearly Emission'!DC107)</f>
        <v>0</v>
      </c>
      <c r="DG77">
        <f>SUM('Yearly Emission'!DD$102:'Yearly Emission'!DD107)</f>
        <v>0</v>
      </c>
      <c r="DH77">
        <f>SUM('Yearly Emission'!DE$102:'Yearly Emission'!DE107)</f>
        <v>0</v>
      </c>
      <c r="DI77">
        <f>SUM('Yearly Emission'!DF$102:'Yearly Emission'!DF107)</f>
        <v>0</v>
      </c>
      <c r="DJ77">
        <f>SUM('Yearly Emission'!DG$102:'Yearly Emission'!DG107)</f>
        <v>0</v>
      </c>
      <c r="DK77">
        <f>SUM('Yearly Emission'!DH$102:'Yearly Emission'!DH107)</f>
        <v>0</v>
      </c>
      <c r="DL77">
        <f>SUM('Yearly Emission'!DI$102:'Yearly Emission'!DI107)</f>
        <v>0</v>
      </c>
      <c r="DM77">
        <f>SUM('Yearly Emission'!DJ$102:'Yearly Emission'!DJ107)</f>
        <v>0</v>
      </c>
      <c r="DN77">
        <f>SUM('Yearly Emission'!DK$102:'Yearly Emission'!DK107)</f>
        <v>0</v>
      </c>
      <c r="DO77">
        <f>SUM('Yearly Emission'!DL$102:'Yearly Emission'!DL107)</f>
        <v>0</v>
      </c>
      <c r="DP77">
        <f>SUM('Yearly Emission'!DM$102:'Yearly Emission'!DM107)</f>
        <v>0</v>
      </c>
      <c r="DQ77">
        <f>SUM('Yearly Emission'!DN$102:'Yearly Emission'!DN107)</f>
        <v>0</v>
      </c>
      <c r="DR77">
        <f>SUM('Yearly Emission'!DO$102:'Yearly Emission'!DO107)</f>
        <v>0</v>
      </c>
      <c r="DS77">
        <f>SUM('Yearly Emission'!DP$102:'Yearly Emission'!DP107)</f>
        <v>0</v>
      </c>
      <c r="DT77">
        <f>SUM('Yearly Emission'!DQ$102:'Yearly Emission'!DQ107)</f>
        <v>0</v>
      </c>
      <c r="DV77">
        <f>SUM('Yearly Emission'!DS$102:'Yearly Emission'!DS107)</f>
        <v>0</v>
      </c>
      <c r="DW77">
        <f>SUM('Yearly Emission'!DT$102:'Yearly Emission'!DT107)</f>
        <v>0</v>
      </c>
      <c r="DX77">
        <f>SUM('Yearly Emission'!DU$102:'Yearly Emission'!DU107)</f>
        <v>0</v>
      </c>
      <c r="DY77">
        <f>SUM('Yearly Emission'!DV$102:'Yearly Emission'!DV107)</f>
        <v>0</v>
      </c>
      <c r="DZ77">
        <f>SUM('Yearly Emission'!DW$102:'Yearly Emission'!DW107)</f>
        <v>0</v>
      </c>
      <c r="EA77">
        <f>SUM('Yearly Emission'!DX$102:'Yearly Emission'!DX107)</f>
        <v>0</v>
      </c>
      <c r="EB77">
        <f>SUM('Yearly Emission'!DY$102:'Yearly Emission'!DY107)</f>
        <v>0</v>
      </c>
      <c r="EC77">
        <f>SUM('Yearly Emission'!DZ$102:'Yearly Emission'!DZ107)</f>
        <v>0</v>
      </c>
      <c r="ED77">
        <f>SUM('Yearly Emission'!EA$102:'Yearly Emission'!EA107)</f>
        <v>0</v>
      </c>
      <c r="EE77">
        <f>SUM('Yearly Emission'!EB$102:'Yearly Emission'!EB107)</f>
        <v>0</v>
      </c>
      <c r="EF77">
        <f>SUM('Yearly Emission'!EC$102:'Yearly Emission'!EC107)</f>
        <v>0</v>
      </c>
      <c r="EG77">
        <f>SUM('Yearly Emission'!ED$102:'Yearly Emission'!ED107)</f>
        <v>0</v>
      </c>
      <c r="EH77">
        <f>SUM('Yearly Emission'!EE$102:'Yearly Emission'!EE107)</f>
        <v>0</v>
      </c>
      <c r="EI77">
        <f>SUM('Yearly Emission'!EF$102:'Yearly Emission'!EF107)</f>
        <v>0</v>
      </c>
      <c r="EJ77">
        <f>SUM('Yearly Emission'!EG$102:'Yearly Emission'!EG107)</f>
        <v>0</v>
      </c>
      <c r="EK77">
        <f>SUM('Yearly Emission'!EH$102:'Yearly Emission'!EH107)</f>
        <v>0</v>
      </c>
      <c r="EM77">
        <f>SUM('Yearly Emission'!EJ$102:'Yearly Emission'!EJ107)</f>
        <v>0</v>
      </c>
      <c r="EN77">
        <f>SUM('Yearly Emission'!EK$102:'Yearly Emission'!EK107)</f>
        <v>0</v>
      </c>
      <c r="EO77">
        <f>SUM('Yearly Emission'!EL$102:'Yearly Emission'!EL107)</f>
        <v>0</v>
      </c>
      <c r="EP77">
        <f>SUM('Yearly Emission'!EM$102:'Yearly Emission'!EM107)</f>
        <v>0</v>
      </c>
      <c r="EQ77">
        <f>SUM('Yearly Emission'!EN$102:'Yearly Emission'!EN107)</f>
        <v>0</v>
      </c>
      <c r="ER77">
        <f>SUM('Yearly Emission'!EO$102:'Yearly Emission'!EO107)</f>
        <v>0</v>
      </c>
      <c r="ES77">
        <f>SUM('Yearly Emission'!EP$102:'Yearly Emission'!EP107)</f>
        <v>0</v>
      </c>
      <c r="ET77">
        <f>SUM('Yearly Emission'!EQ$102:'Yearly Emission'!EQ107)</f>
        <v>0</v>
      </c>
      <c r="EU77">
        <f>SUM('Yearly Emission'!ER$102:'Yearly Emission'!ER107)</f>
        <v>0</v>
      </c>
      <c r="EV77">
        <f>SUM('Yearly Emission'!ES$102:'Yearly Emission'!ES107)</f>
        <v>0</v>
      </c>
      <c r="EW77">
        <f>SUM('Yearly Emission'!ET$102:'Yearly Emission'!ET107)</f>
        <v>0</v>
      </c>
      <c r="EX77">
        <f>SUM('Yearly Emission'!EU$102:'Yearly Emission'!EU107)</f>
        <v>0</v>
      </c>
      <c r="EY77">
        <f>SUM('Yearly Emission'!EV$102:'Yearly Emission'!EV107)</f>
        <v>0</v>
      </c>
      <c r="EZ77">
        <f>SUM('Yearly Emission'!EW$102:'Yearly Emission'!EW107)</f>
        <v>0</v>
      </c>
      <c r="FA77">
        <f>SUM('Yearly Emission'!EX$102:'Yearly Emission'!EX107)</f>
        <v>0</v>
      </c>
      <c r="FB77">
        <f>SUM('Yearly Emission'!EY$102:'Yearly Emission'!EY107)</f>
        <v>0</v>
      </c>
      <c r="FD77">
        <f>SUM('Yearly Emission'!FA$102:'Yearly Emission'!FA107)</f>
        <v>0</v>
      </c>
      <c r="FE77">
        <f>SUM('Yearly Emission'!FB$102:'Yearly Emission'!FB107)</f>
        <v>0</v>
      </c>
      <c r="FF77">
        <f>SUM('Yearly Emission'!FC$102:'Yearly Emission'!FC107)</f>
        <v>0</v>
      </c>
      <c r="FG77">
        <f>SUM('Yearly Emission'!FD$102:'Yearly Emission'!FD107)</f>
        <v>0</v>
      </c>
      <c r="FH77">
        <f>SUM('Yearly Emission'!FE$102:'Yearly Emission'!FE107)</f>
        <v>0</v>
      </c>
      <c r="FI77">
        <f>SUM('Yearly Emission'!FF$102:'Yearly Emission'!FF107)</f>
        <v>0</v>
      </c>
      <c r="FJ77">
        <f>SUM('Yearly Emission'!FG$102:'Yearly Emission'!FG107)</f>
        <v>0</v>
      </c>
      <c r="FK77">
        <f>SUM('Yearly Emission'!FH$102:'Yearly Emission'!FH107)</f>
        <v>0</v>
      </c>
      <c r="FL77">
        <f>SUM('Yearly Emission'!FI$102:'Yearly Emission'!FI107)</f>
        <v>0</v>
      </c>
      <c r="FM77">
        <f>SUM('Yearly Emission'!FJ$102:'Yearly Emission'!FJ107)</f>
        <v>0</v>
      </c>
      <c r="FN77">
        <f>SUM('Yearly Emission'!FK$102:'Yearly Emission'!FK107)</f>
        <v>0</v>
      </c>
      <c r="FO77">
        <f>SUM('Yearly Emission'!FL$102:'Yearly Emission'!FL107)</f>
        <v>0</v>
      </c>
      <c r="FP77">
        <f>SUM('Yearly Emission'!FM$102:'Yearly Emission'!FM107)</f>
        <v>0</v>
      </c>
      <c r="FQ77">
        <f>SUM('Yearly Emission'!FN$102:'Yearly Emission'!FN107)</f>
        <v>0</v>
      </c>
      <c r="FR77">
        <f>SUM('Yearly Emission'!FO$102:'Yearly Emission'!FO107)</f>
        <v>0</v>
      </c>
      <c r="FS77">
        <f>SUM('Yearly Emission'!FP$102:'Yearly Emission'!FP107)</f>
        <v>0</v>
      </c>
      <c r="FV77">
        <f>SUM('Yearly Emission'!FS$102:'Yearly Emission'!FS107)</f>
        <v>12141</v>
      </c>
      <c r="FW77">
        <f>SUM('Yearly Emission'!FT$102:'Yearly Emission'!FT107)</f>
        <v>0</v>
      </c>
      <c r="FX77">
        <f>SUM('Yearly Emission'!FU$102:'Yearly Emission'!FU107)</f>
        <v>0</v>
      </c>
      <c r="FY77">
        <f>SUM('Yearly Emission'!FV$102:'Yearly Emission'!FV107)</f>
        <v>0</v>
      </c>
      <c r="FZ77">
        <f>SUM('Yearly Emission'!FW$102:'Yearly Emission'!FW107)</f>
        <v>0</v>
      </c>
      <c r="GA77">
        <f>SUM('Yearly Emission'!FX$102:'Yearly Emission'!FX107)</f>
        <v>0</v>
      </c>
      <c r="GB77">
        <f>SUM('Yearly Emission'!FY$102:'Yearly Emission'!FY107)</f>
        <v>0</v>
      </c>
      <c r="GC77">
        <f>SUM('Yearly Emission'!FZ$102:'Yearly Emission'!FZ107)</f>
        <v>0</v>
      </c>
      <c r="GD77">
        <f>SUM('Yearly Emission'!GA$102:'Yearly Emission'!GA107)</f>
        <v>0</v>
      </c>
      <c r="GE77">
        <f>SUM('Yearly Emission'!GB$102:'Yearly Emission'!GB107)</f>
        <v>0</v>
      </c>
      <c r="GF77">
        <f>SUM('Yearly Emission'!GC$102:'Yearly Emission'!GC107)</f>
        <v>0</v>
      </c>
      <c r="GG77">
        <f>SUM('Yearly Emission'!GD$102:'Yearly Emission'!GD107)</f>
        <v>0</v>
      </c>
      <c r="GH77">
        <f>SUM('Yearly Emission'!GE$102:'Yearly Emission'!GE107)</f>
        <v>0</v>
      </c>
      <c r="GI77">
        <f>SUM('Yearly Emission'!GF$102:'Yearly Emission'!GF107)</f>
        <v>0</v>
      </c>
      <c r="GJ77">
        <f>SUM('Yearly Emission'!GG$102:'Yearly Emission'!GG107)</f>
        <v>0</v>
      </c>
      <c r="GK77">
        <f>SUM('Yearly Emission'!GH$102:'Yearly Emission'!GH107)</f>
        <v>0</v>
      </c>
      <c r="GL77">
        <f>SUM('Yearly Emission'!GI$102:'Yearly Emission'!GI107)</f>
        <v>0</v>
      </c>
      <c r="GN77">
        <f>SUM('Yearly Emission'!GK$102:'Yearly Emission'!GK107)</f>
        <v>0</v>
      </c>
      <c r="GO77">
        <f>SUM('Yearly Emission'!GL$102:'Yearly Emission'!GL107)</f>
        <v>0</v>
      </c>
      <c r="GP77">
        <f>SUM('Yearly Emission'!GM$102:'Yearly Emission'!GM107)</f>
        <v>0</v>
      </c>
      <c r="GQ77">
        <f>SUM('Yearly Emission'!GN$102:'Yearly Emission'!GN107)</f>
        <v>0</v>
      </c>
      <c r="GR77">
        <f>SUM('Yearly Emission'!GO$102:'Yearly Emission'!GO107)</f>
        <v>0</v>
      </c>
      <c r="GS77">
        <f>SUM('Yearly Emission'!GP$102:'Yearly Emission'!GP107)</f>
        <v>0</v>
      </c>
      <c r="GT77">
        <f>SUM('Yearly Emission'!GQ$102:'Yearly Emission'!GQ107)</f>
        <v>0</v>
      </c>
      <c r="GU77">
        <f>SUM('Yearly Emission'!GR$102:'Yearly Emission'!GR107)</f>
        <v>0</v>
      </c>
      <c r="GV77">
        <f>SUM('Yearly Emission'!GS$102:'Yearly Emission'!GS107)</f>
        <v>0</v>
      </c>
      <c r="GW77">
        <f>SUM('Yearly Emission'!GT$102:'Yearly Emission'!GT107)</f>
        <v>0</v>
      </c>
      <c r="GX77">
        <f>SUM('Yearly Emission'!GU$102:'Yearly Emission'!GU107)</f>
        <v>0</v>
      </c>
      <c r="GY77">
        <f>SUM('Yearly Emission'!GV$102:'Yearly Emission'!GV107)</f>
        <v>0</v>
      </c>
      <c r="GZ77">
        <f>SUM('Yearly Emission'!GW$102:'Yearly Emission'!GW107)</f>
        <v>0</v>
      </c>
      <c r="HA77">
        <f>SUM('Yearly Emission'!GX$102:'Yearly Emission'!GX107)</f>
        <v>0</v>
      </c>
      <c r="HB77">
        <f>SUM('Yearly Emission'!GY$102:'Yearly Emission'!GY107)</f>
        <v>0</v>
      </c>
      <c r="HC77">
        <f>SUM('Yearly Emission'!GZ$102:'Yearly Emission'!GZ107)</f>
        <v>0</v>
      </c>
      <c r="HE77">
        <f>SUM('Yearly Emission'!HB$102:'Yearly Emission'!HB107)</f>
        <v>0</v>
      </c>
      <c r="HF77">
        <f>SUM('Yearly Emission'!HC$102:'Yearly Emission'!HC107)</f>
        <v>0</v>
      </c>
      <c r="HG77">
        <f>SUM('Yearly Emission'!HD$102:'Yearly Emission'!HD107)</f>
        <v>0</v>
      </c>
      <c r="HH77">
        <f>SUM('Yearly Emission'!HE$102:'Yearly Emission'!HE107)</f>
        <v>0</v>
      </c>
      <c r="HI77">
        <f>SUM('Yearly Emission'!HF$102:'Yearly Emission'!HF107)</f>
        <v>0</v>
      </c>
      <c r="HJ77">
        <f>SUM('Yearly Emission'!HG$102:'Yearly Emission'!HG107)</f>
        <v>0</v>
      </c>
      <c r="HK77">
        <f>SUM('Yearly Emission'!HH$102:'Yearly Emission'!HH107)</f>
        <v>0</v>
      </c>
      <c r="HL77">
        <f>SUM('Yearly Emission'!HI$102:'Yearly Emission'!HI107)</f>
        <v>0</v>
      </c>
      <c r="HM77">
        <f>SUM('Yearly Emission'!HJ$102:'Yearly Emission'!HJ107)</f>
        <v>0</v>
      </c>
      <c r="HN77">
        <f>SUM('Yearly Emission'!HK$102:'Yearly Emission'!HK107)</f>
        <v>0</v>
      </c>
      <c r="HO77">
        <f>SUM('Yearly Emission'!HL$102:'Yearly Emission'!HL107)</f>
        <v>0</v>
      </c>
      <c r="HP77">
        <f>SUM('Yearly Emission'!HM$102:'Yearly Emission'!HM107)</f>
        <v>0</v>
      </c>
      <c r="HQ77">
        <f>SUM('Yearly Emission'!HN$102:'Yearly Emission'!HN107)</f>
        <v>0</v>
      </c>
      <c r="HR77">
        <f>SUM('Yearly Emission'!HO$102:'Yearly Emission'!HO107)</f>
        <v>0</v>
      </c>
      <c r="HS77">
        <f>SUM('Yearly Emission'!HP$102:'Yearly Emission'!HP107)</f>
        <v>0</v>
      </c>
      <c r="HT77">
        <f>SUM('Yearly Emission'!HQ$102:'Yearly Emission'!HQ107)</f>
        <v>0</v>
      </c>
      <c r="HV77">
        <f>SUM('Yearly Emission'!HS$102:'Yearly Emission'!HS107)</f>
        <v>0</v>
      </c>
      <c r="HW77">
        <f>SUM('Yearly Emission'!HT$102:'Yearly Emission'!HT107)</f>
        <v>0</v>
      </c>
      <c r="HX77">
        <f>SUM('Yearly Emission'!HU$102:'Yearly Emission'!HU107)</f>
        <v>0</v>
      </c>
      <c r="HY77">
        <f>SUM('Yearly Emission'!HV$102:'Yearly Emission'!HV107)</f>
        <v>0</v>
      </c>
      <c r="HZ77">
        <f>SUM('Yearly Emission'!HW$102:'Yearly Emission'!HW107)</f>
        <v>0</v>
      </c>
      <c r="IA77">
        <f>SUM('Yearly Emission'!HX$102:'Yearly Emission'!HX107)</f>
        <v>0</v>
      </c>
      <c r="IB77">
        <f>SUM('Yearly Emission'!HY$102:'Yearly Emission'!HY107)</f>
        <v>0</v>
      </c>
      <c r="IC77">
        <f>SUM('Yearly Emission'!HZ$102:'Yearly Emission'!HZ107)</f>
        <v>0</v>
      </c>
      <c r="ID77">
        <f>SUM('Yearly Emission'!IA$102:'Yearly Emission'!IA107)</f>
        <v>0</v>
      </c>
      <c r="IE77">
        <f>SUM('Yearly Emission'!IB$102:'Yearly Emission'!IB107)</f>
        <v>0</v>
      </c>
      <c r="IF77">
        <f>SUM('Yearly Emission'!IC$102:'Yearly Emission'!IC107)</f>
        <v>0</v>
      </c>
      <c r="IG77">
        <f>SUM('Yearly Emission'!ID$102:'Yearly Emission'!ID107)</f>
        <v>0</v>
      </c>
      <c r="IH77">
        <f>SUM('Yearly Emission'!IE$102:'Yearly Emission'!IE107)</f>
        <v>0</v>
      </c>
      <c r="II77">
        <f>SUM('Yearly Emission'!IF$102:'Yearly Emission'!IF107)</f>
        <v>0</v>
      </c>
      <c r="IJ77">
        <f>SUM('Yearly Emission'!IG$102:'Yearly Emission'!IG107)</f>
        <v>0</v>
      </c>
      <c r="IK77">
        <f>SUM('Yearly Emission'!IH$102:'Yearly Emission'!IH107)</f>
        <v>0</v>
      </c>
      <c r="IM77">
        <f>SUM('Yearly Emission'!IJ$102:'Yearly Emission'!IJ107)</f>
        <v>0</v>
      </c>
      <c r="IN77">
        <f>SUM('Yearly Emission'!IK$102:'Yearly Emission'!IK107)</f>
        <v>0</v>
      </c>
      <c r="IO77">
        <f>SUM('Yearly Emission'!IL$102:'Yearly Emission'!IL107)</f>
        <v>0</v>
      </c>
      <c r="IP77">
        <f>SUM('Yearly Emission'!IM$102:'Yearly Emission'!IM107)</f>
        <v>0</v>
      </c>
      <c r="IQ77">
        <f>SUM('Yearly Emission'!IN$102:'Yearly Emission'!IN107)</f>
        <v>0</v>
      </c>
      <c r="IR77">
        <f>SUM('Yearly Emission'!IO$102:'Yearly Emission'!IO107)</f>
        <v>0</v>
      </c>
      <c r="IS77">
        <f>SUM('Yearly Emission'!IP$102:'Yearly Emission'!IP107)</f>
        <v>0</v>
      </c>
      <c r="IT77">
        <f>SUM('Yearly Emission'!IQ$102:'Yearly Emission'!IQ107)</f>
        <v>0</v>
      </c>
      <c r="IU77">
        <f>SUM('Yearly Emission'!IR$102:'Yearly Emission'!IR107)</f>
        <v>0</v>
      </c>
      <c r="IV77">
        <f>SUM('Yearly Emission'!IS$102:'Yearly Emission'!IS107)</f>
        <v>0</v>
      </c>
      <c r="IW77">
        <f>SUM('Yearly Emission'!IT$102:'Yearly Emission'!IT107)</f>
        <v>0</v>
      </c>
      <c r="IX77">
        <f>SUM('Yearly Emission'!IU$102:'Yearly Emission'!IU107)</f>
        <v>0</v>
      </c>
      <c r="IY77">
        <f>SUM('Yearly Emission'!IV$102:'Yearly Emission'!IV107)</f>
        <v>0</v>
      </c>
      <c r="IZ77">
        <f>SUM('Yearly Emission'!IW$102:'Yearly Emission'!IW107)</f>
        <v>0</v>
      </c>
      <c r="JA77">
        <f>SUM('Yearly Emission'!IX$102:'Yearly Emission'!IX107)</f>
        <v>0</v>
      </c>
      <c r="JB77">
        <f>SUM('Yearly Emission'!IY$102:'Yearly Emission'!IY107)</f>
        <v>0</v>
      </c>
    </row>
    <row r="78" spans="1:262" x14ac:dyDescent="0.25">
      <c r="A78" t="s">
        <v>48</v>
      </c>
      <c r="B78" t="s">
        <v>49</v>
      </c>
      <c r="D78">
        <v>2027</v>
      </c>
      <c r="E78">
        <f>SUM('Yearly Emission'!B$103:'Yearly Emission'!B108)</f>
        <v>0</v>
      </c>
      <c r="F78">
        <f>SUM('Yearly Emission'!C$103:'Yearly Emission'!C108)</f>
        <v>0</v>
      </c>
      <c r="G78">
        <f>SUM('Yearly Emission'!D$103:'Yearly Emission'!D108)</f>
        <v>0</v>
      </c>
      <c r="H78">
        <f>SUM('Yearly Emission'!E$103:'Yearly Emission'!E108)</f>
        <v>0</v>
      </c>
      <c r="I78">
        <f>SUM('Yearly Emission'!F$103:'Yearly Emission'!F108)</f>
        <v>0</v>
      </c>
      <c r="J78">
        <f>SUM('Yearly Emission'!G$103:'Yearly Emission'!G108)</f>
        <v>0</v>
      </c>
      <c r="K78">
        <f>SUM('Yearly Emission'!H$103:'Yearly Emission'!H108)</f>
        <v>0</v>
      </c>
      <c r="L78">
        <f>SUM('Yearly Emission'!I$103:'Yearly Emission'!I108)</f>
        <v>0</v>
      </c>
      <c r="M78">
        <f>SUM('Yearly Emission'!J$103:'Yearly Emission'!J108)</f>
        <v>0</v>
      </c>
      <c r="N78">
        <f>SUM('Yearly Emission'!K$103:'Yearly Emission'!K108)</f>
        <v>0</v>
      </c>
      <c r="O78">
        <f>SUM('Yearly Emission'!L$103:'Yearly Emission'!L108)</f>
        <v>0</v>
      </c>
      <c r="P78">
        <f>SUM('Yearly Emission'!M$103:'Yearly Emission'!M108)</f>
        <v>0</v>
      </c>
      <c r="Q78">
        <f>SUM('Yearly Emission'!N$103:'Yearly Emission'!N108)</f>
        <v>0</v>
      </c>
      <c r="R78">
        <f>SUM('Yearly Emission'!O$103:'Yearly Emission'!O108)</f>
        <v>0</v>
      </c>
      <c r="S78">
        <f>SUM('Yearly Emission'!P$103:'Yearly Emission'!P108)</f>
        <v>0</v>
      </c>
      <c r="T78">
        <f>SUM('Yearly Emission'!Q$103:'Yearly Emission'!Q108)</f>
        <v>0</v>
      </c>
      <c r="V78">
        <f>SUM('Yearly Emission'!S$103:'Yearly Emission'!S108)</f>
        <v>0</v>
      </c>
      <c r="W78">
        <f>SUM('Yearly Emission'!T$103:'Yearly Emission'!T108)</f>
        <v>0</v>
      </c>
      <c r="X78">
        <f>SUM('Yearly Emission'!U$103:'Yearly Emission'!U108)</f>
        <v>0</v>
      </c>
      <c r="Y78">
        <f>SUM('Yearly Emission'!V$103:'Yearly Emission'!V108)</f>
        <v>0</v>
      </c>
      <c r="Z78">
        <f>SUM('Yearly Emission'!W$103:'Yearly Emission'!W108)</f>
        <v>0</v>
      </c>
      <c r="AA78">
        <f>SUM('Yearly Emission'!X$103:'Yearly Emission'!X108)</f>
        <v>0</v>
      </c>
      <c r="AB78">
        <f>SUM('Yearly Emission'!Y$103:'Yearly Emission'!Y108)</f>
        <v>0</v>
      </c>
      <c r="AC78">
        <f>SUM('Yearly Emission'!Z$103:'Yearly Emission'!Z108)</f>
        <v>0</v>
      </c>
      <c r="AD78">
        <f>SUM('Yearly Emission'!AA$103:'Yearly Emission'!AA108)</f>
        <v>0</v>
      </c>
      <c r="AE78">
        <f>SUM('Yearly Emission'!AB$103:'Yearly Emission'!AB108)</f>
        <v>0</v>
      </c>
      <c r="AF78">
        <f>SUM('Yearly Emission'!AC$103:'Yearly Emission'!AC108)</f>
        <v>0</v>
      </c>
      <c r="AG78">
        <f>SUM('Yearly Emission'!AD$103:'Yearly Emission'!AD108)</f>
        <v>0</v>
      </c>
      <c r="AH78">
        <f>SUM('Yearly Emission'!AE$103:'Yearly Emission'!AE108)</f>
        <v>0</v>
      </c>
      <c r="AI78">
        <f>SUM('Yearly Emission'!AF$103:'Yearly Emission'!AF108)</f>
        <v>0</v>
      </c>
      <c r="AJ78">
        <f>SUM('Yearly Emission'!AG$103:'Yearly Emission'!AG108)</f>
        <v>0</v>
      </c>
      <c r="AK78">
        <f>SUM('Yearly Emission'!AH$103:'Yearly Emission'!AH108)</f>
        <v>0</v>
      </c>
      <c r="AM78">
        <f>SUM('Yearly Emission'!AJ$103:'Yearly Emission'!AJ108)</f>
        <v>0</v>
      </c>
      <c r="AN78">
        <f>SUM('Yearly Emission'!AK$103:'Yearly Emission'!AK108)</f>
        <v>0</v>
      </c>
      <c r="AO78">
        <f>SUM('Yearly Emission'!AL$103:'Yearly Emission'!AL108)</f>
        <v>0</v>
      </c>
      <c r="AP78">
        <f>SUM('Yearly Emission'!AM$103:'Yearly Emission'!AM108)</f>
        <v>0</v>
      </c>
      <c r="AQ78">
        <f>SUM('Yearly Emission'!AN$103:'Yearly Emission'!AN108)</f>
        <v>0</v>
      </c>
      <c r="AR78">
        <f>SUM('Yearly Emission'!AO$103:'Yearly Emission'!AO108)</f>
        <v>0</v>
      </c>
      <c r="AS78">
        <f>SUM('Yearly Emission'!AP$103:'Yearly Emission'!AP108)</f>
        <v>0</v>
      </c>
      <c r="AT78">
        <f>SUM('Yearly Emission'!AQ$103:'Yearly Emission'!AQ108)</f>
        <v>0</v>
      </c>
      <c r="AU78">
        <f>SUM('Yearly Emission'!AR$103:'Yearly Emission'!AR108)</f>
        <v>0</v>
      </c>
      <c r="AV78">
        <f>SUM('Yearly Emission'!AS$103:'Yearly Emission'!AS108)</f>
        <v>0</v>
      </c>
      <c r="AW78">
        <f>SUM('Yearly Emission'!AT$103:'Yearly Emission'!AT108)</f>
        <v>0</v>
      </c>
      <c r="AX78">
        <f>SUM('Yearly Emission'!AU$103:'Yearly Emission'!AU108)</f>
        <v>0</v>
      </c>
      <c r="AY78">
        <f>SUM('Yearly Emission'!AV$103:'Yearly Emission'!AV108)</f>
        <v>0</v>
      </c>
      <c r="AZ78">
        <f>SUM('Yearly Emission'!AW$103:'Yearly Emission'!AW108)</f>
        <v>0</v>
      </c>
      <c r="BA78">
        <f>SUM('Yearly Emission'!AX$103:'Yearly Emission'!AX108)</f>
        <v>0</v>
      </c>
      <c r="BB78">
        <f>SUM('Yearly Emission'!AY$103:'Yearly Emission'!AY108)</f>
        <v>0</v>
      </c>
      <c r="BD78">
        <f>SUM('Yearly Emission'!BA$103:'Yearly Emission'!BA108)</f>
        <v>0</v>
      </c>
      <c r="BE78">
        <f>SUM('Yearly Emission'!BB$103:'Yearly Emission'!BB108)</f>
        <v>0</v>
      </c>
      <c r="BF78">
        <f>SUM('Yearly Emission'!BC$103:'Yearly Emission'!BC108)</f>
        <v>0</v>
      </c>
      <c r="BG78">
        <f>SUM('Yearly Emission'!BD$103:'Yearly Emission'!BD108)</f>
        <v>0</v>
      </c>
      <c r="BH78">
        <f>SUM('Yearly Emission'!BE$103:'Yearly Emission'!BE108)</f>
        <v>0</v>
      </c>
      <c r="BI78">
        <f>SUM('Yearly Emission'!BF$103:'Yearly Emission'!BF108)</f>
        <v>0</v>
      </c>
      <c r="BJ78">
        <f>SUM('Yearly Emission'!BG$103:'Yearly Emission'!BG108)</f>
        <v>0</v>
      </c>
      <c r="BK78">
        <f>SUM('Yearly Emission'!BH$103:'Yearly Emission'!BH108)</f>
        <v>0</v>
      </c>
      <c r="BL78">
        <f>SUM('Yearly Emission'!BI$103:'Yearly Emission'!BI108)</f>
        <v>0</v>
      </c>
      <c r="BM78">
        <f>SUM('Yearly Emission'!BJ$103:'Yearly Emission'!BJ108)</f>
        <v>0</v>
      </c>
      <c r="BN78">
        <f>SUM('Yearly Emission'!BK$103:'Yearly Emission'!BK108)</f>
        <v>0</v>
      </c>
      <c r="BO78">
        <f>SUM('Yearly Emission'!BL$103:'Yearly Emission'!BL108)</f>
        <v>0</v>
      </c>
      <c r="BP78">
        <f>SUM('Yearly Emission'!BM$103:'Yearly Emission'!BM108)</f>
        <v>0</v>
      </c>
      <c r="BQ78">
        <f>SUM('Yearly Emission'!BN$103:'Yearly Emission'!BN108)</f>
        <v>0</v>
      </c>
      <c r="BR78">
        <f>SUM('Yearly Emission'!BO$103:'Yearly Emission'!BO108)</f>
        <v>0</v>
      </c>
      <c r="BS78">
        <f>SUM('Yearly Emission'!BP$103:'Yearly Emission'!BP108)</f>
        <v>0</v>
      </c>
      <c r="BU78">
        <f>SUM('Yearly Emission'!BR$103:'Yearly Emission'!BR108)</f>
        <v>0</v>
      </c>
      <c r="BV78">
        <f>SUM('Yearly Emission'!BS$103:'Yearly Emission'!BS108)</f>
        <v>0</v>
      </c>
      <c r="BW78">
        <f>SUM('Yearly Emission'!BT$103:'Yearly Emission'!BT108)</f>
        <v>0</v>
      </c>
      <c r="BX78">
        <f>SUM('Yearly Emission'!BU$103:'Yearly Emission'!BU108)</f>
        <v>0</v>
      </c>
      <c r="BY78">
        <f>SUM('Yearly Emission'!BV$103:'Yearly Emission'!BV108)</f>
        <v>0</v>
      </c>
      <c r="BZ78">
        <f>SUM('Yearly Emission'!BW$103:'Yearly Emission'!BW108)</f>
        <v>0</v>
      </c>
      <c r="CA78">
        <f>SUM('Yearly Emission'!BX$103:'Yearly Emission'!BX108)</f>
        <v>0</v>
      </c>
      <c r="CB78">
        <f>SUM('Yearly Emission'!BY$103:'Yearly Emission'!BY108)</f>
        <v>0</v>
      </c>
      <c r="CC78">
        <f>SUM('Yearly Emission'!BZ$103:'Yearly Emission'!BZ108)</f>
        <v>0</v>
      </c>
      <c r="CD78">
        <f>SUM('Yearly Emission'!CA$103:'Yearly Emission'!CA108)</f>
        <v>0</v>
      </c>
      <c r="CE78">
        <f>SUM('Yearly Emission'!CB$103:'Yearly Emission'!CB108)</f>
        <v>0</v>
      </c>
      <c r="CF78">
        <f>SUM('Yearly Emission'!CC$103:'Yearly Emission'!CC108)</f>
        <v>0</v>
      </c>
      <c r="CG78">
        <f>SUM('Yearly Emission'!CD$103:'Yearly Emission'!CD108)</f>
        <v>0</v>
      </c>
      <c r="CH78">
        <f>SUM('Yearly Emission'!CE$103:'Yearly Emission'!CE108)</f>
        <v>0</v>
      </c>
      <c r="CI78">
        <f>SUM('Yearly Emission'!CF$103:'Yearly Emission'!CF108)</f>
        <v>0</v>
      </c>
      <c r="CJ78">
        <f>SUM('Yearly Emission'!CG$103:'Yearly Emission'!CG108)</f>
        <v>0</v>
      </c>
      <c r="CM78">
        <f>SUM('Yearly Emission'!CJ$103:'Yearly Emission'!CJ108)</f>
        <v>12147</v>
      </c>
      <c r="CN78">
        <f>SUM('Yearly Emission'!CK$103:'Yearly Emission'!CK108)</f>
        <v>0</v>
      </c>
      <c r="CO78">
        <f>SUM('Yearly Emission'!CL$103:'Yearly Emission'!CL108)</f>
        <v>0</v>
      </c>
      <c r="CP78">
        <f>SUM('Yearly Emission'!CM$103:'Yearly Emission'!CM108)</f>
        <v>0</v>
      </c>
      <c r="CQ78">
        <f>SUM('Yearly Emission'!CN$103:'Yearly Emission'!CN108)</f>
        <v>0</v>
      </c>
      <c r="CR78">
        <f>SUM('Yearly Emission'!CO$103:'Yearly Emission'!CO108)</f>
        <v>0</v>
      </c>
      <c r="CS78">
        <f>SUM('Yearly Emission'!CP$103:'Yearly Emission'!CP108)</f>
        <v>0</v>
      </c>
      <c r="CT78">
        <f>SUM('Yearly Emission'!CQ$103:'Yearly Emission'!CQ108)</f>
        <v>0</v>
      </c>
      <c r="CU78">
        <f>SUM('Yearly Emission'!CR$103:'Yearly Emission'!CR108)</f>
        <v>0</v>
      </c>
      <c r="CV78">
        <f>SUM('Yearly Emission'!CS$103:'Yearly Emission'!CS108)</f>
        <v>0</v>
      </c>
      <c r="CW78">
        <f>SUM('Yearly Emission'!CT$103:'Yearly Emission'!CT108)</f>
        <v>0</v>
      </c>
      <c r="CX78">
        <f>SUM('Yearly Emission'!CU$103:'Yearly Emission'!CU108)</f>
        <v>0</v>
      </c>
      <c r="CY78">
        <f>SUM('Yearly Emission'!CV$103:'Yearly Emission'!CV108)</f>
        <v>0</v>
      </c>
      <c r="CZ78">
        <f>SUM('Yearly Emission'!CW$103:'Yearly Emission'!CW108)</f>
        <v>0</v>
      </c>
      <c r="DA78">
        <f>SUM('Yearly Emission'!CX$103:'Yearly Emission'!CX108)</f>
        <v>0</v>
      </c>
      <c r="DB78">
        <f>SUM('Yearly Emission'!CY$103:'Yearly Emission'!CY108)</f>
        <v>0</v>
      </c>
      <c r="DC78">
        <f>SUM('Yearly Emission'!CZ$103:'Yearly Emission'!CZ108)</f>
        <v>0</v>
      </c>
      <c r="DE78">
        <f>SUM('Yearly Emission'!DB$103:'Yearly Emission'!DB108)</f>
        <v>0</v>
      </c>
      <c r="DF78">
        <f>SUM('Yearly Emission'!DC$103:'Yearly Emission'!DC108)</f>
        <v>0</v>
      </c>
      <c r="DG78">
        <f>SUM('Yearly Emission'!DD$103:'Yearly Emission'!DD108)</f>
        <v>0</v>
      </c>
      <c r="DH78">
        <f>SUM('Yearly Emission'!DE$103:'Yearly Emission'!DE108)</f>
        <v>0</v>
      </c>
      <c r="DI78">
        <f>SUM('Yearly Emission'!DF$103:'Yearly Emission'!DF108)</f>
        <v>0</v>
      </c>
      <c r="DJ78">
        <f>SUM('Yearly Emission'!DG$103:'Yearly Emission'!DG108)</f>
        <v>0</v>
      </c>
      <c r="DK78">
        <f>SUM('Yearly Emission'!DH$103:'Yearly Emission'!DH108)</f>
        <v>0</v>
      </c>
      <c r="DL78">
        <f>SUM('Yearly Emission'!DI$103:'Yearly Emission'!DI108)</f>
        <v>0</v>
      </c>
      <c r="DM78">
        <f>SUM('Yearly Emission'!DJ$103:'Yearly Emission'!DJ108)</f>
        <v>0</v>
      </c>
      <c r="DN78">
        <f>SUM('Yearly Emission'!DK$103:'Yearly Emission'!DK108)</f>
        <v>0</v>
      </c>
      <c r="DO78">
        <f>SUM('Yearly Emission'!DL$103:'Yearly Emission'!DL108)</f>
        <v>0</v>
      </c>
      <c r="DP78">
        <f>SUM('Yearly Emission'!DM$103:'Yearly Emission'!DM108)</f>
        <v>0</v>
      </c>
      <c r="DQ78">
        <f>SUM('Yearly Emission'!DN$103:'Yearly Emission'!DN108)</f>
        <v>0</v>
      </c>
      <c r="DR78">
        <f>SUM('Yearly Emission'!DO$103:'Yearly Emission'!DO108)</f>
        <v>0</v>
      </c>
      <c r="DS78">
        <f>SUM('Yearly Emission'!DP$103:'Yearly Emission'!DP108)</f>
        <v>0</v>
      </c>
      <c r="DT78">
        <f>SUM('Yearly Emission'!DQ$103:'Yearly Emission'!DQ108)</f>
        <v>0</v>
      </c>
      <c r="DV78">
        <f>SUM('Yearly Emission'!DS$103:'Yearly Emission'!DS108)</f>
        <v>0</v>
      </c>
      <c r="DW78">
        <f>SUM('Yearly Emission'!DT$103:'Yearly Emission'!DT108)</f>
        <v>0</v>
      </c>
      <c r="DX78">
        <f>SUM('Yearly Emission'!DU$103:'Yearly Emission'!DU108)</f>
        <v>0</v>
      </c>
      <c r="DY78">
        <f>SUM('Yearly Emission'!DV$103:'Yearly Emission'!DV108)</f>
        <v>0</v>
      </c>
      <c r="DZ78">
        <f>SUM('Yearly Emission'!DW$103:'Yearly Emission'!DW108)</f>
        <v>0</v>
      </c>
      <c r="EA78">
        <f>SUM('Yearly Emission'!DX$103:'Yearly Emission'!DX108)</f>
        <v>0</v>
      </c>
      <c r="EB78">
        <f>SUM('Yearly Emission'!DY$103:'Yearly Emission'!DY108)</f>
        <v>0</v>
      </c>
      <c r="EC78">
        <f>SUM('Yearly Emission'!DZ$103:'Yearly Emission'!DZ108)</f>
        <v>0</v>
      </c>
      <c r="ED78">
        <f>SUM('Yearly Emission'!EA$103:'Yearly Emission'!EA108)</f>
        <v>0</v>
      </c>
      <c r="EE78">
        <f>SUM('Yearly Emission'!EB$103:'Yearly Emission'!EB108)</f>
        <v>0</v>
      </c>
      <c r="EF78">
        <f>SUM('Yearly Emission'!EC$103:'Yearly Emission'!EC108)</f>
        <v>0</v>
      </c>
      <c r="EG78">
        <f>SUM('Yearly Emission'!ED$103:'Yearly Emission'!ED108)</f>
        <v>0</v>
      </c>
      <c r="EH78">
        <f>SUM('Yearly Emission'!EE$103:'Yearly Emission'!EE108)</f>
        <v>0</v>
      </c>
      <c r="EI78">
        <f>SUM('Yearly Emission'!EF$103:'Yearly Emission'!EF108)</f>
        <v>0</v>
      </c>
      <c r="EJ78">
        <f>SUM('Yearly Emission'!EG$103:'Yearly Emission'!EG108)</f>
        <v>0</v>
      </c>
      <c r="EK78">
        <f>SUM('Yearly Emission'!EH$103:'Yearly Emission'!EH108)</f>
        <v>0</v>
      </c>
      <c r="EM78">
        <f>SUM('Yearly Emission'!EJ$103:'Yearly Emission'!EJ108)</f>
        <v>0</v>
      </c>
      <c r="EN78">
        <f>SUM('Yearly Emission'!EK$103:'Yearly Emission'!EK108)</f>
        <v>0</v>
      </c>
      <c r="EO78">
        <f>SUM('Yearly Emission'!EL$103:'Yearly Emission'!EL108)</f>
        <v>0</v>
      </c>
      <c r="EP78">
        <f>SUM('Yearly Emission'!EM$103:'Yearly Emission'!EM108)</f>
        <v>0</v>
      </c>
      <c r="EQ78">
        <f>SUM('Yearly Emission'!EN$103:'Yearly Emission'!EN108)</f>
        <v>0</v>
      </c>
      <c r="ER78">
        <f>SUM('Yearly Emission'!EO$103:'Yearly Emission'!EO108)</f>
        <v>0</v>
      </c>
      <c r="ES78">
        <f>SUM('Yearly Emission'!EP$103:'Yearly Emission'!EP108)</f>
        <v>0</v>
      </c>
      <c r="ET78">
        <f>SUM('Yearly Emission'!EQ$103:'Yearly Emission'!EQ108)</f>
        <v>0</v>
      </c>
      <c r="EU78">
        <f>SUM('Yearly Emission'!ER$103:'Yearly Emission'!ER108)</f>
        <v>0</v>
      </c>
      <c r="EV78">
        <f>SUM('Yearly Emission'!ES$103:'Yearly Emission'!ES108)</f>
        <v>0</v>
      </c>
      <c r="EW78">
        <f>SUM('Yearly Emission'!ET$103:'Yearly Emission'!ET108)</f>
        <v>0</v>
      </c>
      <c r="EX78">
        <f>SUM('Yearly Emission'!EU$103:'Yearly Emission'!EU108)</f>
        <v>0</v>
      </c>
      <c r="EY78">
        <f>SUM('Yearly Emission'!EV$103:'Yearly Emission'!EV108)</f>
        <v>0</v>
      </c>
      <c r="EZ78">
        <f>SUM('Yearly Emission'!EW$103:'Yearly Emission'!EW108)</f>
        <v>0</v>
      </c>
      <c r="FA78">
        <f>SUM('Yearly Emission'!EX$103:'Yearly Emission'!EX108)</f>
        <v>0</v>
      </c>
      <c r="FB78">
        <f>SUM('Yearly Emission'!EY$103:'Yearly Emission'!EY108)</f>
        <v>0</v>
      </c>
      <c r="FD78">
        <f>SUM('Yearly Emission'!FA$103:'Yearly Emission'!FA108)</f>
        <v>0</v>
      </c>
      <c r="FE78">
        <f>SUM('Yearly Emission'!FB$103:'Yearly Emission'!FB108)</f>
        <v>0</v>
      </c>
      <c r="FF78">
        <f>SUM('Yearly Emission'!FC$103:'Yearly Emission'!FC108)</f>
        <v>0</v>
      </c>
      <c r="FG78">
        <f>SUM('Yearly Emission'!FD$103:'Yearly Emission'!FD108)</f>
        <v>0</v>
      </c>
      <c r="FH78">
        <f>SUM('Yearly Emission'!FE$103:'Yearly Emission'!FE108)</f>
        <v>0</v>
      </c>
      <c r="FI78">
        <f>SUM('Yearly Emission'!FF$103:'Yearly Emission'!FF108)</f>
        <v>0</v>
      </c>
      <c r="FJ78">
        <f>SUM('Yearly Emission'!FG$103:'Yearly Emission'!FG108)</f>
        <v>0</v>
      </c>
      <c r="FK78">
        <f>SUM('Yearly Emission'!FH$103:'Yearly Emission'!FH108)</f>
        <v>0</v>
      </c>
      <c r="FL78">
        <f>SUM('Yearly Emission'!FI$103:'Yearly Emission'!FI108)</f>
        <v>0</v>
      </c>
      <c r="FM78">
        <f>SUM('Yearly Emission'!FJ$103:'Yearly Emission'!FJ108)</f>
        <v>0</v>
      </c>
      <c r="FN78">
        <f>SUM('Yearly Emission'!FK$103:'Yearly Emission'!FK108)</f>
        <v>0</v>
      </c>
      <c r="FO78">
        <f>SUM('Yearly Emission'!FL$103:'Yearly Emission'!FL108)</f>
        <v>0</v>
      </c>
      <c r="FP78">
        <f>SUM('Yearly Emission'!FM$103:'Yearly Emission'!FM108)</f>
        <v>0</v>
      </c>
      <c r="FQ78">
        <f>SUM('Yearly Emission'!FN$103:'Yearly Emission'!FN108)</f>
        <v>0</v>
      </c>
      <c r="FR78">
        <f>SUM('Yearly Emission'!FO$103:'Yearly Emission'!FO108)</f>
        <v>0</v>
      </c>
      <c r="FS78">
        <f>SUM('Yearly Emission'!FP$103:'Yearly Emission'!FP108)</f>
        <v>0</v>
      </c>
      <c r="FV78">
        <f>SUM('Yearly Emission'!FS$103:'Yearly Emission'!FS108)</f>
        <v>12147</v>
      </c>
      <c r="FW78">
        <f>SUM('Yearly Emission'!FT$103:'Yearly Emission'!FT108)</f>
        <v>0</v>
      </c>
      <c r="FX78">
        <f>SUM('Yearly Emission'!FU$103:'Yearly Emission'!FU108)</f>
        <v>0</v>
      </c>
      <c r="FY78">
        <f>SUM('Yearly Emission'!FV$103:'Yearly Emission'!FV108)</f>
        <v>0</v>
      </c>
      <c r="FZ78">
        <f>SUM('Yearly Emission'!FW$103:'Yearly Emission'!FW108)</f>
        <v>0</v>
      </c>
      <c r="GA78">
        <f>SUM('Yearly Emission'!FX$103:'Yearly Emission'!FX108)</f>
        <v>0</v>
      </c>
      <c r="GB78">
        <f>SUM('Yearly Emission'!FY$103:'Yearly Emission'!FY108)</f>
        <v>0</v>
      </c>
      <c r="GC78">
        <f>SUM('Yearly Emission'!FZ$103:'Yearly Emission'!FZ108)</f>
        <v>0</v>
      </c>
      <c r="GD78">
        <f>SUM('Yearly Emission'!GA$103:'Yearly Emission'!GA108)</f>
        <v>0</v>
      </c>
      <c r="GE78">
        <f>SUM('Yearly Emission'!GB$103:'Yearly Emission'!GB108)</f>
        <v>0</v>
      </c>
      <c r="GF78">
        <f>SUM('Yearly Emission'!GC$103:'Yearly Emission'!GC108)</f>
        <v>0</v>
      </c>
      <c r="GG78">
        <f>SUM('Yearly Emission'!GD$103:'Yearly Emission'!GD108)</f>
        <v>0</v>
      </c>
      <c r="GH78">
        <f>SUM('Yearly Emission'!GE$103:'Yearly Emission'!GE108)</f>
        <v>0</v>
      </c>
      <c r="GI78">
        <f>SUM('Yearly Emission'!GF$103:'Yearly Emission'!GF108)</f>
        <v>0</v>
      </c>
      <c r="GJ78">
        <f>SUM('Yearly Emission'!GG$103:'Yearly Emission'!GG108)</f>
        <v>0</v>
      </c>
      <c r="GK78">
        <f>SUM('Yearly Emission'!GH$103:'Yearly Emission'!GH108)</f>
        <v>0</v>
      </c>
      <c r="GL78">
        <f>SUM('Yearly Emission'!GI$103:'Yearly Emission'!GI108)</f>
        <v>0</v>
      </c>
      <c r="GN78">
        <f>SUM('Yearly Emission'!GK$103:'Yearly Emission'!GK108)</f>
        <v>0</v>
      </c>
      <c r="GO78">
        <f>SUM('Yearly Emission'!GL$103:'Yearly Emission'!GL108)</f>
        <v>0</v>
      </c>
      <c r="GP78">
        <f>SUM('Yearly Emission'!GM$103:'Yearly Emission'!GM108)</f>
        <v>0</v>
      </c>
      <c r="GQ78">
        <f>SUM('Yearly Emission'!GN$103:'Yearly Emission'!GN108)</f>
        <v>0</v>
      </c>
      <c r="GR78">
        <f>SUM('Yearly Emission'!GO$103:'Yearly Emission'!GO108)</f>
        <v>0</v>
      </c>
      <c r="GS78">
        <f>SUM('Yearly Emission'!GP$103:'Yearly Emission'!GP108)</f>
        <v>0</v>
      </c>
      <c r="GT78">
        <f>SUM('Yearly Emission'!GQ$103:'Yearly Emission'!GQ108)</f>
        <v>0</v>
      </c>
      <c r="GU78">
        <f>SUM('Yearly Emission'!GR$103:'Yearly Emission'!GR108)</f>
        <v>0</v>
      </c>
      <c r="GV78">
        <f>SUM('Yearly Emission'!GS$103:'Yearly Emission'!GS108)</f>
        <v>0</v>
      </c>
      <c r="GW78">
        <f>SUM('Yearly Emission'!GT$103:'Yearly Emission'!GT108)</f>
        <v>0</v>
      </c>
      <c r="GX78">
        <f>SUM('Yearly Emission'!GU$103:'Yearly Emission'!GU108)</f>
        <v>0</v>
      </c>
      <c r="GY78">
        <f>SUM('Yearly Emission'!GV$103:'Yearly Emission'!GV108)</f>
        <v>0</v>
      </c>
      <c r="GZ78">
        <f>SUM('Yearly Emission'!GW$103:'Yearly Emission'!GW108)</f>
        <v>0</v>
      </c>
      <c r="HA78">
        <f>SUM('Yearly Emission'!GX$103:'Yearly Emission'!GX108)</f>
        <v>0</v>
      </c>
      <c r="HB78">
        <f>SUM('Yearly Emission'!GY$103:'Yearly Emission'!GY108)</f>
        <v>0</v>
      </c>
      <c r="HC78">
        <f>SUM('Yearly Emission'!GZ$103:'Yearly Emission'!GZ108)</f>
        <v>0</v>
      </c>
      <c r="HE78">
        <f>SUM('Yearly Emission'!HB$103:'Yearly Emission'!HB108)</f>
        <v>0</v>
      </c>
      <c r="HF78">
        <f>SUM('Yearly Emission'!HC$103:'Yearly Emission'!HC108)</f>
        <v>0</v>
      </c>
      <c r="HG78">
        <f>SUM('Yearly Emission'!HD$103:'Yearly Emission'!HD108)</f>
        <v>0</v>
      </c>
      <c r="HH78">
        <f>SUM('Yearly Emission'!HE$103:'Yearly Emission'!HE108)</f>
        <v>0</v>
      </c>
      <c r="HI78">
        <f>SUM('Yearly Emission'!HF$103:'Yearly Emission'!HF108)</f>
        <v>0</v>
      </c>
      <c r="HJ78">
        <f>SUM('Yearly Emission'!HG$103:'Yearly Emission'!HG108)</f>
        <v>0</v>
      </c>
      <c r="HK78">
        <f>SUM('Yearly Emission'!HH$103:'Yearly Emission'!HH108)</f>
        <v>0</v>
      </c>
      <c r="HL78">
        <f>SUM('Yearly Emission'!HI$103:'Yearly Emission'!HI108)</f>
        <v>0</v>
      </c>
      <c r="HM78">
        <f>SUM('Yearly Emission'!HJ$103:'Yearly Emission'!HJ108)</f>
        <v>0</v>
      </c>
      <c r="HN78">
        <f>SUM('Yearly Emission'!HK$103:'Yearly Emission'!HK108)</f>
        <v>0</v>
      </c>
      <c r="HO78">
        <f>SUM('Yearly Emission'!HL$103:'Yearly Emission'!HL108)</f>
        <v>0</v>
      </c>
      <c r="HP78">
        <f>SUM('Yearly Emission'!HM$103:'Yearly Emission'!HM108)</f>
        <v>0</v>
      </c>
      <c r="HQ78">
        <f>SUM('Yearly Emission'!HN$103:'Yearly Emission'!HN108)</f>
        <v>0</v>
      </c>
      <c r="HR78">
        <f>SUM('Yearly Emission'!HO$103:'Yearly Emission'!HO108)</f>
        <v>0</v>
      </c>
      <c r="HS78">
        <f>SUM('Yearly Emission'!HP$103:'Yearly Emission'!HP108)</f>
        <v>0</v>
      </c>
      <c r="HT78">
        <f>SUM('Yearly Emission'!HQ$103:'Yearly Emission'!HQ108)</f>
        <v>0</v>
      </c>
      <c r="HV78">
        <f>SUM('Yearly Emission'!HS$103:'Yearly Emission'!HS108)</f>
        <v>0</v>
      </c>
      <c r="HW78">
        <f>SUM('Yearly Emission'!HT$103:'Yearly Emission'!HT108)</f>
        <v>0</v>
      </c>
      <c r="HX78">
        <f>SUM('Yearly Emission'!HU$103:'Yearly Emission'!HU108)</f>
        <v>0</v>
      </c>
      <c r="HY78">
        <f>SUM('Yearly Emission'!HV$103:'Yearly Emission'!HV108)</f>
        <v>0</v>
      </c>
      <c r="HZ78">
        <f>SUM('Yearly Emission'!HW$103:'Yearly Emission'!HW108)</f>
        <v>0</v>
      </c>
      <c r="IA78">
        <f>SUM('Yearly Emission'!HX$103:'Yearly Emission'!HX108)</f>
        <v>0</v>
      </c>
      <c r="IB78">
        <f>SUM('Yearly Emission'!HY$103:'Yearly Emission'!HY108)</f>
        <v>0</v>
      </c>
      <c r="IC78">
        <f>SUM('Yearly Emission'!HZ$103:'Yearly Emission'!HZ108)</f>
        <v>0</v>
      </c>
      <c r="ID78">
        <f>SUM('Yearly Emission'!IA$103:'Yearly Emission'!IA108)</f>
        <v>0</v>
      </c>
      <c r="IE78">
        <f>SUM('Yearly Emission'!IB$103:'Yearly Emission'!IB108)</f>
        <v>0</v>
      </c>
      <c r="IF78">
        <f>SUM('Yearly Emission'!IC$103:'Yearly Emission'!IC108)</f>
        <v>0</v>
      </c>
      <c r="IG78">
        <f>SUM('Yearly Emission'!ID$103:'Yearly Emission'!ID108)</f>
        <v>0</v>
      </c>
      <c r="IH78">
        <f>SUM('Yearly Emission'!IE$103:'Yearly Emission'!IE108)</f>
        <v>0</v>
      </c>
      <c r="II78">
        <f>SUM('Yearly Emission'!IF$103:'Yearly Emission'!IF108)</f>
        <v>0</v>
      </c>
      <c r="IJ78">
        <f>SUM('Yearly Emission'!IG$103:'Yearly Emission'!IG108)</f>
        <v>0</v>
      </c>
      <c r="IK78">
        <f>SUM('Yearly Emission'!IH$103:'Yearly Emission'!IH108)</f>
        <v>0</v>
      </c>
      <c r="IM78">
        <f>SUM('Yearly Emission'!IJ$103:'Yearly Emission'!IJ108)</f>
        <v>0</v>
      </c>
      <c r="IN78">
        <f>SUM('Yearly Emission'!IK$103:'Yearly Emission'!IK108)</f>
        <v>0</v>
      </c>
      <c r="IO78">
        <f>SUM('Yearly Emission'!IL$103:'Yearly Emission'!IL108)</f>
        <v>0</v>
      </c>
      <c r="IP78">
        <f>SUM('Yearly Emission'!IM$103:'Yearly Emission'!IM108)</f>
        <v>0</v>
      </c>
      <c r="IQ78">
        <f>SUM('Yearly Emission'!IN$103:'Yearly Emission'!IN108)</f>
        <v>0</v>
      </c>
      <c r="IR78">
        <f>SUM('Yearly Emission'!IO$103:'Yearly Emission'!IO108)</f>
        <v>0</v>
      </c>
      <c r="IS78">
        <f>SUM('Yearly Emission'!IP$103:'Yearly Emission'!IP108)</f>
        <v>0</v>
      </c>
      <c r="IT78">
        <f>SUM('Yearly Emission'!IQ$103:'Yearly Emission'!IQ108)</f>
        <v>0</v>
      </c>
      <c r="IU78">
        <f>SUM('Yearly Emission'!IR$103:'Yearly Emission'!IR108)</f>
        <v>0</v>
      </c>
      <c r="IV78">
        <f>SUM('Yearly Emission'!IS$103:'Yearly Emission'!IS108)</f>
        <v>0</v>
      </c>
      <c r="IW78">
        <f>SUM('Yearly Emission'!IT$103:'Yearly Emission'!IT108)</f>
        <v>0</v>
      </c>
      <c r="IX78">
        <f>SUM('Yearly Emission'!IU$103:'Yearly Emission'!IU108)</f>
        <v>0</v>
      </c>
      <c r="IY78">
        <f>SUM('Yearly Emission'!IV$103:'Yearly Emission'!IV108)</f>
        <v>0</v>
      </c>
      <c r="IZ78">
        <f>SUM('Yearly Emission'!IW$103:'Yearly Emission'!IW108)</f>
        <v>0</v>
      </c>
      <c r="JA78">
        <f>SUM('Yearly Emission'!IX$103:'Yearly Emission'!IX108)</f>
        <v>0</v>
      </c>
      <c r="JB78">
        <f>SUM('Yearly Emission'!IY$103:'Yearly Emission'!IY108)</f>
        <v>0</v>
      </c>
    </row>
    <row r="79" spans="1:262" x14ac:dyDescent="0.25">
      <c r="A79" t="s">
        <v>50</v>
      </c>
      <c r="B79">
        <v>2028</v>
      </c>
      <c r="D79">
        <v>2028</v>
      </c>
      <c r="E79">
        <f>SUM('Yearly Emission'!B$104:'Yearly Emission'!B109)</f>
        <v>0</v>
      </c>
      <c r="F79">
        <f>SUM('Yearly Emission'!C$104:'Yearly Emission'!C109)</f>
        <v>0</v>
      </c>
      <c r="G79">
        <f>SUM('Yearly Emission'!D$104:'Yearly Emission'!D109)</f>
        <v>0</v>
      </c>
      <c r="H79">
        <f>SUM('Yearly Emission'!E$104:'Yearly Emission'!E109)</f>
        <v>0</v>
      </c>
      <c r="I79">
        <f>SUM('Yearly Emission'!F$104:'Yearly Emission'!F109)</f>
        <v>0</v>
      </c>
      <c r="J79">
        <f>SUM('Yearly Emission'!G$104:'Yearly Emission'!G109)</f>
        <v>0</v>
      </c>
      <c r="K79">
        <f>SUM('Yearly Emission'!H$104:'Yearly Emission'!H109)</f>
        <v>0</v>
      </c>
      <c r="L79">
        <f>SUM('Yearly Emission'!I$104:'Yearly Emission'!I109)</f>
        <v>0</v>
      </c>
      <c r="M79">
        <f>SUM('Yearly Emission'!J$104:'Yearly Emission'!J109)</f>
        <v>0</v>
      </c>
      <c r="N79">
        <f>SUM('Yearly Emission'!K$104:'Yearly Emission'!K109)</f>
        <v>0</v>
      </c>
      <c r="O79">
        <f>SUM('Yearly Emission'!L$104:'Yearly Emission'!L109)</f>
        <v>0</v>
      </c>
      <c r="P79">
        <f>SUM('Yearly Emission'!M$104:'Yearly Emission'!M109)</f>
        <v>0</v>
      </c>
      <c r="Q79">
        <f>SUM('Yearly Emission'!N$104:'Yearly Emission'!N109)</f>
        <v>0</v>
      </c>
      <c r="R79">
        <f>SUM('Yearly Emission'!O$104:'Yearly Emission'!O109)</f>
        <v>0</v>
      </c>
      <c r="S79">
        <f>SUM('Yearly Emission'!P$104:'Yearly Emission'!P109)</f>
        <v>0</v>
      </c>
      <c r="T79">
        <f>SUM('Yearly Emission'!Q$104:'Yearly Emission'!Q109)</f>
        <v>0</v>
      </c>
      <c r="V79">
        <f>SUM('Yearly Emission'!S$104:'Yearly Emission'!S109)</f>
        <v>0</v>
      </c>
      <c r="W79">
        <f>SUM('Yearly Emission'!T$104:'Yearly Emission'!T109)</f>
        <v>0</v>
      </c>
      <c r="X79">
        <f>SUM('Yearly Emission'!U$104:'Yearly Emission'!U109)</f>
        <v>0</v>
      </c>
      <c r="Y79">
        <f>SUM('Yearly Emission'!V$104:'Yearly Emission'!V109)</f>
        <v>0</v>
      </c>
      <c r="Z79">
        <f>SUM('Yearly Emission'!W$104:'Yearly Emission'!W109)</f>
        <v>0</v>
      </c>
      <c r="AA79">
        <f>SUM('Yearly Emission'!X$104:'Yearly Emission'!X109)</f>
        <v>0</v>
      </c>
      <c r="AB79">
        <f>SUM('Yearly Emission'!Y$104:'Yearly Emission'!Y109)</f>
        <v>0</v>
      </c>
      <c r="AC79">
        <f>SUM('Yearly Emission'!Z$104:'Yearly Emission'!Z109)</f>
        <v>0</v>
      </c>
      <c r="AD79">
        <f>SUM('Yearly Emission'!AA$104:'Yearly Emission'!AA109)</f>
        <v>0</v>
      </c>
      <c r="AE79">
        <f>SUM('Yearly Emission'!AB$104:'Yearly Emission'!AB109)</f>
        <v>0</v>
      </c>
      <c r="AF79">
        <f>SUM('Yearly Emission'!AC$104:'Yearly Emission'!AC109)</f>
        <v>0</v>
      </c>
      <c r="AG79">
        <f>SUM('Yearly Emission'!AD$104:'Yearly Emission'!AD109)</f>
        <v>0</v>
      </c>
      <c r="AH79">
        <f>SUM('Yearly Emission'!AE$104:'Yearly Emission'!AE109)</f>
        <v>0</v>
      </c>
      <c r="AI79">
        <f>SUM('Yearly Emission'!AF$104:'Yearly Emission'!AF109)</f>
        <v>0</v>
      </c>
      <c r="AJ79">
        <f>SUM('Yearly Emission'!AG$104:'Yearly Emission'!AG109)</f>
        <v>0</v>
      </c>
      <c r="AK79">
        <f>SUM('Yearly Emission'!AH$104:'Yearly Emission'!AH109)</f>
        <v>0</v>
      </c>
      <c r="AM79">
        <f>SUM('Yearly Emission'!AJ$104:'Yearly Emission'!AJ109)</f>
        <v>0</v>
      </c>
      <c r="AN79">
        <f>SUM('Yearly Emission'!AK$104:'Yearly Emission'!AK109)</f>
        <v>0</v>
      </c>
      <c r="AO79">
        <f>SUM('Yearly Emission'!AL$104:'Yearly Emission'!AL109)</f>
        <v>0</v>
      </c>
      <c r="AP79">
        <f>SUM('Yearly Emission'!AM$104:'Yearly Emission'!AM109)</f>
        <v>0</v>
      </c>
      <c r="AQ79">
        <f>SUM('Yearly Emission'!AN$104:'Yearly Emission'!AN109)</f>
        <v>0</v>
      </c>
      <c r="AR79">
        <f>SUM('Yearly Emission'!AO$104:'Yearly Emission'!AO109)</f>
        <v>0</v>
      </c>
      <c r="AS79">
        <f>SUM('Yearly Emission'!AP$104:'Yearly Emission'!AP109)</f>
        <v>0</v>
      </c>
      <c r="AT79">
        <f>SUM('Yearly Emission'!AQ$104:'Yearly Emission'!AQ109)</f>
        <v>0</v>
      </c>
      <c r="AU79">
        <f>SUM('Yearly Emission'!AR$104:'Yearly Emission'!AR109)</f>
        <v>0</v>
      </c>
      <c r="AV79">
        <f>SUM('Yearly Emission'!AS$104:'Yearly Emission'!AS109)</f>
        <v>0</v>
      </c>
      <c r="AW79">
        <f>SUM('Yearly Emission'!AT$104:'Yearly Emission'!AT109)</f>
        <v>0</v>
      </c>
      <c r="AX79">
        <f>SUM('Yearly Emission'!AU$104:'Yearly Emission'!AU109)</f>
        <v>0</v>
      </c>
      <c r="AY79">
        <f>SUM('Yearly Emission'!AV$104:'Yearly Emission'!AV109)</f>
        <v>0</v>
      </c>
      <c r="AZ79">
        <f>SUM('Yearly Emission'!AW$104:'Yearly Emission'!AW109)</f>
        <v>0</v>
      </c>
      <c r="BA79">
        <f>SUM('Yearly Emission'!AX$104:'Yearly Emission'!AX109)</f>
        <v>0</v>
      </c>
      <c r="BB79">
        <f>SUM('Yearly Emission'!AY$104:'Yearly Emission'!AY109)</f>
        <v>0</v>
      </c>
      <c r="BD79">
        <f>SUM('Yearly Emission'!BA$104:'Yearly Emission'!BA109)</f>
        <v>0</v>
      </c>
      <c r="BE79">
        <f>SUM('Yearly Emission'!BB$104:'Yearly Emission'!BB109)</f>
        <v>0</v>
      </c>
      <c r="BF79">
        <f>SUM('Yearly Emission'!BC$104:'Yearly Emission'!BC109)</f>
        <v>0</v>
      </c>
      <c r="BG79">
        <f>SUM('Yearly Emission'!BD$104:'Yearly Emission'!BD109)</f>
        <v>0</v>
      </c>
      <c r="BH79">
        <f>SUM('Yearly Emission'!BE$104:'Yearly Emission'!BE109)</f>
        <v>0</v>
      </c>
      <c r="BI79">
        <f>SUM('Yearly Emission'!BF$104:'Yearly Emission'!BF109)</f>
        <v>0</v>
      </c>
      <c r="BJ79">
        <f>SUM('Yearly Emission'!BG$104:'Yearly Emission'!BG109)</f>
        <v>0</v>
      </c>
      <c r="BK79">
        <f>SUM('Yearly Emission'!BH$104:'Yearly Emission'!BH109)</f>
        <v>0</v>
      </c>
      <c r="BL79">
        <f>SUM('Yearly Emission'!BI$104:'Yearly Emission'!BI109)</f>
        <v>0</v>
      </c>
      <c r="BM79">
        <f>SUM('Yearly Emission'!BJ$104:'Yearly Emission'!BJ109)</f>
        <v>0</v>
      </c>
      <c r="BN79">
        <f>SUM('Yearly Emission'!BK$104:'Yearly Emission'!BK109)</f>
        <v>0</v>
      </c>
      <c r="BO79">
        <f>SUM('Yearly Emission'!BL$104:'Yearly Emission'!BL109)</f>
        <v>0</v>
      </c>
      <c r="BP79">
        <f>SUM('Yearly Emission'!BM$104:'Yearly Emission'!BM109)</f>
        <v>0</v>
      </c>
      <c r="BQ79">
        <f>SUM('Yearly Emission'!BN$104:'Yearly Emission'!BN109)</f>
        <v>0</v>
      </c>
      <c r="BR79">
        <f>SUM('Yearly Emission'!BO$104:'Yearly Emission'!BO109)</f>
        <v>0</v>
      </c>
      <c r="BS79">
        <f>SUM('Yearly Emission'!BP$104:'Yearly Emission'!BP109)</f>
        <v>0</v>
      </c>
      <c r="BU79">
        <f>SUM('Yearly Emission'!BR$104:'Yearly Emission'!BR109)</f>
        <v>0</v>
      </c>
      <c r="BV79">
        <f>SUM('Yearly Emission'!BS$104:'Yearly Emission'!BS109)</f>
        <v>0</v>
      </c>
      <c r="BW79">
        <f>SUM('Yearly Emission'!BT$104:'Yearly Emission'!BT109)</f>
        <v>0</v>
      </c>
      <c r="BX79">
        <f>SUM('Yearly Emission'!BU$104:'Yearly Emission'!BU109)</f>
        <v>0</v>
      </c>
      <c r="BY79">
        <f>SUM('Yearly Emission'!BV$104:'Yearly Emission'!BV109)</f>
        <v>0</v>
      </c>
      <c r="BZ79">
        <f>SUM('Yearly Emission'!BW$104:'Yearly Emission'!BW109)</f>
        <v>0</v>
      </c>
      <c r="CA79">
        <f>SUM('Yearly Emission'!BX$104:'Yearly Emission'!BX109)</f>
        <v>0</v>
      </c>
      <c r="CB79">
        <f>SUM('Yearly Emission'!BY$104:'Yearly Emission'!BY109)</f>
        <v>0</v>
      </c>
      <c r="CC79">
        <f>SUM('Yearly Emission'!BZ$104:'Yearly Emission'!BZ109)</f>
        <v>0</v>
      </c>
      <c r="CD79">
        <f>SUM('Yearly Emission'!CA$104:'Yearly Emission'!CA109)</f>
        <v>0</v>
      </c>
      <c r="CE79">
        <f>SUM('Yearly Emission'!CB$104:'Yearly Emission'!CB109)</f>
        <v>0</v>
      </c>
      <c r="CF79">
        <f>SUM('Yearly Emission'!CC$104:'Yearly Emission'!CC109)</f>
        <v>0</v>
      </c>
      <c r="CG79">
        <f>SUM('Yearly Emission'!CD$104:'Yearly Emission'!CD109)</f>
        <v>0</v>
      </c>
      <c r="CH79">
        <f>SUM('Yearly Emission'!CE$104:'Yearly Emission'!CE109)</f>
        <v>0</v>
      </c>
      <c r="CI79">
        <f>SUM('Yearly Emission'!CF$104:'Yearly Emission'!CF109)</f>
        <v>0</v>
      </c>
      <c r="CJ79">
        <f>SUM('Yearly Emission'!CG$104:'Yearly Emission'!CG109)</f>
        <v>0</v>
      </c>
      <c r="CM79">
        <f>SUM('Yearly Emission'!CJ$104:'Yearly Emission'!CJ109)</f>
        <v>12153</v>
      </c>
      <c r="CN79">
        <f>SUM('Yearly Emission'!CK$104:'Yearly Emission'!CK109)</f>
        <v>0</v>
      </c>
      <c r="CO79">
        <f>SUM('Yearly Emission'!CL$104:'Yearly Emission'!CL109)</f>
        <v>0</v>
      </c>
      <c r="CP79">
        <f>SUM('Yearly Emission'!CM$104:'Yearly Emission'!CM109)</f>
        <v>0</v>
      </c>
      <c r="CQ79">
        <f>SUM('Yearly Emission'!CN$104:'Yearly Emission'!CN109)</f>
        <v>0</v>
      </c>
      <c r="CR79">
        <f>SUM('Yearly Emission'!CO$104:'Yearly Emission'!CO109)</f>
        <v>0</v>
      </c>
      <c r="CS79">
        <f>SUM('Yearly Emission'!CP$104:'Yearly Emission'!CP109)</f>
        <v>0</v>
      </c>
      <c r="CT79">
        <f>SUM('Yearly Emission'!CQ$104:'Yearly Emission'!CQ109)</f>
        <v>0</v>
      </c>
      <c r="CU79">
        <f>SUM('Yearly Emission'!CR$104:'Yearly Emission'!CR109)</f>
        <v>0</v>
      </c>
      <c r="CV79">
        <f>SUM('Yearly Emission'!CS$104:'Yearly Emission'!CS109)</f>
        <v>0</v>
      </c>
      <c r="CW79">
        <f>SUM('Yearly Emission'!CT$104:'Yearly Emission'!CT109)</f>
        <v>0</v>
      </c>
      <c r="CX79">
        <f>SUM('Yearly Emission'!CU$104:'Yearly Emission'!CU109)</f>
        <v>0</v>
      </c>
      <c r="CY79">
        <f>SUM('Yearly Emission'!CV$104:'Yearly Emission'!CV109)</f>
        <v>0</v>
      </c>
      <c r="CZ79">
        <f>SUM('Yearly Emission'!CW$104:'Yearly Emission'!CW109)</f>
        <v>0</v>
      </c>
      <c r="DA79">
        <f>SUM('Yearly Emission'!CX$104:'Yearly Emission'!CX109)</f>
        <v>0</v>
      </c>
      <c r="DB79">
        <f>SUM('Yearly Emission'!CY$104:'Yearly Emission'!CY109)</f>
        <v>0</v>
      </c>
      <c r="DC79">
        <f>SUM('Yearly Emission'!CZ$104:'Yearly Emission'!CZ109)</f>
        <v>0</v>
      </c>
      <c r="DE79">
        <f>SUM('Yearly Emission'!DB$104:'Yearly Emission'!DB109)</f>
        <v>0</v>
      </c>
      <c r="DF79">
        <f>SUM('Yearly Emission'!DC$104:'Yearly Emission'!DC109)</f>
        <v>0</v>
      </c>
      <c r="DG79">
        <f>SUM('Yearly Emission'!DD$104:'Yearly Emission'!DD109)</f>
        <v>0</v>
      </c>
      <c r="DH79">
        <f>SUM('Yearly Emission'!DE$104:'Yearly Emission'!DE109)</f>
        <v>0</v>
      </c>
      <c r="DI79">
        <f>SUM('Yearly Emission'!DF$104:'Yearly Emission'!DF109)</f>
        <v>0</v>
      </c>
      <c r="DJ79">
        <f>SUM('Yearly Emission'!DG$104:'Yearly Emission'!DG109)</f>
        <v>0</v>
      </c>
      <c r="DK79">
        <f>SUM('Yearly Emission'!DH$104:'Yearly Emission'!DH109)</f>
        <v>0</v>
      </c>
      <c r="DL79">
        <f>SUM('Yearly Emission'!DI$104:'Yearly Emission'!DI109)</f>
        <v>0</v>
      </c>
      <c r="DM79">
        <f>SUM('Yearly Emission'!DJ$104:'Yearly Emission'!DJ109)</f>
        <v>0</v>
      </c>
      <c r="DN79">
        <f>SUM('Yearly Emission'!DK$104:'Yearly Emission'!DK109)</f>
        <v>0</v>
      </c>
      <c r="DO79">
        <f>SUM('Yearly Emission'!DL$104:'Yearly Emission'!DL109)</f>
        <v>0</v>
      </c>
      <c r="DP79">
        <f>SUM('Yearly Emission'!DM$104:'Yearly Emission'!DM109)</f>
        <v>0</v>
      </c>
      <c r="DQ79">
        <f>SUM('Yearly Emission'!DN$104:'Yearly Emission'!DN109)</f>
        <v>0</v>
      </c>
      <c r="DR79">
        <f>SUM('Yearly Emission'!DO$104:'Yearly Emission'!DO109)</f>
        <v>0</v>
      </c>
      <c r="DS79">
        <f>SUM('Yearly Emission'!DP$104:'Yearly Emission'!DP109)</f>
        <v>0</v>
      </c>
      <c r="DT79">
        <f>SUM('Yearly Emission'!DQ$104:'Yearly Emission'!DQ109)</f>
        <v>0</v>
      </c>
      <c r="DV79">
        <f>SUM('Yearly Emission'!DS$104:'Yearly Emission'!DS109)</f>
        <v>0</v>
      </c>
      <c r="DW79">
        <f>SUM('Yearly Emission'!DT$104:'Yearly Emission'!DT109)</f>
        <v>0</v>
      </c>
      <c r="DX79">
        <f>SUM('Yearly Emission'!DU$104:'Yearly Emission'!DU109)</f>
        <v>0</v>
      </c>
      <c r="DY79">
        <f>SUM('Yearly Emission'!DV$104:'Yearly Emission'!DV109)</f>
        <v>0</v>
      </c>
      <c r="DZ79">
        <f>SUM('Yearly Emission'!DW$104:'Yearly Emission'!DW109)</f>
        <v>0</v>
      </c>
      <c r="EA79">
        <f>SUM('Yearly Emission'!DX$104:'Yearly Emission'!DX109)</f>
        <v>0</v>
      </c>
      <c r="EB79">
        <f>SUM('Yearly Emission'!DY$104:'Yearly Emission'!DY109)</f>
        <v>0</v>
      </c>
      <c r="EC79">
        <f>SUM('Yearly Emission'!DZ$104:'Yearly Emission'!DZ109)</f>
        <v>0</v>
      </c>
      <c r="ED79">
        <f>SUM('Yearly Emission'!EA$104:'Yearly Emission'!EA109)</f>
        <v>0</v>
      </c>
      <c r="EE79">
        <f>SUM('Yearly Emission'!EB$104:'Yearly Emission'!EB109)</f>
        <v>0</v>
      </c>
      <c r="EF79">
        <f>SUM('Yearly Emission'!EC$104:'Yearly Emission'!EC109)</f>
        <v>0</v>
      </c>
      <c r="EG79">
        <f>SUM('Yearly Emission'!ED$104:'Yearly Emission'!ED109)</f>
        <v>0</v>
      </c>
      <c r="EH79">
        <f>SUM('Yearly Emission'!EE$104:'Yearly Emission'!EE109)</f>
        <v>0</v>
      </c>
      <c r="EI79">
        <f>SUM('Yearly Emission'!EF$104:'Yearly Emission'!EF109)</f>
        <v>0</v>
      </c>
      <c r="EJ79">
        <f>SUM('Yearly Emission'!EG$104:'Yearly Emission'!EG109)</f>
        <v>0</v>
      </c>
      <c r="EK79">
        <f>SUM('Yearly Emission'!EH$104:'Yearly Emission'!EH109)</f>
        <v>0</v>
      </c>
      <c r="EM79">
        <f>SUM('Yearly Emission'!EJ$104:'Yearly Emission'!EJ109)</f>
        <v>0</v>
      </c>
      <c r="EN79">
        <f>SUM('Yearly Emission'!EK$104:'Yearly Emission'!EK109)</f>
        <v>0</v>
      </c>
      <c r="EO79">
        <f>SUM('Yearly Emission'!EL$104:'Yearly Emission'!EL109)</f>
        <v>0</v>
      </c>
      <c r="EP79">
        <f>SUM('Yearly Emission'!EM$104:'Yearly Emission'!EM109)</f>
        <v>0</v>
      </c>
      <c r="EQ79">
        <f>SUM('Yearly Emission'!EN$104:'Yearly Emission'!EN109)</f>
        <v>0</v>
      </c>
      <c r="ER79">
        <f>SUM('Yearly Emission'!EO$104:'Yearly Emission'!EO109)</f>
        <v>0</v>
      </c>
      <c r="ES79">
        <f>SUM('Yearly Emission'!EP$104:'Yearly Emission'!EP109)</f>
        <v>0</v>
      </c>
      <c r="ET79">
        <f>SUM('Yearly Emission'!EQ$104:'Yearly Emission'!EQ109)</f>
        <v>0</v>
      </c>
      <c r="EU79">
        <f>SUM('Yearly Emission'!ER$104:'Yearly Emission'!ER109)</f>
        <v>0</v>
      </c>
      <c r="EV79">
        <f>SUM('Yearly Emission'!ES$104:'Yearly Emission'!ES109)</f>
        <v>0</v>
      </c>
      <c r="EW79">
        <f>SUM('Yearly Emission'!ET$104:'Yearly Emission'!ET109)</f>
        <v>0</v>
      </c>
      <c r="EX79">
        <f>SUM('Yearly Emission'!EU$104:'Yearly Emission'!EU109)</f>
        <v>0</v>
      </c>
      <c r="EY79">
        <f>SUM('Yearly Emission'!EV$104:'Yearly Emission'!EV109)</f>
        <v>0</v>
      </c>
      <c r="EZ79">
        <f>SUM('Yearly Emission'!EW$104:'Yearly Emission'!EW109)</f>
        <v>0</v>
      </c>
      <c r="FA79">
        <f>SUM('Yearly Emission'!EX$104:'Yearly Emission'!EX109)</f>
        <v>0</v>
      </c>
      <c r="FB79">
        <f>SUM('Yearly Emission'!EY$104:'Yearly Emission'!EY109)</f>
        <v>0</v>
      </c>
      <c r="FD79">
        <f>SUM('Yearly Emission'!FA$104:'Yearly Emission'!FA109)</f>
        <v>0</v>
      </c>
      <c r="FE79">
        <f>SUM('Yearly Emission'!FB$104:'Yearly Emission'!FB109)</f>
        <v>0</v>
      </c>
      <c r="FF79">
        <f>SUM('Yearly Emission'!FC$104:'Yearly Emission'!FC109)</f>
        <v>0</v>
      </c>
      <c r="FG79">
        <f>SUM('Yearly Emission'!FD$104:'Yearly Emission'!FD109)</f>
        <v>0</v>
      </c>
      <c r="FH79">
        <f>SUM('Yearly Emission'!FE$104:'Yearly Emission'!FE109)</f>
        <v>0</v>
      </c>
      <c r="FI79">
        <f>SUM('Yearly Emission'!FF$104:'Yearly Emission'!FF109)</f>
        <v>0</v>
      </c>
      <c r="FJ79">
        <f>SUM('Yearly Emission'!FG$104:'Yearly Emission'!FG109)</f>
        <v>0</v>
      </c>
      <c r="FK79">
        <f>SUM('Yearly Emission'!FH$104:'Yearly Emission'!FH109)</f>
        <v>0</v>
      </c>
      <c r="FL79">
        <f>SUM('Yearly Emission'!FI$104:'Yearly Emission'!FI109)</f>
        <v>0</v>
      </c>
      <c r="FM79">
        <f>SUM('Yearly Emission'!FJ$104:'Yearly Emission'!FJ109)</f>
        <v>0</v>
      </c>
      <c r="FN79">
        <f>SUM('Yearly Emission'!FK$104:'Yearly Emission'!FK109)</f>
        <v>0</v>
      </c>
      <c r="FO79">
        <f>SUM('Yearly Emission'!FL$104:'Yearly Emission'!FL109)</f>
        <v>0</v>
      </c>
      <c r="FP79">
        <f>SUM('Yearly Emission'!FM$104:'Yearly Emission'!FM109)</f>
        <v>0</v>
      </c>
      <c r="FQ79">
        <f>SUM('Yearly Emission'!FN$104:'Yearly Emission'!FN109)</f>
        <v>0</v>
      </c>
      <c r="FR79">
        <f>SUM('Yearly Emission'!FO$104:'Yearly Emission'!FO109)</f>
        <v>0</v>
      </c>
      <c r="FS79">
        <f>SUM('Yearly Emission'!FP$104:'Yearly Emission'!FP109)</f>
        <v>0</v>
      </c>
      <c r="FV79">
        <f>SUM('Yearly Emission'!FS$104:'Yearly Emission'!FS109)</f>
        <v>12153</v>
      </c>
      <c r="FW79">
        <f>SUM('Yearly Emission'!FT$104:'Yearly Emission'!FT109)</f>
        <v>0</v>
      </c>
      <c r="FX79">
        <f>SUM('Yearly Emission'!FU$104:'Yearly Emission'!FU109)</f>
        <v>0</v>
      </c>
      <c r="FY79">
        <f>SUM('Yearly Emission'!FV$104:'Yearly Emission'!FV109)</f>
        <v>0</v>
      </c>
      <c r="FZ79">
        <f>SUM('Yearly Emission'!FW$104:'Yearly Emission'!FW109)</f>
        <v>0</v>
      </c>
      <c r="GA79">
        <f>SUM('Yearly Emission'!FX$104:'Yearly Emission'!FX109)</f>
        <v>0</v>
      </c>
      <c r="GB79">
        <f>SUM('Yearly Emission'!FY$104:'Yearly Emission'!FY109)</f>
        <v>0</v>
      </c>
      <c r="GC79">
        <f>SUM('Yearly Emission'!FZ$104:'Yearly Emission'!FZ109)</f>
        <v>0</v>
      </c>
      <c r="GD79">
        <f>SUM('Yearly Emission'!GA$104:'Yearly Emission'!GA109)</f>
        <v>0</v>
      </c>
      <c r="GE79">
        <f>SUM('Yearly Emission'!GB$104:'Yearly Emission'!GB109)</f>
        <v>0</v>
      </c>
      <c r="GF79">
        <f>SUM('Yearly Emission'!GC$104:'Yearly Emission'!GC109)</f>
        <v>0</v>
      </c>
      <c r="GG79">
        <f>SUM('Yearly Emission'!GD$104:'Yearly Emission'!GD109)</f>
        <v>0</v>
      </c>
      <c r="GH79">
        <f>SUM('Yearly Emission'!GE$104:'Yearly Emission'!GE109)</f>
        <v>0</v>
      </c>
      <c r="GI79">
        <f>SUM('Yearly Emission'!GF$104:'Yearly Emission'!GF109)</f>
        <v>0</v>
      </c>
      <c r="GJ79">
        <f>SUM('Yearly Emission'!GG$104:'Yearly Emission'!GG109)</f>
        <v>0</v>
      </c>
      <c r="GK79">
        <f>SUM('Yearly Emission'!GH$104:'Yearly Emission'!GH109)</f>
        <v>0</v>
      </c>
      <c r="GL79">
        <f>SUM('Yearly Emission'!GI$104:'Yearly Emission'!GI109)</f>
        <v>0</v>
      </c>
      <c r="GN79">
        <f>SUM('Yearly Emission'!GK$104:'Yearly Emission'!GK109)</f>
        <v>0</v>
      </c>
      <c r="GO79">
        <f>SUM('Yearly Emission'!GL$104:'Yearly Emission'!GL109)</f>
        <v>0</v>
      </c>
      <c r="GP79">
        <f>SUM('Yearly Emission'!GM$104:'Yearly Emission'!GM109)</f>
        <v>0</v>
      </c>
      <c r="GQ79">
        <f>SUM('Yearly Emission'!GN$104:'Yearly Emission'!GN109)</f>
        <v>0</v>
      </c>
      <c r="GR79">
        <f>SUM('Yearly Emission'!GO$104:'Yearly Emission'!GO109)</f>
        <v>0</v>
      </c>
      <c r="GS79">
        <f>SUM('Yearly Emission'!GP$104:'Yearly Emission'!GP109)</f>
        <v>0</v>
      </c>
      <c r="GT79">
        <f>SUM('Yearly Emission'!GQ$104:'Yearly Emission'!GQ109)</f>
        <v>0</v>
      </c>
      <c r="GU79">
        <f>SUM('Yearly Emission'!GR$104:'Yearly Emission'!GR109)</f>
        <v>0</v>
      </c>
      <c r="GV79">
        <f>SUM('Yearly Emission'!GS$104:'Yearly Emission'!GS109)</f>
        <v>0</v>
      </c>
      <c r="GW79">
        <f>SUM('Yearly Emission'!GT$104:'Yearly Emission'!GT109)</f>
        <v>0</v>
      </c>
      <c r="GX79">
        <f>SUM('Yearly Emission'!GU$104:'Yearly Emission'!GU109)</f>
        <v>0</v>
      </c>
      <c r="GY79">
        <f>SUM('Yearly Emission'!GV$104:'Yearly Emission'!GV109)</f>
        <v>0</v>
      </c>
      <c r="GZ79">
        <f>SUM('Yearly Emission'!GW$104:'Yearly Emission'!GW109)</f>
        <v>0</v>
      </c>
      <c r="HA79">
        <f>SUM('Yearly Emission'!GX$104:'Yearly Emission'!GX109)</f>
        <v>0</v>
      </c>
      <c r="HB79">
        <f>SUM('Yearly Emission'!GY$104:'Yearly Emission'!GY109)</f>
        <v>0</v>
      </c>
      <c r="HC79">
        <f>SUM('Yearly Emission'!GZ$104:'Yearly Emission'!GZ109)</f>
        <v>0</v>
      </c>
      <c r="HE79">
        <f>SUM('Yearly Emission'!HB$104:'Yearly Emission'!HB109)</f>
        <v>0</v>
      </c>
      <c r="HF79">
        <f>SUM('Yearly Emission'!HC$104:'Yearly Emission'!HC109)</f>
        <v>0</v>
      </c>
      <c r="HG79">
        <f>SUM('Yearly Emission'!HD$104:'Yearly Emission'!HD109)</f>
        <v>0</v>
      </c>
      <c r="HH79">
        <f>SUM('Yearly Emission'!HE$104:'Yearly Emission'!HE109)</f>
        <v>0</v>
      </c>
      <c r="HI79">
        <f>SUM('Yearly Emission'!HF$104:'Yearly Emission'!HF109)</f>
        <v>0</v>
      </c>
      <c r="HJ79">
        <f>SUM('Yearly Emission'!HG$104:'Yearly Emission'!HG109)</f>
        <v>0</v>
      </c>
      <c r="HK79">
        <f>SUM('Yearly Emission'!HH$104:'Yearly Emission'!HH109)</f>
        <v>0</v>
      </c>
      <c r="HL79">
        <f>SUM('Yearly Emission'!HI$104:'Yearly Emission'!HI109)</f>
        <v>0</v>
      </c>
      <c r="HM79">
        <f>SUM('Yearly Emission'!HJ$104:'Yearly Emission'!HJ109)</f>
        <v>0</v>
      </c>
      <c r="HN79">
        <f>SUM('Yearly Emission'!HK$104:'Yearly Emission'!HK109)</f>
        <v>0</v>
      </c>
      <c r="HO79">
        <f>SUM('Yearly Emission'!HL$104:'Yearly Emission'!HL109)</f>
        <v>0</v>
      </c>
      <c r="HP79">
        <f>SUM('Yearly Emission'!HM$104:'Yearly Emission'!HM109)</f>
        <v>0</v>
      </c>
      <c r="HQ79">
        <f>SUM('Yearly Emission'!HN$104:'Yearly Emission'!HN109)</f>
        <v>0</v>
      </c>
      <c r="HR79">
        <f>SUM('Yearly Emission'!HO$104:'Yearly Emission'!HO109)</f>
        <v>0</v>
      </c>
      <c r="HS79">
        <f>SUM('Yearly Emission'!HP$104:'Yearly Emission'!HP109)</f>
        <v>0</v>
      </c>
      <c r="HT79">
        <f>SUM('Yearly Emission'!HQ$104:'Yearly Emission'!HQ109)</f>
        <v>0</v>
      </c>
      <c r="HV79">
        <f>SUM('Yearly Emission'!HS$104:'Yearly Emission'!HS109)</f>
        <v>0</v>
      </c>
      <c r="HW79">
        <f>SUM('Yearly Emission'!HT$104:'Yearly Emission'!HT109)</f>
        <v>0</v>
      </c>
      <c r="HX79">
        <f>SUM('Yearly Emission'!HU$104:'Yearly Emission'!HU109)</f>
        <v>0</v>
      </c>
      <c r="HY79">
        <f>SUM('Yearly Emission'!HV$104:'Yearly Emission'!HV109)</f>
        <v>0</v>
      </c>
      <c r="HZ79">
        <f>SUM('Yearly Emission'!HW$104:'Yearly Emission'!HW109)</f>
        <v>0</v>
      </c>
      <c r="IA79">
        <f>SUM('Yearly Emission'!HX$104:'Yearly Emission'!HX109)</f>
        <v>0</v>
      </c>
      <c r="IB79">
        <f>SUM('Yearly Emission'!HY$104:'Yearly Emission'!HY109)</f>
        <v>0</v>
      </c>
      <c r="IC79">
        <f>SUM('Yearly Emission'!HZ$104:'Yearly Emission'!HZ109)</f>
        <v>0</v>
      </c>
      <c r="ID79">
        <f>SUM('Yearly Emission'!IA$104:'Yearly Emission'!IA109)</f>
        <v>0</v>
      </c>
      <c r="IE79">
        <f>SUM('Yearly Emission'!IB$104:'Yearly Emission'!IB109)</f>
        <v>0</v>
      </c>
      <c r="IF79">
        <f>SUM('Yearly Emission'!IC$104:'Yearly Emission'!IC109)</f>
        <v>0</v>
      </c>
      <c r="IG79">
        <f>SUM('Yearly Emission'!ID$104:'Yearly Emission'!ID109)</f>
        <v>0</v>
      </c>
      <c r="IH79">
        <f>SUM('Yearly Emission'!IE$104:'Yearly Emission'!IE109)</f>
        <v>0</v>
      </c>
      <c r="II79">
        <f>SUM('Yearly Emission'!IF$104:'Yearly Emission'!IF109)</f>
        <v>0</v>
      </c>
      <c r="IJ79">
        <f>SUM('Yearly Emission'!IG$104:'Yearly Emission'!IG109)</f>
        <v>0</v>
      </c>
      <c r="IK79">
        <f>SUM('Yearly Emission'!IH$104:'Yearly Emission'!IH109)</f>
        <v>0</v>
      </c>
      <c r="IM79">
        <f>SUM('Yearly Emission'!IJ$104:'Yearly Emission'!IJ109)</f>
        <v>0</v>
      </c>
      <c r="IN79">
        <f>SUM('Yearly Emission'!IK$104:'Yearly Emission'!IK109)</f>
        <v>0</v>
      </c>
      <c r="IO79">
        <f>SUM('Yearly Emission'!IL$104:'Yearly Emission'!IL109)</f>
        <v>0</v>
      </c>
      <c r="IP79">
        <f>SUM('Yearly Emission'!IM$104:'Yearly Emission'!IM109)</f>
        <v>0</v>
      </c>
      <c r="IQ79">
        <f>SUM('Yearly Emission'!IN$104:'Yearly Emission'!IN109)</f>
        <v>0</v>
      </c>
      <c r="IR79">
        <f>SUM('Yearly Emission'!IO$104:'Yearly Emission'!IO109)</f>
        <v>0</v>
      </c>
      <c r="IS79">
        <f>SUM('Yearly Emission'!IP$104:'Yearly Emission'!IP109)</f>
        <v>0</v>
      </c>
      <c r="IT79">
        <f>SUM('Yearly Emission'!IQ$104:'Yearly Emission'!IQ109)</f>
        <v>0</v>
      </c>
      <c r="IU79">
        <f>SUM('Yearly Emission'!IR$104:'Yearly Emission'!IR109)</f>
        <v>0</v>
      </c>
      <c r="IV79">
        <f>SUM('Yearly Emission'!IS$104:'Yearly Emission'!IS109)</f>
        <v>0</v>
      </c>
      <c r="IW79">
        <f>SUM('Yearly Emission'!IT$104:'Yearly Emission'!IT109)</f>
        <v>0</v>
      </c>
      <c r="IX79">
        <f>SUM('Yearly Emission'!IU$104:'Yearly Emission'!IU109)</f>
        <v>0</v>
      </c>
      <c r="IY79">
        <f>SUM('Yearly Emission'!IV$104:'Yearly Emission'!IV109)</f>
        <v>0</v>
      </c>
      <c r="IZ79">
        <f>SUM('Yearly Emission'!IW$104:'Yearly Emission'!IW109)</f>
        <v>0</v>
      </c>
      <c r="JA79">
        <f>SUM('Yearly Emission'!IX$104:'Yearly Emission'!IX109)</f>
        <v>0</v>
      </c>
      <c r="JB79">
        <f>SUM('Yearly Emission'!IY$104:'Yearly Emission'!IY109)</f>
        <v>0</v>
      </c>
    </row>
    <row r="80" spans="1:262" x14ac:dyDescent="0.25">
      <c r="A80">
        <v>2038</v>
      </c>
      <c r="B80">
        <v>2029</v>
      </c>
      <c r="D80">
        <v>2029</v>
      </c>
      <c r="E80">
        <f>SUM('Yearly Emission'!B$104:'Yearly Emission'!B110)</f>
        <v>0</v>
      </c>
      <c r="F80">
        <f>SUM('Yearly Emission'!C$104:'Yearly Emission'!C110)</f>
        <v>0</v>
      </c>
      <c r="G80">
        <f>SUM('Yearly Emission'!D$104:'Yearly Emission'!D110)</f>
        <v>0</v>
      </c>
      <c r="H80">
        <f>SUM('Yearly Emission'!E$104:'Yearly Emission'!E110)</f>
        <v>0</v>
      </c>
      <c r="I80">
        <f>SUM('Yearly Emission'!F$104:'Yearly Emission'!F110)</f>
        <v>0</v>
      </c>
      <c r="J80">
        <f>SUM('Yearly Emission'!G$104:'Yearly Emission'!G110)</f>
        <v>0</v>
      </c>
      <c r="K80">
        <f>SUM('Yearly Emission'!H$104:'Yearly Emission'!H110)</f>
        <v>0</v>
      </c>
      <c r="L80">
        <f>SUM('Yearly Emission'!I$104:'Yearly Emission'!I110)</f>
        <v>0</v>
      </c>
      <c r="M80">
        <f>SUM('Yearly Emission'!J$104:'Yearly Emission'!J110)</f>
        <v>0</v>
      </c>
      <c r="N80">
        <f>SUM('Yearly Emission'!K$104:'Yearly Emission'!K110)</f>
        <v>0</v>
      </c>
      <c r="O80">
        <f>SUM('Yearly Emission'!L$104:'Yearly Emission'!L110)</f>
        <v>0</v>
      </c>
      <c r="P80">
        <f>SUM('Yearly Emission'!M$104:'Yearly Emission'!M110)</f>
        <v>0</v>
      </c>
      <c r="Q80">
        <f>SUM('Yearly Emission'!N$104:'Yearly Emission'!N110)</f>
        <v>0</v>
      </c>
      <c r="R80">
        <f>SUM('Yearly Emission'!O$104:'Yearly Emission'!O110)</f>
        <v>0</v>
      </c>
      <c r="S80">
        <f>SUM('Yearly Emission'!P$104:'Yearly Emission'!P110)</f>
        <v>0</v>
      </c>
      <c r="T80">
        <f>SUM('Yearly Emission'!Q$104:'Yearly Emission'!Q110)</f>
        <v>0</v>
      </c>
      <c r="V80">
        <f>SUM('Yearly Emission'!S$104:'Yearly Emission'!S110)</f>
        <v>0</v>
      </c>
      <c r="W80">
        <f>SUM('Yearly Emission'!T$104:'Yearly Emission'!T110)</f>
        <v>0</v>
      </c>
      <c r="X80">
        <f>SUM('Yearly Emission'!U$104:'Yearly Emission'!U110)</f>
        <v>0</v>
      </c>
      <c r="Y80">
        <f>SUM('Yearly Emission'!V$104:'Yearly Emission'!V110)</f>
        <v>0</v>
      </c>
      <c r="Z80">
        <f>SUM('Yearly Emission'!W$104:'Yearly Emission'!W110)</f>
        <v>0</v>
      </c>
      <c r="AA80">
        <f>SUM('Yearly Emission'!X$104:'Yearly Emission'!X110)</f>
        <v>0</v>
      </c>
      <c r="AB80">
        <f>SUM('Yearly Emission'!Y$104:'Yearly Emission'!Y110)</f>
        <v>0</v>
      </c>
      <c r="AC80">
        <f>SUM('Yearly Emission'!Z$104:'Yearly Emission'!Z110)</f>
        <v>0</v>
      </c>
      <c r="AD80">
        <f>SUM('Yearly Emission'!AA$104:'Yearly Emission'!AA110)</f>
        <v>0</v>
      </c>
      <c r="AE80">
        <f>SUM('Yearly Emission'!AB$104:'Yearly Emission'!AB110)</f>
        <v>0</v>
      </c>
      <c r="AF80">
        <f>SUM('Yearly Emission'!AC$104:'Yearly Emission'!AC110)</f>
        <v>0</v>
      </c>
      <c r="AG80">
        <f>SUM('Yearly Emission'!AD$104:'Yearly Emission'!AD110)</f>
        <v>0</v>
      </c>
      <c r="AH80">
        <f>SUM('Yearly Emission'!AE$104:'Yearly Emission'!AE110)</f>
        <v>0</v>
      </c>
      <c r="AI80">
        <f>SUM('Yearly Emission'!AF$104:'Yearly Emission'!AF110)</f>
        <v>0</v>
      </c>
      <c r="AJ80">
        <f>SUM('Yearly Emission'!AG$104:'Yearly Emission'!AG110)</f>
        <v>0</v>
      </c>
      <c r="AK80">
        <f>SUM('Yearly Emission'!AH$104:'Yearly Emission'!AH110)</f>
        <v>0</v>
      </c>
      <c r="AM80">
        <f>SUM('Yearly Emission'!AJ$104:'Yearly Emission'!AJ110)</f>
        <v>0</v>
      </c>
      <c r="AN80">
        <f>SUM('Yearly Emission'!AK$104:'Yearly Emission'!AK110)</f>
        <v>0</v>
      </c>
      <c r="AO80">
        <f>SUM('Yearly Emission'!AL$104:'Yearly Emission'!AL110)</f>
        <v>0</v>
      </c>
      <c r="AP80">
        <f>SUM('Yearly Emission'!AM$104:'Yearly Emission'!AM110)</f>
        <v>0</v>
      </c>
      <c r="AQ80">
        <f>SUM('Yearly Emission'!AN$104:'Yearly Emission'!AN110)</f>
        <v>0</v>
      </c>
      <c r="AR80">
        <f>SUM('Yearly Emission'!AO$104:'Yearly Emission'!AO110)</f>
        <v>0</v>
      </c>
      <c r="AS80">
        <f>SUM('Yearly Emission'!AP$104:'Yearly Emission'!AP110)</f>
        <v>0</v>
      </c>
      <c r="AT80">
        <f>SUM('Yearly Emission'!AQ$104:'Yearly Emission'!AQ110)</f>
        <v>0</v>
      </c>
      <c r="AU80">
        <f>SUM('Yearly Emission'!AR$104:'Yearly Emission'!AR110)</f>
        <v>0</v>
      </c>
      <c r="AV80">
        <f>SUM('Yearly Emission'!AS$104:'Yearly Emission'!AS110)</f>
        <v>0</v>
      </c>
      <c r="AW80">
        <f>SUM('Yearly Emission'!AT$104:'Yearly Emission'!AT110)</f>
        <v>0</v>
      </c>
      <c r="AX80">
        <f>SUM('Yearly Emission'!AU$104:'Yearly Emission'!AU110)</f>
        <v>0</v>
      </c>
      <c r="AY80">
        <f>SUM('Yearly Emission'!AV$104:'Yearly Emission'!AV110)</f>
        <v>0</v>
      </c>
      <c r="AZ80">
        <f>SUM('Yearly Emission'!AW$104:'Yearly Emission'!AW110)</f>
        <v>0</v>
      </c>
      <c r="BA80">
        <f>SUM('Yearly Emission'!AX$104:'Yearly Emission'!AX110)</f>
        <v>0</v>
      </c>
      <c r="BB80">
        <f>SUM('Yearly Emission'!AY$104:'Yearly Emission'!AY110)</f>
        <v>0</v>
      </c>
      <c r="BD80">
        <f>SUM('Yearly Emission'!BA$104:'Yearly Emission'!BA110)</f>
        <v>0</v>
      </c>
      <c r="BE80">
        <f>SUM('Yearly Emission'!BB$104:'Yearly Emission'!BB110)</f>
        <v>0</v>
      </c>
      <c r="BF80">
        <f>SUM('Yearly Emission'!BC$104:'Yearly Emission'!BC110)</f>
        <v>0</v>
      </c>
      <c r="BG80">
        <f>SUM('Yearly Emission'!BD$104:'Yearly Emission'!BD110)</f>
        <v>0</v>
      </c>
      <c r="BH80">
        <f>SUM('Yearly Emission'!BE$104:'Yearly Emission'!BE110)</f>
        <v>0</v>
      </c>
      <c r="BI80">
        <f>SUM('Yearly Emission'!BF$104:'Yearly Emission'!BF110)</f>
        <v>0</v>
      </c>
      <c r="BJ80">
        <f>SUM('Yearly Emission'!BG$104:'Yearly Emission'!BG110)</f>
        <v>0</v>
      </c>
      <c r="BK80">
        <f>SUM('Yearly Emission'!BH$104:'Yearly Emission'!BH110)</f>
        <v>0</v>
      </c>
      <c r="BL80">
        <f>SUM('Yearly Emission'!BI$104:'Yearly Emission'!BI110)</f>
        <v>0</v>
      </c>
      <c r="BM80">
        <f>SUM('Yearly Emission'!BJ$104:'Yearly Emission'!BJ110)</f>
        <v>0</v>
      </c>
      <c r="BN80">
        <f>SUM('Yearly Emission'!BK$104:'Yearly Emission'!BK110)</f>
        <v>0</v>
      </c>
      <c r="BO80">
        <f>SUM('Yearly Emission'!BL$104:'Yearly Emission'!BL110)</f>
        <v>0</v>
      </c>
      <c r="BP80">
        <f>SUM('Yearly Emission'!BM$104:'Yearly Emission'!BM110)</f>
        <v>0</v>
      </c>
      <c r="BQ80">
        <f>SUM('Yearly Emission'!BN$104:'Yearly Emission'!BN110)</f>
        <v>0</v>
      </c>
      <c r="BR80">
        <f>SUM('Yearly Emission'!BO$104:'Yearly Emission'!BO110)</f>
        <v>0</v>
      </c>
      <c r="BS80">
        <f>SUM('Yearly Emission'!BP$104:'Yearly Emission'!BP110)</f>
        <v>0</v>
      </c>
      <c r="BU80">
        <f>SUM('Yearly Emission'!BR$104:'Yearly Emission'!BR110)</f>
        <v>0</v>
      </c>
      <c r="BV80">
        <f>SUM('Yearly Emission'!BS$104:'Yearly Emission'!BS110)</f>
        <v>0</v>
      </c>
      <c r="BW80">
        <f>SUM('Yearly Emission'!BT$104:'Yearly Emission'!BT110)</f>
        <v>0</v>
      </c>
      <c r="BX80">
        <f>SUM('Yearly Emission'!BU$104:'Yearly Emission'!BU110)</f>
        <v>0</v>
      </c>
      <c r="BY80">
        <f>SUM('Yearly Emission'!BV$104:'Yearly Emission'!BV110)</f>
        <v>0</v>
      </c>
      <c r="BZ80">
        <f>SUM('Yearly Emission'!BW$104:'Yearly Emission'!BW110)</f>
        <v>0</v>
      </c>
      <c r="CA80">
        <f>SUM('Yearly Emission'!BX$104:'Yearly Emission'!BX110)</f>
        <v>0</v>
      </c>
      <c r="CB80">
        <f>SUM('Yearly Emission'!BY$104:'Yearly Emission'!BY110)</f>
        <v>0</v>
      </c>
      <c r="CC80">
        <f>SUM('Yearly Emission'!BZ$104:'Yearly Emission'!BZ110)</f>
        <v>0</v>
      </c>
      <c r="CD80">
        <f>SUM('Yearly Emission'!CA$104:'Yearly Emission'!CA110)</f>
        <v>0</v>
      </c>
      <c r="CE80">
        <f>SUM('Yearly Emission'!CB$104:'Yearly Emission'!CB110)</f>
        <v>0</v>
      </c>
      <c r="CF80">
        <f>SUM('Yearly Emission'!CC$104:'Yearly Emission'!CC110)</f>
        <v>0</v>
      </c>
      <c r="CG80">
        <f>SUM('Yearly Emission'!CD$104:'Yearly Emission'!CD110)</f>
        <v>0</v>
      </c>
      <c r="CH80">
        <f>SUM('Yearly Emission'!CE$104:'Yearly Emission'!CE110)</f>
        <v>0</v>
      </c>
      <c r="CI80">
        <f>SUM('Yearly Emission'!CF$104:'Yearly Emission'!CF110)</f>
        <v>0</v>
      </c>
      <c r="CJ80">
        <f>SUM('Yearly Emission'!CG$104:'Yearly Emission'!CG110)</f>
        <v>0</v>
      </c>
      <c r="CM80">
        <f>SUM('Yearly Emission'!CJ$104:'Yearly Emission'!CJ110)</f>
        <v>14182</v>
      </c>
      <c r="CN80">
        <f>SUM('Yearly Emission'!CK$104:'Yearly Emission'!CK110)</f>
        <v>0</v>
      </c>
      <c r="CO80">
        <f>SUM('Yearly Emission'!CL$104:'Yearly Emission'!CL110)</f>
        <v>0</v>
      </c>
      <c r="CP80">
        <f>SUM('Yearly Emission'!CM$104:'Yearly Emission'!CM110)</f>
        <v>0</v>
      </c>
      <c r="CQ80">
        <f>SUM('Yearly Emission'!CN$104:'Yearly Emission'!CN110)</f>
        <v>0</v>
      </c>
      <c r="CR80">
        <f>SUM('Yearly Emission'!CO$104:'Yearly Emission'!CO110)</f>
        <v>0</v>
      </c>
      <c r="CS80">
        <f>SUM('Yearly Emission'!CP$104:'Yearly Emission'!CP110)</f>
        <v>0</v>
      </c>
      <c r="CT80">
        <f>SUM('Yearly Emission'!CQ$104:'Yearly Emission'!CQ110)</f>
        <v>0</v>
      </c>
      <c r="CU80">
        <f>SUM('Yearly Emission'!CR$104:'Yearly Emission'!CR110)</f>
        <v>0</v>
      </c>
      <c r="CV80">
        <f>SUM('Yearly Emission'!CS$104:'Yearly Emission'!CS110)</f>
        <v>0</v>
      </c>
      <c r="CW80">
        <f>SUM('Yearly Emission'!CT$104:'Yearly Emission'!CT110)</f>
        <v>0</v>
      </c>
      <c r="CX80">
        <f>SUM('Yearly Emission'!CU$104:'Yearly Emission'!CU110)</f>
        <v>0</v>
      </c>
      <c r="CY80">
        <f>SUM('Yearly Emission'!CV$104:'Yearly Emission'!CV110)</f>
        <v>0</v>
      </c>
      <c r="CZ80">
        <f>SUM('Yearly Emission'!CW$104:'Yearly Emission'!CW110)</f>
        <v>0</v>
      </c>
      <c r="DA80">
        <f>SUM('Yearly Emission'!CX$104:'Yearly Emission'!CX110)</f>
        <v>0</v>
      </c>
      <c r="DB80">
        <f>SUM('Yearly Emission'!CY$104:'Yearly Emission'!CY110)</f>
        <v>0</v>
      </c>
      <c r="DC80">
        <f>SUM('Yearly Emission'!CZ$104:'Yearly Emission'!CZ110)</f>
        <v>0</v>
      </c>
      <c r="DE80">
        <f>SUM('Yearly Emission'!DB$104:'Yearly Emission'!DB110)</f>
        <v>0</v>
      </c>
      <c r="DF80">
        <f>SUM('Yearly Emission'!DC$104:'Yearly Emission'!DC110)</f>
        <v>0</v>
      </c>
      <c r="DG80">
        <f>SUM('Yearly Emission'!DD$104:'Yearly Emission'!DD110)</f>
        <v>0</v>
      </c>
      <c r="DH80">
        <f>SUM('Yearly Emission'!DE$104:'Yearly Emission'!DE110)</f>
        <v>0</v>
      </c>
      <c r="DI80">
        <f>SUM('Yearly Emission'!DF$104:'Yearly Emission'!DF110)</f>
        <v>0</v>
      </c>
      <c r="DJ80">
        <f>SUM('Yearly Emission'!DG$104:'Yearly Emission'!DG110)</f>
        <v>0</v>
      </c>
      <c r="DK80">
        <f>SUM('Yearly Emission'!DH$104:'Yearly Emission'!DH110)</f>
        <v>0</v>
      </c>
      <c r="DL80">
        <f>SUM('Yearly Emission'!DI$104:'Yearly Emission'!DI110)</f>
        <v>0</v>
      </c>
      <c r="DM80">
        <f>SUM('Yearly Emission'!DJ$104:'Yearly Emission'!DJ110)</f>
        <v>0</v>
      </c>
      <c r="DN80">
        <f>SUM('Yearly Emission'!DK$104:'Yearly Emission'!DK110)</f>
        <v>0</v>
      </c>
      <c r="DO80">
        <f>SUM('Yearly Emission'!DL$104:'Yearly Emission'!DL110)</f>
        <v>0</v>
      </c>
      <c r="DP80">
        <f>SUM('Yearly Emission'!DM$104:'Yearly Emission'!DM110)</f>
        <v>0</v>
      </c>
      <c r="DQ80">
        <f>SUM('Yearly Emission'!DN$104:'Yearly Emission'!DN110)</f>
        <v>0</v>
      </c>
      <c r="DR80">
        <f>SUM('Yearly Emission'!DO$104:'Yearly Emission'!DO110)</f>
        <v>0</v>
      </c>
      <c r="DS80">
        <f>SUM('Yearly Emission'!DP$104:'Yearly Emission'!DP110)</f>
        <v>0</v>
      </c>
      <c r="DT80">
        <f>SUM('Yearly Emission'!DQ$104:'Yearly Emission'!DQ110)</f>
        <v>0</v>
      </c>
      <c r="DV80">
        <f>SUM('Yearly Emission'!DS$104:'Yearly Emission'!DS110)</f>
        <v>0</v>
      </c>
      <c r="DW80">
        <f>SUM('Yearly Emission'!DT$104:'Yearly Emission'!DT110)</f>
        <v>0</v>
      </c>
      <c r="DX80">
        <f>SUM('Yearly Emission'!DU$104:'Yearly Emission'!DU110)</f>
        <v>0</v>
      </c>
      <c r="DY80">
        <f>SUM('Yearly Emission'!DV$104:'Yearly Emission'!DV110)</f>
        <v>0</v>
      </c>
      <c r="DZ80">
        <f>SUM('Yearly Emission'!DW$104:'Yearly Emission'!DW110)</f>
        <v>0</v>
      </c>
      <c r="EA80">
        <f>SUM('Yearly Emission'!DX$104:'Yearly Emission'!DX110)</f>
        <v>0</v>
      </c>
      <c r="EB80">
        <f>SUM('Yearly Emission'!DY$104:'Yearly Emission'!DY110)</f>
        <v>0</v>
      </c>
      <c r="EC80">
        <f>SUM('Yearly Emission'!DZ$104:'Yearly Emission'!DZ110)</f>
        <v>0</v>
      </c>
      <c r="ED80">
        <f>SUM('Yearly Emission'!EA$104:'Yearly Emission'!EA110)</f>
        <v>0</v>
      </c>
      <c r="EE80">
        <f>SUM('Yearly Emission'!EB$104:'Yearly Emission'!EB110)</f>
        <v>0</v>
      </c>
      <c r="EF80">
        <f>SUM('Yearly Emission'!EC$104:'Yearly Emission'!EC110)</f>
        <v>0</v>
      </c>
      <c r="EG80">
        <f>SUM('Yearly Emission'!ED$104:'Yearly Emission'!ED110)</f>
        <v>0</v>
      </c>
      <c r="EH80">
        <f>SUM('Yearly Emission'!EE$104:'Yearly Emission'!EE110)</f>
        <v>0</v>
      </c>
      <c r="EI80">
        <f>SUM('Yearly Emission'!EF$104:'Yearly Emission'!EF110)</f>
        <v>0</v>
      </c>
      <c r="EJ80">
        <f>SUM('Yearly Emission'!EG$104:'Yearly Emission'!EG110)</f>
        <v>0</v>
      </c>
      <c r="EK80">
        <f>SUM('Yearly Emission'!EH$104:'Yearly Emission'!EH110)</f>
        <v>0</v>
      </c>
      <c r="EM80">
        <f>SUM('Yearly Emission'!EJ$104:'Yearly Emission'!EJ110)</f>
        <v>0</v>
      </c>
      <c r="EN80">
        <f>SUM('Yearly Emission'!EK$104:'Yearly Emission'!EK110)</f>
        <v>0</v>
      </c>
      <c r="EO80">
        <f>SUM('Yearly Emission'!EL$104:'Yearly Emission'!EL110)</f>
        <v>0</v>
      </c>
      <c r="EP80">
        <f>SUM('Yearly Emission'!EM$104:'Yearly Emission'!EM110)</f>
        <v>0</v>
      </c>
      <c r="EQ80">
        <f>SUM('Yearly Emission'!EN$104:'Yearly Emission'!EN110)</f>
        <v>0</v>
      </c>
      <c r="ER80">
        <f>SUM('Yearly Emission'!EO$104:'Yearly Emission'!EO110)</f>
        <v>0</v>
      </c>
      <c r="ES80">
        <f>SUM('Yearly Emission'!EP$104:'Yearly Emission'!EP110)</f>
        <v>0</v>
      </c>
      <c r="ET80">
        <f>SUM('Yearly Emission'!EQ$104:'Yearly Emission'!EQ110)</f>
        <v>0</v>
      </c>
      <c r="EU80">
        <f>SUM('Yearly Emission'!ER$104:'Yearly Emission'!ER110)</f>
        <v>0</v>
      </c>
      <c r="EV80">
        <f>SUM('Yearly Emission'!ES$104:'Yearly Emission'!ES110)</f>
        <v>0</v>
      </c>
      <c r="EW80">
        <f>SUM('Yearly Emission'!ET$104:'Yearly Emission'!ET110)</f>
        <v>0</v>
      </c>
      <c r="EX80">
        <f>SUM('Yearly Emission'!EU$104:'Yearly Emission'!EU110)</f>
        <v>0</v>
      </c>
      <c r="EY80">
        <f>SUM('Yearly Emission'!EV$104:'Yearly Emission'!EV110)</f>
        <v>0</v>
      </c>
      <c r="EZ80">
        <f>SUM('Yearly Emission'!EW$104:'Yearly Emission'!EW110)</f>
        <v>0</v>
      </c>
      <c r="FA80">
        <f>SUM('Yearly Emission'!EX$104:'Yearly Emission'!EX110)</f>
        <v>0</v>
      </c>
      <c r="FB80">
        <f>SUM('Yearly Emission'!EY$104:'Yearly Emission'!EY110)</f>
        <v>0</v>
      </c>
      <c r="FD80">
        <f>SUM('Yearly Emission'!FA$104:'Yearly Emission'!FA110)</f>
        <v>0</v>
      </c>
      <c r="FE80">
        <f>SUM('Yearly Emission'!FB$104:'Yearly Emission'!FB110)</f>
        <v>0</v>
      </c>
      <c r="FF80">
        <f>SUM('Yearly Emission'!FC$104:'Yearly Emission'!FC110)</f>
        <v>0</v>
      </c>
      <c r="FG80">
        <f>SUM('Yearly Emission'!FD$104:'Yearly Emission'!FD110)</f>
        <v>0</v>
      </c>
      <c r="FH80">
        <f>SUM('Yearly Emission'!FE$104:'Yearly Emission'!FE110)</f>
        <v>0</v>
      </c>
      <c r="FI80">
        <f>SUM('Yearly Emission'!FF$104:'Yearly Emission'!FF110)</f>
        <v>0</v>
      </c>
      <c r="FJ80">
        <f>SUM('Yearly Emission'!FG$104:'Yearly Emission'!FG110)</f>
        <v>0</v>
      </c>
      <c r="FK80">
        <f>SUM('Yearly Emission'!FH$104:'Yearly Emission'!FH110)</f>
        <v>0</v>
      </c>
      <c r="FL80">
        <f>SUM('Yearly Emission'!FI$104:'Yearly Emission'!FI110)</f>
        <v>0</v>
      </c>
      <c r="FM80">
        <f>SUM('Yearly Emission'!FJ$104:'Yearly Emission'!FJ110)</f>
        <v>0</v>
      </c>
      <c r="FN80">
        <f>SUM('Yearly Emission'!FK$104:'Yearly Emission'!FK110)</f>
        <v>0</v>
      </c>
      <c r="FO80">
        <f>SUM('Yearly Emission'!FL$104:'Yearly Emission'!FL110)</f>
        <v>0</v>
      </c>
      <c r="FP80">
        <f>SUM('Yearly Emission'!FM$104:'Yearly Emission'!FM110)</f>
        <v>0</v>
      </c>
      <c r="FQ80">
        <f>SUM('Yearly Emission'!FN$104:'Yearly Emission'!FN110)</f>
        <v>0</v>
      </c>
      <c r="FR80">
        <f>SUM('Yearly Emission'!FO$104:'Yearly Emission'!FO110)</f>
        <v>0</v>
      </c>
      <c r="FS80">
        <f>SUM('Yearly Emission'!FP$104:'Yearly Emission'!FP110)</f>
        <v>0</v>
      </c>
      <c r="FV80">
        <f>SUM('Yearly Emission'!FS$104:'Yearly Emission'!FS110)</f>
        <v>14182</v>
      </c>
      <c r="FW80">
        <f>SUM('Yearly Emission'!FT$104:'Yearly Emission'!FT110)</f>
        <v>0</v>
      </c>
      <c r="FX80">
        <f>SUM('Yearly Emission'!FU$104:'Yearly Emission'!FU110)</f>
        <v>0</v>
      </c>
      <c r="FY80">
        <f>SUM('Yearly Emission'!FV$104:'Yearly Emission'!FV110)</f>
        <v>0</v>
      </c>
      <c r="FZ80">
        <f>SUM('Yearly Emission'!FW$104:'Yearly Emission'!FW110)</f>
        <v>0</v>
      </c>
      <c r="GA80">
        <f>SUM('Yearly Emission'!FX$104:'Yearly Emission'!FX110)</f>
        <v>0</v>
      </c>
      <c r="GB80">
        <f>SUM('Yearly Emission'!FY$104:'Yearly Emission'!FY110)</f>
        <v>0</v>
      </c>
      <c r="GC80">
        <f>SUM('Yearly Emission'!FZ$104:'Yearly Emission'!FZ110)</f>
        <v>0</v>
      </c>
      <c r="GD80">
        <f>SUM('Yearly Emission'!GA$104:'Yearly Emission'!GA110)</f>
        <v>0</v>
      </c>
      <c r="GE80">
        <f>SUM('Yearly Emission'!GB$104:'Yearly Emission'!GB110)</f>
        <v>0</v>
      </c>
      <c r="GF80">
        <f>SUM('Yearly Emission'!GC$104:'Yearly Emission'!GC110)</f>
        <v>0</v>
      </c>
      <c r="GG80">
        <f>SUM('Yearly Emission'!GD$104:'Yearly Emission'!GD110)</f>
        <v>0</v>
      </c>
      <c r="GH80">
        <f>SUM('Yearly Emission'!GE$104:'Yearly Emission'!GE110)</f>
        <v>0</v>
      </c>
      <c r="GI80">
        <f>SUM('Yearly Emission'!GF$104:'Yearly Emission'!GF110)</f>
        <v>0</v>
      </c>
      <c r="GJ80">
        <f>SUM('Yearly Emission'!GG$104:'Yearly Emission'!GG110)</f>
        <v>0</v>
      </c>
      <c r="GK80">
        <f>SUM('Yearly Emission'!GH$104:'Yearly Emission'!GH110)</f>
        <v>0</v>
      </c>
      <c r="GL80">
        <f>SUM('Yearly Emission'!GI$104:'Yearly Emission'!GI110)</f>
        <v>0</v>
      </c>
      <c r="GN80">
        <f>SUM('Yearly Emission'!GK$104:'Yearly Emission'!GK110)</f>
        <v>0</v>
      </c>
      <c r="GO80">
        <f>SUM('Yearly Emission'!GL$104:'Yearly Emission'!GL110)</f>
        <v>0</v>
      </c>
      <c r="GP80">
        <f>SUM('Yearly Emission'!GM$104:'Yearly Emission'!GM110)</f>
        <v>0</v>
      </c>
      <c r="GQ80">
        <f>SUM('Yearly Emission'!GN$104:'Yearly Emission'!GN110)</f>
        <v>0</v>
      </c>
      <c r="GR80">
        <f>SUM('Yearly Emission'!GO$104:'Yearly Emission'!GO110)</f>
        <v>0</v>
      </c>
      <c r="GS80">
        <f>SUM('Yearly Emission'!GP$104:'Yearly Emission'!GP110)</f>
        <v>0</v>
      </c>
      <c r="GT80">
        <f>SUM('Yearly Emission'!GQ$104:'Yearly Emission'!GQ110)</f>
        <v>0</v>
      </c>
      <c r="GU80">
        <f>SUM('Yearly Emission'!GR$104:'Yearly Emission'!GR110)</f>
        <v>0</v>
      </c>
      <c r="GV80">
        <f>SUM('Yearly Emission'!GS$104:'Yearly Emission'!GS110)</f>
        <v>0</v>
      </c>
      <c r="GW80">
        <f>SUM('Yearly Emission'!GT$104:'Yearly Emission'!GT110)</f>
        <v>0</v>
      </c>
      <c r="GX80">
        <f>SUM('Yearly Emission'!GU$104:'Yearly Emission'!GU110)</f>
        <v>0</v>
      </c>
      <c r="GY80">
        <f>SUM('Yearly Emission'!GV$104:'Yearly Emission'!GV110)</f>
        <v>0</v>
      </c>
      <c r="GZ80">
        <f>SUM('Yearly Emission'!GW$104:'Yearly Emission'!GW110)</f>
        <v>0</v>
      </c>
      <c r="HA80">
        <f>SUM('Yearly Emission'!GX$104:'Yearly Emission'!GX110)</f>
        <v>0</v>
      </c>
      <c r="HB80">
        <f>SUM('Yearly Emission'!GY$104:'Yearly Emission'!GY110)</f>
        <v>0</v>
      </c>
      <c r="HC80">
        <f>SUM('Yearly Emission'!GZ$104:'Yearly Emission'!GZ110)</f>
        <v>0</v>
      </c>
      <c r="HE80">
        <f>SUM('Yearly Emission'!HB$104:'Yearly Emission'!HB110)</f>
        <v>0</v>
      </c>
      <c r="HF80">
        <f>SUM('Yearly Emission'!HC$104:'Yearly Emission'!HC110)</f>
        <v>0</v>
      </c>
      <c r="HG80">
        <f>SUM('Yearly Emission'!HD$104:'Yearly Emission'!HD110)</f>
        <v>0</v>
      </c>
      <c r="HH80">
        <f>SUM('Yearly Emission'!HE$104:'Yearly Emission'!HE110)</f>
        <v>0</v>
      </c>
      <c r="HI80">
        <f>SUM('Yearly Emission'!HF$104:'Yearly Emission'!HF110)</f>
        <v>0</v>
      </c>
      <c r="HJ80">
        <f>SUM('Yearly Emission'!HG$104:'Yearly Emission'!HG110)</f>
        <v>0</v>
      </c>
      <c r="HK80">
        <f>SUM('Yearly Emission'!HH$104:'Yearly Emission'!HH110)</f>
        <v>0</v>
      </c>
      <c r="HL80">
        <f>SUM('Yearly Emission'!HI$104:'Yearly Emission'!HI110)</f>
        <v>0</v>
      </c>
      <c r="HM80">
        <f>SUM('Yearly Emission'!HJ$104:'Yearly Emission'!HJ110)</f>
        <v>0</v>
      </c>
      <c r="HN80">
        <f>SUM('Yearly Emission'!HK$104:'Yearly Emission'!HK110)</f>
        <v>0</v>
      </c>
      <c r="HO80">
        <f>SUM('Yearly Emission'!HL$104:'Yearly Emission'!HL110)</f>
        <v>0</v>
      </c>
      <c r="HP80">
        <f>SUM('Yearly Emission'!HM$104:'Yearly Emission'!HM110)</f>
        <v>0</v>
      </c>
      <c r="HQ80">
        <f>SUM('Yearly Emission'!HN$104:'Yearly Emission'!HN110)</f>
        <v>0</v>
      </c>
      <c r="HR80">
        <f>SUM('Yearly Emission'!HO$104:'Yearly Emission'!HO110)</f>
        <v>0</v>
      </c>
      <c r="HS80">
        <f>SUM('Yearly Emission'!HP$104:'Yearly Emission'!HP110)</f>
        <v>0</v>
      </c>
      <c r="HT80">
        <f>SUM('Yearly Emission'!HQ$104:'Yearly Emission'!HQ110)</f>
        <v>0</v>
      </c>
      <c r="HV80">
        <f>SUM('Yearly Emission'!HS$104:'Yearly Emission'!HS110)</f>
        <v>0</v>
      </c>
      <c r="HW80">
        <f>SUM('Yearly Emission'!HT$104:'Yearly Emission'!HT110)</f>
        <v>0</v>
      </c>
      <c r="HX80">
        <f>SUM('Yearly Emission'!HU$104:'Yearly Emission'!HU110)</f>
        <v>0</v>
      </c>
      <c r="HY80">
        <f>SUM('Yearly Emission'!HV$104:'Yearly Emission'!HV110)</f>
        <v>0</v>
      </c>
      <c r="HZ80">
        <f>SUM('Yearly Emission'!HW$104:'Yearly Emission'!HW110)</f>
        <v>0</v>
      </c>
      <c r="IA80">
        <f>SUM('Yearly Emission'!HX$104:'Yearly Emission'!HX110)</f>
        <v>0</v>
      </c>
      <c r="IB80">
        <f>SUM('Yearly Emission'!HY$104:'Yearly Emission'!HY110)</f>
        <v>0</v>
      </c>
      <c r="IC80">
        <f>SUM('Yearly Emission'!HZ$104:'Yearly Emission'!HZ110)</f>
        <v>0</v>
      </c>
      <c r="ID80">
        <f>SUM('Yearly Emission'!IA$104:'Yearly Emission'!IA110)</f>
        <v>0</v>
      </c>
      <c r="IE80">
        <f>SUM('Yearly Emission'!IB$104:'Yearly Emission'!IB110)</f>
        <v>0</v>
      </c>
      <c r="IF80">
        <f>SUM('Yearly Emission'!IC$104:'Yearly Emission'!IC110)</f>
        <v>0</v>
      </c>
      <c r="IG80">
        <f>SUM('Yearly Emission'!ID$104:'Yearly Emission'!ID110)</f>
        <v>0</v>
      </c>
      <c r="IH80">
        <f>SUM('Yearly Emission'!IE$104:'Yearly Emission'!IE110)</f>
        <v>0</v>
      </c>
      <c r="II80">
        <f>SUM('Yearly Emission'!IF$104:'Yearly Emission'!IF110)</f>
        <v>0</v>
      </c>
      <c r="IJ80">
        <f>SUM('Yearly Emission'!IG$104:'Yearly Emission'!IG110)</f>
        <v>0</v>
      </c>
      <c r="IK80">
        <f>SUM('Yearly Emission'!IH$104:'Yearly Emission'!IH110)</f>
        <v>0</v>
      </c>
      <c r="IM80">
        <f>SUM('Yearly Emission'!IJ$104:'Yearly Emission'!IJ110)</f>
        <v>0</v>
      </c>
      <c r="IN80">
        <f>SUM('Yearly Emission'!IK$104:'Yearly Emission'!IK110)</f>
        <v>0</v>
      </c>
      <c r="IO80">
        <f>SUM('Yearly Emission'!IL$104:'Yearly Emission'!IL110)</f>
        <v>0</v>
      </c>
      <c r="IP80">
        <f>SUM('Yearly Emission'!IM$104:'Yearly Emission'!IM110)</f>
        <v>0</v>
      </c>
      <c r="IQ80">
        <f>SUM('Yearly Emission'!IN$104:'Yearly Emission'!IN110)</f>
        <v>0</v>
      </c>
      <c r="IR80">
        <f>SUM('Yearly Emission'!IO$104:'Yearly Emission'!IO110)</f>
        <v>0</v>
      </c>
      <c r="IS80">
        <f>SUM('Yearly Emission'!IP$104:'Yearly Emission'!IP110)</f>
        <v>0</v>
      </c>
      <c r="IT80">
        <f>SUM('Yearly Emission'!IQ$104:'Yearly Emission'!IQ110)</f>
        <v>0</v>
      </c>
      <c r="IU80">
        <f>SUM('Yearly Emission'!IR$104:'Yearly Emission'!IR110)</f>
        <v>0</v>
      </c>
      <c r="IV80">
        <f>SUM('Yearly Emission'!IS$104:'Yearly Emission'!IS110)</f>
        <v>0</v>
      </c>
      <c r="IW80">
        <f>SUM('Yearly Emission'!IT$104:'Yearly Emission'!IT110)</f>
        <v>0</v>
      </c>
      <c r="IX80">
        <f>SUM('Yearly Emission'!IU$104:'Yearly Emission'!IU110)</f>
        <v>0</v>
      </c>
      <c r="IY80">
        <f>SUM('Yearly Emission'!IV$104:'Yearly Emission'!IV110)</f>
        <v>0</v>
      </c>
      <c r="IZ80">
        <f>SUM('Yearly Emission'!IW$104:'Yearly Emission'!IW110)</f>
        <v>0</v>
      </c>
      <c r="JA80">
        <f>SUM('Yearly Emission'!IX$104:'Yearly Emission'!IX110)</f>
        <v>0</v>
      </c>
      <c r="JB80">
        <f>SUM('Yearly Emission'!IY$104:'Yearly Emission'!IY110)</f>
        <v>0</v>
      </c>
    </row>
    <row r="81" spans="1:262" x14ac:dyDescent="0.25">
      <c r="A81" t="s">
        <v>51</v>
      </c>
      <c r="B81">
        <v>2030</v>
      </c>
      <c r="D81">
        <v>2030</v>
      </c>
      <c r="E81">
        <f>SUM('Yearly Emission'!B$105:'Yearly Emission'!B111)</f>
        <v>0</v>
      </c>
      <c r="F81">
        <f>SUM('Yearly Emission'!C$105:'Yearly Emission'!C111)</f>
        <v>0</v>
      </c>
      <c r="G81">
        <f>SUM('Yearly Emission'!D$105:'Yearly Emission'!D111)</f>
        <v>0</v>
      </c>
      <c r="H81">
        <f>SUM('Yearly Emission'!E$105:'Yearly Emission'!E111)</f>
        <v>0</v>
      </c>
      <c r="I81">
        <f>SUM('Yearly Emission'!F$105:'Yearly Emission'!F111)</f>
        <v>0</v>
      </c>
      <c r="J81">
        <f>SUM('Yearly Emission'!G$105:'Yearly Emission'!G111)</f>
        <v>0</v>
      </c>
      <c r="K81">
        <f>SUM('Yearly Emission'!H$105:'Yearly Emission'!H111)</f>
        <v>0</v>
      </c>
      <c r="L81">
        <f>SUM('Yearly Emission'!I$105:'Yearly Emission'!I111)</f>
        <v>0</v>
      </c>
      <c r="M81">
        <f>SUM('Yearly Emission'!J$105:'Yearly Emission'!J111)</f>
        <v>0</v>
      </c>
      <c r="N81">
        <f>SUM('Yearly Emission'!K$105:'Yearly Emission'!K111)</f>
        <v>0</v>
      </c>
      <c r="O81">
        <f>SUM('Yearly Emission'!L$105:'Yearly Emission'!L111)</f>
        <v>0</v>
      </c>
      <c r="P81">
        <f>SUM('Yearly Emission'!M$105:'Yearly Emission'!M111)</f>
        <v>0</v>
      </c>
      <c r="Q81">
        <f>SUM('Yearly Emission'!N$105:'Yearly Emission'!N111)</f>
        <v>0</v>
      </c>
      <c r="R81">
        <f>SUM('Yearly Emission'!O$105:'Yearly Emission'!O111)</f>
        <v>0</v>
      </c>
      <c r="S81">
        <f>SUM('Yearly Emission'!P$105:'Yearly Emission'!P111)</f>
        <v>0</v>
      </c>
      <c r="T81">
        <f>SUM('Yearly Emission'!Q$105:'Yearly Emission'!Q111)</f>
        <v>0</v>
      </c>
      <c r="V81">
        <f>SUM('Yearly Emission'!S$105:'Yearly Emission'!S111)</f>
        <v>87052260.294529259</v>
      </c>
      <c r="W81">
        <f>SUM('Yearly Emission'!T$105:'Yearly Emission'!T111)</f>
        <v>34510695.371917076</v>
      </c>
      <c r="X81">
        <f>SUM('Yearly Emission'!U$105:'Yearly Emission'!U111)</f>
        <v>14009693.438944103</v>
      </c>
      <c r="Y81">
        <f>SUM('Yearly Emission'!V$105:'Yearly Emission'!V111)</f>
        <v>4290872.9958118647</v>
      </c>
      <c r="Z81">
        <f>SUM('Yearly Emission'!W$105:'Yearly Emission'!W111)</f>
        <v>46200813.442140035</v>
      </c>
      <c r="AA81">
        <f>SUM('Yearly Emission'!X$105:'Yearly Emission'!X111)</f>
        <v>872652.67746435094</v>
      </c>
      <c r="AB81">
        <f>SUM('Yearly Emission'!Y$105:'Yearly Emission'!Y111)</f>
        <v>3859260.0838091769</v>
      </c>
      <c r="AC81">
        <f>SUM('Yearly Emission'!Z$105:'Yearly Emission'!Z111)</f>
        <v>9857340.1546049695</v>
      </c>
      <c r="AD81">
        <f>SUM('Yearly Emission'!AA$105:'Yearly Emission'!AA111)</f>
        <v>50909215.751677461</v>
      </c>
      <c r="AE81">
        <f>SUM('Yearly Emission'!AB$105:'Yearly Emission'!AB111)</f>
        <v>4948388.5820737612</v>
      </c>
      <c r="AF81">
        <f>SUM('Yearly Emission'!AC$105:'Yearly Emission'!AC111)</f>
        <v>5530634.6564455004</v>
      </c>
      <c r="AG81">
        <f>SUM('Yearly Emission'!AD$105:'Yearly Emission'!AD111)</f>
        <v>1195309.6141506848</v>
      </c>
      <c r="AH81">
        <f>SUM('Yearly Emission'!AE$105:'Yearly Emission'!AE111)</f>
        <v>3622631.8068664097</v>
      </c>
      <c r="AI81">
        <f>SUM('Yearly Emission'!AF$105:'Yearly Emission'!AF111)</f>
        <v>1209048.7582909726</v>
      </c>
      <c r="AJ81">
        <f>SUM('Yearly Emission'!AG$105:'Yearly Emission'!AG111)</f>
        <v>1790106.8620403006</v>
      </c>
      <c r="AK81">
        <f>SUM('Yearly Emission'!AH$105:'Yearly Emission'!AH111)</f>
        <v>13347500.555127837</v>
      </c>
      <c r="AM81">
        <f>SUM('Yearly Emission'!AJ$105:'Yearly Emission'!AJ111)</f>
        <v>174104520.58905852</v>
      </c>
      <c r="AN81">
        <f>SUM('Yearly Emission'!AK$105:'Yearly Emission'!AK111)</f>
        <v>69021390.743834183</v>
      </c>
      <c r="AO81">
        <f>SUM('Yearly Emission'!AL$105:'Yearly Emission'!AL111)</f>
        <v>28019386.877888042</v>
      </c>
      <c r="AP81">
        <f>SUM('Yearly Emission'!AM$105:'Yearly Emission'!AM111)</f>
        <v>8581745.991623763</v>
      </c>
      <c r="AQ81">
        <f>SUM('Yearly Emission'!AN$105:'Yearly Emission'!AN111)</f>
        <v>92401626.884280503</v>
      </c>
      <c r="AR81">
        <f>SUM('Yearly Emission'!AO$105:'Yearly Emission'!AO111)</f>
        <v>1745305.3549287019</v>
      </c>
      <c r="AS81">
        <f>SUM('Yearly Emission'!AP$105:'Yearly Emission'!AP111)</f>
        <v>7718520.1676183837</v>
      </c>
      <c r="AT81">
        <f>SUM('Yearly Emission'!AQ$105:'Yearly Emission'!AQ111)</f>
        <v>19714680.309209969</v>
      </c>
      <c r="AU81">
        <f>SUM('Yearly Emission'!AR$105:'Yearly Emission'!AR111)</f>
        <v>101818431.50335492</v>
      </c>
      <c r="AV81">
        <f>SUM('Yearly Emission'!AS$105:'Yearly Emission'!AS111)</f>
        <v>9896777.164147554</v>
      </c>
      <c r="AW81">
        <f>SUM('Yearly Emission'!AT$105:'Yearly Emission'!AT111)</f>
        <v>11061269.312891001</v>
      </c>
      <c r="AX81">
        <f>SUM('Yearly Emission'!AU$105:'Yearly Emission'!AU111)</f>
        <v>2390619.2283013728</v>
      </c>
      <c r="AY81">
        <f>SUM('Yearly Emission'!AV$105:'Yearly Emission'!AV111)</f>
        <v>7245263.6137328474</v>
      </c>
      <c r="AZ81">
        <f>SUM('Yearly Emission'!AW$105:'Yearly Emission'!AW111)</f>
        <v>2418097.5165819484</v>
      </c>
      <c r="BA81">
        <f>SUM('Yearly Emission'!AX$105:'Yearly Emission'!AX111)</f>
        <v>3580213.7240805896</v>
      </c>
      <c r="BB81">
        <f>SUM('Yearly Emission'!AY$105:'Yearly Emission'!AY111)</f>
        <v>26695001.110255707</v>
      </c>
      <c r="BD81">
        <f>SUM('Yearly Emission'!BA$105:'Yearly Emission'!BA111)</f>
        <v>261156780.88358817</v>
      </c>
      <c r="BE81">
        <f>SUM('Yearly Emission'!BB$105:'Yearly Emission'!BB111)</f>
        <v>103532086.11575153</v>
      </c>
      <c r="BF81">
        <f>SUM('Yearly Emission'!BC$105:'Yearly Emission'!BC111)</f>
        <v>42029080.316832207</v>
      </c>
      <c r="BG81">
        <f>SUM('Yearly Emission'!BD$105:'Yearly Emission'!BD111)</f>
        <v>12872618.987435658</v>
      </c>
      <c r="BH81">
        <f>SUM('Yearly Emission'!BE$105:'Yearly Emission'!BE111)</f>
        <v>138602440.32642096</v>
      </c>
      <c r="BI81">
        <f>SUM('Yearly Emission'!BF$105:'Yearly Emission'!BF111)</f>
        <v>2617958.0323930555</v>
      </c>
      <c r="BJ81">
        <f>SUM('Yearly Emission'!BG$105:'Yearly Emission'!BG111)</f>
        <v>11577780.251427591</v>
      </c>
      <c r="BK81">
        <f>SUM('Yearly Emission'!BH$105:'Yearly Emission'!BH111)</f>
        <v>29572020.463814933</v>
      </c>
      <c r="BL81">
        <f>SUM('Yearly Emission'!BI$105:'Yearly Emission'!BI111)</f>
        <v>152727647.25503266</v>
      </c>
      <c r="BM81">
        <f>SUM('Yearly Emission'!BJ$105:'Yearly Emission'!BJ111)</f>
        <v>14845165.746221345</v>
      </c>
      <c r="BN81">
        <f>SUM('Yearly Emission'!BK$105:'Yearly Emission'!BK111)</f>
        <v>16591903.9693365</v>
      </c>
      <c r="BO81">
        <f>SUM('Yearly Emission'!BL$105:'Yearly Emission'!BL111)</f>
        <v>3585928.8424520609</v>
      </c>
      <c r="BP81">
        <f>SUM('Yearly Emission'!BM$105:'Yearly Emission'!BM111)</f>
        <v>10867895.420599286</v>
      </c>
      <c r="BQ81">
        <f>SUM('Yearly Emission'!BN$105:'Yearly Emission'!BN111)</f>
        <v>3627146.2748728925</v>
      </c>
      <c r="BR81">
        <f>SUM('Yearly Emission'!BO$105:'Yearly Emission'!BO111)</f>
        <v>5370320.5861208849</v>
      </c>
      <c r="BS81">
        <f>SUM('Yearly Emission'!BP$105:'Yearly Emission'!BP111)</f>
        <v>40042501.665383451</v>
      </c>
      <c r="BU81">
        <f>SUM('Yearly Emission'!BR$105:'Yearly Emission'!BR111)</f>
        <v>348209041.17811739</v>
      </c>
      <c r="BV81">
        <f>SUM('Yearly Emission'!BS$105:'Yearly Emission'!BS111)</f>
        <v>138042781.48766863</v>
      </c>
      <c r="BW81">
        <f>SUM('Yearly Emission'!BT$105:'Yearly Emission'!BT111)</f>
        <v>56038773.755776376</v>
      </c>
      <c r="BX81">
        <f>SUM('Yearly Emission'!BU$105:'Yearly Emission'!BU111)</f>
        <v>17163491.983247556</v>
      </c>
      <c r="BY81">
        <f>SUM('Yearly Emission'!BV$105:'Yearly Emission'!BV111)</f>
        <v>184803253.76856142</v>
      </c>
      <c r="BZ81">
        <f>SUM('Yearly Emission'!BW$105:'Yearly Emission'!BW111)</f>
        <v>3490610.7098573982</v>
      </c>
      <c r="CA81">
        <f>SUM('Yearly Emission'!BX$105:'Yearly Emission'!BX111)</f>
        <v>15437040.335236795</v>
      </c>
      <c r="CB81">
        <f>SUM('Yearly Emission'!BY$105:'Yearly Emission'!BY111)</f>
        <v>39429360.618419804</v>
      </c>
      <c r="CC81">
        <f>SUM('Yearly Emission'!BZ$105:'Yearly Emission'!BZ111)</f>
        <v>203636863.00671011</v>
      </c>
      <c r="CD81">
        <f>SUM('Yearly Emission'!CA$105:'Yearly Emission'!CA111)</f>
        <v>19793554.328295138</v>
      </c>
      <c r="CE81">
        <f>SUM('Yearly Emission'!CB$105:'Yearly Emission'!CB111)</f>
        <v>22122538.625782002</v>
      </c>
      <c r="CF81">
        <f>SUM('Yearly Emission'!CC$105:'Yearly Emission'!CC111)</f>
        <v>4781238.4566027261</v>
      </c>
      <c r="CG81">
        <f>SUM('Yearly Emission'!CD$105:'Yearly Emission'!CD111)</f>
        <v>14490527.227465721</v>
      </c>
      <c r="CH81">
        <f>SUM('Yearly Emission'!CE$105:'Yearly Emission'!CE111)</f>
        <v>4836195.0331638688</v>
      </c>
      <c r="CI81">
        <f>SUM('Yearly Emission'!CF$105:'Yearly Emission'!CF111)</f>
        <v>7160427.4481611792</v>
      </c>
      <c r="CJ81">
        <f>SUM('Yearly Emission'!CG$105:'Yearly Emission'!CG111)</f>
        <v>53390002.220511153</v>
      </c>
      <c r="CM81">
        <f>SUM('Yearly Emission'!CJ$105:'Yearly Emission'!CJ111)</f>
        <v>14189</v>
      </c>
      <c r="CN81">
        <f>SUM('Yearly Emission'!CK$105:'Yearly Emission'!CK111)</f>
        <v>0</v>
      </c>
      <c r="CO81">
        <f>SUM('Yearly Emission'!CL$105:'Yearly Emission'!CL111)</f>
        <v>0</v>
      </c>
      <c r="CP81">
        <f>SUM('Yearly Emission'!CM$105:'Yearly Emission'!CM111)</f>
        <v>0</v>
      </c>
      <c r="CQ81">
        <f>SUM('Yearly Emission'!CN$105:'Yearly Emission'!CN111)</f>
        <v>0</v>
      </c>
      <c r="CR81">
        <f>SUM('Yearly Emission'!CO$105:'Yearly Emission'!CO111)</f>
        <v>0</v>
      </c>
      <c r="CS81">
        <f>SUM('Yearly Emission'!CP$105:'Yearly Emission'!CP111)</f>
        <v>0</v>
      </c>
      <c r="CT81">
        <f>SUM('Yearly Emission'!CQ$105:'Yearly Emission'!CQ111)</f>
        <v>0</v>
      </c>
      <c r="CU81">
        <f>SUM('Yearly Emission'!CR$105:'Yearly Emission'!CR111)</f>
        <v>0</v>
      </c>
      <c r="CV81">
        <f>SUM('Yearly Emission'!CS$105:'Yearly Emission'!CS111)</f>
        <v>0</v>
      </c>
      <c r="CW81">
        <f>SUM('Yearly Emission'!CT$105:'Yearly Emission'!CT111)</f>
        <v>0</v>
      </c>
      <c r="CX81">
        <f>SUM('Yearly Emission'!CU$105:'Yearly Emission'!CU111)</f>
        <v>0</v>
      </c>
      <c r="CY81">
        <f>SUM('Yearly Emission'!CV$105:'Yearly Emission'!CV111)</f>
        <v>0</v>
      </c>
      <c r="CZ81">
        <f>SUM('Yearly Emission'!CW$105:'Yearly Emission'!CW111)</f>
        <v>0</v>
      </c>
      <c r="DA81">
        <f>SUM('Yearly Emission'!CX$105:'Yearly Emission'!CX111)</f>
        <v>0</v>
      </c>
      <c r="DB81">
        <f>SUM('Yearly Emission'!CY$105:'Yearly Emission'!CY111)</f>
        <v>0</v>
      </c>
      <c r="DC81">
        <f>SUM('Yearly Emission'!CZ$105:'Yearly Emission'!CZ111)</f>
        <v>0</v>
      </c>
      <c r="DE81">
        <f>SUM('Yearly Emission'!DB$105:'Yearly Emission'!DB111)</f>
        <v>103617420.39233314</v>
      </c>
      <c r="DF81">
        <f>SUM('Yearly Emission'!DC$105:'Yearly Emission'!DC111)</f>
        <v>45137513.282240868</v>
      </c>
      <c r="DG81">
        <f>SUM('Yearly Emission'!DD$105:'Yearly Emission'!DD111)</f>
        <v>16693664.169058749</v>
      </c>
      <c r="DH81">
        <f>SUM('Yearly Emission'!DE$105:'Yearly Emission'!DE111)</f>
        <v>4456156.2026079558</v>
      </c>
      <c r="DI81">
        <f>SUM('Yearly Emission'!DF$105:'Yearly Emission'!DF111)</f>
        <v>53160927.504040197</v>
      </c>
      <c r="DJ81">
        <f>SUM('Yearly Emission'!DG$105:'Yearly Emission'!DG111)</f>
        <v>1093611.2429457875</v>
      </c>
      <c r="DK81">
        <f>SUM('Yearly Emission'!DH$105:'Yearly Emission'!DH111)</f>
        <v>4651189.7225882867</v>
      </c>
      <c r="DL81">
        <f>SUM('Yearly Emission'!DI$105:'Yearly Emission'!DI111)</f>
        <v>13139497.635474177</v>
      </c>
      <c r="DM81">
        <f>SUM('Yearly Emission'!DJ$105:'Yearly Emission'!DJ111)</f>
        <v>35459743.29650332</v>
      </c>
      <c r="DN81">
        <f>SUM('Yearly Emission'!DK$105:'Yearly Emission'!DK111)</f>
        <v>6578405.7982652802</v>
      </c>
      <c r="DO81">
        <f>SUM('Yearly Emission'!DL$105:'Yearly Emission'!DL111)</f>
        <v>9092465.5981797613</v>
      </c>
      <c r="DP81">
        <f>SUM('Yearly Emission'!DM$105:'Yearly Emission'!DM111)</f>
        <v>1652854.9691772512</v>
      </c>
      <c r="DQ81">
        <f>SUM('Yearly Emission'!DN$105:'Yearly Emission'!DN111)</f>
        <v>5263667.4388182769</v>
      </c>
      <c r="DR81">
        <f>SUM('Yearly Emission'!DO$105:'Yearly Emission'!DO111)</f>
        <v>4446026.6202815725</v>
      </c>
      <c r="DS81">
        <f>SUM('Yearly Emission'!DP$105:'Yearly Emission'!DP111)</f>
        <v>2679018.9255659329</v>
      </c>
      <c r="DT81">
        <f>SUM('Yearly Emission'!DQ$105:'Yearly Emission'!DQ111)</f>
        <v>17951620.24288398</v>
      </c>
      <c r="DV81">
        <f>SUM('Yearly Emission'!DS$105:'Yearly Emission'!DS111)</f>
        <v>207234840.78466627</v>
      </c>
      <c r="DW81">
        <f>SUM('Yearly Emission'!DT$105:'Yearly Emission'!DT111)</f>
        <v>90275026.564481974</v>
      </c>
      <c r="DX81">
        <f>SUM('Yearly Emission'!DU$105:'Yearly Emission'!DU111)</f>
        <v>33387328.338117365</v>
      </c>
      <c r="DY81">
        <f>SUM('Yearly Emission'!DV$105:'Yearly Emission'!DV111)</f>
        <v>8912312.4052159414</v>
      </c>
      <c r="DZ81">
        <f>SUM('Yearly Emission'!DW$105:'Yearly Emission'!DW111)</f>
        <v>106321855.0080808</v>
      </c>
      <c r="EA81">
        <f>SUM('Yearly Emission'!DX$105:'Yearly Emission'!DX111)</f>
        <v>2187222.485891575</v>
      </c>
      <c r="EB81">
        <f>SUM('Yearly Emission'!DY$105:'Yearly Emission'!DY111)</f>
        <v>9302379.4451765977</v>
      </c>
      <c r="EC81">
        <f>SUM('Yearly Emission'!DZ$105:'Yearly Emission'!DZ111)</f>
        <v>26278995.270948384</v>
      </c>
      <c r="ED81">
        <f>SUM('Yearly Emission'!EA$105:'Yearly Emission'!EA111)</f>
        <v>70919486.593006641</v>
      </c>
      <c r="EE81">
        <f>SUM('Yearly Emission'!EB$105:'Yearly Emission'!EB111)</f>
        <v>13156811.59653059</v>
      </c>
      <c r="EF81">
        <f>SUM('Yearly Emission'!EC$105:'Yearly Emission'!EC111)</f>
        <v>18184931.196359523</v>
      </c>
      <c r="EG81">
        <f>SUM('Yearly Emission'!ED$105:'Yearly Emission'!ED111)</f>
        <v>3305709.9383544838</v>
      </c>
      <c r="EH81">
        <f>SUM('Yearly Emission'!EE$105:'Yearly Emission'!EE111)</f>
        <v>10527334.877636554</v>
      </c>
      <c r="EI81">
        <f>SUM('Yearly Emission'!EF$105:'Yearly Emission'!EF111)</f>
        <v>8892053.2405631747</v>
      </c>
      <c r="EJ81">
        <f>SUM('Yearly Emission'!EG$105:'Yearly Emission'!EG111)</f>
        <v>5358037.8511318546</v>
      </c>
      <c r="EK81">
        <f>SUM('Yearly Emission'!EH$105:'Yearly Emission'!EH111)</f>
        <v>35903240.485767893</v>
      </c>
      <c r="EM81">
        <f>SUM('Yearly Emission'!EJ$105:'Yearly Emission'!EJ111)</f>
        <v>310852261.17699939</v>
      </c>
      <c r="EN81">
        <f>SUM('Yearly Emission'!EK$105:'Yearly Emission'!EK111)</f>
        <v>135412539.84672308</v>
      </c>
      <c r="EO81">
        <f>SUM('Yearly Emission'!EL$105:'Yearly Emission'!EL111)</f>
        <v>50080992.507176161</v>
      </c>
      <c r="EP81">
        <f>SUM('Yearly Emission'!EM$105:'Yearly Emission'!EM111)</f>
        <v>13368468.607823897</v>
      </c>
      <c r="EQ81">
        <f>SUM('Yearly Emission'!EN$105:'Yearly Emission'!EN111)</f>
        <v>159482782.51212141</v>
      </c>
      <c r="ER81">
        <f>SUM('Yearly Emission'!EO$105:'Yearly Emission'!EO111)</f>
        <v>3280833.7288373513</v>
      </c>
      <c r="ES81">
        <f>SUM('Yearly Emission'!EP$105:'Yearly Emission'!EP111)</f>
        <v>13953569.167764911</v>
      </c>
      <c r="ET81">
        <f>SUM('Yearly Emission'!EQ$105:'Yearly Emission'!EQ111)</f>
        <v>39418492.906422533</v>
      </c>
      <c r="EU81">
        <f>SUM('Yearly Emission'!ER$105:'Yearly Emission'!ER111)</f>
        <v>106379229.88950996</v>
      </c>
      <c r="EV81">
        <f>SUM('Yearly Emission'!ES$105:'Yearly Emission'!ES111)</f>
        <v>19735217.394795898</v>
      </c>
      <c r="EW81">
        <f>SUM('Yearly Emission'!ET$105:'Yearly Emission'!ET111)</f>
        <v>27277396.794539314</v>
      </c>
      <c r="EX81">
        <f>SUM('Yearly Emission'!EU$105:'Yearly Emission'!EU111)</f>
        <v>4958564.9075317252</v>
      </c>
      <c r="EY81">
        <f>SUM('Yearly Emission'!EV$105:'Yearly Emission'!EV111)</f>
        <v>15791002.316454828</v>
      </c>
      <c r="EZ81">
        <f>SUM('Yearly Emission'!EW$105:'Yearly Emission'!EW111)</f>
        <v>13338079.860844778</v>
      </c>
      <c r="FA81">
        <f>SUM('Yearly Emission'!EX$105:'Yearly Emission'!EX111)</f>
        <v>8037056.7766977958</v>
      </c>
      <c r="FB81">
        <f>SUM('Yearly Emission'!EY$105:'Yearly Emission'!EY111)</f>
        <v>53854860.728652</v>
      </c>
      <c r="FD81">
        <f>SUM('Yearly Emission'!FA$105:'Yearly Emission'!FA111)</f>
        <v>414469681.56933123</v>
      </c>
      <c r="FE81">
        <f>SUM('Yearly Emission'!FB$105:'Yearly Emission'!FB111)</f>
        <v>180550053.12896425</v>
      </c>
      <c r="FF81">
        <f>SUM('Yearly Emission'!FC$105:'Yearly Emission'!FC111)</f>
        <v>66774656.676234953</v>
      </c>
      <c r="FG81">
        <f>SUM('Yearly Emission'!FD$105:'Yearly Emission'!FD111)</f>
        <v>17824624.810431883</v>
      </c>
      <c r="FH81">
        <f>SUM('Yearly Emission'!FE$105:'Yearly Emission'!FE111)</f>
        <v>212643710.01616201</v>
      </c>
      <c r="FI81">
        <f>SUM('Yearly Emission'!FF$105:'Yearly Emission'!FF111)</f>
        <v>4374444.9717831444</v>
      </c>
      <c r="FJ81">
        <f>SUM('Yearly Emission'!FG$105:'Yearly Emission'!FG111)</f>
        <v>18604758.890353221</v>
      </c>
      <c r="FK81">
        <f>SUM('Yearly Emission'!FH$105:'Yearly Emission'!FH111)</f>
        <v>52557990.541896708</v>
      </c>
      <c r="FL81">
        <f>SUM('Yearly Emission'!FI$105:'Yearly Emission'!FI111)</f>
        <v>141838973.18601328</v>
      </c>
      <c r="FM81">
        <f>SUM('Yearly Emission'!FJ$105:'Yearly Emission'!FJ111)</f>
        <v>26313623.19306121</v>
      </c>
      <c r="FN81">
        <f>SUM('Yearly Emission'!FK$105:'Yearly Emission'!FK111)</f>
        <v>36369862.392718993</v>
      </c>
      <c r="FO81">
        <f>SUM('Yearly Emission'!FL$105:'Yearly Emission'!FL111)</f>
        <v>6611419.8767089993</v>
      </c>
      <c r="FP81">
        <f>SUM('Yearly Emission'!FM$105:'Yearly Emission'!FM111)</f>
        <v>21054669.755273107</v>
      </c>
      <c r="FQ81">
        <f>SUM('Yearly Emission'!FN$105:'Yearly Emission'!FN111)</f>
        <v>17784106.481126379</v>
      </c>
      <c r="FR81">
        <f>SUM('Yearly Emission'!FO$105:'Yearly Emission'!FO111)</f>
        <v>10716075.702263735</v>
      </c>
      <c r="FS81">
        <f>SUM('Yearly Emission'!FP$105:'Yearly Emission'!FP111)</f>
        <v>71806480.971535787</v>
      </c>
      <c r="FV81">
        <f>SUM('Yearly Emission'!FS$105:'Yearly Emission'!FS111)</f>
        <v>14189</v>
      </c>
      <c r="FW81">
        <f>SUM('Yearly Emission'!FT$105:'Yearly Emission'!FT111)</f>
        <v>0</v>
      </c>
      <c r="FX81">
        <f>SUM('Yearly Emission'!FU$105:'Yearly Emission'!FU111)</f>
        <v>0</v>
      </c>
      <c r="FY81">
        <f>SUM('Yearly Emission'!FV$105:'Yearly Emission'!FV111)</f>
        <v>0</v>
      </c>
      <c r="FZ81">
        <f>SUM('Yearly Emission'!FW$105:'Yearly Emission'!FW111)</f>
        <v>0</v>
      </c>
      <c r="GA81">
        <f>SUM('Yearly Emission'!FX$105:'Yearly Emission'!FX111)</f>
        <v>0</v>
      </c>
      <c r="GB81">
        <f>SUM('Yearly Emission'!FY$105:'Yearly Emission'!FY111)</f>
        <v>0</v>
      </c>
      <c r="GC81">
        <f>SUM('Yearly Emission'!FZ$105:'Yearly Emission'!FZ111)</f>
        <v>0</v>
      </c>
      <c r="GD81">
        <f>SUM('Yearly Emission'!GA$105:'Yearly Emission'!GA111)</f>
        <v>0</v>
      </c>
      <c r="GE81">
        <f>SUM('Yearly Emission'!GB$105:'Yearly Emission'!GB111)</f>
        <v>0</v>
      </c>
      <c r="GF81">
        <f>SUM('Yearly Emission'!GC$105:'Yearly Emission'!GC111)</f>
        <v>0</v>
      </c>
      <c r="GG81">
        <f>SUM('Yearly Emission'!GD$105:'Yearly Emission'!GD111)</f>
        <v>0</v>
      </c>
      <c r="GH81">
        <f>SUM('Yearly Emission'!GE$105:'Yearly Emission'!GE111)</f>
        <v>0</v>
      </c>
      <c r="GI81">
        <f>SUM('Yearly Emission'!GF$105:'Yearly Emission'!GF111)</f>
        <v>0</v>
      </c>
      <c r="GJ81">
        <f>SUM('Yearly Emission'!GG$105:'Yearly Emission'!GG111)</f>
        <v>0</v>
      </c>
      <c r="GK81">
        <f>SUM('Yearly Emission'!GH$105:'Yearly Emission'!GH111)</f>
        <v>0</v>
      </c>
      <c r="GL81">
        <f>SUM('Yearly Emission'!GI$105:'Yearly Emission'!GI111)</f>
        <v>0</v>
      </c>
      <c r="GN81">
        <f>SUM('Yearly Emission'!GK$105:'Yearly Emission'!GK111)</f>
        <v>76638388.688488141</v>
      </c>
      <c r="GO81">
        <f>SUM('Yearly Emission'!GL$105:'Yearly Emission'!GL111)</f>
        <v>3481911.8289520601</v>
      </c>
      <c r="GP81">
        <f>SUM('Yearly Emission'!GM$105:'Yearly Emission'!GM111)</f>
        <v>13339068.311876571</v>
      </c>
      <c r="GQ81">
        <f>SUM('Yearly Emission'!GN$105:'Yearly Emission'!GN111)</f>
        <v>5405033.461793921</v>
      </c>
      <c r="GR81">
        <f>SUM('Yearly Emission'!GO$105:'Yearly Emission'!GO111)</f>
        <v>33447372.658192415</v>
      </c>
      <c r="GS81">
        <f>SUM('Yearly Emission'!GP$105:'Yearly Emission'!GP111)</f>
        <v>933565.72337477247</v>
      </c>
      <c r="GT81">
        <f>SUM('Yearly Emission'!GQ$105:'Yearly Emission'!GQ111)</f>
        <v>3273416.3838348011</v>
      </c>
      <c r="GU81">
        <f>SUM('Yearly Emission'!GR$105:'Yearly Emission'!GR111)</f>
        <v>25107603.598125178</v>
      </c>
      <c r="GV81">
        <f>SUM('Yearly Emission'!GS$105:'Yearly Emission'!GS111)</f>
        <v>57899477.481743477</v>
      </c>
      <c r="GW81">
        <f>SUM('Yearly Emission'!GT$105:'Yearly Emission'!GT111)</f>
        <v>6908327.1248412794</v>
      </c>
      <c r="GX81">
        <f>SUM('Yearly Emission'!GU$105:'Yearly Emission'!GU111)</f>
        <v>14881646.241479417</v>
      </c>
      <c r="GY81">
        <f>SUM('Yearly Emission'!GV$105:'Yearly Emission'!GV111)</f>
        <v>1540183.1882881667</v>
      </c>
      <c r="GZ81">
        <f>SUM('Yearly Emission'!GW$105:'Yearly Emission'!GW111)</f>
        <v>3657187.4202600732</v>
      </c>
      <c r="HA81">
        <f>SUM('Yearly Emission'!GX$105:'Yearly Emission'!GX111)</f>
        <v>5368065.1122484254</v>
      </c>
      <c r="HB81">
        <f>SUM('Yearly Emission'!GY$105:'Yearly Emission'!GY111)</f>
        <v>3676562.4094672827</v>
      </c>
      <c r="HC81">
        <f>SUM('Yearly Emission'!GZ$105:'Yearly Emission'!GZ111)</f>
        <v>20294763.007628959</v>
      </c>
      <c r="HE81">
        <f>SUM('Yearly Emission'!HB$105:'Yearly Emission'!HB111)</f>
        <v>153276777.37697643</v>
      </c>
      <c r="HF81">
        <f>SUM('Yearly Emission'!HC$105:'Yearly Emission'!HC111)</f>
        <v>6963823.6579041202</v>
      </c>
      <c r="HG81">
        <f>SUM('Yearly Emission'!HD$105:'Yearly Emission'!HD111)</f>
        <v>26678136.623753075</v>
      </c>
      <c r="HH81">
        <f>SUM('Yearly Emission'!HE$105:'Yearly Emission'!HE111)</f>
        <v>10810066.923587842</v>
      </c>
      <c r="HI81">
        <f>SUM('Yearly Emission'!HF$105:'Yearly Emission'!HF111)</f>
        <v>66894745.316385053</v>
      </c>
      <c r="HJ81">
        <f>SUM('Yearly Emission'!HG$105:'Yearly Emission'!HG111)</f>
        <v>1867131.4467495375</v>
      </c>
      <c r="HK81">
        <f>SUM('Yearly Emission'!HH$105:'Yearly Emission'!HH111)</f>
        <v>6546832.7676696023</v>
      </c>
      <c r="HL81">
        <f>SUM('Yearly Emission'!HI$105:'Yearly Emission'!HI111)</f>
        <v>50215207.196250357</v>
      </c>
      <c r="HM81">
        <f>SUM('Yearly Emission'!HJ$105:'Yearly Emission'!HJ111)</f>
        <v>115798954.96348715</v>
      </c>
      <c r="HN81">
        <f>SUM('Yearly Emission'!HK$105:'Yearly Emission'!HK111)</f>
        <v>13816654.249682577</v>
      </c>
      <c r="HO81">
        <f>SUM('Yearly Emission'!HL$105:'Yearly Emission'!HL111)</f>
        <v>29763292.482958835</v>
      </c>
      <c r="HP81">
        <f>SUM('Yearly Emission'!HM$105:'Yearly Emission'!HM111)</f>
        <v>3080366.3765763184</v>
      </c>
      <c r="HQ81">
        <f>SUM('Yearly Emission'!HN$105:'Yearly Emission'!HN111)</f>
        <v>7314374.8405201463</v>
      </c>
      <c r="HR81">
        <f>SUM('Yearly Emission'!HO$105:'Yearly Emission'!HO111)</f>
        <v>10736130.224496851</v>
      </c>
      <c r="HS81">
        <f>SUM('Yearly Emission'!HP$105:'Yearly Emission'!HP111)</f>
        <v>7353124.8189345654</v>
      </c>
      <c r="HT81">
        <f>SUM('Yearly Emission'!HQ$105:'Yearly Emission'!HQ111)</f>
        <v>40589526.015257917</v>
      </c>
      <c r="HV81">
        <f>SUM('Yearly Emission'!HS$105:'Yearly Emission'!HS111)</f>
        <v>229915166.06546345</v>
      </c>
      <c r="HW81">
        <f>SUM('Yearly Emission'!HT$105:'Yearly Emission'!HT111)</f>
        <v>10445735.486856196</v>
      </c>
      <c r="HX81">
        <f>SUM('Yearly Emission'!HU$105:'Yearly Emission'!HU111)</f>
        <v>40017204.935629696</v>
      </c>
      <c r="HY81">
        <f>SUM('Yearly Emission'!HV$105:'Yearly Emission'!HV111)</f>
        <v>16215100.385381781</v>
      </c>
      <c r="HZ81">
        <f>SUM('Yearly Emission'!HW$105:'Yearly Emission'!HW111)</f>
        <v>100342117.97457768</v>
      </c>
      <c r="IA81">
        <f>SUM('Yearly Emission'!HX$105:'Yearly Emission'!HX111)</f>
        <v>2800697.1701243063</v>
      </c>
      <c r="IB81">
        <f>SUM('Yearly Emission'!HY$105:'Yearly Emission'!HY111)</f>
        <v>9820249.1515044197</v>
      </c>
      <c r="IC81">
        <f>SUM('Yearly Emission'!HZ$105:'Yearly Emission'!HZ111)</f>
        <v>75322810.794375554</v>
      </c>
      <c r="ID81">
        <f>SUM('Yearly Emission'!IA$105:'Yearly Emission'!IA111)</f>
        <v>173698432.44523063</v>
      </c>
      <c r="IE81">
        <f>SUM('Yearly Emission'!IB$105:'Yearly Emission'!IB111)</f>
        <v>20724981.374523878</v>
      </c>
      <c r="IF81">
        <f>SUM('Yearly Emission'!IC$105:'Yearly Emission'!IC111)</f>
        <v>44644938.724438243</v>
      </c>
      <c r="IG81">
        <f>SUM('Yearly Emission'!ID$105:'Yearly Emission'!ID111)</f>
        <v>4620549.5648644865</v>
      </c>
      <c r="IH81">
        <f>SUM('Yearly Emission'!IE$105:'Yearly Emission'!IE111)</f>
        <v>10971562.260780219</v>
      </c>
      <c r="II81">
        <f>SUM('Yearly Emission'!IF$105:'Yearly Emission'!IF111)</f>
        <v>16104195.336745275</v>
      </c>
      <c r="IJ81">
        <f>SUM('Yearly Emission'!IG$105:'Yearly Emission'!IG111)</f>
        <v>11029687.228401832</v>
      </c>
      <c r="IK81">
        <f>SUM('Yearly Emission'!IH$105:'Yearly Emission'!IH111)</f>
        <v>60884289.022886865</v>
      </c>
      <c r="IM81">
        <f>SUM('Yearly Emission'!IJ$105:'Yearly Emission'!IJ111)</f>
        <v>306553554.75395256</v>
      </c>
      <c r="IN81">
        <f>SUM('Yearly Emission'!IK$105:'Yearly Emission'!IK111)</f>
        <v>13927647.315808257</v>
      </c>
      <c r="IO81">
        <f>SUM('Yearly Emission'!IL$105:'Yearly Emission'!IL111)</f>
        <v>53356273.247506306</v>
      </c>
      <c r="IP81">
        <f>SUM('Yearly Emission'!IM$105:'Yearly Emission'!IM111)</f>
        <v>21620133.847175613</v>
      </c>
      <c r="IQ81">
        <f>SUM('Yearly Emission'!IN$105:'Yearly Emission'!IN111)</f>
        <v>133789490.63277033</v>
      </c>
      <c r="IR81">
        <f>SUM('Yearly Emission'!IO$105:'Yearly Emission'!IO111)</f>
        <v>3734262.8934990927</v>
      </c>
      <c r="IS81">
        <f>SUM('Yearly Emission'!IP$105:'Yearly Emission'!IP111)</f>
        <v>13093665.535339219</v>
      </c>
      <c r="IT81">
        <f>SUM('Yearly Emission'!IQ$105:'Yearly Emission'!IQ111)</f>
        <v>100430414.39250071</v>
      </c>
      <c r="IU81">
        <f>SUM('Yearly Emission'!IR$105:'Yearly Emission'!IR111)</f>
        <v>231597909.92697391</v>
      </c>
      <c r="IV81">
        <f>SUM('Yearly Emission'!IS$105:'Yearly Emission'!IS111)</f>
        <v>27633308.499365043</v>
      </c>
      <c r="IW81">
        <f>SUM('Yearly Emission'!IT$105:'Yearly Emission'!IT111)</f>
        <v>59526584.965917669</v>
      </c>
      <c r="IX81">
        <f>SUM('Yearly Emission'!IU$105:'Yearly Emission'!IU111)</f>
        <v>6160732.7531526554</v>
      </c>
      <c r="IY81">
        <f>SUM('Yearly Emission'!IV$105:'Yearly Emission'!IV111)</f>
        <v>14628749.681040293</v>
      </c>
      <c r="IZ81">
        <f>SUM('Yearly Emission'!IW$105:'Yearly Emission'!IW111)</f>
        <v>21472260.448993701</v>
      </c>
      <c r="JA81">
        <f>SUM('Yearly Emission'!IX$105:'Yearly Emission'!IX111)</f>
        <v>14706249.637869131</v>
      </c>
      <c r="JB81">
        <f>SUM('Yearly Emission'!IY$105:'Yearly Emission'!IY111)</f>
        <v>81179052.030515835</v>
      </c>
    </row>
    <row r="82" spans="1:262" x14ac:dyDescent="0.25">
      <c r="A82" t="s">
        <v>52</v>
      </c>
      <c r="B82">
        <v>2031</v>
      </c>
      <c r="D82">
        <v>2031</v>
      </c>
      <c r="E82">
        <f>SUM('Yearly Emission'!B$106:'Yearly Emission'!B112)</f>
        <v>0</v>
      </c>
      <c r="F82">
        <f>SUM('Yearly Emission'!C$106:'Yearly Emission'!C112)</f>
        <v>0</v>
      </c>
      <c r="G82">
        <f>SUM('Yearly Emission'!D$106:'Yearly Emission'!D112)</f>
        <v>0</v>
      </c>
      <c r="H82">
        <f>SUM('Yearly Emission'!E$106:'Yearly Emission'!E112)</f>
        <v>0</v>
      </c>
      <c r="I82">
        <f>SUM('Yearly Emission'!F$106:'Yearly Emission'!F112)</f>
        <v>0</v>
      </c>
      <c r="J82">
        <f>SUM('Yearly Emission'!G$106:'Yearly Emission'!G112)</f>
        <v>0</v>
      </c>
      <c r="K82">
        <f>SUM('Yearly Emission'!H$106:'Yearly Emission'!H112)</f>
        <v>0</v>
      </c>
      <c r="L82">
        <f>SUM('Yearly Emission'!I$106:'Yearly Emission'!I112)</f>
        <v>0</v>
      </c>
      <c r="M82">
        <f>SUM('Yearly Emission'!J$106:'Yearly Emission'!J112)</f>
        <v>0</v>
      </c>
      <c r="N82">
        <f>SUM('Yearly Emission'!K$106:'Yearly Emission'!K112)</f>
        <v>0</v>
      </c>
      <c r="O82">
        <f>SUM('Yearly Emission'!L$106:'Yearly Emission'!L112)</f>
        <v>0</v>
      </c>
      <c r="P82">
        <f>SUM('Yearly Emission'!M$106:'Yearly Emission'!M112)</f>
        <v>0</v>
      </c>
      <c r="Q82">
        <f>SUM('Yearly Emission'!N$106:'Yearly Emission'!N112)</f>
        <v>0</v>
      </c>
      <c r="R82">
        <f>SUM('Yearly Emission'!O$106:'Yearly Emission'!O112)</f>
        <v>0</v>
      </c>
      <c r="S82">
        <f>SUM('Yearly Emission'!P$106:'Yearly Emission'!P112)</f>
        <v>0</v>
      </c>
      <c r="T82">
        <f>SUM('Yearly Emission'!Q$106:'Yearly Emission'!Q112)</f>
        <v>0</v>
      </c>
      <c r="V82">
        <f>SUM('Yearly Emission'!S$106:'Yearly Emission'!S112)</f>
        <v>186513513.54082593</v>
      </c>
      <c r="W82">
        <f>SUM('Yearly Emission'!T$106:'Yearly Emission'!T112)</f>
        <v>71575300.026444703</v>
      </c>
      <c r="X82">
        <f>SUM('Yearly Emission'!U$106:'Yearly Emission'!U112)</f>
        <v>29430926.460983194</v>
      </c>
      <c r="Y82">
        <f>SUM('Yearly Emission'!V$106:'Yearly Emission'!V112)</f>
        <v>9545703.1775743645</v>
      </c>
      <c r="Z82">
        <f>SUM('Yearly Emission'!W$106:'Yearly Emission'!W112)</f>
        <v>101843028.89679316</v>
      </c>
      <c r="AA82">
        <f>SUM('Yearly Emission'!X$106:'Yearly Emission'!X112)</f>
        <v>2076920.2556857229</v>
      </c>
      <c r="AB82">
        <f>SUM('Yearly Emission'!Y$106:'Yearly Emission'!Y112)</f>
        <v>8163294.2883202732</v>
      </c>
      <c r="AC82">
        <f>SUM('Yearly Emission'!Z$106:'Yearly Emission'!Z112)</f>
        <v>21494642.720589675</v>
      </c>
      <c r="AD82">
        <f>SUM('Yearly Emission'!AA$106:'Yearly Emission'!AA112)</f>
        <v>111073875.42976597</v>
      </c>
      <c r="AE82">
        <f>SUM('Yearly Emission'!AB$106:'Yearly Emission'!AB112)</f>
        <v>11426479.18096729</v>
      </c>
      <c r="AF82">
        <f>SUM('Yearly Emission'!AC$106:'Yearly Emission'!AC112)</f>
        <v>12958772.603091337</v>
      </c>
      <c r="AG82">
        <f>SUM('Yearly Emission'!AD$106:'Yearly Emission'!AD112)</f>
        <v>2644145.2019981816</v>
      </c>
      <c r="AH82">
        <f>SUM('Yearly Emission'!AE$106:'Yearly Emission'!AE112)</f>
        <v>7994148.4009501208</v>
      </c>
      <c r="AI82">
        <f>SUM('Yearly Emission'!AF$106:'Yearly Emission'!AF112)</f>
        <v>3201905.4079265594</v>
      </c>
      <c r="AJ82">
        <f>SUM('Yearly Emission'!AG$106:'Yearly Emission'!AG112)</f>
        <v>4142992.3667810746</v>
      </c>
      <c r="AK82">
        <f>SUM('Yearly Emission'!AH$106:'Yearly Emission'!AH112)</f>
        <v>29186631.805467129</v>
      </c>
      <c r="AM82">
        <f>SUM('Yearly Emission'!AJ$106:'Yearly Emission'!AJ112)</f>
        <v>373027027.08165216</v>
      </c>
      <c r="AN82">
        <f>SUM('Yearly Emission'!AK$106:'Yearly Emission'!AK112)</f>
        <v>143150600.05288941</v>
      </c>
      <c r="AO82">
        <f>SUM('Yearly Emission'!AL$106:'Yearly Emission'!AL112)</f>
        <v>58861852.92196618</v>
      </c>
      <c r="AP82">
        <f>SUM('Yearly Emission'!AM$106:'Yearly Emission'!AM112)</f>
        <v>19091406.355148762</v>
      </c>
      <c r="AQ82">
        <f>SUM('Yearly Emission'!AN$106:'Yearly Emission'!AN112)</f>
        <v>203686057.79358673</v>
      </c>
      <c r="AR82">
        <f>SUM('Yearly Emission'!AO$106:'Yearly Emission'!AO112)</f>
        <v>4153840.5113714375</v>
      </c>
      <c r="AS82">
        <f>SUM('Yearly Emission'!AP$106:'Yearly Emission'!AP112)</f>
        <v>16326588.576640598</v>
      </c>
      <c r="AT82">
        <f>SUM('Yearly Emission'!AQ$106:'Yearly Emission'!AQ112)</f>
        <v>42989285.44117938</v>
      </c>
      <c r="AU82">
        <f>SUM('Yearly Emission'!AR$106:'Yearly Emission'!AR112)</f>
        <v>222147750.85953194</v>
      </c>
      <c r="AV82">
        <f>SUM('Yearly Emission'!AS$106:'Yearly Emission'!AS112)</f>
        <v>22852958.361934632</v>
      </c>
      <c r="AW82">
        <f>SUM('Yearly Emission'!AT$106:'Yearly Emission'!AT112)</f>
        <v>25917545.206182674</v>
      </c>
      <c r="AX82">
        <f>SUM('Yearly Emission'!AU$106:'Yearly Emission'!AU112)</f>
        <v>5288290.4039963484</v>
      </c>
      <c r="AY82">
        <f>SUM('Yearly Emission'!AV$106:'Yearly Emission'!AV112)</f>
        <v>15988296.801900268</v>
      </c>
      <c r="AZ82">
        <f>SUM('Yearly Emission'!AW$106:'Yearly Emission'!AW112)</f>
        <v>6403810.815853117</v>
      </c>
      <c r="BA82">
        <f>SUM('Yearly Emission'!AX$106:'Yearly Emission'!AX112)</f>
        <v>8285984.733562137</v>
      </c>
      <c r="BB82">
        <f>SUM('Yearly Emission'!AY$106:'Yearly Emission'!AY112)</f>
        <v>58373263.610934198</v>
      </c>
      <c r="BD82">
        <f>SUM('Yearly Emission'!BA$106:'Yearly Emission'!BA112)</f>
        <v>559540540.62247825</v>
      </c>
      <c r="BE82">
        <f>SUM('Yearly Emission'!BB$106:'Yearly Emission'!BB112)</f>
        <v>214725900.07933441</v>
      </c>
      <c r="BF82">
        <f>SUM('Yearly Emission'!BC$106:'Yearly Emission'!BC112)</f>
        <v>88292779.382949412</v>
      </c>
      <c r="BG82">
        <f>SUM('Yearly Emission'!BD$106:'Yearly Emission'!BD112)</f>
        <v>28637109.532723159</v>
      </c>
      <c r="BH82">
        <f>SUM('Yearly Emission'!BE$106:'Yearly Emission'!BE112)</f>
        <v>305529086.69038033</v>
      </c>
      <c r="BI82">
        <f>SUM('Yearly Emission'!BF$106:'Yearly Emission'!BF112)</f>
        <v>6230760.7670571692</v>
      </c>
      <c r="BJ82">
        <f>SUM('Yearly Emission'!BG$106:'Yearly Emission'!BG112)</f>
        <v>24489882.864960928</v>
      </c>
      <c r="BK82">
        <f>SUM('Yearly Emission'!BH$106:'Yearly Emission'!BH112)</f>
        <v>64483928.161768973</v>
      </c>
      <c r="BL82">
        <f>SUM('Yearly Emission'!BI$106:'Yearly Emission'!BI112)</f>
        <v>333221626.28929842</v>
      </c>
      <c r="BM82">
        <f>SUM('Yearly Emission'!BJ$106:'Yearly Emission'!BJ112)</f>
        <v>34279437.542901956</v>
      </c>
      <c r="BN82">
        <f>SUM('Yearly Emission'!BK$106:'Yearly Emission'!BK112)</f>
        <v>38876317.809274033</v>
      </c>
      <c r="BO82">
        <f>SUM('Yearly Emission'!BL$106:'Yearly Emission'!BL112)</f>
        <v>7932435.6059945468</v>
      </c>
      <c r="BP82">
        <f>SUM('Yearly Emission'!BM$106:'Yearly Emission'!BM112)</f>
        <v>23982445.202850439</v>
      </c>
      <c r="BQ82">
        <f>SUM('Yearly Emission'!BN$106:'Yearly Emission'!BN112)</f>
        <v>9605716.2237796336</v>
      </c>
      <c r="BR82">
        <f>SUM('Yearly Emission'!BO$106:'Yearly Emission'!BO112)</f>
        <v>12428977.100343229</v>
      </c>
      <c r="BS82">
        <f>SUM('Yearly Emission'!BP$106:'Yearly Emission'!BP112)</f>
        <v>87559895.416401178</v>
      </c>
      <c r="BU82">
        <f>SUM('Yearly Emission'!BR$106:'Yearly Emission'!BR112)</f>
        <v>746054054.16330409</v>
      </c>
      <c r="BV82">
        <f>SUM('Yearly Emission'!BS$106:'Yearly Emission'!BS112)</f>
        <v>286301200.10577911</v>
      </c>
      <c r="BW82">
        <f>SUM('Yearly Emission'!BT$106:'Yearly Emission'!BT112)</f>
        <v>117723705.84393266</v>
      </c>
      <c r="BX82">
        <f>SUM('Yearly Emission'!BU$106:'Yearly Emission'!BU112)</f>
        <v>38182812.710297555</v>
      </c>
      <c r="BY82">
        <f>SUM('Yearly Emission'!BV$106:'Yearly Emission'!BV112)</f>
        <v>407372115.58717394</v>
      </c>
      <c r="BZ82">
        <f>SUM('Yearly Emission'!BW$106:'Yearly Emission'!BW112)</f>
        <v>8307681.0227428898</v>
      </c>
      <c r="CA82">
        <f>SUM('Yearly Emission'!BX$106:'Yearly Emission'!BX112)</f>
        <v>32653177.153281249</v>
      </c>
      <c r="CB82">
        <f>SUM('Yearly Emission'!BY$106:'Yearly Emission'!BY112)</f>
        <v>85978570.882358536</v>
      </c>
      <c r="CC82">
        <f>SUM('Yearly Emission'!BZ$106:'Yearly Emission'!BZ112)</f>
        <v>444295501.71906334</v>
      </c>
      <c r="CD82">
        <f>SUM('Yearly Emission'!CA$106:'Yearly Emission'!CA112)</f>
        <v>45705916.72386916</v>
      </c>
      <c r="CE82">
        <f>SUM('Yearly Emission'!CB$106:'Yearly Emission'!CB112)</f>
        <v>51835090.412365153</v>
      </c>
      <c r="CF82">
        <f>SUM('Yearly Emission'!CC$106:'Yearly Emission'!CC112)</f>
        <v>10576580.8079927</v>
      </c>
      <c r="CG82">
        <f>SUM('Yearly Emission'!CD$106:'Yearly Emission'!CD112)</f>
        <v>31976593.603800587</v>
      </c>
      <c r="CH82">
        <f>SUM('Yearly Emission'!CE$106:'Yearly Emission'!CE112)</f>
        <v>12807621.631706208</v>
      </c>
      <c r="CI82">
        <f>SUM('Yearly Emission'!CF$106:'Yearly Emission'!CF112)</f>
        <v>16571969.467124296</v>
      </c>
      <c r="CJ82">
        <f>SUM('Yearly Emission'!CG$106:'Yearly Emission'!CG112)</f>
        <v>116746527.22186813</v>
      </c>
      <c r="CM82">
        <f>SUM('Yearly Emission'!CJ$106:'Yearly Emission'!CJ112)</f>
        <v>14196</v>
      </c>
      <c r="CN82">
        <f>SUM('Yearly Emission'!CK$106:'Yearly Emission'!CK112)</f>
        <v>0</v>
      </c>
      <c r="CO82">
        <f>SUM('Yearly Emission'!CL$106:'Yearly Emission'!CL112)</f>
        <v>0</v>
      </c>
      <c r="CP82">
        <f>SUM('Yearly Emission'!CM$106:'Yearly Emission'!CM112)</f>
        <v>0</v>
      </c>
      <c r="CQ82">
        <f>SUM('Yearly Emission'!CN$106:'Yearly Emission'!CN112)</f>
        <v>0</v>
      </c>
      <c r="CR82">
        <f>SUM('Yearly Emission'!CO$106:'Yearly Emission'!CO112)</f>
        <v>0</v>
      </c>
      <c r="CS82">
        <f>SUM('Yearly Emission'!CP$106:'Yearly Emission'!CP112)</f>
        <v>0</v>
      </c>
      <c r="CT82">
        <f>SUM('Yearly Emission'!CQ$106:'Yearly Emission'!CQ112)</f>
        <v>0</v>
      </c>
      <c r="CU82">
        <f>SUM('Yearly Emission'!CR$106:'Yearly Emission'!CR112)</f>
        <v>0</v>
      </c>
      <c r="CV82">
        <f>SUM('Yearly Emission'!CS$106:'Yearly Emission'!CS112)</f>
        <v>0</v>
      </c>
      <c r="CW82">
        <f>SUM('Yearly Emission'!CT$106:'Yearly Emission'!CT112)</f>
        <v>0</v>
      </c>
      <c r="CX82">
        <f>SUM('Yearly Emission'!CU$106:'Yearly Emission'!CU112)</f>
        <v>0</v>
      </c>
      <c r="CY82">
        <f>SUM('Yearly Emission'!CV$106:'Yearly Emission'!CV112)</f>
        <v>0</v>
      </c>
      <c r="CZ82">
        <f>SUM('Yearly Emission'!CW$106:'Yearly Emission'!CW112)</f>
        <v>0</v>
      </c>
      <c r="DA82">
        <f>SUM('Yearly Emission'!CX$106:'Yearly Emission'!CX112)</f>
        <v>0</v>
      </c>
      <c r="DB82">
        <f>SUM('Yearly Emission'!CY$106:'Yearly Emission'!CY112)</f>
        <v>0</v>
      </c>
      <c r="DC82">
        <f>SUM('Yearly Emission'!CZ$106:'Yearly Emission'!CZ112)</f>
        <v>0</v>
      </c>
      <c r="DE82">
        <f>SUM('Yearly Emission'!DB$106:'Yearly Emission'!DB112)</f>
        <v>231833491.92107359</v>
      </c>
      <c r="DF82">
        <f>SUM('Yearly Emission'!DC$106:'Yearly Emission'!DC112)</f>
        <v>97146171.025084928</v>
      </c>
      <c r="DG82">
        <f>SUM('Yearly Emission'!DD$106:'Yearly Emission'!DD112)</f>
        <v>36434496.356114224</v>
      </c>
      <c r="DH82">
        <f>SUM('Yearly Emission'!DE$106:'Yearly Emission'!DE112)</f>
        <v>10138917.096970212</v>
      </c>
      <c r="DI82">
        <f>SUM('Yearly Emission'!DF$106:'Yearly Emission'!DF112)</f>
        <v>118056452.64523456</v>
      </c>
      <c r="DJ82">
        <f>SUM('Yearly Emission'!DG$106:'Yearly Emission'!DG112)</f>
        <v>2866852.5847694329</v>
      </c>
      <c r="DK82">
        <f>SUM('Yearly Emission'!DH$106:'Yearly Emission'!DH112)</f>
        <v>10220290.659770742</v>
      </c>
      <c r="DL82">
        <f>SUM('Yearly Emission'!DI$106:'Yearly Emission'!DI112)</f>
        <v>29946079.497455925</v>
      </c>
      <c r="DM82">
        <f>SUM('Yearly Emission'!DJ$106:'Yearly Emission'!DJ112)</f>
        <v>86815810.017642781</v>
      </c>
      <c r="DN82">
        <f>SUM('Yearly Emission'!DK$106:'Yearly Emission'!DK112)</f>
        <v>15773254.080115709</v>
      </c>
      <c r="DO82">
        <f>SUM('Yearly Emission'!DL$106:'Yearly Emission'!DL112)</f>
        <v>24319301.520944022</v>
      </c>
      <c r="DP82">
        <f>SUM('Yearly Emission'!DM$106:'Yearly Emission'!DM112)</f>
        <v>3809622.8142755381</v>
      </c>
      <c r="DQ82">
        <f>SUM('Yearly Emission'!DN$106:'Yearly Emission'!DN112)</f>
        <v>11968177.102800868</v>
      </c>
      <c r="DR82">
        <f>SUM('Yearly Emission'!DO$106:'Yearly Emission'!DO112)</f>
        <v>13204289.122240461</v>
      </c>
      <c r="DS82">
        <f>SUM('Yearly Emission'!DP$106:'Yearly Emission'!DP112)</f>
        <v>6708276.7217648374</v>
      </c>
      <c r="DT82">
        <f>SUM('Yearly Emission'!DQ$106:'Yearly Emission'!DQ112)</f>
        <v>40708441.891537108</v>
      </c>
      <c r="DV82">
        <f>SUM('Yearly Emission'!DS$106:'Yearly Emission'!DS112)</f>
        <v>463666983.84214568</v>
      </c>
      <c r="DW82">
        <f>SUM('Yearly Emission'!DT$106:'Yearly Emission'!DT112)</f>
        <v>194292342.05017009</v>
      </c>
      <c r="DX82">
        <f>SUM('Yearly Emission'!DU$106:'Yearly Emission'!DU112)</f>
        <v>72868992.712228313</v>
      </c>
      <c r="DY82">
        <f>SUM('Yearly Emission'!DV$106:'Yearly Emission'!DV112)</f>
        <v>20277834.193940479</v>
      </c>
      <c r="DZ82">
        <f>SUM('Yearly Emission'!DW$106:'Yearly Emission'!DW112)</f>
        <v>236112905.29046953</v>
      </c>
      <c r="EA82">
        <f>SUM('Yearly Emission'!DX$106:'Yearly Emission'!DX112)</f>
        <v>5733705.169538849</v>
      </c>
      <c r="EB82">
        <f>SUM('Yearly Emission'!DY$106:'Yearly Emission'!DY112)</f>
        <v>20440581.319541529</v>
      </c>
      <c r="EC82">
        <f>SUM('Yearly Emission'!DZ$106:'Yearly Emission'!DZ112)</f>
        <v>59892158.994911835</v>
      </c>
      <c r="ED82">
        <f>SUM('Yearly Emission'!EA$106:'Yearly Emission'!EA112)</f>
        <v>173631620.03528556</v>
      </c>
      <c r="EE82">
        <f>SUM('Yearly Emission'!EB$106:'Yearly Emission'!EB112)</f>
        <v>31546508.160231467</v>
      </c>
      <c r="EF82">
        <f>SUM('Yearly Emission'!EC$106:'Yearly Emission'!EC112)</f>
        <v>48638603.041887864</v>
      </c>
      <c r="EG82">
        <f>SUM('Yearly Emission'!ED$106:'Yearly Emission'!ED112)</f>
        <v>7619245.6285510575</v>
      </c>
      <c r="EH82">
        <f>SUM('Yearly Emission'!EE$106:'Yearly Emission'!EE112)</f>
        <v>23936354.205601759</v>
      </c>
      <c r="EI82">
        <f>SUM('Yearly Emission'!EF$106:'Yearly Emission'!EF112)</f>
        <v>26408578.244480953</v>
      </c>
      <c r="EJ82">
        <f>SUM('Yearly Emission'!EG$106:'Yearly Emission'!EG112)</f>
        <v>13416553.443529664</v>
      </c>
      <c r="EK82">
        <f>SUM('Yearly Emission'!EH$106:'Yearly Emission'!EH112)</f>
        <v>81416883.783074141</v>
      </c>
      <c r="EM82">
        <f>SUM('Yearly Emission'!EJ$106:'Yearly Emission'!EJ112)</f>
        <v>695500475.76321983</v>
      </c>
      <c r="EN82">
        <f>SUM('Yearly Emission'!EK$106:'Yearly Emission'!EK112)</f>
        <v>291438513.07525527</v>
      </c>
      <c r="EO82">
        <f>SUM('Yearly Emission'!EL$106:'Yearly Emission'!EL112)</f>
        <v>109303489.0683426</v>
      </c>
      <c r="EP82">
        <f>SUM('Yearly Emission'!EM$106:'Yearly Emission'!EM112)</f>
        <v>30416751.290910687</v>
      </c>
      <c r="EQ82">
        <f>SUM('Yearly Emission'!EN$106:'Yearly Emission'!EN112)</f>
        <v>354169357.93570447</v>
      </c>
      <c r="ER82">
        <f>SUM('Yearly Emission'!EO$106:'Yearly Emission'!EO112)</f>
        <v>8600557.7543082722</v>
      </c>
      <c r="ES82">
        <f>SUM('Yearly Emission'!EP$106:'Yearly Emission'!EP112)</f>
        <v>30660871.979312293</v>
      </c>
      <c r="ET82">
        <f>SUM('Yearly Emission'!EQ$106:'Yearly Emission'!EQ112)</f>
        <v>89838238.492367625</v>
      </c>
      <c r="EU82">
        <f>SUM('Yearly Emission'!ER$106:'Yearly Emission'!ER112)</f>
        <v>260447430.05292833</v>
      </c>
      <c r="EV82">
        <f>SUM('Yearly Emission'!ES$106:'Yearly Emission'!ES112)</f>
        <v>47319762.240347192</v>
      </c>
      <c r="EW82">
        <f>SUM('Yearly Emission'!ET$106:'Yearly Emission'!ET112)</f>
        <v>72957904.562831938</v>
      </c>
      <c r="EX82">
        <f>SUM('Yearly Emission'!EU$106:'Yearly Emission'!EU112)</f>
        <v>11428868.442826577</v>
      </c>
      <c r="EY82">
        <f>SUM('Yearly Emission'!EV$106:'Yearly Emission'!EV112)</f>
        <v>35904531.308402583</v>
      </c>
      <c r="EZ82">
        <f>SUM('Yearly Emission'!EW$106:'Yearly Emission'!EW112)</f>
        <v>39612867.366721332</v>
      </c>
      <c r="FA82">
        <f>SUM('Yearly Emission'!EX$106:'Yearly Emission'!EX112)</f>
        <v>20124830.165294506</v>
      </c>
      <c r="FB82">
        <f>SUM('Yearly Emission'!EY$106:'Yearly Emission'!EY112)</f>
        <v>122125325.6746116</v>
      </c>
      <c r="FD82">
        <f>SUM('Yearly Emission'!FA$106:'Yearly Emission'!FA112)</f>
        <v>927333967.68429255</v>
      </c>
      <c r="FE82">
        <f>SUM('Yearly Emission'!FB$106:'Yearly Emission'!FB112)</f>
        <v>388584684.10034043</v>
      </c>
      <c r="FF82">
        <f>SUM('Yearly Emission'!FC$106:'Yearly Emission'!FC112)</f>
        <v>145737985.42445686</v>
      </c>
      <c r="FG82">
        <f>SUM('Yearly Emission'!FD$106:'Yearly Emission'!FD112)</f>
        <v>40555668.387880862</v>
      </c>
      <c r="FH82">
        <f>SUM('Yearly Emission'!FE$106:'Yearly Emission'!FE112)</f>
        <v>472225810.58093941</v>
      </c>
      <c r="FI82">
        <f>SUM('Yearly Emission'!FF$106:'Yearly Emission'!FF112)</f>
        <v>11467410.339077711</v>
      </c>
      <c r="FJ82">
        <f>SUM('Yearly Emission'!FG$106:'Yearly Emission'!FG112)</f>
        <v>40881162.639082968</v>
      </c>
      <c r="FK82">
        <f>SUM('Yearly Emission'!FH$106:'Yearly Emission'!FH112)</f>
        <v>119784317.98982361</v>
      </c>
      <c r="FL82">
        <f>SUM('Yearly Emission'!FI$106:'Yearly Emission'!FI112)</f>
        <v>347263240.07057035</v>
      </c>
      <c r="FM82">
        <f>SUM('Yearly Emission'!FJ$106:'Yearly Emission'!FJ112)</f>
        <v>63093016.320462927</v>
      </c>
      <c r="FN82">
        <f>SUM('Yearly Emission'!FK$106:'Yearly Emission'!FK112)</f>
        <v>97277206.083775908</v>
      </c>
      <c r="FO82">
        <f>SUM('Yearly Emission'!FL$106:'Yearly Emission'!FL112)</f>
        <v>15238491.257102147</v>
      </c>
      <c r="FP82">
        <f>SUM('Yearly Emission'!FM$106:'Yearly Emission'!FM112)</f>
        <v>47872708.411203519</v>
      </c>
      <c r="FQ82">
        <f>SUM('Yearly Emission'!FN$106:'Yearly Emission'!FN112)</f>
        <v>52817156.488961935</v>
      </c>
      <c r="FR82">
        <f>SUM('Yearly Emission'!FO$106:'Yearly Emission'!FO112)</f>
        <v>26833106.887059376</v>
      </c>
      <c r="FS82">
        <f>SUM('Yearly Emission'!FP$106:'Yearly Emission'!FP112)</f>
        <v>162833767.56614852</v>
      </c>
      <c r="FV82">
        <f>SUM('Yearly Emission'!FS$106:'Yearly Emission'!FS112)</f>
        <v>14196</v>
      </c>
      <c r="FW82">
        <f>SUM('Yearly Emission'!FT$106:'Yearly Emission'!FT112)</f>
        <v>0</v>
      </c>
      <c r="FX82">
        <f>SUM('Yearly Emission'!FU$106:'Yearly Emission'!FU112)</f>
        <v>0</v>
      </c>
      <c r="FY82">
        <f>SUM('Yearly Emission'!FV$106:'Yearly Emission'!FV112)</f>
        <v>0</v>
      </c>
      <c r="FZ82">
        <f>SUM('Yearly Emission'!FW$106:'Yearly Emission'!FW112)</f>
        <v>0</v>
      </c>
      <c r="GA82">
        <f>SUM('Yearly Emission'!FX$106:'Yearly Emission'!FX112)</f>
        <v>0</v>
      </c>
      <c r="GB82">
        <f>SUM('Yearly Emission'!FY$106:'Yearly Emission'!FY112)</f>
        <v>0</v>
      </c>
      <c r="GC82">
        <f>SUM('Yearly Emission'!FZ$106:'Yearly Emission'!FZ112)</f>
        <v>0</v>
      </c>
      <c r="GD82">
        <f>SUM('Yearly Emission'!GA$106:'Yearly Emission'!GA112)</f>
        <v>0</v>
      </c>
      <c r="GE82">
        <f>SUM('Yearly Emission'!GB$106:'Yearly Emission'!GB112)</f>
        <v>0</v>
      </c>
      <c r="GF82">
        <f>SUM('Yearly Emission'!GC$106:'Yearly Emission'!GC112)</f>
        <v>0</v>
      </c>
      <c r="GG82">
        <f>SUM('Yearly Emission'!GD$106:'Yearly Emission'!GD112)</f>
        <v>0</v>
      </c>
      <c r="GH82">
        <f>SUM('Yearly Emission'!GE$106:'Yearly Emission'!GE112)</f>
        <v>0</v>
      </c>
      <c r="GI82">
        <f>SUM('Yearly Emission'!GF$106:'Yearly Emission'!GF112)</f>
        <v>0</v>
      </c>
      <c r="GJ82">
        <f>SUM('Yearly Emission'!GG$106:'Yearly Emission'!GG112)</f>
        <v>0</v>
      </c>
      <c r="GK82">
        <f>SUM('Yearly Emission'!GH$106:'Yearly Emission'!GH112)</f>
        <v>0</v>
      </c>
      <c r="GL82">
        <f>SUM('Yearly Emission'!GI$106:'Yearly Emission'!GI112)</f>
        <v>0</v>
      </c>
      <c r="GN82">
        <f>SUM('Yearly Emission'!GK$106:'Yearly Emission'!GK112)</f>
        <v>179270309.23581198</v>
      </c>
      <c r="GO82">
        <f>SUM('Yearly Emission'!GL$106:'Yearly Emission'!GL112)</f>
        <v>64076100.710489951</v>
      </c>
      <c r="GP82">
        <f>SUM('Yearly Emission'!GM$106:'Yearly Emission'!GM112)</f>
        <v>31146446.200283252</v>
      </c>
      <c r="GQ82">
        <f>SUM('Yearly Emission'!GN$106:'Yearly Emission'!GN112)</f>
        <v>12588681.591275508</v>
      </c>
      <c r="GR82">
        <f>SUM('Yearly Emission'!GO$106:'Yearly Emission'!GO112)</f>
        <v>78743894.215384513</v>
      </c>
      <c r="GS82">
        <f>SUM('Yearly Emission'!GP$106:'Yearly Emission'!GP112)</f>
        <v>2322008.481178862</v>
      </c>
      <c r="GT82">
        <f>SUM('Yearly Emission'!GQ$106:'Yearly Emission'!GQ112)</f>
        <v>7674878.9808547851</v>
      </c>
      <c r="GU82">
        <f>SUM('Yearly Emission'!GR$106:'Yearly Emission'!GR112)</f>
        <v>57377176.695975989</v>
      </c>
      <c r="GV82">
        <f>SUM('Yearly Emission'!GS$106:'Yearly Emission'!GS112)</f>
        <v>148843072.61651886</v>
      </c>
      <c r="GW82">
        <f>SUM('Yearly Emission'!GT$106:'Yearly Emission'!GT112)</f>
        <v>17730015.255914595</v>
      </c>
      <c r="GX82">
        <f>SUM('Yearly Emission'!GU$106:'Yearly Emission'!GU112)</f>
        <v>37979812.560927995</v>
      </c>
      <c r="GY82">
        <f>SUM('Yearly Emission'!GV$106:'Yearly Emission'!GV112)</f>
        <v>3708175.1740261153</v>
      </c>
      <c r="GZ82">
        <f>SUM('Yearly Emission'!GW$106:'Yearly Emission'!GW112)</f>
        <v>8022820.7047959976</v>
      </c>
      <c r="HA82">
        <f>SUM('Yearly Emission'!GX$106:'Yearly Emission'!GX112)</f>
        <v>14112766.629770346</v>
      </c>
      <c r="HB82">
        <f>SUM('Yearly Emission'!GY$106:'Yearly Emission'!GY112)</f>
        <v>8336010.3004519111</v>
      </c>
      <c r="HC82">
        <f>SUM('Yearly Emission'!GZ$106:'Yearly Emission'!GZ112)</f>
        <v>49613994.066523671</v>
      </c>
      <c r="HE82">
        <f>SUM('Yearly Emission'!HB$106:'Yearly Emission'!HB112)</f>
        <v>358540618.47162294</v>
      </c>
      <c r="HF82">
        <f>SUM('Yearly Emission'!HC$106:'Yearly Emission'!HC112)</f>
        <v>128152201.4209799</v>
      </c>
      <c r="HG82">
        <f>SUM('Yearly Emission'!HD$106:'Yearly Emission'!HD112)</f>
        <v>62292892.400566444</v>
      </c>
      <c r="HH82">
        <f>SUM('Yearly Emission'!HE$106:'Yearly Emission'!HE112)</f>
        <v>25177363.182550989</v>
      </c>
      <c r="HI82">
        <f>SUM('Yearly Emission'!HF$106:'Yearly Emission'!HF112)</f>
        <v>157487788.43076941</v>
      </c>
      <c r="HJ82">
        <f>SUM('Yearly Emission'!HG$106:'Yearly Emission'!HG112)</f>
        <v>4644016.9623577166</v>
      </c>
      <c r="HK82">
        <f>SUM('Yearly Emission'!HH$106:'Yearly Emission'!HH112)</f>
        <v>15349757.961709585</v>
      </c>
      <c r="HL82">
        <f>SUM('Yearly Emission'!HI$106:'Yearly Emission'!HI112)</f>
        <v>114754353.39195198</v>
      </c>
      <c r="HM82">
        <f>SUM('Yearly Emission'!HJ$106:'Yearly Emission'!HJ112)</f>
        <v>297686145.23303771</v>
      </c>
      <c r="HN82">
        <f>SUM('Yearly Emission'!HK$106:'Yearly Emission'!HK112)</f>
        <v>35460030.511829108</v>
      </c>
      <c r="HO82">
        <f>SUM('Yearly Emission'!HL$106:'Yearly Emission'!HL112)</f>
        <v>75959625.121856108</v>
      </c>
      <c r="HP82">
        <f>SUM('Yearly Emission'!HM$106:'Yearly Emission'!HM112)</f>
        <v>7416350.3480522158</v>
      </c>
      <c r="HQ82">
        <f>SUM('Yearly Emission'!HN$106:'Yearly Emission'!HN112)</f>
        <v>16045641.409592006</v>
      </c>
      <c r="HR82">
        <f>SUM('Yearly Emission'!HO$106:'Yearly Emission'!HO112)</f>
        <v>28225533.259540632</v>
      </c>
      <c r="HS82">
        <f>SUM('Yearly Emission'!HP$106:'Yearly Emission'!HP112)</f>
        <v>16672020.600903833</v>
      </c>
      <c r="HT82">
        <f>SUM('Yearly Emission'!HQ$106:'Yearly Emission'!HQ112)</f>
        <v>99227988.133047342</v>
      </c>
      <c r="HV82">
        <f>SUM('Yearly Emission'!HS$106:'Yearly Emission'!HS112)</f>
        <v>537810927.70743394</v>
      </c>
      <c r="HW82">
        <f>SUM('Yearly Emission'!HT$106:'Yearly Emission'!HT112)</f>
        <v>192228302.13146916</v>
      </c>
      <c r="HX82">
        <f>SUM('Yearly Emission'!HU$106:'Yearly Emission'!HU112)</f>
        <v>93439338.600849748</v>
      </c>
      <c r="HY82">
        <f>SUM('Yearly Emission'!HV$106:'Yearly Emission'!HV112)</f>
        <v>37766044.773826569</v>
      </c>
      <c r="HZ82">
        <f>SUM('Yearly Emission'!HW$106:'Yearly Emission'!HW112)</f>
        <v>236231682.64615428</v>
      </c>
      <c r="IA82">
        <f>SUM('Yearly Emission'!HX$106:'Yearly Emission'!HX112)</f>
        <v>6966025.443536574</v>
      </c>
      <c r="IB82">
        <f>SUM('Yearly Emission'!HY$106:'Yearly Emission'!HY112)</f>
        <v>23024636.942564316</v>
      </c>
      <c r="IC82">
        <f>SUM('Yearly Emission'!HZ$106:'Yearly Emission'!HZ112)</f>
        <v>172131530.087928</v>
      </c>
      <c r="ID82">
        <f>SUM('Yearly Emission'!IA$106:'Yearly Emission'!IA112)</f>
        <v>446529217.84955645</v>
      </c>
      <c r="IE82">
        <f>SUM('Yearly Emission'!IB$106:'Yearly Emission'!IB112)</f>
        <v>53190045.767743729</v>
      </c>
      <c r="IF82">
        <f>SUM('Yearly Emission'!IC$106:'Yearly Emission'!IC112)</f>
        <v>113939437.68278411</v>
      </c>
      <c r="IG82">
        <f>SUM('Yearly Emission'!ID$106:'Yearly Emission'!ID112)</f>
        <v>11124525.522078333</v>
      </c>
      <c r="IH82">
        <f>SUM('Yearly Emission'!IE$106:'Yearly Emission'!IE112)</f>
        <v>24068462.114387952</v>
      </c>
      <c r="II82">
        <f>SUM('Yearly Emission'!IF$106:'Yearly Emission'!IF112)</f>
        <v>42338299.889311023</v>
      </c>
      <c r="IJ82">
        <f>SUM('Yearly Emission'!IG$106:'Yearly Emission'!IG112)</f>
        <v>25008030.901355729</v>
      </c>
      <c r="IK82">
        <f>SUM('Yearly Emission'!IH$106:'Yearly Emission'!IH112)</f>
        <v>148841982.19957098</v>
      </c>
      <c r="IM82">
        <f>SUM('Yearly Emission'!IJ$106:'Yearly Emission'!IJ112)</f>
        <v>717081236.94324708</v>
      </c>
      <c r="IN82">
        <f>SUM('Yearly Emission'!IK$106:'Yearly Emission'!IK112)</f>
        <v>256304402.84195888</v>
      </c>
      <c r="IO82">
        <f>SUM('Yearly Emission'!IL$106:'Yearly Emission'!IL112)</f>
        <v>124585784.80113304</v>
      </c>
      <c r="IP82">
        <f>SUM('Yearly Emission'!IM$106:'Yearly Emission'!IM112)</f>
        <v>50354726.365101904</v>
      </c>
      <c r="IQ82">
        <f>SUM('Yearly Emission'!IN$106:'Yearly Emission'!IN112)</f>
        <v>314975576.86153841</v>
      </c>
      <c r="IR82">
        <f>SUM('Yearly Emission'!IO$106:'Yearly Emission'!IO112)</f>
        <v>9288033.9247154631</v>
      </c>
      <c r="IS82">
        <f>SUM('Yearly Emission'!IP$106:'Yearly Emission'!IP112)</f>
        <v>30699515.923419155</v>
      </c>
      <c r="IT82">
        <f>SUM('Yearly Emission'!IQ$106:'Yearly Emission'!IQ112)</f>
        <v>229508706.78390396</v>
      </c>
      <c r="IU82">
        <f>SUM('Yearly Emission'!IR$106:'Yearly Emission'!IR112)</f>
        <v>595372290.46607494</v>
      </c>
      <c r="IV82">
        <f>SUM('Yearly Emission'!IS$106:'Yearly Emission'!IS112)</f>
        <v>70920061.023658231</v>
      </c>
      <c r="IW82">
        <f>SUM('Yearly Emission'!IT$106:'Yearly Emission'!IT112)</f>
        <v>151919250.24371222</v>
      </c>
      <c r="IX82">
        <f>SUM('Yearly Emission'!IU$106:'Yearly Emission'!IU112)</f>
        <v>14832700.69610445</v>
      </c>
      <c r="IY82">
        <f>SUM('Yearly Emission'!IV$106:'Yearly Emission'!IV112)</f>
        <v>31499356.317632519</v>
      </c>
      <c r="IZ82">
        <f>SUM('Yearly Emission'!IW$106:'Yearly Emission'!IW112)</f>
        <v>56451066.519081414</v>
      </c>
      <c r="JA82">
        <f>SUM('Yearly Emission'!IX$106:'Yearly Emission'!IX112)</f>
        <v>33344041.201807618</v>
      </c>
      <c r="JB82">
        <f>SUM('Yearly Emission'!IY$106:'Yearly Emission'!IY112)</f>
        <v>198455976.26609468</v>
      </c>
    </row>
    <row r="83" spans="1:262" x14ac:dyDescent="0.25">
      <c r="A83" t="s">
        <v>53</v>
      </c>
      <c r="B83">
        <v>2032</v>
      </c>
      <c r="D83">
        <v>2032</v>
      </c>
      <c r="E83">
        <f>SUM('Yearly Emission'!B$106:'Yearly Emission'!B113)</f>
        <v>0</v>
      </c>
      <c r="F83">
        <f>SUM('Yearly Emission'!C$106:'Yearly Emission'!C113)</f>
        <v>0</v>
      </c>
      <c r="G83">
        <f>SUM('Yearly Emission'!D$106:'Yearly Emission'!D113)</f>
        <v>0</v>
      </c>
      <c r="H83">
        <f>SUM('Yearly Emission'!E$106:'Yearly Emission'!E113)</f>
        <v>0</v>
      </c>
      <c r="I83">
        <f>SUM('Yearly Emission'!F$106:'Yearly Emission'!F113)</f>
        <v>0</v>
      </c>
      <c r="J83">
        <f>SUM('Yearly Emission'!G$106:'Yearly Emission'!G113)</f>
        <v>0</v>
      </c>
      <c r="K83">
        <f>SUM('Yearly Emission'!H$106:'Yearly Emission'!H113)</f>
        <v>0</v>
      </c>
      <c r="L83">
        <f>SUM('Yearly Emission'!I$106:'Yearly Emission'!I113)</f>
        <v>0</v>
      </c>
      <c r="M83">
        <f>SUM('Yearly Emission'!J$106:'Yearly Emission'!J113)</f>
        <v>0</v>
      </c>
      <c r="N83">
        <f>SUM('Yearly Emission'!K$106:'Yearly Emission'!K113)</f>
        <v>0</v>
      </c>
      <c r="O83">
        <f>SUM('Yearly Emission'!L$106:'Yearly Emission'!L113)</f>
        <v>0</v>
      </c>
      <c r="P83">
        <f>SUM('Yearly Emission'!M$106:'Yearly Emission'!M113)</f>
        <v>0</v>
      </c>
      <c r="Q83">
        <f>SUM('Yearly Emission'!N$106:'Yearly Emission'!N113)</f>
        <v>0</v>
      </c>
      <c r="R83">
        <f>SUM('Yearly Emission'!O$106:'Yearly Emission'!O113)</f>
        <v>0</v>
      </c>
      <c r="S83">
        <f>SUM('Yearly Emission'!P$106:'Yearly Emission'!P113)</f>
        <v>0</v>
      </c>
      <c r="T83">
        <f>SUM('Yearly Emission'!Q$106:'Yearly Emission'!Q113)</f>
        <v>0</v>
      </c>
      <c r="V83">
        <f>SUM('Yearly Emission'!S$106:'Yearly Emission'!S113)</f>
        <v>304364865.12760371</v>
      </c>
      <c r="W83">
        <f>SUM('Yearly Emission'!T$106:'Yearly Emission'!T113)</f>
        <v>112840044.18505946</v>
      </c>
      <c r="X83">
        <f>SUM('Yearly Emission'!U$106:'Yearly Emission'!U113)</f>
        <v>47127015.016701981</v>
      </c>
      <c r="Y83">
        <f>SUM('Yearly Emission'!V$106:'Yearly Emission'!V113)</f>
        <v>16124969.845085606</v>
      </c>
      <c r="Z83">
        <f>SUM('Yearly Emission'!W$106:'Yearly Emission'!W113)</f>
        <v>170989759.73340291</v>
      </c>
      <c r="AA83">
        <f>SUM('Yearly Emission'!X$106:'Yearly Emission'!X113)</f>
        <v>3784274.8104503108</v>
      </c>
      <c r="AB83">
        <f>SUM('Yearly Emission'!Y$106:'Yearly Emission'!Y113)</f>
        <v>13160005.523709554</v>
      </c>
      <c r="AC83">
        <f>SUM('Yearly Emission'!Z$106:'Yearly Emission'!Z113)</f>
        <v>35773681.748046808</v>
      </c>
      <c r="AD83">
        <f>SUM('Yearly Emission'!AA$106:'Yearly Emission'!AA113)</f>
        <v>186541394.85997459</v>
      </c>
      <c r="AE83">
        <f>SUM('Yearly Emission'!AB$106:'Yearly Emission'!AB113)</f>
        <v>20032195.040337011</v>
      </c>
      <c r="AF83">
        <f>SUM('Yearly Emission'!AC$106:'Yearly Emission'!AC113)</f>
        <v>23135306.190582752</v>
      </c>
      <c r="AG83">
        <f>SUM('Yearly Emission'!AD$106:'Yearly Emission'!AD113)</f>
        <v>4476935.052780455</v>
      </c>
      <c r="AH83">
        <f>SUM('Yearly Emission'!AE$106:'Yearly Emission'!AE113)</f>
        <v>13487146.094766898</v>
      </c>
      <c r="AI83">
        <f>SUM('Yearly Emission'!AF$106:'Yearly Emission'!AF113)</f>
        <v>6346802.9420870803</v>
      </c>
      <c r="AJ83">
        <f>SUM('Yearly Emission'!AG$106:'Yearly Emission'!AG113)</f>
        <v>7306262.0529413279</v>
      </c>
      <c r="AK83">
        <f>SUM('Yearly Emission'!AH$106:'Yearly Emission'!AH113)</f>
        <v>49225793.745745108</v>
      </c>
      <c r="AM83">
        <f>SUM('Yearly Emission'!AJ$106:'Yearly Emission'!AJ113)</f>
        <v>608729730.25520599</v>
      </c>
      <c r="AN83">
        <f>SUM('Yearly Emission'!AK$106:'Yearly Emission'!AK113)</f>
        <v>225680088.37011909</v>
      </c>
      <c r="AO83">
        <f>SUM('Yearly Emission'!AL$106:'Yearly Emission'!AL113)</f>
        <v>94254030.033403754</v>
      </c>
      <c r="AP83">
        <f>SUM('Yearly Emission'!AM$106:'Yearly Emission'!AM113)</f>
        <v>32249939.690171249</v>
      </c>
      <c r="AQ83">
        <f>SUM('Yearly Emission'!AN$106:'Yearly Emission'!AN113)</f>
        <v>341979519.46680617</v>
      </c>
      <c r="AR83">
        <f>SUM('Yearly Emission'!AO$106:'Yearly Emission'!AO113)</f>
        <v>7568549.6209006123</v>
      </c>
      <c r="AS83">
        <f>SUM('Yearly Emission'!AP$106:'Yearly Emission'!AP113)</f>
        <v>26320011.047419183</v>
      </c>
      <c r="AT83">
        <f>SUM('Yearly Emission'!AQ$106:'Yearly Emission'!AQ113)</f>
        <v>71547363.496093512</v>
      </c>
      <c r="AU83">
        <f>SUM('Yearly Emission'!AR$106:'Yearly Emission'!AR113)</f>
        <v>373082789.71994936</v>
      </c>
      <c r="AV83">
        <f>SUM('Yearly Emission'!AS$106:'Yearly Emission'!AS113)</f>
        <v>40064390.080674082</v>
      </c>
      <c r="AW83">
        <f>SUM('Yearly Emission'!AT$106:'Yearly Emission'!AT113)</f>
        <v>46270612.381165504</v>
      </c>
      <c r="AX83">
        <f>SUM('Yearly Emission'!AU$106:'Yearly Emission'!AU113)</f>
        <v>8953870.1055608876</v>
      </c>
      <c r="AY83">
        <f>SUM('Yearly Emission'!AV$106:'Yearly Emission'!AV113)</f>
        <v>26974292.189533837</v>
      </c>
      <c r="AZ83">
        <f>SUM('Yearly Emission'!AW$106:'Yearly Emission'!AW113)</f>
        <v>12693605.884174183</v>
      </c>
      <c r="BA83">
        <f>SUM('Yearly Emission'!AX$106:'Yearly Emission'!AX113)</f>
        <v>14612524.105882661</v>
      </c>
      <c r="BB83">
        <f>SUM('Yearly Emission'!AY$106:'Yearly Emission'!AY113)</f>
        <v>98451587.491490036</v>
      </c>
      <c r="BD83">
        <f>SUM('Yearly Emission'!BA$106:'Yearly Emission'!BA113)</f>
        <v>913094595.38281107</v>
      </c>
      <c r="BE83">
        <f>SUM('Yearly Emission'!BB$106:'Yearly Emission'!BB113)</f>
        <v>338520132.555179</v>
      </c>
      <c r="BF83">
        <f>SUM('Yearly Emission'!BC$106:'Yearly Emission'!BC113)</f>
        <v>141381045.05010596</v>
      </c>
      <c r="BG83">
        <f>SUM('Yearly Emission'!BD$106:'Yearly Emission'!BD113)</f>
        <v>48374909.535256848</v>
      </c>
      <c r="BH83">
        <f>SUM('Yearly Emission'!BE$106:'Yearly Emission'!BE113)</f>
        <v>512969279.20020962</v>
      </c>
      <c r="BI83">
        <f>SUM('Yearly Emission'!BF$106:'Yearly Emission'!BF113)</f>
        <v>11352824.431350924</v>
      </c>
      <c r="BJ83">
        <f>SUM('Yearly Emission'!BG$106:'Yearly Emission'!BG113)</f>
        <v>39480016.571128815</v>
      </c>
      <c r="BK83">
        <f>SUM('Yearly Emission'!BH$106:'Yearly Emission'!BH113)</f>
        <v>107321045.24414039</v>
      </c>
      <c r="BL83">
        <f>SUM('Yearly Emission'!BI$106:'Yearly Emission'!BI113)</f>
        <v>559624184.57992375</v>
      </c>
      <c r="BM83">
        <f>SUM('Yearly Emission'!BJ$106:'Yearly Emission'!BJ113)</f>
        <v>60096585.121010974</v>
      </c>
      <c r="BN83">
        <f>SUM('Yearly Emission'!BK$106:'Yearly Emission'!BK113)</f>
        <v>69405918.571748272</v>
      </c>
      <c r="BO83">
        <f>SUM('Yearly Emission'!BL$106:'Yearly Emission'!BL113)</f>
        <v>13430805.158341365</v>
      </c>
      <c r="BP83">
        <f>SUM('Yearly Emission'!BM$106:'Yearly Emission'!BM113)</f>
        <v>40461438.284300789</v>
      </c>
      <c r="BQ83">
        <f>SUM('Yearly Emission'!BN$106:'Yearly Emission'!BN113)</f>
        <v>19040408.826261241</v>
      </c>
      <c r="BR83">
        <f>SUM('Yearly Emission'!BO$106:'Yearly Emission'!BO113)</f>
        <v>21918786.158824023</v>
      </c>
      <c r="BS83">
        <f>SUM('Yearly Emission'!BP$106:'Yearly Emission'!BP113)</f>
        <v>147677381.23723504</v>
      </c>
      <c r="BU83">
        <f>SUM('Yearly Emission'!BR$106:'Yearly Emission'!BR113)</f>
        <v>1217459460.5104139</v>
      </c>
      <c r="BV83">
        <f>SUM('Yearly Emission'!BS$106:'Yearly Emission'!BS113)</f>
        <v>451360176.74023855</v>
      </c>
      <c r="BW83">
        <f>SUM('Yearly Emission'!BT$106:'Yearly Emission'!BT113)</f>
        <v>188508060.06680799</v>
      </c>
      <c r="BX83">
        <f>SUM('Yearly Emission'!BU$106:'Yearly Emission'!BU113)</f>
        <v>64499879.380342409</v>
      </c>
      <c r="BY83">
        <f>SUM('Yearly Emission'!BV$106:'Yearly Emission'!BV113)</f>
        <v>683959038.93361187</v>
      </c>
      <c r="BZ83">
        <f>SUM('Yearly Emission'!BW$106:'Yearly Emission'!BW113)</f>
        <v>15137099.24180124</v>
      </c>
      <c r="CA83">
        <f>SUM('Yearly Emission'!BX$106:'Yearly Emission'!BX113)</f>
        <v>52640022.094838306</v>
      </c>
      <c r="CB83">
        <f>SUM('Yearly Emission'!BY$106:'Yearly Emission'!BY113)</f>
        <v>143094726.99218702</v>
      </c>
      <c r="CC83">
        <f>SUM('Yearly Emission'!BZ$106:'Yearly Emission'!BZ113)</f>
        <v>746165579.43989718</v>
      </c>
      <c r="CD83">
        <f>SUM('Yearly Emission'!CA$106:'Yearly Emission'!CA113)</f>
        <v>80128780.161347985</v>
      </c>
      <c r="CE83">
        <f>SUM('Yearly Emission'!CB$106:'Yearly Emission'!CB113)</f>
        <v>92541224.7623308</v>
      </c>
      <c r="CF83">
        <f>SUM('Yearly Emission'!CC$106:'Yearly Emission'!CC113)</f>
        <v>17907740.211121798</v>
      </c>
      <c r="CG83">
        <f>SUM('Yearly Emission'!CD$106:'Yearly Emission'!CD113)</f>
        <v>53948584.379067697</v>
      </c>
      <c r="CH83">
        <f>SUM('Yearly Emission'!CE$106:'Yearly Emission'!CE113)</f>
        <v>25387211.768348336</v>
      </c>
      <c r="CI83">
        <f>SUM('Yearly Emission'!CF$106:'Yearly Emission'!CF113)</f>
        <v>29225048.211765345</v>
      </c>
      <c r="CJ83">
        <f>SUM('Yearly Emission'!CG$106:'Yearly Emission'!CG113)</f>
        <v>196903174.98298001</v>
      </c>
      <c r="CM83">
        <f>SUM('Yearly Emission'!CJ$106:'Yearly Emission'!CJ113)</f>
        <v>16228</v>
      </c>
      <c r="CN83">
        <f>SUM('Yearly Emission'!CK$106:'Yearly Emission'!CK113)</f>
        <v>0</v>
      </c>
      <c r="CO83">
        <f>SUM('Yearly Emission'!CL$106:'Yearly Emission'!CL113)</f>
        <v>0</v>
      </c>
      <c r="CP83">
        <f>SUM('Yearly Emission'!CM$106:'Yearly Emission'!CM113)</f>
        <v>0</v>
      </c>
      <c r="CQ83">
        <f>SUM('Yearly Emission'!CN$106:'Yearly Emission'!CN113)</f>
        <v>0</v>
      </c>
      <c r="CR83">
        <f>SUM('Yearly Emission'!CO$106:'Yearly Emission'!CO113)</f>
        <v>0</v>
      </c>
      <c r="CS83">
        <f>SUM('Yearly Emission'!CP$106:'Yearly Emission'!CP113)</f>
        <v>0</v>
      </c>
      <c r="CT83">
        <f>SUM('Yearly Emission'!CQ$106:'Yearly Emission'!CQ113)</f>
        <v>0</v>
      </c>
      <c r="CU83">
        <f>SUM('Yearly Emission'!CR$106:'Yearly Emission'!CR113)</f>
        <v>0</v>
      </c>
      <c r="CV83">
        <f>SUM('Yearly Emission'!CS$106:'Yearly Emission'!CS113)</f>
        <v>0</v>
      </c>
      <c r="CW83">
        <f>SUM('Yearly Emission'!CT$106:'Yearly Emission'!CT113)</f>
        <v>0</v>
      </c>
      <c r="CX83">
        <f>SUM('Yearly Emission'!CU$106:'Yearly Emission'!CU113)</f>
        <v>0</v>
      </c>
      <c r="CY83">
        <f>SUM('Yearly Emission'!CV$106:'Yearly Emission'!CV113)</f>
        <v>0</v>
      </c>
      <c r="CZ83">
        <f>SUM('Yearly Emission'!CW$106:'Yearly Emission'!CW113)</f>
        <v>0</v>
      </c>
      <c r="DA83">
        <f>SUM('Yearly Emission'!CX$106:'Yearly Emission'!CX113)</f>
        <v>0</v>
      </c>
      <c r="DB83">
        <f>SUM('Yearly Emission'!CY$106:'Yearly Emission'!CY113)</f>
        <v>0</v>
      </c>
      <c r="DC83">
        <f>SUM('Yearly Emission'!CZ$106:'Yearly Emission'!CZ113)</f>
        <v>0</v>
      </c>
      <c r="DE83">
        <f>SUM('Yearly Emission'!DB$106:'Yearly Emission'!DB113)</f>
        <v>393410948.12276161</v>
      </c>
      <c r="DF83">
        <f>SUM('Yearly Emission'!DC$106:'Yearly Emission'!DC113)</f>
        <v>158480099.15256602</v>
      </c>
      <c r="DG83">
        <f>SUM('Yearly Emission'!DD$106:'Yearly Emission'!DD113)</f>
        <v>61284928.905783713</v>
      </c>
      <c r="DH83">
        <f>SUM('Yearly Emission'!DE$106:'Yearly Emission'!DE113)</f>
        <v>17888343.742442068</v>
      </c>
      <c r="DI83">
        <f>SUM('Yearly Emission'!DF$106:'Yearly Emission'!DF113)</f>
        <v>199006884.60566396</v>
      </c>
      <c r="DJ83">
        <f>SUM('Yearly Emission'!DG$106:'Yearly Emission'!DG113)</f>
        <v>5529502.1829017354</v>
      </c>
      <c r="DK83">
        <f>SUM('Yearly Emission'!DH$106:'Yearly Emission'!DH113)</f>
        <v>17214399.157608114</v>
      </c>
      <c r="DL83">
        <f>SUM('Yearly Emission'!DI$106:'Yearly Emission'!DI113)</f>
        <v>52354472.460632905</v>
      </c>
      <c r="DM83">
        <f>SUM('Yearly Emission'!DJ$106:'Yearly Emission'!DJ113)</f>
        <v>167612119.66767833</v>
      </c>
      <c r="DN83">
        <f>SUM('Yearly Emission'!DK$106:'Yearly Emission'!DK113)</f>
        <v>28807540.85451211</v>
      </c>
      <c r="DO83">
        <f>SUM('Yearly Emission'!DL$106:'Yearly Emission'!DL113)</f>
        <v>49096816.413866296</v>
      </c>
      <c r="DP83">
        <f>SUM('Yearly Emission'!DM$106:'Yearly Emission'!DM113)</f>
        <v>6762088.0291531831</v>
      </c>
      <c r="DQ83">
        <f>SUM('Yearly Emission'!DN$106:'Yearly Emission'!DN113)</f>
        <v>20826126.559836052</v>
      </c>
      <c r="DR83">
        <f>SUM('Yearly Emission'!DO$106:'Yearly Emission'!DO113)</f>
        <v>27316708.743351772</v>
      </c>
      <c r="DS83">
        <f>SUM('Yearly Emission'!DP$106:'Yearly Emission'!DP113)</f>
        <v>12752861.73564182</v>
      </c>
      <c r="DT83">
        <f>SUM('Yearly Emission'!DQ$106:'Yearly Emission'!DQ113)</f>
        <v>70946184.990460813</v>
      </c>
      <c r="DV83">
        <f>SUM('Yearly Emission'!DS$106:'Yearly Emission'!DS113)</f>
        <v>786821896.24552047</v>
      </c>
      <c r="DW83">
        <f>SUM('Yearly Emission'!DT$106:'Yearly Emission'!DT113)</f>
        <v>313668659.44872975</v>
      </c>
      <c r="DX83">
        <f>SUM('Yearly Emission'!DU$106:'Yearly Emission'!DU113)</f>
        <v>122569857.81156728</v>
      </c>
      <c r="DY83">
        <f>SUM('Yearly Emission'!DV$106:'Yearly Emission'!DV113)</f>
        <v>35776687.484884202</v>
      </c>
      <c r="DZ83">
        <f>SUM('Yearly Emission'!DW$106:'Yearly Emission'!DW113)</f>
        <v>398013769.21132863</v>
      </c>
      <c r="EA83">
        <f>SUM('Yearly Emission'!DX$106:'Yearly Emission'!DX113)</f>
        <v>11059004.365803471</v>
      </c>
      <c r="EB83">
        <f>SUM('Yearly Emission'!DY$106:'Yearly Emission'!DY113)</f>
        <v>34428798.315216288</v>
      </c>
      <c r="EC83">
        <f>SUM('Yearly Emission'!DZ$106:'Yearly Emission'!DZ113)</f>
        <v>104708944.92126578</v>
      </c>
      <c r="ED83">
        <f>SUM('Yearly Emission'!EA$106:'Yearly Emission'!EA113)</f>
        <v>335224239.33535635</v>
      </c>
      <c r="EE83">
        <f>SUM('Yearly Emission'!EB$106:'Yearly Emission'!EB113)</f>
        <v>57615081.709024131</v>
      </c>
      <c r="EF83">
        <f>SUM('Yearly Emission'!EC$106:'Yearly Emission'!EC113)</f>
        <v>98193632.827732414</v>
      </c>
      <c r="EG83">
        <f>SUM('Yearly Emission'!ED$106:'Yearly Emission'!ED113)</f>
        <v>13524176.058306366</v>
      </c>
      <c r="EH83">
        <f>SUM('Yearly Emission'!EE$106:'Yearly Emission'!EE113)</f>
        <v>41652253.119672135</v>
      </c>
      <c r="EI83">
        <f>SUM('Yearly Emission'!EF$106:'Yearly Emission'!EF113)</f>
        <v>54633417.486703575</v>
      </c>
      <c r="EJ83">
        <f>SUM('Yearly Emission'!EG$106:'Yearly Emission'!EG113)</f>
        <v>25505723.47128363</v>
      </c>
      <c r="EK83">
        <f>SUM('Yearly Emission'!EH$106:'Yearly Emission'!EH113)</f>
        <v>141892369.98092157</v>
      </c>
      <c r="EM83">
        <f>SUM('Yearly Emission'!EJ$106:'Yearly Emission'!EJ113)</f>
        <v>1180232844.3682842</v>
      </c>
      <c r="EN83">
        <f>SUM('Yearly Emission'!EK$106:'Yearly Emission'!EK113)</f>
        <v>418097056.89216828</v>
      </c>
      <c r="EO83">
        <f>SUM('Yearly Emission'!EL$106:'Yearly Emission'!EL113)</f>
        <v>183854786.71735108</v>
      </c>
      <c r="EP83">
        <f>SUM('Yearly Emission'!EM$106:'Yearly Emission'!EM113)</f>
        <v>53665031.227326132</v>
      </c>
      <c r="EQ83">
        <f>SUM('Yearly Emission'!EN$106:'Yearly Emission'!EN113)</f>
        <v>597020653.81699109</v>
      </c>
      <c r="ER83">
        <f>SUM('Yearly Emission'!EO$106:'Yearly Emission'!EO113)</f>
        <v>16588506.548705213</v>
      </c>
      <c r="ES83">
        <f>SUM('Yearly Emission'!EP$106:'Yearly Emission'!EP113)</f>
        <v>51643197.472824425</v>
      </c>
      <c r="ET83">
        <f>SUM('Yearly Emission'!EQ$106:'Yearly Emission'!EQ113)</f>
        <v>157063417.38189876</v>
      </c>
      <c r="EU83">
        <f>SUM('Yearly Emission'!ER$106:'Yearly Emission'!ER113)</f>
        <v>502836359.00303447</v>
      </c>
      <c r="EV83">
        <f>SUM('Yearly Emission'!ES$106:'Yearly Emission'!ES113)</f>
        <v>86422622.563536257</v>
      </c>
      <c r="EW83">
        <f>SUM('Yearly Emission'!ET$106:'Yearly Emission'!ET113)</f>
        <v>147290449.24159876</v>
      </c>
      <c r="EX83">
        <f>SUM('Yearly Emission'!EU$106:'Yearly Emission'!EU113)</f>
        <v>20286264.087459549</v>
      </c>
      <c r="EY83">
        <f>SUM('Yearly Emission'!EV$106:'Yearly Emission'!EV113)</f>
        <v>62478379.67950806</v>
      </c>
      <c r="EZ83">
        <f>SUM('Yearly Emission'!EW$106:'Yearly Emission'!EW113)</f>
        <v>81950126.230055273</v>
      </c>
      <c r="FA83">
        <f>SUM('Yearly Emission'!EX$106:'Yearly Emission'!EX113)</f>
        <v>38258585.206925437</v>
      </c>
      <c r="FB83">
        <f>SUM('Yearly Emission'!EY$106:'Yearly Emission'!EY113)</f>
        <v>212838554.97138274</v>
      </c>
      <c r="FD83">
        <f>SUM('Yearly Emission'!FA$106:'Yearly Emission'!FA113)</f>
        <v>1573643792.491044</v>
      </c>
      <c r="FE83">
        <f>SUM('Yearly Emission'!FB$106:'Yearly Emission'!FB113)</f>
        <v>522525454.33560485</v>
      </c>
      <c r="FF83">
        <f>SUM('Yearly Emission'!FC$106:'Yearly Emission'!FC113)</f>
        <v>245139715.62313479</v>
      </c>
      <c r="FG83">
        <f>SUM('Yearly Emission'!FD$106:'Yearly Emission'!FD113)</f>
        <v>71553374.969768181</v>
      </c>
      <c r="FH83">
        <f>SUM('Yearly Emission'!FE$106:'Yearly Emission'!FE113)</f>
        <v>796027538.42265582</v>
      </c>
      <c r="FI83">
        <f>SUM('Yearly Emission'!FF$106:'Yearly Emission'!FF113)</f>
        <v>22118008.731606975</v>
      </c>
      <c r="FJ83">
        <f>SUM('Yearly Emission'!FG$106:'Yearly Emission'!FG113)</f>
        <v>68857596.630432427</v>
      </c>
      <c r="FK83">
        <f>SUM('Yearly Emission'!FH$106:'Yearly Emission'!FH113)</f>
        <v>209417889.84253168</v>
      </c>
      <c r="FL83">
        <f>SUM('Yearly Emission'!FI$106:'Yearly Emission'!FI113)</f>
        <v>670448478.67071199</v>
      </c>
      <c r="FM83">
        <f>SUM('Yearly Emission'!FJ$106:'Yearly Emission'!FJ113)</f>
        <v>115230163.41804841</v>
      </c>
      <c r="FN83">
        <f>SUM('Yearly Emission'!FK$106:'Yearly Emission'!FK113)</f>
        <v>196387265.65546501</v>
      </c>
      <c r="FO83">
        <f>SUM('Yearly Emission'!FL$106:'Yearly Emission'!FL113)</f>
        <v>27048352.116612762</v>
      </c>
      <c r="FP83">
        <f>SUM('Yearly Emission'!FM$106:'Yearly Emission'!FM113)</f>
        <v>83304506.239344269</v>
      </c>
      <c r="FQ83">
        <f>SUM('Yearly Emission'!FN$106:'Yearly Emission'!FN113)</f>
        <v>109266834.97340718</v>
      </c>
      <c r="FR83">
        <f>SUM('Yearly Emission'!FO$106:'Yearly Emission'!FO113)</f>
        <v>51011446.94256717</v>
      </c>
      <c r="FS83">
        <f>SUM('Yearly Emission'!FP$106:'Yearly Emission'!FP113)</f>
        <v>283784739.96184355</v>
      </c>
      <c r="FV83">
        <f>SUM('Yearly Emission'!FS$106:'Yearly Emission'!FS113)</f>
        <v>16228</v>
      </c>
      <c r="FW83">
        <f>SUM('Yearly Emission'!FT$106:'Yearly Emission'!FT113)</f>
        <v>0</v>
      </c>
      <c r="FX83">
        <f>SUM('Yearly Emission'!FU$106:'Yearly Emission'!FU113)</f>
        <v>0</v>
      </c>
      <c r="FY83">
        <f>SUM('Yearly Emission'!FV$106:'Yearly Emission'!FV113)</f>
        <v>0</v>
      </c>
      <c r="FZ83">
        <f>SUM('Yearly Emission'!FW$106:'Yearly Emission'!FW113)</f>
        <v>0</v>
      </c>
      <c r="GA83">
        <f>SUM('Yearly Emission'!FX$106:'Yearly Emission'!FX113)</f>
        <v>0</v>
      </c>
      <c r="GB83">
        <f>SUM('Yearly Emission'!FY$106:'Yearly Emission'!FY113)</f>
        <v>0</v>
      </c>
      <c r="GC83">
        <f>SUM('Yearly Emission'!FZ$106:'Yearly Emission'!FZ113)</f>
        <v>0</v>
      </c>
      <c r="GD83">
        <f>SUM('Yearly Emission'!GA$106:'Yearly Emission'!GA113)</f>
        <v>0</v>
      </c>
      <c r="GE83">
        <f>SUM('Yearly Emission'!GB$106:'Yearly Emission'!GB113)</f>
        <v>0</v>
      </c>
      <c r="GF83">
        <f>SUM('Yearly Emission'!GC$106:'Yearly Emission'!GC113)</f>
        <v>0</v>
      </c>
      <c r="GG83">
        <f>SUM('Yearly Emission'!GD$106:'Yearly Emission'!GD113)</f>
        <v>0</v>
      </c>
      <c r="GH83">
        <f>SUM('Yearly Emission'!GE$106:'Yearly Emission'!GE113)</f>
        <v>0</v>
      </c>
      <c r="GI83">
        <f>SUM('Yearly Emission'!GF$106:'Yearly Emission'!GF113)</f>
        <v>0</v>
      </c>
      <c r="GJ83">
        <f>SUM('Yearly Emission'!GG$106:'Yearly Emission'!GG113)</f>
        <v>0</v>
      </c>
      <c r="GK83">
        <f>SUM('Yearly Emission'!GH$106:'Yearly Emission'!GH113)</f>
        <v>0</v>
      </c>
      <c r="GL83">
        <f>SUM('Yearly Emission'!GI$106:'Yearly Emission'!GI113)</f>
        <v>0</v>
      </c>
      <c r="GN83">
        <f>SUM('Yearly Emission'!GK$106:'Yearly Emission'!GK113)</f>
        <v>333018704.60656941</v>
      </c>
      <c r="GO83">
        <f>SUM('Yearly Emission'!GL$106:'Yearly Emission'!GL113)</f>
        <v>117314680.29559177</v>
      </c>
      <c r="GP83">
        <f>SUM('Yearly Emission'!GM$106:'Yearly Emission'!GM113)</f>
        <v>55418342.710757345</v>
      </c>
      <c r="GQ83">
        <f>SUM('Yearly Emission'!GN$106:'Yearly Emission'!GN113)</f>
        <v>22423400.017274924</v>
      </c>
      <c r="GR83">
        <f>SUM('Yearly Emission'!GO$106:'Yearly Emission'!GO113)</f>
        <v>141650465.59351289</v>
      </c>
      <c r="GS83">
        <f>SUM('Yearly Emission'!GP$106:'Yearly Emission'!GP113)</f>
        <v>4241834.6008269126</v>
      </c>
      <c r="GT83">
        <f>SUM('Yearly Emission'!GQ$106:'Yearly Emission'!GQ113)</f>
        <v>13852452.781018686</v>
      </c>
      <c r="GU83">
        <f>SUM('Yearly Emission'!GR$106:'Yearly Emission'!GR113)</f>
        <v>101347327.45448503</v>
      </c>
      <c r="GV83">
        <f>SUM('Yearly Emission'!GS$106:'Yearly Emission'!GS113)</f>
        <v>283472231.66916716</v>
      </c>
      <c r="GW83">
        <f>SUM('Yearly Emission'!GT$106:'Yearly Emission'!GT113)</f>
        <v>33779151.578645125</v>
      </c>
      <c r="GX83">
        <f>SUM('Yearly Emission'!GU$106:'Yearly Emission'!GU113)</f>
        <v>70283183.671728581</v>
      </c>
      <c r="GY83">
        <f>SUM('Yearly Emission'!GV$106:'Yearly Emission'!GV113)</f>
        <v>7086059.2214060966</v>
      </c>
      <c r="GZ83">
        <f>SUM('Yearly Emission'!GW$106:'Yearly Emission'!GW113)</f>
        <v>14313341.228375174</v>
      </c>
      <c r="HA83">
        <f>SUM('Yearly Emission'!GX$106:'Yearly Emission'!GX113)</f>
        <v>28410019.407838501</v>
      </c>
      <c r="HB83">
        <f>SUM('Yearly Emission'!GY$106:'Yearly Emission'!GY113)</f>
        <v>14817740.659530818</v>
      </c>
      <c r="HC83">
        <f>SUM('Yearly Emission'!GZ$106:'Yearly Emission'!GZ113)</f>
        <v>90961396.601114631</v>
      </c>
      <c r="HE83">
        <f>SUM('Yearly Emission'!HB$106:'Yearly Emission'!HB113)</f>
        <v>666037409.21313882</v>
      </c>
      <c r="HF83">
        <f>SUM('Yearly Emission'!HC$106:'Yearly Emission'!HC113)</f>
        <v>234629360.5911836</v>
      </c>
      <c r="HG83">
        <f>SUM('Yearly Emission'!HD$106:'Yearly Emission'!HD113)</f>
        <v>110836685.42151472</v>
      </c>
      <c r="HH83">
        <f>SUM('Yearly Emission'!HE$106:'Yearly Emission'!HE113)</f>
        <v>44846800.034549825</v>
      </c>
      <c r="HI83">
        <f>SUM('Yearly Emission'!HF$106:'Yearly Emission'!HF113)</f>
        <v>283300931.18702549</v>
      </c>
      <c r="HJ83">
        <f>SUM('Yearly Emission'!HG$106:'Yearly Emission'!HG113)</f>
        <v>8483669.2016538177</v>
      </c>
      <c r="HK83">
        <f>SUM('Yearly Emission'!HH$106:'Yearly Emission'!HH113)</f>
        <v>27704905.562037367</v>
      </c>
      <c r="HL83">
        <f>SUM('Yearly Emission'!HI$106:'Yearly Emission'!HI113)</f>
        <v>202694654.90897006</v>
      </c>
      <c r="HM83">
        <f>SUM('Yearly Emission'!HJ$106:'Yearly Emission'!HJ113)</f>
        <v>566944463.33833432</v>
      </c>
      <c r="HN83">
        <f>SUM('Yearly Emission'!HK$106:'Yearly Emission'!HK113)</f>
        <v>67558303.157290161</v>
      </c>
      <c r="HO83">
        <f>SUM('Yearly Emission'!HL$106:'Yearly Emission'!HL113)</f>
        <v>140566367.34345728</v>
      </c>
      <c r="HP83">
        <f>SUM('Yearly Emission'!HM$106:'Yearly Emission'!HM113)</f>
        <v>14172118.442812178</v>
      </c>
      <c r="HQ83">
        <f>SUM('Yearly Emission'!HN$106:'Yearly Emission'!HN113)</f>
        <v>28626682.456750356</v>
      </c>
      <c r="HR83">
        <f>SUM('Yearly Emission'!HO$106:'Yearly Emission'!HO113)</f>
        <v>56820038.815676942</v>
      </c>
      <c r="HS83">
        <f>SUM('Yearly Emission'!HP$106:'Yearly Emission'!HP113)</f>
        <v>29635481.319061629</v>
      </c>
      <c r="HT83">
        <f>SUM('Yearly Emission'!HQ$106:'Yearly Emission'!HQ113)</f>
        <v>181922793.20222926</v>
      </c>
      <c r="HV83">
        <f>SUM('Yearly Emission'!HS$106:'Yearly Emission'!HS113)</f>
        <v>999056113.81970835</v>
      </c>
      <c r="HW83">
        <f>SUM('Yearly Emission'!HT$106:'Yearly Emission'!HT113)</f>
        <v>351944040.8867743</v>
      </c>
      <c r="HX83">
        <f>SUM('Yearly Emission'!HU$106:'Yearly Emission'!HU113)</f>
        <v>166255028.13227221</v>
      </c>
      <c r="HY83">
        <f>SUM('Yearly Emission'!HV$106:'Yearly Emission'!HV113)</f>
        <v>67270200.051824778</v>
      </c>
      <c r="HZ83">
        <f>SUM('Yearly Emission'!HW$106:'Yearly Emission'!HW113)</f>
        <v>424951396.78053904</v>
      </c>
      <c r="IA83">
        <f>SUM('Yearly Emission'!HX$106:'Yearly Emission'!HX113)</f>
        <v>12725503.802480735</v>
      </c>
      <c r="IB83">
        <f>SUM('Yearly Emission'!HY$106:'Yearly Emission'!HY113)</f>
        <v>41557358.343055993</v>
      </c>
      <c r="IC83">
        <f>SUM('Yearly Emission'!HZ$106:'Yearly Emission'!HZ113)</f>
        <v>304041982.36345524</v>
      </c>
      <c r="ID83">
        <f>SUM('Yearly Emission'!IA$106:'Yearly Emission'!IA113)</f>
        <v>850416695.00750256</v>
      </c>
      <c r="IE83">
        <f>SUM('Yearly Emission'!IB$106:'Yearly Emission'!IB113)</f>
        <v>101337454.73593542</v>
      </c>
      <c r="IF83">
        <f>SUM('Yearly Emission'!IC$106:'Yearly Emission'!IC113)</f>
        <v>210849551.01518586</v>
      </c>
      <c r="IG83">
        <f>SUM('Yearly Emission'!ID$106:'Yearly Emission'!ID113)</f>
        <v>21258177.664218288</v>
      </c>
      <c r="IH83">
        <f>SUM('Yearly Emission'!IE$106:'Yearly Emission'!IE113)</f>
        <v>42940023.685125425</v>
      </c>
      <c r="II83">
        <f>SUM('Yearly Emission'!IF$106:'Yearly Emission'!IF113)</f>
        <v>85230058.223515362</v>
      </c>
      <c r="IJ83">
        <f>SUM('Yearly Emission'!IG$106:'Yearly Emission'!IG113)</f>
        <v>44453221.978592366</v>
      </c>
      <c r="IK83">
        <f>SUM('Yearly Emission'!IH$106:'Yearly Emission'!IH113)</f>
        <v>272884189.80334389</v>
      </c>
      <c r="IM83">
        <f>SUM('Yearly Emission'!IJ$106:'Yearly Emission'!IJ113)</f>
        <v>1332074818.4262798</v>
      </c>
      <c r="IN83">
        <f>SUM('Yearly Emission'!IK$106:'Yearly Emission'!IK113)</f>
        <v>465744189.74447</v>
      </c>
      <c r="IO83">
        <f>SUM('Yearly Emission'!IL$106:'Yearly Emission'!IL113)</f>
        <v>221673370.84302956</v>
      </c>
      <c r="IP83">
        <f>SUM('Yearly Emission'!IM$106:'Yearly Emission'!IM113)</f>
        <v>89693600.069099575</v>
      </c>
      <c r="IQ83">
        <f>SUM('Yearly Emission'!IN$106:'Yearly Emission'!IN113)</f>
        <v>566601862.37405169</v>
      </c>
      <c r="IR83">
        <f>SUM('Yearly Emission'!IO$106:'Yearly Emission'!IO113)</f>
        <v>16967338.403307676</v>
      </c>
      <c r="IS83">
        <f>SUM('Yearly Emission'!IP$106:'Yearly Emission'!IP113)</f>
        <v>55409811.12407472</v>
      </c>
      <c r="IT83">
        <f>SUM('Yearly Emission'!IQ$106:'Yearly Emission'!IQ113)</f>
        <v>405389309.81793988</v>
      </c>
      <c r="IU83">
        <f>SUM('Yearly Emission'!IR$106:'Yearly Emission'!IR113)</f>
        <v>1133888926.6766691</v>
      </c>
      <c r="IV83">
        <f>SUM('Yearly Emission'!IS$106:'Yearly Emission'!IS113)</f>
        <v>135116606.31458044</v>
      </c>
      <c r="IW83">
        <f>SUM('Yearly Emission'!IT$106:'Yearly Emission'!IT113)</f>
        <v>281132734.68691415</v>
      </c>
      <c r="IX83">
        <f>SUM('Yearly Emission'!IU$106:'Yearly Emission'!IU113)</f>
        <v>28344236.885624375</v>
      </c>
      <c r="IY83">
        <f>SUM('Yearly Emission'!IV$106:'Yearly Emission'!IV113)</f>
        <v>57128875.270455346</v>
      </c>
      <c r="IZ83">
        <f>SUM('Yearly Emission'!IW$106:'Yearly Emission'!IW113)</f>
        <v>113640077.63135403</v>
      </c>
      <c r="JA83">
        <f>SUM('Yearly Emission'!IX$106:'Yearly Emission'!IX113)</f>
        <v>59270962.638123214</v>
      </c>
      <c r="JB83">
        <f>SUM('Yearly Emission'!IY$106:'Yearly Emission'!IY113)</f>
        <v>363845586.40445852</v>
      </c>
    </row>
    <row r="84" spans="1:262" x14ac:dyDescent="0.25">
      <c r="A84" t="s">
        <v>54</v>
      </c>
      <c r="B84">
        <v>2033</v>
      </c>
      <c r="D84">
        <v>2033</v>
      </c>
      <c r="E84">
        <f>SUM('Yearly Emission'!B$107:'Yearly Emission'!B114)</f>
        <v>0</v>
      </c>
      <c r="F84">
        <f>SUM('Yearly Emission'!C$107:'Yearly Emission'!C114)</f>
        <v>0</v>
      </c>
      <c r="G84">
        <f>SUM('Yearly Emission'!D$107:'Yearly Emission'!D114)</f>
        <v>0</v>
      </c>
      <c r="H84">
        <f>SUM('Yearly Emission'!E$107:'Yearly Emission'!E114)</f>
        <v>0</v>
      </c>
      <c r="I84">
        <f>SUM('Yearly Emission'!F$107:'Yearly Emission'!F114)</f>
        <v>0</v>
      </c>
      <c r="J84">
        <f>SUM('Yearly Emission'!G$107:'Yearly Emission'!G114)</f>
        <v>0</v>
      </c>
      <c r="K84">
        <f>SUM('Yearly Emission'!H$107:'Yearly Emission'!H114)</f>
        <v>0</v>
      </c>
      <c r="L84">
        <f>SUM('Yearly Emission'!I$107:'Yearly Emission'!I114)</f>
        <v>0</v>
      </c>
      <c r="M84">
        <f>SUM('Yearly Emission'!J$107:'Yearly Emission'!J114)</f>
        <v>0</v>
      </c>
      <c r="N84">
        <f>SUM('Yearly Emission'!K$107:'Yearly Emission'!K114)</f>
        <v>0</v>
      </c>
      <c r="O84">
        <f>SUM('Yearly Emission'!L$107:'Yearly Emission'!L114)</f>
        <v>0</v>
      </c>
      <c r="P84">
        <f>SUM('Yearly Emission'!M$107:'Yearly Emission'!M114)</f>
        <v>0</v>
      </c>
      <c r="Q84">
        <f>SUM('Yearly Emission'!N$107:'Yearly Emission'!N114)</f>
        <v>0</v>
      </c>
      <c r="R84">
        <f>SUM('Yearly Emission'!O$107:'Yearly Emission'!O114)</f>
        <v>0</v>
      </c>
      <c r="S84">
        <f>SUM('Yearly Emission'!P$107:'Yearly Emission'!P114)</f>
        <v>0</v>
      </c>
      <c r="T84">
        <f>SUM('Yearly Emission'!Q$107:'Yearly Emission'!Q114)</f>
        <v>0</v>
      </c>
      <c r="V84">
        <f>SUM('Yearly Emission'!S$107:'Yearly Emission'!S114)</f>
        <v>449360125.94335783</v>
      </c>
      <c r="W84">
        <f>SUM('Yearly Emission'!T$107:'Yearly Emission'!T114)</f>
        <v>161786532.16003457</v>
      </c>
      <c r="X84">
        <f>SUM('Yearly Emission'!U$107:'Yearly Emission'!U114)</f>
        <v>68055611.247923255</v>
      </c>
      <c r="Y84">
        <f>SUM('Yearly Emission'!V$107:'Yearly Emission'!V114)</f>
        <v>24446279.111680564</v>
      </c>
      <c r="Z84">
        <f>SUM('Yearly Emission'!W$107:'Yearly Emission'!W114)</f>
        <v>258911699.62751737</v>
      </c>
      <c r="AA84">
        <f>SUM('Yearly Emission'!X$107:'Yearly Emission'!X114)</f>
        <v>6266162.5381984189</v>
      </c>
      <c r="AB84">
        <f>SUM('Yearly Emission'!Y$107:'Yearly Emission'!Y114)</f>
        <v>19199554.397544112</v>
      </c>
      <c r="AC84">
        <f>SUM('Yearly Emission'!Z$107:'Yearly Emission'!Z114)</f>
        <v>53786683.166040048</v>
      </c>
      <c r="AD84">
        <f>SUM('Yearly Emission'!AA$107:'Yearly Emission'!AA114)</f>
        <v>284919255.14847362</v>
      </c>
      <c r="AE84">
        <f>SUM('Yearly Emission'!AB$107:'Yearly Emission'!AB114)</f>
        <v>31726398.6610642</v>
      </c>
      <c r="AF84">
        <f>SUM('Yearly Emission'!AC$107:'Yearly Emission'!AC114)</f>
        <v>37208468.708605483</v>
      </c>
      <c r="AG84">
        <f>SUM('Yearly Emission'!AD$107:'Yearly Emission'!AD114)</f>
        <v>6913398.5563469175</v>
      </c>
      <c r="AH84">
        <f>SUM('Yearly Emission'!AE$107:'Yearly Emission'!AE114)</f>
        <v>20466653.082248375</v>
      </c>
      <c r="AI84">
        <f>SUM('Yearly Emission'!AF$107:'Yearly Emission'!AF114)</f>
        <v>11319962.516382892</v>
      </c>
      <c r="AJ84">
        <f>SUM('Yearly Emission'!AG$107:'Yearly Emission'!AG114)</f>
        <v>11696604.992069729</v>
      </c>
      <c r="AK84">
        <f>SUM('Yearly Emission'!AH$107:'Yearly Emission'!AH114)</f>
        <v>75734844.448483005</v>
      </c>
      <c r="AM84">
        <f>SUM('Yearly Emission'!AJ$107:'Yearly Emission'!AJ114)</f>
        <v>898720251.88671398</v>
      </c>
      <c r="AN84">
        <f>SUM('Yearly Emission'!AK$107:'Yearly Emission'!AK114)</f>
        <v>323573064.32006943</v>
      </c>
      <c r="AO84">
        <f>SUM('Yearly Emission'!AL$107:'Yearly Emission'!AL114)</f>
        <v>136111222.4958463</v>
      </c>
      <c r="AP84">
        <f>SUM('Yearly Emission'!AM$107:'Yearly Emission'!AM114)</f>
        <v>48892558.223361187</v>
      </c>
      <c r="AQ84">
        <f>SUM('Yearly Emission'!AN$107:'Yearly Emission'!AN114)</f>
        <v>517823399.25503534</v>
      </c>
      <c r="AR84">
        <f>SUM('Yearly Emission'!AO$107:'Yearly Emission'!AO114)</f>
        <v>12532325.076396845</v>
      </c>
      <c r="AS84">
        <f>SUM('Yearly Emission'!AP$107:'Yearly Emission'!AP114)</f>
        <v>38399108.795088321</v>
      </c>
      <c r="AT84">
        <f>SUM('Yearly Emission'!AQ$107:'Yearly Emission'!AQ114)</f>
        <v>107573366.33207995</v>
      </c>
      <c r="AU84">
        <f>SUM('Yearly Emission'!AR$107:'Yearly Emission'!AR114)</f>
        <v>569838510.29694712</v>
      </c>
      <c r="AV84">
        <f>SUM('Yearly Emission'!AS$107:'Yearly Emission'!AS114)</f>
        <v>63452797.322128356</v>
      </c>
      <c r="AW84">
        <f>SUM('Yearly Emission'!AT$107:'Yearly Emission'!AT114)</f>
        <v>74416937.417210907</v>
      </c>
      <c r="AX84">
        <f>SUM('Yearly Emission'!AU$107:'Yearly Emission'!AU114)</f>
        <v>13826797.112693813</v>
      </c>
      <c r="AY84">
        <f>SUM('Yearly Emission'!AV$107:'Yearly Emission'!AV114)</f>
        <v>40933306.164496787</v>
      </c>
      <c r="AZ84">
        <f>SUM('Yearly Emission'!AW$107:'Yearly Emission'!AW114)</f>
        <v>22639925.032765806</v>
      </c>
      <c r="BA84">
        <f>SUM('Yearly Emission'!AX$107:'Yearly Emission'!AX114)</f>
        <v>23393209.984139461</v>
      </c>
      <c r="BB84">
        <f>SUM('Yearly Emission'!AY$107:'Yearly Emission'!AY114)</f>
        <v>151469688.89696583</v>
      </c>
      <c r="BD84">
        <f>SUM('Yearly Emission'!BA$107:'Yearly Emission'!BA114)</f>
        <v>1348080377.8300738</v>
      </c>
      <c r="BE84">
        <f>SUM('Yearly Emission'!BB$107:'Yearly Emission'!BB114)</f>
        <v>485359596.48010439</v>
      </c>
      <c r="BF84">
        <f>SUM('Yearly Emission'!BC$107:'Yearly Emission'!BC114)</f>
        <v>204166833.74376976</v>
      </c>
      <c r="BG84">
        <f>SUM('Yearly Emission'!BD$107:'Yearly Emission'!BD114)</f>
        <v>73338837.335041612</v>
      </c>
      <c r="BH84">
        <f>SUM('Yearly Emission'!BE$107:'Yearly Emission'!BE114)</f>
        <v>776735098.88255215</v>
      </c>
      <c r="BI84">
        <f>SUM('Yearly Emission'!BF$107:'Yearly Emission'!BF114)</f>
        <v>18798487.614595264</v>
      </c>
      <c r="BJ84">
        <f>SUM('Yearly Emission'!BG$107:'Yearly Emission'!BG114)</f>
        <v>57598663.192632407</v>
      </c>
      <c r="BK84">
        <f>SUM('Yearly Emission'!BH$107:'Yearly Emission'!BH114)</f>
        <v>161360049.49812004</v>
      </c>
      <c r="BL84">
        <f>SUM('Yearly Emission'!BI$107:'Yearly Emission'!BI114)</f>
        <v>854757765.44542027</v>
      </c>
      <c r="BM84">
        <f>SUM('Yearly Emission'!BJ$107:'Yearly Emission'!BJ114)</f>
        <v>95179195.983192474</v>
      </c>
      <c r="BN84">
        <f>SUM('Yearly Emission'!BK$107:'Yearly Emission'!BK114)</f>
        <v>111625406.12581646</v>
      </c>
      <c r="BO84">
        <f>SUM('Yearly Emission'!BL$107:'Yearly Emission'!BL114)</f>
        <v>20740195.669040769</v>
      </c>
      <c r="BP84">
        <f>SUM('Yearly Emission'!BM$107:'Yearly Emission'!BM114)</f>
        <v>61399959.246745229</v>
      </c>
      <c r="BQ84">
        <f>SUM('Yearly Emission'!BN$107:'Yearly Emission'!BN114)</f>
        <v>33959887.549148671</v>
      </c>
      <c r="BR84">
        <f>SUM('Yearly Emission'!BO$107:'Yearly Emission'!BO114)</f>
        <v>35089814.976209223</v>
      </c>
      <c r="BS84">
        <f>SUM('Yearly Emission'!BP$107:'Yearly Emission'!BP114)</f>
        <v>227204533.34544873</v>
      </c>
      <c r="BU84">
        <f>SUM('Yearly Emission'!BR$107:'Yearly Emission'!BR114)</f>
        <v>1797440503.7734299</v>
      </c>
      <c r="BV84">
        <f>SUM('Yearly Emission'!BS$107:'Yearly Emission'!BS114)</f>
        <v>628611947.95569038</v>
      </c>
      <c r="BW84">
        <f>SUM('Yearly Emission'!BT$107:'Yearly Emission'!BT114)</f>
        <v>272222444.99169308</v>
      </c>
      <c r="BX84">
        <f>SUM('Yearly Emission'!BU$107:'Yearly Emission'!BU114)</f>
        <v>97785116.44672215</v>
      </c>
      <c r="BY84">
        <f>SUM('Yearly Emission'!BV$107:'Yearly Emission'!BV114)</f>
        <v>1035646798.5100691</v>
      </c>
      <c r="BZ84">
        <f>SUM('Yearly Emission'!BW$107:'Yearly Emission'!BW114)</f>
        <v>25064650.152793705</v>
      </c>
      <c r="CA84">
        <f>SUM('Yearly Emission'!BX$107:'Yearly Emission'!BX114)</f>
        <v>76798217.590176538</v>
      </c>
      <c r="CB84">
        <f>SUM('Yearly Emission'!BY$107:'Yearly Emission'!BY114)</f>
        <v>215146732.66415989</v>
      </c>
      <c r="CC84">
        <f>SUM('Yearly Emission'!BZ$107:'Yearly Emission'!BZ114)</f>
        <v>1139677020.5938926</v>
      </c>
      <c r="CD84">
        <f>SUM('Yearly Emission'!CA$107:'Yearly Emission'!CA114)</f>
        <v>126905594.6442567</v>
      </c>
      <c r="CE84">
        <f>SUM('Yearly Emission'!CB$107:'Yearly Emission'!CB114)</f>
        <v>148833874.83442175</v>
      </c>
      <c r="CF84">
        <f>SUM('Yearly Emission'!CC$107:'Yearly Emission'!CC114)</f>
        <v>27653594.225387663</v>
      </c>
      <c r="CG84">
        <f>SUM('Yearly Emission'!CD$107:'Yearly Emission'!CD114)</f>
        <v>81866612.328993574</v>
      </c>
      <c r="CH84">
        <f>SUM('Yearly Emission'!CE$107:'Yearly Emission'!CE114)</f>
        <v>45279850.065531582</v>
      </c>
      <c r="CI84">
        <f>SUM('Yearly Emission'!CF$107:'Yearly Emission'!CF114)</f>
        <v>46786419.968278818</v>
      </c>
      <c r="CJ84">
        <f>SUM('Yearly Emission'!CG$107:'Yearly Emission'!CG114)</f>
        <v>302939377.7939316</v>
      </c>
      <c r="CM84">
        <f>SUM('Yearly Emission'!CJ$107:'Yearly Emission'!CJ114)</f>
        <v>16236</v>
      </c>
      <c r="CN84">
        <f>SUM('Yearly Emission'!CK$107:'Yearly Emission'!CK114)</f>
        <v>0</v>
      </c>
      <c r="CO84">
        <f>SUM('Yearly Emission'!CL$107:'Yearly Emission'!CL114)</f>
        <v>0</v>
      </c>
      <c r="CP84">
        <f>SUM('Yearly Emission'!CM$107:'Yearly Emission'!CM114)</f>
        <v>0</v>
      </c>
      <c r="CQ84">
        <f>SUM('Yearly Emission'!CN$107:'Yearly Emission'!CN114)</f>
        <v>0</v>
      </c>
      <c r="CR84">
        <f>SUM('Yearly Emission'!CO$107:'Yearly Emission'!CO114)</f>
        <v>0</v>
      </c>
      <c r="CS84">
        <f>SUM('Yearly Emission'!CP$107:'Yearly Emission'!CP114)</f>
        <v>0</v>
      </c>
      <c r="CT84">
        <f>SUM('Yearly Emission'!CQ$107:'Yearly Emission'!CQ114)</f>
        <v>0</v>
      </c>
      <c r="CU84">
        <f>SUM('Yearly Emission'!CR$107:'Yearly Emission'!CR114)</f>
        <v>0</v>
      </c>
      <c r="CV84">
        <f>SUM('Yearly Emission'!CS$107:'Yearly Emission'!CS114)</f>
        <v>0</v>
      </c>
      <c r="CW84">
        <f>SUM('Yearly Emission'!CT$107:'Yearly Emission'!CT114)</f>
        <v>0</v>
      </c>
      <c r="CX84">
        <f>SUM('Yearly Emission'!CU$107:'Yearly Emission'!CU114)</f>
        <v>0</v>
      </c>
      <c r="CY84">
        <f>SUM('Yearly Emission'!CV$107:'Yearly Emission'!CV114)</f>
        <v>0</v>
      </c>
      <c r="CZ84">
        <f>SUM('Yearly Emission'!CW$107:'Yearly Emission'!CW114)</f>
        <v>0</v>
      </c>
      <c r="DA84">
        <f>SUM('Yearly Emission'!CX$107:'Yearly Emission'!CX114)</f>
        <v>0</v>
      </c>
      <c r="DB84">
        <f>SUM('Yearly Emission'!CY$107:'Yearly Emission'!CY114)</f>
        <v>0</v>
      </c>
      <c r="DC84">
        <f>SUM('Yearly Emission'!CZ$107:'Yearly Emission'!CZ114)</f>
        <v>0</v>
      </c>
      <c r="DE84">
        <f>SUM('Yearly Emission'!DB$107:'Yearly Emission'!DB114)</f>
        <v>604987177.02390945</v>
      </c>
      <c r="DF84">
        <f>SUM('Yearly Emission'!DC$107:'Yearly Emission'!DC114)</f>
        <v>234632812.32188895</v>
      </c>
      <c r="DG84">
        <f>SUM('Yearly Emission'!DD$107:'Yearly Emission'!DD114)</f>
        <v>93196061.866886139</v>
      </c>
      <c r="DH84">
        <f>SUM('Yearly Emission'!DE$107:'Yearly Emission'!DE114)</f>
        <v>28811561.697530705</v>
      </c>
      <c r="DI84">
        <f>SUM('Yearly Emission'!DF$107:'Yearly Emission'!DF114)</f>
        <v>307703926.36811894</v>
      </c>
      <c r="DJ84">
        <f>SUM('Yearly Emission'!DG$107:'Yearly Emission'!DG114)</f>
        <v>9726593.1125330068</v>
      </c>
      <c r="DK84">
        <f>SUM('Yearly Emission'!DH$107:'Yearly Emission'!DH114)</f>
        <v>26385084.950345147</v>
      </c>
      <c r="DL84">
        <f>SUM('Yearly Emission'!DI$107:'Yearly Emission'!DI114)</f>
        <v>82401032.80803141</v>
      </c>
      <c r="DM84">
        <f>SUM('Yearly Emission'!DJ$107:'Yearly Emission'!DJ114)</f>
        <v>295927907.51666147</v>
      </c>
      <c r="DN84">
        <f>SUM('Yearly Emission'!DK$107:'Yearly Emission'!DK114)</f>
        <v>47101612.93141143</v>
      </c>
      <c r="DO84">
        <f>SUM('Yearly Emission'!DL$107:'Yearly Emission'!DL114)</f>
        <v>85939941.763944745</v>
      </c>
      <c r="DP84">
        <f>SUM('Yearly Emission'!DM$107:'Yearly Emission'!DM114)</f>
        <v>10841132.063632257</v>
      </c>
      <c r="DQ84">
        <f>SUM('Yearly Emission'!DN$107:'Yearly Emission'!DN114)</f>
        <v>32484756.728132673</v>
      </c>
      <c r="DR84">
        <f>SUM('Yearly Emission'!DO$107:'Yearly Emission'!DO114)</f>
        <v>46940461.670613408</v>
      </c>
      <c r="DS84">
        <f>SUM('Yearly Emission'!DP$107:'Yearly Emission'!DP114)</f>
        <v>21998708.118546542</v>
      </c>
      <c r="DT84">
        <f>SUM('Yearly Emission'!DQ$107:'Yearly Emission'!DQ114)</f>
        <v>112743766.08740073</v>
      </c>
      <c r="DV84">
        <f>SUM('Yearly Emission'!DS$107:'Yearly Emission'!DS114)</f>
        <v>1209974354.0478182</v>
      </c>
      <c r="DW84">
        <f>SUM('Yearly Emission'!DT$107:'Yearly Emission'!DT114)</f>
        <v>411648813.59610093</v>
      </c>
      <c r="DX84">
        <f>SUM('Yearly Emission'!DU$107:'Yearly Emission'!DU114)</f>
        <v>186392123.73377225</v>
      </c>
      <c r="DY84">
        <f>SUM('Yearly Emission'!DV$107:'Yearly Emission'!DV114)</f>
        <v>57623123.395061359</v>
      </c>
      <c r="DZ84">
        <f>SUM('Yearly Emission'!DW$107:'Yearly Emission'!DW114)</f>
        <v>615407852.73623705</v>
      </c>
      <c r="EA84">
        <f>SUM('Yearly Emission'!DX$107:'Yearly Emission'!DX114)</f>
        <v>19453186.225066029</v>
      </c>
      <c r="EB84">
        <f>SUM('Yearly Emission'!DY$107:'Yearly Emission'!DY114)</f>
        <v>52770169.900690332</v>
      </c>
      <c r="EC84">
        <f>SUM('Yearly Emission'!DZ$107:'Yearly Emission'!DZ114)</f>
        <v>164802065.61606294</v>
      </c>
      <c r="ED84">
        <f>SUM('Yearly Emission'!EA$107:'Yearly Emission'!EA114)</f>
        <v>591855815.03332257</v>
      </c>
      <c r="EE84">
        <f>SUM('Yearly Emission'!EB$107:'Yearly Emission'!EB114)</f>
        <v>94203225.862822771</v>
      </c>
      <c r="EF84">
        <f>SUM('Yearly Emission'!EC$107:'Yearly Emission'!EC114)</f>
        <v>171879883.52788931</v>
      </c>
      <c r="EG84">
        <f>SUM('Yearly Emission'!ED$107:'Yearly Emission'!ED114)</f>
        <v>21682264.127264537</v>
      </c>
      <c r="EH84">
        <f>SUM('Yearly Emission'!EE$107:'Yearly Emission'!EE114)</f>
        <v>64969513.456265345</v>
      </c>
      <c r="EI84">
        <f>SUM('Yearly Emission'!EF$107:'Yearly Emission'!EF114)</f>
        <v>93880923.341226995</v>
      </c>
      <c r="EJ84">
        <f>SUM('Yearly Emission'!EG$107:'Yearly Emission'!EG114)</f>
        <v>43997416.237092957</v>
      </c>
      <c r="EK84">
        <f>SUM('Yearly Emission'!EH$107:'Yearly Emission'!EH114)</f>
        <v>225487532.17480141</v>
      </c>
      <c r="EM84">
        <f>SUM('Yearly Emission'!EJ$107:'Yearly Emission'!EJ114)</f>
        <v>1814961531.0717313</v>
      </c>
      <c r="EN84">
        <f>SUM('Yearly Emission'!EK$107:'Yearly Emission'!EK114)</f>
        <v>521816825.25739181</v>
      </c>
      <c r="EO84">
        <f>SUM('Yearly Emission'!EL$107:'Yearly Emission'!EL114)</f>
        <v>279588185.60065848</v>
      </c>
      <c r="EP84">
        <f>SUM('Yearly Emission'!EM$107:'Yearly Emission'!EM114)</f>
        <v>86434685.092591941</v>
      </c>
      <c r="EQ84">
        <f>SUM('Yearly Emission'!EN$107:'Yearly Emission'!EN114)</f>
        <v>923111779.10435462</v>
      </c>
      <c r="ER84">
        <f>SUM('Yearly Emission'!EO$107:'Yearly Emission'!EO114)</f>
        <v>29179779.337599039</v>
      </c>
      <c r="ES84">
        <f>SUM('Yearly Emission'!EP$107:'Yearly Emission'!EP114)</f>
        <v>79155254.851035491</v>
      </c>
      <c r="ET84">
        <f>SUM('Yearly Emission'!EQ$107:'Yearly Emission'!EQ114)</f>
        <v>247203098.42409459</v>
      </c>
      <c r="EU84">
        <f>SUM('Yearly Emission'!ER$107:'Yearly Emission'!ER114)</f>
        <v>887783722.54998386</v>
      </c>
      <c r="EV84">
        <f>SUM('Yearly Emission'!ES$107:'Yearly Emission'!ES114)</f>
        <v>141304838.79423437</v>
      </c>
      <c r="EW84">
        <f>SUM('Yearly Emission'!ET$107:'Yearly Emission'!ET114)</f>
        <v>257819825.29183409</v>
      </c>
      <c r="EX84">
        <f>SUM('Yearly Emission'!EU$107:'Yearly Emission'!EU114)</f>
        <v>32523396.190896794</v>
      </c>
      <c r="EY84">
        <f>SUM('Yearly Emission'!EV$107:'Yearly Emission'!EV114)</f>
        <v>97454270.184397817</v>
      </c>
      <c r="EZ84">
        <f>SUM('Yearly Emission'!EW$107:'Yearly Emission'!EW114)</f>
        <v>140821385.01184031</v>
      </c>
      <c r="FA84">
        <f>SUM('Yearly Emission'!EX$107:'Yearly Emission'!EX114)</f>
        <v>65996124.355639569</v>
      </c>
      <c r="FB84">
        <f>SUM('Yearly Emission'!EY$107:'Yearly Emission'!EY114)</f>
        <v>338231298.2622025</v>
      </c>
      <c r="FD84">
        <f>SUM('Yearly Emission'!FA$107:'Yearly Emission'!FA114)</f>
        <v>2419948708.0956411</v>
      </c>
      <c r="FE84">
        <f>SUM('Yearly Emission'!FB$107:'Yearly Emission'!FB114)</f>
        <v>626567490.01241684</v>
      </c>
      <c r="FF84">
        <f>SUM('Yearly Emission'!FC$107:'Yearly Emission'!FC114)</f>
        <v>372784247.46754426</v>
      </c>
      <c r="FG84">
        <f>SUM('Yearly Emission'!FD$107:'Yearly Emission'!FD114)</f>
        <v>115246246.79012263</v>
      </c>
      <c r="FH84">
        <f>SUM('Yearly Emission'!FE$107:'Yearly Emission'!FE114)</f>
        <v>1230815705.4724746</v>
      </c>
      <c r="FI84">
        <f>SUM('Yearly Emission'!FF$107:'Yearly Emission'!FF114)</f>
        <v>38906372.450132057</v>
      </c>
      <c r="FJ84">
        <f>SUM('Yearly Emission'!FG$107:'Yearly Emission'!FG114)</f>
        <v>105540339.80138052</v>
      </c>
      <c r="FK84">
        <f>SUM('Yearly Emission'!FH$107:'Yearly Emission'!FH114)</f>
        <v>329604131.232126</v>
      </c>
      <c r="FL84">
        <f>SUM('Yearly Emission'!FI$107:'Yearly Emission'!FI114)</f>
        <v>1183711630.0666444</v>
      </c>
      <c r="FM84">
        <f>SUM('Yearly Emission'!FJ$107:'Yearly Emission'!FJ114)</f>
        <v>188406451.72564584</v>
      </c>
      <c r="FN84">
        <f>SUM('Yearly Emission'!FK$107:'Yearly Emission'!FK114)</f>
        <v>343759767.0557788</v>
      </c>
      <c r="FO84">
        <f>SUM('Yearly Emission'!FL$107:'Yearly Emission'!FL114)</f>
        <v>43364528.254529104</v>
      </c>
      <c r="FP84">
        <f>SUM('Yearly Emission'!FM$107:'Yearly Emission'!FM114)</f>
        <v>129939026.91253069</v>
      </c>
      <c r="FQ84">
        <f>SUM('Yearly Emission'!FN$107:'Yearly Emission'!FN114)</f>
        <v>187761846.68245399</v>
      </c>
      <c r="FR84">
        <f>SUM('Yearly Emission'!FO$107:'Yearly Emission'!FO114)</f>
        <v>87994832.474185959</v>
      </c>
      <c r="FS84">
        <f>SUM('Yearly Emission'!FP$107:'Yearly Emission'!FP114)</f>
        <v>450975064.34960258</v>
      </c>
      <c r="FV84">
        <f>SUM('Yearly Emission'!FS$107:'Yearly Emission'!FS114)</f>
        <v>16236</v>
      </c>
      <c r="FW84">
        <f>SUM('Yearly Emission'!FT$107:'Yearly Emission'!FT114)</f>
        <v>0</v>
      </c>
      <c r="FX84">
        <f>SUM('Yearly Emission'!FU$107:'Yearly Emission'!FU114)</f>
        <v>0</v>
      </c>
      <c r="FY84">
        <f>SUM('Yearly Emission'!FV$107:'Yearly Emission'!FV114)</f>
        <v>0</v>
      </c>
      <c r="FZ84">
        <f>SUM('Yearly Emission'!FW$107:'Yearly Emission'!FW114)</f>
        <v>0</v>
      </c>
      <c r="GA84">
        <f>SUM('Yearly Emission'!FX$107:'Yearly Emission'!FX114)</f>
        <v>0</v>
      </c>
      <c r="GB84">
        <f>SUM('Yearly Emission'!FY$107:'Yearly Emission'!FY114)</f>
        <v>0</v>
      </c>
      <c r="GC84">
        <f>SUM('Yearly Emission'!FZ$107:'Yearly Emission'!FZ114)</f>
        <v>0</v>
      </c>
      <c r="GD84">
        <f>SUM('Yearly Emission'!GA$107:'Yearly Emission'!GA114)</f>
        <v>0</v>
      </c>
      <c r="GE84">
        <f>SUM('Yearly Emission'!GB$107:'Yearly Emission'!GB114)</f>
        <v>0</v>
      </c>
      <c r="GF84">
        <f>SUM('Yearly Emission'!GC$107:'Yearly Emission'!GC114)</f>
        <v>0</v>
      </c>
      <c r="GG84">
        <f>SUM('Yearly Emission'!GD$107:'Yearly Emission'!GD114)</f>
        <v>0</v>
      </c>
      <c r="GH84">
        <f>SUM('Yearly Emission'!GE$107:'Yearly Emission'!GE114)</f>
        <v>0</v>
      </c>
      <c r="GI84">
        <f>SUM('Yearly Emission'!GF$107:'Yearly Emission'!GF114)</f>
        <v>0</v>
      </c>
      <c r="GJ84">
        <f>SUM('Yearly Emission'!GG$107:'Yearly Emission'!GG114)</f>
        <v>0</v>
      </c>
      <c r="GK84">
        <f>SUM('Yearly Emission'!GH$107:'Yearly Emission'!GH114)</f>
        <v>0</v>
      </c>
      <c r="GL84">
        <f>SUM('Yearly Emission'!GI$107:'Yearly Emission'!GI114)</f>
        <v>0</v>
      </c>
      <c r="GN84">
        <f>SUM('Yearly Emission'!GK$107:'Yearly Emission'!GK114)</f>
        <v>551716890.58719254</v>
      </c>
      <c r="GO84">
        <f>SUM('Yearly Emission'!GL$107:'Yearly Emission'!GL114)</f>
        <v>191401955.37694973</v>
      </c>
      <c r="GP84">
        <f>SUM('Yearly Emission'!GM$107:'Yearly Emission'!GM114)</f>
        <v>88779098.082745224</v>
      </c>
      <c r="GQ84">
        <f>SUM('Yearly Emission'!GN$107:'Yearly Emission'!GN114)</f>
        <v>36371576.978737041</v>
      </c>
      <c r="GR84">
        <f>SUM('Yearly Emission'!GO$107:'Yearly Emission'!GO114)</f>
        <v>230159479.27152991</v>
      </c>
      <c r="GS84">
        <f>SUM('Yearly Emission'!GP$107:'Yearly Emission'!GP114)</f>
        <v>6935043.6688991003</v>
      </c>
      <c r="GT84">
        <f>SUM('Yearly Emission'!GQ$107:'Yearly Emission'!GQ114)</f>
        <v>22388395.980474081</v>
      </c>
      <c r="GU84">
        <f>SUM('Yearly Emission'!GR$107:'Yearly Emission'!GR114)</f>
        <v>164951654.89708528</v>
      </c>
      <c r="GV84">
        <f>SUM('Yearly Emission'!GS$107:'Yearly Emission'!GS114)</f>
        <v>480849931.24519479</v>
      </c>
      <c r="GW84">
        <f>SUM('Yearly Emission'!GT$107:'Yearly Emission'!GT114)</f>
        <v>57964268.107166231</v>
      </c>
      <c r="GX84">
        <f>SUM('Yearly Emission'!GU$107:'Yearly Emission'!GU114)</f>
        <v>116789110.56739709</v>
      </c>
      <c r="GY84">
        <f>SUM('Yearly Emission'!GV$107:'Yearly Emission'!GV114)</f>
        <v>12234435.101832815</v>
      </c>
      <c r="GZ84">
        <f>SUM('Yearly Emission'!GW$107:'Yearly Emission'!GW114)</f>
        <v>23204598.641268559</v>
      </c>
      <c r="HA84">
        <f>SUM('Yearly Emission'!GX$107:'Yearly Emission'!GX114)</f>
        <v>48355493.110646099</v>
      </c>
      <c r="HB84">
        <f>SUM('Yearly Emission'!GY$107:'Yearly Emission'!GY114)</f>
        <v>25290868.881972551</v>
      </c>
      <c r="HC84">
        <f>SUM('Yearly Emission'!GZ$107:'Yearly Emission'!GZ114)</f>
        <v>151276478.04822662</v>
      </c>
      <c r="HE84">
        <f>SUM('Yearly Emission'!HB$107:'Yearly Emission'!HB114)</f>
        <v>1103433781.174386</v>
      </c>
      <c r="HF84">
        <f>SUM('Yearly Emission'!HC$107:'Yearly Emission'!HC114)</f>
        <v>382803910.7538991</v>
      </c>
      <c r="HG84">
        <f>SUM('Yearly Emission'!HD$107:'Yearly Emission'!HD114)</f>
        <v>177558196.16549051</v>
      </c>
      <c r="HH84">
        <f>SUM('Yearly Emission'!HE$107:'Yearly Emission'!HE114)</f>
        <v>72743153.957474157</v>
      </c>
      <c r="HI84">
        <f>SUM('Yearly Emission'!HF$107:'Yearly Emission'!HF114)</f>
        <v>460318958.54305935</v>
      </c>
      <c r="HJ84">
        <f>SUM('Yearly Emission'!HG$107:'Yearly Emission'!HG114)</f>
        <v>13870087.337798204</v>
      </c>
      <c r="HK84">
        <f>SUM('Yearly Emission'!HH$107:'Yearly Emission'!HH114)</f>
        <v>44776791.960948154</v>
      </c>
      <c r="HL84">
        <f>SUM('Yearly Emission'!HI$107:'Yearly Emission'!HI114)</f>
        <v>329903309.7941702</v>
      </c>
      <c r="HM84">
        <f>SUM('Yearly Emission'!HJ$107:'Yearly Emission'!HJ114)</f>
        <v>961699862.49038959</v>
      </c>
      <c r="HN84">
        <f>SUM('Yearly Emission'!HK$107:'Yearly Emission'!HK114)</f>
        <v>115928536.21433246</v>
      </c>
      <c r="HO84">
        <f>SUM('Yearly Emission'!HL$107:'Yearly Emission'!HL114)</f>
        <v>233578221.13479412</v>
      </c>
      <c r="HP84">
        <f>SUM('Yearly Emission'!HM$107:'Yearly Emission'!HM114)</f>
        <v>24468870.203665596</v>
      </c>
      <c r="HQ84">
        <f>SUM('Yearly Emission'!HN$107:'Yearly Emission'!HN114)</f>
        <v>46409197.282537118</v>
      </c>
      <c r="HR84">
        <f>SUM('Yearly Emission'!HO$107:'Yearly Emission'!HO114)</f>
        <v>96710986.221292138</v>
      </c>
      <c r="HS84">
        <f>SUM('Yearly Emission'!HP$107:'Yearly Emission'!HP114)</f>
        <v>50581737.763945177</v>
      </c>
      <c r="HT84">
        <f>SUM('Yearly Emission'!HQ$107:'Yearly Emission'!HQ114)</f>
        <v>302552956.09645307</v>
      </c>
      <c r="HV84">
        <f>SUM('Yearly Emission'!HS$107:'Yearly Emission'!HS114)</f>
        <v>1655150671.7615795</v>
      </c>
      <c r="HW84">
        <f>SUM('Yearly Emission'!HT$107:'Yearly Emission'!HT114)</f>
        <v>574205866.13084829</v>
      </c>
      <c r="HX84">
        <f>SUM('Yearly Emission'!HU$107:'Yearly Emission'!HU114)</f>
        <v>266337294.24823552</v>
      </c>
      <c r="HY84">
        <f>SUM('Yearly Emission'!HV$107:'Yearly Emission'!HV114)</f>
        <v>109114730.93621123</v>
      </c>
      <c r="HZ84">
        <f>SUM('Yearly Emission'!HW$107:'Yearly Emission'!HW114)</f>
        <v>690478437.81458974</v>
      </c>
      <c r="IA84">
        <f>SUM('Yearly Emission'!HX$107:'Yearly Emission'!HX114)</f>
        <v>20805131.006697316</v>
      </c>
      <c r="IB84">
        <f>SUM('Yearly Emission'!HY$107:'Yearly Emission'!HY114)</f>
        <v>67165187.941422254</v>
      </c>
      <c r="IC84">
        <f>SUM('Yearly Emission'!HZ$107:'Yearly Emission'!HZ114)</f>
        <v>494854964.69125593</v>
      </c>
      <c r="ID84">
        <f>SUM('Yearly Emission'!IA$107:'Yearly Emission'!IA114)</f>
        <v>1442549793.7355855</v>
      </c>
      <c r="IE84">
        <f>SUM('Yearly Emission'!IB$107:'Yearly Emission'!IB114)</f>
        <v>173892804.32149881</v>
      </c>
      <c r="IF84">
        <f>SUM('Yearly Emission'!IC$107:'Yearly Emission'!IC114)</f>
        <v>350367331.70219111</v>
      </c>
      <c r="IG84">
        <f>SUM('Yearly Emission'!ID$107:'Yearly Emission'!ID114)</f>
        <v>36703305.305498414</v>
      </c>
      <c r="IH84">
        <f>SUM('Yearly Emission'!IE$107:'Yearly Emission'!IE114)</f>
        <v>69613795.92380558</v>
      </c>
      <c r="II84">
        <f>SUM('Yearly Emission'!IF$107:'Yearly Emission'!IF114)</f>
        <v>145066479.33193815</v>
      </c>
      <c r="IJ84">
        <f>SUM('Yearly Emission'!IG$107:'Yearly Emission'!IG114)</f>
        <v>75872606.645917639</v>
      </c>
      <c r="IK84">
        <f>SUM('Yearly Emission'!IH$107:'Yearly Emission'!IH114)</f>
        <v>453829434.14467919</v>
      </c>
      <c r="IM84">
        <f>SUM('Yearly Emission'!IJ$107:'Yearly Emission'!IJ114)</f>
        <v>2206867562.348774</v>
      </c>
      <c r="IN84">
        <f>SUM('Yearly Emission'!IK$107:'Yearly Emission'!IK114)</f>
        <v>756922061.36079502</v>
      </c>
      <c r="IO84">
        <f>SUM('Yearly Emission'!IL$107:'Yearly Emission'!IL114)</f>
        <v>351953163.55580825</v>
      </c>
      <c r="IP84">
        <f>SUM('Yearly Emission'!IM$107:'Yearly Emission'!IM114)</f>
        <v>145486307.91494823</v>
      </c>
      <c r="IQ84">
        <f>SUM('Yearly Emission'!IN$107:'Yearly Emission'!IN114)</f>
        <v>920637917.08611941</v>
      </c>
      <c r="IR84">
        <f>SUM('Yearly Emission'!IO$107:'Yearly Emission'!IO114)</f>
        <v>27740174.675596446</v>
      </c>
      <c r="IS84">
        <f>SUM('Yearly Emission'!IP$107:'Yearly Emission'!IP114)</f>
        <v>89553583.921896383</v>
      </c>
      <c r="IT84">
        <f>SUM('Yearly Emission'!IQ$107:'Yearly Emission'!IQ114)</f>
        <v>659806619.58834016</v>
      </c>
      <c r="IU84">
        <f>SUM('Yearly Emission'!IR$107:'Yearly Emission'!IR114)</f>
        <v>1923399724.9807796</v>
      </c>
      <c r="IV84">
        <f>SUM('Yearly Emission'!IS$107:'Yearly Emission'!IS114)</f>
        <v>231857072.42866451</v>
      </c>
      <c r="IW84">
        <f>SUM('Yearly Emission'!IT$107:'Yearly Emission'!IT114)</f>
        <v>467156442.26958787</v>
      </c>
      <c r="IX84">
        <f>SUM('Yearly Emission'!IU$107:'Yearly Emission'!IU114)</f>
        <v>48937740.407331213</v>
      </c>
      <c r="IY84">
        <f>SUM('Yearly Emission'!IV$107:'Yearly Emission'!IV114)</f>
        <v>92693101.623308271</v>
      </c>
      <c r="IZ84">
        <f>SUM('Yearly Emission'!IW$107:'Yearly Emission'!IW114)</f>
        <v>193421972.44258443</v>
      </c>
      <c r="JA84">
        <f>SUM('Yearly Emission'!IX$107:'Yearly Emission'!IX114)</f>
        <v>101163475.52789029</v>
      </c>
      <c r="JB84">
        <f>SUM('Yearly Emission'!IY$107:'Yearly Emission'!IY114)</f>
        <v>605105912.19290614</v>
      </c>
    </row>
    <row r="85" spans="1:262" x14ac:dyDescent="0.25">
      <c r="A85" t="s">
        <v>55</v>
      </c>
      <c r="B85">
        <v>2034</v>
      </c>
      <c r="D85">
        <v>2034</v>
      </c>
      <c r="E85">
        <f>SUM('Yearly Emission'!B$108:'Yearly Emission'!B115)</f>
        <v>0</v>
      </c>
      <c r="F85">
        <f>SUM('Yearly Emission'!C$108:'Yearly Emission'!C115)</f>
        <v>0</v>
      </c>
      <c r="G85">
        <f>SUM('Yearly Emission'!D$108:'Yearly Emission'!D115)</f>
        <v>0</v>
      </c>
      <c r="H85">
        <f>SUM('Yearly Emission'!E$108:'Yearly Emission'!E115)</f>
        <v>0</v>
      </c>
      <c r="I85">
        <f>SUM('Yearly Emission'!F$108:'Yearly Emission'!F115)</f>
        <v>0</v>
      </c>
      <c r="J85">
        <f>SUM('Yearly Emission'!G$108:'Yearly Emission'!G115)</f>
        <v>0</v>
      </c>
      <c r="K85">
        <f>SUM('Yearly Emission'!H$108:'Yearly Emission'!H115)</f>
        <v>0</v>
      </c>
      <c r="L85">
        <f>SUM('Yearly Emission'!I$108:'Yearly Emission'!I115)</f>
        <v>0</v>
      </c>
      <c r="M85">
        <f>SUM('Yearly Emission'!J$108:'Yearly Emission'!J115)</f>
        <v>0</v>
      </c>
      <c r="N85">
        <f>SUM('Yearly Emission'!K$108:'Yearly Emission'!K115)</f>
        <v>0</v>
      </c>
      <c r="O85">
        <f>SUM('Yearly Emission'!L$108:'Yearly Emission'!L115)</f>
        <v>0</v>
      </c>
      <c r="P85">
        <f>SUM('Yearly Emission'!M$108:'Yearly Emission'!M115)</f>
        <v>0</v>
      </c>
      <c r="Q85">
        <f>SUM('Yearly Emission'!N$108:'Yearly Emission'!N115)</f>
        <v>0</v>
      </c>
      <c r="R85">
        <f>SUM('Yearly Emission'!O$108:'Yearly Emission'!O115)</f>
        <v>0</v>
      </c>
      <c r="S85">
        <f>SUM('Yearly Emission'!P$108:'Yearly Emission'!P115)</f>
        <v>0</v>
      </c>
      <c r="T85">
        <f>SUM('Yearly Emission'!Q$108:'Yearly Emission'!Q115)</f>
        <v>0</v>
      </c>
      <c r="V85">
        <f>SUM('Yearly Emission'!S$108:'Yearly Emission'!S115)</f>
        <v>629140517.23649883</v>
      </c>
      <c r="W85">
        <f>SUM('Yearly Emission'!T$108:'Yearly Emission'!T115)</f>
        <v>220831453.39707083</v>
      </c>
      <c r="X85">
        <f>SUM('Yearly Emission'!U$108:'Yearly Emission'!U115)</f>
        <v>92990875.185172558</v>
      </c>
      <c r="Y85">
        <f>SUM('Yearly Emission'!V$108:'Yearly Emission'!V115)</f>
        <v>34795094.921038292</v>
      </c>
      <c r="Z85">
        <f>SUM('Yearly Emission'!W$108:'Yearly Emission'!W115)</f>
        <v>373730311.6482259</v>
      </c>
      <c r="AA85">
        <f>SUM('Yearly Emission'!X$108:'Yearly Emission'!X115)</f>
        <v>9739433.9245575331</v>
      </c>
      <c r="AB85">
        <f>SUM('Yearly Emission'!Y$108:'Yearly Emission'!Y115)</f>
        <v>26555274.74001094</v>
      </c>
      <c r="AC85">
        <f>SUM('Yearly Emission'!Z$108:'Yearly Emission'!Z115)</f>
        <v>76949440.603339002</v>
      </c>
      <c r="AD85">
        <f>SUM('Yearly Emission'!AA$108:'Yearly Emission'!AA115)</f>
        <v>415786711.64780217</v>
      </c>
      <c r="AE85">
        <f>SUM('Yearly Emission'!AB$108:'Yearly Emission'!AB115)</f>
        <v>47542560.548296727</v>
      </c>
      <c r="AF85">
        <f>SUM('Yearly Emission'!AC$108:'Yearly Emission'!AC115)</f>
        <v>56625645.660942078</v>
      </c>
      <c r="AG85">
        <f>SUM('Yearly Emission'!AD$108:'Yearly Emission'!AD115)</f>
        <v>10163019.599661406</v>
      </c>
      <c r="AH85">
        <f>SUM('Yearly Emission'!AE$108:'Yearly Emission'!AE115)</f>
        <v>29563279.60079265</v>
      </c>
      <c r="AI85">
        <f>SUM('Yearly Emission'!AF$108:'Yearly Emission'!AF115)</f>
        <v>19007669.695841506</v>
      </c>
      <c r="AJ85">
        <f>SUM('Yearly Emission'!AG$108:'Yearly Emission'!AG115)</f>
        <v>17720159.783003408</v>
      </c>
      <c r="AK85">
        <f>SUM('Yearly Emission'!AH$108:'Yearly Emission'!AH115)</f>
        <v>111366834.41147417</v>
      </c>
      <c r="AM85">
        <f>SUM('Yearly Emission'!AJ$108:'Yearly Emission'!AJ115)</f>
        <v>1258281034.4729977</v>
      </c>
      <c r="AN85">
        <f>SUM('Yearly Emission'!AK$108:'Yearly Emission'!AK115)</f>
        <v>441662906.79414195</v>
      </c>
      <c r="AO85">
        <f>SUM('Yearly Emission'!AL$108:'Yearly Emission'!AL115)</f>
        <v>185981750.37034491</v>
      </c>
      <c r="AP85">
        <f>SUM('Yearly Emission'!AM$108:'Yearly Emission'!AM115)</f>
        <v>69590189.842076585</v>
      </c>
      <c r="AQ85">
        <f>SUM('Yearly Emission'!AN$108:'Yearly Emission'!AN115)</f>
        <v>747460623.29645252</v>
      </c>
      <c r="AR85">
        <f>SUM('Yearly Emission'!AO$108:'Yearly Emission'!AO115)</f>
        <v>19478867.849115074</v>
      </c>
      <c r="AS85">
        <f>SUM('Yearly Emission'!AP$108:'Yearly Emission'!AP115)</f>
        <v>53110549.480021998</v>
      </c>
      <c r="AT85">
        <f>SUM('Yearly Emission'!AQ$108:'Yearly Emission'!AQ115)</f>
        <v>153898881.20667785</v>
      </c>
      <c r="AU85">
        <f>SUM('Yearly Emission'!AR$108:'Yearly Emission'!AR115)</f>
        <v>831573423.29560339</v>
      </c>
      <c r="AV85">
        <f>SUM('Yearly Emission'!AS$108:'Yearly Emission'!AS115)</f>
        <v>95085121.09659341</v>
      </c>
      <c r="AW85">
        <f>SUM('Yearly Emission'!AT$108:'Yearly Emission'!AT115)</f>
        <v>113251291.3218841</v>
      </c>
      <c r="AX85">
        <f>SUM('Yearly Emission'!AU$108:'Yearly Emission'!AU115)</f>
        <v>20326039.19932279</v>
      </c>
      <c r="AY85">
        <f>SUM('Yearly Emission'!AV$108:'Yearly Emission'!AV115)</f>
        <v>59126559.201585278</v>
      </c>
      <c r="AZ85">
        <f>SUM('Yearly Emission'!AW$108:'Yearly Emission'!AW115)</f>
        <v>38015339.391683035</v>
      </c>
      <c r="BA85">
        <f>SUM('Yearly Emission'!AX$108:'Yearly Emission'!AX115)</f>
        <v>35440319.566006832</v>
      </c>
      <c r="BB85">
        <f>SUM('Yearly Emission'!AY$108:'Yearly Emission'!AY115)</f>
        <v>222733668.82294816</v>
      </c>
      <c r="BD85">
        <f>SUM('Yearly Emission'!BA$108:'Yearly Emission'!BA115)</f>
        <v>1887421551.7094984</v>
      </c>
      <c r="BE85">
        <f>SUM('Yearly Emission'!BB$108:'Yearly Emission'!BB115)</f>
        <v>636266583.26559842</v>
      </c>
      <c r="BF85">
        <f>SUM('Yearly Emission'!BC$108:'Yearly Emission'!BC115)</f>
        <v>271163653.2254948</v>
      </c>
      <c r="BG85">
        <f>SUM('Yearly Emission'!BD$108:'Yearly Emission'!BD115)</f>
        <v>104385284.76311472</v>
      </c>
      <c r="BH85">
        <f>SUM('Yearly Emission'!BE$108:'Yearly Emission'!BE115)</f>
        <v>1121190934.9446769</v>
      </c>
      <c r="BI85">
        <f>SUM('Yearly Emission'!BF$108:'Yearly Emission'!BF115)</f>
        <v>29218301.773672611</v>
      </c>
      <c r="BJ85">
        <f>SUM('Yearly Emission'!BG$108:'Yearly Emission'!BG115)</f>
        <v>79665824.220032901</v>
      </c>
      <c r="BK85">
        <f>SUM('Yearly Emission'!BH$108:'Yearly Emission'!BH115)</f>
        <v>230848321.81001705</v>
      </c>
      <c r="BL85">
        <f>SUM('Yearly Emission'!BI$108:'Yearly Emission'!BI115)</f>
        <v>1247360134.9434061</v>
      </c>
      <c r="BM85">
        <f>SUM('Yearly Emission'!BJ$108:'Yearly Emission'!BJ115)</f>
        <v>142627681.64488995</v>
      </c>
      <c r="BN85">
        <f>SUM('Yearly Emission'!BK$108:'Yearly Emission'!BK115)</f>
        <v>169876936.98282626</v>
      </c>
      <c r="BO85">
        <f>SUM('Yearly Emission'!BL$108:'Yearly Emission'!BL115)</f>
        <v>30489058.79898423</v>
      </c>
      <c r="BP85">
        <f>SUM('Yearly Emission'!BM$108:'Yearly Emission'!BM115)</f>
        <v>88689838.802378044</v>
      </c>
      <c r="BQ85">
        <f>SUM('Yearly Emission'!BN$108:'Yearly Emission'!BN115)</f>
        <v>57023009.087524518</v>
      </c>
      <c r="BR85">
        <f>SUM('Yearly Emission'!BO$108:'Yearly Emission'!BO115)</f>
        <v>53160479.349010229</v>
      </c>
      <c r="BS85">
        <f>SUM('Yearly Emission'!BP$108:'Yearly Emission'!BP115)</f>
        <v>334100503.23442233</v>
      </c>
      <c r="BU85">
        <f>SUM('Yearly Emission'!BR$108:'Yearly Emission'!BR115)</f>
        <v>2516562068.9459972</v>
      </c>
      <c r="BV85">
        <f>SUM('Yearly Emission'!BS$108:'Yearly Emission'!BS115)</f>
        <v>784638650.72926521</v>
      </c>
      <c r="BW85">
        <f>SUM('Yearly Emission'!BT$108:'Yearly Emission'!BT115)</f>
        <v>339354128.95108438</v>
      </c>
      <c r="BX85">
        <f>SUM('Yearly Emission'!BU$108:'Yearly Emission'!BU115)</f>
        <v>139180379.68415311</v>
      </c>
      <c r="BY85">
        <f>SUM('Yearly Emission'!BV$108:'Yearly Emission'!BV115)</f>
        <v>1494921246.5929034</v>
      </c>
      <c r="BZ85">
        <f>SUM('Yearly Emission'!BW$108:'Yearly Emission'!BW115)</f>
        <v>38957735.698230177</v>
      </c>
      <c r="CA85">
        <f>SUM('Yearly Emission'!BX$108:'Yearly Emission'!BX115)</f>
        <v>104258858.71757889</v>
      </c>
      <c r="CB85">
        <f>SUM('Yearly Emission'!BY$108:'Yearly Emission'!BY115)</f>
        <v>307797762.41335589</v>
      </c>
      <c r="CC85">
        <f>SUM('Yearly Emission'!BZ$108:'Yearly Emission'!BZ115)</f>
        <v>1663146846.5912066</v>
      </c>
      <c r="CD85">
        <f>SUM('Yearly Emission'!CA$108:'Yearly Emission'!CA115)</f>
        <v>190170242.19318682</v>
      </c>
      <c r="CE85">
        <f>SUM('Yearly Emission'!CB$108:'Yearly Emission'!CB115)</f>
        <v>226502582.64376813</v>
      </c>
      <c r="CF85">
        <f>SUM('Yearly Emission'!CC$108:'Yearly Emission'!CC115)</f>
        <v>40652078.39864561</v>
      </c>
      <c r="CG85">
        <f>SUM('Yearly Emission'!CD$108:'Yearly Emission'!CD115)</f>
        <v>118253118.40317056</v>
      </c>
      <c r="CH85">
        <f>SUM('Yearly Emission'!CE$108:'Yearly Emission'!CE115)</f>
        <v>76030678.783366039</v>
      </c>
      <c r="CI85">
        <f>SUM('Yearly Emission'!CF$108:'Yearly Emission'!CF115)</f>
        <v>70880639.13201344</v>
      </c>
      <c r="CJ85">
        <f>SUM('Yearly Emission'!CG$108:'Yearly Emission'!CG115)</f>
        <v>445467337.64589638</v>
      </c>
      <c r="CM85">
        <f>SUM('Yearly Emission'!CJ$108:'Yearly Emission'!CJ115)</f>
        <v>16244</v>
      </c>
      <c r="CN85">
        <f>SUM('Yearly Emission'!CK$108:'Yearly Emission'!CK115)</f>
        <v>0</v>
      </c>
      <c r="CO85">
        <f>SUM('Yearly Emission'!CL$108:'Yearly Emission'!CL115)</f>
        <v>0</v>
      </c>
      <c r="CP85">
        <f>SUM('Yearly Emission'!CM$108:'Yearly Emission'!CM115)</f>
        <v>0</v>
      </c>
      <c r="CQ85">
        <f>SUM('Yearly Emission'!CN$108:'Yearly Emission'!CN115)</f>
        <v>0</v>
      </c>
      <c r="CR85">
        <f>SUM('Yearly Emission'!CO$108:'Yearly Emission'!CO115)</f>
        <v>0</v>
      </c>
      <c r="CS85">
        <f>SUM('Yearly Emission'!CP$108:'Yearly Emission'!CP115)</f>
        <v>0</v>
      </c>
      <c r="CT85">
        <f>SUM('Yearly Emission'!CQ$108:'Yearly Emission'!CQ115)</f>
        <v>0</v>
      </c>
      <c r="CU85">
        <f>SUM('Yearly Emission'!CR$108:'Yearly Emission'!CR115)</f>
        <v>0</v>
      </c>
      <c r="CV85">
        <f>SUM('Yearly Emission'!CS$108:'Yearly Emission'!CS115)</f>
        <v>0</v>
      </c>
      <c r="CW85">
        <f>SUM('Yearly Emission'!CT$108:'Yearly Emission'!CT115)</f>
        <v>0</v>
      </c>
      <c r="CX85">
        <f>SUM('Yearly Emission'!CU$108:'Yearly Emission'!CU115)</f>
        <v>0</v>
      </c>
      <c r="CY85">
        <f>SUM('Yearly Emission'!CV$108:'Yearly Emission'!CV115)</f>
        <v>0</v>
      </c>
      <c r="CZ85">
        <f>SUM('Yearly Emission'!CW$108:'Yearly Emission'!CW115)</f>
        <v>0</v>
      </c>
      <c r="DA85">
        <f>SUM('Yearly Emission'!CX$108:'Yearly Emission'!CX115)</f>
        <v>0</v>
      </c>
      <c r="DB85">
        <f>SUM('Yearly Emission'!CY$108:'Yearly Emission'!CY115)</f>
        <v>0</v>
      </c>
      <c r="DC85">
        <f>SUM('Yearly Emission'!CZ$108:'Yearly Emission'!CZ115)</f>
        <v>0</v>
      </c>
      <c r="DE85">
        <f>SUM('Yearly Emission'!DB$108:'Yearly Emission'!DB115)</f>
        <v>882487623.65166163</v>
      </c>
      <c r="DF85">
        <f>SUM('Yearly Emission'!DC$108:'Yearly Emission'!DC115)</f>
        <v>321329627.20464504</v>
      </c>
      <c r="DG85">
        <f>SUM('Yearly Emission'!DD$108:'Yearly Emission'!DD115)</f>
        <v>134637992.53318423</v>
      </c>
      <c r="DH85">
        <f>SUM('Yearly Emission'!DE$108:'Yearly Emission'!DE115)</f>
        <v>43063637.893722013</v>
      </c>
      <c r="DI85">
        <f>SUM('Yearly Emission'!DF$108:'Yearly Emission'!DF115)</f>
        <v>458566270.83540547</v>
      </c>
      <c r="DJ85">
        <f>SUM('Yearly Emission'!DG$108:'Yearly Emission'!DG115)</f>
        <v>16126696.822017591</v>
      </c>
      <c r="DK85">
        <f>SUM('Yearly Emission'!DH$108:'Yearly Emission'!DH115)</f>
        <v>38268148.704940438</v>
      </c>
      <c r="DL85">
        <f>SUM('Yearly Emission'!DI$108:'Yearly Emission'!DI115)</f>
        <v>122851080.67029276</v>
      </c>
      <c r="DM85">
        <f>SUM('Yearly Emission'!DJ$108:'Yearly Emission'!DJ115)</f>
        <v>486033651.07568145</v>
      </c>
      <c r="DN85">
        <f>SUM('Yearly Emission'!DK$108:'Yearly Emission'!DK115)</f>
        <v>71773363.744459197</v>
      </c>
      <c r="DO85">
        <f>SUM('Yearly Emission'!DL$108:'Yearly Emission'!DL115)</f>
        <v>138865195.54131389</v>
      </c>
      <c r="DP85">
        <f>SUM('Yearly Emission'!DM$108:'Yearly Emission'!DM115)</f>
        <v>16439605.815460412</v>
      </c>
      <c r="DQ85">
        <f>SUM('Yearly Emission'!DN$108:'Yearly Emission'!DN115)</f>
        <v>47764132.518371984</v>
      </c>
      <c r="DR85">
        <f>SUM('Yearly Emission'!DO$108:'Yearly Emission'!DO115)</f>
        <v>74896739.700123996</v>
      </c>
      <c r="DS85">
        <f>SUM('Yearly Emission'!DP$108:'Yearly Emission'!DP115)</f>
        <v>34420626.181679226</v>
      </c>
      <c r="DT85">
        <f>SUM('Yearly Emission'!DQ$108:'Yearly Emission'!DQ115)</f>
        <v>171209392.3065815</v>
      </c>
      <c r="DV85">
        <f>SUM('Yearly Emission'!DS$108:'Yearly Emission'!DS115)</f>
        <v>1764975247.3033242</v>
      </c>
      <c r="DW85">
        <f>SUM('Yearly Emission'!DT$108:'Yearly Emission'!DT115)</f>
        <v>498740387.23195851</v>
      </c>
      <c r="DX85">
        <f>SUM('Yearly Emission'!DU$108:'Yearly Emission'!DU115)</f>
        <v>269275985.0663684</v>
      </c>
      <c r="DY85">
        <f>SUM('Yearly Emission'!DV$108:'Yearly Emission'!DV115)</f>
        <v>86127275.787443966</v>
      </c>
      <c r="DZ85">
        <f>SUM('Yearly Emission'!DW$108:'Yearly Emission'!DW115)</f>
        <v>917132541.67080915</v>
      </c>
      <c r="EA85">
        <f>SUM('Yearly Emission'!DX$108:'Yearly Emission'!DX115)</f>
        <v>32253393.644035198</v>
      </c>
      <c r="EB85">
        <f>SUM('Yearly Emission'!DY$108:'Yearly Emission'!DY115)</f>
        <v>76536297.409880862</v>
      </c>
      <c r="EC85">
        <f>SUM('Yearly Emission'!DZ$108:'Yearly Emission'!DZ115)</f>
        <v>245702161.34058565</v>
      </c>
      <c r="ED85">
        <f>SUM('Yearly Emission'!EA$108:'Yearly Emission'!EA115)</f>
        <v>972067302.15136266</v>
      </c>
      <c r="EE85">
        <f>SUM('Yearly Emission'!EB$108:'Yearly Emission'!EB115)</f>
        <v>143546727.4889183</v>
      </c>
      <c r="EF85">
        <f>SUM('Yearly Emission'!EC$108:'Yearly Emission'!EC115)</f>
        <v>277730391.08262771</v>
      </c>
      <c r="EG85">
        <f>SUM('Yearly Emission'!ED$108:'Yearly Emission'!ED115)</f>
        <v>32879211.630920861</v>
      </c>
      <c r="EH85">
        <f>SUM('Yearly Emission'!EE$108:'Yearly Emission'!EE115)</f>
        <v>95528265.036744088</v>
      </c>
      <c r="EI85">
        <f>SUM('Yearly Emission'!EF$108:'Yearly Emission'!EF115)</f>
        <v>149793479.40024829</v>
      </c>
      <c r="EJ85">
        <f>SUM('Yearly Emission'!EG$108:'Yearly Emission'!EG115)</f>
        <v>68841252.363358214</v>
      </c>
      <c r="EK85">
        <f>SUM('Yearly Emission'!EH$108:'Yearly Emission'!EH115)</f>
        <v>342418784.61316311</v>
      </c>
      <c r="EM85">
        <f>SUM('Yearly Emission'!EJ$108:'Yearly Emission'!EJ115)</f>
        <v>2647462870.9549913</v>
      </c>
      <c r="EN85">
        <f>SUM('Yearly Emission'!EK$108:'Yearly Emission'!EK115)</f>
        <v>609212048.36921382</v>
      </c>
      <c r="EO85">
        <f>SUM('Yearly Emission'!EL$108:'Yearly Emission'!EL115)</f>
        <v>403913977.59955215</v>
      </c>
      <c r="EP85">
        <f>SUM('Yearly Emission'!EM$108:'Yearly Emission'!EM115)</f>
        <v>129190913.68116584</v>
      </c>
      <c r="EQ85">
        <f>SUM('Yearly Emission'!EN$108:'Yearly Emission'!EN115)</f>
        <v>1375698812.5062137</v>
      </c>
      <c r="ER85">
        <f>SUM('Yearly Emission'!EO$108:'Yearly Emission'!EO115)</f>
        <v>48380090.466052711</v>
      </c>
      <c r="ES85">
        <f>SUM('Yearly Emission'!EP$108:'Yearly Emission'!EP115)</f>
        <v>114804446.11482134</v>
      </c>
      <c r="ET85">
        <f>SUM('Yearly Emission'!EQ$108:'Yearly Emission'!EQ115)</f>
        <v>368553242.01087862</v>
      </c>
      <c r="EU85">
        <f>SUM('Yearly Emission'!ER$108:'Yearly Emission'!ER115)</f>
        <v>1458100953.2270451</v>
      </c>
      <c r="EV85">
        <f>SUM('Yearly Emission'!ES$108:'Yearly Emission'!ES115)</f>
        <v>215320091.23337767</v>
      </c>
      <c r="EW85">
        <f>SUM('Yearly Emission'!ET$108:'Yearly Emission'!ET115)</f>
        <v>416595586.62394077</v>
      </c>
      <c r="EX85">
        <f>SUM('Yearly Emission'!EU$108:'Yearly Emission'!EU115)</f>
        <v>49318817.446381211</v>
      </c>
      <c r="EY85">
        <f>SUM('Yearly Emission'!EV$108:'Yearly Emission'!EV115)</f>
        <v>143292397.555116</v>
      </c>
      <c r="EZ85">
        <f>SUM('Yearly Emission'!EW$108:'Yearly Emission'!EW115)</f>
        <v>224690219.10037231</v>
      </c>
      <c r="FA85">
        <f>SUM('Yearly Emission'!EX$108:'Yearly Emission'!EX115)</f>
        <v>103261878.5450376</v>
      </c>
      <c r="FB85">
        <f>SUM('Yearly Emission'!EY$108:'Yearly Emission'!EY115)</f>
        <v>513628176.91974401</v>
      </c>
      <c r="FD85">
        <f>SUM('Yearly Emission'!FA$108:'Yearly Emission'!FA115)</f>
        <v>3286582478.2416024</v>
      </c>
      <c r="FE85">
        <f>SUM('Yearly Emission'!FB$108:'Yearly Emission'!FB115)</f>
        <v>714262420.13393426</v>
      </c>
      <c r="FF85">
        <f>SUM('Yearly Emission'!FC$108:'Yearly Emission'!FC115)</f>
        <v>509580176.94523835</v>
      </c>
      <c r="FG85">
        <f>SUM('Yearly Emission'!FD$108:'Yearly Emission'!FD115)</f>
        <v>172254551.57488784</v>
      </c>
      <c r="FH85">
        <f>SUM('Yearly Emission'!FE$108:'Yearly Emission'!FE115)</f>
        <v>1834265083.3416204</v>
      </c>
      <c r="FI85">
        <f>SUM('Yearly Emission'!FF$108:'Yearly Emission'!FF115)</f>
        <v>64506787.288070291</v>
      </c>
      <c r="FJ85">
        <f>SUM('Yearly Emission'!FG$108:'Yearly Emission'!FG115)</f>
        <v>143064382.28614199</v>
      </c>
      <c r="FK85">
        <f>SUM('Yearly Emission'!FH$108:'Yearly Emission'!FH115)</f>
        <v>491404322.68117058</v>
      </c>
      <c r="FL85">
        <f>SUM('Yearly Emission'!FI$108:'Yearly Emission'!FI115)</f>
        <v>1944134604.3027258</v>
      </c>
      <c r="FM85">
        <f>SUM('Yearly Emission'!FJ$108:'Yearly Emission'!FJ115)</f>
        <v>287093454.97783691</v>
      </c>
      <c r="FN85">
        <f>SUM('Yearly Emission'!FK$108:'Yearly Emission'!FK115)</f>
        <v>555460782.16525531</v>
      </c>
      <c r="FO85">
        <f>SUM('Yearly Emission'!FL$108:'Yearly Emission'!FL115)</f>
        <v>65758423.261841662</v>
      </c>
      <c r="FP85">
        <f>SUM('Yearly Emission'!FM$108:'Yearly Emission'!FM115)</f>
        <v>184994067.31072158</v>
      </c>
      <c r="FQ85">
        <f>SUM('Yearly Emission'!FN$108:'Yearly Emission'!FN115)</f>
        <v>299586958.80049676</v>
      </c>
      <c r="FR85">
        <f>SUM('Yearly Emission'!FO$108:'Yearly Emission'!FO115)</f>
        <v>137682504.72671661</v>
      </c>
      <c r="FS85">
        <f>SUM('Yearly Emission'!FP$108:'Yearly Emission'!FP115)</f>
        <v>684837569.22632599</v>
      </c>
      <c r="FV85">
        <f>SUM('Yearly Emission'!FS$108:'Yearly Emission'!FS115)</f>
        <v>16244</v>
      </c>
      <c r="FW85">
        <f>SUM('Yearly Emission'!FT$108:'Yearly Emission'!FT115)</f>
        <v>0</v>
      </c>
      <c r="FX85">
        <f>SUM('Yearly Emission'!FU$108:'Yearly Emission'!FU115)</f>
        <v>0</v>
      </c>
      <c r="FY85">
        <f>SUM('Yearly Emission'!FV$108:'Yearly Emission'!FV115)</f>
        <v>0</v>
      </c>
      <c r="FZ85">
        <f>SUM('Yearly Emission'!FW$108:'Yearly Emission'!FW115)</f>
        <v>0</v>
      </c>
      <c r="GA85">
        <f>SUM('Yearly Emission'!FX$108:'Yearly Emission'!FX115)</f>
        <v>0</v>
      </c>
      <c r="GB85">
        <f>SUM('Yearly Emission'!FY$108:'Yearly Emission'!FY115)</f>
        <v>0</v>
      </c>
      <c r="GC85">
        <f>SUM('Yearly Emission'!FZ$108:'Yearly Emission'!FZ115)</f>
        <v>0</v>
      </c>
      <c r="GD85">
        <f>SUM('Yearly Emission'!GA$108:'Yearly Emission'!GA115)</f>
        <v>0</v>
      </c>
      <c r="GE85">
        <f>SUM('Yearly Emission'!GB$108:'Yearly Emission'!GB115)</f>
        <v>0</v>
      </c>
      <c r="GF85">
        <f>SUM('Yearly Emission'!GC$108:'Yearly Emission'!GC115)</f>
        <v>0</v>
      </c>
      <c r="GG85">
        <f>SUM('Yearly Emission'!GD$108:'Yearly Emission'!GD115)</f>
        <v>0</v>
      </c>
      <c r="GH85">
        <f>SUM('Yearly Emission'!GE$108:'Yearly Emission'!GE115)</f>
        <v>0</v>
      </c>
      <c r="GI85">
        <f>SUM('Yearly Emission'!GF$108:'Yearly Emission'!GF115)</f>
        <v>0</v>
      </c>
      <c r="GJ85">
        <f>SUM('Yearly Emission'!GG$108:'Yearly Emission'!GG115)</f>
        <v>0</v>
      </c>
      <c r="GK85">
        <f>SUM('Yearly Emission'!GH$108:'Yearly Emission'!GH115)</f>
        <v>0</v>
      </c>
      <c r="GL85">
        <f>SUM('Yearly Emission'!GI$108:'Yearly Emission'!GI115)</f>
        <v>0</v>
      </c>
      <c r="GN85">
        <f>SUM('Yearly Emission'!GK$108:'Yearly Emission'!GK115)</f>
        <v>855881742.3960942</v>
      </c>
      <c r="GO85">
        <f>SUM('Yearly Emission'!GL$108:'Yearly Emission'!GL115)</f>
        <v>298322345.39033735</v>
      </c>
      <c r="GP85">
        <f>SUM('Yearly Emission'!GM$108:'Yearly Emission'!GM115)</f>
        <v>132207238.10815471</v>
      </c>
      <c r="GQ85">
        <f>SUM('Yearly Emission'!GN$108:'Yearly Emission'!GN115)</f>
        <v>54997526.813012302</v>
      </c>
      <c r="GR85">
        <f>SUM('Yearly Emission'!GO$108:'Yearly Emission'!GO115)</f>
        <v>353107765.02148527</v>
      </c>
      <c r="GS85">
        <f>SUM('Yearly Emission'!GP$108:'Yearly Emission'!GP115)</f>
        <v>10721355.146668702</v>
      </c>
      <c r="GT85">
        <f>SUM('Yearly Emission'!GQ$108:'Yearly Emission'!GQ115)</f>
        <v>33815192.040593132</v>
      </c>
      <c r="GU85">
        <f>SUM('Yearly Emission'!GR$108:'Yearly Emission'!GR115)</f>
        <v>252101715.15804988</v>
      </c>
      <c r="GV85">
        <f>SUM('Yearly Emission'!GS$108:'Yearly Emission'!GS115)</f>
        <v>762548688.52849007</v>
      </c>
      <c r="GW85">
        <f>SUM('Yearly Emission'!GT$108:'Yearly Emission'!GT115)</f>
        <v>93293534.678520232</v>
      </c>
      <c r="GX85">
        <f>SUM('Yearly Emission'!GU$108:'Yearly Emission'!GU115)</f>
        <v>176710892.17760175</v>
      </c>
      <c r="GY85">
        <f>SUM('Yearly Emission'!GV$108:'Yearly Emission'!GV115)</f>
        <v>19662507.461715698</v>
      </c>
      <c r="GZ85">
        <f>SUM('Yearly Emission'!GW$108:'Yearly Emission'!GW115)</f>
        <v>35396811.478493452</v>
      </c>
      <c r="HA85">
        <f>SUM('Yearly Emission'!GX$108:'Yearly Emission'!GX115)</f>
        <v>77392383.777799383</v>
      </c>
      <c r="HB85">
        <f>SUM('Yearly Emission'!GY$108:'Yearly Emission'!GY115)</f>
        <v>42158668.714090176</v>
      </c>
      <c r="HC85">
        <f>SUM('Yearly Emission'!GZ$108:'Yearly Emission'!GZ115)</f>
        <v>239509948.21241862</v>
      </c>
      <c r="HE85">
        <f>SUM('Yearly Emission'!HB$108:'Yearly Emission'!HB115)</f>
        <v>1711763484.7921901</v>
      </c>
      <c r="HF85">
        <f>SUM('Yearly Emission'!HC$108:'Yearly Emission'!HC115)</f>
        <v>595791135.71767354</v>
      </c>
      <c r="HG85">
        <f>SUM('Yearly Emission'!HD$108:'Yearly Emission'!HD115)</f>
        <v>244954606.03195104</v>
      </c>
      <c r="HH85">
        <f>SUM('Yearly Emission'!HE$108:'Yearly Emission'!HE115)</f>
        <v>109995053.62602475</v>
      </c>
      <c r="HI85">
        <f>SUM('Yearly Emission'!HF$108:'Yearly Emission'!HF115)</f>
        <v>706215530.04297006</v>
      </c>
      <c r="HJ85">
        <f>SUM('Yearly Emission'!HG$108:'Yearly Emission'!HG115)</f>
        <v>21442710.29333739</v>
      </c>
      <c r="HK85">
        <f>SUM('Yearly Emission'!HH$108:'Yearly Emission'!HH115)</f>
        <v>67630384.081186324</v>
      </c>
      <c r="HL85">
        <f>SUM('Yearly Emission'!HI$108:'Yearly Emission'!HI115)</f>
        <v>504203430.31610024</v>
      </c>
      <c r="HM85">
        <f>SUM('Yearly Emission'!HJ$108:'Yearly Emission'!HJ115)</f>
        <v>1525097377.0569806</v>
      </c>
      <c r="HN85">
        <f>SUM('Yearly Emission'!HK$108:'Yearly Emission'!HK115)</f>
        <v>186587069.35704046</v>
      </c>
      <c r="HO85">
        <f>SUM('Yearly Emission'!HL$108:'Yearly Emission'!HL115)</f>
        <v>353421784.35520285</v>
      </c>
      <c r="HP85">
        <f>SUM('Yearly Emission'!HM$108:'Yearly Emission'!HM115)</f>
        <v>39325014.923431359</v>
      </c>
      <c r="HQ85">
        <f>SUM('Yearly Emission'!HN$108:'Yearly Emission'!HN115)</f>
        <v>70793622.956986904</v>
      </c>
      <c r="HR85">
        <f>SUM('Yearly Emission'!HO$108:'Yearly Emission'!HO115)</f>
        <v>154784767.5555988</v>
      </c>
      <c r="HS85">
        <f>SUM('Yearly Emission'!HP$108:'Yearly Emission'!HP115)</f>
        <v>84317337.428180501</v>
      </c>
      <c r="HT85">
        <f>SUM('Yearly Emission'!HQ$108:'Yearly Emission'!HQ115)</f>
        <v>479019896.42483777</v>
      </c>
      <c r="HV85">
        <f>SUM('Yearly Emission'!HS$108:'Yearly Emission'!HS115)</f>
        <v>2567645227.1882854</v>
      </c>
      <c r="HW85">
        <f>SUM('Yearly Emission'!HT$108:'Yearly Emission'!HT115)</f>
        <v>883796205.66271067</v>
      </c>
      <c r="HX85">
        <f>SUM('Yearly Emission'!HU$108:'Yearly Emission'!HU115)</f>
        <v>333880051.45532542</v>
      </c>
      <c r="HY85">
        <f>SUM('Yearly Emission'!HV$108:'Yearly Emission'!HV115)</f>
        <v>164992580.43903714</v>
      </c>
      <c r="HZ85">
        <f>SUM('Yearly Emission'!HW$108:'Yearly Emission'!HW115)</f>
        <v>1059323295.0644557</v>
      </c>
      <c r="IA85">
        <f>SUM('Yearly Emission'!HX$108:'Yearly Emission'!HX115)</f>
        <v>32164065.440006059</v>
      </c>
      <c r="IB85">
        <f>SUM('Yearly Emission'!HY$108:'Yearly Emission'!HY115)</f>
        <v>98793170.156772345</v>
      </c>
      <c r="IC85">
        <f>SUM('Yearly Emission'!HZ$108:'Yearly Emission'!HZ115)</f>
        <v>756305145.47415137</v>
      </c>
      <c r="ID85">
        <f>SUM('Yearly Emission'!IA$108:'Yearly Emission'!IA115)</f>
        <v>2287646065.5854654</v>
      </c>
      <c r="IE85">
        <f>SUM('Yearly Emission'!IB$108:'Yearly Emission'!IB115)</f>
        <v>279880604.03556025</v>
      </c>
      <c r="IF85">
        <f>SUM('Yearly Emission'!IC$108:'Yearly Emission'!IC115)</f>
        <v>527296350.08713603</v>
      </c>
      <c r="IG85">
        <f>SUM('Yearly Emission'!ID$108:'Yearly Emission'!ID115)</f>
        <v>58987522.38514702</v>
      </c>
      <c r="IH85">
        <f>SUM('Yearly Emission'!IE$108:'Yearly Emission'!IE115)</f>
        <v>106190434.43548027</v>
      </c>
      <c r="II85">
        <f>SUM('Yearly Emission'!IF$108:'Yearly Emission'!IF115)</f>
        <v>232177151.33339748</v>
      </c>
      <c r="IJ85">
        <f>SUM('Yearly Emission'!IG$108:'Yearly Emission'!IG115)</f>
        <v>126476006.14227058</v>
      </c>
      <c r="IK85">
        <f>SUM('Yearly Emission'!IH$108:'Yearly Emission'!IH115)</f>
        <v>718529844.63725591</v>
      </c>
      <c r="IM85">
        <f>SUM('Yearly Emission'!IJ$108:'Yearly Emission'!IJ115)</f>
        <v>3423526969.5843792</v>
      </c>
      <c r="IN85">
        <f>SUM('Yearly Emission'!IK$108:'Yearly Emission'!IK115)</f>
        <v>1147898300.5859208</v>
      </c>
      <c r="IO85">
        <f>SUM('Yearly Emission'!IL$108:'Yearly Emission'!IL115)</f>
        <v>419640009.35263872</v>
      </c>
      <c r="IP85">
        <f>SUM('Yearly Emission'!IM$108:'Yearly Emission'!IM115)</f>
        <v>202038955.02386135</v>
      </c>
      <c r="IQ85">
        <f>SUM('Yearly Emission'!IN$108:'Yearly Emission'!IN115)</f>
        <v>1412431060.0859408</v>
      </c>
      <c r="IR85">
        <f>SUM('Yearly Emission'!IO$108:'Yearly Emission'!IO115)</f>
        <v>42882421.842526957</v>
      </c>
      <c r="IS85">
        <f>SUM('Yearly Emission'!IP$108:'Yearly Emission'!IP115)</f>
        <v>121216900.48748983</v>
      </c>
      <c r="IT85">
        <f>SUM('Yearly Emission'!IQ$108:'Yearly Emission'!IQ115)</f>
        <v>969360431.95421791</v>
      </c>
      <c r="IU85">
        <f>SUM('Yearly Emission'!IR$108:'Yearly Emission'!IR115)</f>
        <v>3050194754.1139555</v>
      </c>
      <c r="IV85">
        <f>SUM('Yearly Emission'!IS$108:'Yearly Emission'!IS115)</f>
        <v>373174138.7140801</v>
      </c>
      <c r="IW85">
        <f>SUM('Yearly Emission'!IT$108:'Yearly Emission'!IT115)</f>
        <v>644260956.76866591</v>
      </c>
      <c r="IX85">
        <f>SUM('Yearly Emission'!IU$108:'Yearly Emission'!IU115)</f>
        <v>78650029.846862748</v>
      </c>
      <c r="IY85">
        <f>SUM('Yearly Emission'!IV$108:'Yearly Emission'!IV115)</f>
        <v>132373285.60205126</v>
      </c>
      <c r="IZ85">
        <f>SUM('Yearly Emission'!IW$108:'Yearly Emission'!IW115)</f>
        <v>309569535.11119771</v>
      </c>
      <c r="JA85">
        <f>SUM('Yearly Emission'!IX$108:'Yearly Emission'!IX115)</f>
        <v>168634674.85636094</v>
      </c>
      <c r="JB85">
        <f>SUM('Yearly Emission'!IY$108:'Yearly Emission'!IY115)</f>
        <v>958039792.84967554</v>
      </c>
    </row>
    <row r="86" spans="1:262" x14ac:dyDescent="0.25">
      <c r="A86" t="s">
        <v>56</v>
      </c>
      <c r="B86">
        <v>2035</v>
      </c>
      <c r="D86">
        <v>2035</v>
      </c>
      <c r="E86">
        <f>SUM('Yearly Emission'!B$108:'Yearly Emission'!B116)</f>
        <v>0</v>
      </c>
      <c r="F86">
        <f>SUM('Yearly Emission'!C$108:'Yearly Emission'!C116)</f>
        <v>0</v>
      </c>
      <c r="G86">
        <f>SUM('Yearly Emission'!D$108:'Yearly Emission'!D116)</f>
        <v>0</v>
      </c>
      <c r="H86">
        <f>SUM('Yearly Emission'!E$108:'Yearly Emission'!E116)</f>
        <v>0</v>
      </c>
      <c r="I86">
        <f>SUM('Yearly Emission'!F$108:'Yearly Emission'!F116)</f>
        <v>0</v>
      </c>
      <c r="J86">
        <f>SUM('Yearly Emission'!G$108:'Yearly Emission'!G116)</f>
        <v>0</v>
      </c>
      <c r="K86">
        <f>SUM('Yearly Emission'!H$108:'Yearly Emission'!H116)</f>
        <v>0</v>
      </c>
      <c r="L86">
        <f>SUM('Yearly Emission'!I$108:'Yearly Emission'!I116)</f>
        <v>0</v>
      </c>
      <c r="M86">
        <f>SUM('Yearly Emission'!J$108:'Yearly Emission'!J116)</f>
        <v>0</v>
      </c>
      <c r="N86">
        <f>SUM('Yearly Emission'!K$108:'Yearly Emission'!K116)</f>
        <v>0</v>
      </c>
      <c r="O86">
        <f>SUM('Yearly Emission'!L$108:'Yearly Emission'!L116)</f>
        <v>0</v>
      </c>
      <c r="P86">
        <f>SUM('Yearly Emission'!M$108:'Yearly Emission'!M116)</f>
        <v>0</v>
      </c>
      <c r="Q86">
        <f>SUM('Yearly Emission'!N$108:'Yearly Emission'!N116)</f>
        <v>0</v>
      </c>
      <c r="R86">
        <f>SUM('Yearly Emission'!O$108:'Yearly Emission'!O116)</f>
        <v>0</v>
      </c>
      <c r="S86">
        <f>SUM('Yearly Emission'!P$108:'Yearly Emission'!P116)</f>
        <v>0</v>
      </c>
      <c r="T86">
        <f>SUM('Yearly Emission'!Q$108:'Yearly Emission'!Q116)</f>
        <v>0</v>
      </c>
      <c r="V86">
        <f>SUM('Yearly Emission'!S$108:'Yearly Emission'!S116)</f>
        <v>851110634.17930424</v>
      </c>
      <c r="W86">
        <f>SUM('Yearly Emission'!T$108:'Yearly Emission'!T116)</f>
        <v>300876258.14962685</v>
      </c>
      <c r="X86">
        <f>SUM('Yearly Emission'!U$108:'Yearly Emission'!U116)</f>
        <v>111905217.41110715</v>
      </c>
      <c r="Y86">
        <f>SUM('Yearly Emission'!V$108:'Yearly Emission'!V116)</f>
        <v>47352138.115077168</v>
      </c>
      <c r="Z86">
        <f>SUM('Yearly Emission'!W$108:'Yearly Emission'!W116)</f>
        <v>521930852.00141466</v>
      </c>
      <c r="AA86">
        <f>SUM('Yearly Emission'!X$108:'Yearly Emission'!X116)</f>
        <v>14268898.025035394</v>
      </c>
      <c r="AB86">
        <f>SUM('Yearly Emission'!Y$108:'Yearly Emission'!Y116)</f>
        <v>35421888.978561416</v>
      </c>
      <c r="AC86">
        <f>SUM('Yearly Emission'!Z$108:'Yearly Emission'!Z116)</f>
        <v>106970567.92403446</v>
      </c>
      <c r="AD86">
        <f>SUM('Yearly Emission'!AA$108:'Yearly Emission'!AA116)</f>
        <v>591605088.5958581</v>
      </c>
      <c r="AE86">
        <f>SUM('Yearly Emission'!AB$108:'Yearly Emission'!AB116)</f>
        <v>68760578.645998716</v>
      </c>
      <c r="AF86">
        <f>SUM('Yearly Emission'!AC$108:'Yearly Emission'!AC116)</f>
        <v>83164252.091323659</v>
      </c>
      <c r="AG86">
        <f>SUM('Yearly Emission'!AD$108:'Yearly Emission'!AD116)</f>
        <v>14488186.609999198</v>
      </c>
      <c r="AH86">
        <f>SUM('Yearly Emission'!AE$108:'Yearly Emission'!AE116)</f>
        <v>41104098.534294471</v>
      </c>
      <c r="AI86">
        <f>SUM('Yearly Emission'!AF$108:'Yearly Emission'!AF116)</f>
        <v>30558802.230919048</v>
      </c>
      <c r="AJ86">
        <f>SUM('Yearly Emission'!AG$108:'Yearly Emission'!AG116)</f>
        <v>25951857.10020303</v>
      </c>
      <c r="AK86">
        <f>SUM('Yearly Emission'!AH$108:'Yearly Emission'!AH116)</f>
        <v>162067668.77120572</v>
      </c>
      <c r="AM86">
        <f>SUM('Yearly Emission'!AJ$108:'Yearly Emission'!AJ116)</f>
        <v>1702221268.3586104</v>
      </c>
      <c r="AN86">
        <f>SUM('Yearly Emission'!AK$108:'Yearly Emission'!AK116)</f>
        <v>601752516.29925382</v>
      </c>
      <c r="AO86">
        <f>SUM('Yearly Emission'!AL$108:'Yearly Emission'!AL116)</f>
        <v>205034842.30059659</v>
      </c>
      <c r="AP86">
        <f>SUM('Yearly Emission'!AM$108:'Yearly Emission'!AM116)</f>
        <v>94704276.230154201</v>
      </c>
      <c r="AQ86">
        <f>SUM('Yearly Emission'!AN$108:'Yearly Emission'!AN116)</f>
        <v>1043861704.0028284</v>
      </c>
      <c r="AR86">
        <f>SUM('Yearly Emission'!AO$108:'Yearly Emission'!AO116)</f>
        <v>28537796.050070796</v>
      </c>
      <c r="AS86">
        <f>SUM('Yearly Emission'!AP$108:'Yearly Emission'!AP116)</f>
        <v>70301615.146393836</v>
      </c>
      <c r="AT86">
        <f>SUM('Yearly Emission'!AQ$108:'Yearly Emission'!AQ116)</f>
        <v>213941135.84806877</v>
      </c>
      <c r="AU86">
        <f>SUM('Yearly Emission'!AR$108:'Yearly Emission'!AR116)</f>
        <v>1183210177.1917152</v>
      </c>
      <c r="AV86">
        <f>SUM('Yearly Emission'!AS$108:'Yearly Emission'!AS116)</f>
        <v>137521157.29199755</v>
      </c>
      <c r="AW86">
        <f>SUM('Yearly Emission'!AT$108:'Yearly Emission'!AT116)</f>
        <v>166328504.18264726</v>
      </c>
      <c r="AX86">
        <f>SUM('Yearly Emission'!AU$108:'Yearly Emission'!AU116)</f>
        <v>28976373.219998375</v>
      </c>
      <c r="AY86">
        <f>SUM('Yearly Emission'!AV$108:'Yearly Emission'!AV116)</f>
        <v>82208197.068588853</v>
      </c>
      <c r="AZ86">
        <f>SUM('Yearly Emission'!AW$108:'Yearly Emission'!AW116)</f>
        <v>61117604.461838052</v>
      </c>
      <c r="BA86">
        <f>SUM('Yearly Emission'!AX$108:'Yearly Emission'!AX116)</f>
        <v>51903714.200405985</v>
      </c>
      <c r="BB86">
        <f>SUM('Yearly Emission'!AY$108:'Yearly Emission'!AY116)</f>
        <v>324135337.54241127</v>
      </c>
      <c r="BD86">
        <f>SUM('Yearly Emission'!BA$108:'Yearly Emission'!BA116)</f>
        <v>2553331902.5379167</v>
      </c>
      <c r="BE86">
        <f>SUM('Yearly Emission'!BB$108:'Yearly Emission'!BB116)</f>
        <v>894166900.30921841</v>
      </c>
      <c r="BF86">
        <f>SUM('Yearly Emission'!BC$108:'Yearly Emission'!BC116)</f>
        <v>290353575.92719316</v>
      </c>
      <c r="BG86">
        <f>SUM('Yearly Emission'!BD$108:'Yearly Emission'!BD116)</f>
        <v>142056414.34523124</v>
      </c>
      <c r="BH86">
        <f>SUM('Yearly Emission'!BE$108:'Yearly Emission'!BE116)</f>
        <v>1565792556.0042417</v>
      </c>
      <c r="BI86">
        <f>SUM('Yearly Emission'!BF$108:'Yearly Emission'!BF116)</f>
        <v>42806694.075106196</v>
      </c>
      <c r="BJ86">
        <f>SUM('Yearly Emission'!BG$108:'Yearly Emission'!BG116)</f>
        <v>96896532.010263532</v>
      </c>
      <c r="BK86">
        <f>SUM('Yearly Emission'!BH$108:'Yearly Emission'!BH116)</f>
        <v>320911703.77210361</v>
      </c>
      <c r="BL86">
        <f>SUM('Yearly Emission'!BI$108:'Yearly Emission'!BI116)</f>
        <v>1774815265.787575</v>
      </c>
      <c r="BM86">
        <f>SUM('Yearly Emission'!BJ$108:'Yearly Emission'!BJ116)</f>
        <v>206281735.93799603</v>
      </c>
      <c r="BN86">
        <f>SUM('Yearly Emission'!BK$108:'Yearly Emission'!BK116)</f>
        <v>249492756.27397102</v>
      </c>
      <c r="BO86">
        <f>SUM('Yearly Emission'!BL$108:'Yearly Emission'!BL116)</f>
        <v>43464559.829997599</v>
      </c>
      <c r="BP86">
        <f>SUM('Yearly Emission'!BM$108:'Yearly Emission'!BM116)</f>
        <v>123312295.60288349</v>
      </c>
      <c r="BQ86">
        <f>SUM('Yearly Emission'!BN$108:'Yearly Emission'!BN116)</f>
        <v>91676406.69275713</v>
      </c>
      <c r="BR86">
        <f>SUM('Yearly Emission'!BO$108:'Yearly Emission'!BO116)</f>
        <v>77855571.300609037</v>
      </c>
      <c r="BS86">
        <f>SUM('Yearly Emission'!BP$108:'Yearly Emission'!BP116)</f>
        <v>486203006.31361717</v>
      </c>
      <c r="BU86">
        <f>SUM('Yearly Emission'!BR$108:'Yearly Emission'!BR116)</f>
        <v>3279258473.1527071</v>
      </c>
      <c r="BV86">
        <f>SUM('Yearly Emission'!BS$108:'Yearly Emission'!BS116)</f>
        <v>1131180448.7655842</v>
      </c>
      <c r="BW86">
        <f>SUM('Yearly Emission'!BT$108:'Yearly Emission'!BT116)</f>
        <v>358676707.04664099</v>
      </c>
      <c r="BX86">
        <f>SUM('Yearly Emission'!BU$108:'Yearly Emission'!BU116)</f>
        <v>186514409.48772123</v>
      </c>
      <c r="BY86">
        <f>SUM('Yearly Emission'!BV$108:'Yearly Emission'!BV116)</f>
        <v>2087723408.0056572</v>
      </c>
      <c r="BZ86">
        <f>SUM('Yearly Emission'!BW$108:'Yearly Emission'!BW116)</f>
        <v>57075592.10014157</v>
      </c>
      <c r="CA86">
        <f>SUM('Yearly Emission'!BX$108:'Yearly Emission'!BX116)</f>
        <v>121528723.94932346</v>
      </c>
      <c r="CB86">
        <f>SUM('Yearly Emission'!BY$108:'Yearly Emission'!BY116)</f>
        <v>427882271.69613791</v>
      </c>
      <c r="CC86">
        <f>SUM('Yearly Emission'!BZ$108:'Yearly Emission'!BZ116)</f>
        <v>2366420354.3834314</v>
      </c>
      <c r="CD86">
        <f>SUM('Yearly Emission'!CA$108:'Yearly Emission'!CA116)</f>
        <v>275042314.5839951</v>
      </c>
      <c r="CE86">
        <f>SUM('Yearly Emission'!CB$108:'Yearly Emission'!CB116)</f>
        <v>332657008.36529446</v>
      </c>
      <c r="CF86">
        <f>SUM('Yearly Emission'!CC$108:'Yearly Emission'!CC116)</f>
        <v>57952746.439996645</v>
      </c>
      <c r="CG86">
        <f>SUM('Yearly Emission'!CD$108:'Yearly Emission'!CD116)</f>
        <v>164416394.13717782</v>
      </c>
      <c r="CH86">
        <f>SUM('Yearly Emission'!CE$108:'Yearly Emission'!CE116)</f>
        <v>122235208.92367607</v>
      </c>
      <c r="CI86">
        <f>SUM('Yearly Emission'!CF$108:'Yearly Emission'!CF116)</f>
        <v>103807428.40081191</v>
      </c>
      <c r="CJ86">
        <f>SUM('Yearly Emission'!CG$108:'Yearly Emission'!CG116)</f>
        <v>648270675.08482265</v>
      </c>
      <c r="CM86">
        <f>SUM('Yearly Emission'!CJ$108:'Yearly Emission'!CJ116)</f>
        <v>18279</v>
      </c>
      <c r="CN86">
        <f>SUM('Yearly Emission'!CK$108:'Yearly Emission'!CK116)</f>
        <v>0</v>
      </c>
      <c r="CO86">
        <f>SUM('Yearly Emission'!CL$108:'Yearly Emission'!CL116)</f>
        <v>0</v>
      </c>
      <c r="CP86">
        <f>SUM('Yearly Emission'!CM$108:'Yearly Emission'!CM116)</f>
        <v>0</v>
      </c>
      <c r="CQ86">
        <f>SUM('Yearly Emission'!CN$108:'Yearly Emission'!CN116)</f>
        <v>0</v>
      </c>
      <c r="CR86">
        <f>SUM('Yearly Emission'!CO$108:'Yearly Emission'!CO116)</f>
        <v>0</v>
      </c>
      <c r="CS86">
        <f>SUM('Yearly Emission'!CP$108:'Yearly Emission'!CP116)</f>
        <v>0</v>
      </c>
      <c r="CT86">
        <f>SUM('Yearly Emission'!CQ$108:'Yearly Emission'!CQ116)</f>
        <v>0</v>
      </c>
      <c r="CU86">
        <f>SUM('Yearly Emission'!CR$108:'Yearly Emission'!CR116)</f>
        <v>0</v>
      </c>
      <c r="CV86">
        <f>SUM('Yearly Emission'!CS$108:'Yearly Emission'!CS116)</f>
        <v>0</v>
      </c>
      <c r="CW86">
        <f>SUM('Yearly Emission'!CT$108:'Yearly Emission'!CT116)</f>
        <v>0</v>
      </c>
      <c r="CX86">
        <f>SUM('Yearly Emission'!CU$108:'Yearly Emission'!CU116)</f>
        <v>0</v>
      </c>
      <c r="CY86">
        <f>SUM('Yearly Emission'!CV$108:'Yearly Emission'!CV116)</f>
        <v>0</v>
      </c>
      <c r="CZ86">
        <f>SUM('Yearly Emission'!CW$108:'Yearly Emission'!CW116)</f>
        <v>0</v>
      </c>
      <c r="DA86">
        <f>SUM('Yearly Emission'!CX$108:'Yearly Emission'!CX116)</f>
        <v>0</v>
      </c>
      <c r="DB86">
        <f>SUM('Yearly Emission'!CY$108:'Yearly Emission'!CY116)</f>
        <v>0</v>
      </c>
      <c r="DC86">
        <f>SUM('Yearly Emission'!CZ$108:'Yearly Emission'!CZ116)</f>
        <v>0</v>
      </c>
      <c r="DE86">
        <f>SUM('Yearly Emission'!DB$108:'Yearly Emission'!DB116)</f>
        <v>1242818268.9937611</v>
      </c>
      <c r="DF86">
        <f>SUM('Yearly Emission'!DC$108:'Yearly Emission'!DC116)</f>
        <v>440285681.76164228</v>
      </c>
      <c r="DG86">
        <f>SUM('Yearly Emission'!DD$108:'Yearly Emission'!DD116)</f>
        <v>181896822.19833893</v>
      </c>
      <c r="DH86">
        <f>SUM('Yearly Emission'!DE$108:'Yearly Emission'!DE116)</f>
        <v>60951444.408422768</v>
      </c>
      <c r="DI86">
        <f>SUM('Yearly Emission'!DF$108:'Yearly Emission'!DF116)</f>
        <v>649699480.55675936</v>
      </c>
      <c r="DJ86">
        <f>SUM('Yearly Emission'!DG$108:'Yearly Emission'!DG116)</f>
        <v>24495046.034584895</v>
      </c>
      <c r="DK86">
        <f>SUM('Yearly Emission'!DH$108:'Yearly Emission'!DH116)</f>
        <v>53191906.915044181</v>
      </c>
      <c r="DL86">
        <f>SUM('Yearly Emission'!DI$108:'Yearly Emission'!DI116)</f>
        <v>175179013.70086285</v>
      </c>
      <c r="DM86">
        <f>SUM('Yearly Emission'!DJ$108:'Yearly Emission'!DJ116)</f>
        <v>763002230.9384172</v>
      </c>
      <c r="DN86">
        <f>SUM('Yearly Emission'!DK$108:'Yearly Emission'!DK116)</f>
        <v>104387741.88771559</v>
      </c>
      <c r="DO86">
        <f>SUM('Yearly Emission'!DL$108:'Yearly Emission'!DL116)</f>
        <v>210784541.93860325</v>
      </c>
      <c r="DP86">
        <f>SUM('Yearly Emission'!DM$108:'Yearly Emission'!DM116)</f>
        <v>23822576.736188926</v>
      </c>
      <c r="DQ86">
        <f>SUM('Yearly Emission'!DN$108:'Yearly Emission'!DN116)</f>
        <v>66996349.631563097</v>
      </c>
      <c r="DR86">
        <f>SUM('Yearly Emission'!DO$108:'Yearly Emission'!DO116)</f>
        <v>112592372.05686986</v>
      </c>
      <c r="DS86">
        <f>SUM('Yearly Emission'!DP$108:'Yearly Emission'!DP116)</f>
        <v>52820183.912449464</v>
      </c>
      <c r="DT86">
        <f>SUM('Yearly Emission'!DQ$108:'Yearly Emission'!DQ116)</f>
        <v>257940245.06424507</v>
      </c>
      <c r="DV86">
        <f>SUM('Yearly Emission'!DS$108:'Yearly Emission'!DS116)</f>
        <v>2485636537.9875231</v>
      </c>
      <c r="DW86">
        <f>SUM('Yearly Emission'!DT$108:'Yearly Emission'!DT116)</f>
        <v>750204993.07056284</v>
      </c>
      <c r="DX86">
        <f>SUM('Yearly Emission'!DU$108:'Yearly Emission'!DU116)</f>
        <v>316704269.20035088</v>
      </c>
      <c r="DY86">
        <f>SUM('Yearly Emission'!DV$108:'Yearly Emission'!DV116)</f>
        <v>121902888.81684548</v>
      </c>
      <c r="DZ86">
        <f>SUM('Yearly Emission'!DW$108:'Yearly Emission'!DW116)</f>
        <v>1299398961.1135185</v>
      </c>
      <c r="EA86">
        <f>SUM('Yearly Emission'!DX$108:'Yearly Emission'!DX116)</f>
        <v>48990092.069169782</v>
      </c>
      <c r="EB86">
        <f>SUM('Yearly Emission'!DY$108:'Yearly Emission'!DY116)</f>
        <v>101140874.69550499</v>
      </c>
      <c r="EC86">
        <f>SUM('Yearly Emission'!DZ$108:'Yearly Emission'!DZ116)</f>
        <v>350358027.40172595</v>
      </c>
      <c r="ED86">
        <f>SUM('Yearly Emission'!EA$108:'Yearly Emission'!EA116)</f>
        <v>1526004461.8768353</v>
      </c>
      <c r="EE86">
        <f>SUM('Yearly Emission'!EB$108:'Yearly Emission'!EB116)</f>
        <v>208775483.7754311</v>
      </c>
      <c r="EF86">
        <f>SUM('Yearly Emission'!EC$108:'Yearly Emission'!EC116)</f>
        <v>421569083.87720561</v>
      </c>
      <c r="EG86">
        <f>SUM('Yearly Emission'!ED$108:'Yearly Emission'!ED116)</f>
        <v>47645153.472377904</v>
      </c>
      <c r="EH86">
        <f>SUM('Yearly Emission'!EE$108:'Yearly Emission'!EE116)</f>
        <v>128728227.26900868</v>
      </c>
      <c r="EI86">
        <f>SUM('Yearly Emission'!EF$108:'Yearly Emission'!EF116)</f>
        <v>225184744.11374015</v>
      </c>
      <c r="EJ86">
        <f>SUM('Yearly Emission'!EG$108:'Yearly Emission'!EG116)</f>
        <v>105640367.82489869</v>
      </c>
      <c r="EK86">
        <f>SUM('Yearly Emission'!EH$108:'Yearly Emission'!EH116)</f>
        <v>515880490.12848949</v>
      </c>
      <c r="EM86">
        <f>SUM('Yearly Emission'!EJ$108:'Yearly Emission'!EJ116)</f>
        <v>3389140573.6567636</v>
      </c>
      <c r="EN86">
        <f>SUM('Yearly Emission'!EK$108:'Yearly Emission'!EK116)</f>
        <v>860924734.08487749</v>
      </c>
      <c r="EO86">
        <f>SUM('Yearly Emission'!EL$108:'Yearly Emission'!EL116)</f>
        <v>451511716.20236158</v>
      </c>
      <c r="EP86">
        <f>SUM('Yearly Emission'!EM$108:'Yearly Emission'!EM116)</f>
        <v>178566090.33914378</v>
      </c>
      <c r="EQ86">
        <f>SUM('Yearly Emission'!EN$108:'Yearly Emission'!EN116)</f>
        <v>1949098441.6702785</v>
      </c>
      <c r="ER86">
        <f>SUM('Yearly Emission'!EO$108:'Yearly Emission'!EO116)</f>
        <v>73485138.10375458</v>
      </c>
      <c r="ES86">
        <f>SUM('Yearly Emission'!EP$108:'Yearly Emission'!EP116)</f>
        <v>139458248.52493799</v>
      </c>
      <c r="ET86">
        <f>SUM('Yearly Emission'!EQ$108:'Yearly Emission'!EQ116)</f>
        <v>525537041.10258865</v>
      </c>
      <c r="EU86">
        <f>SUM('Yearly Emission'!ER$108:'Yearly Emission'!ER116)</f>
        <v>2289006692.8152542</v>
      </c>
      <c r="EV86">
        <f>SUM('Yearly Emission'!ES$108:'Yearly Emission'!ES116)</f>
        <v>313163225.66314697</v>
      </c>
      <c r="EW86">
        <f>SUM('Yearly Emission'!ET$108:'Yearly Emission'!ET116)</f>
        <v>632353625.8158083</v>
      </c>
      <c r="EX86">
        <f>SUM('Yearly Emission'!EU$108:'Yearly Emission'!EU116)</f>
        <v>71467730.208566755</v>
      </c>
      <c r="EY86">
        <f>SUM('Yearly Emission'!EV$108:'Yearly Emission'!EV116)</f>
        <v>176553742.19174376</v>
      </c>
      <c r="EZ86">
        <f>SUM('Yearly Emission'!EW$108:'Yearly Emission'!EW116)</f>
        <v>337777116.17061019</v>
      </c>
      <c r="FA86">
        <f>SUM('Yearly Emission'!EX$108:'Yearly Emission'!EX116)</f>
        <v>158460551.73734844</v>
      </c>
      <c r="FB86">
        <f>SUM('Yearly Emission'!EY$108:'Yearly Emission'!EY116)</f>
        <v>773820735.19273424</v>
      </c>
      <c r="FD86">
        <f>SUM('Yearly Emission'!FA$108:'Yearly Emission'!FA116)</f>
        <v>4029361455.2275362</v>
      </c>
      <c r="FE86">
        <f>SUM('Yearly Emission'!FB$108:'Yearly Emission'!FB116)</f>
        <v>966223185.72665834</v>
      </c>
      <c r="FF86">
        <f>SUM('Yearly Emission'!FC$108:'Yearly Emission'!FC116)</f>
        <v>557340406.12159979</v>
      </c>
      <c r="FG86">
        <f>SUM('Yearly Emission'!FD$108:'Yearly Emission'!FD116)</f>
        <v>221680080.7295104</v>
      </c>
      <c r="FH86">
        <f>SUM('Yearly Emission'!FE$108:'Yearly Emission'!FE116)</f>
        <v>2598797922.2270408</v>
      </c>
      <c r="FI86">
        <f>SUM('Yearly Emission'!FF$108:'Yearly Emission'!FF116)</f>
        <v>97980184.13833946</v>
      </c>
      <c r="FJ86">
        <f>SUM('Yearly Emission'!FG$108:'Yearly Emission'!FG116)</f>
        <v>167764982.76036039</v>
      </c>
      <c r="FK86">
        <f>SUM('Yearly Emission'!FH$108:'Yearly Emission'!FH116)</f>
        <v>667418547.70924997</v>
      </c>
      <c r="FL86">
        <f>SUM('Yearly Emission'!FI$108:'Yearly Emission'!FI116)</f>
        <v>3052008923.7536688</v>
      </c>
      <c r="FM86">
        <f>SUM('Yearly Emission'!FJ$108:'Yearly Emission'!FJ116)</f>
        <v>410592903.23105359</v>
      </c>
      <c r="FN86">
        <f>SUM('Yearly Emission'!FK$108:'Yearly Emission'!FK116)</f>
        <v>843138167.75441241</v>
      </c>
      <c r="FO86">
        <f>SUM('Yearly Emission'!FL$108:'Yearly Emission'!FL116)</f>
        <v>91096178.249400318</v>
      </c>
      <c r="FP86">
        <f>SUM('Yearly Emission'!FM$108:'Yearly Emission'!FM116)</f>
        <v>218315310.98470432</v>
      </c>
      <c r="FQ86">
        <f>SUM('Yearly Emission'!FN$108:'Yearly Emission'!FN116)</f>
        <v>450369488.22748029</v>
      </c>
      <c r="FR86">
        <f>SUM('Yearly Emission'!FO$108:'Yearly Emission'!FO116)</f>
        <v>211280735.64979768</v>
      </c>
      <c r="FS86">
        <f>SUM('Yearly Emission'!FP$108:'Yearly Emission'!FP116)</f>
        <v>1031760980.2569801</v>
      </c>
      <c r="FV86">
        <f>SUM('Yearly Emission'!FS$108:'Yearly Emission'!FS116)</f>
        <v>18279</v>
      </c>
      <c r="FW86">
        <f>SUM('Yearly Emission'!FT$108:'Yearly Emission'!FT116)</f>
        <v>0</v>
      </c>
      <c r="FX86">
        <f>SUM('Yearly Emission'!FU$108:'Yearly Emission'!FU116)</f>
        <v>0</v>
      </c>
      <c r="FY86">
        <f>SUM('Yearly Emission'!FV$108:'Yearly Emission'!FV116)</f>
        <v>0</v>
      </c>
      <c r="FZ86">
        <f>SUM('Yearly Emission'!FW$108:'Yearly Emission'!FW116)</f>
        <v>0</v>
      </c>
      <c r="GA86">
        <f>SUM('Yearly Emission'!FX$108:'Yearly Emission'!FX116)</f>
        <v>0</v>
      </c>
      <c r="GB86">
        <f>SUM('Yearly Emission'!FY$108:'Yearly Emission'!FY116)</f>
        <v>0</v>
      </c>
      <c r="GC86">
        <f>SUM('Yearly Emission'!FZ$108:'Yearly Emission'!FZ116)</f>
        <v>0</v>
      </c>
      <c r="GD86">
        <f>SUM('Yearly Emission'!GA$108:'Yearly Emission'!GA116)</f>
        <v>0</v>
      </c>
      <c r="GE86">
        <f>SUM('Yearly Emission'!GB$108:'Yearly Emission'!GB116)</f>
        <v>0</v>
      </c>
      <c r="GF86">
        <f>SUM('Yearly Emission'!GC$108:'Yearly Emission'!GC116)</f>
        <v>0</v>
      </c>
      <c r="GG86">
        <f>SUM('Yearly Emission'!GD$108:'Yearly Emission'!GD116)</f>
        <v>0</v>
      </c>
      <c r="GH86">
        <f>SUM('Yearly Emission'!GE$108:'Yearly Emission'!GE116)</f>
        <v>0</v>
      </c>
      <c r="GI86">
        <f>SUM('Yearly Emission'!GF$108:'Yearly Emission'!GF116)</f>
        <v>0</v>
      </c>
      <c r="GJ86">
        <f>SUM('Yearly Emission'!GG$108:'Yearly Emission'!GG116)</f>
        <v>0</v>
      </c>
      <c r="GK86">
        <f>SUM('Yearly Emission'!GH$108:'Yearly Emission'!GH116)</f>
        <v>0</v>
      </c>
      <c r="GL86">
        <f>SUM('Yearly Emission'!GI$108:'Yearly Emission'!GI116)</f>
        <v>0</v>
      </c>
      <c r="GN86">
        <f>SUM('Yearly Emission'!GK$108:'Yearly Emission'!GK116)</f>
        <v>1249956152.5359981</v>
      </c>
      <c r="GO86">
        <f>SUM('Yearly Emission'!GL$108:'Yearly Emission'!GL116)</f>
        <v>441491380.07226425</v>
      </c>
      <c r="GP86">
        <f>SUM('Yearly Emission'!GM$108:'Yearly Emission'!GM116)</f>
        <v>188434505.26032615</v>
      </c>
      <c r="GQ86">
        <f>SUM('Yearly Emission'!GN$108:'Yearly Emission'!GN116)</f>
        <v>78871974.48540242</v>
      </c>
      <c r="GR86">
        <f>SUM('Yearly Emission'!GO$108:'Yearly Emission'!GO116)</f>
        <v>511266998.64765644</v>
      </c>
      <c r="GS86">
        <f>SUM('Yearly Emission'!GP$108:'Yearly Emission'!GP116)</f>
        <v>15698649.202232562</v>
      </c>
      <c r="GT86">
        <f>SUM('Yearly Emission'!GQ$108:'Yearly Emission'!GQ116)</f>
        <v>48929283.6202427</v>
      </c>
      <c r="GU86">
        <f>SUM('Yearly Emission'!GR$108:'Yearly Emission'!GR116)</f>
        <v>368576839.3205297</v>
      </c>
      <c r="GV86">
        <f>SUM('Yearly Emission'!GS$108:'Yearly Emission'!GS116)</f>
        <v>1154425351.3896093</v>
      </c>
      <c r="GW86">
        <f>SUM('Yearly Emission'!GT$108:'Yearly Emission'!GT116)</f>
        <v>143404920.33156306</v>
      </c>
      <c r="GX86">
        <f>SUM('Yearly Emission'!GU$108:'Yearly Emission'!GU116)</f>
        <v>254578641.67704511</v>
      </c>
      <c r="GY86">
        <f>SUM('Yearly Emission'!GV$108:'Yearly Emission'!GV116)</f>
        <v>30450410.287408672</v>
      </c>
      <c r="GZ86">
        <f>SUM('Yearly Emission'!GW$108:'Yearly Emission'!GW116)</f>
        <v>53934160.574700698</v>
      </c>
      <c r="HA86">
        <f>SUM('Yearly Emission'!GX$108:'Yearly Emission'!GX116)</f>
        <v>118566873.64586514</v>
      </c>
      <c r="HB86">
        <f>SUM('Yearly Emission'!GY$108:'Yearly Emission'!GY116)</f>
        <v>65233696.440900505</v>
      </c>
      <c r="HC86">
        <f>SUM('Yearly Emission'!GZ$108:'Yearly Emission'!GZ116)</f>
        <v>362671079.60995257</v>
      </c>
      <c r="HE86">
        <f>SUM('Yearly Emission'!HB$108:'Yearly Emission'!HB116)</f>
        <v>2499912305.0719953</v>
      </c>
      <c r="HF86">
        <f>SUM('Yearly Emission'!HC$108:'Yearly Emission'!HC116)</f>
        <v>882910257.25741291</v>
      </c>
      <c r="HG86">
        <f>SUM('Yearly Emission'!HD$108:'Yearly Emission'!HD116)</f>
        <v>309919887.07053864</v>
      </c>
      <c r="HH86">
        <f>SUM('Yearly Emission'!HE$108:'Yearly Emission'!HE116)</f>
        <v>154801123.839816</v>
      </c>
      <c r="HI86">
        <f>SUM('Yearly Emission'!HF$108:'Yearly Emission'!HF116)</f>
        <v>1022533997.2953124</v>
      </c>
      <c r="HJ86">
        <f>SUM('Yearly Emission'!HG$108:'Yearly Emission'!HG116)</f>
        <v>31397298.404465064</v>
      </c>
      <c r="HK86">
        <f>SUM('Yearly Emission'!HH$108:'Yearly Emission'!HH116)</f>
        <v>97858567.240485519</v>
      </c>
      <c r="HL86">
        <f>SUM('Yearly Emission'!HI$108:'Yearly Emission'!HI116)</f>
        <v>737153678.64106047</v>
      </c>
      <c r="HM86">
        <f>SUM('Yearly Emission'!HJ$108:'Yearly Emission'!HJ116)</f>
        <v>2308850702.7792192</v>
      </c>
      <c r="HN86">
        <f>SUM('Yearly Emission'!HK$108:'Yearly Emission'!HK116)</f>
        <v>286809840.66312611</v>
      </c>
      <c r="HO86">
        <f>SUM('Yearly Emission'!HL$108:'Yearly Emission'!HL116)</f>
        <v>509157283.35409033</v>
      </c>
      <c r="HP86">
        <f>SUM('Yearly Emission'!HM$108:'Yearly Emission'!HM116)</f>
        <v>60900820.574817374</v>
      </c>
      <c r="HQ86">
        <f>SUM('Yearly Emission'!HN$108:'Yearly Emission'!HN116)</f>
        <v>107868321.1494014</v>
      </c>
      <c r="HR86">
        <f>SUM('Yearly Emission'!HO$108:'Yearly Emission'!HO116)</f>
        <v>237133747.29173002</v>
      </c>
      <c r="HS86">
        <f>SUM('Yearly Emission'!HP$108:'Yearly Emission'!HP116)</f>
        <v>130467392.88180116</v>
      </c>
      <c r="HT86">
        <f>SUM('Yearly Emission'!HQ$108:'Yearly Emission'!HQ116)</f>
        <v>725342159.21990561</v>
      </c>
      <c r="HV86">
        <f>SUM('Yearly Emission'!HS$108:'Yearly Emission'!HS116)</f>
        <v>3701135440.0295296</v>
      </c>
      <c r="HW86">
        <f>SUM('Yearly Emission'!HT$108:'Yearly Emission'!HT116)</f>
        <v>1240439979.7664044</v>
      </c>
      <c r="HX86">
        <f>SUM('Yearly Emission'!HU$108:'Yearly Emission'!HU116)</f>
        <v>398985164.53347647</v>
      </c>
      <c r="HY86">
        <f>SUM('Yearly Emission'!HV$108:'Yearly Emission'!HV116)</f>
        <v>209855997.94738859</v>
      </c>
      <c r="HZ86">
        <f>SUM('Yearly Emission'!HW$108:'Yearly Emission'!HW116)</f>
        <v>1533800995.9429698</v>
      </c>
      <c r="IA86">
        <f>SUM('Yearly Emission'!HX$108:'Yearly Emission'!HX116)</f>
        <v>44718525.179547913</v>
      </c>
      <c r="IB86">
        <f>SUM('Yearly Emission'!HY$108:'Yearly Emission'!HY116)</f>
        <v>130193757.59748118</v>
      </c>
      <c r="IC86">
        <f>SUM('Yearly Emission'!HZ$108:'Yearly Emission'!HZ116)</f>
        <v>1052479747.4002625</v>
      </c>
      <c r="ID86">
        <f>SUM('Yearly Emission'!IA$108:'Yearly Emission'!IA116)</f>
        <v>3463276054.1688194</v>
      </c>
      <c r="IE86">
        <f>SUM('Yearly Emission'!IB$108:'Yearly Emission'!IB116)</f>
        <v>430214760.99468839</v>
      </c>
      <c r="IF86">
        <f>SUM('Yearly Emission'!IC$108:'Yearly Emission'!IC116)</f>
        <v>688036135.58799863</v>
      </c>
      <c r="IG86">
        <f>SUM('Yearly Emission'!ID$108:'Yearly Emission'!ID116)</f>
        <v>91351230.862226084</v>
      </c>
      <c r="IH86">
        <f>SUM('Yearly Emission'!IE$108:'Yearly Emission'!IE116)</f>
        <v>161802481.72410208</v>
      </c>
      <c r="II86">
        <f>SUM('Yearly Emission'!IF$108:'Yearly Emission'!IF116)</f>
        <v>355700620.93759429</v>
      </c>
      <c r="IJ86">
        <f>SUM('Yearly Emission'!IG$108:'Yearly Emission'!IG116)</f>
        <v>195701089.32270101</v>
      </c>
      <c r="IK86">
        <f>SUM('Yearly Emission'!IH$108:'Yearly Emission'!IH116)</f>
        <v>1088013238.8298578</v>
      </c>
      <c r="IM86">
        <f>SUM('Yearly Emission'!IJ$108:'Yearly Emission'!IJ116)</f>
        <v>4557825015.0755978</v>
      </c>
      <c r="IN86">
        <f>SUM('Yearly Emission'!IK$108:'Yearly Emission'!IK116)</f>
        <v>1504824598.3861074</v>
      </c>
      <c r="IO86">
        <f>SUM('Yearly Emission'!IL$108:'Yearly Emission'!IL116)</f>
        <v>484882720.36927557</v>
      </c>
      <c r="IP86">
        <f>SUM('Yearly Emission'!IM$108:'Yearly Emission'!IM116)</f>
        <v>246955539.66572672</v>
      </c>
      <c r="IQ86">
        <f>SUM('Yearly Emission'!IN$108:'Yearly Emission'!IN116)</f>
        <v>1941719663.8642635</v>
      </c>
      <c r="IR86">
        <f>SUM('Yearly Emission'!IO$108:'Yearly Emission'!IO116)</f>
        <v>55447791.084258005</v>
      </c>
      <c r="IS86">
        <f>SUM('Yearly Emission'!IP$108:'Yearly Emission'!IP116)</f>
        <v>152650752.84362355</v>
      </c>
      <c r="IT86">
        <f>SUM('Yearly Emission'!IQ$108:'Yearly Emission'!IQ116)</f>
        <v>1265788655.1097903</v>
      </c>
      <c r="IU86">
        <f>SUM('Yearly Emission'!IR$108:'Yearly Emission'!IR116)</f>
        <v>4335245680.3940983</v>
      </c>
      <c r="IV86">
        <f>SUM('Yearly Emission'!IS$108:'Yearly Emission'!IS116)</f>
        <v>573619681.32625139</v>
      </c>
      <c r="IW86">
        <f>SUM('Yearly Emission'!IT$108:'Yearly Emission'!IT116)</f>
        <v>805164333.03359497</v>
      </c>
      <c r="IX86">
        <f>SUM('Yearly Emission'!IU$108:'Yearly Emission'!IU116)</f>
        <v>121801641.14963487</v>
      </c>
      <c r="IY86">
        <f>SUM('Yearly Emission'!IV$108:'Yearly Emission'!IV116)</f>
        <v>202024175.00390685</v>
      </c>
      <c r="IZ86">
        <f>SUM('Yearly Emission'!IW$108:'Yearly Emission'!IW116)</f>
        <v>474267494.58346015</v>
      </c>
      <c r="JA86">
        <f>SUM('Yearly Emission'!IX$108:'Yearly Emission'!IX116)</f>
        <v>260934785.76360196</v>
      </c>
      <c r="JB86">
        <f>SUM('Yearly Emission'!IY$108:'Yearly Emission'!IY116)</f>
        <v>1424947429.288177</v>
      </c>
    </row>
    <row r="87" spans="1:262" x14ac:dyDescent="0.25">
      <c r="D87">
        <v>2036</v>
      </c>
      <c r="E87">
        <f>SUM('Yearly Emission'!B$109:'Yearly Emission'!B117)</f>
        <v>0</v>
      </c>
      <c r="F87">
        <f>SUM('Yearly Emission'!C$109:'Yearly Emission'!C117)</f>
        <v>0</v>
      </c>
      <c r="G87">
        <f>SUM('Yearly Emission'!D$109:'Yearly Emission'!D117)</f>
        <v>0</v>
      </c>
      <c r="H87">
        <f>SUM('Yearly Emission'!E$109:'Yearly Emission'!E117)</f>
        <v>0</v>
      </c>
      <c r="I87">
        <f>SUM('Yearly Emission'!F$109:'Yearly Emission'!F117)</f>
        <v>0</v>
      </c>
      <c r="J87">
        <f>SUM('Yearly Emission'!G$109:'Yearly Emission'!G117)</f>
        <v>0</v>
      </c>
      <c r="K87">
        <f>SUM('Yearly Emission'!H$109:'Yearly Emission'!H117)</f>
        <v>0</v>
      </c>
      <c r="L87">
        <f>SUM('Yearly Emission'!I$109:'Yearly Emission'!I117)</f>
        <v>0</v>
      </c>
      <c r="M87">
        <f>SUM('Yearly Emission'!J$109:'Yearly Emission'!J117)</f>
        <v>0</v>
      </c>
      <c r="N87">
        <f>SUM('Yearly Emission'!K$109:'Yearly Emission'!K117)</f>
        <v>0</v>
      </c>
      <c r="O87">
        <f>SUM('Yearly Emission'!L$109:'Yearly Emission'!L117)</f>
        <v>0</v>
      </c>
      <c r="P87">
        <f>SUM('Yearly Emission'!M$109:'Yearly Emission'!M117)</f>
        <v>0</v>
      </c>
      <c r="Q87">
        <f>SUM('Yearly Emission'!N$109:'Yearly Emission'!N117)</f>
        <v>0</v>
      </c>
      <c r="R87">
        <f>SUM('Yearly Emission'!O$109:'Yearly Emission'!O117)</f>
        <v>0</v>
      </c>
      <c r="S87">
        <f>SUM('Yearly Emission'!P$109:'Yearly Emission'!P117)</f>
        <v>0</v>
      </c>
      <c r="T87">
        <f>SUM('Yearly Emission'!Q$109:'Yearly Emission'!Q117)</f>
        <v>0</v>
      </c>
      <c r="V87">
        <f>SUM('Yearly Emission'!S$109:'Yearly Emission'!S117)</f>
        <v>1124037535.5499561</v>
      </c>
      <c r="W87">
        <f>SUM('Yearly Emission'!T$109:'Yearly Emission'!T117)</f>
        <v>396966813.18980652</v>
      </c>
      <c r="X87">
        <f>SUM('Yearly Emission'!U$109:'Yearly Emission'!U117)</f>
        <v>111905217.41110715</v>
      </c>
      <c r="Y87">
        <f>SUM('Yearly Emission'!V$109:'Yearly Emission'!V117)</f>
        <v>63137255.613966323</v>
      </c>
      <c r="Z87">
        <f>SUM('Yearly Emission'!W$109:'Yearly Emission'!W117)</f>
        <v>716355378.05931032</v>
      </c>
      <c r="AA87">
        <f>SUM('Yearly Emission'!X$109:'Yearly Emission'!X117)</f>
        <v>20682713.711463489</v>
      </c>
      <c r="AB87">
        <f>SUM('Yearly Emission'!Y$109:'Yearly Emission'!Y117)</f>
        <v>46306391.296053283</v>
      </c>
      <c r="AC87">
        <f>SUM('Yearly Emission'!Z$109:'Yearly Emission'!Z117)</f>
        <v>146276044.43517208</v>
      </c>
      <c r="AD87">
        <f>SUM('Yearly Emission'!AA$109:'Yearly Emission'!AA117)</f>
        <v>828955344.93898821</v>
      </c>
      <c r="AE87">
        <f>SUM('Yearly Emission'!AB$109:'Yearly Emission'!AB117)</f>
        <v>97798084.03821373</v>
      </c>
      <c r="AF87">
        <f>SUM('Yearly Emission'!AC$109:'Yearly Emission'!AC117)</f>
        <v>119894107.35841385</v>
      </c>
      <c r="AG87">
        <f>SUM('Yearly Emission'!AD$109:'Yearly Emission'!AD117)</f>
        <v>20363590.515884925</v>
      </c>
      <c r="AH87">
        <f>SUM('Yearly Emission'!AE$109:'Yearly Emission'!AE117)</f>
        <v>57490442.346352324</v>
      </c>
      <c r="AI87">
        <f>SUM('Yearly Emission'!AF$109:'Yearly Emission'!AF117)</f>
        <v>47789905.757766597</v>
      </c>
      <c r="AJ87">
        <f>SUM('Yearly Emission'!AG$109:'Yearly Emission'!AG117)</f>
        <v>37446634.421980701</v>
      </c>
      <c r="AK87">
        <f>SUM('Yearly Emission'!AH$109:'Yearly Emission'!AH117)</f>
        <v>234639480.44286659</v>
      </c>
      <c r="AM87">
        <f>SUM('Yearly Emission'!AJ$109:'Yearly Emission'!AJ117)</f>
        <v>2248075071.099916</v>
      </c>
      <c r="AN87">
        <f>SUM('Yearly Emission'!AK$109:'Yearly Emission'!AK117)</f>
        <v>791739748.84512353</v>
      </c>
      <c r="AO87">
        <f>SUM('Yearly Emission'!AL$109:'Yearly Emission'!AL117)</f>
        <v>205034842.30059659</v>
      </c>
      <c r="AP87">
        <f>SUM('Yearly Emission'!AM$109:'Yearly Emission'!AM117)</f>
        <v>126274511.22793268</v>
      </c>
      <c r="AQ87">
        <f>SUM('Yearly Emission'!AN$109:'Yearly Emission'!AN117)</f>
        <v>1432710756.1186185</v>
      </c>
      <c r="AR87">
        <f>SUM('Yearly Emission'!AO$109:'Yearly Emission'!AO117)</f>
        <v>41365427.422926992</v>
      </c>
      <c r="AS87">
        <f>SUM('Yearly Emission'!AP$109:'Yearly Emission'!AP117)</f>
        <v>84644996.065601632</v>
      </c>
      <c r="AT87">
        <f>SUM('Yearly Emission'!AQ$109:'Yearly Emission'!AQ117)</f>
        <v>292552088.87034404</v>
      </c>
      <c r="AU87">
        <f>SUM('Yearly Emission'!AR$109:'Yearly Emission'!AR117)</f>
        <v>1657910689.8779755</v>
      </c>
      <c r="AV87">
        <f>SUM('Yearly Emission'!AS$109:'Yearly Emission'!AS117)</f>
        <v>195596168.07642773</v>
      </c>
      <c r="AW87">
        <f>SUM('Yearly Emission'!AT$109:'Yearly Emission'!AT117)</f>
        <v>239788214.71682763</v>
      </c>
      <c r="AX87">
        <f>SUM('Yearly Emission'!AU$109:'Yearly Emission'!AU117)</f>
        <v>40727181.031769842</v>
      </c>
      <c r="AY87">
        <f>SUM('Yearly Emission'!AV$109:'Yearly Emission'!AV117)</f>
        <v>114980884.69270469</v>
      </c>
      <c r="AZ87">
        <f>SUM('Yearly Emission'!AW$109:'Yearly Emission'!AW117)</f>
        <v>95579811.515533149</v>
      </c>
      <c r="BA87">
        <f>SUM('Yearly Emission'!AX$109:'Yearly Emission'!AX117)</f>
        <v>74893268.843961298</v>
      </c>
      <c r="BB87">
        <f>SUM('Yearly Emission'!AY$109:'Yearly Emission'!AY117)</f>
        <v>469278960.88573319</v>
      </c>
      <c r="BD87">
        <f>SUM('Yearly Emission'!BA$109:'Yearly Emission'!BA117)</f>
        <v>3134053208.2928085</v>
      </c>
      <c r="BE87">
        <f>SUM('Yearly Emission'!BB$109:'Yearly Emission'!BB117)</f>
        <v>1178043829.5062134</v>
      </c>
      <c r="BF87">
        <f>SUM('Yearly Emission'!BC$109:'Yearly Emission'!BC117)</f>
        <v>290353575.92719316</v>
      </c>
      <c r="BG87">
        <f>SUM('Yearly Emission'!BD$109:'Yearly Emission'!BD117)</f>
        <v>185698647.68783644</v>
      </c>
      <c r="BH87">
        <f>SUM('Yearly Emission'!BE$109:'Yearly Emission'!BE117)</f>
        <v>2149066134.1779289</v>
      </c>
      <c r="BI87">
        <f>SUM('Yearly Emission'!BF$109:'Yearly Emission'!BF117)</f>
        <v>62048141.134390369</v>
      </c>
      <c r="BJ87">
        <f>SUM('Yearly Emission'!BG$109:'Yearly Emission'!BG117)</f>
        <v>111280665.90079886</v>
      </c>
      <c r="BK87">
        <f>SUM('Yearly Emission'!BH$109:'Yearly Emission'!BH117)</f>
        <v>438828133.30551648</v>
      </c>
      <c r="BL87">
        <f>SUM('Yearly Emission'!BI$109:'Yearly Emission'!BI117)</f>
        <v>2486866034.8169651</v>
      </c>
      <c r="BM87">
        <f>SUM('Yearly Emission'!BJ$109:'Yearly Emission'!BJ117)</f>
        <v>293394252.11464125</v>
      </c>
      <c r="BN87">
        <f>SUM('Yearly Emission'!BK$109:'Yearly Emission'!BK117)</f>
        <v>359682322.07524157</v>
      </c>
      <c r="BO87">
        <f>SUM('Yearly Emission'!BL$109:'Yearly Emission'!BL117)</f>
        <v>61090771.547654696</v>
      </c>
      <c r="BP87">
        <f>SUM('Yearly Emission'!BM$109:'Yearly Emission'!BM117)</f>
        <v>172471327.03905731</v>
      </c>
      <c r="BQ87">
        <f>SUM('Yearly Emission'!BN$109:'Yearly Emission'!BN117)</f>
        <v>143369717.27329993</v>
      </c>
      <c r="BR87">
        <f>SUM('Yearly Emission'!BO$109:'Yearly Emission'!BO117)</f>
        <v>112339903.26594195</v>
      </c>
      <c r="BS87">
        <f>SUM('Yearly Emission'!BP$109:'Yearly Emission'!BP117)</f>
        <v>703918441.32859898</v>
      </c>
      <c r="BU87">
        <f>SUM('Yearly Emission'!BR$109:'Yearly Emission'!BR117)</f>
        <v>3860910877.4928346</v>
      </c>
      <c r="BV87">
        <f>SUM('Yearly Emission'!BS$109:'Yearly Emission'!BS117)</f>
        <v>1478995130.025363</v>
      </c>
      <c r="BW87">
        <f>SUM('Yearly Emission'!BT$109:'Yearly Emission'!BT117)</f>
        <v>358676707.04664099</v>
      </c>
      <c r="BX87">
        <f>SUM('Yearly Emission'!BU$109:'Yearly Emission'!BU117)</f>
        <v>230205845.48961288</v>
      </c>
      <c r="BY87">
        <f>SUM('Yearly Emission'!BV$109:'Yearly Emission'!BV117)</f>
        <v>2865421512.2372394</v>
      </c>
      <c r="BZ87">
        <f>SUM('Yearly Emission'!BW$109:'Yearly Emission'!BW117)</f>
        <v>82730854.845853895</v>
      </c>
      <c r="CA87">
        <f>SUM('Yearly Emission'!BX$109:'Yearly Emission'!BX117)</f>
        <v>135953039.88085157</v>
      </c>
      <c r="CB87">
        <f>SUM('Yearly Emission'!BY$109:'Yearly Emission'!BY117)</f>
        <v>585104177.74068832</v>
      </c>
      <c r="CC87">
        <f>SUM('Yearly Emission'!BZ$109:'Yearly Emission'!BZ117)</f>
        <v>3315821379.7559519</v>
      </c>
      <c r="CD87">
        <f>SUM('Yearly Emission'!CA$109:'Yearly Emission'!CA117)</f>
        <v>391192336.15285546</v>
      </c>
      <c r="CE87">
        <f>SUM('Yearly Emission'!CB$109:'Yearly Emission'!CB117)</f>
        <v>479576429.43365538</v>
      </c>
      <c r="CF87">
        <f>SUM('Yearly Emission'!CC$109:'Yearly Emission'!CC117)</f>
        <v>81454362.06353955</v>
      </c>
      <c r="CG87">
        <f>SUM('Yearly Emission'!CD$109:'Yearly Emission'!CD117)</f>
        <v>229961769.38540965</v>
      </c>
      <c r="CH87">
        <f>SUM('Yearly Emission'!CE$109:'Yearly Emission'!CE117)</f>
        <v>191159623.03106642</v>
      </c>
      <c r="CI87">
        <f>SUM('Yearly Emission'!CF$109:'Yearly Emission'!CF117)</f>
        <v>149786537.68792254</v>
      </c>
      <c r="CJ87">
        <f>SUM('Yearly Emission'!CG$109:'Yearly Emission'!CG117)</f>
        <v>938557921.77146614</v>
      </c>
      <c r="CM87">
        <f>SUM('Yearly Emission'!CJ$109:'Yearly Emission'!CJ117)</f>
        <v>18288</v>
      </c>
      <c r="CN87">
        <f>SUM('Yearly Emission'!CK$109:'Yearly Emission'!CK117)</f>
        <v>0</v>
      </c>
      <c r="CO87">
        <f>SUM('Yearly Emission'!CL$109:'Yearly Emission'!CL117)</f>
        <v>0</v>
      </c>
      <c r="CP87">
        <f>SUM('Yearly Emission'!CM$109:'Yearly Emission'!CM117)</f>
        <v>0</v>
      </c>
      <c r="CQ87">
        <f>SUM('Yearly Emission'!CN$109:'Yearly Emission'!CN117)</f>
        <v>0</v>
      </c>
      <c r="CR87">
        <f>SUM('Yearly Emission'!CO$109:'Yearly Emission'!CO117)</f>
        <v>0</v>
      </c>
      <c r="CS87">
        <f>SUM('Yearly Emission'!CP$109:'Yearly Emission'!CP117)</f>
        <v>0</v>
      </c>
      <c r="CT87">
        <f>SUM('Yearly Emission'!CQ$109:'Yearly Emission'!CQ117)</f>
        <v>0</v>
      </c>
      <c r="CU87">
        <f>SUM('Yearly Emission'!CR$109:'Yearly Emission'!CR117)</f>
        <v>0</v>
      </c>
      <c r="CV87">
        <f>SUM('Yearly Emission'!CS$109:'Yearly Emission'!CS117)</f>
        <v>0</v>
      </c>
      <c r="CW87">
        <f>SUM('Yearly Emission'!CT$109:'Yearly Emission'!CT117)</f>
        <v>0</v>
      </c>
      <c r="CX87">
        <f>SUM('Yearly Emission'!CU$109:'Yearly Emission'!CU117)</f>
        <v>0</v>
      </c>
      <c r="CY87">
        <f>SUM('Yearly Emission'!CV$109:'Yearly Emission'!CV117)</f>
        <v>0</v>
      </c>
      <c r="CZ87">
        <f>SUM('Yearly Emission'!CW$109:'Yearly Emission'!CW117)</f>
        <v>0</v>
      </c>
      <c r="DA87">
        <f>SUM('Yearly Emission'!CX$109:'Yearly Emission'!CX117)</f>
        <v>0</v>
      </c>
      <c r="DB87">
        <f>SUM('Yearly Emission'!CY$109:'Yearly Emission'!CY117)</f>
        <v>0</v>
      </c>
      <c r="DC87">
        <f>SUM('Yearly Emission'!CZ$109:'Yearly Emission'!CZ117)</f>
        <v>0</v>
      </c>
      <c r="DE87">
        <f>SUM('Yearly Emission'!DB$109:'Yearly Emission'!DB117)</f>
        <v>1700568143.7683482</v>
      </c>
      <c r="DF87">
        <f>SUM('Yearly Emission'!DC$109:'Yearly Emission'!DC117)</f>
        <v>601177716.30446887</v>
      </c>
      <c r="DG87">
        <f>SUM('Yearly Emission'!DD$109:'Yearly Emission'!DD117)</f>
        <v>181896822.19833893</v>
      </c>
      <c r="DH87">
        <f>SUM('Yearly Emission'!DE$109:'Yearly Emission'!DE117)</f>
        <v>82948711.096512735</v>
      </c>
      <c r="DI87">
        <f>SUM('Yearly Emission'!DF$109:'Yearly Emission'!DF117)</f>
        <v>897424438.4726932</v>
      </c>
      <c r="DJ87">
        <f>SUM('Yearly Emission'!DG$109:'Yearly Emission'!DG117)</f>
        <v>36142384.896924242</v>
      </c>
      <c r="DK87">
        <f>SUM('Yearly Emission'!DH$109:'Yearly Emission'!DH117)</f>
        <v>71676300.189176619</v>
      </c>
      <c r="DL87">
        <f>SUM('Yearly Emission'!DI$109:'Yearly Emission'!DI117)</f>
        <v>243904074.16915885</v>
      </c>
      <c r="DM87">
        <f>SUM('Yearly Emission'!DJ$109:'Yearly Emission'!DJ117)</f>
        <v>1136340381.4625573</v>
      </c>
      <c r="DN87">
        <f>SUM('Yearly Emission'!DK$109:'Yearly Emission'!DK117)</f>
        <v>147895129.20800138</v>
      </c>
      <c r="DO87">
        <f>SUM('Yearly Emission'!DL$109:'Yearly Emission'!DL117)</f>
        <v>310729981.54026836</v>
      </c>
      <c r="DP87">
        <f>SUM('Yearly Emission'!DM$109:'Yearly Emission'!DM117)</f>
        <v>33562476.889781192</v>
      </c>
      <c r="DQ87">
        <f>SUM('Yearly Emission'!DN$109:'Yearly Emission'!DN117)</f>
        <v>93999898.338442236</v>
      </c>
      <c r="DR87">
        <f>SUM('Yearly Emission'!DO$109:'Yearly Emission'!DO117)</f>
        <v>161242237.17548704</v>
      </c>
      <c r="DS87">
        <f>SUM('Yearly Emission'!DP$109:'Yearly Emission'!DP117)</f>
        <v>80324828.917299226</v>
      </c>
      <c r="DT87">
        <f>SUM('Yearly Emission'!DQ$109:'Yearly Emission'!DQ117)</f>
        <v>388363876.43174243</v>
      </c>
      <c r="DV87">
        <f>SUM('Yearly Emission'!DS$109:'Yearly Emission'!DS117)</f>
        <v>3212990127.8398657</v>
      </c>
      <c r="DW87">
        <f>SUM('Yearly Emission'!DT$109:'Yearly Emission'!DT117)</f>
        <v>1067030175.9691668</v>
      </c>
      <c r="DX87">
        <f>SUM('Yearly Emission'!DU$109:'Yearly Emission'!DU117)</f>
        <v>316704269.20035088</v>
      </c>
      <c r="DY87">
        <f>SUM('Yearly Emission'!DV$109:'Yearly Emission'!DV117)</f>
        <v>155640644.34134585</v>
      </c>
      <c r="DZ87">
        <f>SUM('Yearly Emission'!DW$109:'Yearly Emission'!DW117)</f>
        <v>1794848876.9453862</v>
      </c>
      <c r="EA87">
        <f>SUM('Yearly Emission'!DX$109:'Yearly Emission'!DX117)</f>
        <v>72284769.79384838</v>
      </c>
      <c r="EB87">
        <f>SUM('Yearly Emission'!DY$109:'Yearly Emission'!DY117)</f>
        <v>124348423.25420412</v>
      </c>
      <c r="EC87">
        <f>SUM('Yearly Emission'!DZ$109:'Yearly Emission'!DZ117)</f>
        <v>487808148.33831716</v>
      </c>
      <c r="ED87">
        <f>SUM('Yearly Emission'!EA$109:'Yearly Emission'!EA117)</f>
        <v>2272680762.9251165</v>
      </c>
      <c r="EE87">
        <f>SUM('Yearly Emission'!EB$109:'Yearly Emission'!EB117)</f>
        <v>295790258.41600263</v>
      </c>
      <c r="EF87">
        <f>SUM('Yearly Emission'!EC$109:'Yearly Emission'!EC117)</f>
        <v>621459963.08053505</v>
      </c>
      <c r="EG87">
        <f>SUM('Yearly Emission'!ED$109:'Yearly Emission'!ED117)</f>
        <v>67124953.779562414</v>
      </c>
      <c r="EH87">
        <f>SUM('Yearly Emission'!EE$109:'Yearly Emission'!EE117)</f>
        <v>187879275.10076201</v>
      </c>
      <c r="EI87">
        <f>SUM('Yearly Emission'!EF$109:'Yearly Emission'!EF117)</f>
        <v>322484474.35097462</v>
      </c>
      <c r="EJ87">
        <f>SUM('Yearly Emission'!EG$109:'Yearly Emission'!EG117)</f>
        <v>160649657.83459821</v>
      </c>
      <c r="EK87">
        <f>SUM('Yearly Emission'!EH$109:'Yearly Emission'!EH117)</f>
        <v>776727752.86348343</v>
      </c>
      <c r="EM87">
        <f>SUM('Yearly Emission'!EJ$109:'Yearly Emission'!EJ117)</f>
        <v>4117668926.4131289</v>
      </c>
      <c r="EN87">
        <f>SUM('Yearly Emission'!EK$109:'Yearly Emission'!EK117)</f>
        <v>1178086347.9863524</v>
      </c>
      <c r="EO87">
        <f>SUM('Yearly Emission'!EL$109:'Yearly Emission'!EL117)</f>
        <v>451511716.20236158</v>
      </c>
      <c r="EP87">
        <f>SUM('Yearly Emission'!EM$109:'Yearly Emission'!EM117)</f>
        <v>212355361.9395031</v>
      </c>
      <c r="EQ87">
        <f>SUM('Yearly Emission'!EN$109:'Yearly Emission'!EN117)</f>
        <v>2692273315.4180813</v>
      </c>
      <c r="ER87">
        <f>SUM('Yearly Emission'!EO$109:'Yearly Emission'!EO117)</f>
        <v>108427154.69077261</v>
      </c>
      <c r="ES87">
        <f>SUM('Yearly Emission'!EP$109:'Yearly Emission'!EP117)</f>
        <v>162714892.81243351</v>
      </c>
      <c r="ET87">
        <f>SUM('Yearly Emission'!EQ$109:'Yearly Emission'!EQ117)</f>
        <v>705053183.89229691</v>
      </c>
      <c r="EU87">
        <f>SUM('Yearly Emission'!ER$109:'Yearly Emission'!ER117)</f>
        <v>3409021144.3876715</v>
      </c>
      <c r="EV87">
        <f>SUM('Yearly Emission'!ES$109:'Yearly Emission'!ES117)</f>
        <v>440434536.70137322</v>
      </c>
      <c r="EW87">
        <f>SUM('Yearly Emission'!ET$109:'Yearly Emission'!ET117)</f>
        <v>932189944.62080312</v>
      </c>
      <c r="EX87">
        <f>SUM('Yearly Emission'!EU$109:'Yearly Emission'!EU117)</f>
        <v>97801911.631637186</v>
      </c>
      <c r="EY87">
        <f>SUM('Yearly Emission'!EV$109:'Yearly Emission'!EV117)</f>
        <v>245705247.99652609</v>
      </c>
      <c r="EZ87">
        <f>SUM('Yearly Emission'!EW$109:'Yearly Emission'!EW117)</f>
        <v>483726711.52646142</v>
      </c>
      <c r="FA87">
        <f>SUM('Yearly Emission'!EX$109:'Yearly Emission'!EX117)</f>
        <v>240974486.75189784</v>
      </c>
      <c r="FB87">
        <f>SUM('Yearly Emission'!EY$109:'Yearly Emission'!EY117)</f>
        <v>1165091629.2952256</v>
      </c>
      <c r="FD87">
        <f>SUM('Yearly Emission'!FA$109:'Yearly Emission'!FA117)</f>
        <v>4758995017.4976082</v>
      </c>
      <c r="FE87">
        <f>SUM('Yearly Emission'!FB$109:'Yearly Emission'!FB117)</f>
        <v>1283713209.6286626</v>
      </c>
      <c r="FF87">
        <f>SUM('Yearly Emission'!FC$109:'Yearly Emission'!FC117)</f>
        <v>557340406.12159979</v>
      </c>
      <c r="FG87">
        <f>SUM('Yearly Emission'!FD$109:'Yearly Emission'!FD117)</f>
        <v>255520360.61600614</v>
      </c>
      <c r="FH87">
        <f>SUM('Yearly Emission'!FE$109:'Yearly Emission'!FE117)</f>
        <v>3418578888.8218341</v>
      </c>
      <c r="FI87">
        <f>SUM('Yearly Emission'!FF$109:'Yearly Emission'!FF117)</f>
        <v>144307249.81431076</v>
      </c>
      <c r="FJ87">
        <f>SUM('Yearly Emission'!FG$109:'Yearly Emission'!FG117)</f>
        <v>191067957.84024402</v>
      </c>
      <c r="FK87">
        <f>SUM('Yearly Emission'!FH$109:'Yearly Emission'!FH117)</f>
        <v>847081171.54631829</v>
      </c>
      <c r="FL87">
        <f>SUM('Yearly Emission'!FI$109:'Yearly Emission'!FI117)</f>
        <v>4545361525.8502254</v>
      </c>
      <c r="FM87">
        <f>SUM('Yearly Emission'!FJ$109:'Yearly Emission'!FJ117)</f>
        <v>537949888.1045841</v>
      </c>
      <c r="FN87">
        <f>SUM('Yearly Emission'!FK$109:'Yearly Emission'!FK117)</f>
        <v>1242919926.1610727</v>
      </c>
      <c r="FO87">
        <f>SUM('Yearly Emission'!FL$109:'Yearly Emission'!FL117)</f>
        <v>117450755.98671126</v>
      </c>
      <c r="FP87">
        <f>SUM('Yearly Emission'!FM$109:'Yearly Emission'!FM117)</f>
        <v>287527546.98194796</v>
      </c>
      <c r="FQ87">
        <f>SUM('Yearly Emission'!FN$109:'Yearly Emission'!FN117)</f>
        <v>635369605.19946575</v>
      </c>
      <c r="FR87">
        <f>SUM('Yearly Emission'!FO$109:'Yearly Emission'!FO117)</f>
        <v>321299315.66919684</v>
      </c>
      <c r="FS87">
        <f>SUM('Yearly Emission'!FP$109:'Yearly Emission'!FP117)</f>
        <v>1553455505.7269692</v>
      </c>
      <c r="FV87">
        <f>SUM('Yearly Emission'!FS$109:'Yearly Emission'!FS117)</f>
        <v>18288</v>
      </c>
      <c r="FW87">
        <f>SUM('Yearly Emission'!FT$109:'Yearly Emission'!FT117)</f>
        <v>0</v>
      </c>
      <c r="FX87">
        <f>SUM('Yearly Emission'!FU$109:'Yearly Emission'!FU117)</f>
        <v>0</v>
      </c>
      <c r="FY87">
        <f>SUM('Yearly Emission'!FV$109:'Yearly Emission'!FV117)</f>
        <v>0</v>
      </c>
      <c r="FZ87">
        <f>SUM('Yearly Emission'!FW$109:'Yearly Emission'!FW117)</f>
        <v>0</v>
      </c>
      <c r="GA87">
        <f>SUM('Yearly Emission'!FX$109:'Yearly Emission'!FX117)</f>
        <v>0</v>
      </c>
      <c r="GB87">
        <f>SUM('Yearly Emission'!FY$109:'Yearly Emission'!FY117)</f>
        <v>0</v>
      </c>
      <c r="GC87">
        <f>SUM('Yearly Emission'!FZ$109:'Yearly Emission'!FZ117)</f>
        <v>0</v>
      </c>
      <c r="GD87">
        <f>SUM('Yearly Emission'!GA$109:'Yearly Emission'!GA117)</f>
        <v>0</v>
      </c>
      <c r="GE87">
        <f>SUM('Yearly Emission'!GB$109:'Yearly Emission'!GB117)</f>
        <v>0</v>
      </c>
      <c r="GF87">
        <f>SUM('Yearly Emission'!GC$109:'Yearly Emission'!GC117)</f>
        <v>0</v>
      </c>
      <c r="GG87">
        <f>SUM('Yearly Emission'!GD$109:'Yearly Emission'!GD117)</f>
        <v>0</v>
      </c>
      <c r="GH87">
        <f>SUM('Yearly Emission'!GE$109:'Yearly Emission'!GE117)</f>
        <v>0</v>
      </c>
      <c r="GI87">
        <f>SUM('Yearly Emission'!GF$109:'Yearly Emission'!GF117)</f>
        <v>0</v>
      </c>
      <c r="GJ87">
        <f>SUM('Yearly Emission'!GG$109:'Yearly Emission'!GG117)</f>
        <v>0</v>
      </c>
      <c r="GK87">
        <f>SUM('Yearly Emission'!GH$109:'Yearly Emission'!GH117)</f>
        <v>0</v>
      </c>
      <c r="GL87">
        <f>SUM('Yearly Emission'!GI$109:'Yearly Emission'!GI117)</f>
        <v>0</v>
      </c>
      <c r="GN87">
        <f>SUM('Yearly Emission'!GK$109:'Yearly Emission'!GK117)</f>
        <v>1767055468.9668193</v>
      </c>
      <c r="GO87">
        <f>SUM('Yearly Emission'!GL$109:'Yearly Emission'!GL117)</f>
        <v>636289919.75812864</v>
      </c>
      <c r="GP87">
        <f>SUM('Yearly Emission'!GM$109:'Yearly Emission'!GM117)</f>
        <v>269784478.88914287</v>
      </c>
      <c r="GQ87">
        <f>SUM('Yearly Emission'!GN$109:'Yearly Emission'!GN117)</f>
        <v>109261858.64174891</v>
      </c>
      <c r="GR87">
        <f>SUM('Yearly Emission'!GO$109:'Yearly Emission'!GO117)</f>
        <v>720691688.21983457</v>
      </c>
      <c r="GS87">
        <f>SUM('Yearly Emission'!GP$109:'Yearly Emission'!GP117)</f>
        <v>22186526.457780696</v>
      </c>
      <c r="GT87">
        <f>SUM('Yearly Emission'!GQ$109:'Yearly Emission'!GQ117)</f>
        <v>70085427.204923406</v>
      </c>
      <c r="GU87">
        <f>SUM('Yearly Emission'!GR$109:'Yearly Emission'!GR117)</f>
        <v>523151991.40272832</v>
      </c>
      <c r="GV87">
        <f>SUM('Yearly Emission'!GS$109:'Yearly Emission'!GS117)</f>
        <v>1688760122.0468822</v>
      </c>
      <c r="GW87">
        <f>SUM('Yearly Emission'!GT$109:'Yearly Emission'!GT117)</f>
        <v>209019043.39628559</v>
      </c>
      <c r="GX87">
        <f>SUM('Yearly Emission'!GU$109:'Yearly Emission'!GU117)</f>
        <v>353606844.49790591</v>
      </c>
      <c r="GY87">
        <f>SUM('Yearly Emission'!GV$109:'Yearly Emission'!GV117)</f>
        <v>45694032.060038798</v>
      </c>
      <c r="GZ87">
        <f>SUM('Yearly Emission'!GW$109:'Yearly Emission'!GW117)</f>
        <v>82614200.972079903</v>
      </c>
      <c r="HA87">
        <f>SUM('Yearly Emission'!GX$109:'Yearly Emission'!GX117)</f>
        <v>171549147.59644529</v>
      </c>
      <c r="HB87">
        <f>SUM('Yearly Emission'!GY$109:'Yearly Emission'!GY117)</f>
        <v>100453034.72036138</v>
      </c>
      <c r="HC87">
        <f>SUM('Yearly Emission'!GZ$109:'Yearly Emission'!GZ117)</f>
        <v>536223977.65492767</v>
      </c>
      <c r="HE87">
        <f>SUM('Yearly Emission'!HB$109:'Yearly Emission'!HB117)</f>
        <v>3516911110.0769539</v>
      </c>
      <c r="HF87">
        <f>SUM('Yearly Emission'!HC$109:'Yearly Emission'!HC117)</f>
        <v>1272507128.7300117</v>
      </c>
      <c r="HG87">
        <f>SUM('Yearly Emission'!HD$109:'Yearly Emission'!HD117)</f>
        <v>480301629.71849716</v>
      </c>
      <c r="HH87">
        <f>SUM('Yearly Emission'!HE$109:'Yearly Emission'!HE117)</f>
        <v>194141931.39759302</v>
      </c>
      <c r="HI87">
        <f>SUM('Yearly Emission'!HF$109:'Yearly Emission'!HF117)</f>
        <v>1441383376.4396687</v>
      </c>
      <c r="HJ87">
        <f>SUM('Yearly Emission'!HG$109:'Yearly Emission'!HG117)</f>
        <v>42821620.707290217</v>
      </c>
      <c r="HK87">
        <f>SUM('Yearly Emission'!HH$109:'Yearly Emission'!HH117)</f>
        <v>140170854.40984702</v>
      </c>
      <c r="HL87">
        <f>SUM('Yearly Emission'!HI$109:'Yearly Emission'!HI117)</f>
        <v>1039290534.0327077</v>
      </c>
      <c r="HM87">
        <f>SUM('Yearly Emission'!HJ$109:'Yearly Emission'!HJ117)</f>
        <v>3377520244.0937619</v>
      </c>
      <c r="HN87">
        <f>SUM('Yearly Emission'!HK$109:'Yearly Emission'!HK117)</f>
        <v>418038086.79257095</v>
      </c>
      <c r="HO87">
        <f>SUM('Yearly Emission'!HL$109:'Yearly Emission'!HL117)</f>
        <v>647188932.85536838</v>
      </c>
      <c r="HP87">
        <f>SUM('Yearly Emission'!HM$109:'Yearly Emission'!HM117)</f>
        <v>91388064.120077625</v>
      </c>
      <c r="HQ87">
        <f>SUM('Yearly Emission'!HN$109:'Yearly Emission'!HN117)</f>
        <v>165228401.9441599</v>
      </c>
      <c r="HR87">
        <f>SUM('Yearly Emission'!HO$109:'Yearly Emission'!HO117)</f>
        <v>343098295.19289017</v>
      </c>
      <c r="HS87">
        <f>SUM('Yearly Emission'!HP$109:'Yearly Emission'!HP117)</f>
        <v>200906069.44072261</v>
      </c>
      <c r="HT87">
        <f>SUM('Yearly Emission'!HQ$109:'Yearly Emission'!HQ117)</f>
        <v>1072447955.3098564</v>
      </c>
      <c r="HV87">
        <f>SUM('Yearly Emission'!HS$109:'Yearly Emission'!HS117)</f>
        <v>4718989039.0979786</v>
      </c>
      <c r="HW87">
        <f>SUM('Yearly Emission'!HT$109:'Yearly Emission'!HT117)</f>
        <v>1646875062.285501</v>
      </c>
      <c r="HX87">
        <f>SUM('Yearly Emission'!HU$109:'Yearly Emission'!HU117)</f>
        <v>569509449.13491082</v>
      </c>
      <c r="HY87">
        <f>SUM('Yearly Emission'!HV$109:'Yearly Emission'!HV117)</f>
        <v>249256299.64448905</v>
      </c>
      <c r="HZ87">
        <f>SUM('Yearly Emission'!HW$109:'Yearly Emission'!HW117)</f>
        <v>2003971801.2632179</v>
      </c>
      <c r="IA87">
        <f>SUM('Yearly Emission'!HX$109:'Yearly Emission'!HX117)</f>
        <v>56154298.725856185</v>
      </c>
      <c r="IB87">
        <f>SUM('Yearly Emission'!HY$109:'Yearly Emission'!HY117)</f>
        <v>176245583.3570742</v>
      </c>
      <c r="IC87">
        <f>SUM('Yearly Emission'!HZ$109:'Yearly Emission'!HZ117)</f>
        <v>1354890758.230438</v>
      </c>
      <c r="ID87">
        <f>SUM('Yearly Emission'!IA$109:'Yearly Emission'!IA117)</f>
        <v>4785439250.0730152</v>
      </c>
      <c r="IE87">
        <f>SUM('Yearly Emission'!IB$109:'Yearly Emission'!IB117)</f>
        <v>593078196.8756175</v>
      </c>
      <c r="IF87">
        <f>SUM('Yearly Emission'!IC$109:'Yearly Emission'!IC117)</f>
        <v>826250953.98174131</v>
      </c>
      <c r="IG87">
        <f>SUM('Yearly Emission'!ID$109:'Yearly Emission'!ID117)</f>
        <v>137082096.18011647</v>
      </c>
      <c r="IH87">
        <f>SUM('Yearly Emission'!IE$109:'Yearly Emission'!IE117)</f>
        <v>247842602.91623956</v>
      </c>
      <c r="II87">
        <f>SUM('Yearly Emission'!IF$109:'Yearly Emission'!IF117)</f>
        <v>482186731.17783552</v>
      </c>
      <c r="IJ87">
        <f>SUM('Yearly Emission'!IG$109:'Yearly Emission'!IG117)</f>
        <v>301359104.16108352</v>
      </c>
      <c r="IK87">
        <f>SUM('Yearly Emission'!IH$109:'Yearly Emission'!IH117)</f>
        <v>1591447277.1562853</v>
      </c>
      <c r="IM87">
        <f>SUM('Yearly Emission'!IJ$109:'Yearly Emission'!IJ117)</f>
        <v>5576520182.1511059</v>
      </c>
      <c r="IN87">
        <f>SUM('Yearly Emission'!IK$109:'Yearly Emission'!IK117)</f>
        <v>1911553529.5063038</v>
      </c>
      <c r="IO87">
        <f>SUM('Yearly Emission'!IL$109:'Yearly Emission'!IL117)</f>
        <v>655547196.0395695</v>
      </c>
      <c r="IP87">
        <f>SUM('Yearly Emission'!IM$109:'Yearly Emission'!IM117)</f>
        <v>286410403.05920351</v>
      </c>
      <c r="IQ87">
        <f>SUM('Yearly Emission'!IN$109:'Yearly Emission'!IN117)</f>
        <v>2412215224.4667916</v>
      </c>
      <c r="IR87">
        <f>SUM('Yearly Emission'!IO$109:'Yearly Emission'!IO117)</f>
        <v>66894915.670278877</v>
      </c>
      <c r="IS87">
        <f>SUM('Yearly Emission'!IP$109:'Yearly Emission'!IP117)</f>
        <v>198736615.43758696</v>
      </c>
      <c r="IT87">
        <f>SUM('Yearly Emission'!IQ$109:'Yearly Emission'!IQ117)</f>
        <v>1568460698.9827926</v>
      </c>
      <c r="IU87">
        <f>SUM('Yearly Emission'!IR$109:'Yearly Emission'!IR117)</f>
        <v>5658205696.5347414</v>
      </c>
      <c r="IV87">
        <f>SUM('Yearly Emission'!IS$109:'Yearly Emission'!IS117)</f>
        <v>736574749.01416671</v>
      </c>
      <c r="IW87">
        <f>SUM('Yearly Emission'!IT$109:'Yearly Emission'!IT117)</f>
        <v>943546610.32723022</v>
      </c>
      <c r="IX87">
        <f>SUM('Yearly Emission'!IU$109:'Yearly Emission'!IU117)</f>
        <v>169390273.84939313</v>
      </c>
      <c r="IY87">
        <f>SUM('Yearly Emission'!IV$109:'Yearly Emission'!IV117)</f>
        <v>302414406.70678329</v>
      </c>
      <c r="IZ87">
        <f>SUM('Yearly Emission'!IW$109:'Yearly Emission'!IW117)</f>
        <v>600828611.10286641</v>
      </c>
      <c r="JA87">
        <f>SUM('Yearly Emission'!IX$109:'Yearly Emission'!IX117)</f>
        <v>386626497.66933548</v>
      </c>
      <c r="JB87">
        <f>SUM('Yearly Emission'!IY$109:'Yearly Emission'!IY117)</f>
        <v>1928623515.6010995</v>
      </c>
    </row>
    <row r="88" spans="1:262" x14ac:dyDescent="0.25">
      <c r="D88">
        <v>2037</v>
      </c>
      <c r="E88">
        <f>SUM('Yearly Emission'!B$109:'Yearly Emission'!B118)</f>
        <v>0</v>
      </c>
      <c r="F88">
        <f>SUM('Yearly Emission'!C$109:'Yearly Emission'!C118)</f>
        <v>0</v>
      </c>
      <c r="G88">
        <f>SUM('Yearly Emission'!D$109:'Yearly Emission'!D118)</f>
        <v>0</v>
      </c>
      <c r="H88">
        <f>SUM('Yearly Emission'!E$109:'Yearly Emission'!E118)</f>
        <v>0</v>
      </c>
      <c r="I88">
        <f>SUM('Yearly Emission'!F$109:'Yearly Emission'!F118)</f>
        <v>0</v>
      </c>
      <c r="J88">
        <f>SUM('Yearly Emission'!G$109:'Yearly Emission'!G118)</f>
        <v>0</v>
      </c>
      <c r="K88">
        <f>SUM('Yearly Emission'!H$109:'Yearly Emission'!H118)</f>
        <v>0</v>
      </c>
      <c r="L88">
        <f>SUM('Yearly Emission'!I$109:'Yearly Emission'!I118)</f>
        <v>0</v>
      </c>
      <c r="M88">
        <f>SUM('Yearly Emission'!J$109:'Yearly Emission'!J118)</f>
        <v>0</v>
      </c>
      <c r="N88">
        <f>SUM('Yearly Emission'!K$109:'Yearly Emission'!K118)</f>
        <v>0</v>
      </c>
      <c r="O88">
        <f>SUM('Yearly Emission'!L$109:'Yearly Emission'!L118)</f>
        <v>0</v>
      </c>
      <c r="P88">
        <f>SUM('Yearly Emission'!M$109:'Yearly Emission'!M118)</f>
        <v>0</v>
      </c>
      <c r="Q88">
        <f>SUM('Yearly Emission'!N$109:'Yearly Emission'!N118)</f>
        <v>0</v>
      </c>
      <c r="R88">
        <f>SUM('Yearly Emission'!O$109:'Yearly Emission'!O118)</f>
        <v>0</v>
      </c>
      <c r="S88">
        <f>SUM('Yearly Emission'!P$109:'Yearly Emission'!P118)</f>
        <v>0</v>
      </c>
      <c r="T88">
        <f>SUM('Yearly Emission'!Q$109:'Yearly Emission'!Q118)</f>
        <v>0</v>
      </c>
      <c r="V88">
        <f>SUM('Yearly Emission'!S$109:'Yearly Emission'!S118)</f>
        <v>1428190768.809242</v>
      </c>
      <c r="W88">
        <f>SUM('Yearly Emission'!T$109:'Yearly Emission'!T118)</f>
        <v>539843961.48037648</v>
      </c>
      <c r="X88">
        <f>SUM('Yearly Emission'!U$109:'Yearly Emission'!U118)</f>
        <v>111905217.41110715</v>
      </c>
      <c r="Y88">
        <f>SUM('Yearly Emission'!V$109:'Yearly Emission'!V118)</f>
        <v>82864793.115979329</v>
      </c>
      <c r="Z88">
        <f>SUM('Yearly Emission'!W$109:'Yearly Emission'!W118)</f>
        <v>958362579.24802041</v>
      </c>
      <c r="AA88">
        <f>SUM('Yearly Emission'!X$109:'Yearly Emission'!X118)</f>
        <v>29015094.920749411</v>
      </c>
      <c r="AB88">
        <f>SUM('Yearly Emission'!Y$109:'Yearly Emission'!Y118)</f>
        <v>54830340.171823137</v>
      </c>
      <c r="AC88">
        <f>SUM('Yearly Emission'!Z$109:'Yearly Emission'!Z118)</f>
        <v>196480377.79072529</v>
      </c>
      <c r="AD88">
        <f>SUM('Yearly Emission'!AA$109:'Yearly Emission'!AA118)</f>
        <v>1135954512.1769614</v>
      </c>
      <c r="AE88">
        <f>SUM('Yearly Emission'!AB$109:'Yearly Emission'!AB118)</f>
        <v>135831571.71426904</v>
      </c>
      <c r="AF88">
        <f>SUM('Yearly Emission'!AC$109:'Yearly Emission'!AC118)</f>
        <v>168335391.76269847</v>
      </c>
      <c r="AG88">
        <f>SUM('Yearly Emission'!AD$109:'Yearly Emission'!AD118)</f>
        <v>27646158.092067592</v>
      </c>
      <c r="AH88">
        <f>SUM('Yearly Emission'!AE$109:'Yearly Emission'!AE118)</f>
        <v>79972765.442966133</v>
      </c>
      <c r="AI88">
        <f>SUM('Yearly Emission'!AF$109:'Yearly Emission'!AF118)</f>
        <v>72185997.63178587</v>
      </c>
      <c r="AJ88">
        <f>SUM('Yearly Emission'!AG$109:'Yearly Emission'!AG118)</f>
        <v>51741652.450397238</v>
      </c>
      <c r="AK88">
        <f>SUM('Yearly Emission'!AH$109:'Yearly Emission'!AH118)</f>
        <v>330995427.54874462</v>
      </c>
      <c r="AM88">
        <f>SUM('Yearly Emission'!AJ$109:'Yearly Emission'!AJ118)</f>
        <v>2553201094.6627426</v>
      </c>
      <c r="AN88">
        <f>SUM('Yearly Emission'!AK$109:'Yearly Emission'!AK118)</f>
        <v>1079687843.2711163</v>
      </c>
      <c r="AO88">
        <f>SUM('Yearly Emission'!AL$109:'Yearly Emission'!AL118)</f>
        <v>205034842.30059659</v>
      </c>
      <c r="AP88">
        <f>SUM('Yearly Emission'!AM$109:'Yearly Emission'!AM118)</f>
        <v>165729586.23195869</v>
      </c>
      <c r="AQ88">
        <f>SUM('Yearly Emission'!AN$109:'Yearly Emission'!AN118)</f>
        <v>1916725158.4960387</v>
      </c>
      <c r="AR88">
        <f>SUM('Yearly Emission'!AO$109:'Yearly Emission'!AO118)</f>
        <v>58030189.841498837</v>
      </c>
      <c r="AS88">
        <f>SUM('Yearly Emission'!AP$109:'Yearly Emission'!AP118)</f>
        <v>93211500.280305028</v>
      </c>
      <c r="AT88">
        <f>SUM('Yearly Emission'!AQ$109:'Yearly Emission'!AQ118)</f>
        <v>392960755.58145046</v>
      </c>
      <c r="AU88">
        <f>SUM('Yearly Emission'!AR$109:'Yearly Emission'!AR118)</f>
        <v>2271909024.3539233</v>
      </c>
      <c r="AV88">
        <f>SUM('Yearly Emission'!AS$109:'Yearly Emission'!AS118)</f>
        <v>271663143.4285385</v>
      </c>
      <c r="AW88">
        <f>SUM('Yearly Emission'!AT$109:'Yearly Emission'!AT118)</f>
        <v>336670783.52539706</v>
      </c>
      <c r="AX88">
        <f>SUM('Yearly Emission'!AU$109:'Yearly Emission'!AU118)</f>
        <v>55292316.184135191</v>
      </c>
      <c r="AY88">
        <f>SUM('Yearly Emission'!AV$109:'Yearly Emission'!AV118)</f>
        <v>159945530.88593233</v>
      </c>
      <c r="AZ88">
        <f>SUM('Yearly Emission'!AW$109:'Yearly Emission'!AW118)</f>
        <v>144371995.26357171</v>
      </c>
      <c r="BA88">
        <f>SUM('Yearly Emission'!AX$109:'Yearly Emission'!AX118)</f>
        <v>103483304.90079431</v>
      </c>
      <c r="BB88">
        <f>SUM('Yearly Emission'!AY$109:'Yearly Emission'!AY118)</f>
        <v>661990855.09748793</v>
      </c>
      <c r="BD88">
        <f>SUM('Yearly Emission'!BA$109:'Yearly Emission'!BA118)</f>
        <v>3440151230.1237502</v>
      </c>
      <c r="BE88">
        <f>SUM('Yearly Emission'!BB$109:'Yearly Emission'!BB118)</f>
        <v>1595508989.7865169</v>
      </c>
      <c r="BF88">
        <f>SUM('Yearly Emission'!BC$109:'Yearly Emission'!BC118)</f>
        <v>290353575.92719316</v>
      </c>
      <c r="BG88">
        <f>SUM('Yearly Emission'!BD$109:'Yearly Emission'!BD118)</f>
        <v>234570273.81308234</v>
      </c>
      <c r="BH88">
        <f>SUM('Yearly Emission'!BE$109:'Yearly Emission'!BE118)</f>
        <v>2875087737.7440591</v>
      </c>
      <c r="BI88">
        <f>SUM('Yearly Emission'!BF$109:'Yearly Emission'!BF118)</f>
        <v>87045284.762248129</v>
      </c>
      <c r="BJ88">
        <f>SUM('Yearly Emission'!BG$109:'Yearly Emission'!BG118)</f>
        <v>119889029.14159143</v>
      </c>
      <c r="BK88">
        <f>SUM('Yearly Emission'!BH$109:'Yearly Emission'!BH118)</f>
        <v>589441133.37217629</v>
      </c>
      <c r="BL88">
        <f>SUM('Yearly Emission'!BI$109:'Yearly Emission'!BI118)</f>
        <v>3407863536.5308876</v>
      </c>
      <c r="BM88">
        <f>SUM('Yearly Emission'!BJ$109:'Yearly Emission'!BJ118)</f>
        <v>407494715.14280748</v>
      </c>
      <c r="BN88">
        <f>SUM('Yearly Emission'!BK$109:'Yearly Emission'!BK118)</f>
        <v>505006175.28809559</v>
      </c>
      <c r="BO88">
        <f>SUM('Yearly Emission'!BL$109:'Yearly Emission'!BL118)</f>
        <v>82938474.276202694</v>
      </c>
      <c r="BP88">
        <f>SUM('Yearly Emission'!BM$109:'Yearly Emission'!BM118)</f>
        <v>239918296.32889891</v>
      </c>
      <c r="BQ88">
        <f>SUM('Yearly Emission'!BN$109:'Yearly Emission'!BN118)</f>
        <v>216557992.89535776</v>
      </c>
      <c r="BR88">
        <f>SUM('Yearly Emission'!BO$109:'Yearly Emission'!BO118)</f>
        <v>155224957.35119152</v>
      </c>
      <c r="BS88">
        <f>SUM('Yearly Emission'!BP$109:'Yearly Emission'!BP118)</f>
        <v>992986282.6462326</v>
      </c>
      <c r="BU88">
        <f>SUM('Yearly Emission'!BR$109:'Yearly Emission'!BR118)</f>
        <v>4167970429.3494401</v>
      </c>
      <c r="BV88">
        <f>SUM('Yearly Emission'!BS$109:'Yearly Emission'!BS118)</f>
        <v>1905018016.8145723</v>
      </c>
      <c r="BW88">
        <f>SUM('Yearly Emission'!BT$109:'Yearly Emission'!BT118)</f>
        <v>358676707.04664099</v>
      </c>
      <c r="BX88">
        <f>SUM('Yearly Emission'!BU$109:'Yearly Emission'!BU118)</f>
        <v>279128314.97145712</v>
      </c>
      <c r="BY88">
        <f>SUM('Yearly Emission'!BV$109:'Yearly Emission'!BV118)</f>
        <v>3677300551.6787219</v>
      </c>
      <c r="BZ88">
        <f>SUM('Yearly Emission'!BW$109:'Yearly Emission'!BW118)</f>
        <v>116060379.68299758</v>
      </c>
      <c r="CA88">
        <f>SUM('Yearly Emission'!BX$109:'Yearly Emission'!BX118)</f>
        <v>144602605.34233889</v>
      </c>
      <c r="CB88">
        <f>SUM('Yearly Emission'!BY$109:'Yearly Emission'!BY118)</f>
        <v>759889713.39438677</v>
      </c>
      <c r="CC88">
        <f>SUM('Yearly Emission'!BZ$109:'Yearly Emission'!BZ118)</f>
        <v>4543818048.7078495</v>
      </c>
      <c r="CD88">
        <f>SUM('Yearly Emission'!CA$109:'Yearly Emission'!CA118)</f>
        <v>543326286.85707712</v>
      </c>
      <c r="CE88">
        <f>SUM('Yearly Emission'!CB$109:'Yearly Emission'!CB118)</f>
        <v>673341567.05079389</v>
      </c>
      <c r="CF88">
        <f>SUM('Yearly Emission'!CC$109:'Yearly Emission'!CC118)</f>
        <v>108165202.21100393</v>
      </c>
      <c r="CG88">
        <f>SUM('Yearly Emission'!CD$109:'Yearly Emission'!CD118)</f>
        <v>319891061.77186507</v>
      </c>
      <c r="CH88">
        <f>SUM('Yearly Emission'!CE$109:'Yearly Emission'!CE118)</f>
        <v>288743990.52714354</v>
      </c>
      <c r="CI88">
        <f>SUM('Yearly Emission'!CF$109:'Yearly Emission'!CF118)</f>
        <v>206966609.80158857</v>
      </c>
      <c r="CJ88">
        <f>SUM('Yearly Emission'!CG$109:'Yearly Emission'!CG118)</f>
        <v>1323981710.1949773</v>
      </c>
      <c r="CM88">
        <f>SUM('Yearly Emission'!CJ$109:'Yearly Emission'!CJ118)</f>
        <v>20325</v>
      </c>
      <c r="CN88">
        <f>SUM('Yearly Emission'!CK$109:'Yearly Emission'!CK118)</f>
        <v>0</v>
      </c>
      <c r="CO88">
        <f>SUM('Yearly Emission'!CL$109:'Yearly Emission'!CL118)</f>
        <v>0</v>
      </c>
      <c r="CP88">
        <f>SUM('Yearly Emission'!CM$109:'Yearly Emission'!CM118)</f>
        <v>0</v>
      </c>
      <c r="CQ88">
        <f>SUM('Yearly Emission'!CN$109:'Yearly Emission'!CN118)</f>
        <v>0</v>
      </c>
      <c r="CR88">
        <f>SUM('Yearly Emission'!CO$109:'Yearly Emission'!CO118)</f>
        <v>0</v>
      </c>
      <c r="CS88">
        <f>SUM('Yearly Emission'!CP$109:'Yearly Emission'!CP118)</f>
        <v>0</v>
      </c>
      <c r="CT88">
        <f>SUM('Yearly Emission'!CQ$109:'Yearly Emission'!CQ118)</f>
        <v>0</v>
      </c>
      <c r="CU88">
        <f>SUM('Yearly Emission'!CR$109:'Yearly Emission'!CR118)</f>
        <v>0</v>
      </c>
      <c r="CV88">
        <f>SUM('Yearly Emission'!CS$109:'Yearly Emission'!CS118)</f>
        <v>0</v>
      </c>
      <c r="CW88">
        <f>SUM('Yearly Emission'!CT$109:'Yearly Emission'!CT118)</f>
        <v>0</v>
      </c>
      <c r="CX88">
        <f>SUM('Yearly Emission'!CU$109:'Yearly Emission'!CU118)</f>
        <v>0</v>
      </c>
      <c r="CY88">
        <f>SUM('Yearly Emission'!CV$109:'Yearly Emission'!CV118)</f>
        <v>0</v>
      </c>
      <c r="CZ88">
        <f>SUM('Yearly Emission'!CW$109:'Yearly Emission'!CW118)</f>
        <v>0</v>
      </c>
      <c r="DA88">
        <f>SUM('Yearly Emission'!CX$109:'Yearly Emission'!CX118)</f>
        <v>0</v>
      </c>
      <c r="DB88">
        <f>SUM('Yearly Emission'!CY$109:'Yearly Emission'!CY118)</f>
        <v>0</v>
      </c>
      <c r="DC88">
        <f>SUM('Yearly Emission'!CZ$109:'Yearly Emission'!CZ118)</f>
        <v>0</v>
      </c>
      <c r="DE88">
        <f>SUM('Yearly Emission'!DB$109:'Yearly Emission'!DB118)</f>
        <v>2261918198.4669042</v>
      </c>
      <c r="DF88">
        <f>SUM('Yearly Emission'!DC$109:'Yearly Emission'!DC118)</f>
        <v>839865855.78631067</v>
      </c>
      <c r="DG88">
        <f>SUM('Yearly Emission'!DD$109:'Yearly Emission'!DD118)</f>
        <v>181896822.19833893</v>
      </c>
      <c r="DH88">
        <f>SUM('Yearly Emission'!DE$109:'Yearly Emission'!DE118)</f>
        <v>105912265.26851512</v>
      </c>
      <c r="DI88">
        <f>SUM('Yearly Emission'!DF$109:'Yearly Emission'!DF118)</f>
        <v>1181213143.1486232</v>
      </c>
      <c r="DJ88">
        <f>SUM('Yearly Emission'!DG$109:'Yearly Emission'!DG118)</f>
        <v>52562105.696399078</v>
      </c>
      <c r="DK88">
        <f>SUM('Yearly Emission'!DH$109:'Yearly Emission'!DH118)</f>
        <v>93233394.859050348</v>
      </c>
      <c r="DL88">
        <f>SUM('Yearly Emission'!DI$109:'Yearly Emission'!DI118)</f>
        <v>332306291.41834831</v>
      </c>
      <c r="DM88">
        <f>SUM('Yearly Emission'!DJ$109:'Yearly Emission'!DJ118)</f>
        <v>1604232362.5985978</v>
      </c>
      <c r="DN88">
        <f>SUM('Yearly Emission'!DK$109:'Yearly Emission'!DK118)</f>
        <v>203330123.01759639</v>
      </c>
      <c r="DO88">
        <f>SUM('Yearly Emission'!DL$109:'Yearly Emission'!DL118)</f>
        <v>440770047.70829028</v>
      </c>
      <c r="DP88">
        <f>SUM('Yearly Emission'!DM$109:'Yearly Emission'!DM118)</f>
        <v>45599124.110076874</v>
      </c>
      <c r="DQ88">
        <f>SUM('Yearly Emission'!DN$109:'Yearly Emission'!DN118)</f>
        <v>132333586.5002439</v>
      </c>
      <c r="DR88">
        <f>SUM('Yearly Emission'!DO$109:'Yearly Emission'!DO118)</f>
        <v>221114602.75058472</v>
      </c>
      <c r="DS88">
        <f>SUM('Yearly Emission'!DP$109:'Yearly Emission'!DP118)</f>
        <v>114812071.67022674</v>
      </c>
      <c r="DT88">
        <f>SUM('Yearly Emission'!DQ$109:'Yearly Emission'!DQ118)</f>
        <v>560191597.49979615</v>
      </c>
      <c r="DV88">
        <f>SUM('Yearly Emission'!DS$109:'Yearly Emission'!DS118)</f>
        <v>4087003906.2671185</v>
      </c>
      <c r="DW88">
        <f>SUM('Yearly Emission'!DT$109:'Yearly Emission'!DT118)</f>
        <v>1488766373.1317134</v>
      </c>
      <c r="DX88">
        <f>SUM('Yearly Emission'!DU$109:'Yearly Emission'!DU118)</f>
        <v>316704269.20035088</v>
      </c>
      <c r="DY88">
        <f>SUM('Yearly Emission'!DV$109:'Yearly Emission'!DV118)</f>
        <v>178657234.79650602</v>
      </c>
      <c r="DZ88">
        <f>SUM('Yearly Emission'!DW$109:'Yearly Emission'!DW118)</f>
        <v>2362426286.2972474</v>
      </c>
      <c r="EA88">
        <f>SUM('Yearly Emission'!DX$109:'Yearly Emission'!DX118)</f>
        <v>105124211.39279819</v>
      </c>
      <c r="EB88">
        <f>SUM('Yearly Emission'!DY$109:'Yearly Emission'!DY118)</f>
        <v>147296144.45082012</v>
      </c>
      <c r="EC88">
        <f>SUM('Yearly Emission'!DZ$109:'Yearly Emission'!DZ118)</f>
        <v>664612582.83669543</v>
      </c>
      <c r="ED88">
        <f>SUM('Yearly Emission'!EA$109:'Yearly Emission'!EA118)</f>
        <v>3208464725.1971974</v>
      </c>
      <c r="EE88">
        <f>SUM('Yearly Emission'!EB$109:'Yearly Emission'!EB118)</f>
        <v>406660246.03519279</v>
      </c>
      <c r="EF88">
        <f>SUM('Yearly Emission'!EC$109:'Yearly Emission'!EC118)</f>
        <v>881540095.41657889</v>
      </c>
      <c r="EG88">
        <f>SUM('Yearly Emission'!ED$109:'Yearly Emission'!ED118)</f>
        <v>91198248.220153749</v>
      </c>
      <c r="EH88">
        <f>SUM('Yearly Emission'!EE$109:'Yearly Emission'!EE118)</f>
        <v>264546245.40841383</v>
      </c>
      <c r="EI88">
        <f>SUM('Yearly Emission'!EF$109:'Yearly Emission'!EF118)</f>
        <v>442229205.50116915</v>
      </c>
      <c r="EJ88">
        <f>SUM('Yearly Emission'!EG$109:'Yearly Emission'!EG118)</f>
        <v>229624143.34045324</v>
      </c>
      <c r="EK88">
        <f>SUM('Yearly Emission'!EH$109:'Yearly Emission'!EH118)</f>
        <v>1120383194.9995909</v>
      </c>
      <c r="EM88">
        <f>SUM('Yearly Emission'!EJ$109:'Yearly Emission'!EJ118)</f>
        <v>4992869820.197279</v>
      </c>
      <c r="EN88">
        <f>SUM('Yearly Emission'!EK$109:'Yearly Emission'!EK118)</f>
        <v>1600114374.2823648</v>
      </c>
      <c r="EO88">
        <f>SUM('Yearly Emission'!EL$109:'Yearly Emission'!EL118)</f>
        <v>451511716.20236158</v>
      </c>
      <c r="EP88">
        <f>SUM('Yearly Emission'!EM$109:'Yearly Emission'!EM118)</f>
        <v>235424610.43762439</v>
      </c>
      <c r="EQ88">
        <f>SUM('Yearly Emission'!EN$109:'Yearly Emission'!EN118)</f>
        <v>3330541067.6635623</v>
      </c>
      <c r="ER88">
        <f>SUM('Yearly Emission'!EO$109:'Yearly Emission'!EO118)</f>
        <v>157686317.08919737</v>
      </c>
      <c r="ES88">
        <f>SUM('Yearly Emission'!EP$109:'Yearly Emission'!EP118)</f>
        <v>185711465.39306757</v>
      </c>
      <c r="ET88">
        <f>SUM('Yearly Emission'!EQ$109:'Yearly Emission'!EQ118)</f>
        <v>924213604.86315322</v>
      </c>
      <c r="EU88">
        <f>SUM('Yearly Emission'!ER$109:'Yearly Emission'!ER118)</f>
        <v>4812697087.7957897</v>
      </c>
      <c r="EV88">
        <f>SUM('Yearly Emission'!ES$109:'Yearly Emission'!ES118)</f>
        <v>579934369.02369869</v>
      </c>
      <c r="EW88">
        <f>SUM('Yearly Emission'!ET$109:'Yearly Emission'!ET118)</f>
        <v>1322310143.1248703</v>
      </c>
      <c r="EX88">
        <f>SUM('Yearly Emission'!EU$109:'Yearly Emission'!EU118)</f>
        <v>124385005.47505274</v>
      </c>
      <c r="EY88">
        <f>SUM('Yearly Emission'!EV$109:'Yearly Emission'!EV118)</f>
        <v>366175696.19842678</v>
      </c>
      <c r="EZ88">
        <f>SUM('Yearly Emission'!EW$109:'Yearly Emission'!EW118)</f>
        <v>656949765.92687261</v>
      </c>
      <c r="FA88">
        <f>SUM('Yearly Emission'!EX$109:'Yearly Emission'!EX118)</f>
        <v>344436215.01068038</v>
      </c>
      <c r="FB88">
        <f>SUM('Yearly Emission'!EY$109:'Yearly Emission'!EY118)</f>
        <v>1680574792.4993865</v>
      </c>
      <c r="FD88">
        <f>SUM('Yearly Emission'!FA$109:'Yearly Emission'!FA118)</f>
        <v>5635303857.8970251</v>
      </c>
      <c r="FE88">
        <f>SUM('Yearly Emission'!FB$109:'Yearly Emission'!FB118)</f>
        <v>1706028774.5086715</v>
      </c>
      <c r="FF88">
        <f>SUM('Yearly Emission'!FC$109:'Yearly Emission'!FC118)</f>
        <v>557340406.12159979</v>
      </c>
      <c r="FG88">
        <f>SUM('Yearly Emission'!FD$109:'Yearly Emission'!FD118)</f>
        <v>278641192.3582111</v>
      </c>
      <c r="FH88">
        <f>SUM('Yearly Emission'!FE$109:'Yearly Emission'!FE118)</f>
        <v>4057319397.5050039</v>
      </c>
      <c r="FI88">
        <f>SUM('Yearly Emission'!FF$109:'Yearly Emission'!FF118)</f>
        <v>205464174.55908966</v>
      </c>
      <c r="FJ88">
        <f>SUM('Yearly Emission'!FG$109:'Yearly Emission'!FG118)</f>
        <v>214110309.61067322</v>
      </c>
      <c r="FK88">
        <f>SUM('Yearly Emission'!FH$109:'Yearly Emission'!FH118)</f>
        <v>1066390174.6786283</v>
      </c>
      <c r="FL88">
        <f>SUM('Yearly Emission'!FI$109:'Yearly Emission'!FI118)</f>
        <v>6078783935.4255886</v>
      </c>
      <c r="FM88">
        <f>SUM('Yearly Emission'!FJ$109:'Yearly Emission'!FJ118)</f>
        <v>677537750.06126952</v>
      </c>
      <c r="FN88">
        <f>SUM('Yearly Emission'!FK$109:'Yearly Emission'!FK118)</f>
        <v>1666994230.3179421</v>
      </c>
      <c r="FO88">
        <f>SUM('Yearly Emission'!FL$109:'Yearly Emission'!FL118)</f>
        <v>144054544.6215235</v>
      </c>
      <c r="FP88">
        <f>SUM('Yearly Emission'!FM$109:'Yearly Emission'!FM118)</f>
        <v>408059497.21161693</v>
      </c>
      <c r="FQ88">
        <f>SUM('Yearly Emission'!FN$109:'Yearly Emission'!FN118)</f>
        <v>808665554.36804855</v>
      </c>
      <c r="FR88">
        <f>SUM('Yearly Emission'!FO$109:'Yearly Emission'!FO118)</f>
        <v>438273768.59804791</v>
      </c>
      <c r="FS88">
        <f>SUM('Yearly Emission'!FP$109:'Yearly Emission'!FP118)</f>
        <v>2197582922.1878624</v>
      </c>
      <c r="FV88">
        <f>SUM('Yearly Emission'!FS$109:'Yearly Emission'!FS118)</f>
        <v>20325</v>
      </c>
      <c r="FW88">
        <f>SUM('Yearly Emission'!FT$109:'Yearly Emission'!FT118)</f>
        <v>0</v>
      </c>
      <c r="FX88">
        <f>SUM('Yearly Emission'!FU$109:'Yearly Emission'!FU118)</f>
        <v>0</v>
      </c>
      <c r="FY88">
        <f>SUM('Yearly Emission'!FV$109:'Yearly Emission'!FV118)</f>
        <v>0</v>
      </c>
      <c r="FZ88">
        <f>SUM('Yearly Emission'!FW$109:'Yearly Emission'!FW118)</f>
        <v>0</v>
      </c>
      <c r="GA88">
        <f>SUM('Yearly Emission'!FX$109:'Yearly Emission'!FX118)</f>
        <v>0</v>
      </c>
      <c r="GB88">
        <f>SUM('Yearly Emission'!FY$109:'Yearly Emission'!FY118)</f>
        <v>0</v>
      </c>
      <c r="GC88">
        <f>SUM('Yearly Emission'!FZ$109:'Yearly Emission'!FZ118)</f>
        <v>0</v>
      </c>
      <c r="GD88">
        <f>SUM('Yearly Emission'!GA$109:'Yearly Emission'!GA118)</f>
        <v>0</v>
      </c>
      <c r="GE88">
        <f>SUM('Yearly Emission'!GB$109:'Yearly Emission'!GB118)</f>
        <v>0</v>
      </c>
      <c r="GF88">
        <f>SUM('Yearly Emission'!GC$109:'Yearly Emission'!GC118)</f>
        <v>0</v>
      </c>
      <c r="GG88">
        <f>SUM('Yearly Emission'!GD$109:'Yearly Emission'!GD118)</f>
        <v>0</v>
      </c>
      <c r="GH88">
        <f>SUM('Yearly Emission'!GE$109:'Yearly Emission'!GE118)</f>
        <v>0</v>
      </c>
      <c r="GI88">
        <f>SUM('Yearly Emission'!GF$109:'Yearly Emission'!GF118)</f>
        <v>0</v>
      </c>
      <c r="GJ88">
        <f>SUM('Yearly Emission'!GG$109:'Yearly Emission'!GG118)</f>
        <v>0</v>
      </c>
      <c r="GK88">
        <f>SUM('Yearly Emission'!GH$109:'Yearly Emission'!GH118)</f>
        <v>0</v>
      </c>
      <c r="GL88">
        <f>SUM('Yearly Emission'!GI$109:'Yearly Emission'!GI118)</f>
        <v>0</v>
      </c>
      <c r="GN88">
        <f>SUM('Yearly Emission'!GK$109:'Yearly Emission'!GK118)</f>
        <v>2326269992.6121306</v>
      </c>
      <c r="GO88">
        <f>SUM('Yearly Emission'!GL$109:'Yearly Emission'!GL118)</f>
        <v>882621949.16452157</v>
      </c>
      <c r="GP88">
        <f>SUM('Yearly Emission'!GM$109:'Yearly Emission'!GM118)</f>
        <v>373184114.77572316</v>
      </c>
      <c r="GQ88">
        <f>SUM('Yearly Emission'!GN$109:'Yearly Emission'!GN118)</f>
        <v>140739176.76003075</v>
      </c>
      <c r="GR88">
        <f>SUM('Yearly Emission'!GO$109:'Yearly Emission'!GO118)</f>
        <v>971877196.84720659</v>
      </c>
      <c r="GS88">
        <f>SUM('Yearly Emission'!GP$109:'Yearly Emission'!GP118)</f>
        <v>29756569.405934431</v>
      </c>
      <c r="GT88">
        <f>SUM('Yearly Emission'!GQ$109:'Yearly Emission'!GQ118)</f>
        <v>96511722.845724195</v>
      </c>
      <c r="GU88">
        <f>SUM('Yearly Emission'!GR$109:'Yearly Emission'!GR118)</f>
        <v>724320354.00202656</v>
      </c>
      <c r="GV88">
        <f>SUM('Yearly Emission'!GS$109:'Yearly Emission'!GS118)</f>
        <v>2354032302.5662212</v>
      </c>
      <c r="GW88">
        <f>SUM('Yearly Emission'!GT$109:'Yearly Emission'!GT118)</f>
        <v>290411374.93774235</v>
      </c>
      <c r="GX88">
        <f>SUM('Yearly Emission'!GU$109:'Yearly Emission'!GU118)</f>
        <v>466613985.62860942</v>
      </c>
      <c r="GY88">
        <f>SUM('Yearly Emission'!GV$109:'Yearly Emission'!GV118)</f>
        <v>62982823.028644815</v>
      </c>
      <c r="GZ88">
        <f>SUM('Yearly Emission'!GW$109:'Yearly Emission'!GW118)</f>
        <v>121179226.15865397</v>
      </c>
      <c r="HA88">
        <f>SUM('Yearly Emission'!GX$109:'Yearly Emission'!GX118)</f>
        <v>235784818.38181287</v>
      </c>
      <c r="HB88">
        <f>SUM('Yearly Emission'!GY$109:'Yearly Emission'!GY118)</f>
        <v>146719966.09403154</v>
      </c>
      <c r="HC88">
        <f>SUM('Yearly Emission'!GZ$109:'Yearly Emission'!GZ118)</f>
        <v>763353737.81896317</v>
      </c>
      <c r="HE88">
        <f>SUM('Yearly Emission'!HB$109:'Yearly Emission'!HB118)</f>
        <v>4102455552.5861435</v>
      </c>
      <c r="HF88">
        <f>SUM('Yearly Emission'!HC$109:'Yearly Emission'!HC118)</f>
        <v>1761980934.4513669</v>
      </c>
      <c r="HG88">
        <f>SUM('Yearly Emission'!HD$109:'Yearly Emission'!HD118)</f>
        <v>698624218.81033468</v>
      </c>
      <c r="HH88">
        <f>SUM('Yearly Emission'!HE$109:'Yearly Emission'!HE118)</f>
        <v>225682650.42476431</v>
      </c>
      <c r="HI88">
        <f>SUM('Yearly Emission'!HF$109:'Yearly Emission'!HF118)</f>
        <v>1898456369.6460218</v>
      </c>
      <c r="HJ88">
        <f>SUM('Yearly Emission'!HG$109:'Yearly Emission'!HG118)</f>
        <v>53557870.850139223</v>
      </c>
      <c r="HK88">
        <f>SUM('Yearly Emission'!HH$109:'Yearly Emission'!HH118)</f>
        <v>193023445.6914486</v>
      </c>
      <c r="HL88">
        <f>SUM('Yearly Emission'!HI$109:'Yearly Emission'!HI118)</f>
        <v>1448568376.2885659</v>
      </c>
      <c r="HM88">
        <f>SUM('Yearly Emission'!HJ$109:'Yearly Emission'!HJ118)</f>
        <v>4708064605.1324339</v>
      </c>
      <c r="HN88">
        <f>SUM('Yearly Emission'!HK$109:'Yearly Emission'!HK118)</f>
        <v>580822749.87548518</v>
      </c>
      <c r="HO88">
        <f>SUM('Yearly Emission'!HL$109:'Yearly Emission'!HL118)</f>
        <v>774392153.74208713</v>
      </c>
      <c r="HP88">
        <f>SUM('Yearly Emission'!HM$109:'Yearly Emission'!HM118)</f>
        <v>125818625.54294604</v>
      </c>
      <c r="HQ88">
        <f>SUM('Yearly Emission'!HN$109:'Yearly Emission'!HN118)</f>
        <v>242358452.31730807</v>
      </c>
      <c r="HR88">
        <f>SUM('Yearly Emission'!HO$109:'Yearly Emission'!HO118)</f>
        <v>471251234.31490785</v>
      </c>
      <c r="HS88">
        <f>SUM('Yearly Emission'!HP$109:'Yearly Emission'!HP118)</f>
        <v>293439932.18806291</v>
      </c>
      <c r="HT88">
        <f>SUM('Yearly Emission'!HQ$109:'Yearly Emission'!HQ118)</f>
        <v>1526707475.6379273</v>
      </c>
      <c r="HV88">
        <f>SUM('Yearly Emission'!HS$109:'Yearly Emission'!HS118)</f>
        <v>5305437576.0749636</v>
      </c>
      <c r="HW88">
        <f>SUM('Yearly Emission'!HT$109:'Yearly Emission'!HT118)</f>
        <v>2148184498.0370197</v>
      </c>
      <c r="HX88">
        <f>SUM('Yearly Emission'!HU$109:'Yearly Emission'!HU118)</f>
        <v>787977246.11006856</v>
      </c>
      <c r="HY88">
        <f>SUM('Yearly Emission'!HV$109:'Yearly Emission'!HV118)</f>
        <v>280858658.25835669</v>
      </c>
      <c r="HZ88">
        <f>SUM('Yearly Emission'!HW$109:'Yearly Emission'!HW118)</f>
        <v>2461393543.1427469</v>
      </c>
      <c r="IA88">
        <f>SUM('Yearly Emission'!HX$109:'Yearly Emission'!HX118)</f>
        <v>66902559.2002647</v>
      </c>
      <c r="IB88">
        <f>SUM('Yearly Emission'!HY$109:'Yearly Emission'!HY118)</f>
        <v>230068154.1611045</v>
      </c>
      <c r="IC88">
        <f>SUM('Yearly Emission'!HZ$109:'Yearly Emission'!HZ118)</f>
        <v>1789977463.7251649</v>
      </c>
      <c r="ID88">
        <f>SUM('Yearly Emission'!IA$109:'Yearly Emission'!IA118)</f>
        <v>6223739594.2783461</v>
      </c>
      <c r="IE88">
        <f>SUM('Yearly Emission'!IB$109:'Yearly Emission'!IB118)</f>
        <v>764192430.93010044</v>
      </c>
      <c r="IF88">
        <f>SUM('Yearly Emission'!IC$109:'Yearly Emission'!IC118)</f>
        <v>953643710.45625675</v>
      </c>
      <c r="IG88">
        <f>SUM('Yearly Emission'!ID$109:'Yearly Emission'!ID118)</f>
        <v>171533456.42432311</v>
      </c>
      <c r="IH88">
        <f>SUM('Yearly Emission'!IE$109:'Yearly Emission'!IE118)</f>
        <v>362533912.21732271</v>
      </c>
      <c r="II88">
        <f>SUM('Yearly Emission'!IF$109:'Yearly Emission'!IF118)</f>
        <v>610418956.35392189</v>
      </c>
      <c r="IJ88">
        <f>SUM('Yearly Emission'!IG$109:'Yearly Emission'!IG118)</f>
        <v>435087646.98906863</v>
      </c>
      <c r="IK88">
        <f>SUM('Yearly Emission'!IH$109:'Yearly Emission'!IH118)</f>
        <v>2181119640.6777606</v>
      </c>
      <c r="IM88">
        <f>SUM('Yearly Emission'!IJ$109:'Yearly Emission'!IJ118)</f>
        <v>6163844123.7450056</v>
      </c>
      <c r="IN88">
        <f>SUM('Yearly Emission'!IK$109:'Yearly Emission'!IK118)</f>
        <v>2413168183.9939289</v>
      </c>
      <c r="IO88">
        <f>SUM('Yearly Emission'!IL$109:'Yearly Emission'!IL118)</f>
        <v>874157734.86095953</v>
      </c>
      <c r="IP88">
        <f>SUM('Yearly Emission'!IM$109:'Yearly Emission'!IM118)</f>
        <v>318068717.17236835</v>
      </c>
      <c r="IQ88">
        <f>SUM('Yearly Emission'!IN$109:'Yearly Emission'!IN118)</f>
        <v>2869976949.7092695</v>
      </c>
      <c r="IR88">
        <f>SUM('Yearly Emission'!IO$109:'Yearly Emission'!IO118)</f>
        <v>77654969.973942056</v>
      </c>
      <c r="IS88">
        <f>SUM('Yearly Emission'!IP$109:'Yearly Emission'!IP118)</f>
        <v>252593990.14013743</v>
      </c>
      <c r="IT88">
        <f>SUM('Yearly Emission'!IQ$109:'Yearly Emission'!IQ118)</f>
        <v>2003815790.6354766</v>
      </c>
      <c r="IU88">
        <f>SUM('Yearly Emission'!IR$109:'Yearly Emission'!IR118)</f>
        <v>7097335356.7202902</v>
      </c>
      <c r="IV88">
        <f>SUM('Yearly Emission'!IS$109:'Yearly Emission'!IS118)</f>
        <v>907786897.85065794</v>
      </c>
      <c r="IW88">
        <f>SUM('Yearly Emission'!IT$109:'Yearly Emission'!IT118)</f>
        <v>1071110665.4312711</v>
      </c>
      <c r="IX88">
        <f>SUM('Yearly Emission'!IU$109:'Yearly Emission'!IU118)</f>
        <v>203862388.68007442</v>
      </c>
      <c r="IY88">
        <f>SUM('Yearly Emission'!IV$109:'Yearly Emission'!IV118)</f>
        <v>417144193.17035234</v>
      </c>
      <c r="IZ88">
        <f>SUM('Yearly Emission'!IW$109:'Yearly Emission'!IW118)</f>
        <v>729140054.69469655</v>
      </c>
      <c r="JA88">
        <f>SUM('Yearly Emission'!IX$109:'Yearly Emission'!IX118)</f>
        <v>520399929.10956156</v>
      </c>
      <c r="JB88">
        <f>SUM('Yearly Emission'!IY$109:'Yearly Emission'!IY118)</f>
        <v>2518551240.790853</v>
      </c>
    </row>
    <row r="89" spans="1:262" x14ac:dyDescent="0.25">
      <c r="D89">
        <v>2038</v>
      </c>
      <c r="E89">
        <f>SUM('Yearly Emission'!B$110:'Yearly Emission'!B119)</f>
        <v>0</v>
      </c>
      <c r="F89">
        <f>SUM('Yearly Emission'!C$110:'Yearly Emission'!C119)</f>
        <v>0</v>
      </c>
      <c r="G89">
        <f>SUM('Yearly Emission'!D$110:'Yearly Emission'!D119)</f>
        <v>0</v>
      </c>
      <c r="H89">
        <f>SUM('Yearly Emission'!E$110:'Yearly Emission'!E119)</f>
        <v>0</v>
      </c>
      <c r="I89">
        <f>SUM('Yearly Emission'!F$110:'Yearly Emission'!F119)</f>
        <v>0</v>
      </c>
      <c r="J89">
        <f>SUM('Yearly Emission'!G$110:'Yearly Emission'!G119)</f>
        <v>0</v>
      </c>
      <c r="K89">
        <f>SUM('Yearly Emission'!H$110:'Yearly Emission'!H119)</f>
        <v>0</v>
      </c>
      <c r="L89">
        <f>SUM('Yearly Emission'!I$110:'Yearly Emission'!I119)</f>
        <v>0</v>
      </c>
      <c r="M89">
        <f>SUM('Yearly Emission'!J$110:'Yearly Emission'!J119)</f>
        <v>0</v>
      </c>
      <c r="N89">
        <f>SUM('Yearly Emission'!K$110:'Yearly Emission'!K119)</f>
        <v>0</v>
      </c>
      <c r="O89">
        <f>SUM('Yearly Emission'!L$110:'Yearly Emission'!L119)</f>
        <v>0</v>
      </c>
      <c r="P89">
        <f>SUM('Yearly Emission'!M$110:'Yearly Emission'!M119)</f>
        <v>0</v>
      </c>
      <c r="Q89">
        <f>SUM('Yearly Emission'!N$110:'Yearly Emission'!N119)</f>
        <v>0</v>
      </c>
      <c r="R89">
        <f>SUM('Yearly Emission'!O$110:'Yearly Emission'!O119)</f>
        <v>0</v>
      </c>
      <c r="S89">
        <f>SUM('Yearly Emission'!P$110:'Yearly Emission'!P119)</f>
        <v>0</v>
      </c>
      <c r="T89">
        <f>SUM('Yearly Emission'!Q$110:'Yearly Emission'!Q119)</f>
        <v>0</v>
      </c>
      <c r="V89">
        <f>SUM('Yearly Emission'!S$110:'Yearly Emission'!S119)</f>
        <v>1613847760.3998702</v>
      </c>
      <c r="W89">
        <f>SUM('Yearly Emission'!T$110:'Yearly Emission'!T119)</f>
        <v>698229795.32142591</v>
      </c>
      <c r="X89">
        <f>SUM('Yearly Emission'!U$110:'Yearly Emission'!U119)</f>
        <v>138403169.58693627</v>
      </c>
      <c r="Y89">
        <f>SUM('Yearly Emission'!V$110:'Yearly Emission'!V119)</f>
        <v>106569588.52789941</v>
      </c>
      <c r="Z89">
        <f>SUM('Yearly Emission'!W$110:'Yearly Emission'!W119)</f>
        <v>1252999660.2701774</v>
      </c>
      <c r="AA89">
        <f>SUM('Yearly Emission'!X$110:'Yearly Emission'!X119)</f>
        <v>39865345.299008831</v>
      </c>
      <c r="AB89">
        <f>SUM('Yearly Emission'!Y$110:'Yearly Emission'!Y119)</f>
        <v>60965261.418994062</v>
      </c>
      <c r="AC89">
        <f>SUM('Yearly Emission'!Z$110:'Yearly Emission'!Z119)</f>
        <v>259641541.67113033</v>
      </c>
      <c r="AD89">
        <f>SUM('Yearly Emission'!AA$110:'Yearly Emission'!AA119)</f>
        <v>1516598149.6245594</v>
      </c>
      <c r="AE89">
        <f>SUM('Yearly Emission'!AB$110:'Yearly Emission'!AB119)</f>
        <v>184384635.9352279</v>
      </c>
      <c r="AF89">
        <f>SUM('Yearly Emission'!AC$110:'Yearly Emission'!AC119)</f>
        <v>229609644.54271799</v>
      </c>
      <c r="AG89">
        <f>SUM('Yearly Emission'!AD$110:'Yearly Emission'!AD119)</f>
        <v>36476535.377910852</v>
      </c>
      <c r="AH89">
        <f>SUM('Yearly Emission'!AE$110:'Yearly Emission'!AE119)</f>
        <v>109391382.01042704</v>
      </c>
      <c r="AI89">
        <f>SUM('Yearly Emission'!AF$110:'Yearly Emission'!AF119)</f>
        <v>105007137.04531361</v>
      </c>
      <c r="AJ89">
        <f>SUM('Yearly Emission'!AG$110:'Yearly Emission'!AG119)</f>
        <v>71001237.570079058</v>
      </c>
      <c r="AK89">
        <f>SUM('Yearly Emission'!AH$110:'Yearly Emission'!AH119)</f>
        <v>455786972.64785218</v>
      </c>
      <c r="AM89">
        <f>SUM('Yearly Emission'!AJ$110:'Yearly Emission'!AJ119)</f>
        <v>2739878819.8294334</v>
      </c>
      <c r="AN89">
        <f>SUM('Yearly Emission'!AK$110:'Yearly Emission'!AK119)</f>
        <v>1396459412.046387</v>
      </c>
      <c r="AO89">
        <f>SUM('Yearly Emission'!AL$110:'Yearly Emission'!AL119)</f>
        <v>231965246.33084553</v>
      </c>
      <c r="AP89">
        <f>SUM('Yearly Emission'!AM$110:'Yearly Emission'!AM119)</f>
        <v>213139177.05579883</v>
      </c>
      <c r="AQ89">
        <f>SUM('Yearly Emission'!AN$110:'Yearly Emission'!AN119)</f>
        <v>2505999320.5403547</v>
      </c>
      <c r="AR89">
        <f>SUM('Yearly Emission'!AO$110:'Yearly Emission'!AO119)</f>
        <v>79730690.598017603</v>
      </c>
      <c r="AS89">
        <f>SUM('Yearly Emission'!AP$110:'Yearly Emission'!AP119)</f>
        <v>99390597.306155682</v>
      </c>
      <c r="AT89">
        <f>SUM('Yearly Emission'!AQ$110:'Yearly Emission'!AQ119)</f>
        <v>519283083.34226054</v>
      </c>
      <c r="AU89">
        <f>SUM('Yearly Emission'!AR$110:'Yearly Emission'!AR119)</f>
        <v>3033196299.2491188</v>
      </c>
      <c r="AV89">
        <f>SUM('Yearly Emission'!AS$110:'Yearly Emission'!AS119)</f>
        <v>368769271.87045634</v>
      </c>
      <c r="AW89">
        <f>SUM('Yearly Emission'!AT$110:'Yearly Emission'!AT119)</f>
        <v>459219289.08543622</v>
      </c>
      <c r="AX89">
        <f>SUM('Yearly Emission'!AU$110:'Yearly Emission'!AU119)</f>
        <v>72953070.755821705</v>
      </c>
      <c r="AY89">
        <f>SUM('Yearly Emission'!AV$110:'Yearly Emission'!AV119)</f>
        <v>218782764.02085426</v>
      </c>
      <c r="AZ89">
        <f>SUM('Yearly Emission'!AW$110:'Yearly Emission'!AW119)</f>
        <v>210014274.09062737</v>
      </c>
      <c r="BA89">
        <f>SUM('Yearly Emission'!AX$110:'Yearly Emission'!AX119)</f>
        <v>142002475.14015812</v>
      </c>
      <c r="BB89">
        <f>SUM('Yearly Emission'!AY$110:'Yearly Emission'!AY119)</f>
        <v>911573945.29570282</v>
      </c>
      <c r="BD89">
        <f>SUM('Yearly Emission'!BA$110:'Yearly Emission'!BA119)</f>
        <v>3627838352.5269794</v>
      </c>
      <c r="BE89">
        <f>SUM('Yearly Emission'!BB$110:'Yearly Emission'!BB119)</f>
        <v>1939465825.1336274</v>
      </c>
      <c r="BF89">
        <f>SUM('Yearly Emission'!BC$110:'Yearly Emission'!BC119)</f>
        <v>317708746.89904946</v>
      </c>
      <c r="BG89">
        <f>SUM('Yearly Emission'!BD$110:'Yearly Emission'!BD119)</f>
        <v>285893615.18053925</v>
      </c>
      <c r="BH89">
        <f>SUM('Yearly Emission'!BE$110:'Yearly Emission'!BE119)</f>
        <v>3693080397.6806908</v>
      </c>
      <c r="BI89">
        <f>SUM('Yearly Emission'!BF$110:'Yearly Emission'!BF119)</f>
        <v>119596035.89702642</v>
      </c>
      <c r="BJ89">
        <f>SUM('Yearly Emission'!BG$110:'Yearly Emission'!BG119)</f>
        <v>126111087.87533638</v>
      </c>
      <c r="BK89">
        <f>SUM('Yearly Emission'!BH$110:'Yearly Emission'!BH119)</f>
        <v>778924625.01339054</v>
      </c>
      <c r="BL89">
        <f>SUM('Yearly Emission'!BI$110:'Yearly Emission'!BI119)</f>
        <v>4549794448.8736811</v>
      </c>
      <c r="BM89">
        <f>SUM('Yearly Emission'!BJ$110:'Yearly Emission'!BJ119)</f>
        <v>553153907.80568433</v>
      </c>
      <c r="BN89">
        <f>SUM('Yearly Emission'!BK$110:'Yearly Emission'!BK119)</f>
        <v>688828933.62815368</v>
      </c>
      <c r="BO89">
        <f>SUM('Yearly Emission'!BL$110:'Yearly Emission'!BL119)</f>
        <v>107951178.69123524</v>
      </c>
      <c r="BP89">
        <f>SUM('Yearly Emission'!BM$110:'Yearly Emission'!BM119)</f>
        <v>328174146.03128189</v>
      </c>
      <c r="BQ89">
        <f>SUM('Yearly Emission'!BN$110:'Yearly Emission'!BN119)</f>
        <v>315021411.13594115</v>
      </c>
      <c r="BR89">
        <f>SUM('Yearly Emission'!BO$110:'Yearly Emission'!BO119)</f>
        <v>213003712.71023726</v>
      </c>
      <c r="BS89">
        <f>SUM('Yearly Emission'!BP$110:'Yearly Emission'!BP119)</f>
        <v>1367360917.9435558</v>
      </c>
      <c r="BU89">
        <f>SUM('Yearly Emission'!BR$110:'Yearly Emission'!BR119)</f>
        <v>4356649432.9922647</v>
      </c>
      <c r="BV89">
        <f>SUM('Yearly Emission'!BS$110:'Yearly Emission'!BS119)</f>
        <v>2249323111.7373934</v>
      </c>
      <c r="BW89">
        <f>SUM('Yearly Emission'!BT$110:'Yearly Emission'!BT119)</f>
        <v>386439923.47224379</v>
      </c>
      <c r="BX89">
        <f>SUM('Yearly Emission'!BU$110:'Yearly Emission'!BU119)</f>
        <v>330504117.86791092</v>
      </c>
      <c r="BY89">
        <f>SUM('Yearly Emission'!BV$110:'Yearly Emission'!BV119)</f>
        <v>4495864888.3772354</v>
      </c>
      <c r="BZ89">
        <f>SUM('Yearly Emission'!BW$110:'Yearly Emission'!BW119)</f>
        <v>159461381.19603527</v>
      </c>
      <c r="CA89">
        <f>SUM('Yearly Emission'!BX$110:'Yearly Emission'!BX119)</f>
        <v>150866883.45588124</v>
      </c>
      <c r="CB89">
        <f>SUM('Yearly Emission'!BY$110:'Yearly Emission'!BY119)</f>
        <v>956999569.79661465</v>
      </c>
      <c r="CC89">
        <f>SUM('Yearly Emission'!BZ$110:'Yearly Emission'!BZ119)</f>
        <v>5825729871.4818459</v>
      </c>
      <c r="CD89">
        <f>SUM('Yearly Emission'!CA$110:'Yearly Emission'!CA119)</f>
        <v>729324805.00226998</v>
      </c>
      <c r="CE89">
        <f>SUM('Yearly Emission'!CB$110:'Yearly Emission'!CB119)</f>
        <v>918438578.17087138</v>
      </c>
      <c r="CF89">
        <f>SUM('Yearly Emission'!CC$110:'Yearly Emission'!CC119)</f>
        <v>133193923.39237463</v>
      </c>
      <c r="CG89">
        <f>SUM('Yearly Emission'!CD$110:'Yearly Emission'!CD119)</f>
        <v>437565528.04170913</v>
      </c>
      <c r="CH89">
        <f>SUM('Yearly Emission'!CE$110:'Yearly Emission'!CE119)</f>
        <v>420028548.18125486</v>
      </c>
      <c r="CI89">
        <f>SUM('Yearly Emission'!CF$110:'Yearly Emission'!CF119)</f>
        <v>284004950.28031629</v>
      </c>
      <c r="CJ89">
        <f>SUM('Yearly Emission'!CG$110:'Yearly Emission'!CG119)</f>
        <v>1823147890.5914071</v>
      </c>
      <c r="CM89">
        <f>SUM('Yearly Emission'!CJ$110:'Yearly Emission'!CJ119)</f>
        <v>20335</v>
      </c>
      <c r="CN89">
        <f>SUM('Yearly Emission'!CK$110:'Yearly Emission'!CK119)</f>
        <v>0</v>
      </c>
      <c r="CO89">
        <f>SUM('Yearly Emission'!CL$110:'Yearly Emission'!CL119)</f>
        <v>0</v>
      </c>
      <c r="CP89">
        <f>SUM('Yearly Emission'!CM$110:'Yearly Emission'!CM119)</f>
        <v>0</v>
      </c>
      <c r="CQ89">
        <f>SUM('Yearly Emission'!CN$110:'Yearly Emission'!CN119)</f>
        <v>0</v>
      </c>
      <c r="CR89">
        <f>SUM('Yearly Emission'!CO$110:'Yearly Emission'!CO119)</f>
        <v>0</v>
      </c>
      <c r="CS89">
        <f>SUM('Yearly Emission'!CP$110:'Yearly Emission'!CP119)</f>
        <v>0</v>
      </c>
      <c r="CT89">
        <f>SUM('Yearly Emission'!CQ$110:'Yearly Emission'!CQ119)</f>
        <v>0</v>
      </c>
      <c r="CU89">
        <f>SUM('Yearly Emission'!CR$110:'Yearly Emission'!CR119)</f>
        <v>0</v>
      </c>
      <c r="CV89">
        <f>SUM('Yearly Emission'!CS$110:'Yearly Emission'!CS119)</f>
        <v>0</v>
      </c>
      <c r="CW89">
        <f>SUM('Yearly Emission'!CT$110:'Yearly Emission'!CT119)</f>
        <v>0</v>
      </c>
      <c r="CX89">
        <f>SUM('Yearly Emission'!CU$110:'Yearly Emission'!CU119)</f>
        <v>0</v>
      </c>
      <c r="CY89">
        <f>SUM('Yearly Emission'!CV$110:'Yearly Emission'!CV119)</f>
        <v>0</v>
      </c>
      <c r="CZ89">
        <f>SUM('Yearly Emission'!CW$110:'Yearly Emission'!CW119)</f>
        <v>0</v>
      </c>
      <c r="DA89">
        <f>SUM('Yearly Emission'!CX$110:'Yearly Emission'!CX119)</f>
        <v>0</v>
      </c>
      <c r="DB89">
        <f>SUM('Yearly Emission'!CY$110:'Yearly Emission'!CY119)</f>
        <v>0</v>
      </c>
      <c r="DC89">
        <f>SUM('Yearly Emission'!CZ$110:'Yearly Emission'!CZ119)</f>
        <v>0</v>
      </c>
      <c r="DE89">
        <f>SUM('Yearly Emission'!DB$110:'Yearly Emission'!DB119)</f>
        <v>2941379765.4222555</v>
      </c>
      <c r="DF89">
        <f>SUM('Yearly Emission'!DC$110:'Yearly Emission'!DC119)</f>
        <v>1045797149.702095</v>
      </c>
      <c r="DG89">
        <f>SUM('Yearly Emission'!DD$110:'Yearly Emission'!DD119)</f>
        <v>295097421.77305508</v>
      </c>
      <c r="DH89">
        <f>SUM('Yearly Emission'!DE$110:'Yearly Emission'!DE119)</f>
        <v>117913668.72560838</v>
      </c>
      <c r="DI89">
        <f>SUM('Yearly Emission'!DF$110:'Yearly Emission'!DF119)</f>
        <v>1468869792.7108736</v>
      </c>
      <c r="DJ89">
        <f>SUM('Yearly Emission'!DG$110:'Yearly Emission'!DG119)</f>
        <v>70345293.706724539</v>
      </c>
      <c r="DK89">
        <f>SUM('Yearly Emission'!DH$110:'Yearly Emission'!DH119)</f>
        <v>118542649.71729484</v>
      </c>
      <c r="DL89">
        <f>SUM('Yearly Emission'!DI$110:'Yearly Emission'!DI119)</f>
        <v>438936838.75207126</v>
      </c>
      <c r="DM89">
        <f>SUM('Yearly Emission'!DJ$110:'Yearly Emission'!DJ119)</f>
        <v>2130667398.2615101</v>
      </c>
      <c r="DN89">
        <f>SUM('Yearly Emission'!DK$110:'Yearly Emission'!DK119)</f>
        <v>272182660.37419653</v>
      </c>
      <c r="DO89">
        <f>SUM('Yearly Emission'!DL$110:'Yearly Emission'!DL119)</f>
        <v>601690536.00831354</v>
      </c>
      <c r="DP89">
        <f>SUM('Yearly Emission'!DM$110:'Yearly Emission'!DM119)</f>
        <v>59799002.63613677</v>
      </c>
      <c r="DQ89">
        <f>SUM('Yearly Emission'!DN$110:'Yearly Emission'!DN119)</f>
        <v>178842663.43404877</v>
      </c>
      <c r="DR89">
        <f>SUM('Yearly Emission'!DO$110:'Yearly Emission'!DO119)</f>
        <v>286450555.70861703</v>
      </c>
      <c r="DS89">
        <f>SUM('Yearly Emission'!DP$110:'Yearly Emission'!DP119)</f>
        <v>153104560.16033491</v>
      </c>
      <c r="DT89">
        <f>SUM('Yearly Emission'!DQ$110:'Yearly Emission'!DQ119)</f>
        <v>776747920.58893752</v>
      </c>
      <c r="DV89">
        <f>SUM('Yearly Emission'!DS$110:'Yearly Emission'!DS119)</f>
        <v>5354876982.9633865</v>
      </c>
      <c r="DW89">
        <f>SUM('Yearly Emission'!DT$110:'Yearly Emission'!DT119)</f>
        <v>1721173150.8423216</v>
      </c>
      <c r="DX89">
        <f>SUM('Yearly Emission'!DU$110:'Yearly Emission'!DU119)</f>
        <v>430391068.10342509</v>
      </c>
      <c r="DY89">
        <f>SUM('Yearly Emission'!DV$110:'Yearly Emission'!DV119)</f>
        <v>190713376.36102453</v>
      </c>
      <c r="DZ89">
        <f>SUM('Yearly Emission'!DW$110:'Yearly Emission'!DW119)</f>
        <v>2772113859.8792715</v>
      </c>
      <c r="EA89">
        <f>SUM('Yearly Emission'!DX$110:'Yearly Emission'!DX119)</f>
        <v>140690587.41344911</v>
      </c>
      <c r="EB89">
        <f>SUM('Yearly Emission'!DY$110:'Yearly Emission'!DY119)</f>
        <v>185614091.76786363</v>
      </c>
      <c r="EC89">
        <f>SUM('Yearly Emission'!DZ$110:'Yearly Emission'!DZ119)</f>
        <v>877873677.50414133</v>
      </c>
      <c r="ED89">
        <f>SUM('Yearly Emission'!EA$110:'Yearly Emission'!EA119)</f>
        <v>4261334796.523015</v>
      </c>
      <c r="EE89">
        <f>SUM('Yearly Emission'!EB$110:'Yearly Emission'!EB119)</f>
        <v>544365320.74839258</v>
      </c>
      <c r="EF89">
        <f>SUM('Yearly Emission'!EC$110:'Yearly Emission'!EC119)</f>
        <v>1203381072.0166268</v>
      </c>
      <c r="EG89">
        <f>SUM('Yearly Emission'!ED$110:'Yearly Emission'!ED119)</f>
        <v>119598005.27227366</v>
      </c>
      <c r="EH89">
        <f>SUM('Yearly Emission'!EE$110:'Yearly Emission'!EE119)</f>
        <v>357563997.43763262</v>
      </c>
      <c r="EI89">
        <f>SUM('Yearly Emission'!EF$110:'Yearly Emission'!EF119)</f>
        <v>572901111.41723347</v>
      </c>
      <c r="EJ89">
        <f>SUM('Yearly Emission'!EG$110:'Yearly Emission'!EG119)</f>
        <v>306209120.32066959</v>
      </c>
      <c r="EK89">
        <f>SUM('Yearly Emission'!EH$110:'Yearly Emission'!EH119)</f>
        <v>1553495841.1778748</v>
      </c>
      <c r="EM89">
        <f>SUM('Yearly Emission'!EJ$110:'Yearly Emission'!EJ119)</f>
        <v>6261940706.464366</v>
      </c>
      <c r="EN89">
        <f>SUM('Yearly Emission'!EK$110:'Yearly Emission'!EK119)</f>
        <v>1832812129.576324</v>
      </c>
      <c r="EO89">
        <f>SUM('Yearly Emission'!EL$110:'Yearly Emission'!EL119)</f>
        <v>565684714.43379307</v>
      </c>
      <c r="EP89">
        <f>SUM('Yearly Emission'!EM$110:'Yearly Emission'!EM119)</f>
        <v>247534445.83422896</v>
      </c>
      <c r="EQ89">
        <f>SUM('Yearly Emission'!EN$110:'Yearly Emission'!EN119)</f>
        <v>3740698763.5684128</v>
      </c>
      <c r="ER89">
        <f>SUM('Yearly Emission'!EO$110:'Yearly Emission'!EO119)</f>
        <v>199435162.20831499</v>
      </c>
      <c r="ES89">
        <f>SUM('Yearly Emission'!EP$110:'Yearly Emission'!EP119)</f>
        <v>224077906.34710008</v>
      </c>
      <c r="ET89">
        <f>SUM('Yearly Emission'!EQ$110:'Yearly Emission'!EQ119)</f>
        <v>1173478168.4574976</v>
      </c>
      <c r="EU89">
        <f>SUM('Yearly Emission'!ER$110:'Yearly Emission'!ER119)</f>
        <v>6066724600.4350319</v>
      </c>
      <c r="EV89">
        <f>SUM('Yearly Emission'!ES$110:'Yearly Emission'!ES119)</f>
        <v>751899426.6562084</v>
      </c>
      <c r="EW89">
        <f>SUM('Yearly Emission'!ET$110:'Yearly Emission'!ET119)</f>
        <v>1783575432.3623261</v>
      </c>
      <c r="EX89">
        <f>SUM('Yearly Emission'!EU$110:'Yearly Emission'!EU119)</f>
        <v>153780115.84682176</v>
      </c>
      <c r="EY89">
        <f>SUM('Yearly Emission'!EV$110:'Yearly Emission'!EV119)</f>
        <v>490104204.03525418</v>
      </c>
      <c r="EZ89">
        <f>SUM('Yearly Emission'!EW$110:'Yearly Emission'!EW119)</f>
        <v>795187382.28409171</v>
      </c>
      <c r="FA89">
        <f>SUM('Yearly Emission'!EX$110:'Yearly Emission'!EX119)</f>
        <v>433147322.04199606</v>
      </c>
      <c r="FB89">
        <f>SUM('Yearly Emission'!EY$110:'Yearly Emission'!EY119)</f>
        <v>2330243761.7668142</v>
      </c>
      <c r="FD89">
        <f>SUM('Yearly Emission'!FA$110:'Yearly Emission'!FA119)</f>
        <v>6905484266.0547295</v>
      </c>
      <c r="FE89">
        <f>SUM('Yearly Emission'!FB$110:'Yearly Emission'!FB119)</f>
        <v>1939013072.7971971</v>
      </c>
      <c r="FF89">
        <f>SUM('Yearly Emission'!FC$110:'Yearly Emission'!FC119)</f>
        <v>671974107.51738238</v>
      </c>
      <c r="FG89">
        <f>SUM('Yearly Emission'!FD$110:'Yearly Emission'!FD119)</f>
        <v>290803106.80104667</v>
      </c>
      <c r="FH89">
        <f>SUM('Yearly Emission'!FE$110:'Yearly Emission'!FE119)</f>
        <v>4467939921.0207434</v>
      </c>
      <c r="FI89">
        <f>SUM('Yearly Emission'!FF$110:'Yearly Emission'!FF119)</f>
        <v>247232552.92768651</v>
      </c>
      <c r="FJ89">
        <f>SUM('Yearly Emission'!FG$110:'Yearly Emission'!FG119)</f>
        <v>252521895.27751893</v>
      </c>
      <c r="FK89">
        <f>SUM('Yearly Emission'!FH$110:'Yearly Emission'!FH119)</f>
        <v>1315805139.8692942</v>
      </c>
      <c r="FL89">
        <f>SUM('Yearly Emission'!FI$110:'Yearly Emission'!FI119)</f>
        <v>7333346667.6803379</v>
      </c>
      <c r="FM89">
        <f>SUM('Yearly Emission'!FJ$110:'Yearly Emission'!FJ119)</f>
        <v>849593030.17567694</v>
      </c>
      <c r="FN89">
        <f>SUM('Yearly Emission'!FK$110:'Yearly Emission'!FK119)</f>
        <v>2128422511.8616035</v>
      </c>
      <c r="FO89">
        <f>SUM('Yearly Emission'!FL$110:'Yearly Emission'!FL119)</f>
        <v>173470605.99447775</v>
      </c>
      <c r="FP89">
        <f>SUM('Yearly Emission'!FM$110:'Yearly Emission'!FM119)</f>
        <v>532050221.62138999</v>
      </c>
      <c r="FQ89">
        <f>SUM('Yearly Emission'!FN$110:'Yearly Emission'!FN119)</f>
        <v>946978022.36514056</v>
      </c>
      <c r="FR89">
        <f>SUM('Yearly Emission'!FO$110:'Yearly Emission'!FO119)</f>
        <v>527027924.01806957</v>
      </c>
      <c r="FS89">
        <f>SUM('Yearly Emission'!FP$110:'Yearly Emission'!FP119)</f>
        <v>2896601749.1036391</v>
      </c>
      <c r="FV89">
        <f>SUM('Yearly Emission'!FS$110:'Yearly Emission'!FS119)</f>
        <v>20335</v>
      </c>
      <c r="FW89">
        <f>SUM('Yearly Emission'!FT$110:'Yearly Emission'!FT119)</f>
        <v>0</v>
      </c>
      <c r="FX89">
        <f>SUM('Yearly Emission'!FU$110:'Yearly Emission'!FU119)</f>
        <v>0</v>
      </c>
      <c r="FY89">
        <f>SUM('Yearly Emission'!FV$110:'Yearly Emission'!FV119)</f>
        <v>0</v>
      </c>
      <c r="FZ89">
        <f>SUM('Yearly Emission'!FW$110:'Yearly Emission'!FW119)</f>
        <v>0</v>
      </c>
      <c r="GA89">
        <f>SUM('Yearly Emission'!FX$110:'Yearly Emission'!FX119)</f>
        <v>0</v>
      </c>
      <c r="GB89">
        <f>SUM('Yearly Emission'!FY$110:'Yearly Emission'!FY119)</f>
        <v>0</v>
      </c>
      <c r="GC89">
        <f>SUM('Yearly Emission'!FZ$110:'Yearly Emission'!FZ119)</f>
        <v>0</v>
      </c>
      <c r="GD89">
        <f>SUM('Yearly Emission'!GA$110:'Yearly Emission'!GA119)</f>
        <v>0</v>
      </c>
      <c r="GE89">
        <f>SUM('Yearly Emission'!GB$110:'Yearly Emission'!GB119)</f>
        <v>0</v>
      </c>
      <c r="GF89">
        <f>SUM('Yearly Emission'!GC$110:'Yearly Emission'!GC119)</f>
        <v>0</v>
      </c>
      <c r="GG89">
        <f>SUM('Yearly Emission'!GD$110:'Yearly Emission'!GD119)</f>
        <v>0</v>
      </c>
      <c r="GH89">
        <f>SUM('Yearly Emission'!GE$110:'Yearly Emission'!GE119)</f>
        <v>0</v>
      </c>
      <c r="GI89">
        <f>SUM('Yearly Emission'!GF$110:'Yearly Emission'!GF119)</f>
        <v>0</v>
      </c>
      <c r="GJ89">
        <f>SUM('Yearly Emission'!GG$110:'Yearly Emission'!GG119)</f>
        <v>0</v>
      </c>
      <c r="GK89">
        <f>SUM('Yearly Emission'!GH$110:'Yearly Emission'!GH119)</f>
        <v>0</v>
      </c>
      <c r="GL89">
        <f>SUM('Yearly Emission'!GI$110:'Yearly Emission'!GI119)</f>
        <v>0</v>
      </c>
      <c r="GN89">
        <f>SUM('Yearly Emission'!GK$110:'Yearly Emission'!GK119)</f>
        <v>2707512430.0510254</v>
      </c>
      <c r="GO89">
        <f>SUM('Yearly Emission'!GL$110:'Yearly Emission'!GL119)</f>
        <v>1137868245.7379072</v>
      </c>
      <c r="GP89">
        <f>SUM('Yearly Emission'!GM$110:'Yearly Emission'!GM119)</f>
        <v>481791736.65982336</v>
      </c>
      <c r="GQ89">
        <f>SUM('Yearly Emission'!GN$110:'Yearly Emission'!GN119)</f>
        <v>170758490.66963446</v>
      </c>
      <c r="GR89">
        <f>SUM('Yearly Emission'!GO$110:'Yearly Emission'!GO119)</f>
        <v>1249851006.1770682</v>
      </c>
      <c r="GS89">
        <f>SUM('Yearly Emission'!GP$110:'Yearly Emission'!GP119)</f>
        <v>37610113.360745259</v>
      </c>
      <c r="GT89">
        <f>SUM('Yearly Emission'!GQ$110:'Yearly Emission'!GQ119)</f>
        <v>127918490.27680391</v>
      </c>
      <c r="GU89">
        <f>SUM('Yearly Emission'!GR$110:'Yearly Emission'!GR119)</f>
        <v>951433162.13961554</v>
      </c>
      <c r="GV89">
        <f>SUM('Yearly Emission'!GS$110:'Yearly Emission'!GS119)</f>
        <v>3112967474.187604</v>
      </c>
      <c r="GW89">
        <f>SUM('Yearly Emission'!GT$110:'Yearly Emission'!GT119)</f>
        <v>388971282.99665171</v>
      </c>
      <c r="GX89">
        <f>SUM('Yearly Emission'!GU$110:'Yearly Emission'!GU119)</f>
        <v>583030692.97202265</v>
      </c>
      <c r="GY89">
        <f>SUM('Yearly Emission'!GV$110:'Yearly Emission'!GV119)</f>
        <v>82186919.77343154</v>
      </c>
      <c r="GZ89">
        <f>SUM('Yearly Emission'!GW$110:'Yearly Emission'!GW119)</f>
        <v>167312994.13085431</v>
      </c>
      <c r="HA89">
        <f>SUM('Yearly Emission'!GX$110:'Yearly Emission'!GX119)</f>
        <v>305259447.63160741</v>
      </c>
      <c r="HB89">
        <f>SUM('Yearly Emission'!GY$110:'Yearly Emission'!GY119)</f>
        <v>200282157.86242861</v>
      </c>
      <c r="HC89">
        <f>SUM('Yearly Emission'!GZ$110:'Yearly Emission'!GZ119)</f>
        <v>1019011365.9527056</v>
      </c>
      <c r="HE89">
        <f>SUM('Yearly Emission'!HB$110:'Yearly Emission'!HB119)</f>
        <v>4484681819.7730217</v>
      </c>
      <c r="HF89">
        <f>SUM('Yearly Emission'!HC$110:'Yearly Emission'!HC119)</f>
        <v>2167904852.2229896</v>
      </c>
      <c r="HG89">
        <f>SUM('Yearly Emission'!HD$110:'Yearly Emission'!HD119)</f>
        <v>891087940.48320627</v>
      </c>
      <c r="HH89">
        <f>SUM('Yearly Emission'!HE$110:'Yearly Emission'!HE119)</f>
        <v>255768837.42428747</v>
      </c>
      <c r="HI89">
        <f>SUM('Yearly Emission'!HF$110:'Yearly Emission'!HF119)</f>
        <v>2400941179.9157429</v>
      </c>
      <c r="HJ89">
        <f>SUM('Yearly Emission'!HG$110:'Yearly Emission'!HG119)</f>
        <v>63709456.322905265</v>
      </c>
      <c r="HK89">
        <f>SUM('Yearly Emission'!HH$110:'Yearly Emission'!HH119)</f>
        <v>255836980.553608</v>
      </c>
      <c r="HL89">
        <f>SUM('Yearly Emission'!HI$110:'Yearly Emission'!HI119)</f>
        <v>1902793682.8319516</v>
      </c>
      <c r="HM89">
        <f>SUM('Yearly Emission'!HJ$110:'Yearly Emission'!HJ119)</f>
        <v>6225934948.375206</v>
      </c>
      <c r="HN89">
        <f>SUM('Yearly Emission'!HK$110:'Yearly Emission'!HK119)</f>
        <v>777942565.99330389</v>
      </c>
      <c r="HO89">
        <f>SUM('Yearly Emission'!HL$110:'Yearly Emission'!HL119)</f>
        <v>904292552.70865321</v>
      </c>
      <c r="HP89">
        <f>SUM('Yearly Emission'!HM$110:'Yearly Emission'!HM119)</f>
        <v>163341101.2528106</v>
      </c>
      <c r="HQ89">
        <f>SUM('Yearly Emission'!HN$110:'Yearly Emission'!HN119)</f>
        <v>334625988.26170874</v>
      </c>
      <c r="HR89">
        <f>SUM('Yearly Emission'!HO$110:'Yearly Emission'!HO119)</f>
        <v>599046574.98946512</v>
      </c>
      <c r="HS89">
        <f>SUM('Yearly Emission'!HP$110:'Yearly Emission'!HP119)</f>
        <v>400564315.7248565</v>
      </c>
      <c r="HT89">
        <f>SUM('Yearly Emission'!HQ$110:'Yearly Emission'!HQ119)</f>
        <v>2038022731.9054127</v>
      </c>
      <c r="HV89">
        <f>SUM('Yearly Emission'!HS$110:'Yearly Emission'!HS119)</f>
        <v>5688617413.8851318</v>
      </c>
      <c r="HW89">
        <f>SUM('Yearly Emission'!HT$110:'Yearly Emission'!HT119)</f>
        <v>2565151641.2568188</v>
      </c>
      <c r="HX89">
        <f>SUM('Yearly Emission'!HU$110:'Yearly Emission'!HU119)</f>
        <v>980588802.51371694</v>
      </c>
      <c r="HY89">
        <f>SUM('Yearly Emission'!HV$110:'Yearly Emission'!HV119)</f>
        <v>311008630.98140091</v>
      </c>
      <c r="HZ89">
        <f>SUM('Yearly Emission'!HW$110:'Yearly Emission'!HW119)</f>
        <v>2964249277.9787836</v>
      </c>
      <c r="IA89">
        <f>SUM('Yearly Emission'!HX$110:'Yearly Emission'!HX119)</f>
        <v>77066716.060835928</v>
      </c>
      <c r="IB89">
        <f>SUM('Yearly Emission'!HY$110:'Yearly Emission'!HY119)</f>
        <v>299947818.04346395</v>
      </c>
      <c r="IC89">
        <f>SUM('Yearly Emission'!HZ$110:'Yearly Emission'!HZ119)</f>
        <v>2264456327.7913675</v>
      </c>
      <c r="ID89">
        <f>SUM('Yearly Emission'!IA$110:'Yearly Emission'!IA119)</f>
        <v>7841444004.4379721</v>
      </c>
      <c r="IE89">
        <f>SUM('Yearly Emission'!IB$110:'Yearly Emission'!IB119)</f>
        <v>991056334.56225157</v>
      </c>
      <c r="IF89">
        <f>SUM('Yearly Emission'!IC$110:'Yearly Emission'!IC119)</f>
        <v>1083739972.2449386</v>
      </c>
      <c r="IG89">
        <f>SUM('Yearly Emission'!ID$110:'Yearly Emission'!ID119)</f>
        <v>209078446.92393413</v>
      </c>
      <c r="IH89">
        <f>SUM('Yearly Emission'!IE$110:'Yearly Emission'!IE119)</f>
        <v>486811401.86170214</v>
      </c>
      <c r="II89">
        <f>SUM('Yearly Emission'!IF$110:'Yearly Emission'!IF119)</f>
        <v>738298620.33568907</v>
      </c>
      <c r="IJ89">
        <f>SUM('Yearly Emission'!IG$110:'Yearly Emission'!IG119)</f>
        <v>570765383.24398911</v>
      </c>
      <c r="IK89">
        <f>SUM('Yearly Emission'!IH$110:'Yearly Emission'!IH119)</f>
        <v>2767252495.1432157</v>
      </c>
      <c r="IM89">
        <f>SUM('Yearly Emission'!IJ$110:'Yearly Emission'!IJ119)</f>
        <v>6547933333.7281151</v>
      </c>
      <c r="IN89">
        <f>SUM('Yearly Emission'!IK$110:'Yearly Emission'!IK119)</f>
        <v>2830451971.692955</v>
      </c>
      <c r="IO89">
        <f>SUM('Yearly Emission'!IL$110:'Yearly Emission'!IL119)</f>
        <v>1066914546.3553561</v>
      </c>
      <c r="IP89">
        <f>SUM('Yearly Emission'!IM$110:'Yearly Emission'!IM119)</f>
        <v>348276040.34595084</v>
      </c>
      <c r="IQ89">
        <f>SUM('Yearly Emission'!IN$110:'Yearly Emission'!IN119)</f>
        <v>3373187934.5814648</v>
      </c>
      <c r="IR89">
        <f>SUM('Yearly Emission'!IO$110:'Yearly Emission'!IO119)</f>
        <v>87831365.105608881</v>
      </c>
      <c r="IS89">
        <f>SUM('Yearly Emission'!IP$110:'Yearly Emission'!IP119)</f>
        <v>322509221.31217778</v>
      </c>
      <c r="IT89">
        <f>SUM('Yearly Emission'!IQ$110:'Yearly Emission'!IQ119)</f>
        <v>2478570344.3382297</v>
      </c>
      <c r="IU89">
        <f>SUM('Yearly Emission'!IR$110:'Yearly Emission'!IR119)</f>
        <v>8715901325.7349873</v>
      </c>
      <c r="IV89">
        <f>SUM('Yearly Emission'!IS$110:'Yearly Emission'!IS119)</f>
        <v>1134755050.8025057</v>
      </c>
      <c r="IW89">
        <f>SUM('Yearly Emission'!IT$110:'Yearly Emission'!IT119)</f>
        <v>1201382042.9817598</v>
      </c>
      <c r="IX89">
        <f>SUM('Yearly Emission'!IU$110:'Yearly Emission'!IU119)</f>
        <v>241429265.15724504</v>
      </c>
      <c r="IY89">
        <f>SUM('Yearly Emission'!IV$110:'Yearly Emission'!IV119)</f>
        <v>541462509.12508333</v>
      </c>
      <c r="IZ89">
        <f>SUM('Yearly Emission'!IW$110:'Yearly Emission'!IW119)</f>
        <v>857103079.46163547</v>
      </c>
      <c r="JA89">
        <f>SUM('Yearly Emission'!IX$110:'Yearly Emission'!IX119)</f>
        <v>656126272.3165375</v>
      </c>
      <c r="JB89">
        <f>SUM('Yearly Emission'!IY$110:'Yearly Emission'!IY119)</f>
        <v>3104952745.7385497</v>
      </c>
    </row>
    <row r="90" spans="1:262" x14ac:dyDescent="0.25">
      <c r="D90">
        <v>2039</v>
      </c>
      <c r="E90">
        <f>SUM('Yearly Emission'!B$111:'Yearly Emission'!B120)</f>
        <v>0</v>
      </c>
      <c r="F90">
        <f>SUM('Yearly Emission'!C$111:'Yearly Emission'!C120)</f>
        <v>0</v>
      </c>
      <c r="G90">
        <f>SUM('Yearly Emission'!D$111:'Yearly Emission'!D120)</f>
        <v>0</v>
      </c>
      <c r="H90">
        <f>SUM('Yearly Emission'!E$111:'Yearly Emission'!E120)</f>
        <v>0</v>
      </c>
      <c r="I90">
        <f>SUM('Yearly Emission'!F$111:'Yearly Emission'!F120)</f>
        <v>0</v>
      </c>
      <c r="J90">
        <f>SUM('Yearly Emission'!G$111:'Yearly Emission'!G120)</f>
        <v>0</v>
      </c>
      <c r="K90">
        <f>SUM('Yearly Emission'!H$111:'Yearly Emission'!H120)</f>
        <v>0</v>
      </c>
      <c r="L90">
        <f>SUM('Yearly Emission'!I$111:'Yearly Emission'!I120)</f>
        <v>0</v>
      </c>
      <c r="M90">
        <f>SUM('Yearly Emission'!J$111:'Yearly Emission'!J120)</f>
        <v>0</v>
      </c>
      <c r="N90">
        <f>SUM('Yearly Emission'!K$111:'Yearly Emission'!K120)</f>
        <v>0</v>
      </c>
      <c r="O90">
        <f>SUM('Yearly Emission'!L$111:'Yearly Emission'!L120)</f>
        <v>0</v>
      </c>
      <c r="P90">
        <f>SUM('Yearly Emission'!M$111:'Yearly Emission'!M120)</f>
        <v>0</v>
      </c>
      <c r="Q90">
        <f>SUM('Yearly Emission'!N$111:'Yearly Emission'!N120)</f>
        <v>0</v>
      </c>
      <c r="R90">
        <f>SUM('Yearly Emission'!O$111:'Yearly Emission'!O120)</f>
        <v>0</v>
      </c>
      <c r="S90">
        <f>SUM('Yearly Emission'!P$111:'Yearly Emission'!P120)</f>
        <v>0</v>
      </c>
      <c r="T90">
        <f>SUM('Yearly Emission'!Q$111:'Yearly Emission'!Q120)</f>
        <v>0</v>
      </c>
      <c r="V90">
        <f>SUM('Yearly Emission'!S$111:'Yearly Emission'!S120)</f>
        <v>1647535950.13503</v>
      </c>
      <c r="W90">
        <f>SUM('Yearly Emission'!T$111:'Yearly Emission'!T120)</f>
        <v>826829910.47011459</v>
      </c>
      <c r="X90">
        <f>SUM('Yearly Emission'!U$111:'Yearly Emission'!U120)</f>
        <v>314653249.29343891</v>
      </c>
      <c r="Y90">
        <f>SUM('Yearly Emission'!V$111:'Yearly Emission'!V120)</f>
        <v>133830872.67396817</v>
      </c>
      <c r="Z90">
        <f>SUM('Yearly Emission'!W$111:'Yearly Emission'!W120)</f>
        <v>1597207852.7744911</v>
      </c>
      <c r="AA90">
        <f>SUM('Yearly Emission'!X$111:'Yearly Emission'!X120)</f>
        <v>52822333.481372096</v>
      </c>
      <c r="AB90">
        <f>SUM('Yearly Emission'!Y$111:'Yearly Emission'!Y120)</f>
        <v>60965261.418994062</v>
      </c>
      <c r="AC90">
        <f>SUM('Yearly Emission'!Z$111:'Yearly Emission'!Z120)</f>
        <v>333195133.17571056</v>
      </c>
      <c r="AD90">
        <f>SUM('Yearly Emission'!AA$111:'Yearly Emission'!AA120)</f>
        <v>1978817912.0693948</v>
      </c>
      <c r="AE90">
        <f>SUM('Yearly Emission'!AB$111:'Yearly Emission'!AB120)</f>
        <v>243601499.06706911</v>
      </c>
      <c r="AF90">
        <f>SUM('Yearly Emission'!AC$111:'Yearly Emission'!AC120)</f>
        <v>304219333.04524469</v>
      </c>
      <c r="AG90">
        <f>SUM('Yearly Emission'!AD$111:'Yearly Emission'!AD120)</f>
        <v>46514259.718793787</v>
      </c>
      <c r="AH90">
        <f>SUM('Yearly Emission'!AE$111:'Yearly Emission'!AE120)</f>
        <v>144481655.18805668</v>
      </c>
      <c r="AI90">
        <f>SUM('Yearly Emission'!AF$111:'Yearly Emission'!AF120)</f>
        <v>147405407.665656</v>
      </c>
      <c r="AJ90">
        <f>SUM('Yearly Emission'!AG$111:'Yearly Emission'!AG120)</f>
        <v>95070833.702025384</v>
      </c>
      <c r="AK90">
        <f>SUM('Yearly Emission'!AH$111:'Yearly Emission'!AH120)</f>
        <v>611494545.01414227</v>
      </c>
      <c r="AM90">
        <f>SUM('Yearly Emission'!AJ$111:'Yearly Emission'!AJ120)</f>
        <v>2774635541.2777014</v>
      </c>
      <c r="AN90">
        <f>SUM('Yearly Emission'!AK$111:'Yearly Emission'!AK120)</f>
        <v>1547786126.3823791</v>
      </c>
      <c r="AO90">
        <f>SUM('Yearly Emission'!AL$111:'Yearly Emission'!AL120)</f>
        <v>461519739.94368935</v>
      </c>
      <c r="AP90">
        <f>SUM('Yearly Emission'!AM$111:'Yearly Emission'!AM120)</f>
        <v>264852106.51331979</v>
      </c>
      <c r="AQ90">
        <f>SUM('Yearly Emission'!AN$111:'Yearly Emission'!AN120)</f>
        <v>3194415705.5489821</v>
      </c>
      <c r="AR90">
        <f>SUM('Yearly Emission'!AO$111:'Yearly Emission'!AO120)</f>
        <v>105644666.96274403</v>
      </c>
      <c r="AS90">
        <f>SUM('Yearly Emission'!AP$111:'Yearly Emission'!AP120)</f>
        <v>99390597.306155682</v>
      </c>
      <c r="AT90">
        <f>SUM('Yearly Emission'!AQ$111:'Yearly Emission'!AQ120)</f>
        <v>666390266.35142088</v>
      </c>
      <c r="AU90">
        <f>SUM('Yearly Emission'!AR$111:'Yearly Emission'!AR120)</f>
        <v>3957635824.1387897</v>
      </c>
      <c r="AV90">
        <f>SUM('Yearly Emission'!AS$111:'Yearly Emission'!AS120)</f>
        <v>487202998.13413894</v>
      </c>
      <c r="AW90">
        <f>SUM('Yearly Emission'!AT$111:'Yearly Emission'!AT120)</f>
        <v>608438666.09048986</v>
      </c>
      <c r="AX90">
        <f>SUM('Yearly Emission'!AU$111:'Yearly Emission'!AU120)</f>
        <v>93028519.43758744</v>
      </c>
      <c r="AY90">
        <f>SUM('Yearly Emission'!AV$111:'Yearly Emission'!AV120)</f>
        <v>288963310.37611353</v>
      </c>
      <c r="AZ90">
        <f>SUM('Yearly Emission'!AW$111:'Yearly Emission'!AW120)</f>
        <v>294810815.33131218</v>
      </c>
      <c r="BA90">
        <f>SUM('Yearly Emission'!AX$111:'Yearly Emission'!AX120)</f>
        <v>190141667.40405092</v>
      </c>
      <c r="BB90">
        <f>SUM('Yearly Emission'!AY$111:'Yearly Emission'!AY120)</f>
        <v>1222989090.0282817</v>
      </c>
      <c r="BD90">
        <f>SUM('Yearly Emission'!BA$111:'Yearly Emission'!BA120)</f>
        <v>3663641764.8851252</v>
      </c>
      <c r="BE90">
        <f>SUM('Yearly Emission'!BB$111:'Yearly Emission'!BB120)</f>
        <v>2104657211.0373149</v>
      </c>
      <c r="BF90">
        <f>SUM('Yearly Emission'!BC$111:'Yearly Emission'!BC120)</f>
        <v>547412587.74345076</v>
      </c>
      <c r="BG90">
        <f>SUM('Yearly Emission'!BD$111:'Yearly Emission'!BD120)</f>
        <v>337662631.59673095</v>
      </c>
      <c r="BH90">
        <f>SUM('Yearly Emission'!BE$111:'Yearly Emission'!BE120)</f>
        <v>4511825988.6669388</v>
      </c>
      <c r="BI90">
        <f>SUM('Yearly Emission'!BF$111:'Yearly Emission'!BF120)</f>
        <v>158467000.44411612</v>
      </c>
      <c r="BJ90">
        <f>SUM('Yearly Emission'!BG$111:'Yearly Emission'!BG120)</f>
        <v>126111087.87533638</v>
      </c>
      <c r="BK90">
        <f>SUM('Yearly Emission'!BH$111:'Yearly Emission'!BH120)</f>
        <v>965497855.90362012</v>
      </c>
      <c r="BL90">
        <f>SUM('Yearly Emission'!BI$111:'Yearly Emission'!BI120)</f>
        <v>5920316045.9221449</v>
      </c>
      <c r="BM90">
        <f>SUM('Yearly Emission'!BJ$111:'Yearly Emission'!BJ120)</f>
        <v>730804497.20120764</v>
      </c>
      <c r="BN90">
        <f>SUM('Yearly Emission'!BK$111:'Yearly Emission'!BK120)</f>
        <v>912657999.13573384</v>
      </c>
      <c r="BO90">
        <f>SUM('Yearly Emission'!BL$111:'Yearly Emission'!BL120)</f>
        <v>129406708.28139925</v>
      </c>
      <c r="BP90">
        <f>SUM('Yearly Emission'!BM$111:'Yearly Emission'!BM120)</f>
        <v>433444965.56417096</v>
      </c>
      <c r="BQ90">
        <f>SUM('Yearly Emission'!BN$111:'Yearly Emission'!BN120)</f>
        <v>442216222.99696827</v>
      </c>
      <c r="BR90">
        <f>SUM('Yearly Emission'!BO$111:'Yearly Emission'!BO120)</f>
        <v>285212501.10607636</v>
      </c>
      <c r="BS90">
        <f>SUM('Yearly Emission'!BP$111:'Yearly Emission'!BP120)</f>
        <v>1834483635.0424256</v>
      </c>
      <c r="BU90">
        <f>SUM('Yearly Emission'!BR$111:'Yearly Emission'!BR120)</f>
        <v>4393474998.768651</v>
      </c>
      <c r="BV90">
        <f>SUM('Yearly Emission'!BS$111:'Yearly Emission'!BS120)</f>
        <v>2414879218.6138387</v>
      </c>
      <c r="BW90">
        <f>SUM('Yearly Emission'!BT$111:'Yearly Emission'!BT120)</f>
        <v>616286047.73985052</v>
      </c>
      <c r="BX90">
        <f>SUM('Yearly Emission'!BU$111:'Yearly Emission'!BU120)</f>
        <v>382327191.50479984</v>
      </c>
      <c r="BY90">
        <f>SUM('Yearly Emission'!BV$111:'Yearly Emission'!BV120)</f>
        <v>5315213965.0180416</v>
      </c>
      <c r="BZ90">
        <f>SUM('Yearly Emission'!BW$111:'Yearly Emission'!BW120)</f>
        <v>202335322.22012252</v>
      </c>
      <c r="CA90">
        <f>SUM('Yearly Emission'!BX$111:'Yearly Emission'!BX120)</f>
        <v>150866883.45588124</v>
      </c>
      <c r="CB90">
        <f>SUM('Yearly Emission'!BY$111:'Yearly Emission'!BY120)</f>
        <v>1143701403.666641</v>
      </c>
      <c r="CC90">
        <f>SUM('Yearly Emission'!BZ$111:'Yearly Emission'!BZ120)</f>
        <v>7196952740.6817875</v>
      </c>
      <c r="CD90">
        <f>SUM('Yearly Emission'!CA$111:'Yearly Emission'!CA120)</f>
        <v>922624387.55648959</v>
      </c>
      <c r="CE90">
        <f>SUM('Yearly Emission'!CB$111:'Yearly Emission'!CB120)</f>
        <v>1175897787.2066183</v>
      </c>
      <c r="CF90">
        <f>SUM('Yearly Emission'!CC$111:'Yearly Emission'!CC120)</f>
        <v>154666665.71915704</v>
      </c>
      <c r="CG90">
        <f>SUM('Yearly Emission'!CD$111:'Yearly Emission'!CD120)</f>
        <v>553021957.52281761</v>
      </c>
      <c r="CH90">
        <f>SUM('Yearly Emission'!CE$111:'Yearly Emission'!CE120)</f>
        <v>589621630.66262376</v>
      </c>
      <c r="CI90">
        <f>SUM('Yearly Emission'!CF$111:'Yearly Emission'!CF120)</f>
        <v>373220705.59400278</v>
      </c>
      <c r="CJ90">
        <f>SUM('Yearly Emission'!CG$111:'Yearly Emission'!CG120)</f>
        <v>2396073394.6597533</v>
      </c>
      <c r="CM90">
        <f>SUM('Yearly Emission'!CJ$111:'Yearly Emission'!CJ120)</f>
        <v>20345</v>
      </c>
      <c r="CN90">
        <f>SUM('Yearly Emission'!CK$111:'Yearly Emission'!CK120)</f>
        <v>0</v>
      </c>
      <c r="CO90">
        <f>SUM('Yearly Emission'!CL$111:'Yearly Emission'!CL120)</f>
        <v>0</v>
      </c>
      <c r="CP90">
        <f>SUM('Yearly Emission'!CM$111:'Yearly Emission'!CM120)</f>
        <v>0</v>
      </c>
      <c r="CQ90">
        <f>SUM('Yearly Emission'!CN$111:'Yearly Emission'!CN120)</f>
        <v>0</v>
      </c>
      <c r="CR90">
        <f>SUM('Yearly Emission'!CO$111:'Yearly Emission'!CO120)</f>
        <v>0</v>
      </c>
      <c r="CS90">
        <f>SUM('Yearly Emission'!CP$111:'Yearly Emission'!CP120)</f>
        <v>0</v>
      </c>
      <c r="CT90">
        <f>SUM('Yearly Emission'!CQ$111:'Yearly Emission'!CQ120)</f>
        <v>0</v>
      </c>
      <c r="CU90">
        <f>SUM('Yearly Emission'!CR$111:'Yearly Emission'!CR120)</f>
        <v>0</v>
      </c>
      <c r="CV90">
        <f>SUM('Yearly Emission'!CS$111:'Yearly Emission'!CS120)</f>
        <v>0</v>
      </c>
      <c r="CW90">
        <f>SUM('Yearly Emission'!CT$111:'Yearly Emission'!CT120)</f>
        <v>0</v>
      </c>
      <c r="CX90">
        <f>SUM('Yearly Emission'!CU$111:'Yearly Emission'!CU120)</f>
        <v>0</v>
      </c>
      <c r="CY90">
        <f>SUM('Yearly Emission'!CV$111:'Yearly Emission'!CV120)</f>
        <v>0</v>
      </c>
      <c r="CZ90">
        <f>SUM('Yearly Emission'!CW$111:'Yearly Emission'!CW120)</f>
        <v>0</v>
      </c>
      <c r="DA90">
        <f>SUM('Yearly Emission'!CX$111:'Yearly Emission'!CX120)</f>
        <v>0</v>
      </c>
      <c r="DB90">
        <f>SUM('Yearly Emission'!CY$111:'Yearly Emission'!CY120)</f>
        <v>0</v>
      </c>
      <c r="DC90">
        <f>SUM('Yearly Emission'!CZ$111:'Yearly Emission'!CZ120)</f>
        <v>0</v>
      </c>
      <c r="DE90">
        <f>SUM('Yearly Emission'!DB$111:'Yearly Emission'!DB120)</f>
        <v>3665294468.9603586</v>
      </c>
      <c r="DF90">
        <f>SUM('Yearly Emission'!DC$111:'Yearly Emission'!DC120)</f>
        <v>1077971486.8746138</v>
      </c>
      <c r="DG90">
        <f>SUM('Yearly Emission'!DD$111:'Yearly Emission'!DD120)</f>
        <v>472098556.2852354</v>
      </c>
      <c r="DH90">
        <f>SUM('Yearly Emission'!DE$111:'Yearly Emission'!DE120)</f>
        <v>138327101.12276906</v>
      </c>
      <c r="DI90">
        <f>SUM('Yearly Emission'!DF$111:'Yearly Emission'!DF120)</f>
        <v>1744264051.5964608</v>
      </c>
      <c r="DJ90">
        <f>SUM('Yearly Emission'!DG$111:'Yearly Emission'!DG120)</f>
        <v>87958877.766665816</v>
      </c>
      <c r="DK90">
        <f>SUM('Yearly Emission'!DH$111:'Yearly Emission'!DH120)</f>
        <v>144278552.98196492</v>
      </c>
      <c r="DL90">
        <f>SUM('Yearly Emission'!DI$111:'Yearly Emission'!DI120)</f>
        <v>553819776.45655107</v>
      </c>
      <c r="DM90">
        <f>SUM('Yearly Emission'!DJ$111:'Yearly Emission'!DJ120)</f>
        <v>2707743051.3754373</v>
      </c>
      <c r="DN90">
        <f>SUM('Yearly Emission'!DK$111:'Yearly Emission'!DK120)</f>
        <v>352823382.0891369</v>
      </c>
      <c r="DO90">
        <f>SUM('Yearly Emission'!DL$111:'Yearly Emission'!DL120)</f>
        <v>771657611.72031975</v>
      </c>
      <c r="DP90">
        <f>SUM('Yearly Emission'!DM$111:'Yearly Emission'!DM120)</f>
        <v>75961848.024740621</v>
      </c>
      <c r="DQ90">
        <f>SUM('Yearly Emission'!DN$111:'Yearly Emission'!DN120)</f>
        <v>226402001.79872575</v>
      </c>
      <c r="DR90">
        <f>SUM('Yearly Emission'!DO$111:'Yearly Emission'!DO120)</f>
        <v>350256800.17516339</v>
      </c>
      <c r="DS90">
        <f>SUM('Yearly Emission'!DP$111:'Yearly Emission'!DP120)</f>
        <v>193423238.0879584</v>
      </c>
      <c r="DT90">
        <f>SUM('Yearly Emission'!DQ$111:'Yearly Emission'!DQ120)</f>
        <v>1003779632.4881582</v>
      </c>
      <c r="DV90">
        <f>SUM('Yearly Emission'!DS$111:'Yearly Emission'!DS120)</f>
        <v>6591370916.7350416</v>
      </c>
      <c r="DW90">
        <f>SUM('Yearly Emission'!DT$111:'Yearly Emission'!DT120)</f>
        <v>1793571227.069155</v>
      </c>
      <c r="DX90">
        <f>SUM('Yearly Emission'!DU$111:'Yearly Emission'!DU120)</f>
        <v>631848245.6889044</v>
      </c>
      <c r="DY90">
        <f>SUM('Yearly Emission'!DV$111:'Yearly Emission'!DV120)</f>
        <v>211183110.17052397</v>
      </c>
      <c r="DZ90">
        <f>SUM('Yearly Emission'!DW$111:'Yearly Emission'!DW120)</f>
        <v>3096815745.7930288</v>
      </c>
      <c r="EA90">
        <f>SUM('Yearly Emission'!DX$111:'Yearly Emission'!DX120)</f>
        <v>169092782.3494091</v>
      </c>
      <c r="EB90">
        <f>SUM('Yearly Emission'!DY$111:'Yearly Emission'!DY120)</f>
        <v>220088443.01548046</v>
      </c>
      <c r="EC90">
        <f>SUM('Yearly Emission'!DZ$111:'Yearly Emission'!DZ120)</f>
        <v>1107639552.9131007</v>
      </c>
      <c r="ED90">
        <f>SUM('Yearly Emission'!EA$111:'Yearly Emission'!EA120)</f>
        <v>5415486102.7508621</v>
      </c>
      <c r="EE90">
        <f>SUM('Yearly Emission'!EB$111:'Yearly Emission'!EB120)</f>
        <v>705646764.1782726</v>
      </c>
      <c r="EF90">
        <f>SUM('Yearly Emission'!EC$111:'Yearly Emission'!EC120)</f>
        <v>1543315223.4406393</v>
      </c>
      <c r="EG90">
        <f>SUM('Yearly Emission'!ED$111:'Yearly Emission'!ED120)</f>
        <v>151923696.04948136</v>
      </c>
      <c r="EH90">
        <f>SUM('Yearly Emission'!EE$111:'Yearly Emission'!EE120)</f>
        <v>450742456.39484501</v>
      </c>
      <c r="EI90">
        <f>SUM('Yearly Emission'!EF$111:'Yearly Emission'!EF120)</f>
        <v>673253191.11972785</v>
      </c>
      <c r="EJ90">
        <f>SUM('Yearly Emission'!EG$111:'Yearly Emission'!EG120)</f>
        <v>383227775.65813708</v>
      </c>
      <c r="EK90">
        <f>SUM('Yearly Emission'!EH$111:'Yearly Emission'!EH120)</f>
        <v>2007559264.9763174</v>
      </c>
      <c r="EM90">
        <f>SUM('Yearly Emission'!EJ$111:'Yearly Emission'!EJ120)</f>
        <v>7499641483.9563122</v>
      </c>
      <c r="EN90">
        <f>SUM('Yearly Emission'!EK$111:'Yearly Emission'!EK120)</f>
        <v>1905255719.4952755</v>
      </c>
      <c r="EO90">
        <f>SUM('Yearly Emission'!EL$111:'Yearly Emission'!EL120)</f>
        <v>767309009.09651601</v>
      </c>
      <c r="EP90">
        <f>SUM('Yearly Emission'!EM$111:'Yearly Emission'!EM120)</f>
        <v>268058803.02775803</v>
      </c>
      <c r="EQ90">
        <f>SUM('Yearly Emission'!EN$111:'Yearly Emission'!EN120)</f>
        <v>4065865265.8061857</v>
      </c>
      <c r="ER90">
        <f>SUM('Yearly Emission'!EO$111:'Yearly Emission'!EO120)</f>
        <v>227858747.44443503</v>
      </c>
      <c r="ES90">
        <f>SUM('Yearly Emission'!EP$111:'Yearly Emission'!EP120)</f>
        <v>258600279.90762374</v>
      </c>
      <c r="ET90">
        <f>SUM('Yearly Emission'!EQ$111:'Yearly Emission'!EQ120)</f>
        <v>1409545874.7272992</v>
      </c>
      <c r="EU90">
        <f>SUM('Yearly Emission'!ER$111:'Yearly Emission'!ER120)</f>
        <v>7326795040.1785116</v>
      </c>
      <c r="EV90">
        <f>SUM('Yearly Emission'!ES$111:'Yearly Emission'!ES120)</f>
        <v>953177482.93826127</v>
      </c>
      <c r="EW90">
        <f>SUM('Yearly Emission'!ET$111:'Yearly Emission'!ET120)</f>
        <v>2168544561.4136181</v>
      </c>
      <c r="EX90">
        <f>SUM('Yearly Emission'!EU$111:'Yearly Emission'!EU120)</f>
        <v>188758283.13691127</v>
      </c>
      <c r="EY90">
        <f>SUM('Yearly Emission'!EV$111:'Yearly Emission'!EV120)</f>
        <v>583350917.61753047</v>
      </c>
      <c r="EZ90">
        <f>SUM('Yearly Emission'!EW$111:'Yearly Emission'!EW120)</f>
        <v>895618756.41526389</v>
      </c>
      <c r="FA90">
        <f>SUM('Yearly Emission'!EX$111:'Yearly Emission'!EX120)</f>
        <v>510212937.14851046</v>
      </c>
      <c r="FB90">
        <f>SUM('Yearly Emission'!EY$111:'Yearly Emission'!EY120)</f>
        <v>2890668782.0498972</v>
      </c>
      <c r="FD90">
        <f>SUM('Yearly Emission'!FA$111:'Yearly Emission'!FA120)</f>
        <v>8144294976.7936621</v>
      </c>
      <c r="FE90">
        <f>SUM('Yearly Emission'!FB$111:'Yearly Emission'!FB120)</f>
        <v>2011497605.8499358</v>
      </c>
      <c r="FF90">
        <f>SUM('Yearly Emission'!FC$111:'Yearly Emission'!FC120)</f>
        <v>873755091.6354208</v>
      </c>
      <c r="FG90">
        <f>SUM('Yearly Emission'!FD$111:'Yearly Emission'!FD120)</f>
        <v>311379959.60510594</v>
      </c>
      <c r="FH90">
        <f>SUM('Yearly Emission'!FE$111:'Yearly Emission'!FE120)</f>
        <v>4793555569.9246531</v>
      </c>
      <c r="FI90">
        <f>SUM('Yearly Emission'!FF$111:'Yearly Emission'!FF120)</f>
        <v>275677277.56970882</v>
      </c>
      <c r="FJ90">
        <f>SUM('Yearly Emission'!FG$111:'Yearly Emission'!FG120)</f>
        <v>287088696.02144724</v>
      </c>
      <c r="FK90">
        <f>SUM('Yearly Emission'!FH$111:'Yearly Emission'!FH120)</f>
        <v>1552024785.2497029</v>
      </c>
      <c r="FL90">
        <f>SUM('Yearly Emission'!FI$111:'Yearly Emission'!FI120)</f>
        <v>8593985215.569273</v>
      </c>
      <c r="FM90">
        <f>SUM('Yearly Emission'!FJ$111:'Yearly Emission'!FJ120)</f>
        <v>1050963338.779451</v>
      </c>
      <c r="FN90">
        <f>SUM('Yearly Emission'!FK$111:'Yearly Emission'!FK120)</f>
        <v>2513564680.3121252</v>
      </c>
      <c r="FO90">
        <f>SUM('Yearly Emission'!FL$111:'Yearly Emission'!FL120)</f>
        <v>208469938.19287181</v>
      </c>
      <c r="FP90">
        <f>SUM('Yearly Emission'!FM$111:'Yearly Emission'!FM120)</f>
        <v>625359808.97354591</v>
      </c>
      <c r="FQ90">
        <f>SUM('Yearly Emission'!FN$111:'Yearly Emission'!FN120)</f>
        <v>1047485612.6957459</v>
      </c>
      <c r="FR90">
        <f>SUM('Yearly Emission'!FO$111:'Yearly Emission'!FO120)</f>
        <v>604139499.33243692</v>
      </c>
      <c r="FS90">
        <f>SUM('Yearly Emission'!FP$111:'Yearly Emission'!FP120)</f>
        <v>3457266748.5879865</v>
      </c>
      <c r="FV90">
        <f>SUM('Yearly Emission'!FS$111:'Yearly Emission'!FS120)</f>
        <v>20345</v>
      </c>
      <c r="FW90">
        <f>SUM('Yearly Emission'!FT$111:'Yearly Emission'!FT120)</f>
        <v>0</v>
      </c>
      <c r="FX90">
        <f>SUM('Yearly Emission'!FU$111:'Yearly Emission'!FU120)</f>
        <v>0</v>
      </c>
      <c r="FY90">
        <f>SUM('Yearly Emission'!FV$111:'Yearly Emission'!FV120)</f>
        <v>0</v>
      </c>
      <c r="FZ90">
        <f>SUM('Yearly Emission'!FW$111:'Yearly Emission'!FW120)</f>
        <v>0</v>
      </c>
      <c r="GA90">
        <f>SUM('Yearly Emission'!FX$111:'Yearly Emission'!FX120)</f>
        <v>0</v>
      </c>
      <c r="GB90">
        <f>SUM('Yearly Emission'!FY$111:'Yearly Emission'!FY120)</f>
        <v>0</v>
      </c>
      <c r="GC90">
        <f>SUM('Yearly Emission'!FZ$111:'Yearly Emission'!FZ120)</f>
        <v>0</v>
      </c>
      <c r="GD90">
        <f>SUM('Yearly Emission'!GA$111:'Yearly Emission'!GA120)</f>
        <v>0</v>
      </c>
      <c r="GE90">
        <f>SUM('Yearly Emission'!GB$111:'Yearly Emission'!GB120)</f>
        <v>0</v>
      </c>
      <c r="GF90">
        <f>SUM('Yearly Emission'!GC$111:'Yearly Emission'!GC120)</f>
        <v>0</v>
      </c>
      <c r="GG90">
        <f>SUM('Yearly Emission'!GD$111:'Yearly Emission'!GD120)</f>
        <v>0</v>
      </c>
      <c r="GH90">
        <f>SUM('Yearly Emission'!GE$111:'Yearly Emission'!GE120)</f>
        <v>0</v>
      </c>
      <c r="GI90">
        <f>SUM('Yearly Emission'!GF$111:'Yearly Emission'!GF120)</f>
        <v>0</v>
      </c>
      <c r="GJ90">
        <f>SUM('Yearly Emission'!GG$111:'Yearly Emission'!GG120)</f>
        <v>0</v>
      </c>
      <c r="GK90">
        <f>SUM('Yearly Emission'!GH$111:'Yearly Emission'!GH120)</f>
        <v>0</v>
      </c>
      <c r="GL90">
        <f>SUM('Yearly Emission'!GI$111:'Yearly Emission'!GI120)</f>
        <v>0</v>
      </c>
      <c r="GN90">
        <f>SUM('Yearly Emission'!GK$111:'Yearly Emission'!GK120)</f>
        <v>3043755889.2252822</v>
      </c>
      <c r="GO90">
        <f>SUM('Yearly Emission'!GL$111:'Yearly Emission'!GL120)</f>
        <v>1381856336.65325</v>
      </c>
      <c r="GP90">
        <f>SUM('Yearly Emission'!GM$111:'Yearly Emission'!GM120)</f>
        <v>564612595.52677155</v>
      </c>
      <c r="GQ90">
        <f>SUM('Yearly Emission'!GN$111:'Yearly Emission'!GN120)</f>
        <v>194326132.15849423</v>
      </c>
      <c r="GR90">
        <f>SUM('Yearly Emission'!GO$111:'Yearly Emission'!GO120)</f>
        <v>1527717430.9960809</v>
      </c>
      <c r="GS90">
        <f>SUM('Yearly Emission'!GP$111:'Yearly Emission'!GP120)</f>
        <v>47464826.593667507</v>
      </c>
      <c r="GT90">
        <f>SUM('Yearly Emission'!GQ$111:'Yearly Emission'!GQ120)</f>
        <v>162069919.15577307</v>
      </c>
      <c r="GU90">
        <f>SUM('Yearly Emission'!GR$111:'Yearly Emission'!GR120)</f>
        <v>1178550261.2099056</v>
      </c>
      <c r="GV90">
        <f>SUM('Yearly Emission'!GS$111:'Yearly Emission'!GS120)</f>
        <v>3896773938.4207783</v>
      </c>
      <c r="GW90">
        <f>SUM('Yearly Emission'!GT$111:'Yearly Emission'!GT120)</f>
        <v>486948555.02554965</v>
      </c>
      <c r="GX90">
        <f>SUM('Yearly Emission'!GU$111:'Yearly Emission'!GU120)</f>
        <v>687786399.5128603</v>
      </c>
      <c r="GY90">
        <f>SUM('Yearly Emission'!GV$111:'Yearly Emission'!GV120)</f>
        <v>109527454.31781453</v>
      </c>
      <c r="GZ90">
        <f>SUM('Yearly Emission'!GW$111:'Yearly Emission'!GW120)</f>
        <v>215605175.91324121</v>
      </c>
      <c r="HA90">
        <f>SUM('Yearly Emission'!GX$111:'Yearly Emission'!GX120)</f>
        <v>375537037.35524023</v>
      </c>
      <c r="HB90">
        <f>SUM('Yearly Emission'!GY$111:'Yearly Emission'!GY120)</f>
        <v>256553648.07681668</v>
      </c>
      <c r="HC90">
        <f>SUM('Yearly Emission'!GZ$111:'Yearly Emission'!GZ120)</f>
        <v>1290539508.1487124</v>
      </c>
      <c r="HE90">
        <f>SUM('Yearly Emission'!HB$111:'Yearly Emission'!HB120)</f>
        <v>4821984417.0757608</v>
      </c>
      <c r="HF90">
        <f>SUM('Yearly Emission'!HC$111:'Yearly Emission'!HC120)</f>
        <v>2551357811.6034079</v>
      </c>
      <c r="HG90">
        <f>SUM('Yearly Emission'!HD$111:'Yearly Emission'!HD120)</f>
        <v>974083924.1106807</v>
      </c>
      <c r="HH90">
        <f>SUM('Yearly Emission'!HE$111:'Yearly Emission'!HE120)</f>
        <v>279406823.8508777</v>
      </c>
      <c r="HI90">
        <f>SUM('Yearly Emission'!HF$111:'Yearly Emission'!HF120)</f>
        <v>2924272311.6811876</v>
      </c>
      <c r="HJ90">
        <f>SUM('Yearly Emission'!HG$111:'Yearly Emission'!HG120)</f>
        <v>86615251.883041963</v>
      </c>
      <c r="HK90">
        <f>SUM('Yearly Emission'!HH$111:'Yearly Emission'!HH120)</f>
        <v>324139838.31154597</v>
      </c>
      <c r="HL90">
        <f>SUM('Yearly Emission'!HI$111:'Yearly Emission'!HI120)</f>
        <v>2357027570.3268757</v>
      </c>
      <c r="HM90">
        <f>SUM('Yearly Emission'!HJ$111:'Yearly Emission'!HJ120)</f>
        <v>7793547876.8415546</v>
      </c>
      <c r="HN90">
        <f>SUM('Yearly Emission'!HK$111:'Yearly Emission'!HK120)</f>
        <v>973897110.05110049</v>
      </c>
      <c r="HO90">
        <f>SUM('Yearly Emission'!HL$111:'Yearly Emission'!HL120)</f>
        <v>1016743144.1909065</v>
      </c>
      <c r="HP90">
        <f>SUM('Yearly Emission'!HM$111:'Yearly Emission'!HM120)</f>
        <v>219036799.23429683</v>
      </c>
      <c r="HQ90">
        <f>SUM('Yearly Emission'!HN$111:'Yearly Emission'!HN120)</f>
        <v>431210351.82648242</v>
      </c>
      <c r="HR90">
        <f>SUM('Yearly Emission'!HO$111:'Yearly Emission'!HO120)</f>
        <v>737482730.8649087</v>
      </c>
      <c r="HS90">
        <f>SUM('Yearly Emission'!HP$111:'Yearly Emission'!HP120)</f>
        <v>513107296.15363234</v>
      </c>
      <c r="HT90">
        <f>SUM('Yearly Emission'!HQ$111:'Yearly Emission'!HQ120)</f>
        <v>2581079016.2974272</v>
      </c>
      <c r="HV90">
        <f>SUM('Yearly Emission'!HS$111:'Yearly Emission'!HS120)</f>
        <v>6026923236.0258398</v>
      </c>
      <c r="HW90">
        <f>SUM('Yearly Emission'!HT$111:'Yearly Emission'!HT120)</f>
        <v>2959981282.6968174</v>
      </c>
      <c r="HX90">
        <f>SUM('Yearly Emission'!HU$111:'Yearly Emission'!HU120)</f>
        <v>1063735208.673269</v>
      </c>
      <c r="HY90">
        <f>SUM('Yearly Emission'!HV$111:'Yearly Emission'!HV120)</f>
        <v>334712550.05071467</v>
      </c>
      <c r="HZ90">
        <f>SUM('Yearly Emission'!HW$111:'Yearly Emission'!HW120)</f>
        <v>3487973561.0066805</v>
      </c>
      <c r="IA90">
        <f>SUM('Yearly Emission'!HX$111:'Yearly Emission'!HX120)</f>
        <v>99985646.059492603</v>
      </c>
      <c r="IB90">
        <f>SUM('Yearly Emission'!HY$111:'Yearly Emission'!HY120)</f>
        <v>381683024.80122077</v>
      </c>
      <c r="IC90">
        <f>SUM('Yearly Emission'!HZ$111:'Yearly Emission'!HZ120)</f>
        <v>2733679048.3172526</v>
      </c>
      <c r="ID90">
        <f>SUM('Yearly Emission'!IA$111:'Yearly Emission'!IA120)</f>
        <v>9559713111.7722206</v>
      </c>
      <c r="IE90">
        <f>SUM('Yearly Emission'!IB$111:'Yearly Emission'!IB120)</f>
        <v>1201599811.7795248</v>
      </c>
      <c r="IF90">
        <f>SUM('Yearly Emission'!IC$111:'Yearly Emission'!IC120)</f>
        <v>1196392714.5481327</v>
      </c>
      <c r="IG90">
        <f>SUM('Yearly Emission'!ID$111:'Yearly Emission'!ID120)</f>
        <v>290285075.91302794</v>
      </c>
      <c r="IH90">
        <f>SUM('Yearly Emission'!IE$111:'Yearly Emission'!IE120)</f>
        <v>609234296.46392715</v>
      </c>
      <c r="II90">
        <f>SUM('Yearly Emission'!IF$111:'Yearly Emission'!IF120)</f>
        <v>876824053.35352015</v>
      </c>
      <c r="IJ90">
        <f>SUM('Yearly Emission'!IG$111:'Yearly Emission'!IG120)</f>
        <v>708657415.72438669</v>
      </c>
      <c r="IK90">
        <f>SUM('Yearly Emission'!IH$111:'Yearly Emission'!IH120)</f>
        <v>3407464321.7426319</v>
      </c>
      <c r="IM90">
        <f>SUM('Yearly Emission'!IJ$111:'Yearly Emission'!IJ120)</f>
        <v>6887182628.1604691</v>
      </c>
      <c r="IN90">
        <f>SUM('Yearly Emission'!IK$111:'Yearly Emission'!IK120)</f>
        <v>3225609739.5226598</v>
      </c>
      <c r="IO90">
        <f>SUM('Yearly Emission'!IL$111:'Yearly Emission'!IL120)</f>
        <v>1150208683.3498299</v>
      </c>
      <c r="IP90">
        <f>SUM('Yearly Emission'!IM$111:'Yearly Emission'!IM120)</f>
        <v>372038706.02509767</v>
      </c>
      <c r="IQ90">
        <f>SUM('Yearly Emission'!IN$111:'Yearly Emission'!IN120)</f>
        <v>3897282773.6129088</v>
      </c>
      <c r="IR90">
        <f>SUM('Yearly Emission'!IO$111:'Yearly Emission'!IO120)</f>
        <v>110762979.49060163</v>
      </c>
      <c r="IS90">
        <f>SUM('Yearly Emission'!IP$111:'Yearly Emission'!IP120)</f>
        <v>404280755.10264266</v>
      </c>
      <c r="IT90">
        <f>SUM('Yearly Emission'!IQ$111:'Yearly Emission'!IQ120)</f>
        <v>2948076008.5815592</v>
      </c>
      <c r="IU90">
        <f>SUM('Yearly Emission'!IR$111:'Yearly Emission'!IR120)</f>
        <v>10435063983.07625</v>
      </c>
      <c r="IV90">
        <f>SUM('Yearly Emission'!IS$111:'Yearly Emission'!IS120)</f>
        <v>1345409163.7543864</v>
      </c>
      <c r="IW90">
        <f>SUM('Yearly Emission'!IT$111:'Yearly Emission'!IT120)</f>
        <v>1314213695.7004507</v>
      </c>
      <c r="IX90">
        <f>SUM('Yearly Emission'!IU$111:'Yearly Emission'!IU120)</f>
        <v>322658889.41094464</v>
      </c>
      <c r="IY90">
        <f>SUM('Yearly Emission'!IV$111:'Yearly Emission'!IV120)</f>
        <v>663928585.65549946</v>
      </c>
      <c r="IZ90">
        <f>SUM('Yearly Emission'!IW$111:'Yearly Emission'!IW120)</f>
        <v>995715946.00002897</v>
      </c>
      <c r="JA90">
        <f>SUM('Yearly Emission'!IX$111:'Yearly Emission'!IX120)</f>
        <v>794070649.76009679</v>
      </c>
      <c r="JB90">
        <f>SUM('Yearly Emission'!IY$111:'Yearly Emission'!IY120)</f>
        <v>3745446487.3285227</v>
      </c>
    </row>
    <row r="91" spans="1:262" x14ac:dyDescent="0.25">
      <c r="D91">
        <v>2040</v>
      </c>
      <c r="E91">
        <f>SUM('Yearly Emission'!B$111:'Yearly Emission'!B121)</f>
        <v>0</v>
      </c>
      <c r="F91">
        <f>SUM('Yearly Emission'!C$111:'Yearly Emission'!C121)</f>
        <v>0</v>
      </c>
      <c r="G91">
        <f>SUM('Yearly Emission'!D$111:'Yearly Emission'!D121)</f>
        <v>0</v>
      </c>
      <c r="H91">
        <f>SUM('Yearly Emission'!E$111:'Yearly Emission'!E121)</f>
        <v>0</v>
      </c>
      <c r="I91">
        <f>SUM('Yearly Emission'!F$111:'Yearly Emission'!F121)</f>
        <v>0</v>
      </c>
      <c r="J91">
        <f>SUM('Yearly Emission'!G$111:'Yearly Emission'!G121)</f>
        <v>0</v>
      </c>
      <c r="K91">
        <f>SUM('Yearly Emission'!H$111:'Yearly Emission'!H121)</f>
        <v>0</v>
      </c>
      <c r="L91">
        <f>SUM('Yearly Emission'!I$111:'Yearly Emission'!I121)</f>
        <v>0</v>
      </c>
      <c r="M91">
        <f>SUM('Yearly Emission'!J$111:'Yearly Emission'!J121)</f>
        <v>0</v>
      </c>
      <c r="N91">
        <f>SUM('Yearly Emission'!K$111:'Yearly Emission'!K121)</f>
        <v>0</v>
      </c>
      <c r="O91">
        <f>SUM('Yearly Emission'!L$111:'Yearly Emission'!L121)</f>
        <v>0</v>
      </c>
      <c r="P91">
        <f>SUM('Yearly Emission'!M$111:'Yearly Emission'!M121)</f>
        <v>0</v>
      </c>
      <c r="Q91">
        <f>SUM('Yearly Emission'!N$111:'Yearly Emission'!N121)</f>
        <v>0</v>
      </c>
      <c r="R91">
        <f>SUM('Yearly Emission'!O$111:'Yearly Emission'!O121)</f>
        <v>0</v>
      </c>
      <c r="S91">
        <f>SUM('Yearly Emission'!P$111:'Yearly Emission'!P121)</f>
        <v>0</v>
      </c>
      <c r="T91">
        <f>SUM('Yearly Emission'!Q$111:'Yearly Emission'!Q121)</f>
        <v>0</v>
      </c>
      <c r="V91">
        <f>SUM('Yearly Emission'!S$111:'Yearly Emission'!S121)</f>
        <v>1647535950.13503</v>
      </c>
      <c r="W91">
        <f>SUM('Yearly Emission'!T$111:'Yearly Emission'!T121)</f>
        <v>1046250199.2932057</v>
      </c>
      <c r="X91">
        <f>SUM('Yearly Emission'!U$111:'Yearly Emission'!U121)</f>
        <v>442200424.17758673</v>
      </c>
      <c r="Y91">
        <f>SUM('Yearly Emission'!V$111:'Yearly Emission'!V121)</f>
        <v>160826334.62876129</v>
      </c>
      <c r="Z91">
        <f>SUM('Yearly Emission'!W$111:'Yearly Emission'!W121)</f>
        <v>1947124820.9638748</v>
      </c>
      <c r="AA91">
        <f>SUM('Yearly Emission'!X$111:'Yearly Emission'!X121)</f>
        <v>67345895.629319549</v>
      </c>
      <c r="AB91">
        <f>SUM('Yearly Emission'!Y$111:'Yearly Emission'!Y121)</f>
        <v>93021749.510340244</v>
      </c>
      <c r="AC91">
        <f>SUM('Yearly Emission'!Z$111:'Yearly Emission'!Z121)</f>
        <v>404682792.96385264</v>
      </c>
      <c r="AD91">
        <f>SUM('Yearly Emission'!AA$111:'Yearly Emission'!AA121)</f>
        <v>2508789510.037035</v>
      </c>
      <c r="AE91">
        <f>SUM('Yearly Emission'!AB$111:'Yearly Emission'!AB121)</f>
        <v>309694313.72629672</v>
      </c>
      <c r="AF91">
        <f>SUM('Yearly Emission'!AC$111:'Yearly Emission'!AC121)</f>
        <v>385169157.83737051</v>
      </c>
      <c r="AG91">
        <f>SUM('Yearly Emission'!AD$111:'Yearly Emission'!AD121)</f>
        <v>57198592.385480225</v>
      </c>
      <c r="AH91">
        <f>SUM('Yearly Emission'!AE$111:'Yearly Emission'!AE121)</f>
        <v>182096119.07928216</v>
      </c>
      <c r="AI91">
        <f>SUM('Yearly Emission'!AF$111:'Yearly Emission'!AF121)</f>
        <v>196527450.76587778</v>
      </c>
      <c r="AJ91">
        <f>SUM('Yearly Emission'!AG$111:'Yearly Emission'!AG121)</f>
        <v>122630095.24396214</v>
      </c>
      <c r="AK91">
        <f>SUM('Yearly Emission'!AH$111:'Yearly Emission'!AH121)</f>
        <v>792109678.13566518</v>
      </c>
      <c r="AM91">
        <f>SUM('Yearly Emission'!AJ$111:'Yearly Emission'!AJ121)</f>
        <v>2774635541.2777014</v>
      </c>
      <c r="AN91">
        <f>SUM('Yearly Emission'!AK$111:'Yearly Emission'!AK121)</f>
        <v>2040561499.4065564</v>
      </c>
      <c r="AO91">
        <f>SUM('Yearly Emission'!AL$111:'Yearly Emission'!AL121)</f>
        <v>881430586.86929202</v>
      </c>
      <c r="AP91">
        <f>SUM('Yearly Emission'!AM$111:'Yearly Emission'!AM121)</f>
        <v>295690054.63548082</v>
      </c>
      <c r="AQ91">
        <f>SUM('Yearly Emission'!AN$111:'Yearly Emission'!AN121)</f>
        <v>3721086946.3507099</v>
      </c>
      <c r="AR91">
        <f>SUM('Yearly Emission'!AO$111:'Yearly Emission'!AO121)</f>
        <v>134691791.2586391</v>
      </c>
      <c r="AS91">
        <f>SUM('Yearly Emission'!AP$111:'Yearly Emission'!AP121)</f>
        <v>131539871.58868159</v>
      </c>
      <c r="AT91">
        <f>SUM('Yearly Emission'!AQ$111:'Yearly Emission'!AQ121)</f>
        <v>759305293.75581729</v>
      </c>
      <c r="AU91">
        <f>SUM('Yearly Emission'!AR$111:'Yearly Emission'!AR121)</f>
        <v>5017579020.07407</v>
      </c>
      <c r="AV91">
        <f>SUM('Yearly Emission'!AS$111:'Yearly Emission'!AS121)</f>
        <v>619388627.45259416</v>
      </c>
      <c r="AW91">
        <f>SUM('Yearly Emission'!AT$111:'Yearly Emission'!AT121)</f>
        <v>770338315.67474115</v>
      </c>
      <c r="AX91">
        <f>SUM('Yearly Emission'!AU$111:'Yearly Emission'!AU121)</f>
        <v>109962142.86310434</v>
      </c>
      <c r="AY91">
        <f>SUM('Yearly Emission'!AV$111:'Yearly Emission'!AV121)</f>
        <v>364192238.15856469</v>
      </c>
      <c r="AZ91">
        <f>SUM('Yearly Emission'!AW$111:'Yearly Emission'!AW121)</f>
        <v>393054901.53175592</v>
      </c>
      <c r="BA91">
        <f>SUM('Yearly Emission'!AX$111:'Yearly Emission'!AX121)</f>
        <v>245260190.48792458</v>
      </c>
      <c r="BB91">
        <f>SUM('Yearly Emission'!AY$111:'Yearly Emission'!AY121)</f>
        <v>1584219356.2713275</v>
      </c>
      <c r="BD91">
        <f>SUM('Yearly Emission'!BA$111:'Yearly Emission'!BA121)</f>
        <v>3663641764.8851252</v>
      </c>
      <c r="BE91">
        <f>SUM('Yearly Emission'!BB$111:'Yearly Emission'!BB121)</f>
        <v>2597865026.8092175</v>
      </c>
      <c r="BF91">
        <f>SUM('Yearly Emission'!BC$111:'Yearly Emission'!BC121)</f>
        <v>1183446870.4051619</v>
      </c>
      <c r="BG91">
        <f>SUM('Yearly Emission'!BD$111:'Yearly Emission'!BD121)</f>
        <v>368559451.47268534</v>
      </c>
      <c r="BH91">
        <f>SUM('Yearly Emission'!BE$111:'Yearly Emission'!BE121)</f>
        <v>5039157563.123457</v>
      </c>
      <c r="BI91">
        <f>SUM('Yearly Emission'!BF$111:'Yearly Emission'!BF121)</f>
        <v>200513860.29564485</v>
      </c>
      <c r="BJ91">
        <f>SUM('Yearly Emission'!BG$111:'Yearly Emission'!BG121)</f>
        <v>158349191.09101734</v>
      </c>
      <c r="BK91">
        <f>SUM('Yearly Emission'!BH$111:'Yearly Emission'!BH121)</f>
        <v>1058554190.9369905</v>
      </c>
      <c r="BL91">
        <f>SUM('Yearly Emission'!BI$111:'Yearly Emission'!BI121)</f>
        <v>7337303090.1904411</v>
      </c>
      <c r="BM91">
        <f>SUM('Yearly Emission'!BJ$111:'Yearly Emission'!BJ121)</f>
        <v>906965414.66485298</v>
      </c>
      <c r="BN91">
        <f>SUM('Yearly Emission'!BK$111:'Yearly Emission'!BK121)</f>
        <v>1126543496.3253839</v>
      </c>
      <c r="BO91">
        <f>SUM('Yearly Emission'!BL$111:'Yearly Emission'!BL121)</f>
        <v>146359332.26611683</v>
      </c>
      <c r="BP91">
        <f>SUM('Yearly Emission'!BM$111:'Yearly Emission'!BM121)</f>
        <v>524287096.8033883</v>
      </c>
      <c r="BQ91">
        <f>SUM('Yearly Emission'!BN$111:'Yearly Emission'!BN121)</f>
        <v>589582352.29763377</v>
      </c>
      <c r="BR91">
        <f>SUM('Yearly Emission'!BO$111:'Yearly Emission'!BO121)</f>
        <v>367890285.73188692</v>
      </c>
      <c r="BS91">
        <f>SUM('Yearly Emission'!BP$111:'Yearly Emission'!BP121)</f>
        <v>2376329034.4069958</v>
      </c>
      <c r="BU91">
        <f>SUM('Yearly Emission'!BR$111:'Yearly Emission'!BR121)</f>
        <v>4393474998.768651</v>
      </c>
      <c r="BV91">
        <f>SUM('Yearly Emission'!BS$111:'Yearly Emission'!BS121)</f>
        <v>2908468417.9881024</v>
      </c>
      <c r="BW91">
        <f>SUM('Yearly Emission'!BT$111:'Yearly Emission'!BT121)</f>
        <v>1252464972.3529489</v>
      </c>
      <c r="BX91">
        <f>SUM('Yearly Emission'!BU$111:'Yearly Emission'!BU121)</f>
        <v>413279641.85456926</v>
      </c>
      <c r="BY91">
        <f>SUM('Yearly Emission'!BV$111:'Yearly Emission'!BV121)</f>
        <v>5843180480.2449884</v>
      </c>
      <c r="BZ91">
        <f>SUM('Yearly Emission'!BW$111:'Yearly Emission'!BW121)</f>
        <v>244399114.37889045</v>
      </c>
      <c r="CA91">
        <f>SUM('Yearly Emission'!BX$111:'Yearly Emission'!BX121)</f>
        <v>183192083.08169109</v>
      </c>
      <c r="CB91">
        <f>SUM('Yearly Emission'!BY$111:'Yearly Emission'!BY121)</f>
        <v>1236893887.6952748</v>
      </c>
      <c r="CC91">
        <f>SUM('Yearly Emission'!BZ$111:'Yearly Emission'!BZ121)</f>
        <v>8614697494.9185238</v>
      </c>
      <c r="CD91">
        <f>SUM('Yearly Emission'!CA$111:'Yearly Emission'!CA121)</f>
        <v>1098871358.3108988</v>
      </c>
      <c r="CE91">
        <f>SUM('Yearly Emission'!CB$111:'Yearly Emission'!CB121)</f>
        <v>1389880187.2679219</v>
      </c>
      <c r="CF91">
        <f>SUM('Yearly Emission'!CC$111:'Yearly Emission'!CC121)</f>
        <v>171637707.03693026</v>
      </c>
      <c r="CG91">
        <f>SUM('Yearly Emission'!CD$111:'Yearly Emission'!CD121)</f>
        <v>643919582.42783272</v>
      </c>
      <c r="CH91">
        <f>SUM('Yearly Emission'!CE$111:'Yearly Emission'!CE121)</f>
        <v>769308164.58845198</v>
      </c>
      <c r="CI91">
        <f>SUM('Yearly Emission'!CF$111:'Yearly Emission'!CF121)</f>
        <v>458346104.83223599</v>
      </c>
      <c r="CJ91">
        <f>SUM('Yearly Emission'!CG$111:'Yearly Emission'!CG121)</f>
        <v>2958884503.2101412</v>
      </c>
      <c r="CM91">
        <f>SUM('Yearly Emission'!CJ$111:'Yearly Emission'!CJ121)</f>
        <v>22385</v>
      </c>
      <c r="CN91">
        <f>SUM('Yearly Emission'!CK$111:'Yearly Emission'!CK121)</f>
        <v>0</v>
      </c>
      <c r="CO91">
        <f>SUM('Yearly Emission'!CL$111:'Yearly Emission'!CL121)</f>
        <v>0</v>
      </c>
      <c r="CP91">
        <f>SUM('Yearly Emission'!CM$111:'Yearly Emission'!CM121)</f>
        <v>0</v>
      </c>
      <c r="CQ91">
        <f>SUM('Yearly Emission'!CN$111:'Yearly Emission'!CN121)</f>
        <v>0</v>
      </c>
      <c r="CR91">
        <f>SUM('Yearly Emission'!CO$111:'Yearly Emission'!CO121)</f>
        <v>0</v>
      </c>
      <c r="CS91">
        <f>SUM('Yearly Emission'!CP$111:'Yearly Emission'!CP121)</f>
        <v>0</v>
      </c>
      <c r="CT91">
        <f>SUM('Yearly Emission'!CQ$111:'Yearly Emission'!CQ121)</f>
        <v>0</v>
      </c>
      <c r="CU91">
        <f>SUM('Yearly Emission'!CR$111:'Yearly Emission'!CR121)</f>
        <v>0</v>
      </c>
      <c r="CV91">
        <f>SUM('Yearly Emission'!CS$111:'Yearly Emission'!CS121)</f>
        <v>0</v>
      </c>
      <c r="CW91">
        <f>SUM('Yearly Emission'!CT$111:'Yearly Emission'!CT121)</f>
        <v>0</v>
      </c>
      <c r="CX91">
        <f>SUM('Yearly Emission'!CU$111:'Yearly Emission'!CU121)</f>
        <v>0</v>
      </c>
      <c r="CY91">
        <f>SUM('Yearly Emission'!CV$111:'Yearly Emission'!CV121)</f>
        <v>0</v>
      </c>
      <c r="CZ91">
        <f>SUM('Yearly Emission'!CW$111:'Yearly Emission'!CW121)</f>
        <v>0</v>
      </c>
      <c r="DA91">
        <f>SUM('Yearly Emission'!CX$111:'Yearly Emission'!CX121)</f>
        <v>0</v>
      </c>
      <c r="DB91">
        <f>SUM('Yearly Emission'!CY$111:'Yearly Emission'!CY121)</f>
        <v>0</v>
      </c>
      <c r="DC91">
        <f>SUM('Yearly Emission'!CZ$111:'Yearly Emission'!CZ121)</f>
        <v>0</v>
      </c>
      <c r="DE91">
        <f>SUM('Yearly Emission'!DB$111:'Yearly Emission'!DB121)</f>
        <v>4365967785.364933</v>
      </c>
      <c r="DF91">
        <f>SUM('Yearly Emission'!DC$111:'Yearly Emission'!DC121)</f>
        <v>1320828904.1140368</v>
      </c>
      <c r="DG91">
        <f>SUM('Yearly Emission'!DD$111:'Yearly Emission'!DD121)</f>
        <v>557178081.73140872</v>
      </c>
      <c r="DH91">
        <f>SUM('Yearly Emission'!DE$111:'Yearly Emission'!DE121)</f>
        <v>150946721.54331782</v>
      </c>
      <c r="DI91">
        <f>SUM('Yearly Emission'!DF$111:'Yearly Emission'!DF121)</f>
        <v>1998653716.7620709</v>
      </c>
      <c r="DJ91">
        <f>SUM('Yearly Emission'!DG$111:'Yearly Emission'!DG121)</f>
        <v>109152888.80925041</v>
      </c>
      <c r="DK91">
        <f>SUM('Yearly Emission'!DH$111:'Yearly Emission'!DH121)</f>
        <v>169577234.38976258</v>
      </c>
      <c r="DL91">
        <f>SUM('Yearly Emission'!DI$111:'Yearly Emission'!DI121)</f>
        <v>673515578.34258521</v>
      </c>
      <c r="DM91">
        <f>SUM('Yearly Emission'!DJ$111:'Yearly Emission'!DJ121)</f>
        <v>3302903063.2180715</v>
      </c>
      <c r="DN91">
        <f>SUM('Yearly Emission'!DK$111:'Yearly Emission'!DK121)</f>
        <v>440442739.40795171</v>
      </c>
      <c r="DO91">
        <f>SUM('Yearly Emission'!DL$111:'Yearly Emission'!DL121)</f>
        <v>934145536.78356934</v>
      </c>
      <c r="DP91">
        <f>SUM('Yearly Emission'!DM$111:'Yearly Emission'!DM121)</f>
        <v>91607742.738974512</v>
      </c>
      <c r="DQ91">
        <f>SUM('Yearly Emission'!DN$111:'Yearly Emission'!DN121)</f>
        <v>272782610.10941684</v>
      </c>
      <c r="DR91">
        <f>SUM('Yearly Emission'!DO$111:'Yearly Emission'!DO121)</f>
        <v>405188835.37978679</v>
      </c>
      <c r="DS91">
        <f>SUM('Yearly Emission'!DP$111:'Yearly Emission'!DP121)</f>
        <v>231001068.92485338</v>
      </c>
      <c r="DT91">
        <f>SUM('Yearly Emission'!DQ$111:'Yearly Emission'!DQ121)</f>
        <v>1211114580.2005639</v>
      </c>
      <c r="DV91">
        <f>SUM('Yearly Emission'!DS$111:'Yearly Emission'!DS121)</f>
        <v>7697270413.1464844</v>
      </c>
      <c r="DW91">
        <f>SUM('Yearly Emission'!DT$111:'Yearly Emission'!DT121)</f>
        <v>2065688736.5737021</v>
      </c>
      <c r="DX91">
        <f>SUM('Yearly Emission'!DU$111:'Yearly Emission'!DU121)</f>
        <v>787837611.97512722</v>
      </c>
      <c r="DY91">
        <f>SUM('Yearly Emission'!DV$111:'Yearly Emission'!DV121)</f>
        <v>223860456.7474542</v>
      </c>
      <c r="DZ91">
        <f>SUM('Yearly Emission'!DW$111:'Yearly Emission'!DW121)</f>
        <v>3428489148.5901833</v>
      </c>
      <c r="EA91">
        <f>SUM('Yearly Emission'!DX$111:'Yearly Emission'!DX121)</f>
        <v>218125884.37391627</v>
      </c>
      <c r="EB91">
        <f>SUM('Yearly Emission'!DY$111:'Yearly Emission'!DY121)</f>
        <v>263352646.10340714</v>
      </c>
      <c r="EC91">
        <f>SUM('Yearly Emission'!DZ$111:'Yearly Emission'!DZ121)</f>
        <v>1347031156.6851702</v>
      </c>
      <c r="ED91">
        <f>SUM('Yearly Emission'!EA$111:'Yearly Emission'!EA121)</f>
        <v>6605806126.4361229</v>
      </c>
      <c r="EE91">
        <f>SUM('Yearly Emission'!EB$111:'Yearly Emission'!EB121)</f>
        <v>880885478.81590176</v>
      </c>
      <c r="EF91">
        <f>SUM('Yearly Emission'!EC$111:'Yearly Emission'!EC121)</f>
        <v>1850292177.5763307</v>
      </c>
      <c r="EG91">
        <f>SUM('Yearly Emission'!ED$111:'Yearly Emission'!ED121)</f>
        <v>181375260.09614784</v>
      </c>
      <c r="EH91">
        <f>SUM('Yearly Emission'!EE$111:'Yearly Emission'!EE121)</f>
        <v>531294482.2045058</v>
      </c>
      <c r="EI91">
        <f>SUM('Yearly Emission'!EF$111:'Yearly Emission'!EF121)</f>
        <v>733880704.61925042</v>
      </c>
      <c r="EJ91">
        <f>SUM('Yearly Emission'!EG$111:'Yearly Emission'!EG121)</f>
        <v>441111161.5634262</v>
      </c>
      <c r="EK91">
        <f>SUM('Yearly Emission'!EH$111:'Yearly Emission'!EH121)</f>
        <v>2395588476.7542839</v>
      </c>
      <c r="EM91">
        <f>SUM('Yearly Emission'!EJ$111:'Yearly Emission'!EJ121)</f>
        <v>8606755196.1977348</v>
      </c>
      <c r="EN91">
        <f>SUM('Yearly Emission'!EK$111:'Yearly Emission'!EK121)</f>
        <v>2177900276.5607762</v>
      </c>
      <c r="EO91">
        <f>SUM('Yearly Emission'!EL$111:'Yearly Emission'!EL121)</f>
        <v>923464001.80770731</v>
      </c>
      <c r="EP91">
        <f>SUM('Yearly Emission'!EM$111:'Yearly Emission'!EM121)</f>
        <v>280791596.23472977</v>
      </c>
      <c r="EQ91">
        <f>SUM('Yearly Emission'!EN$111:'Yearly Emission'!EN121)</f>
        <v>4397992547.3459177</v>
      </c>
      <c r="ER91">
        <f>SUM('Yearly Emission'!EO$111:'Yearly Emission'!EO121)</f>
        <v>279941049.09169608</v>
      </c>
      <c r="ES91">
        <f>SUM('Yearly Emission'!EP$111:'Yearly Emission'!EP121)</f>
        <v>301911920.22233731</v>
      </c>
      <c r="ET91">
        <f>SUM('Yearly Emission'!EQ$111:'Yearly Emission'!EQ121)</f>
        <v>1660844292.8147173</v>
      </c>
      <c r="EU91">
        <f>SUM('Yearly Emission'!ER$111:'Yearly Emission'!ER121)</f>
        <v>8633461208.2576904</v>
      </c>
      <c r="EV91">
        <f>SUM('Yearly Emission'!ES$111:'Yearly Emission'!ES121)</f>
        <v>1172500346.2613473</v>
      </c>
      <c r="EW91">
        <f>SUM('Yearly Emission'!ET$111:'Yearly Emission'!ET121)</f>
        <v>2475718665.2815256</v>
      </c>
      <c r="EX91">
        <f>SUM('Yearly Emission'!EU$111:'Yearly Emission'!EU121)</f>
        <v>218233083.54838169</v>
      </c>
      <c r="EY91">
        <f>SUM('Yearly Emission'!EV$111:'Yearly Emission'!EV121)</f>
        <v>663975534.15136135</v>
      </c>
      <c r="EZ91">
        <f>SUM('Yearly Emission'!EW$111:'Yearly Emission'!EW121)</f>
        <v>956328823.76722908</v>
      </c>
      <c r="FA91">
        <f>SUM('Yearly Emission'!EX$111:'Yearly Emission'!EX121)</f>
        <v>568147392.14966714</v>
      </c>
      <c r="FB91">
        <f>SUM('Yearly Emission'!EY$111:'Yearly Emission'!EY121)</f>
        <v>3278964736.8315291</v>
      </c>
      <c r="FD91">
        <f>SUM('Yearly Emission'!FA$111:'Yearly Emission'!FA121)</f>
        <v>9252517867.5211697</v>
      </c>
      <c r="FE91">
        <f>SUM('Yearly Emission'!FB$111:'Yearly Emission'!FB121)</f>
        <v>2284664512.0192404</v>
      </c>
      <c r="FF91">
        <f>SUM('Yearly Emission'!FC$111:'Yearly Emission'!FC121)</f>
        <v>1030064621.116061</v>
      </c>
      <c r="FG91">
        <f>SUM('Yearly Emission'!FD$111:'Yearly Emission'!FD121)</f>
        <v>324165585.6598686</v>
      </c>
      <c r="FH91">
        <f>SUM('Yearly Emission'!FE$111:'Yearly Emission'!FE121)</f>
        <v>5126114561.4033051</v>
      </c>
      <c r="FI91">
        <f>SUM('Yearly Emission'!FF$111:'Yearly Emission'!FF121)</f>
        <v>327782246.90286577</v>
      </c>
      <c r="FJ91">
        <f>SUM('Yearly Emission'!FG$111:'Yearly Emission'!FG121)</f>
        <v>330443962.75222963</v>
      </c>
      <c r="FK91">
        <f>SUM('Yearly Emission'!FH$111:'Yearly Emission'!FH121)</f>
        <v>1803476397.7747321</v>
      </c>
      <c r="FL91">
        <f>SUM('Yearly Emission'!FI$111:'Yearly Emission'!FI121)</f>
        <v>9901249277.7141037</v>
      </c>
      <c r="FM91">
        <f>SUM('Yearly Emission'!FJ$111:'Yearly Emission'!FJ121)</f>
        <v>1270380321.1855061</v>
      </c>
      <c r="FN91">
        <f>SUM('Yearly Emission'!FK$111:'Yearly Emission'!FK121)</f>
        <v>2820921199.7262907</v>
      </c>
      <c r="FO91">
        <f>SUM('Yearly Emission'!FL$111:'Yearly Emission'!FL121)</f>
        <v>237966075.0779953</v>
      </c>
      <c r="FP91">
        <f>SUM('Yearly Emission'!FM$111:'Yearly Emission'!FM121)</f>
        <v>706047899.06261528</v>
      </c>
      <c r="FQ91">
        <f>SUM('Yearly Emission'!FN$111:'Yearly Emission'!FN121)</f>
        <v>1108272668.2261996</v>
      </c>
      <c r="FR91">
        <f>SUM('Yearly Emission'!FO$111:'Yearly Emission'!FO121)</f>
        <v>662122658.41915619</v>
      </c>
      <c r="FS91">
        <f>SUM('Yearly Emission'!FP$111:'Yearly Emission'!FP121)</f>
        <v>3845817911.1157236</v>
      </c>
      <c r="FV91">
        <f>SUM('Yearly Emission'!FS$111:'Yearly Emission'!FS121)</f>
        <v>22385</v>
      </c>
      <c r="FW91">
        <f>SUM('Yearly Emission'!FT$111:'Yearly Emission'!FT121)</f>
        <v>0</v>
      </c>
      <c r="FX91">
        <f>SUM('Yearly Emission'!FU$111:'Yearly Emission'!FU121)</f>
        <v>0</v>
      </c>
      <c r="FY91">
        <f>SUM('Yearly Emission'!FV$111:'Yearly Emission'!FV121)</f>
        <v>0</v>
      </c>
      <c r="FZ91">
        <f>SUM('Yearly Emission'!FW$111:'Yearly Emission'!FW121)</f>
        <v>0</v>
      </c>
      <c r="GA91">
        <f>SUM('Yearly Emission'!FX$111:'Yearly Emission'!FX121)</f>
        <v>0</v>
      </c>
      <c r="GB91">
        <f>SUM('Yearly Emission'!FY$111:'Yearly Emission'!FY121)</f>
        <v>0</v>
      </c>
      <c r="GC91">
        <f>SUM('Yearly Emission'!FZ$111:'Yearly Emission'!FZ121)</f>
        <v>0</v>
      </c>
      <c r="GD91">
        <f>SUM('Yearly Emission'!GA$111:'Yearly Emission'!GA121)</f>
        <v>0</v>
      </c>
      <c r="GE91">
        <f>SUM('Yearly Emission'!GB$111:'Yearly Emission'!GB121)</f>
        <v>0</v>
      </c>
      <c r="GF91">
        <f>SUM('Yearly Emission'!GC$111:'Yearly Emission'!GC121)</f>
        <v>0</v>
      </c>
      <c r="GG91">
        <f>SUM('Yearly Emission'!GD$111:'Yearly Emission'!GD121)</f>
        <v>0</v>
      </c>
      <c r="GH91">
        <f>SUM('Yearly Emission'!GE$111:'Yearly Emission'!GE121)</f>
        <v>0</v>
      </c>
      <c r="GI91">
        <f>SUM('Yearly Emission'!GF$111:'Yearly Emission'!GF121)</f>
        <v>0</v>
      </c>
      <c r="GJ91">
        <f>SUM('Yearly Emission'!GG$111:'Yearly Emission'!GG121)</f>
        <v>0</v>
      </c>
      <c r="GK91">
        <f>SUM('Yearly Emission'!GH$111:'Yearly Emission'!GH121)</f>
        <v>0</v>
      </c>
      <c r="GL91">
        <f>SUM('Yearly Emission'!GI$111:'Yearly Emission'!GI121)</f>
        <v>0</v>
      </c>
      <c r="GN91">
        <f>SUM('Yearly Emission'!GK$111:'Yearly Emission'!GK121)</f>
        <v>3224946746.7891059</v>
      </c>
      <c r="GO91">
        <f>SUM('Yearly Emission'!GL$111:'Yearly Emission'!GL121)</f>
        <v>1610895990.1127331</v>
      </c>
      <c r="GP91">
        <f>SUM('Yearly Emission'!GM$111:'Yearly Emission'!GM121)</f>
        <v>642381659.07095551</v>
      </c>
      <c r="GQ91">
        <f>SUM('Yearly Emission'!GN$111:'Yearly Emission'!GN121)</f>
        <v>211372689.75767681</v>
      </c>
      <c r="GR91">
        <f>SUM('Yearly Emission'!GO$111:'Yearly Emission'!GO121)</f>
        <v>1772789639.5523953</v>
      </c>
      <c r="GS91">
        <f>SUM('Yearly Emission'!GP$111:'Yearly Emission'!GP121)</f>
        <v>63159961.821668841</v>
      </c>
      <c r="GT91">
        <f>SUM('Yearly Emission'!GQ$111:'Yearly Emission'!GQ121)</f>
        <v>197295737.92789266</v>
      </c>
      <c r="GU91">
        <f>SUM('Yearly Emission'!GR$111:'Yearly Emission'!GR121)</f>
        <v>1390186737.5946281</v>
      </c>
      <c r="GV91">
        <f>SUM('Yearly Emission'!GS$111:'Yearly Emission'!GS121)</f>
        <v>4660418303.2300758</v>
      </c>
      <c r="GW91">
        <f>SUM('Yearly Emission'!GT$111:'Yearly Emission'!GT121)</f>
        <v>584876567.44810462</v>
      </c>
      <c r="GX91">
        <f>SUM('Yearly Emission'!GU$111:'Yearly Emission'!GU121)</f>
        <v>777206477.81012404</v>
      </c>
      <c r="GY91">
        <f>SUM('Yearly Emission'!GV$111:'Yearly Emission'!GV121)</f>
        <v>140963540.29080802</v>
      </c>
      <c r="GZ91">
        <f>SUM('Yearly Emission'!GW$111:'Yearly Emission'!GW121)</f>
        <v>260295474.42842042</v>
      </c>
      <c r="HA91">
        <f>SUM('Yearly Emission'!GX$111:'Yearly Emission'!GX121)</f>
        <v>441741139.08975512</v>
      </c>
      <c r="HB91">
        <f>SUM('Yearly Emission'!GY$111:'Yearly Emission'!GY121)</f>
        <v>307524107.22033626</v>
      </c>
      <c r="HC91">
        <f>SUM('Yearly Emission'!GZ$111:'Yearly Emission'!GZ121)</f>
        <v>1557116411.3675759</v>
      </c>
      <c r="HE91">
        <f>SUM('Yearly Emission'!HB$111:'Yearly Emission'!HB121)</f>
        <v>5004309975.9887819</v>
      </c>
      <c r="HF91">
        <f>SUM('Yearly Emission'!HC$111:'Yearly Emission'!HC121)</f>
        <v>3140316026.9310274</v>
      </c>
      <c r="HG91">
        <f>SUM('Yearly Emission'!HD$111:'Yearly Emission'!HD121)</f>
        <v>1097317375.258194</v>
      </c>
      <c r="HH91">
        <f>SUM('Yearly Emission'!HE$111:'Yearly Emission'!HE121)</f>
        <v>296527198.05408716</v>
      </c>
      <c r="HI91">
        <f>SUM('Yearly Emission'!HF$111:'Yearly Emission'!HF121)</f>
        <v>3394901255.9561787</v>
      </c>
      <c r="HJ91">
        <f>SUM('Yearly Emission'!HG$111:'Yearly Emission'!HG121)</f>
        <v>126173466.04988822</v>
      </c>
      <c r="HK91">
        <f>SUM('Yearly Emission'!HH$111:'Yearly Emission'!HH121)</f>
        <v>394591475.8557846</v>
      </c>
      <c r="HL91">
        <f>SUM('Yearly Emission'!HI$111:'Yearly Emission'!HI121)</f>
        <v>2780300211.5383887</v>
      </c>
      <c r="HM91">
        <f>SUM('Yearly Emission'!HJ$111:'Yearly Emission'!HJ121)</f>
        <v>9320836606.4601574</v>
      </c>
      <c r="HN91">
        <f>SUM('Yearly Emission'!HK$111:'Yearly Emission'!HK121)</f>
        <v>1169753134.8962104</v>
      </c>
      <c r="HO91">
        <f>SUM('Yearly Emission'!HL$111:'Yearly Emission'!HL121)</f>
        <v>1131086762.2447419</v>
      </c>
      <c r="HP91">
        <f>SUM('Yearly Emission'!HM$111:'Yearly Emission'!HM121)</f>
        <v>281908919.72668004</v>
      </c>
      <c r="HQ91">
        <f>SUM('Yearly Emission'!HN$111:'Yearly Emission'!HN121)</f>
        <v>520590948.85684043</v>
      </c>
      <c r="HR91">
        <f>SUM('Yearly Emission'!HO$111:'Yearly Emission'!HO121)</f>
        <v>881667540.49935961</v>
      </c>
      <c r="HS91">
        <f>SUM('Yearly Emission'!HP$111:'Yearly Emission'!HP121)</f>
        <v>615048214.44067144</v>
      </c>
      <c r="HT91">
        <f>SUM('Yearly Emission'!HQ$111:'Yearly Emission'!HQ121)</f>
        <v>3114232822.7351546</v>
      </c>
      <c r="HV91">
        <f>SUM('Yearly Emission'!HS$111:'Yearly Emission'!HS121)</f>
        <v>6210301854.372632</v>
      </c>
      <c r="HW91">
        <f>SUM('Yearly Emission'!HT$111:'Yearly Emission'!HT121)</f>
        <v>3555989713.4256439</v>
      </c>
      <c r="HX91">
        <f>SUM('Yearly Emission'!HU$111:'Yearly Emission'!HU121)</f>
        <v>1187121631.1404784</v>
      </c>
      <c r="HY91">
        <f>SUM('Yearly Emission'!HV$111:'Yearly Emission'!HV121)</f>
        <v>351901004.69109738</v>
      </c>
      <c r="HZ91">
        <f>SUM('Yearly Emission'!HW$111:'Yearly Emission'!HW121)</f>
        <v>3959017935.0560861</v>
      </c>
      <c r="IA91">
        <f>SUM('Yearly Emission'!HX$111:'Yearly Emission'!HX121)</f>
        <v>154020686.82367021</v>
      </c>
      <c r="IB91">
        <f>SUM('Yearly Emission'!HY$111:'Yearly Emission'!HY121)</f>
        <v>478542823.84992605</v>
      </c>
      <c r="IC91">
        <f>SUM('Yearly Emission'!HZ$111:'Yearly Emission'!HZ121)</f>
        <v>3199404039.0506344</v>
      </c>
      <c r="ID91">
        <f>SUM('Yearly Emission'!IA$111:'Yearly Emission'!IA121)</f>
        <v>11402854091.711571</v>
      </c>
      <c r="IE91">
        <f>SUM('Yearly Emission'!IB$111:'Yearly Emission'!IB121)</f>
        <v>1437751530.6837187</v>
      </c>
      <c r="IF91">
        <f>SUM('Yearly Emission'!IC$111:'Yearly Emission'!IC121)</f>
        <v>1310944732.407886</v>
      </c>
      <c r="IG91">
        <f>SUM('Yearly Emission'!ID$111:'Yearly Emission'!ID121)</f>
        <v>389448583.2081176</v>
      </c>
      <c r="IH91">
        <f>SUM('Yearly Emission'!IE$111:'Yearly Emission'!IE121)</f>
        <v>719575383.89144242</v>
      </c>
      <c r="II91">
        <f>SUM('Yearly Emission'!IF$111:'Yearly Emission'!IF121)</f>
        <v>1021103010.7133923</v>
      </c>
      <c r="IJ91">
        <f>SUM('Yearly Emission'!IG$111:'Yearly Emission'!IG121)</f>
        <v>829126022.24250674</v>
      </c>
      <c r="IK91">
        <f>SUM('Yearly Emission'!IH$111:'Yearly Emission'!IH121)</f>
        <v>4074385325.219336</v>
      </c>
      <c r="IM91">
        <f>SUM('Yearly Emission'!IJ$111:'Yearly Emission'!IJ121)</f>
        <v>7071538953.1067619</v>
      </c>
      <c r="IN91">
        <f>SUM('Yearly Emission'!IK$111:'Yearly Emission'!IK121)</f>
        <v>3821957835.2826395</v>
      </c>
      <c r="IO91">
        <f>SUM('Yearly Emission'!IL$111:'Yearly Emission'!IL121)</f>
        <v>1273745274.9246902</v>
      </c>
      <c r="IP91">
        <f>SUM('Yearly Emission'!IM$111:'Yearly Emission'!IM121)</f>
        <v>389287304.70238954</v>
      </c>
      <c r="IQ91">
        <f>SUM('Yearly Emission'!IN$111:'Yearly Emission'!IN121)</f>
        <v>4368713049.6318493</v>
      </c>
      <c r="IR91">
        <f>SUM('Yearly Emission'!IO$111:'Yearly Emission'!IO121)</f>
        <v>164811152.45098081</v>
      </c>
      <c r="IS91">
        <f>SUM('Yearly Emission'!IP$111:'Yearly Emission'!IP121)</f>
        <v>501177637.30340987</v>
      </c>
      <c r="IT91">
        <f>SUM('Yearly Emission'!IQ$111:'Yearly Emission'!IQ121)</f>
        <v>3414091147.9494801</v>
      </c>
      <c r="IU91">
        <f>SUM('Yearly Emission'!IR$111:'Yearly Emission'!IR121)</f>
        <v>12279130253.573582</v>
      </c>
      <c r="IV91">
        <f>SUM('Yearly Emission'!IS$111:'Yearly Emission'!IS121)</f>
        <v>1581677957.0042808</v>
      </c>
      <c r="IW91">
        <f>SUM('Yearly Emission'!IT$111:'Yearly Emission'!IT121)</f>
        <v>1428948396.267216</v>
      </c>
      <c r="IX91">
        <f>SUM('Yearly Emission'!IU$111:'Yearly Emission'!IU121)</f>
        <v>421846479.18677211</v>
      </c>
      <c r="IY91">
        <f>SUM('Yearly Emission'!IV$111:'Yearly Emission'!IV121)</f>
        <v>774315217.2072401</v>
      </c>
      <c r="IZ91">
        <f>SUM('Yearly Emission'!IW$111:'Yearly Emission'!IW121)</f>
        <v>1140086340.1085711</v>
      </c>
      <c r="JA91">
        <f>SUM('Yearly Emission'!IX$111:'Yearly Emission'!IX121)</f>
        <v>914595359.0997889</v>
      </c>
      <c r="JB91">
        <f>SUM('Yearly Emission'!IY$111:'Yearly Emission'!IY121)</f>
        <v>4412662646.5579357</v>
      </c>
    </row>
    <row r="92" spans="1:262" x14ac:dyDescent="0.25">
      <c r="D92">
        <v>2041</v>
      </c>
      <c r="E92">
        <f>SUM('Yearly Emission'!B$112:'Yearly Emission'!B122)</f>
        <v>0</v>
      </c>
      <c r="F92">
        <f>SUM('Yearly Emission'!C$112:'Yearly Emission'!C122)</f>
        <v>0</v>
      </c>
      <c r="G92">
        <f>SUM('Yearly Emission'!D$112:'Yearly Emission'!D122)</f>
        <v>0</v>
      </c>
      <c r="H92">
        <f>SUM('Yearly Emission'!E$112:'Yearly Emission'!E122)</f>
        <v>0</v>
      </c>
      <c r="I92">
        <f>SUM('Yearly Emission'!F$112:'Yearly Emission'!F122)</f>
        <v>0</v>
      </c>
      <c r="J92">
        <f>SUM('Yearly Emission'!G$112:'Yearly Emission'!G122)</f>
        <v>0</v>
      </c>
      <c r="K92">
        <f>SUM('Yearly Emission'!H$112:'Yearly Emission'!H122)</f>
        <v>0</v>
      </c>
      <c r="L92">
        <f>SUM('Yearly Emission'!I$112:'Yearly Emission'!I122)</f>
        <v>0</v>
      </c>
      <c r="M92">
        <f>SUM('Yearly Emission'!J$112:'Yearly Emission'!J122)</f>
        <v>0</v>
      </c>
      <c r="N92">
        <f>SUM('Yearly Emission'!K$112:'Yearly Emission'!K122)</f>
        <v>0</v>
      </c>
      <c r="O92">
        <f>SUM('Yearly Emission'!L$112:'Yearly Emission'!L122)</f>
        <v>0</v>
      </c>
      <c r="P92">
        <f>SUM('Yearly Emission'!M$112:'Yearly Emission'!M122)</f>
        <v>0</v>
      </c>
      <c r="Q92">
        <f>SUM('Yearly Emission'!N$112:'Yearly Emission'!N122)</f>
        <v>0</v>
      </c>
      <c r="R92">
        <f>SUM('Yearly Emission'!O$112:'Yearly Emission'!O122)</f>
        <v>0</v>
      </c>
      <c r="S92">
        <f>SUM('Yearly Emission'!P$112:'Yearly Emission'!P122)</f>
        <v>0</v>
      </c>
      <c r="T92">
        <f>SUM('Yearly Emission'!Q$112:'Yearly Emission'!Q122)</f>
        <v>0</v>
      </c>
      <c r="V92">
        <f>SUM('Yearly Emission'!S$112:'Yearly Emission'!S122)</f>
        <v>1560483689.8405008</v>
      </c>
      <c r="W92">
        <f>SUM('Yearly Emission'!T$112:'Yearly Emission'!T122)</f>
        <v>1205542802.8590219</v>
      </c>
      <c r="X92">
        <f>SUM('Yearly Emission'!U$112:'Yearly Emission'!U122)</f>
        <v>428190730.73864263</v>
      </c>
      <c r="Y92">
        <f>SUM('Yearly Emission'!V$112:'Yearly Emission'!V122)</f>
        <v>187189827.74318773</v>
      </c>
      <c r="Z92">
        <f>SUM('Yearly Emission'!W$112:'Yearly Emission'!W122)</f>
        <v>2280212985.7572079</v>
      </c>
      <c r="AA92">
        <f>SUM('Yearly Emission'!X$112:'Yearly Emission'!X122)</f>
        <v>84852914.936369851</v>
      </c>
      <c r="AB92">
        <f>SUM('Yearly Emission'!Y$112:'Yearly Emission'!Y122)</f>
        <v>130777166.55028555</v>
      </c>
      <c r="AC92">
        <f>SUM('Yearly Emission'!Z$112:'Yearly Emission'!Z122)</f>
        <v>480688790.00107789</v>
      </c>
      <c r="AD92">
        <f>SUM('Yearly Emission'!AA$112:'Yearly Emission'!AA122)</f>
        <v>3107205687.8981938</v>
      </c>
      <c r="AE92">
        <f>SUM('Yearly Emission'!AB$112:'Yearly Emission'!AB122)</f>
        <v>385240960.69747216</v>
      </c>
      <c r="AF92">
        <f>SUM('Yearly Emission'!AC$112:'Yearly Emission'!AC122)</f>
        <v>474158567.16513908</v>
      </c>
      <c r="AG92">
        <f>SUM('Yearly Emission'!AD$112:'Yearly Emission'!AD122)</f>
        <v>68410217.059101373</v>
      </c>
      <c r="AH92">
        <f>SUM('Yearly Emission'!AE$112:'Yearly Emission'!AE122)</f>
        <v>223804521.70850319</v>
      </c>
      <c r="AI92">
        <f>SUM('Yearly Emission'!AF$112:'Yearly Emission'!AF122)</f>
        <v>255566373.7899574</v>
      </c>
      <c r="AJ92">
        <f>SUM('Yearly Emission'!AG$112:'Yearly Emission'!AG122)</f>
        <v>154587484.49186954</v>
      </c>
      <c r="AK92">
        <f>SUM('Yearly Emission'!AH$112:'Yearly Emission'!AH122)</f>
        <v>978738802.66363358</v>
      </c>
      <c r="AM92">
        <f>SUM('Yearly Emission'!AJ$112:'Yearly Emission'!AJ122)</f>
        <v>2600531020.6886425</v>
      </c>
      <c r="AN92">
        <f>SUM('Yearly Emission'!AK$112:'Yearly Emission'!AK122)</f>
        <v>2310823582.5276184</v>
      </c>
      <c r="AO92">
        <f>SUM('Yearly Emission'!AL$112:'Yearly Emission'!AL122)</f>
        <v>853411199.99140394</v>
      </c>
      <c r="AP92">
        <f>SUM('Yearly Emission'!AM$112:'Yearly Emission'!AM122)</f>
        <v>340194463.75286978</v>
      </c>
      <c r="AQ92">
        <f>SUM('Yearly Emission'!AN$112:'Yearly Emission'!AN122)</f>
        <v>4245003052.787179</v>
      </c>
      <c r="AR92">
        <f>SUM('Yearly Emission'!AO$112:'Yearly Emission'!AO122)</f>
        <v>169705829.87273967</v>
      </c>
      <c r="AS92">
        <f>SUM('Yearly Emission'!AP$112:'Yearly Emission'!AP122)</f>
        <v>207916102.1356906</v>
      </c>
      <c r="AT92">
        <f>SUM('Yearly Emission'!AQ$112:'Yearly Emission'!AQ122)</f>
        <v>911521493.66781259</v>
      </c>
      <c r="AU92">
        <f>SUM('Yearly Emission'!AR$112:'Yearly Emission'!AR122)</f>
        <v>6214411375.7963877</v>
      </c>
      <c r="AV92">
        <f>SUM('Yearly Emission'!AS$112:'Yearly Emission'!AS122)</f>
        <v>770481921.39494383</v>
      </c>
      <c r="AW92">
        <f>SUM('Yearly Emission'!AT$112:'Yearly Emission'!AT122)</f>
        <v>948317134.33027768</v>
      </c>
      <c r="AX92">
        <f>SUM('Yearly Emission'!AU$112:'Yearly Emission'!AU122)</f>
        <v>132274784.45156582</v>
      </c>
      <c r="AY92">
        <f>SUM('Yearly Emission'!AV$112:'Yearly Emission'!AV122)</f>
        <v>447609043.41700673</v>
      </c>
      <c r="AZ92">
        <f>SUM('Yearly Emission'!AW$112:'Yearly Emission'!AW122)</f>
        <v>511132747.57991511</v>
      </c>
      <c r="BA92">
        <f>SUM('Yearly Emission'!AX$112:'Yearly Emission'!AX122)</f>
        <v>309174968.98373944</v>
      </c>
      <c r="BB92">
        <f>SUM('Yearly Emission'!AY$112:'Yearly Emission'!AY122)</f>
        <v>1957477605.3272643</v>
      </c>
      <c r="BD92">
        <f>SUM('Yearly Emission'!BA$112:'Yearly Emission'!BA122)</f>
        <v>3402484984.0015368</v>
      </c>
      <c r="BE92">
        <f>SUM('Yearly Emission'!BB$112:'Yearly Emission'!BB122)</f>
        <v>2836804306.4641428</v>
      </c>
      <c r="BF92">
        <f>SUM('Yearly Emission'!BC$112:'Yearly Emission'!BC122)</f>
        <v>1141417790.0883298</v>
      </c>
      <c r="BG92">
        <f>SUM('Yearly Emission'!BD$112:'Yearly Emission'!BD122)</f>
        <v>408834807.1494236</v>
      </c>
      <c r="BH92">
        <f>SUM('Yearly Emission'!BE$112:'Yearly Emission'!BE122)</f>
        <v>5517587943.7745209</v>
      </c>
      <c r="BI92">
        <f>SUM('Yearly Emission'!BF$112:'Yearly Emission'!BF122)</f>
        <v>254545956.22137868</v>
      </c>
      <c r="BJ92">
        <f>SUM('Yearly Emission'!BG$112:'Yearly Emission'!BG122)</f>
        <v>230912596.41481942</v>
      </c>
      <c r="BK92">
        <f>SUM('Yearly Emission'!BH$112:'Yearly Emission'!BH122)</f>
        <v>1201067439.0757973</v>
      </c>
      <c r="BL92">
        <f>SUM('Yearly Emission'!BI$112:'Yearly Emission'!BI122)</f>
        <v>9048020252.2222061</v>
      </c>
      <c r="BM92">
        <f>SUM('Yearly Emission'!BJ$112:'Yearly Emission'!BJ122)</f>
        <v>1123312206.3347478</v>
      </c>
      <c r="BN92">
        <f>SUM('Yearly Emission'!BK$112:'Yearly Emission'!BK122)</f>
        <v>1364524950.9507136</v>
      </c>
      <c r="BO92">
        <f>SUM('Yearly Emission'!BL$112:'Yearly Emission'!BL122)</f>
        <v>167497364.57786429</v>
      </c>
      <c r="BP92">
        <f>SUM('Yearly Emission'!BM$112:'Yearly Emission'!BM122)</f>
        <v>634688320.04279494</v>
      </c>
      <c r="BQ92">
        <f>SUM('Yearly Emission'!BN$112:'Yearly Emission'!BN122)</f>
        <v>766699121.36987102</v>
      </c>
      <c r="BR92">
        <f>SUM('Yearly Emission'!BO$112:'Yearly Emission'!BO122)</f>
        <v>463762453.47560942</v>
      </c>
      <c r="BS92">
        <f>SUM('Yearly Emission'!BP$112:'Yearly Emission'!BP122)</f>
        <v>2883291151.1776042</v>
      </c>
      <c r="BU92">
        <f>SUM('Yearly Emission'!BR$112:'Yearly Emission'!BR122)</f>
        <v>4045265957.5905333</v>
      </c>
      <c r="BV92">
        <f>SUM('Yearly Emission'!BS$112:'Yearly Emission'!BS122)</f>
        <v>3113297943.2757535</v>
      </c>
      <c r="BW92">
        <f>SUM('Yearly Emission'!BT$112:'Yearly Emission'!BT122)</f>
        <v>1196426198.5971725</v>
      </c>
      <c r="BX92">
        <f>SUM('Yearly Emission'!BU$112:'Yearly Emission'!BU122)</f>
        <v>449321492.49754643</v>
      </c>
      <c r="BY92">
        <f>SUM('Yearly Emission'!BV$112:'Yearly Emission'!BV122)</f>
        <v>6276077312.6293182</v>
      </c>
      <c r="BZ92">
        <f>SUM('Yearly Emission'!BW$112:'Yearly Emission'!BW122)</f>
        <v>298745747.72980034</v>
      </c>
      <c r="CA92">
        <f>SUM('Yearly Emission'!BX$112:'Yearly Emission'!BX122)</f>
        <v>251941662.37214911</v>
      </c>
      <c r="CB92">
        <f>SUM('Yearly Emission'!BY$112:'Yearly Emission'!BY122)</f>
        <v>1369693680.5736823</v>
      </c>
      <c r="CC92">
        <f>SUM('Yearly Emission'!BZ$112:'Yearly Emission'!BZ122)</f>
        <v>10275319198.361439</v>
      </c>
      <c r="CD92">
        <f>SUM('Yearly Emission'!CA$112:'Yearly Emission'!CA122)</f>
        <v>1310363984.9587734</v>
      </c>
      <c r="CE92">
        <f>SUM('Yearly Emission'!CB$112:'Yearly Emission'!CB122)</f>
        <v>1622438995.1909027</v>
      </c>
      <c r="CF92">
        <f>SUM('Yearly Emission'!CC$112:'Yearly Emission'!CC122)</f>
        <v>191600045.91012526</v>
      </c>
      <c r="CG92">
        <f>SUM('Yearly Emission'!CD$112:'Yearly Emission'!CD122)</f>
        <v>750759085.78870022</v>
      </c>
      <c r="CH92">
        <f>SUM('Yearly Emission'!CE$112:'Yearly Emission'!CE122)</f>
        <v>974429295.98540926</v>
      </c>
      <c r="CI92">
        <f>SUM('Yearly Emission'!CF$112:'Yearly Emission'!CF122)</f>
        <v>557080337.67220259</v>
      </c>
      <c r="CJ92">
        <f>SUM('Yearly Emission'!CG$112:'Yearly Emission'!CG122)</f>
        <v>3452731875.7005119</v>
      </c>
      <c r="CM92">
        <f>SUM('Yearly Emission'!CJ$112:'Yearly Emission'!CJ122)</f>
        <v>22396</v>
      </c>
      <c r="CN92">
        <f>SUM('Yearly Emission'!CK$112:'Yearly Emission'!CK122)</f>
        <v>0</v>
      </c>
      <c r="CO92">
        <f>SUM('Yearly Emission'!CL$112:'Yearly Emission'!CL122)</f>
        <v>0</v>
      </c>
      <c r="CP92">
        <f>SUM('Yearly Emission'!CM$112:'Yearly Emission'!CM122)</f>
        <v>0</v>
      </c>
      <c r="CQ92">
        <f>SUM('Yearly Emission'!CN$112:'Yearly Emission'!CN122)</f>
        <v>0</v>
      </c>
      <c r="CR92">
        <f>SUM('Yearly Emission'!CO$112:'Yearly Emission'!CO122)</f>
        <v>0</v>
      </c>
      <c r="CS92">
        <f>SUM('Yearly Emission'!CP$112:'Yearly Emission'!CP122)</f>
        <v>0</v>
      </c>
      <c r="CT92">
        <f>SUM('Yearly Emission'!CQ$112:'Yearly Emission'!CQ122)</f>
        <v>0</v>
      </c>
      <c r="CU92">
        <f>SUM('Yearly Emission'!CR$112:'Yearly Emission'!CR122)</f>
        <v>0</v>
      </c>
      <c r="CV92">
        <f>SUM('Yearly Emission'!CS$112:'Yearly Emission'!CS122)</f>
        <v>0</v>
      </c>
      <c r="CW92">
        <f>SUM('Yearly Emission'!CT$112:'Yearly Emission'!CT122)</f>
        <v>0</v>
      </c>
      <c r="CX92">
        <f>SUM('Yearly Emission'!CU$112:'Yearly Emission'!CU122)</f>
        <v>0</v>
      </c>
      <c r="CY92">
        <f>SUM('Yearly Emission'!CV$112:'Yearly Emission'!CV122)</f>
        <v>0</v>
      </c>
      <c r="CZ92">
        <f>SUM('Yearly Emission'!CW$112:'Yearly Emission'!CW122)</f>
        <v>0</v>
      </c>
      <c r="DA92">
        <f>SUM('Yearly Emission'!CX$112:'Yearly Emission'!CX122)</f>
        <v>0</v>
      </c>
      <c r="DB92">
        <f>SUM('Yearly Emission'!CY$112:'Yearly Emission'!CY122)</f>
        <v>0</v>
      </c>
      <c r="DC92">
        <f>SUM('Yearly Emission'!CZ$112:'Yearly Emission'!CZ122)</f>
        <v>0</v>
      </c>
      <c r="DE92">
        <f>SUM('Yearly Emission'!DB$112:'Yearly Emission'!DB122)</f>
        <v>4972210848.9346752</v>
      </c>
      <c r="DF92">
        <f>SUM('Yearly Emission'!DC$112:'Yearly Emission'!DC122)</f>
        <v>1519622889.9809453</v>
      </c>
      <c r="DG92">
        <f>SUM('Yearly Emission'!DD$112:'Yearly Emission'!DD122)</f>
        <v>540484417.56234992</v>
      </c>
      <c r="DH92">
        <f>SUM('Yearly Emission'!DE$112:'Yearly Emission'!DE122)</f>
        <v>205016920.79603842</v>
      </c>
      <c r="DI92">
        <f>SUM('Yearly Emission'!DF$112:'Yearly Emission'!DF122)</f>
        <v>2225944432.3100944</v>
      </c>
      <c r="DJ92">
        <f>SUM('Yearly Emission'!DG$112:'Yearly Emission'!DG122)</f>
        <v>133192387.91599007</v>
      </c>
      <c r="DK92">
        <f>SUM('Yearly Emission'!DH$112:'Yearly Emission'!DH122)</f>
        <v>195795110.81174168</v>
      </c>
      <c r="DL92">
        <f>SUM('Yearly Emission'!DI$112:'Yearly Emission'!DI122)</f>
        <v>801870953.56433177</v>
      </c>
      <c r="DM92">
        <f>SUM('Yearly Emission'!DJ$112:'Yearly Emission'!DJ122)</f>
        <v>3906647231.9573545</v>
      </c>
      <c r="DN92">
        <f>SUM('Yearly Emission'!DK$112:'Yearly Emission'!DK122)</f>
        <v>532021284.5529806</v>
      </c>
      <c r="DO92">
        <f>SUM('Yearly Emission'!DL$112:'Yearly Emission'!DL122)</f>
        <v>1087087561.7841127</v>
      </c>
      <c r="DP92">
        <f>SUM('Yearly Emission'!DM$112:'Yearly Emission'!DM122)</f>
        <v>107111424.84194425</v>
      </c>
      <c r="DQ92">
        <f>SUM('Yearly Emission'!DN$112:'Yearly Emission'!DN122)</f>
        <v>317057803.27418143</v>
      </c>
      <c r="DR92">
        <f>SUM('Yearly Emission'!DO$112:'Yearly Emission'!DO122)</f>
        <v>455189570.83337474</v>
      </c>
      <c r="DS92">
        <f>SUM('Yearly Emission'!DP$112:'Yearly Emission'!DP122)</f>
        <v>269491382.53030139</v>
      </c>
      <c r="DT92">
        <f>SUM('Yearly Emission'!DQ$112:'Yearly Emission'!DQ122)</f>
        <v>1371289413.8389597</v>
      </c>
      <c r="DV92">
        <f>SUM('Yearly Emission'!DS$112:'Yearly Emission'!DS122)</f>
        <v>8959505773.4521255</v>
      </c>
      <c r="DW92">
        <f>SUM('Yearly Emission'!DT$112:'Yearly Emission'!DT122)</f>
        <v>2272394110.9695592</v>
      </c>
      <c r="DX92">
        <f>SUM('Yearly Emission'!DU$112:'Yearly Emission'!DU122)</f>
        <v>754450283.63700986</v>
      </c>
      <c r="DY92">
        <f>SUM('Yearly Emission'!DV$112:'Yearly Emission'!DV122)</f>
        <v>273532245.17344683</v>
      </c>
      <c r="DZ92">
        <f>SUM('Yearly Emission'!DW$112:'Yearly Emission'!DW122)</f>
        <v>3914341615.0411634</v>
      </c>
      <c r="EA92">
        <f>SUM('Yearly Emission'!DX$112:'Yearly Emission'!DX122)</f>
        <v>266204599.13552403</v>
      </c>
      <c r="EB92">
        <f>SUM('Yearly Emission'!DY$112:'Yearly Emission'!DY122)</f>
        <v>330726344.52915645</v>
      </c>
      <c r="EC92">
        <f>SUM('Yearly Emission'!DZ$112:'Yearly Emission'!DZ122)</f>
        <v>1603741907.1286643</v>
      </c>
      <c r="ED92">
        <f>SUM('Yearly Emission'!EA$112:'Yearly Emission'!EA122)</f>
        <v>7813294463.9146843</v>
      </c>
      <c r="EE92">
        <f>SUM('Yearly Emission'!EB$112:'Yearly Emission'!EB122)</f>
        <v>1064042569.1059592</v>
      </c>
      <c r="EF92">
        <f>SUM('Yearly Emission'!EC$112:'Yearly Emission'!EC122)</f>
        <v>2173203532.8339691</v>
      </c>
      <c r="EG92">
        <f>SUM('Yearly Emission'!ED$112:'Yearly Emission'!ED122)</f>
        <v>214129928.25232738</v>
      </c>
      <c r="EH92">
        <f>SUM('Yearly Emission'!EE$112:'Yearly Emission'!EE122)</f>
        <v>632969162.72508502</v>
      </c>
      <c r="EI92">
        <f>SUM('Yearly Emission'!EF$112:'Yearly Emission'!EF122)</f>
        <v>809758311.35686934</v>
      </c>
      <c r="EJ92">
        <f>SUM('Yearly Emission'!EG$112:'Yearly Emission'!EG122)</f>
        <v>527761573.7929011</v>
      </c>
      <c r="EK92">
        <f>SUM('Yearly Emission'!EH$112:'Yearly Emission'!EH122)</f>
        <v>2655789072.1437869</v>
      </c>
      <c r="EM92">
        <f>SUM('Yearly Emission'!EJ$112:'Yearly Emission'!EJ122)</f>
        <v>9766549047.4240055</v>
      </c>
      <c r="EN92">
        <f>SUM('Yearly Emission'!EK$112:'Yearly Emission'!EK122)</f>
        <v>2339749944.8185463</v>
      </c>
      <c r="EO92">
        <f>SUM('Yearly Emission'!EL$112:'Yearly Emission'!EL122)</f>
        <v>873383009.30053091</v>
      </c>
      <c r="EP92">
        <f>SUM('Yearly Emission'!EM$112:'Yearly Emission'!EM122)</f>
        <v>326062186.19974828</v>
      </c>
      <c r="EQ92">
        <f>SUM('Yearly Emission'!EN$112:'Yearly Emission'!EN122)</f>
        <v>4831146960.2622213</v>
      </c>
      <c r="ER92">
        <f>SUM('Yearly Emission'!EO$112:'Yearly Emission'!EO122)</f>
        <v>350547099.65411735</v>
      </c>
      <c r="ES92">
        <f>SUM('Yearly Emission'!EP$112:'Yearly Emission'!EP122)</f>
        <v>364681319.26970834</v>
      </c>
      <c r="ET92">
        <f>SUM('Yearly Emission'!EQ$112:'Yearly Emission'!EQ122)</f>
        <v>2008288544.1719844</v>
      </c>
      <c r="EU92">
        <f>SUM('Yearly Emission'!ER$112:'Yearly Emission'!ER122)</f>
        <v>10103124998.081362</v>
      </c>
      <c r="EV92">
        <f>SUM('Yearly Emission'!ES$112:'Yearly Emission'!ES122)</f>
        <v>1430121923.2354436</v>
      </c>
      <c r="EW92">
        <f>SUM('Yearly Emission'!ET$112:'Yearly Emission'!ET122)</f>
        <v>2799576336.441771</v>
      </c>
      <c r="EX92">
        <f>SUM('Yearly Emission'!EU$112:'Yearly Emission'!EU122)</f>
        <v>254924539.19052967</v>
      </c>
      <c r="EY92">
        <f>SUM('Yearly Emission'!EV$112:'Yearly Emission'!EV122)</f>
        <v>760461274.82888865</v>
      </c>
      <c r="EZ92">
        <f>SUM('Yearly Emission'!EW$112:'Yearly Emission'!EW122)</f>
        <v>1027848625.6837692</v>
      </c>
      <c r="FA92">
        <f>SUM('Yearly Emission'!EX$112:'Yearly Emission'!EX122)</f>
        <v>652172351.41425622</v>
      </c>
      <c r="FB92">
        <f>SUM('Yearly Emission'!EY$112:'Yearly Emission'!EY122)</f>
        <v>3521501360.9358983</v>
      </c>
      <c r="FD92">
        <f>SUM('Yearly Emission'!FA$112:'Yearly Emission'!FA122)</f>
        <v>10309761606.055233</v>
      </c>
      <c r="FE92">
        <f>SUM('Yearly Emission'!FB$112:'Yearly Emission'!FB122)</f>
        <v>2401653751.0946207</v>
      </c>
      <c r="FF92">
        <f>SUM('Yearly Emission'!FC$112:'Yearly Emission'!FC122)</f>
        <v>963289964.43982601</v>
      </c>
      <c r="FG92">
        <f>SUM('Yearly Emission'!FD$112:'Yearly Emission'!FD122)</f>
        <v>365031970.30305582</v>
      </c>
      <c r="FH92">
        <f>SUM('Yearly Emission'!FE$112:'Yearly Emission'!FE122)</f>
        <v>5506541966.5591745</v>
      </c>
      <c r="FI92">
        <f>SUM('Yearly Emission'!FF$112:'Yearly Emission'!FF122)</f>
        <v>397318130.47646737</v>
      </c>
      <c r="FJ92">
        <f>SUM('Yearly Emission'!FG$112:'Yearly Emission'!FG122)</f>
        <v>388605053.44634438</v>
      </c>
      <c r="FK92">
        <f>SUM('Yearly Emission'!FH$112:'Yearly Emission'!FH122)</f>
        <v>2137933054.546243</v>
      </c>
      <c r="FL92">
        <f>SUM('Yearly Emission'!FI$112:'Yearly Emission'!FI122)</f>
        <v>11336085275.768456</v>
      </c>
      <c r="FM92">
        <f>SUM('Yearly Emission'!FJ$112:'Yearly Emission'!FJ122)</f>
        <v>1521516959.0679595</v>
      </c>
      <c r="FN92">
        <f>SUM('Yearly Emission'!FK$112:'Yearly Emission'!FK122)</f>
        <v>3135873081.8884869</v>
      </c>
      <c r="FO92">
        <f>SUM('Yearly Emission'!FL$112:'Yearly Emission'!FL122)</f>
        <v>273025796.85028267</v>
      </c>
      <c r="FP92">
        <f>SUM('Yearly Emission'!FM$112:'Yearly Emission'!FM122)</f>
        <v>797332314.57631958</v>
      </c>
      <c r="FQ92">
        <f>SUM('Yearly Emission'!FN$112:'Yearly Emission'!FN122)</f>
        <v>1175426624.76563</v>
      </c>
      <c r="FR92">
        <f>SUM('Yearly Emission'!FO$112:'Yearly Emission'!FO122)</f>
        <v>743518589.1530056</v>
      </c>
      <c r="FS92">
        <f>SUM('Yearly Emission'!FP$112:'Yearly Emission'!FP122)</f>
        <v>4070666885.5259819</v>
      </c>
      <c r="FV92">
        <f>SUM('Yearly Emission'!FS$112:'Yearly Emission'!FS122)</f>
        <v>22396</v>
      </c>
      <c r="FW92">
        <f>SUM('Yearly Emission'!FT$112:'Yearly Emission'!FT122)</f>
        <v>0</v>
      </c>
      <c r="FX92">
        <f>SUM('Yearly Emission'!FU$112:'Yearly Emission'!FU122)</f>
        <v>0</v>
      </c>
      <c r="FY92">
        <f>SUM('Yearly Emission'!FV$112:'Yearly Emission'!FV122)</f>
        <v>0</v>
      </c>
      <c r="FZ92">
        <f>SUM('Yearly Emission'!FW$112:'Yearly Emission'!FW122)</f>
        <v>0</v>
      </c>
      <c r="GA92">
        <f>SUM('Yearly Emission'!FX$112:'Yearly Emission'!FX122)</f>
        <v>0</v>
      </c>
      <c r="GB92">
        <f>SUM('Yearly Emission'!FY$112:'Yearly Emission'!FY122)</f>
        <v>0</v>
      </c>
      <c r="GC92">
        <f>SUM('Yearly Emission'!FZ$112:'Yearly Emission'!FZ122)</f>
        <v>0</v>
      </c>
      <c r="GD92">
        <f>SUM('Yearly Emission'!GA$112:'Yearly Emission'!GA122)</f>
        <v>0</v>
      </c>
      <c r="GE92">
        <f>SUM('Yearly Emission'!GB$112:'Yearly Emission'!GB122)</f>
        <v>0</v>
      </c>
      <c r="GF92">
        <f>SUM('Yearly Emission'!GC$112:'Yearly Emission'!GC122)</f>
        <v>0</v>
      </c>
      <c r="GG92">
        <f>SUM('Yearly Emission'!GD$112:'Yearly Emission'!GD122)</f>
        <v>0</v>
      </c>
      <c r="GH92">
        <f>SUM('Yearly Emission'!GE$112:'Yearly Emission'!GE122)</f>
        <v>0</v>
      </c>
      <c r="GI92">
        <f>SUM('Yearly Emission'!GF$112:'Yearly Emission'!GF122)</f>
        <v>0</v>
      </c>
      <c r="GJ92">
        <f>SUM('Yearly Emission'!GG$112:'Yearly Emission'!GG122)</f>
        <v>0</v>
      </c>
      <c r="GK92">
        <f>SUM('Yearly Emission'!GH$112:'Yearly Emission'!GH122)</f>
        <v>0</v>
      </c>
      <c r="GL92">
        <f>SUM('Yearly Emission'!GI$112:'Yearly Emission'!GI122)</f>
        <v>0</v>
      </c>
      <c r="GN92">
        <f>SUM('Yearly Emission'!GK$112:'Yearly Emission'!GK122)</f>
        <v>3175911522.6850491</v>
      </c>
      <c r="GO92">
        <f>SUM('Yearly Emission'!GL$112:'Yearly Emission'!GL122)</f>
        <v>1746431029.8731411</v>
      </c>
      <c r="GP92">
        <f>SUM('Yearly Emission'!GM$112:'Yearly Emission'!GM122)</f>
        <v>629042590.75907898</v>
      </c>
      <c r="GQ92">
        <f>SUM('Yearly Emission'!GN$112:'Yearly Emission'!GN122)</f>
        <v>208112969.60948485</v>
      </c>
      <c r="GR92">
        <f>SUM('Yearly Emission'!GO$112:'Yearly Emission'!GO122)</f>
        <v>1906365528.107965</v>
      </c>
      <c r="GS92">
        <f>SUM('Yearly Emission'!GP$112:'Yearly Emission'!GP122)</f>
        <v>81859587.661393642</v>
      </c>
      <c r="GT92">
        <f>SUM('Yearly Emission'!GQ$112:'Yearly Emission'!GQ122)</f>
        <v>227401295.64495376</v>
      </c>
      <c r="GU92">
        <f>SUM('Yearly Emission'!GR$112:'Yearly Emission'!GR122)</f>
        <v>1521864222.190623</v>
      </c>
      <c r="GV92">
        <f>SUM('Yearly Emission'!GS$112:'Yearly Emission'!GS122)</f>
        <v>5152525912.5629177</v>
      </c>
      <c r="GW92">
        <f>SUM('Yearly Emission'!GT$112:'Yearly Emission'!GT122)</f>
        <v>658286839.94681501</v>
      </c>
      <c r="GX92">
        <f>SUM('Yearly Emission'!GU$112:'Yearly Emission'!GU122)</f>
        <v>780954527.60560119</v>
      </c>
      <c r="GY92">
        <f>SUM('Yearly Emission'!GV$112:'Yearly Emission'!GV122)</f>
        <v>172744693.47651428</v>
      </c>
      <c r="GZ92">
        <f>SUM('Yearly Emission'!GW$112:'Yearly Emission'!GW122)</f>
        <v>290691676.80988711</v>
      </c>
      <c r="HA92">
        <f>SUM('Yearly Emission'!GX$112:'Yearly Emission'!GX122)</f>
        <v>487661480.51948631</v>
      </c>
      <c r="HB92">
        <f>SUM('Yearly Emission'!GY$112:'Yearly Emission'!GY122)</f>
        <v>340953005.22411036</v>
      </c>
      <c r="HC92">
        <f>SUM('Yearly Emission'!GZ$112:'Yearly Emission'!GZ122)</f>
        <v>1771278633.5728993</v>
      </c>
      <c r="HE92">
        <f>SUM('Yearly Emission'!HB$112:'Yearly Emission'!HB122)</f>
        <v>4879843114.3740749</v>
      </c>
      <c r="HF92">
        <f>SUM('Yearly Emission'!HC$112:'Yearly Emission'!HC122)</f>
        <v>3355727369.5872855</v>
      </c>
      <c r="HG92">
        <f>SUM('Yearly Emission'!HD$112:'Yearly Emission'!HD122)</f>
        <v>1070639238.634441</v>
      </c>
      <c r="HH92">
        <f>SUM('Yearly Emission'!HE$112:'Yearly Emission'!HE122)</f>
        <v>287939586.16033161</v>
      </c>
      <c r="HI92">
        <f>SUM('Yearly Emission'!HF$112:'Yearly Emission'!HF122)</f>
        <v>3587674096.8071151</v>
      </c>
      <c r="HJ92">
        <f>SUM('Yearly Emission'!HG$112:'Yearly Emission'!HG122)</f>
        <v>163571500.94337082</v>
      </c>
      <c r="HK92">
        <f>SUM('Yearly Emission'!HH$112:'Yearly Emission'!HH122)</f>
        <v>454802591.28990674</v>
      </c>
      <c r="HL92">
        <f>SUM('Yearly Emission'!HI$112:'Yearly Emission'!HI122)</f>
        <v>3043654869.1148882</v>
      </c>
      <c r="HM92">
        <f>SUM('Yearly Emission'!HJ$112:'Yearly Emission'!HJ122)</f>
        <v>10305051825.125835</v>
      </c>
      <c r="HN92">
        <f>SUM('Yearly Emission'!HK$112:'Yearly Emission'!HK122)</f>
        <v>1316573679.893631</v>
      </c>
      <c r="HO92">
        <f>SUM('Yearly Emission'!HL$112:'Yearly Emission'!HL122)</f>
        <v>1120198632.3829</v>
      </c>
      <c r="HP92">
        <f>SUM('Yearly Emission'!HM$112:'Yearly Emission'!HM122)</f>
        <v>345471174.45979393</v>
      </c>
      <c r="HQ92">
        <f>SUM('Yearly Emission'!HN$112:'Yearly Emission'!HN122)</f>
        <v>581383353.61977375</v>
      </c>
      <c r="HR92">
        <f>SUM('Yearly Emission'!HO$112:'Yearly Emission'!HO122)</f>
        <v>974938132.9799962</v>
      </c>
      <c r="HS92">
        <f>SUM('Yearly Emission'!HP$112:'Yearly Emission'!HP122)</f>
        <v>681906010.44821918</v>
      </c>
      <c r="HT92">
        <f>SUM('Yearly Emission'!HQ$112:'Yearly Emission'!HQ122)</f>
        <v>3542557267.145803</v>
      </c>
      <c r="HV92">
        <f>SUM('Yearly Emission'!HS$112:'Yearly Emission'!HS122)</f>
        <v>6010296243.8776102</v>
      </c>
      <c r="HW92">
        <f>SUM('Yearly Emission'!HT$112:'Yearly Emission'!HT122)</f>
        <v>3777487717.6123848</v>
      </c>
      <c r="HX92">
        <f>SUM('Yearly Emission'!HU$112:'Yearly Emission'!HU122)</f>
        <v>1147104426.2048488</v>
      </c>
      <c r="HY92">
        <f>SUM('Yearly Emission'!HV$112:'Yearly Emission'!HV122)</f>
        <v>337978455.39373493</v>
      </c>
      <c r="HZ92">
        <f>SUM('Yearly Emission'!HW$112:'Yearly Emission'!HW122)</f>
        <v>4118780834.1017251</v>
      </c>
      <c r="IA92">
        <f>SUM('Yearly Emission'!HX$112:'Yearly Emission'!HX122)</f>
        <v>221737014.79790297</v>
      </c>
      <c r="IB92">
        <f>SUM('Yearly Emission'!HY$112:'Yearly Emission'!HY122)</f>
        <v>562390342.97277737</v>
      </c>
      <c r="IC92">
        <f>SUM('Yearly Emission'!HZ$112:'Yearly Emission'!HZ122)</f>
        <v>3440209953.3326359</v>
      </c>
      <c r="ID92">
        <f>SUM('Yearly Emission'!IA$112:'Yearly Emission'!IA122)</f>
        <v>12385564564.397802</v>
      </c>
      <c r="IE92">
        <f>SUM('Yearly Emission'!IB$112:'Yearly Emission'!IB122)</f>
        <v>1607835547.7257972</v>
      </c>
      <c r="IF92">
        <f>SUM('Yearly Emission'!IC$112:'Yearly Emission'!IC122)</f>
        <v>1285389888.7256417</v>
      </c>
      <c r="IG92">
        <f>SUM('Yearly Emission'!ID$112:'Yearly Emission'!ID122)</f>
        <v>494031093.1678313</v>
      </c>
      <c r="IH92">
        <f>SUM('Yearly Emission'!IE$112:'Yearly Emission'!IE122)</f>
        <v>786328380.82780075</v>
      </c>
      <c r="II92">
        <f>SUM('Yearly Emission'!IF$112:'Yearly Emission'!IF122)</f>
        <v>1113196693.4209576</v>
      </c>
      <c r="IJ92">
        <f>SUM('Yearly Emission'!IG$112:'Yearly Emission'!IG122)</f>
        <v>895755723.38949168</v>
      </c>
      <c r="IK92">
        <f>SUM('Yearly Emission'!IH$112:'Yearly Emission'!IH122)</f>
        <v>4621686463.3479156</v>
      </c>
      <c r="IM92">
        <f>SUM('Yearly Emission'!IJ$112:'Yearly Emission'!IJ122)</f>
        <v>6795903877.2533321</v>
      </c>
      <c r="IN92">
        <f>SUM('Yearly Emission'!IK$112:'Yearly Emission'!IK122)</f>
        <v>4040323845.2153335</v>
      </c>
      <c r="IO92">
        <f>SUM('Yearly Emission'!IL$112:'Yearly Emission'!IL122)</f>
        <v>1220389001.6771839</v>
      </c>
      <c r="IP92">
        <f>SUM('Yearly Emission'!IM$112:'Yearly Emission'!IM122)</f>
        <v>370021148.06103873</v>
      </c>
      <c r="IQ92">
        <f>SUM('Yearly Emission'!IN$112:'Yearly Emission'!IN122)</f>
        <v>4495429561.9111118</v>
      </c>
      <c r="IR92">
        <f>SUM('Yearly Emission'!IO$112:'Yearly Emission'!IO122)</f>
        <v>231607432.21753973</v>
      </c>
      <c r="IS92">
        <f>SUM('Yearly Emission'!IP$112:'Yearly Emission'!IP122)</f>
        <v>581789668.77711523</v>
      </c>
      <c r="IT92">
        <f>SUM('Yearly Emission'!IQ$112:'Yearly Emission'!IQ122)</f>
        <v>3630085951.584403</v>
      </c>
      <c r="IU92">
        <f>SUM('Yearly Emission'!IR$112:'Yearly Emission'!IR122)</f>
        <v>13204896554.173401</v>
      </c>
      <c r="IV92">
        <f>SUM('Yearly Emission'!IS$112:'Yearly Emission'!IS122)</f>
        <v>1744977245.6437874</v>
      </c>
      <c r="IW92">
        <f>SUM('Yearly Emission'!IT$112:'Yearly Emission'!IT122)</f>
        <v>1388698619.1871781</v>
      </c>
      <c r="IX92">
        <f>SUM('Yearly Emission'!IU$112:'Yearly Emission'!IU122)</f>
        <v>524914102.52471024</v>
      </c>
      <c r="IY92">
        <f>SUM('Yearly Emission'!IV$112:'Yearly Emission'!IV122)</f>
        <v>837458820.66014612</v>
      </c>
      <c r="IZ92">
        <f>SUM('Yearly Emission'!IW$112:'Yearly Emission'!IW122)</f>
        <v>1226907296.3024354</v>
      </c>
      <c r="JA92">
        <f>SUM('Yearly Emission'!IX$112:'Yearly Emission'!IX122)</f>
        <v>977608147.30554307</v>
      </c>
      <c r="JB92">
        <f>SUM('Yearly Emission'!IY$112:'Yearly Emission'!IY122)</f>
        <v>4939977034.8685923</v>
      </c>
    </row>
    <row r="93" spans="1:262" x14ac:dyDescent="0.25">
      <c r="D93">
        <v>2042</v>
      </c>
      <c r="E93">
        <f>SUM('Yearly Emission'!B$112:'Yearly Emission'!B123)</f>
        <v>0</v>
      </c>
      <c r="F93">
        <f>SUM('Yearly Emission'!C$112:'Yearly Emission'!C123)</f>
        <v>0</v>
      </c>
      <c r="G93">
        <f>SUM('Yearly Emission'!D$112:'Yearly Emission'!D123)</f>
        <v>0</v>
      </c>
      <c r="H93">
        <f>SUM('Yearly Emission'!E$112:'Yearly Emission'!E123)</f>
        <v>0</v>
      </c>
      <c r="I93">
        <f>SUM('Yearly Emission'!F$112:'Yearly Emission'!F123)</f>
        <v>0</v>
      </c>
      <c r="J93">
        <f>SUM('Yearly Emission'!G$112:'Yearly Emission'!G123)</f>
        <v>0</v>
      </c>
      <c r="K93">
        <f>SUM('Yearly Emission'!H$112:'Yearly Emission'!H123)</f>
        <v>0</v>
      </c>
      <c r="L93">
        <f>SUM('Yearly Emission'!I$112:'Yearly Emission'!I123)</f>
        <v>0</v>
      </c>
      <c r="M93">
        <f>SUM('Yearly Emission'!J$112:'Yearly Emission'!J123)</f>
        <v>0</v>
      </c>
      <c r="N93">
        <f>SUM('Yearly Emission'!K$112:'Yearly Emission'!K123)</f>
        <v>0</v>
      </c>
      <c r="O93">
        <f>SUM('Yearly Emission'!L$112:'Yearly Emission'!L123)</f>
        <v>0</v>
      </c>
      <c r="P93">
        <f>SUM('Yearly Emission'!M$112:'Yearly Emission'!M123)</f>
        <v>0</v>
      </c>
      <c r="Q93">
        <f>SUM('Yearly Emission'!N$112:'Yearly Emission'!N123)</f>
        <v>0</v>
      </c>
      <c r="R93">
        <f>SUM('Yearly Emission'!O$112:'Yearly Emission'!O123)</f>
        <v>0</v>
      </c>
      <c r="S93">
        <f>SUM('Yearly Emission'!P$112:'Yearly Emission'!P123)</f>
        <v>0</v>
      </c>
      <c r="T93">
        <f>SUM('Yearly Emission'!Q$112:'Yearly Emission'!Q123)</f>
        <v>0</v>
      </c>
      <c r="V93">
        <f>SUM('Yearly Emission'!S$112:'Yearly Emission'!S123)</f>
        <v>1560483689.8405008</v>
      </c>
      <c r="W93">
        <f>SUM('Yearly Emission'!T$112:'Yearly Emission'!T123)</f>
        <v>1401353286.5355444</v>
      </c>
      <c r="X93">
        <f>SUM('Yearly Emission'!U$112:'Yearly Emission'!U123)</f>
        <v>546599326.90546501</v>
      </c>
      <c r="Y93">
        <f>SUM('Yearly Emission'!V$112:'Yearly Emission'!V123)</f>
        <v>210171511.23321858</v>
      </c>
      <c r="Z93">
        <f>SUM('Yearly Emission'!W$112:'Yearly Emission'!W123)</f>
        <v>2524107857.9469628</v>
      </c>
      <c r="AA93">
        <f>SUM('Yearly Emission'!X$112:'Yearly Emission'!X123)</f>
        <v>107036375.27285902</v>
      </c>
      <c r="AB93">
        <f>SUM('Yearly Emission'!Y$112:'Yearly Emission'!Y123)</f>
        <v>166088024.53543338</v>
      </c>
      <c r="AC93">
        <f>SUM('Yearly Emission'!Z$112:'Yearly Emission'!Z123)</f>
        <v>572890634.88705504</v>
      </c>
      <c r="AD93">
        <f>SUM('Yearly Emission'!AA$112:'Yearly Emission'!AA123)</f>
        <v>3807667184.2040291</v>
      </c>
      <c r="AE93">
        <f>SUM('Yearly Emission'!AB$112:'Yearly Emission'!AB123)</f>
        <v>471338598.19826257</v>
      </c>
      <c r="AF93">
        <f>SUM('Yearly Emission'!AC$112:'Yearly Emission'!AC123)</f>
        <v>570152369.7144984</v>
      </c>
      <c r="AG93">
        <f>SUM('Yearly Emission'!AD$112:'Yearly Emission'!AD123)</f>
        <v>80172368.787563384</v>
      </c>
      <c r="AH93">
        <f>SUM('Yearly Emission'!AE$112:'Yearly Emission'!AE123)</f>
        <v>273872036.7681703</v>
      </c>
      <c r="AI93">
        <f>SUM('Yearly Emission'!AF$112:'Yearly Emission'!AF123)</f>
        <v>318432160.40062821</v>
      </c>
      <c r="AJ93">
        <f>SUM('Yearly Emission'!AG$112:'Yearly Emission'!AG123)</f>
        <v>191480845.92058131</v>
      </c>
      <c r="AK93">
        <f>SUM('Yearly Emission'!AH$112:'Yearly Emission'!AH123)</f>
        <v>1188455489.0914743</v>
      </c>
      <c r="AM93">
        <f>SUM('Yearly Emission'!AJ$112:'Yearly Emission'!AJ123)</f>
        <v>2600531020.6886425</v>
      </c>
      <c r="AN93">
        <f>SUM('Yearly Emission'!AK$112:'Yearly Emission'!AK123)</f>
        <v>2687792696.7006264</v>
      </c>
      <c r="AO93">
        <f>SUM('Yearly Emission'!AL$112:'Yearly Emission'!AL123)</f>
        <v>972165938.48171914</v>
      </c>
      <c r="AP93">
        <f>SUM('Yearly Emission'!AM$112:'Yearly Emission'!AM123)</f>
        <v>363248660.29445654</v>
      </c>
      <c r="AQ93">
        <f>SUM('Yearly Emission'!AN$112:'Yearly Emission'!AN123)</f>
        <v>4489704854.8309317</v>
      </c>
      <c r="AR93">
        <f>SUM('Yearly Emission'!AO$112:'Yearly Emission'!AO123)</f>
        <v>214072750.54571801</v>
      </c>
      <c r="AS93">
        <f>SUM('Yearly Emission'!AP$112:'Yearly Emission'!AP123)</f>
        <v>323170391.36146688</v>
      </c>
      <c r="AT93">
        <f>SUM('Yearly Emission'!AQ$112:'Yearly Emission'!AQ123)</f>
        <v>1106740451.3569276</v>
      </c>
      <c r="AU93">
        <f>SUM('Yearly Emission'!AR$112:'Yearly Emission'!AR123)</f>
        <v>7615334368.4080524</v>
      </c>
      <c r="AV93">
        <f>SUM('Yearly Emission'!AS$112:'Yearly Emission'!AS123)</f>
        <v>942677196.39652407</v>
      </c>
      <c r="AW93">
        <f>SUM('Yearly Emission'!AT$112:'Yearly Emission'!AT123)</f>
        <v>1140304739.4289951</v>
      </c>
      <c r="AX93">
        <f>SUM('Yearly Emission'!AU$112:'Yearly Emission'!AU123)</f>
        <v>149978201.15271384</v>
      </c>
      <c r="AY93">
        <f>SUM('Yearly Emission'!AV$112:'Yearly Emission'!AV123)</f>
        <v>547744073.53634095</v>
      </c>
      <c r="AZ93">
        <f>SUM('Yearly Emission'!AW$112:'Yearly Emission'!AW123)</f>
        <v>636864320.80125666</v>
      </c>
      <c r="BA93">
        <f>SUM('Yearly Emission'!AX$112:'Yearly Emission'!AX123)</f>
        <v>382961691.84116298</v>
      </c>
      <c r="BB93">
        <f>SUM('Yearly Emission'!AY$112:'Yearly Emission'!AY123)</f>
        <v>2376910978.1829457</v>
      </c>
      <c r="BD93">
        <f>SUM('Yearly Emission'!BA$112:'Yearly Emission'!BA123)</f>
        <v>3402484984.0015368</v>
      </c>
      <c r="BE93">
        <f>SUM('Yearly Emission'!BB$112:'Yearly Emission'!BB123)</f>
        <v>3214269763.8310294</v>
      </c>
      <c r="BF93">
        <f>SUM('Yearly Emission'!BC$112:'Yearly Emission'!BC123)</f>
        <v>1260499207.9818983</v>
      </c>
      <c r="BG93">
        <f>SUM('Yearly Emission'!BD$112:'Yearly Emission'!BD123)</f>
        <v>431953753.45443964</v>
      </c>
      <c r="BH93">
        <f>SUM('Yearly Emission'!BE$112:'Yearly Emission'!BE123)</f>
        <v>5763059199.6819611</v>
      </c>
      <c r="BI93">
        <f>SUM('Yearly Emission'!BF$112:'Yearly Emission'!BF123)</f>
        <v>321096269.67258227</v>
      </c>
      <c r="BJ93">
        <f>SUM('Yearly Emission'!BG$112:'Yearly Emission'!BG123)</f>
        <v>346214606.62231922</v>
      </c>
      <c r="BK93">
        <f>SUM('Yearly Emission'!BH$112:'Yearly Emission'!BH123)</f>
        <v>1396453851.8620734</v>
      </c>
      <c r="BL93">
        <f>SUM('Yearly Emission'!BI$112:'Yearly Emission'!BI123)</f>
        <v>10942459005.201061</v>
      </c>
      <c r="BM93">
        <f>SUM('Yearly Emission'!BJ$112:'Yearly Emission'!BJ123)</f>
        <v>1352376134.396121</v>
      </c>
      <c r="BN93">
        <f>SUM('Yearly Emission'!BK$112:'Yearly Emission'!BK123)</f>
        <v>1589698528.6799266</v>
      </c>
      <c r="BO93">
        <f>SUM('Yearly Emission'!BL$112:'Yearly Emission'!BL123)</f>
        <v>185223191.17948559</v>
      </c>
      <c r="BP93">
        <f>SUM('Yearly Emission'!BM$112:'Yearly Emission'!BM123)</f>
        <v>766217208.54499042</v>
      </c>
      <c r="BQ93">
        <f>SUM('Yearly Emission'!BN$112:'Yearly Emission'!BN123)</f>
        <v>954348004.91599345</v>
      </c>
      <c r="BR93">
        <f>SUM('Yearly Emission'!BO$112:'Yearly Emission'!BO123)</f>
        <v>570791698.8352139</v>
      </c>
      <c r="BS93">
        <f>SUM('Yearly Emission'!BP$112:'Yearly Emission'!BP123)</f>
        <v>3406824719.6361952</v>
      </c>
      <c r="BU93">
        <f>SUM('Yearly Emission'!BR$112:'Yearly Emission'!BR123)</f>
        <v>4045265957.5905333</v>
      </c>
      <c r="BV93">
        <f>SUM('Yearly Emission'!BS$112:'Yearly Emission'!BS123)</f>
        <v>3491184296.9260721</v>
      </c>
      <c r="BW93">
        <f>SUM('Yearly Emission'!BT$112:'Yearly Emission'!BT123)</f>
        <v>1315805502.9951003</v>
      </c>
      <c r="BX93">
        <f>SUM('Yearly Emission'!BU$112:'Yearly Emission'!BU123)</f>
        <v>472499534.37531489</v>
      </c>
      <c r="BY93">
        <f>SUM('Yearly Emission'!BV$112:'Yearly Emission'!BV123)</f>
        <v>6522247933.4983749</v>
      </c>
      <c r="BZ93">
        <f>SUM('Yearly Emission'!BW$112:'Yearly Emission'!BW123)</f>
        <v>370914263.71256983</v>
      </c>
      <c r="CA93">
        <f>SUM('Yearly Emission'!BX$112:'Yearly Emission'!BX123)</f>
        <v>367290303.87430286</v>
      </c>
      <c r="CB93">
        <f>SUM('Yearly Emission'!BY$112:'Yearly Emission'!BY123)</f>
        <v>1565231708.1238997</v>
      </c>
      <c r="CC93">
        <f>SUM('Yearly Emission'!BZ$112:'Yearly Emission'!BZ123)</f>
        <v>12170627690.366198</v>
      </c>
      <c r="CD93">
        <f>SUM('Yearly Emission'!CA$112:'Yearly Emission'!CA123)</f>
        <v>1539530243.8968482</v>
      </c>
      <c r="CE93">
        <f>SUM('Yearly Emission'!CB$112:'Yearly Emission'!CB123)</f>
        <v>1847731581.7869303</v>
      </c>
      <c r="CF93">
        <f>SUM('Yearly Emission'!CC$112:'Yearly Emission'!CC123)</f>
        <v>209346694.58144322</v>
      </c>
      <c r="CG93">
        <f>SUM('Yearly Emission'!CD$112:'Yearly Emission'!CD123)</f>
        <v>882354322.17798412</v>
      </c>
      <c r="CH93">
        <f>SUM('Yearly Emission'!CE$112:'Yearly Emission'!CE123)</f>
        <v>1162124597.5221353</v>
      </c>
      <c r="CI93">
        <f>SUM('Yearly Emission'!CF$112:'Yearly Emission'!CF123)</f>
        <v>664147917.37394118</v>
      </c>
      <c r="CJ93">
        <f>SUM('Yearly Emission'!CG$112:'Yearly Emission'!CG123)</f>
        <v>3976524076.1847239</v>
      </c>
      <c r="CM93">
        <f>SUM('Yearly Emission'!CJ$112:'Yearly Emission'!CJ123)</f>
        <v>24438</v>
      </c>
      <c r="CN93">
        <f>SUM('Yearly Emission'!CK$112:'Yearly Emission'!CK123)</f>
        <v>0</v>
      </c>
      <c r="CO93">
        <f>SUM('Yearly Emission'!CL$112:'Yearly Emission'!CL123)</f>
        <v>0</v>
      </c>
      <c r="CP93">
        <f>SUM('Yearly Emission'!CM$112:'Yearly Emission'!CM123)</f>
        <v>0</v>
      </c>
      <c r="CQ93">
        <f>SUM('Yearly Emission'!CN$112:'Yearly Emission'!CN123)</f>
        <v>0</v>
      </c>
      <c r="CR93">
        <f>SUM('Yearly Emission'!CO$112:'Yearly Emission'!CO123)</f>
        <v>0</v>
      </c>
      <c r="CS93">
        <f>SUM('Yearly Emission'!CP$112:'Yearly Emission'!CP123)</f>
        <v>0</v>
      </c>
      <c r="CT93">
        <f>SUM('Yearly Emission'!CQ$112:'Yearly Emission'!CQ123)</f>
        <v>0</v>
      </c>
      <c r="CU93">
        <f>SUM('Yearly Emission'!CR$112:'Yearly Emission'!CR123)</f>
        <v>0</v>
      </c>
      <c r="CV93">
        <f>SUM('Yearly Emission'!CS$112:'Yearly Emission'!CS123)</f>
        <v>0</v>
      </c>
      <c r="CW93">
        <f>SUM('Yearly Emission'!CT$112:'Yearly Emission'!CT123)</f>
        <v>0</v>
      </c>
      <c r="CX93">
        <f>SUM('Yearly Emission'!CU$112:'Yearly Emission'!CU123)</f>
        <v>0</v>
      </c>
      <c r="CY93">
        <f>SUM('Yearly Emission'!CV$112:'Yearly Emission'!CV123)</f>
        <v>0</v>
      </c>
      <c r="CZ93">
        <f>SUM('Yearly Emission'!CW$112:'Yearly Emission'!CW123)</f>
        <v>0</v>
      </c>
      <c r="DA93">
        <f>SUM('Yearly Emission'!CX$112:'Yearly Emission'!CX123)</f>
        <v>0</v>
      </c>
      <c r="DB93">
        <f>SUM('Yearly Emission'!CY$112:'Yearly Emission'!CY123)</f>
        <v>0</v>
      </c>
      <c r="DC93">
        <f>SUM('Yearly Emission'!CZ$112:'Yearly Emission'!CZ123)</f>
        <v>0</v>
      </c>
      <c r="DE93">
        <f>SUM('Yearly Emission'!DB$112:'Yearly Emission'!DB123)</f>
        <v>5530293873.386878</v>
      </c>
      <c r="DF93">
        <f>SUM('Yearly Emission'!DC$112:'Yearly Emission'!DC123)</f>
        <v>1680863029.7055371</v>
      </c>
      <c r="DG93">
        <f>SUM('Yearly Emission'!DD$112:'Yearly Emission'!DD123)</f>
        <v>540484417.56234992</v>
      </c>
      <c r="DH93">
        <f>SUM('Yearly Emission'!DE$112:'Yearly Emission'!DE123)</f>
        <v>231174104.24237812</v>
      </c>
      <c r="DI93">
        <f>SUM('Yearly Emission'!DF$112:'Yearly Emission'!DF123)</f>
        <v>2455326920.5666752</v>
      </c>
      <c r="DJ93">
        <f>SUM('Yearly Emission'!DG$112:'Yearly Emission'!DG123)</f>
        <v>162333973.64585513</v>
      </c>
      <c r="DK93">
        <f>SUM('Yearly Emission'!DH$112:'Yearly Emission'!DH123)</f>
        <v>224852187.87110293</v>
      </c>
      <c r="DL93">
        <f>SUM('Yearly Emission'!DI$112:'Yearly Emission'!DI123)</f>
        <v>905924165.36323237</v>
      </c>
      <c r="DM93">
        <f>SUM('Yearly Emission'!DJ$112:'Yearly Emission'!DJ123)</f>
        <v>4502077564.69594</v>
      </c>
      <c r="DN93">
        <f>SUM('Yearly Emission'!DK$112:'Yearly Emission'!DK123)</f>
        <v>620316931.63258159</v>
      </c>
      <c r="DO93">
        <f>SUM('Yearly Emission'!DL$112:'Yearly Emission'!DL123)</f>
        <v>1200417982.9905057</v>
      </c>
      <c r="DP93">
        <f>SUM('Yearly Emission'!DM$112:'Yearly Emission'!DM123)</f>
        <v>123651472.0375198</v>
      </c>
      <c r="DQ93">
        <f>SUM('Yearly Emission'!DN$112:'Yearly Emission'!DN123)</f>
        <v>360374643.62042338</v>
      </c>
      <c r="DR93">
        <f>SUM('Yearly Emission'!DO$112:'Yearly Emission'!DO123)</f>
        <v>481528151.37145257</v>
      </c>
      <c r="DS93">
        <f>SUM('Yearly Emission'!DP$112:'Yearly Emission'!DP123)</f>
        <v>305774297.87007505</v>
      </c>
      <c r="DT93">
        <f>SUM('Yearly Emission'!DQ$112:'Yearly Emission'!DQ123)</f>
        <v>1523080051.4022737</v>
      </c>
      <c r="DV93">
        <f>SUM('Yearly Emission'!DS$112:'Yearly Emission'!DS123)</f>
        <v>10016738804.68358</v>
      </c>
      <c r="DW93">
        <f>SUM('Yearly Emission'!DT$112:'Yearly Emission'!DT123)</f>
        <v>2438604475.890872</v>
      </c>
      <c r="DX93">
        <f>SUM('Yearly Emission'!DU$112:'Yearly Emission'!DU123)</f>
        <v>754450283.63700986</v>
      </c>
      <c r="DY93">
        <f>SUM('Yearly Emission'!DV$112:'Yearly Emission'!DV123)</f>
        <v>325432945.2829954</v>
      </c>
      <c r="DZ93">
        <f>SUM('Yearly Emission'!DW$112:'Yearly Emission'!DW123)</f>
        <v>4364348008.0573454</v>
      </c>
      <c r="EA93">
        <f>SUM('Yearly Emission'!DX$112:'Yearly Emission'!DX123)</f>
        <v>324487499.5127762</v>
      </c>
      <c r="EB93">
        <f>SUM('Yearly Emission'!DY$112:'Yearly Emission'!DY123)</f>
        <v>405326719.52566105</v>
      </c>
      <c r="EC93">
        <f>SUM('Yearly Emission'!DZ$112:'Yearly Emission'!DZ123)</f>
        <v>1811848330.7264645</v>
      </c>
      <c r="ED93">
        <f>SUM('Yearly Emission'!EA$112:'Yearly Emission'!EA123)</f>
        <v>9004155129.3918476</v>
      </c>
      <c r="EE93">
        <f>SUM('Yearly Emission'!EB$112:'Yearly Emission'!EB123)</f>
        <v>1240633863.265161</v>
      </c>
      <c r="EF93">
        <f>SUM('Yearly Emission'!EC$112:'Yearly Emission'!EC123)</f>
        <v>2348316911.6522775</v>
      </c>
      <c r="EG93">
        <f>SUM('Yearly Emission'!ED$112:'Yearly Emission'!ED123)</f>
        <v>247209947.99786359</v>
      </c>
      <c r="EH93">
        <f>SUM('Yearly Emission'!EE$112:'Yearly Emission'!EE123)</f>
        <v>719862594.7978934</v>
      </c>
      <c r="EI93">
        <f>SUM('Yearly Emission'!EF$112:'Yearly Emission'!EF123)</f>
        <v>836201513.09241056</v>
      </c>
      <c r="EJ93">
        <f>SUM('Yearly Emission'!EG$112:'Yearly Emission'!EG123)</f>
        <v>609772405.6655755</v>
      </c>
      <c r="EK93">
        <f>SUM('Yearly Emission'!EH$112:'Yearly Emission'!EH123)</f>
        <v>2925474820.0275564</v>
      </c>
      <c r="EM93">
        <f>SUM('Yearly Emission'!EJ$112:'Yearly Emission'!EJ123)</f>
        <v>10824915497.948614</v>
      </c>
      <c r="EN93">
        <f>SUM('Yearly Emission'!EK$112:'Yearly Emission'!EK123)</f>
        <v>2506234797.1850929</v>
      </c>
      <c r="EO93">
        <f>SUM('Yearly Emission'!EL$112:'Yearly Emission'!EL123)</f>
        <v>873383009.30053091</v>
      </c>
      <c r="EP93">
        <f>SUM('Yearly Emission'!EM$112:'Yearly Emission'!EM123)</f>
        <v>378017157.9709031</v>
      </c>
      <c r="EQ93">
        <f>SUM('Yearly Emission'!EN$112:'Yearly Emission'!EN123)</f>
        <v>5281622935.6834106</v>
      </c>
      <c r="ER93">
        <f>SUM('Yearly Emission'!EO$112:'Yearly Emission'!EO123)</f>
        <v>445815578.38212925</v>
      </c>
      <c r="ES93">
        <f>SUM('Yearly Emission'!EP$112:'Yearly Emission'!EP123)</f>
        <v>439327932.11809617</v>
      </c>
      <c r="ET93">
        <f>SUM('Yearly Emission'!EQ$112:'Yearly Emission'!EQ123)</f>
        <v>2235636979.0852785</v>
      </c>
      <c r="EU93">
        <f>SUM('Yearly Emission'!ER$112:'Yearly Emission'!ER123)</f>
        <v>11595386294.8372</v>
      </c>
      <c r="EV93">
        <f>SUM('Yearly Emission'!ES$112:'Yearly Emission'!ES123)</f>
        <v>1670215919.6018343</v>
      </c>
      <c r="EW93">
        <f>SUM('Yearly Emission'!ET$112:'Yearly Emission'!ET123)</f>
        <v>2974914114.7147217</v>
      </c>
      <c r="EX93">
        <f>SUM('Yearly Emission'!EU$112:'Yearly Emission'!EU123)</f>
        <v>297868982.51286513</v>
      </c>
      <c r="EY93">
        <f>SUM('Yearly Emission'!EV$112:'Yearly Emission'!EV123)</f>
        <v>858068774.72367978</v>
      </c>
      <c r="EZ93">
        <f>SUM('Yearly Emission'!EW$112:'Yearly Emission'!EW123)</f>
        <v>1054385374.9666045</v>
      </c>
      <c r="FA93">
        <f>SUM('Yearly Emission'!EX$112:'Yearly Emission'!EX123)</f>
        <v>734361364.05958617</v>
      </c>
      <c r="FB93">
        <f>SUM('Yearly Emission'!EY$112:'Yearly Emission'!EY123)</f>
        <v>3791492208.9541259</v>
      </c>
      <c r="FD93">
        <f>SUM('Yearly Emission'!FA$112:'Yearly Emission'!FA123)</f>
        <v>11369150534.693651</v>
      </c>
      <c r="FE93">
        <f>SUM('Yearly Emission'!FB$112:'Yearly Emission'!FB123)</f>
        <v>2568408359.6770267</v>
      </c>
      <c r="FF93">
        <f>SUM('Yearly Emission'!FC$112:'Yearly Emission'!FC123)</f>
        <v>963289964.43982601</v>
      </c>
      <c r="FG93">
        <f>SUM('Yearly Emission'!FD$112:'Yearly Emission'!FD123)</f>
        <v>417037863.27742565</v>
      </c>
      <c r="FH93">
        <f>SUM('Yearly Emission'!FE$112:'Yearly Emission'!FE123)</f>
        <v>5957452431.3304043</v>
      </c>
      <c r="FI93">
        <f>SUM('Yearly Emission'!FF$112:'Yearly Emission'!FF123)</f>
        <v>492610645.49017578</v>
      </c>
      <c r="FJ93">
        <f>SUM('Yearly Emission'!FG$112:'Yearly Emission'!FG123)</f>
        <v>463293725.2805022</v>
      </c>
      <c r="FK93">
        <f>SUM('Yearly Emission'!FH$112:'Yearly Emission'!FH123)</f>
        <v>2365431666.7319584</v>
      </c>
      <c r="FL93">
        <f>SUM('Yearly Emission'!FI$112:'Yearly Emission'!FI123)</f>
        <v>12829010570.922714</v>
      </c>
      <c r="FM93">
        <f>SUM('Yearly Emission'!FJ$112:'Yearly Emission'!FJ123)</f>
        <v>1761703421.6724172</v>
      </c>
      <c r="FN93">
        <f>SUM('Yearly Emission'!FK$112:'Yearly Emission'!FK123)</f>
        <v>3311400510.0135202</v>
      </c>
      <c r="FO93">
        <f>SUM('Yearly Emission'!FL$112:'Yearly Emission'!FL123)</f>
        <v>315991079.75070608</v>
      </c>
      <c r="FP93">
        <f>SUM('Yearly Emission'!FM$112:'Yearly Emission'!FM123)</f>
        <v>895000880.52383733</v>
      </c>
      <c r="FQ93">
        <f>SUM('Yearly Emission'!FN$112:'Yearly Emission'!FN123)</f>
        <v>1202046525.4042406</v>
      </c>
      <c r="FR93">
        <f>SUM('Yearly Emission'!FO$112:'Yearly Emission'!FO123)</f>
        <v>825758525.59928513</v>
      </c>
      <c r="FS93">
        <f>SUM('Yearly Emission'!FP$112:'Yearly Emission'!FP123)</f>
        <v>4340928311.0132141</v>
      </c>
      <c r="FV93">
        <f>SUM('Yearly Emission'!FS$112:'Yearly Emission'!FS123)</f>
        <v>24438</v>
      </c>
      <c r="FW93">
        <f>SUM('Yearly Emission'!FT$112:'Yearly Emission'!FT123)</f>
        <v>0</v>
      </c>
      <c r="FX93">
        <f>SUM('Yearly Emission'!FU$112:'Yearly Emission'!FU123)</f>
        <v>0</v>
      </c>
      <c r="FY93">
        <f>SUM('Yearly Emission'!FV$112:'Yearly Emission'!FV123)</f>
        <v>0</v>
      </c>
      <c r="FZ93">
        <f>SUM('Yearly Emission'!FW$112:'Yearly Emission'!FW123)</f>
        <v>0</v>
      </c>
      <c r="GA93">
        <f>SUM('Yearly Emission'!FX$112:'Yearly Emission'!FX123)</f>
        <v>0</v>
      </c>
      <c r="GB93">
        <f>SUM('Yearly Emission'!FY$112:'Yearly Emission'!FY123)</f>
        <v>0</v>
      </c>
      <c r="GC93">
        <f>SUM('Yearly Emission'!FZ$112:'Yearly Emission'!FZ123)</f>
        <v>0</v>
      </c>
      <c r="GD93">
        <f>SUM('Yearly Emission'!GA$112:'Yearly Emission'!GA123)</f>
        <v>0</v>
      </c>
      <c r="GE93">
        <f>SUM('Yearly Emission'!GB$112:'Yearly Emission'!GB123)</f>
        <v>0</v>
      </c>
      <c r="GF93">
        <f>SUM('Yearly Emission'!GC$112:'Yearly Emission'!GC123)</f>
        <v>0</v>
      </c>
      <c r="GG93">
        <f>SUM('Yearly Emission'!GD$112:'Yearly Emission'!GD123)</f>
        <v>0</v>
      </c>
      <c r="GH93">
        <f>SUM('Yearly Emission'!GE$112:'Yearly Emission'!GE123)</f>
        <v>0</v>
      </c>
      <c r="GI93">
        <f>SUM('Yearly Emission'!GF$112:'Yearly Emission'!GF123)</f>
        <v>0</v>
      </c>
      <c r="GJ93">
        <f>SUM('Yearly Emission'!GG$112:'Yearly Emission'!GG123)</f>
        <v>0</v>
      </c>
      <c r="GK93">
        <f>SUM('Yearly Emission'!GH$112:'Yearly Emission'!GH123)</f>
        <v>0</v>
      </c>
      <c r="GL93">
        <f>SUM('Yearly Emission'!GI$112:'Yearly Emission'!GI123)</f>
        <v>0</v>
      </c>
      <c r="GN93">
        <f>SUM('Yearly Emission'!GK$112:'Yearly Emission'!GK123)</f>
        <v>3461413993.8846693</v>
      </c>
      <c r="GO93">
        <f>SUM('Yearly Emission'!GL$112:'Yearly Emission'!GL123)</f>
        <v>1851139395.0313165</v>
      </c>
      <c r="GP93">
        <f>SUM('Yearly Emission'!GM$112:'Yearly Emission'!GM123)</f>
        <v>629042590.75907898</v>
      </c>
      <c r="GQ93">
        <f>SUM('Yearly Emission'!GN$112:'Yearly Emission'!GN123)</f>
        <v>226685697.83729669</v>
      </c>
      <c r="GR93">
        <f>SUM('Yearly Emission'!GO$112:'Yearly Emission'!GO123)</f>
        <v>2040373291.9114799</v>
      </c>
      <c r="GS93">
        <f>SUM('Yearly Emission'!GP$112:'Yearly Emission'!GP123)</f>
        <v>111581154.14866613</v>
      </c>
      <c r="GT93">
        <f>SUM('Yearly Emission'!GQ$112:'Yearly Emission'!GQ123)</f>
        <v>262432042.55259383</v>
      </c>
      <c r="GU93">
        <f>SUM('Yearly Emission'!GR$112:'Yearly Emission'!GR123)</f>
        <v>1614598361.5122511</v>
      </c>
      <c r="GV93">
        <f>SUM('Yearly Emission'!GS$112:'Yearly Emission'!GS123)</f>
        <v>5572273317.5428572</v>
      </c>
      <c r="GW93">
        <f>SUM('Yearly Emission'!GT$112:'Yearly Emission'!GT123)</f>
        <v>734329888.04899776</v>
      </c>
      <c r="GX93">
        <f>SUM('Yearly Emission'!GU$112:'Yearly Emission'!GU123)</f>
        <v>789640785.50011063</v>
      </c>
      <c r="GY93">
        <f>SUM('Yearly Emission'!GV$112:'Yearly Emission'!GV123)</f>
        <v>212418055.48926017</v>
      </c>
      <c r="GZ93">
        <f>SUM('Yearly Emission'!GW$112:'Yearly Emission'!GW123)</f>
        <v>318619883.96198004</v>
      </c>
      <c r="HA93">
        <f>SUM('Yearly Emission'!GX$112:'Yearly Emission'!GX123)</f>
        <v>530077376.03244215</v>
      </c>
      <c r="HB93">
        <f>SUM('Yearly Emission'!GY$112:'Yearly Emission'!GY123)</f>
        <v>364920456.47378951</v>
      </c>
      <c r="HC93">
        <f>SUM('Yearly Emission'!GZ$112:'Yearly Emission'!GZ123)</f>
        <v>2002293412.9791698</v>
      </c>
      <c r="HE93">
        <f>SUM('Yearly Emission'!HB$112:'Yearly Emission'!HB123)</f>
        <v>5166624185.673707</v>
      </c>
      <c r="HF93">
        <f>SUM('Yearly Emission'!HC$112:'Yearly Emission'!HC123)</f>
        <v>3586611718.6527786</v>
      </c>
      <c r="HG93">
        <f>SUM('Yearly Emission'!HD$112:'Yearly Emission'!HD123)</f>
        <v>1070639238.634441</v>
      </c>
      <c r="HH93">
        <f>SUM('Yearly Emission'!HE$112:'Yearly Emission'!HE123)</f>
        <v>306592768.03587943</v>
      </c>
      <c r="HI93">
        <f>SUM('Yearly Emission'!HF$112:'Yearly Emission'!HF123)</f>
        <v>3844082312.4250288</v>
      </c>
      <c r="HJ93">
        <f>SUM('Yearly Emission'!HG$112:'Yearly Emission'!HG123)</f>
        <v>223013413.19532737</v>
      </c>
      <c r="HK93">
        <f>SUM('Yearly Emission'!HH$112:'Yearly Emission'!HH123)</f>
        <v>524864085.10518682</v>
      </c>
      <c r="HL93">
        <f>SUM('Yearly Emission'!HI$112:'Yearly Emission'!HI123)</f>
        <v>3187090900.1905861</v>
      </c>
      <c r="HM93">
        <f>SUM('Yearly Emission'!HJ$112:'Yearly Emission'!HJ123)</f>
        <v>11144546635.085711</v>
      </c>
      <c r="HN93">
        <f>SUM('Yearly Emission'!HK$112:'Yearly Emission'!HK123)</f>
        <v>1468659776.0979965</v>
      </c>
      <c r="HO93">
        <f>SUM('Yearly Emission'!HL$112:'Yearly Emission'!HL123)</f>
        <v>1129144438.4285996</v>
      </c>
      <c r="HP93">
        <f>SUM('Yearly Emission'!HM$112:'Yearly Emission'!HM123)</f>
        <v>424817846.66211665</v>
      </c>
      <c r="HQ93">
        <f>SUM('Yearly Emission'!HN$112:'Yearly Emission'!HN123)</f>
        <v>637239767.92395973</v>
      </c>
      <c r="HR93">
        <f>SUM('Yearly Emission'!HO$112:'Yearly Emission'!HO123)</f>
        <v>1059768759.0510236</v>
      </c>
      <c r="HS93">
        <f>SUM('Yearly Emission'!HP$112:'Yearly Emission'!HP123)</f>
        <v>725594869.90463018</v>
      </c>
      <c r="HT93">
        <f>SUM('Yearly Emission'!HQ$112:'Yearly Emission'!HQ123)</f>
        <v>4004586825.9583445</v>
      </c>
      <c r="HV93">
        <f>SUM('Yearly Emission'!HS$112:'Yearly Emission'!HS123)</f>
        <v>6298223417.7905235</v>
      </c>
      <c r="HW93">
        <f>SUM('Yearly Emission'!HT$112:'Yearly Emission'!HT123)</f>
        <v>4011118730.8609457</v>
      </c>
      <c r="HX93">
        <f>SUM('Yearly Emission'!HU$112:'Yearly Emission'!HU123)</f>
        <v>1147104426.2048488</v>
      </c>
      <c r="HY93">
        <f>SUM('Yearly Emission'!HV$112:'Yearly Emission'!HV123)</f>
        <v>356703741.733841</v>
      </c>
      <c r="HZ93">
        <f>SUM('Yearly Emission'!HW$112:'Yearly Emission'!HW123)</f>
        <v>4375648502.2835741</v>
      </c>
      <c r="IA93">
        <f>SUM('Yearly Emission'!HX$112:'Yearly Emission'!HX123)</f>
        <v>333543597.44085854</v>
      </c>
      <c r="IB93">
        <f>SUM('Yearly Emission'!HY$112:'Yearly Emission'!HY123)</f>
        <v>673342887.23071575</v>
      </c>
      <c r="IC93">
        <f>SUM('Yearly Emission'!HZ$112:'Yearly Emission'!HZ123)</f>
        <v>3583997947.5364366</v>
      </c>
      <c r="ID93">
        <f>SUM('Yearly Emission'!IA$112:'Yearly Emission'!IA123)</f>
        <v>13324927903.388363</v>
      </c>
      <c r="IE93">
        <f>SUM('Yearly Emission'!IB$112:'Yearly Emission'!IB123)</f>
        <v>1818472093.5119042</v>
      </c>
      <c r="IF93">
        <f>SUM('Yearly Emission'!IC$112:'Yearly Emission'!IC123)</f>
        <v>1294557142.066916</v>
      </c>
      <c r="IG93">
        <f>SUM('Yearly Emission'!ID$112:'Yearly Emission'!ID123)</f>
        <v>634299104.03970873</v>
      </c>
      <c r="IH93">
        <f>SUM('Yearly Emission'!IE$112:'Yearly Emission'!IE123)</f>
        <v>855614471.19013882</v>
      </c>
      <c r="II93">
        <f>SUM('Yearly Emission'!IF$112:'Yearly Emission'!IF123)</f>
        <v>1214309305.8346426</v>
      </c>
      <c r="IJ93">
        <f>SUM('Yearly Emission'!IG$112:'Yearly Emission'!IG123)</f>
        <v>939525841.34740257</v>
      </c>
      <c r="IK93">
        <f>SUM('Yearly Emission'!IH$112:'Yearly Emission'!IH123)</f>
        <v>5309305861.8659534</v>
      </c>
      <c r="IM93">
        <f>SUM('Yearly Emission'!IJ$112:'Yearly Emission'!IJ123)</f>
        <v>7084871122.9216719</v>
      </c>
      <c r="IN93">
        <f>SUM('Yearly Emission'!IK$112:'Yearly Emission'!IK123)</f>
        <v>4274315002.7213883</v>
      </c>
      <c r="IO93">
        <f>SUM('Yearly Emission'!IL$112:'Yearly Emission'!IL123)</f>
        <v>1220389001.6771839</v>
      </c>
      <c r="IP93">
        <f>SUM('Yearly Emission'!IM$112:'Yearly Emission'!IM123)</f>
        <v>388809138.57029891</v>
      </c>
      <c r="IQ93">
        <f>SUM('Yearly Emission'!IN$112:'Yearly Emission'!IN123)</f>
        <v>4752713318.5475378</v>
      </c>
      <c r="IR93">
        <f>SUM('Yearly Emission'!IO$112:'Yearly Emission'!IO123)</f>
        <v>345448824.20139217</v>
      </c>
      <c r="IS93">
        <f>SUM('Yearly Emission'!IP$112:'Yearly Emission'!IP123)</f>
        <v>692780988.03552175</v>
      </c>
      <c r="IT93">
        <f>SUM('Yearly Emission'!IQ$112:'Yearly Emission'!IQ123)</f>
        <v>3774176689.304657</v>
      </c>
      <c r="IU93">
        <f>SUM('Yearly Emission'!IR$112:'Yearly Emission'!IR123)</f>
        <v>14145244856.00209</v>
      </c>
      <c r="IV93">
        <f>SUM('Yearly Emission'!IS$112:'Yearly Emission'!IS123)</f>
        <v>1955743970.6222336</v>
      </c>
      <c r="IW93">
        <f>SUM('Yearly Emission'!IT$112:'Yearly Emission'!IT123)</f>
        <v>1398056606.5525866</v>
      </c>
      <c r="IX93">
        <f>SUM('Yearly Emission'!IU$112:'Yearly Emission'!IU123)</f>
        <v>665208617.21195376</v>
      </c>
      <c r="IY93">
        <f>SUM('Yearly Emission'!IV$112:'Yearly Emission'!IV123)</f>
        <v>906794950.01609647</v>
      </c>
      <c r="IZ93">
        <f>SUM('Yearly Emission'!IW$112:'Yearly Emission'!IW123)</f>
        <v>1328119076.7700987</v>
      </c>
      <c r="JA93">
        <f>SUM('Yearly Emission'!IX$112:'Yearly Emission'!IX123)</f>
        <v>1021441453.4405288</v>
      </c>
      <c r="JB93">
        <f>SUM('Yearly Emission'!IY$112:'Yearly Emission'!IY123)</f>
        <v>5627917249.5698795</v>
      </c>
    </row>
    <row r="94" spans="1:262" x14ac:dyDescent="0.25">
      <c r="D94">
        <v>2043</v>
      </c>
      <c r="E94">
        <f>SUM('Yearly Emission'!B$113:'Yearly Emission'!B124)</f>
        <v>0</v>
      </c>
      <c r="F94">
        <f>SUM('Yearly Emission'!C$113:'Yearly Emission'!C124)</f>
        <v>0</v>
      </c>
      <c r="G94">
        <f>SUM('Yearly Emission'!D$113:'Yearly Emission'!D124)</f>
        <v>0</v>
      </c>
      <c r="H94">
        <f>SUM('Yearly Emission'!E$113:'Yearly Emission'!E124)</f>
        <v>0</v>
      </c>
      <c r="I94">
        <f>SUM('Yearly Emission'!F$113:'Yearly Emission'!F124)</f>
        <v>0</v>
      </c>
      <c r="J94">
        <f>SUM('Yearly Emission'!G$113:'Yearly Emission'!G124)</f>
        <v>0</v>
      </c>
      <c r="K94">
        <f>SUM('Yearly Emission'!H$113:'Yearly Emission'!H124)</f>
        <v>0</v>
      </c>
      <c r="L94">
        <f>SUM('Yearly Emission'!I$113:'Yearly Emission'!I124)</f>
        <v>0</v>
      </c>
      <c r="M94">
        <f>SUM('Yearly Emission'!J$113:'Yearly Emission'!J124)</f>
        <v>0</v>
      </c>
      <c r="N94">
        <f>SUM('Yearly Emission'!K$113:'Yearly Emission'!K124)</f>
        <v>0</v>
      </c>
      <c r="O94">
        <f>SUM('Yearly Emission'!L$113:'Yearly Emission'!L124)</f>
        <v>0</v>
      </c>
      <c r="P94">
        <f>SUM('Yearly Emission'!M$113:'Yearly Emission'!M124)</f>
        <v>0</v>
      </c>
      <c r="Q94">
        <f>SUM('Yearly Emission'!N$113:'Yearly Emission'!N124)</f>
        <v>0</v>
      </c>
      <c r="R94">
        <f>SUM('Yearly Emission'!O$113:'Yearly Emission'!O124)</f>
        <v>0</v>
      </c>
      <c r="S94">
        <f>SUM('Yearly Emission'!P$113:'Yearly Emission'!P124)</f>
        <v>0</v>
      </c>
      <c r="T94">
        <f>SUM('Yearly Emission'!Q$113:'Yearly Emission'!Q124)</f>
        <v>0</v>
      </c>
      <c r="V94">
        <f>SUM('Yearly Emission'!S$113:'Yearly Emission'!S124)</f>
        <v>1461022436.5942039</v>
      </c>
      <c r="W94">
        <f>SUM('Yearly Emission'!T$113:'Yearly Emission'!T124)</f>
        <v>1591150406.2433975</v>
      </c>
      <c r="X94">
        <f>SUM('Yearly Emission'!U$113:'Yearly Emission'!U124)</f>
        <v>631889688.46551895</v>
      </c>
      <c r="Y94">
        <f>SUM('Yearly Emission'!V$113:'Yearly Emission'!V124)</f>
        <v>233945962.09858608</v>
      </c>
      <c r="Z94">
        <f>SUM('Yearly Emission'!W$113:'Yearly Emission'!W124)</f>
        <v>2508523066.1981921</v>
      </c>
      <c r="AA94">
        <f>SUM('Yearly Emission'!X$113:'Yearly Emission'!X124)</f>
        <v>132402284.52513954</v>
      </c>
      <c r="AB94">
        <f>SUM('Yearly Emission'!Y$113:'Yearly Emission'!Y124)</f>
        <v>203834061.16088757</v>
      </c>
      <c r="AC94">
        <f>SUM('Yearly Emission'!Z$113:'Yearly Emission'!Z124)</f>
        <v>653754438.8394419</v>
      </c>
      <c r="AD94">
        <f>SUM('Yearly Emission'!AA$113:'Yearly Emission'!AA124)</f>
        <v>4459062372.7749519</v>
      </c>
      <c r="AE94">
        <f>SUM('Yearly Emission'!AB$113:'Yearly Emission'!AB124)</f>
        <v>563643819.41476369</v>
      </c>
      <c r="AF94">
        <f>SUM('Yearly Emission'!AC$113:'Yearly Emission'!AC124)</f>
        <v>658436379.2853055</v>
      </c>
      <c r="AG94">
        <f>SUM('Yearly Emission'!AD$113:'Yearly Emission'!AD124)</f>
        <v>92890542.737756073</v>
      </c>
      <c r="AH94">
        <f>SUM('Yearly Emission'!AE$113:'Yearly Emission'!AE124)</f>
        <v>318430032.06159121</v>
      </c>
      <c r="AI94">
        <f>SUM('Yearly Emission'!AF$113:'Yearly Emission'!AF124)</f>
        <v>380909315.28904831</v>
      </c>
      <c r="AJ94">
        <f>SUM('Yearly Emission'!AG$113:'Yearly Emission'!AG124)</f>
        <v>231162766.96230313</v>
      </c>
      <c r="AK94">
        <f>SUM('Yearly Emission'!AH$113:'Yearly Emission'!AH124)</f>
        <v>1387431345.2081966</v>
      </c>
      <c r="AM94">
        <f>SUM('Yearly Emission'!AJ$113:'Yearly Emission'!AJ124)</f>
        <v>2401608514.1960492</v>
      </c>
      <c r="AN94">
        <f>SUM('Yearly Emission'!AK$113:'Yearly Emission'!AK124)</f>
        <v>3171876214.7695789</v>
      </c>
      <c r="AO94">
        <f>SUM('Yearly Emission'!AL$113:'Yearly Emission'!AL124)</f>
        <v>1064765692.2102662</v>
      </c>
      <c r="AP94">
        <f>SUM('Yearly Emission'!AM$113:'Yearly Emission'!AM124)</f>
        <v>384097610.88748771</v>
      </c>
      <c r="AQ94">
        <f>SUM('Yearly Emission'!AN$113:'Yearly Emission'!AN124)</f>
        <v>4419369020.8010063</v>
      </c>
      <c r="AR94">
        <f>SUM('Yearly Emission'!AO$113:'Yearly Emission'!AO124)</f>
        <v>264804569.05027902</v>
      </c>
      <c r="AS94">
        <f>SUM('Yearly Emission'!AP$113:'Yearly Emission'!AP124)</f>
        <v>406482052.2270695</v>
      </c>
      <c r="AT94">
        <f>SUM('Yearly Emission'!AQ$113:'Yearly Emission'!AQ124)</f>
        <v>1278835082.2333369</v>
      </c>
      <c r="AU94">
        <f>SUM('Yearly Emission'!AR$113:'Yearly Emission'!AR124)</f>
        <v>8918124745.5498905</v>
      </c>
      <c r="AV94">
        <f>SUM('Yearly Emission'!AS$113:'Yearly Emission'!AS124)</f>
        <v>1127287638.8295259</v>
      </c>
      <c r="AW94">
        <f>SUM('Yearly Emission'!AT$113:'Yearly Emission'!AT124)</f>
        <v>1316872758.5706091</v>
      </c>
      <c r="AX94">
        <f>SUM('Yearly Emission'!AU$113:'Yearly Emission'!AU124)</f>
        <v>179585100.67506069</v>
      </c>
      <c r="AY94">
        <f>SUM('Yearly Emission'!AV$113:'Yearly Emission'!AV124)</f>
        <v>636860064.12318289</v>
      </c>
      <c r="AZ94">
        <f>SUM('Yearly Emission'!AW$113:'Yearly Emission'!AW124)</f>
        <v>761818630.57809699</v>
      </c>
      <c r="BA94">
        <f>SUM('Yearly Emission'!AX$113:'Yearly Emission'!AX124)</f>
        <v>462325533.92460656</v>
      </c>
      <c r="BB94">
        <f>SUM('Yearly Emission'!AY$113:'Yearly Emission'!AY124)</f>
        <v>2774862690.4163904</v>
      </c>
      <c r="BD94">
        <f>SUM('Yearly Emission'!BA$113:'Yearly Emission'!BA124)</f>
        <v>3104101224.2626472</v>
      </c>
      <c r="BE94">
        <f>SUM('Yearly Emission'!BB$113:'Yearly Emission'!BB124)</f>
        <v>3671713241.2595673</v>
      </c>
      <c r="BF94">
        <f>SUM('Yearly Emission'!BC$113:'Yearly Emission'!BC124)</f>
        <v>1337861834.117419</v>
      </c>
      <c r="BG94">
        <f>SUM('Yearly Emission'!BD$113:'Yearly Emission'!BD124)</f>
        <v>447615536.35758579</v>
      </c>
      <c r="BH94">
        <f>SUM('Yearly Emission'!BE$113:'Yearly Emission'!BE124)</f>
        <v>5637904584.6736879</v>
      </c>
      <c r="BI94">
        <f>SUM('Yearly Emission'!BF$113:'Yearly Emission'!BF124)</f>
        <v>397193929.53888315</v>
      </c>
      <c r="BJ94">
        <f>SUM('Yearly Emission'!BG$113:'Yearly Emission'!BG124)</f>
        <v>476493142.05800021</v>
      </c>
      <c r="BK94">
        <f>SUM('Yearly Emission'!BH$113:'Yearly Emission'!BH124)</f>
        <v>1557091688.5196846</v>
      </c>
      <c r="BL94">
        <f>SUM('Yearly Emission'!BI$113:'Yearly Emission'!BI124)</f>
        <v>12592192681.042465</v>
      </c>
      <c r="BM94">
        <f>SUM('Yearly Emission'!BJ$113:'Yearly Emission'!BJ124)</f>
        <v>1616888214.9219835</v>
      </c>
      <c r="BN94">
        <f>SUM('Yearly Emission'!BK$113:'Yearly Emission'!BK124)</f>
        <v>1781400875.4762821</v>
      </c>
      <c r="BO94">
        <f>SUM('Yearly Emission'!BL$113:'Yearly Emission'!BL124)</f>
        <v>213405384.44291398</v>
      </c>
      <c r="BP94">
        <f>SUM('Yearly Emission'!BM$113:'Yearly Emission'!BM124)</f>
        <v>868182142.11572659</v>
      </c>
      <c r="BQ94">
        <f>SUM('Yearly Emission'!BN$113:'Yearly Emission'!BN124)</f>
        <v>1126872827.3955371</v>
      </c>
      <c r="BR94">
        <f>SUM('Yearly Emission'!BO$113:'Yearly Emission'!BO124)</f>
        <v>689818685.07781243</v>
      </c>
      <c r="BS94">
        <f>SUM('Yearly Emission'!BP$113:'Yearly Emission'!BP124)</f>
        <v>3880772541.5858102</v>
      </c>
      <c r="BU94">
        <f>SUM('Yearly Emission'!BR$113:'Yearly Emission'!BR124)</f>
        <v>3647420944.6053467</v>
      </c>
      <c r="BV94">
        <f>SUM('Yearly Emission'!BS$113:'Yearly Emission'!BS124)</f>
        <v>3912004420.4787688</v>
      </c>
      <c r="BW94">
        <f>SUM('Yearly Emission'!BT$113:'Yearly Emission'!BT124)</f>
        <v>1377901001.8161285</v>
      </c>
      <c r="BX94">
        <f>SUM('Yearly Emission'!BU$113:'Yearly Emission'!BU124)</f>
        <v>482967300.46339446</v>
      </c>
      <c r="BY94">
        <f>SUM('Yearly Emission'!BV$113:'Yearly Emission'!BV124)</f>
        <v>6342182344.3841467</v>
      </c>
      <c r="BZ94">
        <f>SUM('Yearly Emission'!BW$113:'Yearly Emission'!BW124)</f>
        <v>458458495.20172936</v>
      </c>
      <c r="CA94">
        <f>SUM('Yearly Emission'!BX$113:'Yearly Emission'!BX124)</f>
        <v>493312639.77742732</v>
      </c>
      <c r="CB94">
        <f>SUM('Yearly Emission'!BY$113:'Yearly Emission'!BY124)</f>
        <v>1714391581.154078</v>
      </c>
      <c r="CC94">
        <f>SUM('Yearly Emission'!BZ$113:'Yearly Emission'!BZ124)</f>
        <v>13761122364.515778</v>
      </c>
      <c r="CD94">
        <f>SUM('Yearly Emission'!CA$113:'Yearly Emission'!CA124)</f>
        <v>1797674609.3946214</v>
      </c>
      <c r="CE94">
        <f>SUM('Yearly Emission'!CB$113:'Yearly Emission'!CB124)</f>
        <v>2032135756.7101262</v>
      </c>
      <c r="CF94">
        <f>SUM('Yearly Emission'!CC$113:'Yearly Emission'!CC124)</f>
        <v>236102087.33044308</v>
      </c>
      <c r="CG94">
        <f>SUM('Yearly Emission'!CD$113:'Yearly Emission'!CD124)</f>
        <v>980019540.94544733</v>
      </c>
      <c r="CH94">
        <f>SUM('Yearly Emission'!CE$113:'Yearly Emission'!CE124)</f>
        <v>1332711998.9227593</v>
      </c>
      <c r="CI94">
        <f>SUM('Yearly Emission'!CF$113:'Yearly Emission'!CF124)</f>
        <v>780864498.81243706</v>
      </c>
      <c r="CJ94">
        <f>SUM('Yearly Emission'!CG$113:'Yearly Emission'!CG124)</f>
        <v>4434917297.6366892</v>
      </c>
      <c r="CM94">
        <f>SUM('Yearly Emission'!CJ$113:'Yearly Emission'!CJ124)</f>
        <v>24450</v>
      </c>
      <c r="CN94">
        <f>SUM('Yearly Emission'!CK$113:'Yearly Emission'!CK124)</f>
        <v>0</v>
      </c>
      <c r="CO94">
        <f>SUM('Yearly Emission'!CL$113:'Yearly Emission'!CL124)</f>
        <v>0</v>
      </c>
      <c r="CP94">
        <f>SUM('Yearly Emission'!CM$113:'Yearly Emission'!CM124)</f>
        <v>0</v>
      </c>
      <c r="CQ94">
        <f>SUM('Yearly Emission'!CN$113:'Yearly Emission'!CN124)</f>
        <v>0</v>
      </c>
      <c r="CR94">
        <f>SUM('Yearly Emission'!CO$113:'Yearly Emission'!CO124)</f>
        <v>0</v>
      </c>
      <c r="CS94">
        <f>SUM('Yearly Emission'!CP$113:'Yearly Emission'!CP124)</f>
        <v>0</v>
      </c>
      <c r="CT94">
        <f>SUM('Yearly Emission'!CQ$113:'Yearly Emission'!CQ124)</f>
        <v>0</v>
      </c>
      <c r="CU94">
        <f>SUM('Yearly Emission'!CR$113:'Yearly Emission'!CR124)</f>
        <v>0</v>
      </c>
      <c r="CV94">
        <f>SUM('Yearly Emission'!CS$113:'Yearly Emission'!CS124)</f>
        <v>0</v>
      </c>
      <c r="CW94">
        <f>SUM('Yearly Emission'!CT$113:'Yearly Emission'!CT124)</f>
        <v>0</v>
      </c>
      <c r="CX94">
        <f>SUM('Yearly Emission'!CU$113:'Yearly Emission'!CU124)</f>
        <v>0</v>
      </c>
      <c r="CY94">
        <f>SUM('Yearly Emission'!CV$113:'Yearly Emission'!CV124)</f>
        <v>0</v>
      </c>
      <c r="CZ94">
        <f>SUM('Yearly Emission'!CW$113:'Yearly Emission'!CW124)</f>
        <v>0</v>
      </c>
      <c r="DA94">
        <f>SUM('Yearly Emission'!CX$113:'Yearly Emission'!CX124)</f>
        <v>0</v>
      </c>
      <c r="DB94">
        <f>SUM('Yearly Emission'!CY$113:'Yearly Emission'!CY124)</f>
        <v>0</v>
      </c>
      <c r="DC94">
        <f>SUM('Yearly Emission'!CZ$113:'Yearly Emission'!CZ124)</f>
        <v>0</v>
      </c>
      <c r="DE94">
        <f>SUM('Yearly Emission'!DB$113:'Yearly Emission'!DB124)</f>
        <v>5867154709.5702744</v>
      </c>
      <c r="DF94">
        <f>SUM('Yearly Emission'!DC$113:'Yearly Emission'!DC124)</f>
        <v>1784288390.5447609</v>
      </c>
      <c r="DG94">
        <f>SUM('Yearly Emission'!DD$113:'Yearly Emission'!DD124)</f>
        <v>521852024.61122072</v>
      </c>
      <c r="DH94">
        <f>SUM('Yearly Emission'!DE$113:'Yearly Emission'!DE124)</f>
        <v>250337538.1848065</v>
      </c>
      <c r="DI94">
        <f>SUM('Yearly Emission'!DF$113:'Yearly Emission'!DF124)</f>
        <v>2618130765.2605095</v>
      </c>
      <c r="DJ94">
        <f>SUM('Yearly Emission'!DG$113:'Yearly Emission'!DG124)</f>
        <v>202057840.12584627</v>
      </c>
      <c r="DK94">
        <f>SUM('Yearly Emission'!DH$113:'Yearly Emission'!DH124)</f>
        <v>249405448.61571977</v>
      </c>
      <c r="DL94">
        <f>SUM('Yearly Emission'!DI$113:'Yearly Emission'!DI124)</f>
        <v>975568954.54732025</v>
      </c>
      <c r="DM94">
        <f>SUM('Yearly Emission'!DJ$113:'Yearly Emission'!DJ124)</f>
        <v>4955475986.2160816</v>
      </c>
      <c r="DN94">
        <f>SUM('Yearly Emission'!DK$113:'Yearly Emission'!DK124)</f>
        <v>695194020.89189315</v>
      </c>
      <c r="DO94">
        <f>SUM('Yearly Emission'!DL$113:'Yearly Emission'!DL124)</f>
        <v>1259056262.4933739</v>
      </c>
      <c r="DP94">
        <f>SUM('Yearly Emission'!DM$113:'Yearly Emission'!DM124)</f>
        <v>143020067.40478244</v>
      </c>
      <c r="DQ94">
        <f>SUM('Yearly Emission'!DN$113:'Yearly Emission'!DN124)</f>
        <v>391310174.91715717</v>
      </c>
      <c r="DR94">
        <f>SUM('Yearly Emission'!DO$113:'Yearly Emission'!DO124)</f>
        <v>478497246.17222291</v>
      </c>
      <c r="DS94">
        <f>SUM('Yearly Emission'!DP$113:'Yearly Emission'!DP124)</f>
        <v>340871424.21523124</v>
      </c>
      <c r="DT94">
        <f>SUM('Yearly Emission'!DQ$113:'Yearly Emission'!DQ124)</f>
        <v>1587667148.0355172</v>
      </c>
      <c r="DV94">
        <f>SUM('Yearly Emission'!DS$113:'Yearly Emission'!DS124)</f>
        <v>10775407458.206509</v>
      </c>
      <c r="DW94">
        <f>SUM('Yearly Emission'!DT$113:'Yearly Emission'!DT124)</f>
        <v>2631396355.1296778</v>
      </c>
      <c r="DX94">
        <f>SUM('Yearly Emission'!DU$113:'Yearly Emission'!DU124)</f>
        <v>716564676.29680645</v>
      </c>
      <c r="DY94">
        <f>SUM('Yearly Emission'!DV$113:'Yearly Emission'!DV124)</f>
        <v>382038111.16360021</v>
      </c>
      <c r="DZ94">
        <f>SUM('Yearly Emission'!DW$113:'Yearly Emission'!DW124)</f>
        <v>4800942623.5914106</v>
      </c>
      <c r="EA94">
        <f>SUM('Yearly Emission'!DX$113:'Yearly Emission'!DX124)</f>
        <v>403934973.93729222</v>
      </c>
      <c r="EB94">
        <f>SUM('Yearly Emission'!DY$113:'Yearly Emission'!DY124)</f>
        <v>483892125.37285984</v>
      </c>
      <c r="EC94">
        <f>SUM('Yearly Emission'!DZ$113:'Yearly Emission'!DZ124)</f>
        <v>1951137909.0946395</v>
      </c>
      <c r="ED94">
        <f>SUM('Yearly Emission'!EA$113:'Yearly Emission'!EA124)</f>
        <v>9910951972.432127</v>
      </c>
      <c r="EE94">
        <f>SUM('Yearly Emission'!EB$113:'Yearly Emission'!EB124)</f>
        <v>1390388041.7837837</v>
      </c>
      <c r="EF94">
        <f>SUM('Yearly Emission'!EC$113:'Yearly Emission'!EC124)</f>
        <v>2394707202.283783</v>
      </c>
      <c r="EG94">
        <f>SUM('Yearly Emission'!ED$113:'Yearly Emission'!ED124)</f>
        <v>285947067.22497362</v>
      </c>
      <c r="EH94">
        <f>SUM('Yearly Emission'!EE$113:'Yearly Emission'!EE124)</f>
        <v>781732673.31283653</v>
      </c>
      <c r="EI94">
        <f>SUM('Yearly Emission'!EF$113:'Yearly Emission'!EF124)</f>
        <v>824527000.17129171</v>
      </c>
      <c r="EJ94">
        <f>SUM('Yearly Emission'!EG$113:'Yearly Emission'!EG124)</f>
        <v>679965321.14281893</v>
      </c>
      <c r="EK94">
        <f>SUM('Yearly Emission'!EH$113:'Yearly Emission'!EH124)</f>
        <v>2967657508.8584757</v>
      </c>
      <c r="EM94">
        <f>SUM('Yearly Emission'!EJ$113:'Yearly Emission'!EJ124)</f>
        <v>11456454811.403576</v>
      </c>
      <c r="EN94">
        <f>SUM('Yearly Emission'!EK$113:'Yearly Emission'!EK124)</f>
        <v>2647284861.3038445</v>
      </c>
      <c r="EO94">
        <f>SUM('Yearly Emission'!EL$113:'Yearly Emission'!EL124)</f>
        <v>816229198.04792643</v>
      </c>
      <c r="EP94">
        <f>SUM('Yearly Emission'!EM$113:'Yearly Emission'!EM124)</f>
        <v>428992951.08836991</v>
      </c>
      <c r="EQ94">
        <f>SUM('Yearly Emission'!EN$113:'Yearly Emission'!EN124)</f>
        <v>5653796028.7793827</v>
      </c>
      <c r="ER94">
        <f>SUM('Yearly Emission'!EO$113:'Yearly Emission'!EO124)</f>
        <v>595966980.79155421</v>
      </c>
      <c r="ES94">
        <f>SUM('Yearly Emission'!EP$113:'Yearly Emission'!EP124)</f>
        <v>512735013.86230946</v>
      </c>
      <c r="ET94">
        <f>SUM('Yearly Emission'!EQ$113:'Yearly Emission'!EQ124)</f>
        <v>2381806715.9094124</v>
      </c>
      <c r="EU94">
        <f>SUM('Yearly Emission'!ER$113:'Yearly Emission'!ER124)</f>
        <v>12710119666.93211</v>
      </c>
      <c r="EV94">
        <f>SUM('Yearly Emission'!ES$113:'Yearly Emission'!ES124)</f>
        <v>1886467387.4615321</v>
      </c>
      <c r="EW94">
        <f>SUM('Yearly Emission'!ET$113:'Yearly Emission'!ET124)</f>
        <v>3006312349.9225974</v>
      </c>
      <c r="EX94">
        <f>SUM('Yearly Emission'!EU$113:'Yearly Emission'!EU124)</f>
        <v>361907732.44505513</v>
      </c>
      <c r="EY94">
        <f>SUM('Yearly Emission'!EV$113:'Yearly Emission'!EV124)</f>
        <v>928436724.99081385</v>
      </c>
      <c r="EZ94">
        <f>SUM('Yearly Emission'!EW$113:'Yearly Emission'!EW124)</f>
        <v>1034051130.7102629</v>
      </c>
      <c r="FA94">
        <f>SUM('Yearly Emission'!EX$113:'Yearly Emission'!EX124)</f>
        <v>833151698.93605542</v>
      </c>
      <c r="FB94">
        <f>SUM('Yearly Emission'!EY$113:'Yearly Emission'!EY124)</f>
        <v>3811237172.2742682</v>
      </c>
      <c r="FD94">
        <f>SUM('Yearly Emission'!FA$113:'Yearly Emission'!FA124)</f>
        <v>11873448458.492989</v>
      </c>
      <c r="FE94">
        <f>SUM('Yearly Emission'!FB$113:'Yearly Emission'!FB124)</f>
        <v>2657711885.6792493</v>
      </c>
      <c r="FF94">
        <f>SUM('Yearly Emission'!FC$113:'Yearly Emission'!FC124)</f>
        <v>886832339.71521497</v>
      </c>
      <c r="FG94">
        <f>SUM('Yearly Emission'!FD$113:'Yearly Emission'!FD124)</f>
        <v>462380639.05258304</v>
      </c>
      <c r="FH94">
        <f>SUM('Yearly Emission'!FE$113:'Yearly Emission'!FE124)</f>
        <v>6265163416.5070372</v>
      </c>
      <c r="FI94">
        <f>SUM('Yearly Emission'!FF$113:'Yearly Emission'!FF124)</f>
        <v>641013250.26779461</v>
      </c>
      <c r="FJ94">
        <f>SUM('Yearly Emission'!FG$113:'Yearly Emission'!FG124)</f>
        <v>531172865.16353005</v>
      </c>
      <c r="FK94">
        <f>SUM('Yearly Emission'!FH$113:'Yearly Emission'!FH124)</f>
        <v>2494942838.1541367</v>
      </c>
      <c r="FL94">
        <f>SUM('Yearly Emission'!FI$113:'Yearly Emission'!FI124)</f>
        <v>13893081911.257311</v>
      </c>
      <c r="FM94">
        <f>SUM('Yearly Emission'!FJ$113:'Yearly Emission'!FJ124)</f>
        <v>1968851158.4974475</v>
      </c>
      <c r="FN94">
        <f>SUM('Yearly Emission'!FK$113:'Yearly Emission'!FK124)</f>
        <v>3327763243.953516</v>
      </c>
      <c r="FO94">
        <f>SUM('Yearly Emission'!FL$113:'Yearly Emission'!FL124)</f>
        <v>377893553.65115917</v>
      </c>
      <c r="FP94">
        <f>SUM('Yearly Emission'!FM$113:'Yearly Emission'!FM124)</f>
        <v>958723965.7127099</v>
      </c>
      <c r="FQ94">
        <f>SUM('Yearly Emission'!FN$113:'Yearly Emission'!FN124)</f>
        <v>1173039917.1392376</v>
      </c>
      <c r="FR94">
        <f>SUM('Yearly Emission'!FO$113:'Yearly Emission'!FO124)</f>
        <v>920571106.81880593</v>
      </c>
      <c r="FS94">
        <f>SUM('Yearly Emission'!FP$113:'Yearly Emission'!FP124)</f>
        <v>4338191480.3698101</v>
      </c>
      <c r="FV94">
        <f>SUM('Yearly Emission'!FS$113:'Yearly Emission'!FS124)</f>
        <v>24450</v>
      </c>
      <c r="FW94">
        <f>SUM('Yearly Emission'!FT$113:'Yearly Emission'!FT124)</f>
        <v>0</v>
      </c>
      <c r="FX94">
        <f>SUM('Yearly Emission'!FU$113:'Yearly Emission'!FU124)</f>
        <v>0</v>
      </c>
      <c r="FY94">
        <f>SUM('Yearly Emission'!FV$113:'Yearly Emission'!FV124)</f>
        <v>0</v>
      </c>
      <c r="FZ94">
        <f>SUM('Yearly Emission'!FW$113:'Yearly Emission'!FW124)</f>
        <v>0</v>
      </c>
      <c r="GA94">
        <f>SUM('Yearly Emission'!FX$113:'Yearly Emission'!FX124)</f>
        <v>0</v>
      </c>
      <c r="GB94">
        <f>SUM('Yearly Emission'!FY$113:'Yearly Emission'!FY124)</f>
        <v>0</v>
      </c>
      <c r="GC94">
        <f>SUM('Yearly Emission'!FZ$113:'Yearly Emission'!FZ124)</f>
        <v>0</v>
      </c>
      <c r="GD94">
        <f>SUM('Yearly Emission'!GA$113:'Yearly Emission'!GA124)</f>
        <v>0</v>
      </c>
      <c r="GE94">
        <f>SUM('Yearly Emission'!GB$113:'Yearly Emission'!GB124)</f>
        <v>0</v>
      </c>
      <c r="GF94">
        <f>SUM('Yearly Emission'!GC$113:'Yearly Emission'!GC124)</f>
        <v>0</v>
      </c>
      <c r="GG94">
        <f>SUM('Yearly Emission'!GD$113:'Yearly Emission'!GD124)</f>
        <v>0</v>
      </c>
      <c r="GH94">
        <f>SUM('Yearly Emission'!GE$113:'Yearly Emission'!GE124)</f>
        <v>0</v>
      </c>
      <c r="GI94">
        <f>SUM('Yearly Emission'!GF$113:'Yearly Emission'!GF124)</f>
        <v>0</v>
      </c>
      <c r="GJ94">
        <f>SUM('Yearly Emission'!GG$113:'Yearly Emission'!GG124)</f>
        <v>0</v>
      </c>
      <c r="GK94">
        <f>SUM('Yearly Emission'!GH$113:'Yearly Emission'!GH124)</f>
        <v>0</v>
      </c>
      <c r="GL94">
        <f>SUM('Yearly Emission'!GI$113:'Yearly Emission'!GI124)</f>
        <v>0</v>
      </c>
      <c r="GN94">
        <f>SUM('Yearly Emission'!GK$113:'Yearly Emission'!GK124)</f>
        <v>3697432718.7765388</v>
      </c>
      <c r="GO94">
        <f>SUM('Yearly Emission'!GL$113:'Yearly Emission'!GL124)</f>
        <v>1895984115.2910626</v>
      </c>
      <c r="GP94">
        <f>SUM('Yearly Emission'!GM$113:'Yearly Emission'!GM124)</f>
        <v>611235212.87067235</v>
      </c>
      <c r="GQ94">
        <f>SUM('Yearly Emission'!GN$113:'Yearly Emission'!GN124)</f>
        <v>262191247.93803814</v>
      </c>
      <c r="GR94">
        <f>SUM('Yearly Emission'!GO$113:'Yearly Emission'!GO124)</f>
        <v>2127479877.5705302</v>
      </c>
      <c r="GS94">
        <f>SUM('Yearly Emission'!GP$113:'Yearly Emission'!GP124)</f>
        <v>150296501.5168409</v>
      </c>
      <c r="GT94">
        <f>SUM('Yearly Emission'!GQ$113:'Yearly Emission'!GQ124)</f>
        <v>293134817.39130604</v>
      </c>
      <c r="GU94">
        <f>SUM('Yearly Emission'!GR$113:'Yearly Emission'!GR124)</f>
        <v>1646551802.5817745</v>
      </c>
      <c r="GV94">
        <f>SUM('Yearly Emission'!GS$113:'Yearly Emission'!GS124)</f>
        <v>5743950166.1869164</v>
      </c>
      <c r="GW94">
        <f>SUM('Yearly Emission'!GT$113:'Yearly Emission'!GT124)</f>
        <v>798575958.48304188</v>
      </c>
      <c r="GX94">
        <f>SUM('Yearly Emission'!GU$113:'Yearly Emission'!GU124)</f>
        <v>766542619.18066192</v>
      </c>
      <c r="GY94">
        <f>SUM('Yearly Emission'!GV$113:'Yearly Emission'!GV124)</f>
        <v>247126283.38346714</v>
      </c>
      <c r="GZ94">
        <f>SUM('Yearly Emission'!GW$113:'Yearly Emission'!GW124)</f>
        <v>341947238.18757349</v>
      </c>
      <c r="HA94">
        <f>SUM('Yearly Emission'!GX$113:'Yearly Emission'!GX124)</f>
        <v>555598659.79827654</v>
      </c>
      <c r="HB94">
        <f>SUM('Yearly Emission'!GY$113:'Yearly Emission'!GY124)</f>
        <v>383811647.04221392</v>
      </c>
      <c r="HC94">
        <f>SUM('Yearly Emission'!GZ$113:'Yearly Emission'!GZ124)</f>
        <v>2217124559.9809356</v>
      </c>
      <c r="HE94">
        <f>SUM('Yearly Emission'!HB$113:'Yearly Emission'!HB124)</f>
        <v>5301361241.1543074</v>
      </c>
      <c r="HF94">
        <f>SUM('Yearly Emission'!HC$113:'Yearly Emission'!HC124)</f>
        <v>3770878467.6550674</v>
      </c>
      <c r="HG94">
        <f>SUM('Yearly Emission'!HD$113:'Yearly Emission'!HD124)</f>
        <v>1035024482.8576277</v>
      </c>
      <c r="HH94">
        <f>SUM('Yearly Emission'!HE$113:'Yearly Emission'!HE124)</f>
        <v>344544051.1303193</v>
      </c>
      <c r="HI94">
        <f>SUM('Yearly Emission'!HF$113:'Yearly Emission'!HF124)</f>
        <v>4103666417.166225</v>
      </c>
      <c r="HJ94">
        <f>SUM('Yearly Emission'!HG$113:'Yearly Emission'!HG124)</f>
        <v>300442883.27408576</v>
      </c>
      <c r="HK94">
        <f>SUM('Yearly Emission'!HH$113:'Yearly Emission'!HH124)</f>
        <v>586269634.78261113</v>
      </c>
      <c r="HL94">
        <f>SUM('Yearly Emission'!HI$113:'Yearly Emission'!HI124)</f>
        <v>3231700041.7306008</v>
      </c>
      <c r="HM94">
        <f>SUM('Yearly Emission'!HJ$113:'Yearly Emission'!HJ124)</f>
        <v>11487900332.373829</v>
      </c>
      <c r="HN94">
        <f>SUM('Yearly Emission'!HK$113:'Yearly Emission'!HK124)</f>
        <v>1597151916.9660857</v>
      </c>
      <c r="HO94">
        <f>SUM('Yearly Emission'!HL$113:'Yearly Emission'!HL124)</f>
        <v>1082948105.7897024</v>
      </c>
      <c r="HP94">
        <f>SUM('Yearly Emission'!HM$113:'Yearly Emission'!HM124)</f>
        <v>494234250.44232297</v>
      </c>
      <c r="HQ94">
        <f>SUM('Yearly Emission'!HN$113:'Yearly Emission'!HN124)</f>
        <v>683894476.37514675</v>
      </c>
      <c r="HR94">
        <f>SUM('Yearly Emission'!HO$113:'Yearly Emission'!HO124)</f>
        <v>1110810163.578059</v>
      </c>
      <c r="HS94">
        <f>SUM('Yearly Emission'!HP$113:'Yearly Emission'!HP124)</f>
        <v>767588895.96991813</v>
      </c>
      <c r="HT94">
        <f>SUM('Yearly Emission'!HQ$113:'Yearly Emission'!HQ124)</f>
        <v>4434249119.9618769</v>
      </c>
      <c r="HV94">
        <f>SUM('Yearly Emission'!HS$113:'Yearly Emission'!HS124)</f>
        <v>6331521002.477314</v>
      </c>
      <c r="HW94">
        <f>SUM('Yearly Emission'!HT$113:'Yearly Emission'!HT124)</f>
        <v>4152457870.9441943</v>
      </c>
      <c r="HX94">
        <f>SUM('Yearly Emission'!HU$113:'Yearly Emission'!HU124)</f>
        <v>1093682292.5396285</v>
      </c>
      <c r="HY94">
        <f>SUM('Yearly Emission'!HV$113:'Yearly Emission'!HV124)</f>
        <v>387545482.43000865</v>
      </c>
      <c r="HZ94">
        <f>SUM('Yearly Emission'!HW$113:'Yearly Emission'!HW124)</f>
        <v>4590417581.3553505</v>
      </c>
      <c r="IA94">
        <f>SUM('Yearly Emission'!HX$113:'Yearly Emission'!HX124)</f>
        <v>449681918.68033117</v>
      </c>
      <c r="IB94">
        <f>SUM('Yearly Emission'!HY$113:'Yearly Emission'!HY124)</f>
        <v>780939687.17424965</v>
      </c>
      <c r="IC94">
        <f>SUM('Yearly Emission'!HZ$113:'Yearly Emission'!HZ124)</f>
        <v>3596704151.6000919</v>
      </c>
      <c r="ID94">
        <f>SUM('Yearly Emission'!IA$113:'Yearly Emission'!IA124)</f>
        <v>13607715589.842876</v>
      </c>
      <c r="IE94">
        <f>SUM('Yearly Emission'!IB$113:'Yearly Emission'!IB124)</f>
        <v>2021912955.5294795</v>
      </c>
      <c r="IF94">
        <f>SUM('Yearly Emission'!IC$113:'Yearly Emission'!IC124)</f>
        <v>1225262643.1085701</v>
      </c>
      <c r="IG94">
        <f>SUM('Yearly Emission'!ID$113:'Yearly Emission'!ID124)</f>
        <v>739402562.80519903</v>
      </c>
      <c r="IH94">
        <f>SUM('Yearly Emission'!IE$113:'Yearly Emission'!IE124)</f>
        <v>925042162.84441352</v>
      </c>
      <c r="II94">
        <f>SUM('Yearly Emission'!IF$113:'Yearly Emission'!IF124)</f>
        <v>1278832978.5229094</v>
      </c>
      <c r="IJ94">
        <f>SUM('Yearly Emission'!IG$113:'Yearly Emission'!IG124)</f>
        <v>986186757.64622223</v>
      </c>
      <c r="IK94">
        <f>SUM('Yearly Emission'!IH$113:'Yearly Emission'!IH124)</f>
        <v>6036452646.6294441</v>
      </c>
      <c r="IM94">
        <f>SUM('Yearly Emission'!IJ$113:'Yearly Emission'!IJ124)</f>
        <v>7016607940.1718702</v>
      </c>
      <c r="IN94">
        <f>SUM('Yearly Emission'!IK$113:'Yearly Emission'!IK124)</f>
        <v>4355430299.3992529</v>
      </c>
      <c r="IO94">
        <f>SUM('Yearly Emission'!IL$113:'Yearly Emission'!IL124)</f>
        <v>1149159490.1235573</v>
      </c>
      <c r="IP94">
        <f>SUM('Yearly Emission'!IM$113:'Yearly Emission'!IM124)</f>
        <v>412531209.37207478</v>
      </c>
      <c r="IQ94">
        <f>SUM('Yearly Emission'!IN$113:'Yearly Emission'!IN124)</f>
        <v>4922617086.3924246</v>
      </c>
      <c r="IR94">
        <f>SUM('Yearly Emission'!IO$113:'Yearly Emission'!IO124)</f>
        <v>497747607.9569779</v>
      </c>
      <c r="IS94">
        <f>SUM('Yearly Emission'!IP$113:'Yearly Emission'!IP124)</f>
        <v>796015947.36715317</v>
      </c>
      <c r="IT94">
        <f>SUM('Yearly Emission'!IQ$113:'Yearly Emission'!IQ124)</f>
        <v>3754922220.7118669</v>
      </c>
      <c r="IU94">
        <f>SUM('Yearly Emission'!IR$113:'Yearly Emission'!IR124)</f>
        <v>14338103211.060713</v>
      </c>
      <c r="IV94">
        <f>SUM('Yearly Emission'!IS$113:'Yearly Emission'!IS124)</f>
        <v>2148499960.6013598</v>
      </c>
      <c r="IW94">
        <f>SUM('Yearly Emission'!IT$113:'Yearly Emission'!IT124)</f>
        <v>1305663941.274792</v>
      </c>
      <c r="IX94">
        <f>SUM('Yearly Emission'!IU$113:'Yearly Emission'!IU124)</f>
        <v>788483556.83558643</v>
      </c>
      <c r="IY94">
        <f>SUM('Yearly Emission'!IV$113:'Yearly Emission'!IV124)</f>
        <v>972501214.27582037</v>
      </c>
      <c r="IZ94">
        <f>SUM('Yearly Emission'!IW$113:'Yearly Emission'!IW124)</f>
        <v>1384000973.1592388</v>
      </c>
      <c r="JA94">
        <f>SUM('Yearly Emission'!IX$113:'Yearly Emission'!IX124)</f>
        <v>1063509640.9464815</v>
      </c>
      <c r="JB94">
        <f>SUM('Yearly Emission'!IY$113:'Yearly Emission'!IY124)</f>
        <v>6326078368.511179</v>
      </c>
    </row>
    <row r="95" spans="1:262" x14ac:dyDescent="0.25">
      <c r="D95">
        <v>2044</v>
      </c>
      <c r="E95">
        <f>SUM('Yearly Emission'!B$113:'Yearly Emission'!B125)</f>
        <v>0</v>
      </c>
      <c r="F95">
        <f>SUM('Yearly Emission'!C$113:'Yearly Emission'!C125)</f>
        <v>0</v>
      </c>
      <c r="G95">
        <f>SUM('Yearly Emission'!D$113:'Yearly Emission'!D125)</f>
        <v>0</v>
      </c>
      <c r="H95">
        <f>SUM('Yearly Emission'!E$113:'Yearly Emission'!E125)</f>
        <v>0</v>
      </c>
      <c r="I95">
        <f>SUM('Yearly Emission'!F$113:'Yearly Emission'!F125)</f>
        <v>0</v>
      </c>
      <c r="J95">
        <f>SUM('Yearly Emission'!G$113:'Yearly Emission'!G125)</f>
        <v>0</v>
      </c>
      <c r="K95">
        <f>SUM('Yearly Emission'!H$113:'Yearly Emission'!H125)</f>
        <v>0</v>
      </c>
      <c r="L95">
        <f>SUM('Yearly Emission'!I$113:'Yearly Emission'!I125)</f>
        <v>0</v>
      </c>
      <c r="M95">
        <f>SUM('Yearly Emission'!J$113:'Yearly Emission'!J125)</f>
        <v>0</v>
      </c>
      <c r="N95">
        <f>SUM('Yearly Emission'!K$113:'Yearly Emission'!K125)</f>
        <v>0</v>
      </c>
      <c r="O95">
        <f>SUM('Yearly Emission'!L$113:'Yearly Emission'!L125)</f>
        <v>0</v>
      </c>
      <c r="P95">
        <f>SUM('Yearly Emission'!M$113:'Yearly Emission'!M125)</f>
        <v>0</v>
      </c>
      <c r="Q95">
        <f>SUM('Yearly Emission'!N$113:'Yearly Emission'!N125)</f>
        <v>0</v>
      </c>
      <c r="R95">
        <f>SUM('Yearly Emission'!O$113:'Yearly Emission'!O125)</f>
        <v>0</v>
      </c>
      <c r="S95">
        <f>SUM('Yearly Emission'!P$113:'Yearly Emission'!P125)</f>
        <v>0</v>
      </c>
      <c r="T95">
        <f>SUM('Yearly Emission'!Q$113:'Yearly Emission'!Q125)</f>
        <v>0</v>
      </c>
      <c r="V95">
        <f>SUM('Yearly Emission'!S$113:'Yearly Emission'!S125)</f>
        <v>1461022436.5942039</v>
      </c>
      <c r="W95">
        <f>SUM('Yearly Emission'!T$113:'Yearly Emission'!T125)</f>
        <v>1925417256.3956249</v>
      </c>
      <c r="X95">
        <f>SUM('Yearly Emission'!U$113:'Yearly Emission'!U125)</f>
        <v>689200343.69391537</v>
      </c>
      <c r="Y95">
        <f>SUM('Yearly Emission'!V$113:'Yearly Emission'!V125)</f>
        <v>277309448.6658603</v>
      </c>
      <c r="Z95">
        <f>SUM('Yearly Emission'!W$113:'Yearly Emission'!W125)</f>
        <v>2508523066.1981921</v>
      </c>
      <c r="AA95">
        <f>SUM('Yearly Emission'!X$113:'Yearly Emission'!X125)</f>
        <v>160620309.530904</v>
      </c>
      <c r="AB95">
        <f>SUM('Yearly Emission'!Y$113:'Yearly Emission'!Y125)</f>
        <v>244833283.7092064</v>
      </c>
      <c r="AC95">
        <f>SUM('Yearly Emission'!Z$113:'Yearly Emission'!Z125)</f>
        <v>776237279.04105496</v>
      </c>
      <c r="AD95">
        <f>SUM('Yearly Emission'!AA$113:'Yearly Emission'!AA125)</f>
        <v>5031898221.99543</v>
      </c>
      <c r="AE95">
        <f>SUM('Yearly Emission'!AB$113:'Yearly Emission'!AB125)</f>
        <v>673247834.83362663</v>
      </c>
      <c r="AF95">
        <f>SUM('Yearly Emission'!AC$113:'Yearly Emission'!AC125)</f>
        <v>751319946.1161741</v>
      </c>
      <c r="AG95">
        <f>SUM('Yearly Emission'!AD$113:'Yearly Emission'!AD125)</f>
        <v>112460184.29706185</v>
      </c>
      <c r="AH95">
        <f>SUM('Yearly Emission'!AE$113:'Yearly Emission'!AE125)</f>
        <v>372832986.65224326</v>
      </c>
      <c r="AI95">
        <f>SUM('Yearly Emission'!AF$113:'Yearly Emission'!AF125)</f>
        <v>443237573.9474082</v>
      </c>
      <c r="AJ95">
        <f>SUM('Yearly Emission'!AG$113:'Yearly Emission'!AG125)</f>
        <v>283015662.72101212</v>
      </c>
      <c r="AK95">
        <f>SUM('Yearly Emission'!AH$113:'Yearly Emission'!AH125)</f>
        <v>1572502874.7147202</v>
      </c>
      <c r="AM95">
        <f>SUM('Yearly Emission'!AJ$113:'Yearly Emission'!AJ125)</f>
        <v>2401608514.1960492</v>
      </c>
      <c r="AN95">
        <f>SUM('Yearly Emission'!AK$113:'Yearly Emission'!AK125)</f>
        <v>3852548285.5537276</v>
      </c>
      <c r="AO95">
        <f>SUM('Yearly Emission'!AL$113:'Yearly Emission'!AL125)</f>
        <v>1190578243.2988093</v>
      </c>
      <c r="AP95">
        <f>SUM('Yearly Emission'!AM$113:'Yearly Emission'!AM125)</f>
        <v>520482534.85656667</v>
      </c>
      <c r="AQ95">
        <f>SUM('Yearly Emission'!AN$113:'Yearly Emission'!AN125)</f>
        <v>4419369020.8010063</v>
      </c>
      <c r="AR95">
        <f>SUM('Yearly Emission'!AO$113:'Yearly Emission'!AO125)</f>
        <v>321240619.06180805</v>
      </c>
      <c r="AS95">
        <f>SUM('Yearly Emission'!AP$113:'Yearly Emission'!AP125)</f>
        <v>488472123.63366783</v>
      </c>
      <c r="AT95">
        <f>SUM('Yearly Emission'!AQ$113:'Yearly Emission'!AQ125)</f>
        <v>1551231092.5379031</v>
      </c>
      <c r="AU95">
        <f>SUM('Yearly Emission'!AR$113:'Yearly Emission'!AR125)</f>
        <v>10054994150.227484</v>
      </c>
      <c r="AV95">
        <f>SUM('Yearly Emission'!AS$113:'Yearly Emission'!AS125)</f>
        <v>1346495669.6672516</v>
      </c>
      <c r="AW95">
        <f>SUM('Yearly Emission'!AT$113:'Yearly Emission'!AT125)</f>
        <v>1502639892.2323463</v>
      </c>
      <c r="AX95">
        <f>SUM('Yearly Emission'!AU$113:'Yearly Emission'!AU125)</f>
        <v>224817650.23864266</v>
      </c>
      <c r="AY95">
        <f>SUM('Yearly Emission'!AV$113:'Yearly Emission'!AV125)</f>
        <v>745665973.30448711</v>
      </c>
      <c r="AZ95">
        <f>SUM('Yearly Emission'!AW$113:'Yearly Emission'!AW125)</f>
        <v>886475147.89481699</v>
      </c>
      <c r="BA95">
        <f>SUM('Yearly Emission'!AX$113:'Yearly Emission'!AX125)</f>
        <v>566031325.44202459</v>
      </c>
      <c r="BB95">
        <f>SUM('Yearly Emission'!AY$113:'Yearly Emission'!AY125)</f>
        <v>3145005749.4294376</v>
      </c>
      <c r="BD95">
        <f>SUM('Yearly Emission'!BA$113:'Yearly Emission'!BA125)</f>
        <v>3104101224.2626472</v>
      </c>
      <c r="BE95">
        <f>SUM('Yearly Emission'!BB$113:'Yearly Emission'!BB125)</f>
        <v>4891128660.4282331</v>
      </c>
      <c r="BF95">
        <f>SUM('Yearly Emission'!BC$113:'Yearly Emission'!BC125)</f>
        <v>1463872085.1526296</v>
      </c>
      <c r="BG95">
        <f>SUM('Yearly Emission'!BD$113:'Yearly Emission'!BD125)</f>
        <v>584071018.1787703</v>
      </c>
      <c r="BH95">
        <f>SUM('Yearly Emission'!BE$113:'Yearly Emission'!BE125)</f>
        <v>5637904584.6736879</v>
      </c>
      <c r="BI95">
        <f>SUM('Yearly Emission'!BF$113:'Yearly Emission'!BF125)</f>
        <v>481847936.33193171</v>
      </c>
      <c r="BJ95">
        <f>SUM('Yearly Emission'!BG$113:'Yearly Emission'!BG125)</f>
        <v>610431311.38352418</v>
      </c>
      <c r="BK95">
        <f>SUM('Yearly Emission'!BH$113:'Yearly Emission'!BH125)</f>
        <v>1918774388.5409167</v>
      </c>
      <c r="BL95">
        <f>SUM('Yearly Emission'!BI$113:'Yearly Emission'!BI125)</f>
        <v>13730303371.285725</v>
      </c>
      <c r="BM95">
        <f>SUM('Yearly Emission'!BJ$113:'Yearly Emission'!BJ125)</f>
        <v>1954373002.2999461</v>
      </c>
      <c r="BN95">
        <f>SUM('Yearly Emission'!BK$113:'Yearly Emission'!BK125)</f>
        <v>1990734108.8921585</v>
      </c>
      <c r="BO95">
        <f>SUM('Yearly Emission'!BL$113:'Yearly Emission'!BL125)</f>
        <v>274731613.62074125</v>
      </c>
      <c r="BP95">
        <f>SUM('Yearly Emission'!BM$113:'Yearly Emission'!BM125)</f>
        <v>1013174333.6257949</v>
      </c>
      <c r="BQ95">
        <f>SUM('Yearly Emission'!BN$113:'Yearly Emission'!BN125)</f>
        <v>1289306023.4748948</v>
      </c>
      <c r="BR95">
        <f>SUM('Yearly Emission'!BO$113:'Yearly Emission'!BO125)</f>
        <v>848997836.80384564</v>
      </c>
      <c r="BS95">
        <f>SUM('Yearly Emission'!BP$113:'Yearly Emission'!BP125)</f>
        <v>4252903196.5205903</v>
      </c>
      <c r="BU95">
        <f>SUM('Yearly Emission'!BR$113:'Yearly Emission'!BR125)</f>
        <v>3647420944.6053467</v>
      </c>
      <c r="BV95">
        <f>SUM('Yearly Emission'!BS$113:'Yearly Emission'!BS125)</f>
        <v>5131881845.5124359</v>
      </c>
      <c r="BW95">
        <f>SUM('Yearly Emission'!BT$113:'Yearly Emission'!BT125)</f>
        <v>1504068540.2882283</v>
      </c>
      <c r="BX95">
        <f>SUM('Yearly Emission'!BU$113:'Yearly Emission'!BU125)</f>
        <v>619485303.68824744</v>
      </c>
      <c r="BY95">
        <f>SUM('Yearly Emission'!BV$113:'Yearly Emission'!BV125)</f>
        <v>6342182344.3841467</v>
      </c>
      <c r="BZ95">
        <f>SUM('Yearly Emission'!BW$113:'Yearly Emission'!BW125)</f>
        <v>555158612.52026117</v>
      </c>
      <c r="CA95">
        <f>SUM('Yearly Emission'!BX$113:'Yearly Emission'!BX125)</f>
        <v>627299853.34622252</v>
      </c>
      <c r="CB95">
        <f>SUM('Yearly Emission'!BY$113:'Yearly Emission'!BY125)</f>
        <v>2076241338.9266136</v>
      </c>
      <c r="CC95">
        <f>SUM('Yearly Emission'!BZ$113:'Yearly Emission'!BZ125)</f>
        <v>14900214571.224199</v>
      </c>
      <c r="CD95">
        <f>SUM('Yearly Emission'!CA$113:'Yearly Emission'!CA125)</f>
        <v>2135277754.7392676</v>
      </c>
      <c r="CE95">
        <f>SUM('Yearly Emission'!CB$113:'Yearly Emission'!CB125)</f>
        <v>2241609850.157896</v>
      </c>
      <c r="CF95">
        <f>SUM('Yearly Emission'!CC$113:'Yearly Emission'!CC125)</f>
        <v>297451571.75369513</v>
      </c>
      <c r="CG95">
        <f>SUM('Yearly Emission'!CD$113:'Yearly Emission'!CD125)</f>
        <v>1125089006.3452041</v>
      </c>
      <c r="CH95">
        <f>SUM('Yearly Emission'!CE$113:'Yearly Emission'!CE125)</f>
        <v>1495209604.6592512</v>
      </c>
      <c r="CI95">
        <f>SUM('Yearly Emission'!CF$113:'Yearly Emission'!CF125)</f>
        <v>952504007.44613516</v>
      </c>
      <c r="CJ95">
        <f>SUM('Yearly Emission'!CG$113:'Yearly Emission'!CG125)</f>
        <v>4807358406.1838541</v>
      </c>
      <c r="CM95">
        <f>SUM('Yearly Emission'!CJ$113:'Yearly Emission'!CJ125)</f>
        <v>26494</v>
      </c>
      <c r="CN95">
        <f>SUM('Yearly Emission'!CK$113:'Yearly Emission'!CK125)</f>
        <v>0</v>
      </c>
      <c r="CO95">
        <f>SUM('Yearly Emission'!CL$113:'Yearly Emission'!CL125)</f>
        <v>0</v>
      </c>
      <c r="CP95">
        <f>SUM('Yearly Emission'!CM$113:'Yearly Emission'!CM125)</f>
        <v>0</v>
      </c>
      <c r="CQ95">
        <f>SUM('Yearly Emission'!CN$113:'Yearly Emission'!CN125)</f>
        <v>0</v>
      </c>
      <c r="CR95">
        <f>SUM('Yearly Emission'!CO$113:'Yearly Emission'!CO125)</f>
        <v>0</v>
      </c>
      <c r="CS95">
        <f>SUM('Yearly Emission'!CP$113:'Yearly Emission'!CP125)</f>
        <v>0</v>
      </c>
      <c r="CT95">
        <f>SUM('Yearly Emission'!CQ$113:'Yearly Emission'!CQ125)</f>
        <v>0</v>
      </c>
      <c r="CU95">
        <f>SUM('Yearly Emission'!CR$113:'Yearly Emission'!CR125)</f>
        <v>0</v>
      </c>
      <c r="CV95">
        <f>SUM('Yearly Emission'!CS$113:'Yearly Emission'!CS125)</f>
        <v>0</v>
      </c>
      <c r="CW95">
        <f>SUM('Yearly Emission'!CT$113:'Yearly Emission'!CT125)</f>
        <v>0</v>
      </c>
      <c r="CX95">
        <f>SUM('Yearly Emission'!CU$113:'Yearly Emission'!CU125)</f>
        <v>0</v>
      </c>
      <c r="CY95">
        <f>SUM('Yearly Emission'!CV$113:'Yearly Emission'!CV125)</f>
        <v>0</v>
      </c>
      <c r="CZ95">
        <f>SUM('Yearly Emission'!CW$113:'Yearly Emission'!CW125)</f>
        <v>0</v>
      </c>
      <c r="DA95">
        <f>SUM('Yearly Emission'!CX$113:'Yearly Emission'!CX125)</f>
        <v>0</v>
      </c>
      <c r="DB95">
        <f>SUM('Yearly Emission'!CY$113:'Yearly Emission'!CY125)</f>
        <v>0</v>
      </c>
      <c r="DC95">
        <f>SUM('Yearly Emission'!CZ$113:'Yearly Emission'!CZ125)</f>
        <v>0</v>
      </c>
      <c r="DE95">
        <f>SUM('Yearly Emission'!DB$113:'Yearly Emission'!DB125)</f>
        <v>6260201431.0938387</v>
      </c>
      <c r="DF95">
        <f>SUM('Yearly Emission'!DC$113:'Yearly Emission'!DC125)</f>
        <v>1978829493.536114</v>
      </c>
      <c r="DG95">
        <f>SUM('Yearly Emission'!DD$113:'Yearly Emission'!DD125)</f>
        <v>521852024.61122072</v>
      </c>
      <c r="DH95">
        <f>SUM('Yearly Emission'!DE$113:'Yearly Emission'!DE125)</f>
        <v>281414443.9358654</v>
      </c>
      <c r="DI95">
        <f>SUM('Yearly Emission'!DF$113:'Yearly Emission'!DF125)</f>
        <v>2824100208.8929663</v>
      </c>
      <c r="DJ95">
        <f>SUM('Yearly Emission'!DG$113:'Yearly Emission'!DG125)</f>
        <v>238595564.10739475</v>
      </c>
      <c r="DK95">
        <f>SUM('Yearly Emission'!DH$113:'Yearly Emission'!DH125)</f>
        <v>276692188.64442354</v>
      </c>
      <c r="DL95">
        <f>SUM('Yearly Emission'!DI$113:'Yearly Emission'!DI125)</f>
        <v>1067001460.1738383</v>
      </c>
      <c r="DM95">
        <f>SUM('Yearly Emission'!DJ$113:'Yearly Emission'!DJ125)</f>
        <v>5279914511.6903429</v>
      </c>
      <c r="DN95">
        <f>SUM('Yearly Emission'!DK$113:'Yearly Emission'!DK125)</f>
        <v>774467913.13499224</v>
      </c>
      <c r="DO95">
        <f>SUM('Yearly Emission'!DL$113:'Yearly Emission'!DL125)</f>
        <v>1314169564.4603934</v>
      </c>
      <c r="DP95">
        <f>SUM('Yearly Emission'!DM$113:'Yearly Emission'!DM125)</f>
        <v>169958660.64866593</v>
      </c>
      <c r="DQ95">
        <f>SUM('Yearly Emission'!DN$113:'Yearly Emission'!DN125)</f>
        <v>433091107.31852949</v>
      </c>
      <c r="DR95">
        <f>SUM('Yearly Emission'!DO$113:'Yearly Emission'!DO125)</f>
        <v>488376527.50421184</v>
      </c>
      <c r="DS95">
        <f>SUM('Yearly Emission'!DP$113:'Yearly Emission'!DP125)</f>
        <v>376304342.095918</v>
      </c>
      <c r="DT95">
        <f>SUM('Yearly Emission'!DQ$113:'Yearly Emission'!DQ125)</f>
        <v>1674122266.6237442</v>
      </c>
      <c r="DV95">
        <f>SUM('Yearly Emission'!DS$113:'Yearly Emission'!DS125)</f>
        <v>11804148318.015509</v>
      </c>
      <c r="DW95">
        <f>SUM('Yearly Emission'!DT$113:'Yearly Emission'!DT125)</f>
        <v>3348636752.5883355</v>
      </c>
      <c r="DX95">
        <f>SUM('Yearly Emission'!DU$113:'Yearly Emission'!DU125)</f>
        <v>716564676.29680645</v>
      </c>
      <c r="DY95">
        <f>SUM('Yearly Emission'!DV$113:'Yearly Emission'!DV125)</f>
        <v>488020349.67409724</v>
      </c>
      <c r="DZ95">
        <f>SUM('Yearly Emission'!DW$113:'Yearly Emission'!DW125)</f>
        <v>5371042822.0775213</v>
      </c>
      <c r="EA95">
        <f>SUM('Yearly Emission'!DX$113:'Yearly Emission'!DX125)</f>
        <v>477010176.09137207</v>
      </c>
      <c r="EB95">
        <f>SUM('Yearly Emission'!DY$113:'Yearly Emission'!DY125)</f>
        <v>538453498.48378205</v>
      </c>
      <c r="EC95">
        <f>SUM('Yearly Emission'!DZ$113:'Yearly Emission'!DZ125)</f>
        <v>2134002920.3476751</v>
      </c>
      <c r="ED95">
        <f>SUM('Yearly Emission'!EA$113:'Yearly Emission'!EA125)</f>
        <v>10559829023.38065</v>
      </c>
      <c r="EE95">
        <f>SUM('Yearly Emission'!EB$113:'Yearly Emission'!EB125)</f>
        <v>1548935826.2699814</v>
      </c>
      <c r="EF95">
        <f>SUM('Yearly Emission'!EC$113:'Yearly Emission'!EC125)</f>
        <v>2463937258.4851789</v>
      </c>
      <c r="EG95">
        <f>SUM('Yearly Emission'!ED$113:'Yearly Emission'!ED125)</f>
        <v>339824185.38870966</v>
      </c>
      <c r="EH95">
        <f>SUM('Yearly Emission'!EE$113:'Yearly Emission'!EE125)</f>
        <v>865293596.93294585</v>
      </c>
      <c r="EI95">
        <f>SUM('Yearly Emission'!EF$113:'Yearly Emission'!EF125)</f>
        <v>834530372.43939936</v>
      </c>
      <c r="EJ95">
        <f>SUM('Yearly Emission'!EG$113:'Yearly Emission'!EG125)</f>
        <v>750829884.74339414</v>
      </c>
      <c r="EK95">
        <f>SUM('Yearly Emission'!EH$113:'Yearly Emission'!EH125)</f>
        <v>3118784537.8872037</v>
      </c>
      <c r="EM95">
        <f>SUM('Yearly Emission'!EJ$113:'Yearly Emission'!EJ125)</f>
        <v>12486231510.343761</v>
      </c>
      <c r="EN95">
        <f>SUM('Yearly Emission'!EK$113:'Yearly Emission'!EK125)</f>
        <v>3364784130.0890841</v>
      </c>
      <c r="EO95">
        <f>SUM('Yearly Emission'!EL$113:'Yearly Emission'!EL125)</f>
        <v>816229198.04792643</v>
      </c>
      <c r="EP95">
        <f>SUM('Yearly Emission'!EM$113:'Yearly Emission'!EM125)</f>
        <v>535027496.47297269</v>
      </c>
      <c r="EQ95">
        <f>SUM('Yearly Emission'!EN$113:'Yearly Emission'!EN125)</f>
        <v>6224372360.5784569</v>
      </c>
      <c r="ER95">
        <f>SUM('Yearly Emission'!EO$113:'Yearly Emission'!EO125)</f>
        <v>707308925.71727967</v>
      </c>
      <c r="ES95">
        <f>SUM('Yearly Emission'!EP$113:'Yearly Emission'!EP125)</f>
        <v>601284507.81379557</v>
      </c>
      <c r="ET95">
        <f>SUM('Yearly Emission'!EQ$113:'Yearly Emission'!EQ125)</f>
        <v>2643627732.7460384</v>
      </c>
      <c r="EU95">
        <f>SUM('Yearly Emission'!ER$113:'Yearly Emission'!ER125)</f>
        <v>13409132996.106504</v>
      </c>
      <c r="EV95">
        <f>SUM('Yearly Emission'!ES$113:'Yearly Emission'!ES125)</f>
        <v>2136750957.4487662</v>
      </c>
      <c r="EW95">
        <f>SUM('Yearly Emission'!ET$113:'Yearly Emission'!ET125)</f>
        <v>3075785110.1016264</v>
      </c>
      <c r="EX95">
        <f>SUM('Yearly Emission'!EU$113:'Yearly Emission'!EU125)</f>
        <v>458734385.22089875</v>
      </c>
      <c r="EY95">
        <f>SUM('Yearly Emission'!EV$113:'Yearly Emission'!EV125)</f>
        <v>1053909698.0728236</v>
      </c>
      <c r="EZ95">
        <f>SUM('Yearly Emission'!EW$113:'Yearly Emission'!EW125)</f>
        <v>1044157675.6753218</v>
      </c>
      <c r="FA95">
        <f>SUM('Yearly Emission'!EX$113:'Yearly Emission'!EX125)</f>
        <v>939961983.27355528</v>
      </c>
      <c r="FB95">
        <f>SUM('Yearly Emission'!EY$113:'Yearly Emission'!EY125)</f>
        <v>3962693837.5673056</v>
      </c>
      <c r="FD95">
        <f>SUM('Yearly Emission'!FA$113:'Yearly Emission'!FA125)</f>
        <v>12904149068.291862</v>
      </c>
      <c r="FE95">
        <f>SUM('Yearly Emission'!FB$113:'Yearly Emission'!FB125)</f>
        <v>3375465327.4628134</v>
      </c>
      <c r="FF95">
        <f>SUM('Yearly Emission'!FC$113:'Yearly Emission'!FC125)</f>
        <v>886832339.71521497</v>
      </c>
      <c r="FG95">
        <f>SUM('Yearly Emission'!FD$113:'Yearly Emission'!FD125)</f>
        <v>568463602.08817875</v>
      </c>
      <c r="FH95">
        <f>SUM('Yearly Emission'!FE$113:'Yearly Emission'!FE125)</f>
        <v>6836170449.982049</v>
      </c>
      <c r="FI95">
        <f>SUM('Yearly Emission'!FF$113:'Yearly Emission'!FF125)</f>
        <v>775188204.29573822</v>
      </c>
      <c r="FJ95">
        <f>SUM('Yearly Emission'!FG$113:'Yearly Emission'!FG125)</f>
        <v>619762540.55867887</v>
      </c>
      <c r="FK95">
        <f>SUM('Yearly Emission'!FH$113:'Yearly Emission'!FH125)</f>
        <v>2756909274.9186654</v>
      </c>
      <c r="FL95">
        <f>SUM('Yearly Emission'!FI$113:'Yearly Emission'!FI125)</f>
        <v>14592817301.747547</v>
      </c>
      <c r="FM95">
        <f>SUM('Yearly Emission'!FJ$113:'Yearly Emission'!FJ125)</f>
        <v>2219224147.7573872</v>
      </c>
      <c r="FN95">
        <f>SUM('Yearly Emission'!FK$113:'Yearly Emission'!FK125)</f>
        <v>3397427734.3789454</v>
      </c>
      <c r="FO95">
        <f>SUM('Yearly Emission'!FL$113:'Yearly Emission'!FL125)</f>
        <v>474740284.12960839</v>
      </c>
      <c r="FP95">
        <f>SUM('Yearly Emission'!FM$113:'Yearly Emission'!FM125)</f>
        <v>1084255016.3529687</v>
      </c>
      <c r="FQ95">
        <f>SUM('Yearly Emission'!FN$113:'Yearly Emission'!FN125)</f>
        <v>1183234884.7170548</v>
      </c>
      <c r="FR95">
        <f>SUM('Yearly Emission'!FO$113:'Yearly Emission'!FO125)</f>
        <v>1027433122.3698696</v>
      </c>
      <c r="FS95">
        <f>SUM('Yearly Emission'!FP$113:'Yearly Emission'!FP125)</f>
        <v>4489925465.845994</v>
      </c>
      <c r="FV95">
        <f>SUM('Yearly Emission'!FS$113:'Yearly Emission'!FS125)</f>
        <v>26494</v>
      </c>
      <c r="FW95">
        <f>SUM('Yearly Emission'!FT$113:'Yearly Emission'!FT125)</f>
        <v>0</v>
      </c>
      <c r="FX95">
        <f>SUM('Yearly Emission'!FU$113:'Yearly Emission'!FU125)</f>
        <v>0</v>
      </c>
      <c r="FY95">
        <f>SUM('Yearly Emission'!FV$113:'Yearly Emission'!FV125)</f>
        <v>0</v>
      </c>
      <c r="FZ95">
        <f>SUM('Yearly Emission'!FW$113:'Yearly Emission'!FW125)</f>
        <v>0</v>
      </c>
      <c r="GA95">
        <f>SUM('Yearly Emission'!FX$113:'Yearly Emission'!FX125)</f>
        <v>0</v>
      </c>
      <c r="GB95">
        <f>SUM('Yearly Emission'!FY$113:'Yearly Emission'!FY125)</f>
        <v>0</v>
      </c>
      <c r="GC95">
        <f>SUM('Yearly Emission'!FZ$113:'Yearly Emission'!FZ125)</f>
        <v>0</v>
      </c>
      <c r="GD95">
        <f>SUM('Yearly Emission'!GA$113:'Yearly Emission'!GA125)</f>
        <v>0</v>
      </c>
      <c r="GE95">
        <f>SUM('Yearly Emission'!GB$113:'Yearly Emission'!GB125)</f>
        <v>0</v>
      </c>
      <c r="GF95">
        <f>SUM('Yearly Emission'!GC$113:'Yearly Emission'!GC125)</f>
        <v>0</v>
      </c>
      <c r="GG95">
        <f>SUM('Yearly Emission'!GD$113:'Yearly Emission'!GD125)</f>
        <v>0</v>
      </c>
      <c r="GH95">
        <f>SUM('Yearly Emission'!GE$113:'Yearly Emission'!GE125)</f>
        <v>0</v>
      </c>
      <c r="GI95">
        <f>SUM('Yearly Emission'!GF$113:'Yearly Emission'!GF125)</f>
        <v>0</v>
      </c>
      <c r="GJ95">
        <f>SUM('Yearly Emission'!GG$113:'Yearly Emission'!GG125)</f>
        <v>0</v>
      </c>
      <c r="GK95">
        <f>SUM('Yearly Emission'!GH$113:'Yearly Emission'!GH125)</f>
        <v>0</v>
      </c>
      <c r="GL95">
        <f>SUM('Yearly Emission'!GI$113:'Yearly Emission'!GI125)</f>
        <v>0</v>
      </c>
      <c r="GN95">
        <f>SUM('Yearly Emission'!GK$113:'Yearly Emission'!GK125)</f>
        <v>3973466492.2766008</v>
      </c>
      <c r="GO95">
        <f>SUM('Yearly Emission'!GL$113:'Yearly Emission'!GL125)</f>
        <v>2044224146.5369368</v>
      </c>
      <c r="GP95">
        <f>SUM('Yearly Emission'!GM$113:'Yearly Emission'!GM125)</f>
        <v>630626623.60805082</v>
      </c>
      <c r="GQ95">
        <f>SUM('Yearly Emission'!GN$113:'Yearly Emission'!GN125)</f>
        <v>287621445.18037385</v>
      </c>
      <c r="GR95">
        <f>SUM('Yearly Emission'!GO$113:'Yearly Emission'!GO125)</f>
        <v>2267234138.2332726</v>
      </c>
      <c r="GS95">
        <f>SUM('Yearly Emission'!GP$113:'Yearly Emission'!GP125)</f>
        <v>188769923.41584724</v>
      </c>
      <c r="GT95">
        <f>SUM('Yearly Emission'!GQ$113:'Yearly Emission'!GQ125)</f>
        <v>326817990.06860554</v>
      </c>
      <c r="GU95">
        <f>SUM('Yearly Emission'!GR$113:'Yearly Emission'!GR125)</f>
        <v>1712857048.0509613</v>
      </c>
      <c r="GV95">
        <f>SUM('Yearly Emission'!GS$113:'Yearly Emission'!GS125)</f>
        <v>5919218931.5572147</v>
      </c>
      <c r="GW95">
        <f>SUM('Yearly Emission'!GT$113:'Yearly Emission'!GT125)</f>
        <v>873106482.00929546</v>
      </c>
      <c r="GX95">
        <f>SUM('Yearly Emission'!GU$113:'Yearly Emission'!GU125)</f>
        <v>803216210.82343435</v>
      </c>
      <c r="GY95">
        <f>SUM('Yearly Emission'!GV$113:'Yearly Emission'!GV125)</f>
        <v>271757394.04190046</v>
      </c>
      <c r="GZ95">
        <f>SUM('Yearly Emission'!GW$113:'Yearly Emission'!GW125)</f>
        <v>368136686.1068393</v>
      </c>
      <c r="HA95">
        <f>SUM('Yearly Emission'!GX$113:'Yearly Emission'!GX125)</f>
        <v>585393472.09877086</v>
      </c>
      <c r="HB95">
        <f>SUM('Yearly Emission'!GY$113:'Yearly Emission'!GY125)</f>
        <v>396410275.60394365</v>
      </c>
      <c r="HC95">
        <f>SUM('Yearly Emission'!GZ$113:'Yearly Emission'!GZ125)</f>
        <v>2400930598.7389531</v>
      </c>
      <c r="HE95">
        <f>SUM('Yearly Emission'!HB$113:'Yearly Emission'!HB125)</f>
        <v>5578816721.9405613</v>
      </c>
      <c r="HF95">
        <f>SUM('Yearly Emission'!HC$113:'Yearly Emission'!HC125)</f>
        <v>4083826039.6199641</v>
      </c>
      <c r="HG95">
        <f>SUM('Yearly Emission'!HD$113:'Yearly Emission'!HD125)</f>
        <v>1055355134.5580674</v>
      </c>
      <c r="HH95">
        <f>SUM('Yearly Emission'!HE$113:'Yearly Emission'!HE125)</f>
        <v>436844813.91374993</v>
      </c>
      <c r="HI95">
        <f>SUM('Yearly Emission'!HF$113:'Yearly Emission'!HF125)</f>
        <v>4527785535.133811</v>
      </c>
      <c r="HJ95">
        <f>SUM('Yearly Emission'!HG$113:'Yearly Emission'!HG125)</f>
        <v>377388498.48132044</v>
      </c>
      <c r="HK95">
        <f>SUM('Yearly Emission'!HH$113:'Yearly Emission'!HH125)</f>
        <v>653635980.13720989</v>
      </c>
      <c r="HL95">
        <f>SUM('Yearly Emission'!HI$113:'Yearly Emission'!HI125)</f>
        <v>3405833717.9044523</v>
      </c>
      <c r="HM95">
        <f>SUM('Yearly Emission'!HJ$113:'Yearly Emission'!HJ125)</f>
        <v>11838437863.114426</v>
      </c>
      <c r="HN95">
        <f>SUM('Yearly Emission'!HK$113:'Yearly Emission'!HK125)</f>
        <v>1746212964.0185928</v>
      </c>
      <c r="HO95">
        <f>SUM('Yearly Emission'!HL$113:'Yearly Emission'!HL125)</f>
        <v>1120180500.0390613</v>
      </c>
      <c r="HP95">
        <f>SUM('Yearly Emission'!HM$113:'Yearly Emission'!HM125)</f>
        <v>543496419.565781</v>
      </c>
      <c r="HQ95">
        <f>SUM('Yearly Emission'!HN$113:'Yearly Emission'!HN125)</f>
        <v>736273372.21367848</v>
      </c>
      <c r="HR95">
        <f>SUM('Yearly Emission'!HO$113:'Yearly Emission'!HO125)</f>
        <v>1170398627.2025082</v>
      </c>
      <c r="HS95">
        <f>SUM('Yearly Emission'!HP$113:'Yearly Emission'!HP125)</f>
        <v>792785964.73594272</v>
      </c>
      <c r="HT95">
        <f>SUM('Yearly Emission'!HQ$113:'Yearly Emission'!HQ125)</f>
        <v>4801861197.4779119</v>
      </c>
      <c r="HV95">
        <f>SUM('Yearly Emission'!HS$113:'Yearly Emission'!HS125)</f>
        <v>6610215166.3842993</v>
      </c>
      <c r="HW95">
        <f>SUM('Yearly Emission'!HT$113:'Yearly Emission'!HT125)</f>
        <v>4742963798.5994377</v>
      </c>
      <c r="HX95">
        <f>SUM('Yearly Emission'!HU$113:'Yearly Emission'!HU125)</f>
        <v>1114650714.2353292</v>
      </c>
      <c r="HY95">
        <f>SUM('Yearly Emission'!HV$113:'Yearly Emission'!HV125)</f>
        <v>479922345.14572561</v>
      </c>
      <c r="HZ95">
        <f>SUM('Yearly Emission'!HW$113:'Yearly Emission'!HW125)</f>
        <v>5038405668.1813688</v>
      </c>
      <c r="IA95">
        <f>SUM('Yearly Emission'!HX$113:'Yearly Emission'!HX125)</f>
        <v>565094438.71548593</v>
      </c>
      <c r="IB95">
        <f>SUM('Yearly Emission'!HY$113:'Yearly Emission'!HY125)</f>
        <v>905011205.68968844</v>
      </c>
      <c r="IC95">
        <f>SUM('Yearly Emission'!HZ$113:'Yearly Emission'!HZ125)</f>
        <v>3771218928.4373198</v>
      </c>
      <c r="ID95">
        <f>SUM('Yearly Emission'!IA$113:'Yearly Emission'!IA125)</f>
        <v>14015511409.455456</v>
      </c>
      <c r="IE95">
        <f>SUM('Yearly Emission'!IB$113:'Yearly Emission'!IB125)</f>
        <v>2279981330.1033039</v>
      </c>
      <c r="IF95">
        <f>SUM('Yearly Emission'!IC$113:'Yearly Emission'!IC125)</f>
        <v>1262955444.227592</v>
      </c>
      <c r="IG95">
        <f>SUM('Yearly Emission'!ID$113:'Yearly Emission'!ID125)</f>
        <v>813289343.02220142</v>
      </c>
      <c r="IH95">
        <f>SUM('Yearly Emission'!IE$113:'Yearly Emission'!IE125)</f>
        <v>1011066522.4680138</v>
      </c>
      <c r="II95">
        <f>SUM('Yearly Emission'!IF$113:'Yearly Emission'!IF125)</f>
        <v>1367962714.5345337</v>
      </c>
      <c r="IJ95">
        <f>SUM('Yearly Emission'!IG$113:'Yearly Emission'!IG125)</f>
        <v>1014310544.8025348</v>
      </c>
      <c r="IK95">
        <f>SUM('Yearly Emission'!IH$113:'Yearly Emission'!IH125)</f>
        <v>6655568020.0349512</v>
      </c>
      <c r="IM95">
        <f>SUM('Yearly Emission'!IJ$113:'Yearly Emission'!IJ125)</f>
        <v>7296404272.7020426</v>
      </c>
      <c r="IN95">
        <f>SUM('Yearly Emission'!IK$113:'Yearly Emission'!IK125)</f>
        <v>4946316748.6796532</v>
      </c>
      <c r="IO95">
        <f>SUM('Yearly Emission'!IL$113:'Yearly Emission'!IL125)</f>
        <v>1170753371.9139357</v>
      </c>
      <c r="IP95">
        <f>SUM('Yearly Emission'!IM$113:'Yearly Emission'!IM125)</f>
        <v>504973320.4470607</v>
      </c>
      <c r="IQ95">
        <f>SUM('Yearly Emission'!IN$113:'Yearly Emission'!IN125)</f>
        <v>5371051525.4108152</v>
      </c>
      <c r="IR95">
        <f>SUM('Yearly Emission'!IO$113:'Yearly Emission'!IO125)</f>
        <v>649244155.4792217</v>
      </c>
      <c r="IS95">
        <f>SUM('Yearly Emission'!IP$113:'Yearly Emission'!IP125)</f>
        <v>920127935.60693491</v>
      </c>
      <c r="IT95">
        <f>SUM('Yearly Emission'!IQ$113:'Yearly Emission'!IQ125)</f>
        <v>3929751961.3767338</v>
      </c>
      <c r="IU95">
        <f>SUM('Yearly Emission'!IR$113:'Yearly Emission'!IR125)</f>
        <v>14746942239.58976</v>
      </c>
      <c r="IV95">
        <f>SUM('Yearly Emission'!IS$113:'Yearly Emission'!IS125)</f>
        <v>2406711844.939796</v>
      </c>
      <c r="IW95">
        <f>SUM('Yearly Emission'!IT$113:'Yearly Emission'!IT125)</f>
        <v>1343748562.0887263</v>
      </c>
      <c r="IX95">
        <f>SUM('Yearly Emission'!IU$113:'Yearly Emission'!IU125)</f>
        <v>874296186.41026664</v>
      </c>
      <c r="IY95">
        <f>SUM('Yearly Emission'!IV$113:'Yearly Emission'!IV125)</f>
        <v>1058580089.1139677</v>
      </c>
      <c r="IZ95">
        <f>SUM('Yearly Emission'!IW$113:'Yearly Emission'!IW125)</f>
        <v>1473237319.3594732</v>
      </c>
      <c r="JA95">
        <f>SUM('Yearly Emission'!IX$113:'Yearly Emission'!IX125)</f>
        <v>1091703670.4833736</v>
      </c>
      <c r="JB95">
        <f>SUM('Yearly Emission'!IY$113:'Yearly Emission'!IY125)</f>
        <v>6945540002.7646656</v>
      </c>
    </row>
    <row r="96" spans="1:262" x14ac:dyDescent="0.25">
      <c r="D96">
        <v>2045</v>
      </c>
      <c r="E96">
        <f>SUM('Yearly Emission'!B$114:'Yearly Emission'!B126)</f>
        <v>0</v>
      </c>
      <c r="F96">
        <f>SUM('Yearly Emission'!C$114:'Yearly Emission'!C126)</f>
        <v>0</v>
      </c>
      <c r="G96">
        <f>SUM('Yearly Emission'!D$114:'Yearly Emission'!D126)</f>
        <v>0</v>
      </c>
      <c r="H96">
        <f>SUM('Yearly Emission'!E$114:'Yearly Emission'!E126)</f>
        <v>0</v>
      </c>
      <c r="I96">
        <f>SUM('Yearly Emission'!F$114:'Yearly Emission'!F126)</f>
        <v>0</v>
      </c>
      <c r="J96">
        <f>SUM('Yearly Emission'!G$114:'Yearly Emission'!G126)</f>
        <v>0</v>
      </c>
      <c r="K96">
        <f>SUM('Yearly Emission'!H$114:'Yearly Emission'!H126)</f>
        <v>0</v>
      </c>
      <c r="L96">
        <f>SUM('Yearly Emission'!I$114:'Yearly Emission'!I126)</f>
        <v>0</v>
      </c>
      <c r="M96">
        <f>SUM('Yearly Emission'!J$114:'Yearly Emission'!J126)</f>
        <v>0</v>
      </c>
      <c r="N96">
        <f>SUM('Yearly Emission'!K$114:'Yearly Emission'!K126)</f>
        <v>0</v>
      </c>
      <c r="O96">
        <f>SUM('Yearly Emission'!L$114:'Yearly Emission'!L126)</f>
        <v>0</v>
      </c>
      <c r="P96">
        <f>SUM('Yearly Emission'!M$114:'Yearly Emission'!M126)</f>
        <v>0</v>
      </c>
      <c r="Q96">
        <f>SUM('Yearly Emission'!N$114:'Yearly Emission'!N126)</f>
        <v>0</v>
      </c>
      <c r="R96">
        <f>SUM('Yearly Emission'!O$114:'Yearly Emission'!O126)</f>
        <v>0</v>
      </c>
      <c r="S96">
        <f>SUM('Yearly Emission'!P$114:'Yearly Emission'!P126)</f>
        <v>0</v>
      </c>
      <c r="T96">
        <f>SUM('Yearly Emission'!Q$114:'Yearly Emission'!Q126)</f>
        <v>0</v>
      </c>
      <c r="V96">
        <f>SUM('Yearly Emission'!S$114:'Yearly Emission'!S126)</f>
        <v>1343171085.0074263</v>
      </c>
      <c r="W96">
        <f>SUM('Yearly Emission'!T$114:'Yearly Emission'!T126)</f>
        <v>2199944785.9490929</v>
      </c>
      <c r="X96">
        <f>SUM('Yearly Emission'!U$114:'Yearly Emission'!U126)</f>
        <v>728152315.17786777</v>
      </c>
      <c r="Y96">
        <f>SUM('Yearly Emission'!V$114:'Yearly Emission'!V126)</f>
        <v>314523105.54401475</v>
      </c>
      <c r="Z96">
        <f>SUM('Yearly Emission'!W$114:'Yearly Emission'!W126)</f>
        <v>2439376335.3615828</v>
      </c>
      <c r="AA96">
        <f>SUM('Yearly Emission'!X$114:'Yearly Emission'!X126)</f>
        <v>186118773.20766979</v>
      </c>
      <c r="AB96">
        <f>SUM('Yearly Emission'!Y$114:'Yearly Emission'!Y126)</f>
        <v>280173049.05003226</v>
      </c>
      <c r="AC96">
        <f>SUM('Yearly Emission'!Z$114:'Yearly Emission'!Z126)</f>
        <v>939183806.8731761</v>
      </c>
      <c r="AD96">
        <f>SUM('Yearly Emission'!AA$114:'Yearly Emission'!AA126)</f>
        <v>5438518549.8391571</v>
      </c>
      <c r="AE96">
        <f>SUM('Yearly Emission'!AB$114:'Yearly Emission'!AB126)</f>
        <v>783647498.94843531</v>
      </c>
      <c r="AF96">
        <f>SUM('Yearly Emission'!AC$114:'Yearly Emission'!AC126)</f>
        <v>830578033.98982656</v>
      </c>
      <c r="AG96">
        <f>SUM('Yearly Emission'!AD$114:'Yearly Emission'!AD126)</f>
        <v>132372829.7282061</v>
      </c>
      <c r="AH96">
        <f>SUM('Yearly Emission'!AE$114:'Yearly Emission'!AE126)</f>
        <v>417720250.23583269</v>
      </c>
      <c r="AI96">
        <f>SUM('Yearly Emission'!AF$114:'Yearly Emission'!AF126)</f>
        <v>495511702.5449844</v>
      </c>
      <c r="AJ96">
        <f>SUM('Yearly Emission'!AG$114:'Yearly Emission'!AG126)</f>
        <v>334133585.18578386</v>
      </c>
      <c r="AK96">
        <f>SUM('Yearly Emission'!AH$114:'Yearly Emission'!AH126)</f>
        <v>1720291291.0787721</v>
      </c>
      <c r="AM96">
        <f>SUM('Yearly Emission'!AJ$114:'Yearly Emission'!AJ126)</f>
        <v>2165905811.0224957</v>
      </c>
      <c r="AN96">
        <f>SUM('Yearly Emission'!AK$114:'Yearly Emission'!AK126)</f>
        <v>4401584811.6214123</v>
      </c>
      <c r="AO96">
        <f>SUM('Yearly Emission'!AL$114:'Yearly Emission'!AL126)</f>
        <v>1347018679.2896216</v>
      </c>
      <c r="AP96">
        <f>SUM('Yearly Emission'!AM$114:'Yearly Emission'!AM126)</f>
        <v>626708233.03848445</v>
      </c>
      <c r="AQ96">
        <f>SUM('Yearly Emission'!AN$114:'Yearly Emission'!AN126)</f>
        <v>4281075559.1277871</v>
      </c>
      <c r="AR96">
        <f>SUM('Yearly Emission'!AO$114:'Yearly Emission'!AO126)</f>
        <v>372237546.41533977</v>
      </c>
      <c r="AS96">
        <f>SUM('Yearly Emission'!AP$114:'Yearly Emission'!AP126)</f>
        <v>559143209.30306864</v>
      </c>
      <c r="AT96">
        <f>SUM('Yearly Emission'!AQ$114:'Yearly Emission'!AQ126)</f>
        <v>1877116721.8000712</v>
      </c>
      <c r="AU96">
        <f>SUM('Yearly Emission'!AR$114:'Yearly Emission'!AR126)</f>
        <v>10749490523.492836</v>
      </c>
      <c r="AV96">
        <f>SUM('Yearly Emission'!AS$114:'Yearly Emission'!AS126)</f>
        <v>1567294997.8968689</v>
      </c>
      <c r="AW96">
        <f>SUM('Yearly Emission'!AT$114:'Yearly Emission'!AT126)</f>
        <v>1661156067.9796505</v>
      </c>
      <c r="AX96">
        <f>SUM('Yearly Emission'!AU$114:'Yearly Emission'!AU126)</f>
        <v>264641790.63415968</v>
      </c>
      <c r="AY96">
        <f>SUM('Yearly Emission'!AV$114:'Yearly Emission'!AV126)</f>
        <v>835440500.47166598</v>
      </c>
      <c r="AZ96">
        <f>SUM('Yearly Emission'!AW$114:'Yearly Emission'!AW126)</f>
        <v>991023405.08996964</v>
      </c>
      <c r="BA96">
        <f>SUM('Yearly Emission'!AX$114:'Yearly Emission'!AX126)</f>
        <v>668267170.3715682</v>
      </c>
      <c r="BB96">
        <f>SUM('Yearly Emission'!AY$114:'Yearly Emission'!AY126)</f>
        <v>3434670698.9755726</v>
      </c>
      <c r="BD96">
        <f>SUM('Yearly Emission'!BA$114:'Yearly Emission'!BA126)</f>
        <v>2750547169.5023141</v>
      </c>
      <c r="BE96">
        <f>SUM('Yearly Emission'!BB$114:'Yearly Emission'!BB126)</f>
        <v>5911223186.0278177</v>
      </c>
      <c r="BF96">
        <f>SUM('Yearly Emission'!BC$114:'Yearly Emission'!BC126)</f>
        <v>1608164163.4807534</v>
      </c>
      <c r="BG96">
        <f>SUM('Yearly Emission'!BD$114:'Yearly Emission'!BD126)</f>
        <v>703783658.02976537</v>
      </c>
      <c r="BH96">
        <f>SUM('Yearly Emission'!BE$114:'Yearly Emission'!BE126)</f>
        <v>5430464392.1638584</v>
      </c>
      <c r="BI96">
        <f>SUM('Yearly Emission'!BF$114:'Yearly Emission'!BF126)</f>
        <v>558343258.80284905</v>
      </c>
      <c r="BJ96">
        <f>SUM('Yearly Emission'!BG$114:'Yearly Emission'!BG126)</f>
        <v>728412003.20086265</v>
      </c>
      <c r="BK96">
        <f>SUM('Yearly Emission'!BH$114:'Yearly Emission'!BH126)</f>
        <v>2506172708.7831697</v>
      </c>
      <c r="BL96">
        <f>SUM('Yearly Emission'!BI$114:'Yearly Emission'!BI126)</f>
        <v>14370419920.539948</v>
      </c>
      <c r="BM96">
        <f>SUM('Yearly Emission'!BJ$114:'Yearly Emission'!BJ126)</f>
        <v>2308035069.8882027</v>
      </c>
      <c r="BN96">
        <f>SUM('Yearly Emission'!BK$114:'Yearly Emission'!BK126)</f>
        <v>2165855474.6052341</v>
      </c>
      <c r="BO96">
        <f>SUM('Yearly Emission'!BL$114:'Yearly Emission'!BL126)</f>
        <v>340439994.03396356</v>
      </c>
      <c r="BP96">
        <f>SUM('Yearly Emission'!BM$114:'Yearly Emission'!BM126)</f>
        <v>1122654473.1315386</v>
      </c>
      <c r="BQ96">
        <f>SUM('Yearly Emission'!BN$114:'Yearly Emission'!BN126)</f>
        <v>1412720550.1701071</v>
      </c>
      <c r="BR96">
        <f>SUM('Yearly Emission'!BO$114:'Yearly Emission'!BO126)</f>
        <v>1002351278.5629613</v>
      </c>
      <c r="BS96">
        <f>SUM('Yearly Emission'!BP$114:'Yearly Emission'!BP126)</f>
        <v>4528091499.253581</v>
      </c>
      <c r="BU96">
        <f>SUM('Yearly Emission'!BR$114:'Yearly Emission'!BR126)</f>
        <v>3176015538.2582364</v>
      </c>
      <c r="BV96">
        <f>SUM('Yearly Emission'!BS$114:'Yearly Emission'!BS126)</f>
        <v>6126007499.9175415</v>
      </c>
      <c r="BW96">
        <f>SUM('Yearly Emission'!BT$114:'Yearly Emission'!BT126)</f>
        <v>1636161414.150712</v>
      </c>
      <c r="BX96">
        <f>SUM('Yearly Emission'!BU$114:'Yearly Emission'!BU126)</f>
        <v>734257883.6772114</v>
      </c>
      <c r="BY96">
        <f>SUM('Yearly Emission'!BV$114:'Yearly Emission'!BV126)</f>
        <v>6065595421.0377083</v>
      </c>
      <c r="BZ96">
        <f>SUM('Yearly Emission'!BW$114:'Yearly Emission'!BW126)</f>
        <v>641305908.49077153</v>
      </c>
      <c r="CA96">
        <f>SUM('Yearly Emission'!BX$114:'Yearly Emission'!BX126)</f>
        <v>741865825.89068174</v>
      </c>
      <c r="CB96">
        <f>SUM('Yearly Emission'!BY$114:'Yearly Emission'!BY126)</f>
        <v>2653283115.9764671</v>
      </c>
      <c r="CC96">
        <f>SUM('Yearly Emission'!BZ$114:'Yearly Emission'!BZ126)</f>
        <v>15485580755.23988</v>
      </c>
      <c r="CD96">
        <f>SUM('Yearly Emission'!CA$114:'Yearly Emission'!CA126)</f>
        <v>2482385702.447947</v>
      </c>
      <c r="CE96">
        <f>SUM('Yearly Emission'!CB$114:'Yearly Emission'!CB126)</f>
        <v>2408723133.513412</v>
      </c>
      <c r="CF96">
        <f>SUM('Yearly Emission'!CC$114:'Yearly Emission'!CC126)</f>
        <v>361837743.14132798</v>
      </c>
      <c r="CG96">
        <f>SUM('Yearly Emission'!CD$114:'Yearly Emission'!CD126)</f>
        <v>1230593835.3487132</v>
      </c>
      <c r="CH96">
        <f>SUM('Yearly Emission'!CE$114:'Yearly Emission'!CE126)</f>
        <v>1615997364.1835589</v>
      </c>
      <c r="CI96">
        <f>SUM('Yearly Emission'!CF$114:'Yearly Emission'!CF126)</f>
        <v>1116355265.0391793</v>
      </c>
      <c r="CJ96">
        <f>SUM('Yearly Emission'!CG$114:'Yearly Emission'!CG126)</f>
        <v>5067995773.5758114</v>
      </c>
      <c r="CM96">
        <f>SUM('Yearly Emission'!CJ$114:'Yearly Emission'!CJ126)</f>
        <v>26507</v>
      </c>
      <c r="CN96">
        <f>SUM('Yearly Emission'!CK$114:'Yearly Emission'!CK126)</f>
        <v>0</v>
      </c>
      <c r="CO96">
        <f>SUM('Yearly Emission'!CL$114:'Yearly Emission'!CL126)</f>
        <v>0</v>
      </c>
      <c r="CP96">
        <f>SUM('Yearly Emission'!CM$114:'Yearly Emission'!CM126)</f>
        <v>0</v>
      </c>
      <c r="CQ96">
        <f>SUM('Yearly Emission'!CN$114:'Yearly Emission'!CN126)</f>
        <v>0</v>
      </c>
      <c r="CR96">
        <f>SUM('Yearly Emission'!CO$114:'Yearly Emission'!CO126)</f>
        <v>0</v>
      </c>
      <c r="CS96">
        <f>SUM('Yearly Emission'!CP$114:'Yearly Emission'!CP126)</f>
        <v>0</v>
      </c>
      <c r="CT96">
        <f>SUM('Yearly Emission'!CQ$114:'Yearly Emission'!CQ126)</f>
        <v>0</v>
      </c>
      <c r="CU96">
        <f>SUM('Yearly Emission'!CR$114:'Yearly Emission'!CR126)</f>
        <v>0</v>
      </c>
      <c r="CV96">
        <f>SUM('Yearly Emission'!CS$114:'Yearly Emission'!CS126)</f>
        <v>0</v>
      </c>
      <c r="CW96">
        <f>SUM('Yearly Emission'!CT$114:'Yearly Emission'!CT126)</f>
        <v>0</v>
      </c>
      <c r="CX96">
        <f>SUM('Yearly Emission'!CU$114:'Yearly Emission'!CU126)</f>
        <v>0</v>
      </c>
      <c r="CY96">
        <f>SUM('Yearly Emission'!CV$114:'Yearly Emission'!CV126)</f>
        <v>0</v>
      </c>
      <c r="CZ96">
        <f>SUM('Yearly Emission'!CW$114:'Yearly Emission'!CW126)</f>
        <v>0</v>
      </c>
      <c r="DA96">
        <f>SUM('Yearly Emission'!CX$114:'Yearly Emission'!CX126)</f>
        <v>0</v>
      </c>
      <c r="DB96">
        <f>SUM('Yearly Emission'!CY$114:'Yearly Emission'!CY126)</f>
        <v>0</v>
      </c>
      <c r="DC96">
        <f>SUM('Yearly Emission'!CZ$114:'Yearly Emission'!CZ126)</f>
        <v>0</v>
      </c>
      <c r="DE96">
        <f>SUM('Yearly Emission'!DB$114:'Yearly Emission'!DB126)</f>
        <v>6446828217.175334</v>
      </c>
      <c r="DF96">
        <f>SUM('Yearly Emission'!DC$114:'Yearly Emission'!DC126)</f>
        <v>2074799681.5111346</v>
      </c>
      <c r="DG96">
        <f>SUM('Yearly Emission'!DD$114:'Yearly Emission'!DD126)</f>
        <v>513523938.01076651</v>
      </c>
      <c r="DH96">
        <f>SUM('Yearly Emission'!DE$114:'Yearly Emission'!DE126)</f>
        <v>306599415.42982185</v>
      </c>
      <c r="DI96">
        <f>SUM('Yearly Emission'!DF$114:'Yearly Emission'!DF126)</f>
        <v>2939992563.0379567</v>
      </c>
      <c r="DJ96">
        <f>SUM('Yearly Emission'!DG$114:'Yearly Emission'!DG126)</f>
        <v>267175509.05707812</v>
      </c>
      <c r="DK96">
        <f>SUM('Yearly Emission'!DH$114:'Yearly Emission'!DH126)</f>
        <v>292799499.88003963</v>
      </c>
      <c r="DL96">
        <f>SUM('Yearly Emission'!DI$114:'Yearly Emission'!DI126)</f>
        <v>1153673671.8668647</v>
      </c>
      <c r="DM96">
        <f>SUM('Yearly Emission'!DJ$114:'Yearly Emission'!DJ126)</f>
        <v>5516033544.9224539</v>
      </c>
      <c r="DN96">
        <f>SUM('Yearly Emission'!DK$114:'Yearly Emission'!DK126)</f>
        <v>830891688.74034262</v>
      </c>
      <c r="DO96">
        <f>SUM('Yearly Emission'!DL$114:'Yearly Emission'!DL126)</f>
        <v>1328814980.0077391</v>
      </c>
      <c r="DP96">
        <f>SUM('Yearly Emission'!DM$114:'Yearly Emission'!DM126)</f>
        <v>192442130.86232939</v>
      </c>
      <c r="DQ96">
        <f>SUM('Yearly Emission'!DN$114:'Yearly Emission'!DN126)</f>
        <v>464394253.21897763</v>
      </c>
      <c r="DR96">
        <f>SUM('Yearly Emission'!DO$114:'Yearly Emission'!DO126)</f>
        <v>491830749.99743992</v>
      </c>
      <c r="DS96">
        <f>SUM('Yearly Emission'!DP$114:'Yearly Emission'!DP126)</f>
        <v>397630689.17343414</v>
      </c>
      <c r="DT96">
        <f>SUM('Yearly Emission'!DQ$114:'Yearly Emission'!DQ126)</f>
        <v>1699186621.8374879</v>
      </c>
      <c r="DV96">
        <f>SUM('Yearly Emission'!DS$114:'Yearly Emission'!DS126)</f>
        <v>12517885333.662991</v>
      </c>
      <c r="DW96">
        <f>SUM('Yearly Emission'!DT$114:'Yearly Emission'!DT126)</f>
        <v>3819553731.7850475</v>
      </c>
      <c r="DX96">
        <f>SUM('Yearly Emission'!DU$114:'Yearly Emission'!DU126)</f>
        <v>687837700.50724447</v>
      </c>
      <c r="DY96">
        <f>SUM('Yearly Emission'!DV$114:'Yearly Emission'!DV126)</f>
        <v>582097190.42849398</v>
      </c>
      <c r="DZ96">
        <f>SUM('Yearly Emission'!DW$114:'Yearly Emission'!DW126)</f>
        <v>5737489816.961256</v>
      </c>
      <c r="EA96">
        <f>SUM('Yearly Emission'!DX$114:'Yearly Emission'!DX126)</f>
        <v>534169833.08944368</v>
      </c>
      <c r="EB96">
        <f>SUM('Yearly Emission'!DY$114:'Yearly Emission'!DY126)</f>
        <v>570656500.99542749</v>
      </c>
      <c r="EC96">
        <f>SUM('Yearly Emission'!DZ$114:'Yearly Emission'!DZ126)</f>
        <v>2307347343.7337289</v>
      </c>
      <c r="ED96">
        <f>SUM('Yearly Emission'!EA$114:'Yearly Emission'!EA126)</f>
        <v>11032067089.844873</v>
      </c>
      <c r="EE96">
        <f>SUM('Yearly Emission'!EB$114:'Yearly Emission'!EB126)</f>
        <v>1661783377.4806817</v>
      </c>
      <c r="EF96">
        <f>SUM('Yearly Emission'!EC$114:'Yearly Emission'!EC126)</f>
        <v>2464778565.1919904</v>
      </c>
      <c r="EG96">
        <f>SUM('Yearly Emission'!ED$114:'Yearly Emission'!ED126)</f>
        <v>384791060.72103757</v>
      </c>
      <c r="EH96">
        <f>SUM('Yearly Emission'!EE$114:'Yearly Emission'!EE126)</f>
        <v>927898991.06310737</v>
      </c>
      <c r="EI96">
        <f>SUM('Yearly Emission'!EF$114:'Yearly Emission'!EF126)</f>
        <v>824953423.03167045</v>
      </c>
      <c r="EJ96">
        <f>SUM('Yearly Emission'!EG$114:'Yearly Emission'!EG126)</f>
        <v>793481372.71718752</v>
      </c>
      <c r="EK96">
        <f>SUM('Yearly Emission'!EH$114:'Yearly Emission'!EH126)</f>
        <v>3149609754.7246261</v>
      </c>
      <c r="EM96">
        <f>SUM('Yearly Emission'!EJ$114:'Yearly Emission'!EJ126)</f>
        <v>13064120475.017941</v>
      </c>
      <c r="EN96">
        <f>SUM('Yearly Emission'!EK$114:'Yearly Emission'!EK126)</f>
        <v>3865641655.0180178</v>
      </c>
      <c r="EO96">
        <f>SUM('Yearly Emission'!EL$114:'Yearly Emission'!EL126)</f>
        <v>767076467.66858459</v>
      </c>
      <c r="EP96">
        <f>SUM('Yearly Emission'!EM$114:'Yearly Emission'!EM126)</f>
        <v>632723064.09548795</v>
      </c>
      <c r="EQ96">
        <f>SUM('Yearly Emission'!EN$114:'Yearly Emission'!EN126)</f>
        <v>6578631053.2761478</v>
      </c>
      <c r="ER96">
        <f>SUM('Yearly Emission'!EO$114:'Yearly Emission'!EO126)</f>
        <v>793042527.81596208</v>
      </c>
      <c r="ES96">
        <f>SUM('Yearly Emission'!EP$114:'Yearly Emission'!EP126)</f>
        <v>660014143.94249809</v>
      </c>
      <c r="ET96">
        <f>SUM('Yearly Emission'!EQ$114:'Yearly Emission'!EQ126)</f>
        <v>2945384331.4471951</v>
      </c>
      <c r="EU96">
        <f>SUM('Yearly Emission'!ER$114:'Yearly Emission'!ER126)</f>
        <v>14041839066.081621</v>
      </c>
      <c r="EV96">
        <f>SUM('Yearly Emission'!ES$114:'Yearly Emission'!ES126)</f>
        <v>2325426332.1459675</v>
      </c>
      <c r="EW96">
        <f>SUM('Yearly Emission'!ET$114:'Yearly Emission'!ET126)</f>
        <v>3054284284.8227758</v>
      </c>
      <c r="EX96">
        <f>SUM('Yearly Emission'!EU$114:'Yearly Emission'!EU126)</f>
        <v>542350255.98594272</v>
      </c>
      <c r="EY96">
        <f>SUM('Yearly Emission'!EV$114:'Yearly Emission'!EV126)</f>
        <v>1155955980.7126143</v>
      </c>
      <c r="EZ96">
        <f>SUM('Yearly Emission'!EW$114:'Yearly Emission'!EW126)</f>
        <v>1021524096.6502281</v>
      </c>
      <c r="FA96">
        <f>SUM('Yearly Emission'!EX$114:'Yearly Emission'!EX126)</f>
        <v>1003473596.799356</v>
      </c>
      <c r="FB96">
        <f>SUM('Yearly Emission'!EY$114:'Yearly Emission'!EY126)</f>
        <v>3967881373.2780709</v>
      </c>
      <c r="FD96">
        <f>SUM('Yearly Emission'!FA$114:'Yearly Emission'!FA126)</f>
        <v>13346079405.433672</v>
      </c>
      <c r="FE96">
        <f>SUM('Yearly Emission'!FB$114:'Yearly Emission'!FB126)</f>
        <v>3881444390.9566779</v>
      </c>
      <c r="FF96">
        <f>SUM('Yearly Emission'!FC$114:'Yearly Emission'!FC126)</f>
        <v>817227281.60171175</v>
      </c>
      <c r="FG96">
        <f>SUM('Yearly Emission'!FD$114:'Yearly Emission'!FD126)</f>
        <v>659520621.21887958</v>
      </c>
      <c r="FH96">
        <f>SUM('Yearly Emission'!FE$114:'Yearly Emission'!FE126)</f>
        <v>7118442185.9830437</v>
      </c>
      <c r="FI96">
        <f>SUM('Yearly Emission'!FF$114:'Yearly Emission'!FF126)</f>
        <v>881236755.63582623</v>
      </c>
      <c r="FJ96">
        <f>SUM('Yearly Emission'!FG$114:'Yearly Emission'!FG126)</f>
        <v>672659656.64930654</v>
      </c>
      <c r="FK96">
        <f>SUM('Yearly Emission'!FH$114:'Yearly Emission'!FH126)</f>
        <v>3039544223.9507322</v>
      </c>
      <c r="FL96">
        <f>SUM('Yearly Emission'!FI$114:'Yearly Emission'!FI126)</f>
        <v>15154381185.344734</v>
      </c>
      <c r="FM96">
        <f>SUM('Yearly Emission'!FJ$114:'Yearly Emission'!FJ126)</f>
        <v>2396611607.5007868</v>
      </c>
      <c r="FN96">
        <f>SUM('Yearly Emission'!FK$114:'Yearly Emission'!FK126)</f>
        <v>3353527443.6847873</v>
      </c>
      <c r="FO96">
        <f>SUM('Yearly Emission'!FL$114:'Yearly Emission'!FL126)</f>
        <v>555848087.67513621</v>
      </c>
      <c r="FP96">
        <f>SUM('Yearly Emission'!FM$114:'Yearly Emission'!FM126)</f>
        <v>1178936474.221647</v>
      </c>
      <c r="FQ96">
        <f>SUM('Yearly Emission'!FN$114:'Yearly Emission'!FN126)</f>
        <v>1147527927.5790193</v>
      </c>
      <c r="FR96">
        <f>SUM('Yearly Emission'!FO$114:'Yearly Emission'!FO126)</f>
        <v>1085619185.3882058</v>
      </c>
      <c r="FS96">
        <f>SUM('Yearly Emission'!FP$114:'Yearly Emission'!FP126)</f>
        <v>4469416054.6847467</v>
      </c>
      <c r="FV96">
        <f>SUM('Yearly Emission'!FS$114:'Yearly Emission'!FS126)</f>
        <v>26507</v>
      </c>
      <c r="FW96">
        <f>SUM('Yearly Emission'!FT$114:'Yearly Emission'!FT126)</f>
        <v>0</v>
      </c>
      <c r="FX96">
        <f>SUM('Yearly Emission'!FU$114:'Yearly Emission'!FU126)</f>
        <v>0</v>
      </c>
      <c r="FY96">
        <f>SUM('Yearly Emission'!FV$114:'Yearly Emission'!FV126)</f>
        <v>0</v>
      </c>
      <c r="FZ96">
        <f>SUM('Yearly Emission'!FW$114:'Yearly Emission'!FW126)</f>
        <v>0</v>
      </c>
      <c r="GA96">
        <f>SUM('Yearly Emission'!FX$114:'Yearly Emission'!FX126)</f>
        <v>0</v>
      </c>
      <c r="GB96">
        <f>SUM('Yearly Emission'!FY$114:'Yearly Emission'!FY126)</f>
        <v>0</v>
      </c>
      <c r="GC96">
        <f>SUM('Yearly Emission'!FZ$114:'Yearly Emission'!FZ126)</f>
        <v>0</v>
      </c>
      <c r="GD96">
        <f>SUM('Yearly Emission'!GA$114:'Yearly Emission'!GA126)</f>
        <v>0</v>
      </c>
      <c r="GE96">
        <f>SUM('Yearly Emission'!GB$114:'Yearly Emission'!GB126)</f>
        <v>0</v>
      </c>
      <c r="GF96">
        <f>SUM('Yearly Emission'!GC$114:'Yearly Emission'!GC126)</f>
        <v>0</v>
      </c>
      <c r="GG96">
        <f>SUM('Yearly Emission'!GD$114:'Yearly Emission'!GD126)</f>
        <v>0</v>
      </c>
      <c r="GH96">
        <f>SUM('Yearly Emission'!GE$114:'Yearly Emission'!GE126)</f>
        <v>0</v>
      </c>
      <c r="GI96">
        <f>SUM('Yearly Emission'!GF$114:'Yearly Emission'!GF126)</f>
        <v>0</v>
      </c>
      <c r="GJ96">
        <f>SUM('Yearly Emission'!GG$114:'Yearly Emission'!GG126)</f>
        <v>0</v>
      </c>
      <c r="GK96">
        <f>SUM('Yearly Emission'!GH$114:'Yearly Emission'!GH126)</f>
        <v>0</v>
      </c>
      <c r="GL96">
        <f>SUM('Yearly Emission'!GI$114:'Yearly Emission'!GI126)</f>
        <v>0</v>
      </c>
      <c r="GN96">
        <f>SUM('Yearly Emission'!GK$114:'Yearly Emission'!GK126)</f>
        <v>4008071818.1109872</v>
      </c>
      <c r="GO96">
        <f>SUM('Yearly Emission'!GL$114:'Yearly Emission'!GL126)</f>
        <v>2088594844.1440334</v>
      </c>
      <c r="GP96">
        <f>SUM('Yearly Emission'!GM$114:'Yearly Emission'!GM126)</f>
        <v>666733654.86587942</v>
      </c>
      <c r="GQ96">
        <f>SUM('Yearly Emission'!GN$114:'Yearly Emission'!GN126)</f>
        <v>310058264.36230975</v>
      </c>
      <c r="GR96">
        <f>SUM('Yearly Emission'!GO$114:'Yearly Emission'!GO126)</f>
        <v>2352792337.5940981</v>
      </c>
      <c r="GS96">
        <f>SUM('Yearly Emission'!GP$114:'Yearly Emission'!GP126)</f>
        <v>221748495.70503971</v>
      </c>
      <c r="GT96">
        <f>SUM('Yearly Emission'!GQ$114:'Yearly Emission'!GQ126)</f>
        <v>343941590.45869976</v>
      </c>
      <c r="GU96">
        <f>SUM('Yearly Emission'!GR$114:'Yearly Emission'!GR126)</f>
        <v>1781865380.9857578</v>
      </c>
      <c r="GV96">
        <f>SUM('Yearly Emission'!GS$114:'Yearly Emission'!GS126)</f>
        <v>6010879361.6845922</v>
      </c>
      <c r="GW96">
        <f>SUM('Yearly Emission'!GT$114:'Yearly Emission'!GT126)</f>
        <v>930603355.52045524</v>
      </c>
      <c r="GX96">
        <f>SUM('Yearly Emission'!GU$114:'Yearly Emission'!GU126)</f>
        <v>818350008.03429389</v>
      </c>
      <c r="GY96">
        <f>SUM('Yearly Emission'!GV$114:'Yearly Emission'!GV126)</f>
        <v>289419892.09999949</v>
      </c>
      <c r="GZ96">
        <f>SUM('Yearly Emission'!GW$114:'Yearly Emission'!GW126)</f>
        <v>389286174.35449481</v>
      </c>
      <c r="HA96">
        <f>SUM('Yearly Emission'!GX$114:'Yearly Emission'!GX126)</f>
        <v>597941358.36120486</v>
      </c>
      <c r="HB96">
        <f>SUM('Yearly Emission'!GY$114:'Yearly Emission'!GY126)</f>
        <v>399989822.9348166</v>
      </c>
      <c r="HC96">
        <f>SUM('Yearly Emission'!GZ$114:'Yearly Emission'!GZ126)</f>
        <v>2515166864.0279522</v>
      </c>
      <c r="HE96">
        <f>SUM('Yearly Emission'!HB$114:'Yearly Emission'!HB126)</f>
        <v>5482671914.3784685</v>
      </c>
      <c r="HF96">
        <f>SUM('Yearly Emission'!HC$114:'Yearly Emission'!HC126)</f>
        <v>4172537178.0550752</v>
      </c>
      <c r="HG96">
        <f>SUM('Yearly Emission'!HD$114:'Yearly Emission'!HD126)</f>
        <v>1071771040.5196713</v>
      </c>
      <c r="HH96">
        <f>SUM('Yearly Emission'!HE$114:'Yearly Emission'!HE126)</f>
        <v>540288298.39463842</v>
      </c>
      <c r="HI96">
        <f>SUM('Yearly Emission'!HF$114:'Yearly Emission'!HF126)</f>
        <v>4698855639.9960146</v>
      </c>
      <c r="HJ96">
        <f>SUM('Yearly Emission'!HG$114:'Yearly Emission'!HG126)</f>
        <v>443344410.53775525</v>
      </c>
      <c r="HK96">
        <f>SUM('Yearly Emission'!HH$114:'Yearly Emission'!HH126)</f>
        <v>687883180.91739845</v>
      </c>
      <c r="HL96">
        <f>SUM('Yearly Emission'!HI$114:'Yearly Emission'!HI126)</f>
        <v>3562050527.5934973</v>
      </c>
      <c r="HM96">
        <f>SUM('Yearly Emission'!HJ$114:'Yearly Emission'!HJ126)</f>
        <v>12021758723.369181</v>
      </c>
      <c r="HN96">
        <f>SUM('Yearly Emission'!HK$114:'Yearly Emission'!HK126)</f>
        <v>1861206711.0409131</v>
      </c>
      <c r="HO96">
        <f>SUM('Yearly Emission'!HL$114:'Yearly Emission'!HL126)</f>
        <v>1107659341.5549307</v>
      </c>
      <c r="HP96">
        <f>SUM('Yearly Emission'!HM$114:'Yearly Emission'!HM126)</f>
        <v>578821363.30321264</v>
      </c>
      <c r="HQ96">
        <f>SUM('Yearly Emission'!HN$114:'Yearly Emission'!HN126)</f>
        <v>778572348.7089895</v>
      </c>
      <c r="HR96">
        <f>SUM('Yearly Emission'!HO$114:'Yearly Emission'!HO126)</f>
        <v>1195493240.8577266</v>
      </c>
      <c r="HS96">
        <f>SUM('Yearly Emission'!HP$114:'Yearly Emission'!HP126)</f>
        <v>799944870.05789995</v>
      </c>
      <c r="HT96">
        <f>SUM('Yearly Emission'!HQ$114:'Yearly Emission'!HQ126)</f>
        <v>5030333728.0559101</v>
      </c>
      <c r="HV96">
        <f>SUM('Yearly Emission'!HS$114:'Yearly Emission'!HS126)</f>
        <v>6383112058.489398</v>
      </c>
      <c r="HW96">
        <f>SUM('Yearly Emission'!HT$114:'Yearly Emission'!HT126)</f>
        <v>5032662600.8805532</v>
      </c>
      <c r="HX96">
        <f>SUM('Yearly Emission'!HU$114:'Yearly Emission'!HU126)</f>
        <v>1111260047.8151076</v>
      </c>
      <c r="HY96">
        <f>SUM('Yearly Emission'!HV$114:'Yearly Emission'!HV126)</f>
        <v>575235736.93527436</v>
      </c>
      <c r="HZ96">
        <f>SUM('Yearly Emission'!HW$114:'Yearly Emission'!HW126)</f>
        <v>5365014926.5160828</v>
      </c>
      <c r="IA96">
        <f>SUM('Yearly Emission'!HX$114:'Yearly Emission'!HX126)</f>
        <v>664022385.13708997</v>
      </c>
      <c r="IB96">
        <f>SUM('Yearly Emission'!HY$114:'Yearly Emission'!HY126)</f>
        <v>975201353.75505805</v>
      </c>
      <c r="IC96">
        <f>SUM('Yearly Emission'!HZ$114:'Yearly Emission'!HZ126)</f>
        <v>4034726617.7142696</v>
      </c>
      <c r="ID96">
        <f>SUM('Yearly Emission'!IA$114:'Yearly Emission'!IA126)</f>
        <v>14356926113.681173</v>
      </c>
      <c r="IE96">
        <f>SUM('Yearly Emission'!IB$114:'Yearly Emission'!IB126)</f>
        <v>2499609756.4411349</v>
      </c>
      <c r="IF96">
        <f>SUM('Yearly Emission'!IC$114:'Yearly Emission'!IC126)</f>
        <v>1222718699.9509401</v>
      </c>
      <c r="IG96">
        <f>SUM('Yearly Emission'!ID$114:'Yearly Emission'!ID126)</f>
        <v>866270262.17046726</v>
      </c>
      <c r="IH96">
        <f>SUM('Yearly Emission'!IE$114:'Yearly Emission'!IE126)</f>
        <v>1088750119.8103685</v>
      </c>
      <c r="II96">
        <f>SUM('Yearly Emission'!IF$114:'Yearly Emission'!IF126)</f>
        <v>1411734589.9762135</v>
      </c>
      <c r="IJ96">
        <f>SUM('Yearly Emission'!IG$114:'Yearly Emission'!IG126)</f>
        <v>1019940291.890656</v>
      </c>
      <c r="IK96">
        <f>SUM('Yearly Emission'!IH$114:'Yearly Emission'!IH126)</f>
        <v>7075609804.3105354</v>
      </c>
      <c r="IM96">
        <f>SUM('Yearly Emission'!IJ$114:'Yearly Emission'!IJ126)</f>
        <v>6938191179.392024</v>
      </c>
      <c r="IN96">
        <f>SUM('Yearly Emission'!IK$114:'Yearly Emission'!IK126)</f>
        <v>5187798682.1403389</v>
      </c>
      <c r="IO96">
        <f>SUM('Yearly Emission'!IL$114:'Yearly Emission'!IL126)</f>
        <v>1147552711.1596208</v>
      </c>
      <c r="IP96">
        <f>SUM('Yearly Emission'!IM$114:'Yearly Emission'!IM126)</f>
        <v>592145046.98898447</v>
      </c>
      <c r="IQ96">
        <f>SUM('Yearly Emission'!IN$114:'Yearly Emission'!IN126)</f>
        <v>5643500867.3698168</v>
      </c>
      <c r="IR96">
        <f>SUM('Yearly Emission'!IO$114:'Yearly Emission'!IO126)</f>
        <v>781257408.525491</v>
      </c>
      <c r="IS96">
        <f>SUM('Yearly Emission'!IP$114:'Yearly Emission'!IP126)</f>
        <v>985190054.15902627</v>
      </c>
      <c r="IT96">
        <f>SUM('Yearly Emission'!IQ$114:'Yearly Emission'!IQ126)</f>
        <v>4156955465.5977135</v>
      </c>
      <c r="IU96">
        <f>SUM('Yearly Emission'!IR$114:'Yearly Emission'!IR126)</f>
        <v>14972572419.393673</v>
      </c>
      <c r="IV96">
        <f>SUM('Yearly Emission'!IS$114:'Yearly Emission'!IS126)</f>
        <v>2612539394.7874422</v>
      </c>
      <c r="IW96">
        <f>SUM('Yearly Emission'!IT$114:'Yearly Emission'!IT126)</f>
        <v>1275758090.7844222</v>
      </c>
      <c r="IX96">
        <f>SUM('Yearly Emission'!IU$114:'Yearly Emission'!IU126)</f>
        <v>936933948.91939533</v>
      </c>
      <c r="IY96">
        <f>SUM('Yearly Emission'!IV$114:'Yearly Emission'!IV126)</f>
        <v>1130723355.8590975</v>
      </c>
      <c r="IZ96">
        <f>SUM('Yearly Emission'!IW$114:'Yearly Emission'!IW126)</f>
        <v>1504270922.0075183</v>
      </c>
      <c r="JA96">
        <f>SUM('Yearly Emission'!IX$114:'Yearly Emission'!IX126)</f>
        <v>1092032721.3550646</v>
      </c>
      <c r="JB96">
        <f>SUM('Yearly Emission'!IY$114:'Yearly Emission'!IY126)</f>
        <v>7330432109.8692265</v>
      </c>
    </row>
    <row r="97" spans="1:262" x14ac:dyDescent="0.25">
      <c r="D97">
        <v>2046</v>
      </c>
      <c r="E97">
        <f>SUM('Yearly Emission'!B$114:'Yearly Emission'!B127)</f>
        <v>0</v>
      </c>
      <c r="F97">
        <f>SUM('Yearly Emission'!C$114:'Yearly Emission'!C127)</f>
        <v>0</v>
      </c>
      <c r="G97">
        <f>SUM('Yearly Emission'!D$114:'Yearly Emission'!D127)</f>
        <v>0</v>
      </c>
      <c r="H97">
        <f>SUM('Yearly Emission'!E$114:'Yearly Emission'!E127)</f>
        <v>0</v>
      </c>
      <c r="I97">
        <f>SUM('Yearly Emission'!F$114:'Yearly Emission'!F127)</f>
        <v>0</v>
      </c>
      <c r="J97">
        <f>SUM('Yearly Emission'!G$114:'Yearly Emission'!G127)</f>
        <v>0</v>
      </c>
      <c r="K97">
        <f>SUM('Yearly Emission'!H$114:'Yearly Emission'!H127)</f>
        <v>0</v>
      </c>
      <c r="L97">
        <f>SUM('Yearly Emission'!I$114:'Yearly Emission'!I127)</f>
        <v>0</v>
      </c>
      <c r="M97">
        <f>SUM('Yearly Emission'!J$114:'Yearly Emission'!J127)</f>
        <v>0</v>
      </c>
      <c r="N97">
        <f>SUM('Yearly Emission'!K$114:'Yearly Emission'!K127)</f>
        <v>0</v>
      </c>
      <c r="O97">
        <f>SUM('Yearly Emission'!L$114:'Yearly Emission'!L127)</f>
        <v>0</v>
      </c>
      <c r="P97">
        <f>SUM('Yearly Emission'!M$114:'Yearly Emission'!M127)</f>
        <v>0</v>
      </c>
      <c r="Q97">
        <f>SUM('Yearly Emission'!N$114:'Yearly Emission'!N127)</f>
        <v>0</v>
      </c>
      <c r="R97">
        <f>SUM('Yearly Emission'!O$114:'Yearly Emission'!O127)</f>
        <v>0</v>
      </c>
      <c r="S97">
        <f>SUM('Yearly Emission'!P$114:'Yearly Emission'!P127)</f>
        <v>0</v>
      </c>
      <c r="T97">
        <f>SUM('Yearly Emission'!Q$114:'Yearly Emission'!Q127)</f>
        <v>0</v>
      </c>
      <c r="V97">
        <f>SUM('Yearly Emission'!S$114:'Yearly Emission'!S127)</f>
        <v>1343171085.0074263</v>
      </c>
      <c r="W97">
        <f>SUM('Yearly Emission'!T$114:'Yearly Emission'!T127)</f>
        <v>2340823487.7530808</v>
      </c>
      <c r="X97">
        <f>SUM('Yearly Emission'!U$114:'Yearly Emission'!U127)</f>
        <v>766030264.65899241</v>
      </c>
      <c r="Y97">
        <f>SUM('Yearly Emission'!V$114:'Yearly Emission'!V127)</f>
        <v>342044422.446711</v>
      </c>
      <c r="Z97">
        <f>SUM('Yearly Emission'!W$114:'Yearly Emission'!W127)</f>
        <v>2732763567.9452457</v>
      </c>
      <c r="AA97">
        <f>SUM('Yearly Emission'!X$114:'Yearly Emission'!X127)</f>
        <v>217910797.29779303</v>
      </c>
      <c r="AB97">
        <f>SUM('Yearly Emission'!Y$114:'Yearly Emission'!Y127)</f>
        <v>329902111.68069583</v>
      </c>
      <c r="AC97">
        <f>SUM('Yearly Emission'!Z$114:'Yearly Emission'!Z127)</f>
        <v>1042718423.4313388</v>
      </c>
      <c r="AD97">
        <f>SUM('Yearly Emission'!AA$114:'Yearly Emission'!AA127)</f>
        <v>5831947694.262001</v>
      </c>
      <c r="AE97">
        <f>SUM('Yearly Emission'!AB$114:'Yearly Emission'!AB127)</f>
        <v>908253458.69360638</v>
      </c>
      <c r="AF97">
        <f>SUM('Yearly Emission'!AC$114:'Yearly Emission'!AC127)</f>
        <v>933034312.666412</v>
      </c>
      <c r="AG97">
        <f>SUM('Yearly Emission'!AD$114:'Yearly Emission'!AD127)</f>
        <v>151039180.35086417</v>
      </c>
      <c r="AH97">
        <f>SUM('Yearly Emission'!AE$114:'Yearly Emission'!AE127)</f>
        <v>455270760.99728441</v>
      </c>
      <c r="AI97">
        <f>SUM('Yearly Emission'!AF$114:'Yearly Emission'!AF127)</f>
        <v>545908016.18216622</v>
      </c>
      <c r="AJ97">
        <f>SUM('Yearly Emission'!AG$114:'Yearly Emission'!AG127)</f>
        <v>378350170.77233082</v>
      </c>
      <c r="AK97">
        <f>SUM('Yearly Emission'!AH$114:'Yearly Emission'!AH127)</f>
        <v>1887786765.9379089</v>
      </c>
      <c r="AM97">
        <f>SUM('Yearly Emission'!AJ$114:'Yearly Emission'!AJ127)</f>
        <v>2165905811.0224957</v>
      </c>
      <c r="AN97">
        <f>SUM('Yearly Emission'!AK$114:'Yearly Emission'!AK127)</f>
        <v>4683028151.613245</v>
      </c>
      <c r="AO97">
        <f>SUM('Yearly Emission'!AL$114:'Yearly Emission'!AL127)</f>
        <v>1503817336.012733</v>
      </c>
      <c r="AP97">
        <f>SUM('Yearly Emission'!AM$114:'Yearly Emission'!AM127)</f>
        <v>681740556.15815878</v>
      </c>
      <c r="AQ97">
        <f>SUM('Yearly Emission'!AN$114:'Yearly Emission'!AN127)</f>
        <v>4593839327.2226601</v>
      </c>
      <c r="AR97">
        <f>SUM('Yearly Emission'!AO$114:'Yearly Emission'!AO127)</f>
        <v>435821594.59558636</v>
      </c>
      <c r="AS97">
        <f>SUM('Yearly Emission'!AP$114:'Yearly Emission'!AP127)</f>
        <v>658592911.98054636</v>
      </c>
      <c r="AT97">
        <f>SUM('Yearly Emission'!AQ$114:'Yearly Emission'!AQ127)</f>
        <v>2084178573.8994164</v>
      </c>
      <c r="AU97">
        <f>SUM('Yearly Emission'!AR$114:'Yearly Emission'!AR127)</f>
        <v>11510179908.78653</v>
      </c>
      <c r="AV97">
        <f>SUM('Yearly Emission'!AS$114:'Yearly Emission'!AS127)</f>
        <v>1816506917.3872099</v>
      </c>
      <c r="AW97">
        <f>SUM('Yearly Emission'!AT$114:'Yearly Emission'!AT127)</f>
        <v>1866068625.3328202</v>
      </c>
      <c r="AX97">
        <f>SUM('Yearly Emission'!AU$114:'Yearly Emission'!AU127)</f>
        <v>301973346.86925745</v>
      </c>
      <c r="AY97">
        <f>SUM('Yearly Emission'!AV$114:'Yearly Emission'!AV127)</f>
        <v>910541521.99456942</v>
      </c>
      <c r="AZ97">
        <f>SUM('Yearly Emission'!AW$114:'Yearly Emission'!AW127)</f>
        <v>1091816032.3643334</v>
      </c>
      <c r="BA97">
        <f>SUM('Yearly Emission'!AX$114:'Yearly Emission'!AX127)</f>
        <v>756700341.54466224</v>
      </c>
      <c r="BB97">
        <f>SUM('Yearly Emission'!AY$114:'Yearly Emission'!AY127)</f>
        <v>3775458878.3937678</v>
      </c>
      <c r="BD97">
        <f>SUM('Yearly Emission'!BA$114:'Yearly Emission'!BA127)</f>
        <v>2750547169.5023141</v>
      </c>
      <c r="BE97">
        <f>SUM('Yearly Emission'!BB$114:'Yearly Emission'!BB127)</f>
        <v>6202414250.8733969</v>
      </c>
      <c r="BF97">
        <f>SUM('Yearly Emission'!BC$114:'Yearly Emission'!BC127)</f>
        <v>1765131388.9013925</v>
      </c>
      <c r="BG97">
        <f>SUM('Yearly Emission'!BD$114:'Yearly Emission'!BD127)</f>
        <v>769603198.40677309</v>
      </c>
      <c r="BH97">
        <f>SUM('Yearly Emission'!BE$114:'Yearly Emission'!BE127)</f>
        <v>5762230127.4518213</v>
      </c>
      <c r="BI97">
        <f>SUM('Yearly Emission'!BF$114:'Yearly Emission'!BF127)</f>
        <v>653719263.14961064</v>
      </c>
      <c r="BJ97">
        <f>SUM('Yearly Emission'!BG$114:'Yearly Emission'!BG127)</f>
        <v>907860741.26728022</v>
      </c>
      <c r="BK97">
        <f>SUM('Yearly Emission'!BH$114:'Yearly Emission'!BH127)</f>
        <v>2807135758.0966353</v>
      </c>
      <c r="BL97">
        <f>SUM('Yearly Emission'!BI$114:'Yearly Emission'!BI127)</f>
        <v>15132469508.614454</v>
      </c>
      <c r="BM97">
        <f>SUM('Yearly Emission'!BJ$114:'Yearly Emission'!BJ127)</f>
        <v>2721104410.8051305</v>
      </c>
      <c r="BN97">
        <f>SUM('Yearly Emission'!BK$114:'Yearly Emission'!BK127)</f>
        <v>2462372329.6487269</v>
      </c>
      <c r="BO97">
        <f>SUM('Yearly Emission'!BL$114:'Yearly Emission'!BL127)</f>
        <v>401251777.78398865</v>
      </c>
      <c r="BP97">
        <f>SUM('Yearly Emission'!BM$114:'Yearly Emission'!BM127)</f>
        <v>1202890269.8334749</v>
      </c>
      <c r="BQ97">
        <f>SUM('Yearly Emission'!BN$114:'Yearly Emission'!BN127)</f>
        <v>1536215974.9387481</v>
      </c>
      <c r="BR97">
        <f>SUM('Yearly Emission'!BO$114:'Yearly Emission'!BO127)</f>
        <v>1134674739.6650035</v>
      </c>
      <c r="BS97">
        <f>SUM('Yearly Emission'!BP$114:'Yearly Emission'!BP127)</f>
        <v>4935890169.795413</v>
      </c>
      <c r="BU97">
        <f>SUM('Yearly Emission'!BR$114:'Yearly Emission'!BR127)</f>
        <v>3176015538.2582364</v>
      </c>
      <c r="BV97">
        <f>SUM('Yearly Emission'!BS$114:'Yearly Emission'!BS127)</f>
        <v>6417544120.9717131</v>
      </c>
      <c r="BW97">
        <f>SUM('Yearly Emission'!BT$114:'Yearly Emission'!BT127)</f>
        <v>1793236671.4746494</v>
      </c>
      <c r="BX97">
        <f>SUM('Yearly Emission'!BU$114:'Yearly Emission'!BU127)</f>
        <v>800126960.45163286</v>
      </c>
      <c r="BY97">
        <f>SUM('Yearly Emission'!BV$114:'Yearly Emission'!BV127)</f>
        <v>6415964266.0998421</v>
      </c>
      <c r="BZ97">
        <f>SUM('Yearly Emission'!BW$114:'Yearly Emission'!BW127)</f>
        <v>750004175.67814302</v>
      </c>
      <c r="CA97">
        <f>SUM('Yearly Emission'!BX$114:'Yearly Emission'!BX127)</f>
        <v>921350052.18608701</v>
      </c>
      <c r="CB97">
        <f>SUM('Yearly Emission'!BY$114:'Yearly Emission'!BY127)</f>
        <v>2954388861.5740538</v>
      </c>
      <c r="CC97">
        <f>SUM('Yearly Emission'!BZ$114:'Yearly Emission'!BZ127)</f>
        <v>16248514367.643791</v>
      </c>
      <c r="CD97">
        <f>SUM('Yearly Emission'!CA$114:'Yearly Emission'!CA127)</f>
        <v>2902858234.4075055</v>
      </c>
      <c r="CE97">
        <f>SUM('Yearly Emission'!CB$114:'Yearly Emission'!CB127)</f>
        <v>2705380638.4296312</v>
      </c>
      <c r="CF97">
        <f>SUM('Yearly Emission'!CC$114:'Yearly Emission'!CC127)</f>
        <v>422670000.172382</v>
      </c>
      <c r="CG97">
        <f>SUM('Yearly Emission'!CD$114:'Yearly Emission'!CD127)</f>
        <v>1310902329.856411</v>
      </c>
      <c r="CH97">
        <f>SUM('Yearly Emission'!CE$114:'Yearly Emission'!CE127)</f>
        <v>1739569718.8731315</v>
      </c>
      <c r="CI97">
        <f>SUM('Yearly Emission'!CF$114:'Yearly Emission'!CF127)</f>
        <v>1248727089.5288432</v>
      </c>
      <c r="CJ97">
        <f>SUM('Yearly Emission'!CG$114:'Yearly Emission'!CG127)</f>
        <v>5476100401.2562656</v>
      </c>
      <c r="CM97">
        <f>SUM('Yearly Emission'!CJ$114:'Yearly Emission'!CJ127)</f>
        <v>28553</v>
      </c>
      <c r="CN97">
        <f>SUM('Yearly Emission'!CK$114:'Yearly Emission'!CK127)</f>
        <v>0</v>
      </c>
      <c r="CO97">
        <f>SUM('Yearly Emission'!CL$114:'Yearly Emission'!CL127)</f>
        <v>0</v>
      </c>
      <c r="CP97">
        <f>SUM('Yearly Emission'!CM$114:'Yearly Emission'!CM127)</f>
        <v>0</v>
      </c>
      <c r="CQ97">
        <f>SUM('Yearly Emission'!CN$114:'Yearly Emission'!CN127)</f>
        <v>0</v>
      </c>
      <c r="CR97">
        <f>SUM('Yearly Emission'!CO$114:'Yearly Emission'!CO127)</f>
        <v>0</v>
      </c>
      <c r="CS97">
        <f>SUM('Yearly Emission'!CP$114:'Yearly Emission'!CP127)</f>
        <v>0</v>
      </c>
      <c r="CT97">
        <f>SUM('Yearly Emission'!CQ$114:'Yearly Emission'!CQ127)</f>
        <v>0</v>
      </c>
      <c r="CU97">
        <f>SUM('Yearly Emission'!CR$114:'Yearly Emission'!CR127)</f>
        <v>0</v>
      </c>
      <c r="CV97">
        <f>SUM('Yearly Emission'!CS$114:'Yearly Emission'!CS127)</f>
        <v>0</v>
      </c>
      <c r="CW97">
        <f>SUM('Yearly Emission'!CT$114:'Yearly Emission'!CT127)</f>
        <v>0</v>
      </c>
      <c r="CX97">
        <f>SUM('Yearly Emission'!CU$114:'Yearly Emission'!CU127)</f>
        <v>0</v>
      </c>
      <c r="CY97">
        <f>SUM('Yearly Emission'!CV$114:'Yearly Emission'!CV127)</f>
        <v>0</v>
      </c>
      <c r="CZ97">
        <f>SUM('Yearly Emission'!CW$114:'Yearly Emission'!CW127)</f>
        <v>0</v>
      </c>
      <c r="DA97">
        <f>SUM('Yearly Emission'!CX$114:'Yearly Emission'!CX127)</f>
        <v>0</v>
      </c>
      <c r="DB97">
        <f>SUM('Yearly Emission'!CY$114:'Yearly Emission'!CY127)</f>
        <v>0</v>
      </c>
      <c r="DC97">
        <f>SUM('Yearly Emission'!CZ$114:'Yearly Emission'!CZ127)</f>
        <v>0</v>
      </c>
      <c r="DE97">
        <f>SUM('Yearly Emission'!DB$114:'Yearly Emission'!DB127)</f>
        <v>6758148293.6651421</v>
      </c>
      <c r="DF97">
        <f>SUM('Yearly Emission'!DC$114:'Yearly Emission'!DC127)</f>
        <v>2102439946.2464626</v>
      </c>
      <c r="DG97">
        <f>SUM('Yearly Emission'!DD$114:'Yearly Emission'!DD127)</f>
        <v>566101134.34771943</v>
      </c>
      <c r="DH97">
        <f>SUM('Yearly Emission'!DE$114:'Yearly Emission'!DE127)</f>
        <v>336911042.22842777</v>
      </c>
      <c r="DI97">
        <f>SUM('Yearly Emission'!DF$114:'Yearly Emission'!DF127)</f>
        <v>3197793064.0421333</v>
      </c>
      <c r="DJ97">
        <f>SUM('Yearly Emission'!DG$114:'Yearly Emission'!DG127)</f>
        <v>295886651.54735094</v>
      </c>
      <c r="DK97">
        <f>SUM('Yearly Emission'!DH$114:'Yearly Emission'!DH127)</f>
        <v>318170622.454234</v>
      </c>
      <c r="DL97">
        <f>SUM('Yearly Emission'!DI$114:'Yearly Emission'!DI127)</f>
        <v>1203410017.7598932</v>
      </c>
      <c r="DM97">
        <f>SUM('Yearly Emission'!DJ$114:'Yearly Emission'!DJ127)</f>
        <v>5817966165.997776</v>
      </c>
      <c r="DN97">
        <f>SUM('Yearly Emission'!DK$114:'Yearly Emission'!DK127)</f>
        <v>900270946.37101781</v>
      </c>
      <c r="DO97">
        <f>SUM('Yearly Emission'!DL$114:'Yearly Emission'!DL127)</f>
        <v>1361292923.2277386</v>
      </c>
      <c r="DP97">
        <f>SUM('Yearly Emission'!DM$114:'Yearly Emission'!DM127)</f>
        <v>209492816.24108309</v>
      </c>
      <c r="DQ97">
        <f>SUM('Yearly Emission'!DN$114:'Yearly Emission'!DN127)</f>
        <v>496930635.19892508</v>
      </c>
      <c r="DR97">
        <f>SUM('Yearly Emission'!DO$114:'Yearly Emission'!DO127)</f>
        <v>504209187.64392221</v>
      </c>
      <c r="DS97">
        <f>SUM('Yearly Emission'!DP$114:'Yearly Emission'!DP127)</f>
        <v>419285133.78209382</v>
      </c>
      <c r="DT97">
        <f>SUM('Yearly Emission'!DQ$114:'Yearly Emission'!DQ127)</f>
        <v>1776245786.4683239</v>
      </c>
      <c r="DV97">
        <f>SUM('Yearly Emission'!DS$114:'Yearly Emission'!DS127)</f>
        <v>13179560886.836283</v>
      </c>
      <c r="DW97">
        <f>SUM('Yearly Emission'!DT$114:'Yearly Emission'!DT127)</f>
        <v>3888744609.8203225</v>
      </c>
      <c r="DX97">
        <f>SUM('Yearly Emission'!DU$114:'Yearly Emission'!DU127)</f>
        <v>740554117.27351141</v>
      </c>
      <c r="DY97">
        <f>SUM('Yearly Emission'!DV$114:'Yearly Emission'!DV127)</f>
        <v>642698674.7366724</v>
      </c>
      <c r="DZ97">
        <f>SUM('Yearly Emission'!DW$114:'Yearly Emission'!DW127)</f>
        <v>6253002461.1805553</v>
      </c>
      <c r="EA97">
        <f>SUM('Yearly Emission'!DX$114:'Yearly Emission'!DX127)</f>
        <v>591591894.22681189</v>
      </c>
      <c r="EB97">
        <f>SUM('Yearly Emission'!DY$114:'Yearly Emission'!DY127)</f>
        <v>621387216.42111194</v>
      </c>
      <c r="EC97">
        <f>SUM('Yearly Emission'!DZ$114:'Yearly Emission'!DZ127)</f>
        <v>2406820035.5197849</v>
      </c>
      <c r="ED97">
        <f>SUM('Yearly Emission'!EA$114:'Yearly Emission'!EA127)</f>
        <v>11635932331.99552</v>
      </c>
      <c r="EE97">
        <f>SUM('Yearly Emission'!EB$114:'Yearly Emission'!EB127)</f>
        <v>1800541892.7420316</v>
      </c>
      <c r="EF97">
        <f>SUM('Yearly Emission'!EC$114:'Yearly Emission'!EC127)</f>
        <v>2528878501.0370178</v>
      </c>
      <c r="EG97">
        <f>SUM('Yearly Emission'!ED$114:'Yearly Emission'!ED127)</f>
        <v>418892368.77084333</v>
      </c>
      <c r="EH97">
        <f>SUM('Yearly Emission'!EE$114:'Yearly Emission'!EE127)</f>
        <v>992970890.85456455</v>
      </c>
      <c r="EI97">
        <f>SUM('Yearly Emission'!EF$114:'Yearly Emission'!EF127)</f>
        <v>837465086.59912813</v>
      </c>
      <c r="EJ97">
        <f>SUM('Yearly Emission'!EG$114:'Yearly Emission'!EG127)</f>
        <v>836789103.35188651</v>
      </c>
      <c r="EK97">
        <f>SUM('Yearly Emission'!EH$114:'Yearly Emission'!EH127)</f>
        <v>3386506740.0905499</v>
      </c>
      <c r="EM97">
        <f>SUM('Yearly Emission'!EJ$114:'Yearly Emission'!EJ127)</f>
        <v>14278011616.187992</v>
      </c>
      <c r="EN97">
        <f>SUM('Yearly Emission'!EK$114:'Yearly Emission'!EK127)</f>
        <v>3948676565.1843376</v>
      </c>
      <c r="EO97">
        <f>SUM('Yearly Emission'!EL$114:'Yearly Emission'!EL127)</f>
        <v>819913537.75724924</v>
      </c>
      <c r="EP97">
        <f>SUM('Yearly Emission'!EM$114:'Yearly Emission'!EM127)</f>
        <v>745316376.37963808</v>
      </c>
      <c r="EQ97">
        <f>SUM('Yearly Emission'!EN$114:'Yearly Emission'!EN127)</f>
        <v>7511771729.0521889</v>
      </c>
      <c r="ER97">
        <f>SUM('Yearly Emission'!EO$114:'Yearly Emission'!EO127)</f>
        <v>879169964.94376802</v>
      </c>
      <c r="ES97">
        <f>SUM('Yearly Emission'!EP$114:'Yearly Emission'!EP127)</f>
        <v>754111981.61602521</v>
      </c>
      <c r="ET97">
        <f>SUM('Yearly Emission'!EQ$114:'Yearly Emission'!EQ127)</f>
        <v>3100821451.6415091</v>
      </c>
      <c r="EU97">
        <f>SUM('Yearly Emission'!ER$114:'Yearly Emission'!ER127)</f>
        <v>15026111940.477413</v>
      </c>
      <c r="EV97">
        <f>SUM('Yearly Emission'!ES$114:'Yearly Emission'!ES127)</f>
        <v>2574059174.720026</v>
      </c>
      <c r="EW97">
        <f>SUM('Yearly Emission'!ET$114:'Yearly Emission'!ET127)</f>
        <v>3118618427.2445173</v>
      </c>
      <c r="EX97">
        <f>SUM('Yearly Emission'!EU$114:'Yearly Emission'!EU127)</f>
        <v>604147985.82567477</v>
      </c>
      <c r="EY97">
        <f>SUM('Yearly Emission'!EV$114:'Yearly Emission'!EV127)</f>
        <v>1263979246.9714563</v>
      </c>
      <c r="EZ97">
        <f>SUM('Yearly Emission'!EW$114:'Yearly Emission'!EW127)</f>
        <v>1034138916.9565574</v>
      </c>
      <c r="FA97">
        <f>SUM('Yearly Emission'!EX$114:'Yearly Emission'!EX127)</f>
        <v>1071939817.0593808</v>
      </c>
      <c r="FB97">
        <f>SUM('Yearly Emission'!EY$114:'Yearly Emission'!EY127)</f>
        <v>4205083922.1469464</v>
      </c>
      <c r="FD97">
        <f>SUM('Yearly Emission'!FA$114:'Yearly Emission'!FA127)</f>
        <v>14560566674.836807</v>
      </c>
      <c r="FE97">
        <f>SUM('Yearly Emission'!FB$114:'Yearly Emission'!FB127)</f>
        <v>3964600614.6726618</v>
      </c>
      <c r="FF97">
        <f>SUM('Yearly Emission'!FC$114:'Yearly Emission'!FC127)</f>
        <v>870170491.33815205</v>
      </c>
      <c r="FG97">
        <f>SUM('Yearly Emission'!FD$114:'Yearly Emission'!FD127)</f>
        <v>772149610.71783209</v>
      </c>
      <c r="FH97">
        <f>SUM('Yearly Emission'!FE$114:'Yearly Emission'!FE127)</f>
        <v>8051928609.2233906</v>
      </c>
      <c r="FI97">
        <f>SUM('Yearly Emission'!FF$114:'Yearly Emission'!FF127)</f>
        <v>986073906.45624208</v>
      </c>
      <c r="FJ97">
        <f>SUM('Yearly Emission'!FG$114:'Yearly Emission'!FG127)</f>
        <v>766785620.59470713</v>
      </c>
      <c r="FK97">
        <f>SUM('Yearly Emission'!FH$114:'Yearly Emission'!FH127)</f>
        <v>3195091592.7681351</v>
      </c>
      <c r="FL97">
        <f>SUM('Yearly Emission'!FI$114:'Yearly Emission'!FI127)</f>
        <v>16139345479.384455</v>
      </c>
      <c r="FM97">
        <f>SUM('Yearly Emission'!FJ$114:'Yearly Emission'!FJ127)</f>
        <v>2645314846.5522718</v>
      </c>
      <c r="FN97">
        <f>SUM('Yearly Emission'!FK$114:'Yearly Emission'!FK127)</f>
        <v>3418032216.6761961</v>
      </c>
      <c r="FO97">
        <f>SUM('Yearly Emission'!FL$114:'Yearly Emission'!FL127)</f>
        <v>617661009.47689009</v>
      </c>
      <c r="FP97">
        <f>SUM('Yearly Emission'!FM$114:'Yearly Emission'!FM127)</f>
        <v>1287000960.2995956</v>
      </c>
      <c r="FQ97">
        <f>SUM('Yearly Emission'!FN$114:'Yearly Emission'!FN127)</f>
        <v>1160227071.8688486</v>
      </c>
      <c r="FR97">
        <f>SUM('Yearly Emission'!FO$114:'Yearly Emission'!FO127)</f>
        <v>1154130924.4928393</v>
      </c>
      <c r="FS97">
        <f>SUM('Yearly Emission'!FP$114:'Yearly Emission'!FP127)</f>
        <v>4706858001.3384752</v>
      </c>
      <c r="FV97">
        <f>SUM('Yearly Emission'!FS$114:'Yearly Emission'!FS127)</f>
        <v>28553</v>
      </c>
      <c r="FW97">
        <f>SUM('Yearly Emission'!FT$114:'Yearly Emission'!FT127)</f>
        <v>0</v>
      </c>
      <c r="FX97">
        <f>SUM('Yearly Emission'!FU$114:'Yearly Emission'!FU127)</f>
        <v>0</v>
      </c>
      <c r="FY97">
        <f>SUM('Yearly Emission'!FV$114:'Yearly Emission'!FV127)</f>
        <v>0</v>
      </c>
      <c r="FZ97">
        <f>SUM('Yearly Emission'!FW$114:'Yearly Emission'!FW127)</f>
        <v>0</v>
      </c>
      <c r="GA97">
        <f>SUM('Yearly Emission'!FX$114:'Yearly Emission'!FX127)</f>
        <v>0</v>
      </c>
      <c r="GB97">
        <f>SUM('Yearly Emission'!FY$114:'Yearly Emission'!FY127)</f>
        <v>0</v>
      </c>
      <c r="GC97">
        <f>SUM('Yearly Emission'!FZ$114:'Yearly Emission'!FZ127)</f>
        <v>0</v>
      </c>
      <c r="GD97">
        <f>SUM('Yearly Emission'!GA$114:'Yearly Emission'!GA127)</f>
        <v>0</v>
      </c>
      <c r="GE97">
        <f>SUM('Yearly Emission'!GB$114:'Yearly Emission'!GB127)</f>
        <v>0</v>
      </c>
      <c r="GF97">
        <f>SUM('Yearly Emission'!GC$114:'Yearly Emission'!GC127)</f>
        <v>0</v>
      </c>
      <c r="GG97">
        <f>SUM('Yearly Emission'!GD$114:'Yearly Emission'!GD127)</f>
        <v>0</v>
      </c>
      <c r="GH97">
        <f>SUM('Yearly Emission'!GE$114:'Yearly Emission'!GE127)</f>
        <v>0</v>
      </c>
      <c r="GI97">
        <f>SUM('Yearly Emission'!GF$114:'Yearly Emission'!GF127)</f>
        <v>0</v>
      </c>
      <c r="GJ97">
        <f>SUM('Yearly Emission'!GG$114:'Yearly Emission'!GG127)</f>
        <v>0</v>
      </c>
      <c r="GK97">
        <f>SUM('Yearly Emission'!GH$114:'Yearly Emission'!GH127)</f>
        <v>0</v>
      </c>
      <c r="GL97">
        <f>SUM('Yearly Emission'!GI$114:'Yearly Emission'!GI127)</f>
        <v>0</v>
      </c>
      <c r="GN97">
        <f>SUM('Yearly Emission'!GK$114:'Yearly Emission'!GK127)</f>
        <v>4206624109.3858328</v>
      </c>
      <c r="GO97">
        <f>SUM('Yearly Emission'!GL$114:'Yearly Emission'!GL127)</f>
        <v>2102306804.9528925</v>
      </c>
      <c r="GP97">
        <f>SUM('Yearly Emission'!GM$114:'Yearly Emission'!GM127)</f>
        <v>679052753.34075832</v>
      </c>
      <c r="GQ97">
        <f>SUM('Yearly Emission'!GN$114:'Yearly Emission'!GN127)</f>
        <v>330226727.90454262</v>
      </c>
      <c r="GR97">
        <f>SUM('Yearly Emission'!GO$114:'Yearly Emission'!GO127)</f>
        <v>2621816020.2018042</v>
      </c>
      <c r="GS97">
        <f>SUM('Yearly Emission'!GP$114:'Yearly Emission'!GP127)</f>
        <v>255179999.2421383</v>
      </c>
      <c r="GT97">
        <f>SUM('Yearly Emission'!GQ$114:'Yearly Emission'!GQ127)</f>
        <v>355507024.66337794</v>
      </c>
      <c r="GU97">
        <f>SUM('Yearly Emission'!GR$114:'Yearly Emission'!GR127)</f>
        <v>1815969614.162245</v>
      </c>
      <c r="GV97">
        <f>SUM('Yearly Emission'!GS$114:'Yearly Emission'!GS127)</f>
        <v>6218050352.20362</v>
      </c>
      <c r="GW97">
        <f>SUM('Yearly Emission'!GT$114:'Yearly Emission'!GT127)</f>
        <v>1010210529.2344767</v>
      </c>
      <c r="GX97">
        <f>SUM('Yearly Emission'!GU$114:'Yearly Emission'!GU127)</f>
        <v>879092297.38159597</v>
      </c>
      <c r="GY97">
        <f>SUM('Yearly Emission'!GV$114:'Yearly Emission'!GV127)</f>
        <v>304914684.62081861</v>
      </c>
      <c r="GZ97">
        <f>SUM('Yearly Emission'!GW$114:'Yearly Emission'!GW127)</f>
        <v>408492333.83553153</v>
      </c>
      <c r="HA97">
        <f>SUM('Yearly Emission'!GX$114:'Yearly Emission'!GX127)</f>
        <v>609187383.51111627</v>
      </c>
      <c r="HB97">
        <f>SUM('Yearly Emission'!GY$114:'Yearly Emission'!GY127)</f>
        <v>404841169.33748573</v>
      </c>
      <c r="HC97">
        <f>SUM('Yearly Emission'!GZ$114:'Yearly Emission'!GZ127)</f>
        <v>2674327283.5831232</v>
      </c>
      <c r="HE97">
        <f>SUM('Yearly Emission'!HB$114:'Yearly Emission'!HB127)</f>
        <v>5759943111.084692</v>
      </c>
      <c r="HF97">
        <f>SUM('Yearly Emission'!HC$114:'Yearly Emission'!HC127)</f>
        <v>4199960879.1671338</v>
      </c>
      <c r="HG97">
        <f>SUM('Yearly Emission'!HD$114:'Yearly Emission'!HD127)</f>
        <v>1173207385.4224069</v>
      </c>
      <c r="HH97">
        <f>SUM('Yearly Emission'!HE$114:'Yearly Emission'!HE127)</f>
        <v>618442940.60843527</v>
      </c>
      <c r="HI97">
        <f>SUM('Yearly Emission'!HF$114:'Yearly Emission'!HF127)</f>
        <v>5236856749.9626637</v>
      </c>
      <c r="HJ97">
        <f>SUM('Yearly Emission'!HG$114:'Yearly Emission'!HG127)</f>
        <v>510206183.76752889</v>
      </c>
      <c r="HK97">
        <f>SUM('Yearly Emission'!HH$114:'Yearly Emission'!HH127)</f>
        <v>711014049.32675493</v>
      </c>
      <c r="HL97">
        <f>SUM('Yearly Emission'!HI$114:'Yearly Emission'!HI127)</f>
        <v>3630253371.6184831</v>
      </c>
      <c r="HM97">
        <f>SUM('Yearly Emission'!HJ$114:'Yearly Emission'!HJ127)</f>
        <v>12436100704.407236</v>
      </c>
      <c r="HN97">
        <f>SUM('Yearly Emission'!HK$114:'Yearly Emission'!HK127)</f>
        <v>2020421058.468956</v>
      </c>
      <c r="HO97">
        <f>SUM('Yearly Emission'!HL$114:'Yearly Emission'!HL127)</f>
        <v>1193699020.12604</v>
      </c>
      <c r="HP97">
        <f>SUM('Yearly Emission'!HM$114:'Yearly Emission'!HM127)</f>
        <v>609810895.8793819</v>
      </c>
      <c r="HQ97">
        <f>SUM('Yearly Emission'!HN$114:'Yearly Emission'!HN127)</f>
        <v>816984667.67106295</v>
      </c>
      <c r="HR97">
        <f>SUM('Yearly Emission'!HO$114:'Yearly Emission'!HO127)</f>
        <v>1217984132.4789951</v>
      </c>
      <c r="HS97">
        <f>SUM('Yearly Emission'!HP$114:'Yearly Emission'!HP127)</f>
        <v>809647373.70956492</v>
      </c>
      <c r="HT97">
        <f>SUM('Yearly Emission'!HQ$114:'Yearly Emission'!HQ127)</f>
        <v>5348654567.1662521</v>
      </c>
      <c r="HV97">
        <f>SUM('Yearly Emission'!HS$114:'Yearly Emission'!HS127)</f>
        <v>6661488486.2892389</v>
      </c>
      <c r="HW97">
        <f>SUM('Yearly Emission'!HT$114:'Yearly Emission'!HT127)</f>
        <v>5085899745.6476841</v>
      </c>
      <c r="HX97">
        <f>SUM('Yearly Emission'!HU$114:'Yearly Emission'!HU127)</f>
        <v>1212825408.6982446</v>
      </c>
      <c r="HY97">
        <f>SUM('Yearly Emission'!HV$114:'Yearly Emission'!HV127)</f>
        <v>653453771.64477611</v>
      </c>
      <c r="HZ97">
        <f>SUM('Yearly Emission'!HW$114:'Yearly Emission'!HW127)</f>
        <v>6418426917.4379673</v>
      </c>
      <c r="IA97">
        <f>SUM('Yearly Emission'!HX$114:'Yearly Emission'!HX127)</f>
        <v>764309116.96486461</v>
      </c>
      <c r="IB97">
        <f>SUM('Yearly Emission'!HY$114:'Yearly Emission'!HY127)</f>
        <v>1020016340.4898114</v>
      </c>
      <c r="IC97">
        <f>SUM('Yearly Emission'!HZ$114:'Yearly Emission'!HZ127)</f>
        <v>4147732110.3440723</v>
      </c>
      <c r="ID97">
        <f>SUM('Yearly Emission'!IA$114:'Yearly Emission'!IA127)</f>
        <v>15143300915.766932</v>
      </c>
      <c r="IE97">
        <f>SUM('Yearly Emission'!IB$114:'Yearly Emission'!IB127)</f>
        <v>2807327987.6685386</v>
      </c>
      <c r="IF97">
        <f>SUM('Yearly Emission'!IC$114:'Yearly Emission'!IC127)</f>
        <v>1308960621.2336817</v>
      </c>
      <c r="IG97">
        <f>SUM('Yearly Emission'!ID$114:'Yearly Emission'!ID127)</f>
        <v>912748053.82328749</v>
      </c>
      <c r="IH97">
        <f>SUM('Yearly Emission'!IE$114:'Yearly Emission'!IE127)</f>
        <v>1158120451.5477886</v>
      </c>
      <c r="II97">
        <f>SUM('Yearly Emission'!IF$114:'Yearly Emission'!IF127)</f>
        <v>1444126443.1264987</v>
      </c>
      <c r="IJ97">
        <f>SUM('Yearly Emission'!IG$114:'Yearly Emission'!IG127)</f>
        <v>1031797260.0818346</v>
      </c>
      <c r="IK97">
        <f>SUM('Yearly Emission'!IH$114:'Yearly Emission'!IH127)</f>
        <v>7669896015.0708942</v>
      </c>
      <c r="IM97">
        <f>SUM('Yearly Emission'!IJ$114:'Yearly Emission'!IJ127)</f>
        <v>7217507136.6277285</v>
      </c>
      <c r="IN97">
        <f>SUM('Yearly Emission'!IK$114:'Yearly Emission'!IK127)</f>
        <v>5241055415.8229189</v>
      </c>
      <c r="IO97">
        <f>SUM('Yearly Emission'!IL$114:'Yearly Emission'!IL127)</f>
        <v>1249243550.8098514</v>
      </c>
      <c r="IP97">
        <f>SUM('Yearly Emission'!IM$114:'Yearly Emission'!IM127)</f>
        <v>670414219.01832175</v>
      </c>
      <c r="IQ97">
        <f>SUM('Yearly Emission'!IN$114:'Yearly Emission'!IN127)</f>
        <v>6697302401.2714796</v>
      </c>
      <c r="IR97">
        <f>SUM('Yearly Emission'!IO$114:'Yearly Emission'!IO127)</f>
        <v>912602276.01066244</v>
      </c>
      <c r="IS97">
        <f>SUM('Yearly Emission'!IP$114:'Yearly Emission'!IP127)</f>
        <v>1030036846.1314673</v>
      </c>
      <c r="IT97">
        <f>SUM('Yearly Emission'!IQ$114:'Yearly Emission'!IQ127)</f>
        <v>4270213026.1096668</v>
      </c>
      <c r="IU97">
        <f>SUM('Yearly Emission'!IR$114:'Yearly Emission'!IR127)</f>
        <v>15759866974.364218</v>
      </c>
      <c r="IV97">
        <f>SUM('Yearly Emission'!IS$114:'Yearly Emission'!IS127)</f>
        <v>2920391329.1879883</v>
      </c>
      <c r="IW97">
        <f>SUM('Yearly Emission'!IT$114:'Yearly Emission'!IT127)</f>
        <v>1362161851.2536292</v>
      </c>
      <c r="IX97">
        <f>SUM('Yearly Emission'!IU$114:'Yearly Emission'!IU127)</f>
        <v>995055557.11180103</v>
      </c>
      <c r="IY97">
        <f>SUM('Yearly Emission'!IV$114:'Yearly Emission'!IV127)</f>
        <v>1200140630.6383572</v>
      </c>
      <c r="IZ97">
        <f>SUM('Yearly Emission'!IW$114:'Yearly Emission'!IW127)</f>
        <v>1536762110.6193774</v>
      </c>
      <c r="JA97">
        <f>SUM('Yearly Emission'!IX$114:'Yearly Emission'!IX127)</f>
        <v>1103955311.4607244</v>
      </c>
      <c r="JB97">
        <f>SUM('Yearly Emission'!IY$114:'Yearly Emission'!IY127)</f>
        <v>7925029212.1779566</v>
      </c>
    </row>
    <row r="98" spans="1:262" x14ac:dyDescent="0.25">
      <c r="D98">
        <v>2047</v>
      </c>
      <c r="E98">
        <f>SUM('Yearly Emission'!B$115:'Yearly Emission'!B128)</f>
        <v>0</v>
      </c>
      <c r="F98">
        <f>SUM('Yearly Emission'!C$115:'Yearly Emission'!C128)</f>
        <v>0</v>
      </c>
      <c r="G98">
        <f>SUM('Yearly Emission'!D$115:'Yearly Emission'!D128)</f>
        <v>0</v>
      </c>
      <c r="H98">
        <f>SUM('Yearly Emission'!E$115:'Yearly Emission'!E128)</f>
        <v>0</v>
      </c>
      <c r="I98">
        <f>SUM('Yearly Emission'!F$115:'Yearly Emission'!F128)</f>
        <v>0</v>
      </c>
      <c r="J98">
        <f>SUM('Yearly Emission'!G$115:'Yearly Emission'!G128)</f>
        <v>0</v>
      </c>
      <c r="K98">
        <f>SUM('Yearly Emission'!H$115:'Yearly Emission'!H128)</f>
        <v>0</v>
      </c>
      <c r="L98">
        <f>SUM('Yearly Emission'!I$115:'Yearly Emission'!I128)</f>
        <v>0</v>
      </c>
      <c r="M98">
        <f>SUM('Yearly Emission'!J$115:'Yearly Emission'!J128)</f>
        <v>0</v>
      </c>
      <c r="N98">
        <f>SUM('Yearly Emission'!K$115:'Yearly Emission'!K128)</f>
        <v>0</v>
      </c>
      <c r="O98">
        <f>SUM('Yearly Emission'!L$115:'Yearly Emission'!L128)</f>
        <v>0</v>
      </c>
      <c r="P98">
        <f>SUM('Yearly Emission'!M$115:'Yearly Emission'!M128)</f>
        <v>0</v>
      </c>
      <c r="Q98">
        <f>SUM('Yearly Emission'!N$115:'Yearly Emission'!N128)</f>
        <v>0</v>
      </c>
      <c r="R98">
        <f>SUM('Yearly Emission'!O$115:'Yearly Emission'!O128)</f>
        <v>0</v>
      </c>
      <c r="S98">
        <f>SUM('Yearly Emission'!P$115:'Yearly Emission'!P128)</f>
        <v>0</v>
      </c>
      <c r="T98">
        <f>SUM('Yearly Emission'!Q$115:'Yearly Emission'!Q128)</f>
        <v>0</v>
      </c>
      <c r="V98">
        <f>SUM('Yearly Emission'!S$115:'Yearly Emission'!S128)</f>
        <v>1490675736.816874</v>
      </c>
      <c r="W98">
        <f>SUM('Yearly Emission'!T$115:'Yearly Emission'!T128)</f>
        <v>2396131167.7039394</v>
      </c>
      <c r="X98">
        <f>SUM('Yearly Emission'!U$115:'Yearly Emission'!U128)</f>
        <v>773487975.8518734</v>
      </c>
      <c r="Y98">
        <f>SUM('Yearly Emission'!V$115:'Yearly Emission'!V128)</f>
        <v>355557012.94901377</v>
      </c>
      <c r="Z98">
        <f>SUM('Yearly Emission'!W$115:'Yearly Emission'!W128)</f>
        <v>3290149249.22967</v>
      </c>
      <c r="AA98">
        <f>SUM('Yearly Emission'!X$115:'Yearly Emission'!X128)</f>
        <v>242033256.83148673</v>
      </c>
      <c r="AB98">
        <f>SUM('Yearly Emission'!Y$115:'Yearly Emission'!Y128)</f>
        <v>380145242.20154613</v>
      </c>
      <c r="AC98">
        <f>SUM('Yearly Emission'!Z$115:'Yearly Emission'!Z128)</f>
        <v>1110732781.0978804</v>
      </c>
      <c r="AD98">
        <f>SUM('Yearly Emission'!AA$115:'Yearly Emission'!AA128)</f>
        <v>5849796467.7700071</v>
      </c>
      <c r="AE98">
        <f>SUM('Yearly Emission'!AB$115:'Yearly Emission'!AB128)</f>
        <v>1011842629.6223409</v>
      </c>
      <c r="AF98">
        <f>SUM('Yearly Emission'!AC$115:'Yearly Emission'!AC128)</f>
        <v>1016740421.7099837</v>
      </c>
      <c r="AG98">
        <f>SUM('Yearly Emission'!AD$115:'Yearly Emission'!AD128)</f>
        <v>172587820.55667752</v>
      </c>
      <c r="AH98">
        <f>SUM('Yearly Emission'!AE$115:'Yearly Emission'!AE128)</f>
        <v>471913831.72470045</v>
      </c>
      <c r="AI98">
        <f>SUM('Yearly Emission'!AF$115:'Yearly Emission'!AF128)</f>
        <v>577647356.11855006</v>
      </c>
      <c r="AJ98">
        <f>SUM('Yearly Emission'!AG$115:'Yearly Emission'!AG128)</f>
        <v>406585156.19728309</v>
      </c>
      <c r="AK98">
        <f>SUM('Yearly Emission'!AH$115:'Yearly Emission'!AH128)</f>
        <v>1973381832.5160496</v>
      </c>
      <c r="AM98">
        <f>SUM('Yearly Emission'!AJ$115:'Yearly Emission'!AJ128)</f>
        <v>2209303839.9397383</v>
      </c>
      <c r="AN98">
        <f>SUM('Yearly Emission'!AK$115:'Yearly Emission'!AK128)</f>
        <v>4720070482.457593</v>
      </c>
      <c r="AO98">
        <f>SUM('Yearly Emission'!AL$115:'Yearly Emission'!AL128)</f>
        <v>1533388650.4062557</v>
      </c>
      <c r="AP98">
        <f>SUM('Yearly Emission'!AM$115:'Yearly Emission'!AM128)</f>
        <v>708755479.26177335</v>
      </c>
      <c r="AQ98">
        <f>SUM('Yearly Emission'!AN$115:'Yearly Emission'!AN128)</f>
        <v>5064327492.1177711</v>
      </c>
      <c r="AR98">
        <f>SUM('Yearly Emission'!AO$115:'Yearly Emission'!AO128)</f>
        <v>484066513.66297382</v>
      </c>
      <c r="AS98">
        <f>SUM('Yearly Emission'!AP$115:'Yearly Emission'!AP128)</f>
        <v>759070773.54170346</v>
      </c>
      <c r="AT98">
        <f>SUM('Yearly Emission'!AQ$115:'Yearly Emission'!AQ128)</f>
        <v>2220199954.5364475</v>
      </c>
      <c r="AU98">
        <f>SUM('Yearly Emission'!AR$115:'Yearly Emission'!AR128)</f>
        <v>11431372516.077497</v>
      </c>
      <c r="AV98">
        <f>SUM('Yearly Emission'!AS$115:'Yearly Emission'!AS128)</f>
        <v>2023685259.244678</v>
      </c>
      <c r="AW98">
        <f>SUM('Yearly Emission'!AT$115:'Yearly Emission'!AT128)</f>
        <v>2033480843.4199634</v>
      </c>
      <c r="AX98">
        <f>SUM('Yearly Emission'!AU$115:'Yearly Emission'!AU128)</f>
        <v>345069487.85119224</v>
      </c>
      <c r="AY98">
        <f>SUM('Yearly Emission'!AV$115:'Yearly Emission'!AV128)</f>
        <v>941811452.40714729</v>
      </c>
      <c r="AZ98">
        <f>SUM('Yearly Emission'!AW$115:'Yearly Emission'!AW128)</f>
        <v>1155294712.2371011</v>
      </c>
      <c r="BA98">
        <f>SUM('Yearly Emission'!AX$115:'Yearly Emission'!AX128)</f>
        <v>813170312.39456677</v>
      </c>
      <c r="BB98">
        <f>SUM('Yearly Emission'!AY$115:'Yearly Emission'!AY128)</f>
        <v>3946648755.2748294</v>
      </c>
      <c r="BD98">
        <f>SUM('Yearly Emission'!BA$115:'Yearly Emission'!BA128)</f>
        <v>2689314833.4849739</v>
      </c>
      <c r="BE98">
        <f>SUM('Yearly Emission'!BB$115:'Yearly Emission'!BB128)</f>
        <v>6192064637.8586836</v>
      </c>
      <c r="BF98">
        <f>SUM('Yearly Emission'!BC$115:'Yearly Emission'!BC128)</f>
        <v>1773953498.5411103</v>
      </c>
      <c r="BG98">
        <f>SUM('Yearly Emission'!BD$115:'Yearly Emission'!BD128)</f>
        <v>793274712.10942602</v>
      </c>
      <c r="BH98">
        <f>SUM('Yearly Emission'!BE$115:'Yearly Emission'!BE128)</f>
        <v>6145638823.3145189</v>
      </c>
      <c r="BI98">
        <f>SUM('Yearly Emission'!BF$115:'Yearly Emission'!BF128)</f>
        <v>726086574.47438657</v>
      </c>
      <c r="BJ98">
        <f>SUM('Yearly Emission'!BG$115:'Yearly Emission'!BG128)</f>
        <v>1101616178.5182607</v>
      </c>
      <c r="BK98">
        <f>SUM('Yearly Emission'!BH$115:'Yearly Emission'!BH128)</f>
        <v>2973804911.3458686</v>
      </c>
      <c r="BL98">
        <f>SUM('Yearly Emission'!BI$115:'Yearly Emission'!BI128)</f>
        <v>14956791836.105515</v>
      </c>
      <c r="BM98">
        <f>SUM('Yearly Emission'!BJ$115:'Yearly Emission'!BJ128)</f>
        <v>3031859321.5259805</v>
      </c>
      <c r="BN98">
        <f>SUM('Yearly Emission'!BK$115:'Yearly Emission'!BK128)</f>
        <v>2713483118.0795746</v>
      </c>
      <c r="BO98">
        <f>SUM('Yearly Emission'!BL$115:'Yearly Emission'!BL128)</f>
        <v>496671975.89171064</v>
      </c>
      <c r="BP98">
        <f>SUM('Yearly Emission'!BM$115:'Yearly Emission'!BM128)</f>
        <v>1227288539.658849</v>
      </c>
      <c r="BQ98">
        <f>SUM('Yearly Emission'!BN$115:'Yearly Emission'!BN128)</f>
        <v>1597749762.3619099</v>
      </c>
      <c r="BR98">
        <f>SUM('Yearly Emission'!BO$115:'Yearly Emission'!BO128)</f>
        <v>1208584977.5268509</v>
      </c>
      <c r="BS98">
        <f>SUM('Yearly Emission'!BP$115:'Yearly Emission'!BP128)</f>
        <v>5085689169.8127012</v>
      </c>
      <c r="BU98">
        <f>SUM('Yearly Emission'!BR$115:'Yearly Emission'!BR128)</f>
        <v>3009727278.944962</v>
      </c>
      <c r="BV98">
        <f>SUM('Yearly Emission'!BS$115:'Yearly Emission'!BS128)</f>
        <v>6377139521.3064156</v>
      </c>
      <c r="BW98">
        <f>SUM('Yearly Emission'!BT$115:'Yearly Emission'!BT128)</f>
        <v>1781239587.3629177</v>
      </c>
      <c r="BX98">
        <f>SUM('Yearly Emission'!BU$115:'Yearly Emission'!BU128)</f>
        <v>815527879.99076557</v>
      </c>
      <c r="BY98">
        <f>SUM('Yearly Emission'!BV$115:'Yearly Emission'!BV128)</f>
        <v>6712118932.4820623</v>
      </c>
      <c r="BZ98">
        <f>SUM('Yearly Emission'!BW$115:'Yearly Emission'!BW128)</f>
        <v>826922715.37570238</v>
      </c>
      <c r="CA98">
        <f>SUM('Yearly Emission'!BX$115:'Yearly Emission'!BX128)</f>
        <v>1109102104.3472719</v>
      </c>
      <c r="CB98">
        <f>SUM('Yearly Emission'!BY$115:'Yearly Emission'!BY128)</f>
        <v>3103193285.7005353</v>
      </c>
      <c r="CC98">
        <f>SUM('Yearly Emission'!BZ$115:'Yearly Emission'!BZ128)</f>
        <v>15975387061.145666</v>
      </c>
      <c r="CD98">
        <f>SUM('Yearly Emission'!CA$115:'Yearly Emission'!CA128)</f>
        <v>3249966465.2881041</v>
      </c>
      <c r="CE98">
        <f>SUM('Yearly Emission'!CB$115:'Yearly Emission'!CB128)</f>
        <v>2942567957.8335228</v>
      </c>
      <c r="CF98">
        <f>SUM('Yearly Emission'!CC$115:'Yearly Emission'!CC128)</f>
        <v>515675081.65800321</v>
      </c>
      <c r="CG98">
        <f>SUM('Yearly Emission'!CD$115:'Yearly Emission'!CD128)</f>
        <v>1328398089.6586852</v>
      </c>
      <c r="CH98">
        <f>SUM('Yearly Emission'!CE$115:'Yearly Emission'!CE128)</f>
        <v>1796215130.478708</v>
      </c>
      <c r="CI98">
        <f>SUM('Yearly Emission'!CF$115:'Yearly Emission'!CF128)</f>
        <v>1318300010.7118177</v>
      </c>
      <c r="CJ98">
        <f>SUM('Yearly Emission'!CG$115:'Yearly Emission'!CG128)</f>
        <v>5599717235.7005405</v>
      </c>
      <c r="CM98">
        <f>SUM('Yearly Emission'!CJ$115:'Yearly Emission'!CJ128)</f>
        <v>28567</v>
      </c>
      <c r="CN98">
        <f>SUM('Yearly Emission'!CK$115:'Yearly Emission'!CK128)</f>
        <v>0</v>
      </c>
      <c r="CO98">
        <f>SUM('Yearly Emission'!CL$115:'Yearly Emission'!CL128)</f>
        <v>0</v>
      </c>
      <c r="CP98">
        <f>SUM('Yearly Emission'!CM$115:'Yearly Emission'!CM128)</f>
        <v>0</v>
      </c>
      <c r="CQ98">
        <f>SUM('Yearly Emission'!CN$115:'Yearly Emission'!CN128)</f>
        <v>0</v>
      </c>
      <c r="CR98">
        <f>SUM('Yearly Emission'!CO$115:'Yearly Emission'!CO128)</f>
        <v>0</v>
      </c>
      <c r="CS98">
        <f>SUM('Yearly Emission'!CP$115:'Yearly Emission'!CP128)</f>
        <v>0</v>
      </c>
      <c r="CT98">
        <f>SUM('Yearly Emission'!CQ$115:'Yearly Emission'!CQ128)</f>
        <v>0</v>
      </c>
      <c r="CU98">
        <f>SUM('Yearly Emission'!CR$115:'Yearly Emission'!CR128)</f>
        <v>0</v>
      </c>
      <c r="CV98">
        <f>SUM('Yearly Emission'!CS$115:'Yearly Emission'!CS128)</f>
        <v>0</v>
      </c>
      <c r="CW98">
        <f>SUM('Yearly Emission'!CT$115:'Yearly Emission'!CT128)</f>
        <v>0</v>
      </c>
      <c r="CX98">
        <f>SUM('Yearly Emission'!CU$115:'Yearly Emission'!CU128)</f>
        <v>0</v>
      </c>
      <c r="CY98">
        <f>SUM('Yearly Emission'!CV$115:'Yearly Emission'!CV128)</f>
        <v>0</v>
      </c>
      <c r="CZ98">
        <f>SUM('Yearly Emission'!CW$115:'Yearly Emission'!CW128)</f>
        <v>0</v>
      </c>
      <c r="DA98">
        <f>SUM('Yearly Emission'!CX$115:'Yearly Emission'!CX128)</f>
        <v>0</v>
      </c>
      <c r="DB98">
        <f>SUM('Yearly Emission'!CY$115:'Yearly Emission'!CY128)</f>
        <v>0</v>
      </c>
      <c r="DC98">
        <f>SUM('Yearly Emission'!CZ$115:'Yearly Emission'!CZ128)</f>
        <v>0</v>
      </c>
      <c r="DE98">
        <f>SUM('Yearly Emission'!DB$115:'Yearly Emission'!DB128)</f>
        <v>6833033954.3277187</v>
      </c>
      <c r="DF98">
        <f>SUM('Yearly Emission'!DC$115:'Yearly Emission'!DC128)</f>
        <v>2053586188.031076</v>
      </c>
      <c r="DG98">
        <f>SUM('Yearly Emission'!DD$115:'Yearly Emission'!DD128)</f>
        <v>572836556.30179906</v>
      </c>
      <c r="DH98">
        <f>SUM('Yearly Emission'!DE$115:'Yearly Emission'!DE128)</f>
        <v>347539494.00037903</v>
      </c>
      <c r="DI98">
        <f>SUM('Yearly Emission'!DF$115:'Yearly Emission'!DF128)</f>
        <v>3368198821.5001917</v>
      </c>
      <c r="DJ98">
        <f>SUM('Yearly Emission'!DG$115:'Yearly Emission'!DG128)</f>
        <v>315214590.31020802</v>
      </c>
      <c r="DK98">
        <f>SUM('Yearly Emission'!DH$115:'Yearly Emission'!DH128)</f>
        <v>333698943.52668065</v>
      </c>
      <c r="DL98">
        <f>SUM('Yearly Emission'!DI$115:'Yearly Emission'!DI128)</f>
        <v>1199601472.8241181</v>
      </c>
      <c r="DM98">
        <f>SUM('Yearly Emission'!DJ$115:'Yearly Emission'!DJ128)</f>
        <v>5856184703.5066423</v>
      </c>
      <c r="DN98">
        <f>SUM('Yearly Emission'!DK$115:'Yearly Emission'!DK128)</f>
        <v>944239019.62385762</v>
      </c>
      <c r="DO98">
        <f>SUM('Yearly Emission'!DL$115:'Yearly Emission'!DL128)</f>
        <v>1350882155.3944809</v>
      </c>
      <c r="DP98">
        <f>SUM('Yearly Emission'!DM$115:'Yearly Emission'!DM128)</f>
        <v>229901412.08906364</v>
      </c>
      <c r="DQ98">
        <f>SUM('Yearly Emission'!DN$115:'Yearly Emission'!DN128)</f>
        <v>507462284.28680182</v>
      </c>
      <c r="DR98">
        <f>SUM('Yearly Emission'!DO$115:'Yearly Emission'!DO128)</f>
        <v>503961338.9635151</v>
      </c>
      <c r="DS98">
        <f>SUM('Yearly Emission'!DP$115:'Yearly Emission'!DP128)</f>
        <v>425556083.63421214</v>
      </c>
      <c r="DT98">
        <f>SUM('Yearly Emission'!DQ$115:'Yearly Emission'!DQ128)</f>
        <v>1779808240.7306392</v>
      </c>
      <c r="DV98">
        <f>SUM('Yearly Emission'!DS$115:'Yearly Emission'!DS128)</f>
        <v>13329160331.226343</v>
      </c>
      <c r="DW98">
        <f>SUM('Yearly Emission'!DT$115:'Yearly Emission'!DT128)</f>
        <v>3856436166.0877032</v>
      </c>
      <c r="DX98">
        <f>SUM('Yearly Emission'!DU$115:'Yearly Emission'!DU128)</f>
        <v>715523361.15522122</v>
      </c>
      <c r="DY98">
        <f>SUM('Yearly Emission'!DV$115:'Yearly Emission'!DV128)</f>
        <v>663934716.65710461</v>
      </c>
      <c r="DZ98">
        <f>SUM('Yearly Emission'!DW$115:'Yearly Emission'!DW128)</f>
        <v>6593727668.9311543</v>
      </c>
      <c r="EA98">
        <f>SUM('Yearly Emission'!DX$115:'Yearly Emission'!DX128)</f>
        <v>630247557.09866333</v>
      </c>
      <c r="EB98">
        <f>SUM('Yearly Emission'!DY$115:'Yearly Emission'!DY128)</f>
        <v>652432420.80090225</v>
      </c>
      <c r="EC98">
        <f>SUM('Yearly Emission'!DZ$115:'Yearly Emission'!DZ128)</f>
        <v>2399202945.6482358</v>
      </c>
      <c r="ED98">
        <f>SUM('Yearly Emission'!EA$115:'Yearly Emission'!EA128)</f>
        <v>11712369407.013252</v>
      </c>
      <c r="EE98">
        <f>SUM('Yearly Emission'!EB$115:'Yearly Emission'!EB128)</f>
        <v>1888478039.2477107</v>
      </c>
      <c r="EF98">
        <f>SUM('Yearly Emission'!EC$115:'Yearly Emission'!EC128)</f>
        <v>2518724128.1917648</v>
      </c>
      <c r="EG98">
        <f>SUM('Yearly Emission'!ED$115:'Yearly Emission'!ED128)</f>
        <v>459709500.18114257</v>
      </c>
      <c r="EH98">
        <f>SUM('Yearly Emission'!EE$115:'Yearly Emission'!EE128)</f>
        <v>1014033358.8510344</v>
      </c>
      <c r="EI98">
        <f>SUM('Yearly Emission'!EF$115:'Yearly Emission'!EF128)</f>
        <v>817736241.25524676</v>
      </c>
      <c r="EJ98">
        <f>SUM('Yearly Emission'!EG$115:'Yearly Emission'!EG128)</f>
        <v>849329892.7607491</v>
      </c>
      <c r="EK98">
        <f>SUM('Yearly Emission'!EH$115:'Yearly Emission'!EH128)</f>
        <v>3445052161.8128605</v>
      </c>
      <c r="EM98">
        <f>SUM('Yearly Emission'!EJ$115:'Yearly Emission'!EJ128)</f>
        <v>14934372130.923021</v>
      </c>
      <c r="EN98">
        <f>SUM('Yearly Emission'!EK$115:'Yearly Emission'!EK128)</f>
        <v>3916490591.6842341</v>
      </c>
      <c r="EO98">
        <f>SUM('Yearly Emission'!EL$115:'Yearly Emission'!EL128)</f>
        <v>763094773.68421781</v>
      </c>
      <c r="EP98">
        <f>SUM('Yearly Emission'!EM$115:'Yearly Emission'!EM128)</f>
        <v>791467702.35884261</v>
      </c>
      <c r="EQ98">
        <f>SUM('Yearly Emission'!EN$115:'Yearly Emission'!EN128)</f>
        <v>8257995355.7668648</v>
      </c>
      <c r="ER98">
        <f>SUM('Yearly Emission'!EO$115:'Yearly Emission'!EO128)</f>
        <v>937148036.80768549</v>
      </c>
      <c r="ES98">
        <f>SUM('Yearly Emission'!EP$115:'Yearly Emission'!EP128)</f>
        <v>822599952.73608708</v>
      </c>
      <c r="ET98">
        <f>SUM('Yearly Emission'!EQ$115:'Yearly Emission'!EQ128)</f>
        <v>3075132081.1587272</v>
      </c>
      <c r="EU98">
        <f>SUM('Yearly Emission'!ER$115:'Yearly Emission'!ER128)</f>
        <v>15131802080.60833</v>
      </c>
      <c r="EV98">
        <f>SUM('Yearly Emission'!ES$115:'Yearly Emission'!ES128)</f>
        <v>2753805626.1988244</v>
      </c>
      <c r="EW98">
        <f>SUM('Yearly Emission'!ET$115:'Yearly Emission'!ET128)</f>
        <v>3071861431.3568249</v>
      </c>
      <c r="EX98">
        <f>SUM('Yearly Emission'!EU$115:'Yearly Emission'!EU128)</f>
        <v>671074517.78989339</v>
      </c>
      <c r="EY98">
        <f>SUM('Yearly Emission'!EV$115:'Yearly Emission'!EV128)</f>
        <v>1309724731.9499557</v>
      </c>
      <c r="EZ98">
        <f>SUM('Yearly Emission'!EW$115:'Yearly Emission'!EW128)</f>
        <v>994894540.74809813</v>
      </c>
      <c r="FA98">
        <f>SUM('Yearly Emission'!EX$115:'Yearly Emission'!EX128)</f>
        <v>1094052184.6813865</v>
      </c>
      <c r="FB98">
        <f>SUM('Yearly Emission'!EY$115:'Yearly Emission'!EY128)</f>
        <v>4222146751.7930903</v>
      </c>
      <c r="FD98">
        <f>SUM('Yearly Emission'!FA$115:'Yearly Emission'!FA128)</f>
        <v>15005920874.713425</v>
      </c>
      <c r="FE98">
        <f>SUM('Yearly Emission'!FB$115:'Yearly Emission'!FB128)</f>
        <v>3932211660.8546543</v>
      </c>
      <c r="FF98">
        <f>SUM('Yearly Emission'!FC$115:'Yearly Emission'!FC128)</f>
        <v>781548482.86210001</v>
      </c>
      <c r="FG98">
        <f>SUM('Yearly Emission'!FD$115:'Yearly Emission'!FD128)</f>
        <v>807412764.16289997</v>
      </c>
      <c r="FH98">
        <f>SUM('Yearly Emission'!FE$115:'Yearly Emission'!FE128)</f>
        <v>8689805641.7654285</v>
      </c>
      <c r="FI98">
        <f>SUM('Yearly Emission'!FF$115:'Yearly Emission'!FF128)</f>
        <v>1056044262.2629197</v>
      </c>
      <c r="FJ98">
        <f>SUM('Yearly Emission'!FG$115:'Yearly Emission'!FG128)</f>
        <v>826131345.23980141</v>
      </c>
      <c r="FK98">
        <f>SUM('Yearly Emission'!FH$115:'Yearly Emission'!FH128)</f>
        <v>3139465214.6832833</v>
      </c>
      <c r="FL98">
        <f>SUM('Yearly Emission'!FI$115:'Yearly Emission'!FI128)</f>
        <v>16117443455.126354</v>
      </c>
      <c r="FM98">
        <f>SUM('Yearly Emission'!FJ$115:'Yearly Emission'!FJ128)</f>
        <v>2806837158.9190917</v>
      </c>
      <c r="FN98">
        <f>SUM('Yearly Emission'!FK$115:'Yearly Emission'!FK128)</f>
        <v>3334603652.2165985</v>
      </c>
      <c r="FO98">
        <f>SUM('Yearly Emission'!FL$115:'Yearly Emission'!FL128)</f>
        <v>705292258.35219777</v>
      </c>
      <c r="FP98">
        <f>SUM('Yearly Emission'!FM$115:'Yearly Emission'!FM128)</f>
        <v>1321128289.0107667</v>
      </c>
      <c r="FQ98">
        <f>SUM('Yearly Emission'!FN$115:'Yearly Emission'!FN128)</f>
        <v>1101446316.009213</v>
      </c>
      <c r="FR98">
        <f>SUM('Yearly Emission'!FO$115:'Yearly Emission'!FO128)</f>
        <v>1167043358.8485656</v>
      </c>
      <c r="FS98">
        <f>SUM('Yearly Emission'!FP$115:'Yearly Emission'!FP128)</f>
        <v>4682366107.1823215</v>
      </c>
      <c r="FV98">
        <f>SUM('Yearly Emission'!FS$115:'Yearly Emission'!FS128)</f>
        <v>28567</v>
      </c>
      <c r="FW98">
        <f>SUM('Yearly Emission'!FT$115:'Yearly Emission'!FT128)</f>
        <v>0</v>
      </c>
      <c r="FX98">
        <f>SUM('Yearly Emission'!FU$115:'Yearly Emission'!FU128)</f>
        <v>0</v>
      </c>
      <c r="FY98">
        <f>SUM('Yearly Emission'!FV$115:'Yearly Emission'!FV128)</f>
        <v>0</v>
      </c>
      <c r="FZ98">
        <f>SUM('Yearly Emission'!FW$115:'Yearly Emission'!FW128)</f>
        <v>0</v>
      </c>
      <c r="GA98">
        <f>SUM('Yearly Emission'!FX$115:'Yearly Emission'!FX128)</f>
        <v>0</v>
      </c>
      <c r="GB98">
        <f>SUM('Yearly Emission'!FY$115:'Yearly Emission'!FY128)</f>
        <v>0</v>
      </c>
      <c r="GC98">
        <f>SUM('Yearly Emission'!FZ$115:'Yearly Emission'!FZ128)</f>
        <v>0</v>
      </c>
      <c r="GD98">
        <f>SUM('Yearly Emission'!GA$115:'Yearly Emission'!GA128)</f>
        <v>0</v>
      </c>
      <c r="GE98">
        <f>SUM('Yearly Emission'!GB$115:'Yearly Emission'!GB128)</f>
        <v>0</v>
      </c>
      <c r="GF98">
        <f>SUM('Yearly Emission'!GC$115:'Yearly Emission'!GC128)</f>
        <v>0</v>
      </c>
      <c r="GG98">
        <f>SUM('Yearly Emission'!GD$115:'Yearly Emission'!GD128)</f>
        <v>0</v>
      </c>
      <c r="GH98">
        <f>SUM('Yearly Emission'!GE$115:'Yearly Emission'!GE128)</f>
        <v>0</v>
      </c>
      <c r="GI98">
        <f>SUM('Yearly Emission'!GF$115:'Yearly Emission'!GF128)</f>
        <v>0</v>
      </c>
      <c r="GJ98">
        <f>SUM('Yearly Emission'!GG$115:'Yearly Emission'!GG128)</f>
        <v>0</v>
      </c>
      <c r="GK98">
        <f>SUM('Yearly Emission'!GH$115:'Yearly Emission'!GH128)</f>
        <v>0</v>
      </c>
      <c r="GL98">
        <f>SUM('Yearly Emission'!GI$115:'Yearly Emission'!GI128)</f>
        <v>0</v>
      </c>
      <c r="GN98">
        <f>SUM('Yearly Emission'!GK$115:'Yearly Emission'!GK128)</f>
        <v>4086526840.1421189</v>
      </c>
      <c r="GO98">
        <f>SUM('Yearly Emission'!GL$115:'Yearly Emission'!GL128)</f>
        <v>2039286389.3148003</v>
      </c>
      <c r="GP98">
        <f>SUM('Yearly Emission'!GM$115:'Yearly Emission'!GM128)</f>
        <v>649835765.67035747</v>
      </c>
      <c r="GQ98">
        <f>SUM('Yearly Emission'!GN$115:'Yearly Emission'!GN128)</f>
        <v>332132928.16246021</v>
      </c>
      <c r="GR98">
        <f>SUM('Yearly Emission'!GO$115:'Yearly Emission'!GO128)</f>
        <v>2865735031.3019652</v>
      </c>
      <c r="GS98">
        <f>SUM('Yearly Emission'!GP$115:'Yearly Emission'!GP128)</f>
        <v>281365944.30442911</v>
      </c>
      <c r="GT98">
        <f>SUM('Yearly Emission'!GQ$115:'Yearly Emission'!GQ128)</f>
        <v>355727657.74919564</v>
      </c>
      <c r="GU98">
        <f>SUM('Yearly Emission'!GR$115:'Yearly Emission'!GR128)</f>
        <v>1785653764.1583016</v>
      </c>
      <c r="GV98">
        <f>SUM('Yearly Emission'!GS$115:'Yearly Emission'!GS128)</f>
        <v>6138855777.379715</v>
      </c>
      <c r="GW98">
        <f>SUM('Yearly Emission'!GT$115:'Yearly Emission'!GT128)</f>
        <v>1055675914.8351609</v>
      </c>
      <c r="GX98">
        <f>SUM('Yearly Emission'!GU$115:'Yearly Emission'!GU128)</f>
        <v>855715992.75903249</v>
      </c>
      <c r="GY98">
        <f>SUM('Yearly Emission'!GV$115:'Yearly Emission'!GV128)</f>
        <v>313178240.01306027</v>
      </c>
      <c r="GZ98">
        <f>SUM('Yearly Emission'!GW$115:'Yearly Emission'!GW128)</f>
        <v>414359378.41740531</v>
      </c>
      <c r="HA98">
        <f>SUM('Yearly Emission'!GX$115:'Yearly Emission'!GX128)</f>
        <v>591722873.50923419</v>
      </c>
      <c r="HB98">
        <f>SUM('Yearly Emission'!GY$115:'Yearly Emission'!GY128)</f>
        <v>394368041.11504406</v>
      </c>
      <c r="HC98">
        <f>SUM('Yearly Emission'!GZ$115:'Yearly Emission'!GZ128)</f>
        <v>2752449692.9911032</v>
      </c>
      <c r="HE98">
        <f>SUM('Yearly Emission'!HB$115:'Yearly Emission'!HB128)</f>
        <v>5915693335.0441675</v>
      </c>
      <c r="HF98">
        <f>SUM('Yearly Emission'!HC$115:'Yearly Emission'!HC128)</f>
        <v>4073919827.2581816</v>
      </c>
      <c r="HG98">
        <f>SUM('Yearly Emission'!HD$115:'Yearly Emission'!HD128)</f>
        <v>1149493230.6364768</v>
      </c>
      <c r="HH98">
        <f>SUM('Yearly Emission'!HE$115:'Yearly Emission'!HE128)</f>
        <v>652549410.01036274</v>
      </c>
      <c r="HI98">
        <f>SUM('Yearly Emission'!HF$115:'Yearly Emission'!HF128)</f>
        <v>5724648558.0995398</v>
      </c>
      <c r="HJ98">
        <f>SUM('Yearly Emission'!HG$115:'Yearly Emission'!HG128)</f>
        <v>562576838.7624048</v>
      </c>
      <c r="HK98">
        <f>SUM('Yearly Emission'!HH$115:'Yearly Emission'!HH128)</f>
        <v>711455315.49839032</v>
      </c>
      <c r="HL98">
        <f>SUM('Yearly Emission'!HI$115:'Yearly Emission'!HI128)</f>
        <v>3569616062.9772387</v>
      </c>
      <c r="HM98">
        <f>SUM('Yearly Emission'!HJ$115:'Yearly Emission'!HJ128)</f>
        <v>12277711554.759428</v>
      </c>
      <c r="HN98">
        <f>SUM('Yearly Emission'!HK$115:'Yearly Emission'!HK128)</f>
        <v>2111351829.6703248</v>
      </c>
      <c r="HO98">
        <f>SUM('Yearly Emission'!HL$115:'Yearly Emission'!HL128)</f>
        <v>1183996304.6830351</v>
      </c>
      <c r="HP98">
        <f>SUM('Yearly Emission'!HM$115:'Yearly Emission'!HM128)</f>
        <v>626337954.11286747</v>
      </c>
      <c r="HQ98">
        <f>SUM('Yearly Emission'!HN$115:'Yearly Emission'!HN128)</f>
        <v>828718756.8348105</v>
      </c>
      <c r="HR98">
        <f>SUM('Yearly Emission'!HO$115:'Yearly Emission'!HO128)</f>
        <v>1180809370.4040587</v>
      </c>
      <c r="HS98">
        <f>SUM('Yearly Emission'!HP$115:'Yearly Emission'!HP128)</f>
        <v>788701117.26468146</v>
      </c>
      <c r="HT98">
        <f>SUM('Yearly Emission'!HQ$115:'Yearly Emission'!HQ128)</f>
        <v>5504899385.982213</v>
      </c>
      <c r="HV98">
        <f>SUM('Yearly Emission'!HS$115:'Yearly Emission'!HS128)</f>
        <v>6599682571.8794031</v>
      </c>
      <c r="HW98">
        <f>SUM('Yearly Emission'!HT$115:'Yearly Emission'!HT128)</f>
        <v>4906052882.9196863</v>
      </c>
      <c r="HX98">
        <f>SUM('Yearly Emission'!HU$115:'Yearly Emission'!HU128)</f>
        <v>1155882285.8483369</v>
      </c>
      <c r="HY98">
        <f>SUM('Yearly Emission'!HV$115:'Yearly Emission'!HV128)</f>
        <v>673677165.11425936</v>
      </c>
      <c r="HZ98">
        <f>SUM('Yearly Emission'!HW$115:'Yearly Emission'!HW128)</f>
        <v>7492490693.6183786</v>
      </c>
      <c r="IA98">
        <f>SUM('Yearly Emission'!HX$115:'Yearly Emission'!HX128)</f>
        <v>842859165.26514339</v>
      </c>
      <c r="IB98">
        <f>SUM('Yearly Emission'!HY$115:'Yearly Emission'!HY128)</f>
        <v>1031622290.7256768</v>
      </c>
      <c r="IC98">
        <f>SUM('Yearly Emission'!HZ$115:'Yearly Emission'!HZ128)</f>
        <v>4069342985.6711946</v>
      </c>
      <c r="ID98">
        <f>SUM('Yearly Emission'!IA$115:'Yearly Emission'!IA128)</f>
        <v>14997014586.091972</v>
      </c>
      <c r="IE98">
        <f>SUM('Yearly Emission'!IB$115:'Yearly Emission'!IB128)</f>
        <v>3012416556.344759</v>
      </c>
      <c r="IF98">
        <f>SUM('Yearly Emission'!IC$115:'Yearly Emission'!IC128)</f>
        <v>1252959392.4270346</v>
      </c>
      <c r="IG98">
        <f>SUM('Yearly Emission'!ID$115:'Yearly Emission'!ID128)</f>
        <v>937532123.35409784</v>
      </c>
      <c r="IH98">
        <f>SUM('Yearly Emission'!IE$115:'Yearly Emission'!IE128)</f>
        <v>1192609849.9720464</v>
      </c>
      <c r="II98">
        <f>SUM('Yearly Emission'!IF$115:'Yearly Emission'!IF128)</f>
        <v>1387128439.0877917</v>
      </c>
      <c r="IJ98">
        <f>SUM('Yearly Emission'!IG$115:'Yearly Emission'!IG128)</f>
        <v>1000377875.4145093</v>
      </c>
      <c r="IK98">
        <f>SUM('Yearly Emission'!IH$115:'Yearly Emission'!IH128)</f>
        <v>8025053698.7675858</v>
      </c>
      <c r="IM98">
        <f>SUM('Yearly Emission'!IJ$115:'Yearly Emission'!IJ128)</f>
        <v>6937965615.921608</v>
      </c>
      <c r="IN98">
        <f>SUM('Yearly Emission'!IK$115:'Yearly Emission'!IK128)</f>
        <v>4992312434.7235565</v>
      </c>
      <c r="IO98">
        <f>SUM('Yearly Emission'!IL$115:'Yearly Emission'!IL128)</f>
        <v>1162231036.954109</v>
      </c>
      <c r="IP98">
        <f>SUM('Yearly Emission'!IM$115:'Yearly Emission'!IM128)</f>
        <v>676741606.07879782</v>
      </c>
      <c r="IQ98">
        <f>SUM('Yearly Emission'!IN$115:'Yearly Emission'!IN128)</f>
        <v>7683258183.3705254</v>
      </c>
      <c r="IR98">
        <f>SUM('Yearly Emission'!IO$115:'Yearly Emission'!IO128)</f>
        <v>1016071104.0779902</v>
      </c>
      <c r="IS98">
        <f>SUM('Yearly Emission'!IP$115:'Yearly Emission'!IP128)</f>
        <v>1033139319.1513767</v>
      </c>
      <c r="IT98">
        <f>SUM('Yearly Emission'!IQ$115:'Yearly Emission'!IQ128)</f>
        <v>4128476808.8642907</v>
      </c>
      <c r="IU98">
        <f>SUM('Yearly Emission'!IR$115:'Yearly Emission'!IR128)</f>
        <v>15417149694.6306</v>
      </c>
      <c r="IV98">
        <f>SUM('Yearly Emission'!IS$115:'Yearly Emission'!IS128)</f>
        <v>3101432990.65486</v>
      </c>
      <c r="IW98">
        <f>SUM('Yearly Emission'!IT$115:'Yearly Emission'!IT128)</f>
        <v>1259819476.179291</v>
      </c>
      <c r="IX98">
        <f>SUM('Yearly Emission'!IU$115:'Yearly Emission'!IU128)</f>
        <v>1033280173.8255163</v>
      </c>
      <c r="IY98">
        <f>SUM('Yearly Emission'!IV$115:'Yearly Emission'!IV128)</f>
        <v>1225788406.9238641</v>
      </c>
      <c r="IZ98">
        <f>SUM('Yearly Emission'!IW$115:'Yearly Emission'!IW128)</f>
        <v>1459921652.0734441</v>
      </c>
      <c r="JA98">
        <f>SUM('Yearly Emission'!IX$115:'Yearly Emission'!IX128)</f>
        <v>1062062798.5709574</v>
      </c>
      <c r="JB98">
        <f>SUM('Yearly Emission'!IY$115:'Yearly Emission'!IY128)</f>
        <v>8220193473.8667545</v>
      </c>
    </row>
    <row r="99" spans="1:262" x14ac:dyDescent="0.25">
      <c r="D99">
        <v>2048</v>
      </c>
      <c r="E99">
        <f>SUM('Yearly Emission'!B$115:'Yearly Emission'!B129)</f>
        <v>0</v>
      </c>
      <c r="F99">
        <f>SUM('Yearly Emission'!C$115:'Yearly Emission'!C129)</f>
        <v>0</v>
      </c>
      <c r="G99">
        <f>SUM('Yearly Emission'!D$115:'Yearly Emission'!D129)</f>
        <v>0</v>
      </c>
      <c r="H99">
        <f>SUM('Yearly Emission'!E$115:'Yearly Emission'!E129)</f>
        <v>0</v>
      </c>
      <c r="I99">
        <f>SUM('Yearly Emission'!F$115:'Yearly Emission'!F129)</f>
        <v>0</v>
      </c>
      <c r="J99">
        <f>SUM('Yearly Emission'!G$115:'Yearly Emission'!G129)</f>
        <v>0</v>
      </c>
      <c r="K99">
        <f>SUM('Yearly Emission'!H$115:'Yearly Emission'!H129)</f>
        <v>0</v>
      </c>
      <c r="L99">
        <f>SUM('Yearly Emission'!I$115:'Yearly Emission'!I129)</f>
        <v>0</v>
      </c>
      <c r="M99">
        <f>SUM('Yearly Emission'!J$115:'Yearly Emission'!J129)</f>
        <v>0</v>
      </c>
      <c r="N99">
        <f>SUM('Yearly Emission'!K$115:'Yearly Emission'!K129)</f>
        <v>0</v>
      </c>
      <c r="O99">
        <f>SUM('Yearly Emission'!L$115:'Yearly Emission'!L129)</f>
        <v>0</v>
      </c>
      <c r="P99">
        <f>SUM('Yearly Emission'!M$115:'Yearly Emission'!M129)</f>
        <v>0</v>
      </c>
      <c r="Q99">
        <f>SUM('Yearly Emission'!N$115:'Yearly Emission'!N129)</f>
        <v>0</v>
      </c>
      <c r="R99">
        <f>SUM('Yearly Emission'!O$115:'Yearly Emission'!O129)</f>
        <v>0</v>
      </c>
      <c r="S99">
        <f>SUM('Yearly Emission'!P$115:'Yearly Emission'!P129)</f>
        <v>0</v>
      </c>
      <c r="T99">
        <f>SUM('Yearly Emission'!Q$115:'Yearly Emission'!Q129)</f>
        <v>0</v>
      </c>
      <c r="V99">
        <f>SUM('Yearly Emission'!S$115:'Yearly Emission'!S129)</f>
        <v>3150212229.0695572</v>
      </c>
      <c r="W99">
        <f>SUM('Yearly Emission'!T$115:'Yearly Emission'!T129)</f>
        <v>2523138104.3618326</v>
      </c>
      <c r="X99">
        <f>SUM('Yearly Emission'!U$115:'Yearly Emission'!U129)</f>
        <v>790180529.16015577</v>
      </c>
      <c r="Y99">
        <f>SUM('Yearly Emission'!V$115:'Yearly Emission'!V129)</f>
        <v>370108586.4810217</v>
      </c>
      <c r="Z99">
        <f>SUM('Yearly Emission'!W$115:'Yearly Emission'!W129)</f>
        <v>3724876568.48984</v>
      </c>
      <c r="AA99">
        <f>SUM('Yearly Emission'!X$115:'Yearly Emission'!X129)</f>
        <v>265651016.40693867</v>
      </c>
      <c r="AB99">
        <f>SUM('Yearly Emission'!Y$115:'Yearly Emission'!Y129)</f>
        <v>422129558.55173779</v>
      </c>
      <c r="AC99">
        <f>SUM('Yearly Emission'!Z$115:'Yearly Emission'!Z129)</f>
        <v>1184963322.7111688</v>
      </c>
      <c r="AD99">
        <f>SUM('Yearly Emission'!AA$115:'Yearly Emission'!AA129)</f>
        <v>5849796467.7700071</v>
      </c>
      <c r="AE99">
        <f>SUM('Yearly Emission'!AB$115:'Yearly Emission'!AB129)</f>
        <v>1124028047.3625584</v>
      </c>
      <c r="AF99">
        <f>SUM('Yearly Emission'!AC$115:'Yearly Emission'!AC129)</f>
        <v>1124300477.0085125</v>
      </c>
      <c r="AG99">
        <f>SUM('Yearly Emission'!AD$115:'Yearly Emission'!AD129)</f>
        <v>190803347.97203982</v>
      </c>
      <c r="AH99">
        <f>SUM('Yearly Emission'!AE$115:'Yearly Emission'!AE129)</f>
        <v>495672897.46515703</v>
      </c>
      <c r="AI99">
        <f>SUM('Yearly Emission'!AF$115:'Yearly Emission'!AF129)</f>
        <v>606733961.24490058</v>
      </c>
      <c r="AJ99">
        <f>SUM('Yearly Emission'!AG$115:'Yearly Emission'!AG129)</f>
        <v>429638356.29466546</v>
      </c>
      <c r="AK99">
        <f>SUM('Yearly Emission'!AH$115:'Yearly Emission'!AH129)</f>
        <v>2073978365.7656276</v>
      </c>
      <c r="AM99">
        <f>SUM('Yearly Emission'!AJ$115:'Yearly Emission'!AJ129)</f>
        <v>3869949603.4559731</v>
      </c>
      <c r="AN99">
        <f>SUM('Yearly Emission'!AK$115:'Yearly Emission'!AK129)</f>
        <v>5046218664.3881207</v>
      </c>
      <c r="AO99">
        <f>SUM('Yearly Emission'!AL$115:'Yearly Emission'!AL129)</f>
        <v>1572014002.9790337</v>
      </c>
      <c r="AP99">
        <f>SUM('Yearly Emission'!AM$115:'Yearly Emission'!AM129)</f>
        <v>737848422.37238479</v>
      </c>
      <c r="AQ99">
        <f>SUM('Yearly Emission'!AN$115:'Yearly Emission'!AN129)</f>
        <v>5796588788.9188967</v>
      </c>
      <c r="AR99">
        <f>SUM('Yearly Emission'!AO$115:'Yearly Emission'!AO129)</f>
        <v>531302032.8138777</v>
      </c>
      <c r="AS99">
        <f>SUM('Yearly Emission'!AP$115:'Yearly Emission'!AP129)</f>
        <v>843031030.54775894</v>
      </c>
      <c r="AT99">
        <f>SUM('Yearly Emission'!AQ$115:'Yearly Emission'!AQ129)</f>
        <v>2368653750.3341947</v>
      </c>
      <c r="AU99">
        <f>SUM('Yearly Emission'!AR$115:'Yearly Emission'!AR129)</f>
        <v>11431372516.077497</v>
      </c>
      <c r="AV99">
        <f>SUM('Yearly Emission'!AS$115:'Yearly Emission'!AS129)</f>
        <v>2248056094.725112</v>
      </c>
      <c r="AW99">
        <f>SUM('Yearly Emission'!AT$115:'Yearly Emission'!AT129)</f>
        <v>2248600954.0170207</v>
      </c>
      <c r="AX99">
        <f>SUM('Yearly Emission'!AU$115:'Yearly Emission'!AU129)</f>
        <v>381499408.9581356</v>
      </c>
      <c r="AY99">
        <f>SUM('Yearly Emission'!AV$115:'Yearly Emission'!AV129)</f>
        <v>991308173.33977652</v>
      </c>
      <c r="AZ99">
        <f>SUM('Yearly Emission'!AW$115:'Yearly Emission'!AW129)</f>
        <v>1213467922.4898024</v>
      </c>
      <c r="BA99">
        <f>SUM('Yearly Emission'!AX$115:'Yearly Emission'!AX129)</f>
        <v>859276712.58933163</v>
      </c>
      <c r="BB99">
        <f>SUM('Yearly Emission'!AY$115:'Yearly Emission'!AY129)</f>
        <v>4147841567.1808619</v>
      </c>
      <c r="BD99">
        <f>SUM('Yearly Emission'!BA$115:'Yearly Emission'!BA129)</f>
        <v>4350959258.244379</v>
      </c>
      <c r="BE99">
        <f>SUM('Yearly Emission'!BB$115:'Yearly Emission'!BB129)</f>
        <v>6527712316.2680702</v>
      </c>
      <c r="BF99">
        <f>SUM('Yearly Emission'!BC$115:'Yearly Emission'!BC129)</f>
        <v>1889418955.5327721</v>
      </c>
      <c r="BG99">
        <f>SUM('Yearly Emission'!BD$115:'Yearly Emission'!BD129)</f>
        <v>823970747.73138571</v>
      </c>
      <c r="BH99">
        <f>SUM('Yearly Emission'!BE$115:'Yearly Emission'!BE129)</f>
        <v>6878781440.5893593</v>
      </c>
      <c r="BI99">
        <f>SUM('Yearly Emission'!BF$115:'Yearly Emission'!BF129)</f>
        <v>796939786.58339703</v>
      </c>
      <c r="BJ99">
        <f>SUM('Yearly Emission'!BG$115:'Yearly Emission'!BG129)</f>
        <v>1250861683.1931763</v>
      </c>
      <c r="BK99">
        <f>SUM('Yearly Emission'!BH$115:'Yearly Emission'!BH129)</f>
        <v>3171486546.8795028</v>
      </c>
      <c r="BL99">
        <f>SUM('Yearly Emission'!BI$115:'Yearly Emission'!BI129)</f>
        <v>14956791836.105515</v>
      </c>
      <c r="BM99">
        <f>SUM('Yearly Emission'!BJ$115:'Yearly Emission'!BJ129)</f>
        <v>3368403117.3930211</v>
      </c>
      <c r="BN99">
        <f>SUM('Yearly Emission'!BK$115:'Yearly Emission'!BK129)</f>
        <v>3073330964.6425657</v>
      </c>
      <c r="BO99">
        <f>SUM('Yearly Emission'!BL$115:'Yearly Emission'!BL129)</f>
        <v>565441997.65666592</v>
      </c>
      <c r="BP99">
        <f>SUM('Yearly Emission'!BM$115:'Yearly Emission'!BM129)</f>
        <v>1286881420.6940286</v>
      </c>
      <c r="BQ99">
        <f>SUM('Yearly Emission'!BN$115:'Yearly Emission'!BN129)</f>
        <v>1656608456.6998386</v>
      </c>
      <c r="BR99">
        <f>SUM('Yearly Emission'!BO$115:'Yearly Emission'!BO129)</f>
        <v>1281525267.7464027</v>
      </c>
      <c r="BS99">
        <f>SUM('Yearly Emission'!BP$115:'Yearly Emission'!BP129)</f>
        <v>5327420567.9511709</v>
      </c>
      <c r="BU99">
        <f>SUM('Yearly Emission'!BR$115:'Yearly Emission'!BR129)</f>
        <v>4672286833.3668623</v>
      </c>
      <c r="BV99">
        <f>SUM('Yearly Emission'!BS$115:'Yearly Emission'!BS129)</f>
        <v>6713156102.3466835</v>
      </c>
      <c r="BW99">
        <f>SUM('Yearly Emission'!BT$115:'Yearly Emission'!BT129)</f>
        <v>1896815759.9067087</v>
      </c>
      <c r="BX99">
        <f>SUM('Yearly Emission'!BU$115:'Yearly Emission'!BU129)</f>
        <v>846275769.89353478</v>
      </c>
      <c r="BY99">
        <f>SUM('Yearly Emission'!BV$115:'Yearly Emission'!BV129)</f>
        <v>7445950036.727993</v>
      </c>
      <c r="BZ99">
        <f>SUM('Yearly Emission'!BW$115:'Yearly Emission'!BW129)</f>
        <v>902696555.59562635</v>
      </c>
      <c r="CA99">
        <f>SUM('Yearly Emission'!BX$115:'Yearly Emission'!BX129)</f>
        <v>1258384430.8957517</v>
      </c>
      <c r="CB99">
        <f>SUM('Yearly Emission'!BY$115:'Yearly Emission'!BY129)</f>
        <v>3301028582.6523495</v>
      </c>
      <c r="CC99">
        <f>SUM('Yearly Emission'!BZ$115:'Yearly Emission'!BZ129)</f>
        <v>15975387061.145666</v>
      </c>
      <c r="CD99">
        <f>SUM('Yearly Emission'!CA$115:'Yearly Emission'!CA129)</f>
        <v>3652798150.1177158</v>
      </c>
      <c r="CE99">
        <f>SUM('Yearly Emission'!CB$115:'Yearly Emission'!CB129)</f>
        <v>3302574264.8331833</v>
      </c>
      <c r="CF99">
        <f>SUM('Yearly Emission'!CC$115:'Yearly Emission'!CC129)</f>
        <v>584467299.08304513</v>
      </c>
      <c r="CG99">
        <f>SUM('Yearly Emission'!CD$115:'Yearly Emission'!CD129)</f>
        <v>1388072145.2776966</v>
      </c>
      <c r="CH99">
        <f>SUM('Yearly Emission'!CE$115:'Yearly Emission'!CE129)</f>
        <v>1855166236.4912884</v>
      </c>
      <c r="CI99">
        <f>SUM('Yearly Emission'!CF$115:'Yearly Emission'!CF129)</f>
        <v>1391297890.5079463</v>
      </c>
      <c r="CJ99">
        <f>SUM('Yearly Emission'!CG$115:'Yearly Emission'!CG129)</f>
        <v>5841795805.6806459</v>
      </c>
      <c r="CM99">
        <f>SUM('Yearly Emission'!CJ$115:'Yearly Emission'!CJ129)</f>
        <v>30615</v>
      </c>
      <c r="CN99">
        <f>SUM('Yearly Emission'!CK$115:'Yearly Emission'!CK129)</f>
        <v>0</v>
      </c>
      <c r="CO99">
        <f>SUM('Yearly Emission'!CL$115:'Yearly Emission'!CL129)</f>
        <v>0</v>
      </c>
      <c r="CP99">
        <f>SUM('Yearly Emission'!CM$115:'Yearly Emission'!CM129)</f>
        <v>0</v>
      </c>
      <c r="CQ99">
        <f>SUM('Yearly Emission'!CN$115:'Yearly Emission'!CN129)</f>
        <v>0</v>
      </c>
      <c r="CR99">
        <f>SUM('Yearly Emission'!CO$115:'Yearly Emission'!CO129)</f>
        <v>0</v>
      </c>
      <c r="CS99">
        <f>SUM('Yearly Emission'!CP$115:'Yearly Emission'!CP129)</f>
        <v>0</v>
      </c>
      <c r="CT99">
        <f>SUM('Yearly Emission'!CQ$115:'Yearly Emission'!CQ129)</f>
        <v>0</v>
      </c>
      <c r="CU99">
        <f>SUM('Yearly Emission'!CR$115:'Yearly Emission'!CR129)</f>
        <v>0</v>
      </c>
      <c r="CV99">
        <f>SUM('Yearly Emission'!CS$115:'Yearly Emission'!CS129)</f>
        <v>0</v>
      </c>
      <c r="CW99">
        <f>SUM('Yearly Emission'!CT$115:'Yearly Emission'!CT129)</f>
        <v>0</v>
      </c>
      <c r="CX99">
        <f>SUM('Yearly Emission'!CU$115:'Yearly Emission'!CU129)</f>
        <v>0</v>
      </c>
      <c r="CY99">
        <f>SUM('Yearly Emission'!CV$115:'Yearly Emission'!CV129)</f>
        <v>0</v>
      </c>
      <c r="CZ99">
        <f>SUM('Yearly Emission'!CW$115:'Yearly Emission'!CW129)</f>
        <v>0</v>
      </c>
      <c r="DA99">
        <f>SUM('Yearly Emission'!CX$115:'Yearly Emission'!CX129)</f>
        <v>0</v>
      </c>
      <c r="DB99">
        <f>SUM('Yearly Emission'!CY$115:'Yearly Emission'!CY129)</f>
        <v>0</v>
      </c>
      <c r="DC99">
        <f>SUM('Yearly Emission'!CZ$115:'Yearly Emission'!CZ129)</f>
        <v>0</v>
      </c>
      <c r="DE99">
        <f>SUM('Yearly Emission'!DB$115:'Yearly Emission'!DB129)</f>
        <v>7036306756.8599758</v>
      </c>
      <c r="DF99">
        <f>SUM('Yearly Emission'!DC$115:'Yearly Emission'!DC129)</f>
        <v>2122072545.2933476</v>
      </c>
      <c r="DG99">
        <f>SUM('Yearly Emission'!DD$115:'Yearly Emission'!DD129)</f>
        <v>593133087.88994563</v>
      </c>
      <c r="DH99">
        <f>SUM('Yearly Emission'!DE$115:'Yearly Emission'!DE129)</f>
        <v>370241766.90860778</v>
      </c>
      <c r="DI99">
        <f>SUM('Yearly Emission'!DF$115:'Yearly Emission'!DF129)</f>
        <v>3559301661.1406598</v>
      </c>
      <c r="DJ99">
        <f>SUM('Yearly Emission'!DG$115:'Yearly Emission'!DG129)</f>
        <v>338359196.16030914</v>
      </c>
      <c r="DK99">
        <f>SUM('Yearly Emission'!DH$115:'Yearly Emission'!DH129)</f>
        <v>350311944.73416001</v>
      </c>
      <c r="DL99">
        <f>SUM('Yearly Emission'!DI$115:'Yearly Emission'!DI129)</f>
        <v>1229868371.9021864</v>
      </c>
      <c r="DM99">
        <f>SUM('Yearly Emission'!DJ$115:'Yearly Emission'!DJ129)</f>
        <v>5971223093.9192715</v>
      </c>
      <c r="DN99">
        <f>SUM('Yearly Emission'!DK$115:'Yearly Emission'!DK129)</f>
        <v>1006915613.146889</v>
      </c>
      <c r="DO99">
        <f>SUM('Yearly Emission'!DL$115:'Yearly Emission'!DL129)</f>
        <v>1380811066.4943538</v>
      </c>
      <c r="DP99">
        <f>SUM('Yearly Emission'!DM$115:'Yearly Emission'!DM129)</f>
        <v>251089434.37121651</v>
      </c>
      <c r="DQ99">
        <f>SUM('Yearly Emission'!DN$115:'Yearly Emission'!DN129)</f>
        <v>529281319.82522935</v>
      </c>
      <c r="DR99">
        <f>SUM('Yearly Emission'!DO$115:'Yearly Emission'!DO129)</f>
        <v>540721001.67510533</v>
      </c>
      <c r="DS99">
        <f>SUM('Yearly Emission'!DP$115:'Yearly Emission'!DP129)</f>
        <v>440617876.64085764</v>
      </c>
      <c r="DT99">
        <f>SUM('Yearly Emission'!DQ$115:'Yearly Emission'!DQ129)</f>
        <v>1857419305.5943336</v>
      </c>
      <c r="DV99">
        <f>SUM('Yearly Emission'!DS$115:'Yearly Emission'!DS129)</f>
        <v>13735545527.030132</v>
      </c>
      <c r="DW99">
        <f>SUM('Yearly Emission'!DT$115:'Yearly Emission'!DT129)</f>
        <v>4085491117.6202826</v>
      </c>
      <c r="DX99">
        <f>SUM('Yearly Emission'!DU$115:'Yearly Emission'!DU129)</f>
        <v>812271674.14627016</v>
      </c>
      <c r="DY99">
        <f>SUM('Yearly Emission'!DV$115:'Yearly Emission'!DV129)</f>
        <v>709319321.59240496</v>
      </c>
      <c r="DZ99">
        <f>SUM('Yearly Emission'!DW$115:'Yearly Emission'!DW129)</f>
        <v>6975849122.9563608</v>
      </c>
      <c r="EA99">
        <f>SUM('Yearly Emission'!DX$115:'Yearly Emission'!DX129)</f>
        <v>676536563.46686125</v>
      </c>
      <c r="EB99">
        <f>SUM('Yearly Emission'!DY$115:'Yearly Emission'!DY129)</f>
        <v>685647079.14801884</v>
      </c>
      <c r="EC99">
        <f>SUM('Yearly Emission'!DZ$115:'Yearly Emission'!DZ129)</f>
        <v>2459736743.8043723</v>
      </c>
      <c r="ED99">
        <f>SUM('Yearly Emission'!EA$115:'Yearly Emission'!EA129)</f>
        <v>11942446187.838511</v>
      </c>
      <c r="EE99">
        <f>SUM('Yearly Emission'!EB$115:'Yearly Emission'!EB129)</f>
        <v>2013831226.2937727</v>
      </c>
      <c r="EF99">
        <f>SUM('Yearly Emission'!EC$115:'Yearly Emission'!EC129)</f>
        <v>2615836739.1535435</v>
      </c>
      <c r="EG99">
        <f>SUM('Yearly Emission'!ED$115:'Yearly Emission'!ED129)</f>
        <v>502085486.91692626</v>
      </c>
      <c r="EH99">
        <f>SUM('Yearly Emission'!EE$115:'Yearly Emission'!EE129)</f>
        <v>1057670634.2296208</v>
      </c>
      <c r="EI99">
        <f>SUM('Yearly Emission'!EF$115:'Yearly Emission'!EF129)</f>
        <v>864842273.13769531</v>
      </c>
      <c r="EJ99">
        <f>SUM('Yearly Emission'!EG$115:'Yearly Emission'!EG129)</f>
        <v>879452417.46160781</v>
      </c>
      <c r="EK99">
        <f>SUM('Yearly Emission'!EH$115:'Yearly Emission'!EH129)</f>
        <v>3654861189.998148</v>
      </c>
      <c r="EM99">
        <f>SUM('Yearly Emission'!EJ$115:'Yearly Emission'!EJ129)</f>
        <v>15861080203.239487</v>
      </c>
      <c r="EN99">
        <f>SUM('Yearly Emission'!EK$115:'Yearly Emission'!EK129)</f>
        <v>4189890760.2587662</v>
      </c>
      <c r="EO99">
        <f>SUM('Yearly Emission'!EL$115:'Yearly Emission'!EL129)</f>
        <v>859968611.54308772</v>
      </c>
      <c r="EP99">
        <f>SUM('Yearly Emission'!EM$115:'Yearly Emission'!EM129)</f>
        <v>880204775.60628033</v>
      </c>
      <c r="EQ99">
        <f>SUM('Yearly Emission'!EN$115:'Yearly Emission'!EN129)</f>
        <v>8994874739.2721882</v>
      </c>
      <c r="ER99">
        <f>SUM('Yearly Emission'!EO$115:'Yearly Emission'!EO129)</f>
        <v>1006576359.3987472</v>
      </c>
      <c r="ES99">
        <f>SUM('Yearly Emission'!EP$115:'Yearly Emission'!EP129)</f>
        <v>887585681.67030537</v>
      </c>
      <c r="ET99">
        <f>SUM('Yearly Emission'!EQ$115:'Yearly Emission'!EQ129)</f>
        <v>3171956230.6058402</v>
      </c>
      <c r="EU99">
        <f>SUM('Yearly Emission'!ER$115:'Yearly Emission'!ER129)</f>
        <v>15495405906.668835</v>
      </c>
      <c r="EV99">
        <f>SUM('Yearly Emission'!ES$115:'Yearly Emission'!ES129)</f>
        <v>2960255233.3875513</v>
      </c>
      <c r="EW99">
        <f>SUM('Yearly Emission'!ET$115:'Yearly Emission'!ET129)</f>
        <v>3169219015.2005305</v>
      </c>
      <c r="EX99">
        <f>SUM('Yearly Emission'!EU$115:'Yearly Emission'!EU129)</f>
        <v>734626119.34101617</v>
      </c>
      <c r="EY99">
        <f>SUM('Yearly Emission'!EV$115:'Yearly Emission'!EV129)</f>
        <v>1393342450.0817101</v>
      </c>
      <c r="EZ99">
        <f>SUM('Yearly Emission'!EW$115:'Yearly Emission'!EW129)</f>
        <v>1042113666.3206409</v>
      </c>
      <c r="FA99">
        <f>SUM('Yearly Emission'!EX$115:'Yearly Emission'!EX129)</f>
        <v>1156995899.092572</v>
      </c>
      <c r="FB99">
        <f>SUM('Yearly Emission'!EY$115:'Yearly Emission'!EY129)</f>
        <v>4517202102.7444992</v>
      </c>
      <c r="FD99">
        <f>SUM('Yearly Emission'!FA$115:'Yearly Emission'!FA129)</f>
        <v>15933170585.825113</v>
      </c>
      <c r="FE99">
        <f>SUM('Yearly Emission'!FB$115:'Yearly Emission'!FB129)</f>
        <v>4205728914.6533394</v>
      </c>
      <c r="FF99">
        <f>SUM('Yearly Emission'!FC$115:'Yearly Emission'!FC129)</f>
        <v>878531903.84134924</v>
      </c>
      <c r="FG99">
        <f>SUM('Yearly Emission'!FD$115:'Yearly Emission'!FD129)</f>
        <v>896184143.23017323</v>
      </c>
      <c r="FH99">
        <f>SUM('Yearly Emission'!FE$115:'Yearly Emission'!FE129)</f>
        <v>9427039272.1794739</v>
      </c>
      <c r="FI99">
        <f>SUM('Yearly Emission'!FF$115:'Yearly Emission'!FF129)</f>
        <v>1143067409.3318772</v>
      </c>
      <c r="FJ99">
        <f>SUM('Yearly Emission'!FG$115:'Yearly Emission'!FG129)</f>
        <v>891145806.42867959</v>
      </c>
      <c r="FK99">
        <f>SUM('Yearly Emission'!FH$115:'Yearly Emission'!FH129)</f>
        <v>3236397916.5956564</v>
      </c>
      <c r="FL99">
        <f>SUM('Yearly Emission'!FI$115:'Yearly Emission'!FI129)</f>
        <v>16481802052.361092</v>
      </c>
      <c r="FM99">
        <f>SUM('Yearly Emission'!FJ$115:'Yearly Emission'!FJ129)</f>
        <v>3056732981.7390966</v>
      </c>
      <c r="FN99">
        <f>SUM('Yearly Emission'!FK$115:'Yearly Emission'!FK129)</f>
        <v>3432132766.9494414</v>
      </c>
      <c r="FO99">
        <f>SUM('Yearly Emission'!FL$115:'Yearly Emission'!FL129)</f>
        <v>791322384.59093547</v>
      </c>
      <c r="FP99">
        <f>SUM('Yearly Emission'!FM$115:'Yearly Emission'!FM129)</f>
        <v>1404785627.8370466</v>
      </c>
      <c r="FQ99">
        <f>SUM('Yearly Emission'!FN$115:'Yearly Emission'!FN129)</f>
        <v>1148755738.6150553</v>
      </c>
      <c r="FR99">
        <f>SUM('Yearly Emission'!FO$115:'Yearly Emission'!FO129)</f>
        <v>1230033122.1181633</v>
      </c>
      <c r="FS99">
        <f>SUM('Yearly Emission'!FP$115:'Yearly Emission'!FP129)</f>
        <v>4977666245.509963</v>
      </c>
      <c r="FV99">
        <f>SUM('Yearly Emission'!FS$115:'Yearly Emission'!FS129)</f>
        <v>30615</v>
      </c>
      <c r="FW99">
        <f>SUM('Yearly Emission'!FT$115:'Yearly Emission'!FT129)</f>
        <v>0</v>
      </c>
      <c r="FX99">
        <f>SUM('Yearly Emission'!FU$115:'Yearly Emission'!FU129)</f>
        <v>0</v>
      </c>
      <c r="FY99">
        <f>SUM('Yearly Emission'!FV$115:'Yearly Emission'!FV129)</f>
        <v>0</v>
      </c>
      <c r="FZ99">
        <f>SUM('Yearly Emission'!FW$115:'Yearly Emission'!FW129)</f>
        <v>0</v>
      </c>
      <c r="GA99">
        <f>SUM('Yearly Emission'!FX$115:'Yearly Emission'!FX129)</f>
        <v>0</v>
      </c>
      <c r="GB99">
        <f>SUM('Yearly Emission'!FY$115:'Yearly Emission'!FY129)</f>
        <v>0</v>
      </c>
      <c r="GC99">
        <f>SUM('Yearly Emission'!FZ$115:'Yearly Emission'!FZ129)</f>
        <v>0</v>
      </c>
      <c r="GD99">
        <f>SUM('Yearly Emission'!GA$115:'Yearly Emission'!GA129)</f>
        <v>0</v>
      </c>
      <c r="GE99">
        <f>SUM('Yearly Emission'!GB$115:'Yearly Emission'!GB129)</f>
        <v>0</v>
      </c>
      <c r="GF99">
        <f>SUM('Yearly Emission'!GC$115:'Yearly Emission'!GC129)</f>
        <v>0</v>
      </c>
      <c r="GG99">
        <f>SUM('Yearly Emission'!GD$115:'Yearly Emission'!GD129)</f>
        <v>0</v>
      </c>
      <c r="GH99">
        <f>SUM('Yearly Emission'!GE$115:'Yearly Emission'!GE129)</f>
        <v>0</v>
      </c>
      <c r="GI99">
        <f>SUM('Yearly Emission'!GF$115:'Yearly Emission'!GF129)</f>
        <v>0</v>
      </c>
      <c r="GJ99">
        <f>SUM('Yearly Emission'!GG$115:'Yearly Emission'!GG129)</f>
        <v>0</v>
      </c>
      <c r="GK99">
        <f>SUM('Yearly Emission'!GH$115:'Yearly Emission'!GH129)</f>
        <v>0</v>
      </c>
      <c r="GL99">
        <f>SUM('Yearly Emission'!GI$115:'Yearly Emission'!GI129)</f>
        <v>0</v>
      </c>
      <c r="GN99">
        <f>SUM('Yearly Emission'!GK$115:'Yearly Emission'!GK129)</f>
        <v>4190993253.4108348</v>
      </c>
      <c r="GO99">
        <f>SUM('Yearly Emission'!GL$115:'Yearly Emission'!GL129)</f>
        <v>2051802881.471884</v>
      </c>
      <c r="GP99">
        <f>SUM('Yearly Emission'!GM$115:'Yearly Emission'!GM129)</f>
        <v>663780932.16524303</v>
      </c>
      <c r="GQ99">
        <f>SUM('Yearly Emission'!GN$115:'Yearly Emission'!GN129)</f>
        <v>349575832.69400859</v>
      </c>
      <c r="GR99">
        <f>SUM('Yearly Emission'!GO$115:'Yearly Emission'!GO129)</f>
        <v>3083479714.9800596</v>
      </c>
      <c r="GS99">
        <f>SUM('Yearly Emission'!GP$115:'Yearly Emission'!GP129)</f>
        <v>310991666.29106319</v>
      </c>
      <c r="GT99">
        <f>SUM('Yearly Emission'!GQ$115:'Yearly Emission'!GQ129)</f>
        <v>365702400.56063789</v>
      </c>
      <c r="GU99">
        <f>SUM('Yearly Emission'!GR$115:'Yearly Emission'!GR129)</f>
        <v>1785653764.1583016</v>
      </c>
      <c r="GV99">
        <f>SUM('Yearly Emission'!GS$115:'Yearly Emission'!GS129)</f>
        <v>6309300324.4835062</v>
      </c>
      <c r="GW99">
        <f>SUM('Yearly Emission'!GT$115:'Yearly Emission'!GT129)</f>
        <v>1142672176.3506901</v>
      </c>
      <c r="GX99">
        <f>SUM('Yearly Emission'!GU$115:'Yearly Emission'!GU129)</f>
        <v>894209816.18022585</v>
      </c>
      <c r="GY99">
        <f>SUM('Yearly Emission'!GV$115:'Yearly Emission'!GV129)</f>
        <v>323056466.5042724</v>
      </c>
      <c r="GZ99">
        <f>SUM('Yearly Emission'!GW$115:'Yearly Emission'!GW129)</f>
        <v>431306602.88190621</v>
      </c>
      <c r="HA99">
        <f>SUM('Yearly Emission'!GX$115:'Yearly Emission'!GX129)</f>
        <v>595138682.24446499</v>
      </c>
      <c r="HB99">
        <f>SUM('Yearly Emission'!GY$115:'Yearly Emission'!GY129)</f>
        <v>394368041.11504406</v>
      </c>
      <c r="HC99">
        <f>SUM('Yearly Emission'!GZ$115:'Yearly Emission'!GZ129)</f>
        <v>2875034996.5855446</v>
      </c>
      <c r="HE99">
        <f>SUM('Yearly Emission'!HB$115:'Yearly Emission'!HB129)</f>
        <v>6495435818.2128906</v>
      </c>
      <c r="HF99">
        <f>SUM('Yearly Emission'!HC$115:'Yearly Emission'!HC129)</f>
        <v>4098952590.8205872</v>
      </c>
      <c r="HG99">
        <f>SUM('Yearly Emission'!HD$115:'Yearly Emission'!HD129)</f>
        <v>1269337793.0730743</v>
      </c>
      <c r="HH99">
        <f>SUM('Yearly Emission'!HE$115:'Yearly Emission'!HE129)</f>
        <v>689364361.35709202</v>
      </c>
      <c r="HI99">
        <f>SUM('Yearly Emission'!HF$115:'Yearly Emission'!HF129)</f>
        <v>6160091755.1848555</v>
      </c>
      <c r="HJ99">
        <f>SUM('Yearly Emission'!HG$115:'Yearly Emission'!HG129)</f>
        <v>621827046.35843217</v>
      </c>
      <c r="HK99">
        <f>SUM('Yearly Emission'!HH$115:'Yearly Emission'!HH129)</f>
        <v>731404801.12127483</v>
      </c>
      <c r="HL99">
        <f>SUM('Yearly Emission'!HI$115:'Yearly Emission'!HI129)</f>
        <v>3569616062.9772387</v>
      </c>
      <c r="HM99">
        <f>SUM('Yearly Emission'!HJ$115:'Yearly Emission'!HJ129)</f>
        <v>12618600648.96701</v>
      </c>
      <c r="HN99">
        <f>SUM('Yearly Emission'!HK$115:'Yearly Emission'!HK129)</f>
        <v>2285344352.7013831</v>
      </c>
      <c r="HO99">
        <f>SUM('Yearly Emission'!HL$115:'Yearly Emission'!HL129)</f>
        <v>1336029893.614563</v>
      </c>
      <c r="HP99">
        <f>SUM('Yearly Emission'!HM$115:'Yearly Emission'!HM129)</f>
        <v>646094354.45995879</v>
      </c>
      <c r="HQ99">
        <f>SUM('Yearly Emission'!HN$115:'Yearly Emission'!HN129)</f>
        <v>862613205.7638123</v>
      </c>
      <c r="HR99">
        <f>SUM('Yearly Emission'!HO$115:'Yearly Emission'!HO129)</f>
        <v>1188583773.8770101</v>
      </c>
      <c r="HS99">
        <f>SUM('Yearly Emission'!HP$115:'Yearly Emission'!HP129)</f>
        <v>788701117.26468146</v>
      </c>
      <c r="HT99">
        <f>SUM('Yearly Emission'!HQ$115:'Yearly Emission'!HQ129)</f>
        <v>5750069993.1710968</v>
      </c>
      <c r="HV99">
        <f>SUM('Yearly Emission'!HS$115:'Yearly Emission'!HS129)</f>
        <v>7180603185.6368046</v>
      </c>
      <c r="HW99">
        <f>SUM('Yearly Emission'!HT$115:'Yearly Emission'!HT129)</f>
        <v>4957653475.5852299</v>
      </c>
      <c r="HX99">
        <f>SUM('Yearly Emission'!HU$115:'Yearly Emission'!HU129)</f>
        <v>1275861389.4968426</v>
      </c>
      <c r="HY99">
        <f>SUM('Yearly Emission'!HV$115:'Yearly Emission'!HV129)</f>
        <v>745282692.60793638</v>
      </c>
      <c r="HZ99">
        <f>SUM('Yearly Emission'!HW$115:'Yearly Emission'!HW129)</f>
        <v>8380739689.5987425</v>
      </c>
      <c r="IA99">
        <f>SUM('Yearly Emission'!HX$115:'Yearly Emission'!HX129)</f>
        <v>931728536.47335398</v>
      </c>
      <c r="IB99">
        <f>SUM('Yearly Emission'!HY$115:'Yearly Emission'!HY129)</f>
        <v>1074679372.6494675</v>
      </c>
      <c r="IC99">
        <f>SUM('Yearly Emission'!HZ$115:'Yearly Emission'!HZ129)</f>
        <v>4069342985.6711946</v>
      </c>
      <c r="ID99">
        <f>SUM('Yearly Emission'!IA$115:'Yearly Emission'!IA129)</f>
        <v>15688594689.137724</v>
      </c>
      <c r="IE99">
        <f>SUM('Yearly Emission'!IB$115:'Yearly Emission'!IB129)</f>
        <v>3368648254.9394684</v>
      </c>
      <c r="IF99">
        <f>SUM('Yearly Emission'!IC$115:'Yearly Emission'!IC129)</f>
        <v>1405205484.0357795</v>
      </c>
      <c r="IG99">
        <f>SUM('Yearly Emission'!ID$115:'Yearly Emission'!ID129)</f>
        <v>967160195.59532034</v>
      </c>
      <c r="IH99">
        <f>SUM('Yearly Emission'!IE$115:'Yearly Emission'!IE129)</f>
        <v>1263766316.5725546</v>
      </c>
      <c r="II99">
        <f>SUM('Yearly Emission'!IF$115:'Yearly Emission'!IF129)</f>
        <v>1395034276.2087719</v>
      </c>
      <c r="IJ99">
        <f>SUM('Yearly Emission'!IG$115:'Yearly Emission'!IG129)</f>
        <v>1002691643.3389182</v>
      </c>
      <c r="IK99">
        <f>SUM('Yearly Emission'!IH$115:'Yearly Emission'!IH129)</f>
        <v>8511100788.7287378</v>
      </c>
      <c r="IM99">
        <f>SUM('Yearly Emission'!IJ$115:'Yearly Emission'!IJ129)</f>
        <v>7519871375.8796234</v>
      </c>
      <c r="IN99">
        <f>SUM('Yearly Emission'!IK$115:'Yearly Emission'!IK129)</f>
        <v>5043933289.7630949</v>
      </c>
      <c r="IO99">
        <f>SUM('Yearly Emission'!IL$115:'Yearly Emission'!IL129)</f>
        <v>1282340916.3470924</v>
      </c>
      <c r="IP99">
        <f>SUM('Yearly Emission'!IM$115:'Yearly Emission'!IM129)</f>
        <v>748400325.81563151</v>
      </c>
      <c r="IQ99">
        <f>SUM('Yearly Emission'!IN$115:'Yearly Emission'!IN129)</f>
        <v>8571919474.7068901</v>
      </c>
      <c r="IR99">
        <f>SUM('Yearly Emission'!IO$115:'Yearly Emission'!IO129)</f>
        <v>1133458612.2328112</v>
      </c>
      <c r="IS99">
        <f>SUM('Yearly Emission'!IP$115:'Yearly Emission'!IP129)</f>
        <v>1076229522.2061601</v>
      </c>
      <c r="IT99">
        <f>SUM('Yearly Emission'!IQ$115:'Yearly Emission'!IQ129)</f>
        <v>4128476808.8642907</v>
      </c>
      <c r="IU99">
        <f>SUM('Yearly Emission'!IR$115:'Yearly Emission'!IR129)</f>
        <v>16109703147.088285</v>
      </c>
      <c r="IV99">
        <f>SUM('Yearly Emission'!IS$115:'Yearly Emission'!IS129)</f>
        <v>3457807286.2410374</v>
      </c>
      <c r="IW99">
        <f>SUM('Yearly Emission'!IT$115:'Yearly Emission'!IT129)</f>
        <v>1412233241.0176945</v>
      </c>
      <c r="IX99">
        <f>SUM('Yearly Emission'!IU$115:'Yearly Emission'!IU129)</f>
        <v>1075011553.8767514</v>
      </c>
      <c r="IY99">
        <f>SUM('Yearly Emission'!IV$115:'Yearly Emission'!IV129)</f>
        <v>1296995566.3227961</v>
      </c>
      <c r="IZ99">
        <f>SUM('Yearly Emission'!IW$115:'Yearly Emission'!IW129)</f>
        <v>1467934136.4362829</v>
      </c>
      <c r="JA99">
        <f>SUM('Yearly Emission'!IX$115:'Yearly Emission'!IX129)</f>
        <v>1064515751.4526553</v>
      </c>
      <c r="JB99">
        <f>SUM('Yearly Emission'!IY$115:'Yearly Emission'!IY129)</f>
        <v>8706572820.6583748</v>
      </c>
    </row>
    <row r="100" spans="1:262" x14ac:dyDescent="0.25">
      <c r="D100">
        <v>2049</v>
      </c>
      <c r="E100">
        <f>SUM('Yearly Emission'!B$116:'Yearly Emission'!B130)</f>
        <v>0</v>
      </c>
      <c r="F100">
        <f>SUM('Yearly Emission'!C$116:'Yearly Emission'!C130)</f>
        <v>0</v>
      </c>
      <c r="G100">
        <f>SUM('Yearly Emission'!D$116:'Yearly Emission'!D130)</f>
        <v>0</v>
      </c>
      <c r="H100">
        <f>SUM('Yearly Emission'!E$116:'Yearly Emission'!E130)</f>
        <v>0</v>
      </c>
      <c r="I100">
        <f>SUM('Yearly Emission'!F$116:'Yearly Emission'!F130)</f>
        <v>0</v>
      </c>
      <c r="J100">
        <f>SUM('Yearly Emission'!G$116:'Yearly Emission'!G130)</f>
        <v>0</v>
      </c>
      <c r="K100">
        <f>SUM('Yearly Emission'!H$116:'Yearly Emission'!H130)</f>
        <v>0</v>
      </c>
      <c r="L100">
        <f>SUM('Yearly Emission'!I$116:'Yearly Emission'!I130)</f>
        <v>0</v>
      </c>
      <c r="M100">
        <f>SUM('Yearly Emission'!J$116:'Yearly Emission'!J130)</f>
        <v>0</v>
      </c>
      <c r="N100">
        <f>SUM('Yearly Emission'!K$116:'Yearly Emission'!K130)</f>
        <v>0</v>
      </c>
      <c r="O100">
        <f>SUM('Yearly Emission'!L$116:'Yearly Emission'!L130)</f>
        <v>0</v>
      </c>
      <c r="P100">
        <f>SUM('Yearly Emission'!M$116:'Yearly Emission'!M130)</f>
        <v>0</v>
      </c>
      <c r="Q100">
        <f>SUM('Yearly Emission'!N$116:'Yearly Emission'!N130)</f>
        <v>0</v>
      </c>
      <c r="R100">
        <f>SUM('Yearly Emission'!O$116:'Yearly Emission'!O130)</f>
        <v>0</v>
      </c>
      <c r="S100">
        <f>SUM('Yearly Emission'!P$116:'Yearly Emission'!P130)</f>
        <v>0</v>
      </c>
      <c r="T100">
        <f>SUM('Yearly Emission'!Q$116:'Yearly Emission'!Q130)</f>
        <v>0</v>
      </c>
      <c r="V100">
        <f>SUM('Yearly Emission'!S$116:'Yearly Emission'!S130)</f>
        <v>4027754357.2250695</v>
      </c>
      <c r="W100">
        <f>SUM('Yearly Emission'!T$116:'Yearly Emission'!T130)</f>
        <v>2601424312.8166227</v>
      </c>
      <c r="X100">
        <f>SUM('Yearly Emission'!U$116:'Yearly Emission'!U130)</f>
        <v>783358271.38586318</v>
      </c>
      <c r="Y100">
        <f>SUM('Yearly Emission'!V$116:'Yearly Emission'!V130)</f>
        <v>373634146.38688004</v>
      </c>
      <c r="Z100">
        <f>SUM('Yearly Emission'!W$116:'Yearly Emission'!W130)</f>
        <v>3751474261.8694458</v>
      </c>
      <c r="AA100">
        <f>SUM('Yearly Emission'!X$116:'Yearly Emission'!X130)</f>
        <v>283689126.85204804</v>
      </c>
      <c r="AB100">
        <f>SUM('Yearly Emission'!Y$116:'Yearly Emission'!Y130)</f>
        <v>449503090.32635826</v>
      </c>
      <c r="AC100">
        <f>SUM('Yearly Emission'!Z$116:'Yearly Emission'!Z130)</f>
        <v>1231547233.0364466</v>
      </c>
      <c r="AD100">
        <f>SUM('Yearly Emission'!AA$116:'Yearly Emission'!AA130)</f>
        <v>5718929011.2706785</v>
      </c>
      <c r="AE100">
        <f>SUM('Yearly Emission'!AB$116:'Yearly Emission'!AB130)</f>
        <v>1224263292.8460364</v>
      </c>
      <c r="AF100">
        <f>SUM('Yearly Emission'!AC$116:'Yearly Emission'!AC130)</f>
        <v>1225615643.9256935</v>
      </c>
      <c r="AG100">
        <f>SUM('Yearly Emission'!AD$116:'Yearly Emission'!AD130)</f>
        <v>206687441.07154197</v>
      </c>
      <c r="AH100">
        <f>SUM('Yearly Emission'!AE$116:'Yearly Emission'!AE130)</f>
        <v>506642092.38914472</v>
      </c>
      <c r="AI100">
        <f>SUM('Yearly Emission'!AF$116:'Yearly Emission'!AF130)</f>
        <v>627611264.50589859</v>
      </c>
      <c r="AJ100">
        <f>SUM('Yearly Emission'!AG$116:'Yearly Emission'!AG130)</f>
        <v>449222146.04406273</v>
      </c>
      <c r="AK100">
        <f>SUM('Yearly Emission'!AH$116:'Yearly Emission'!AH130)</f>
        <v>2131370393.804435</v>
      </c>
      <c r="AM100">
        <f>SUM('Yearly Emission'!AJ$116:'Yearly Emission'!AJ130)</f>
        <v>4813420710.8460398</v>
      </c>
      <c r="AN100">
        <f>SUM('Yearly Emission'!AK$116:'Yearly Emission'!AK130)</f>
        <v>5203448621.8705015</v>
      </c>
      <c r="AO100">
        <f>SUM('Yearly Emission'!AL$116:'Yearly Emission'!AL130)</f>
        <v>1558329644.0330815</v>
      </c>
      <c r="AP100">
        <f>SUM('Yearly Emission'!AM$116:'Yearly Emission'!AM130)</f>
        <v>744889393.35430706</v>
      </c>
      <c r="AQ100">
        <f>SUM('Yearly Emission'!AN$116:'Yearly Emission'!AN130)</f>
        <v>5958463805.9233074</v>
      </c>
      <c r="AR100">
        <f>SUM('Yearly Emission'!AO$116:'Yearly Emission'!AO130)</f>
        <v>567378253.70409656</v>
      </c>
      <c r="AS100">
        <f>SUM('Yearly Emission'!AP$116:'Yearly Emission'!AP130)</f>
        <v>897769742.87987864</v>
      </c>
      <c r="AT100">
        <f>SUM('Yearly Emission'!AQ$116:'Yearly Emission'!AQ130)</f>
        <v>2461814331.7799993</v>
      </c>
      <c r="AU100">
        <f>SUM('Yearly Emission'!AR$116:'Yearly Emission'!AR130)</f>
        <v>11169637603.07884</v>
      </c>
      <c r="AV100">
        <f>SUM('Yearly Emission'!AS$116:'Yearly Emission'!AS130)</f>
        <v>2448526585.6920676</v>
      </c>
      <c r="AW100">
        <f>SUM('Yearly Emission'!AT$116:'Yearly Emission'!AT130)</f>
        <v>2451231287.8513832</v>
      </c>
      <c r="AX100">
        <f>SUM('Yearly Emission'!AU$116:'Yearly Emission'!AU130)</f>
        <v>413266467.26607859</v>
      </c>
      <c r="AY100">
        <f>SUM('Yearly Emission'!AV$116:'Yearly Emission'!AV130)</f>
        <v>1013246475.6540852</v>
      </c>
      <c r="AZ100">
        <f>SUM('Yearly Emission'!AW$116:'Yearly Emission'!AW130)</f>
        <v>1255222529.0117984</v>
      </c>
      <c r="BA100">
        <f>SUM('Yearly Emission'!AX$116:'Yearly Emission'!AX130)</f>
        <v>898444292.08812594</v>
      </c>
      <c r="BB100">
        <f>SUM('Yearly Emission'!AY$116:'Yearly Emission'!AY130)</f>
        <v>4262625370.381289</v>
      </c>
      <c r="BD100">
        <f>SUM('Yearly Emission'!BA$116:'Yearly Emission'!BA130)</f>
        <v>5115668522.1884937</v>
      </c>
      <c r="BE100">
        <f>SUM('Yearly Emission'!BB$116:'Yearly Emission'!BB130)</f>
        <v>7033343126.3539419</v>
      </c>
      <c r="BF100">
        <f>SUM('Yearly Emission'!BC$116:'Yearly Emission'!BC130)</f>
        <v>1923821204.2405918</v>
      </c>
      <c r="BG100">
        <f>SUM('Yearly Emission'!BD$116:'Yearly Emission'!BD130)</f>
        <v>863630310.9406395</v>
      </c>
      <c r="BH100">
        <f>SUM('Yearly Emission'!BE$116:'Yearly Emission'!BE130)</f>
        <v>6926756279.8161564</v>
      </c>
      <c r="BI100">
        <f>SUM('Yearly Emission'!BF$116:'Yearly Emission'!BF130)</f>
        <v>851054051.9721235</v>
      </c>
      <c r="BJ100">
        <f>SUM('Yearly Emission'!BG$116:'Yearly Emission'!BG130)</f>
        <v>1339724972.6716981</v>
      </c>
      <c r="BK100">
        <f>SUM('Yearly Emission'!BH$116:'Yearly Emission'!BH130)</f>
        <v>3397269031.0498495</v>
      </c>
      <c r="BL100">
        <f>SUM('Yearly Emission'!BI$116:'Yearly Emission'!BI130)</f>
        <v>14564189466.607529</v>
      </c>
      <c r="BM100">
        <f>SUM('Yearly Emission'!BJ$116:'Yearly Emission'!BJ130)</f>
        <v>3669096543.6926923</v>
      </c>
      <c r="BN100">
        <f>SUM('Yearly Emission'!BK$116:'Yearly Emission'!BK130)</f>
        <v>3460660016.840868</v>
      </c>
      <c r="BO100">
        <f>SUM('Yearly Emission'!BL$116:'Yearly Emission'!BL130)</f>
        <v>616676851.87933314</v>
      </c>
      <c r="BP100">
        <f>SUM('Yearly Emission'!BM$116:'Yearly Emission'!BM130)</f>
        <v>1329466405.0076208</v>
      </c>
      <c r="BQ100">
        <f>SUM('Yearly Emission'!BN$116:'Yearly Emission'!BN130)</f>
        <v>1704190972.2796786</v>
      </c>
      <c r="BR100">
        <f>SUM('Yearly Emission'!BO$116:'Yearly Emission'!BO130)</f>
        <v>1347307700.0888293</v>
      </c>
      <c r="BS100">
        <f>SUM('Yearly Emission'!BP$116:'Yearly Emission'!BP130)</f>
        <v>5527541056.0165625</v>
      </c>
      <c r="BU100">
        <f>SUM('Yearly Emission'!BR$116:'Yearly Emission'!BR130)</f>
        <v>5258145369.9470406</v>
      </c>
      <c r="BV100">
        <f>SUM('Yearly Emission'!BS$116:'Yearly Emission'!BS130)</f>
        <v>7214047498.9262991</v>
      </c>
      <c r="BW100">
        <f>SUM('Yearly Emission'!BT$116:'Yearly Emission'!BT130)</f>
        <v>1931195115.2029219</v>
      </c>
      <c r="BX100">
        <f>SUM('Yearly Emission'!BU$116:'Yearly Emission'!BU130)</f>
        <v>875639471.22281492</v>
      </c>
      <c r="BY100">
        <f>SUM('Yearly Emission'!BV$116:'Yearly Emission'!BV130)</f>
        <v>7379814294.6358309</v>
      </c>
      <c r="BZ100">
        <f>SUM('Yearly Emission'!BW$116:'Yearly Emission'!BW130)</f>
        <v>961968411.22353029</v>
      </c>
      <c r="CA100">
        <f>SUM('Yearly Emission'!BX$116:'Yearly Emission'!BX130)</f>
        <v>1384155587.7319808</v>
      </c>
      <c r="CB100">
        <f>SUM('Yearly Emission'!BY$116:'Yearly Emission'!BY130)</f>
        <v>3503807173.113554</v>
      </c>
      <c r="CC100">
        <f>SUM('Yearly Emission'!BZ$116:'Yearly Emission'!BZ130)</f>
        <v>15451917235.148352</v>
      </c>
      <c r="CD100">
        <f>SUM('Yearly Emission'!CA$116:'Yearly Emission'!CA130)</f>
        <v>4009332207.5064616</v>
      </c>
      <c r="CE100">
        <f>SUM('Yearly Emission'!CB$116:'Yearly Emission'!CB130)</f>
        <v>3670653091.0159736</v>
      </c>
      <c r="CF100">
        <f>SUM('Yearly Emission'!CC$116:'Yearly Emission'!CC130)</f>
        <v>644217706.91442502</v>
      </c>
      <c r="CG100">
        <f>SUM('Yearly Emission'!CD$116:'Yearly Emission'!CD130)</f>
        <v>1421645733.8447638</v>
      </c>
      <c r="CH100">
        <f>SUM('Yearly Emission'!CE$116:'Yearly Emission'!CE130)</f>
        <v>1895160858.8167298</v>
      </c>
      <c r="CI100">
        <f>SUM('Yearly Emission'!CF$116:'Yearly Emission'!CF130)</f>
        <v>1459979743.583683</v>
      </c>
      <c r="CJ100">
        <f>SUM('Yearly Emission'!CG$116:'Yearly Emission'!CG130)</f>
        <v>6006651121.6025925</v>
      </c>
      <c r="CM100">
        <f>SUM('Yearly Emission'!CJ$116:'Yearly Emission'!CJ130)</f>
        <v>30630</v>
      </c>
      <c r="CN100">
        <f>SUM('Yearly Emission'!CK$116:'Yearly Emission'!CK130)</f>
        <v>0</v>
      </c>
      <c r="CO100">
        <f>SUM('Yearly Emission'!CL$116:'Yearly Emission'!CL130)</f>
        <v>0</v>
      </c>
      <c r="CP100">
        <f>SUM('Yearly Emission'!CM$116:'Yearly Emission'!CM130)</f>
        <v>0</v>
      </c>
      <c r="CQ100">
        <f>SUM('Yearly Emission'!CN$116:'Yearly Emission'!CN130)</f>
        <v>0</v>
      </c>
      <c r="CR100">
        <f>SUM('Yearly Emission'!CO$116:'Yearly Emission'!CO130)</f>
        <v>0</v>
      </c>
      <c r="CS100">
        <f>SUM('Yearly Emission'!CP$116:'Yearly Emission'!CP130)</f>
        <v>0</v>
      </c>
      <c r="CT100">
        <f>SUM('Yearly Emission'!CQ$116:'Yearly Emission'!CQ130)</f>
        <v>0</v>
      </c>
      <c r="CU100">
        <f>SUM('Yearly Emission'!CR$116:'Yearly Emission'!CR130)</f>
        <v>0</v>
      </c>
      <c r="CV100">
        <f>SUM('Yearly Emission'!CS$116:'Yearly Emission'!CS130)</f>
        <v>0</v>
      </c>
      <c r="CW100">
        <f>SUM('Yearly Emission'!CT$116:'Yearly Emission'!CT130)</f>
        <v>0</v>
      </c>
      <c r="CX100">
        <f>SUM('Yearly Emission'!CU$116:'Yearly Emission'!CU130)</f>
        <v>0</v>
      </c>
      <c r="CY100">
        <f>SUM('Yearly Emission'!CV$116:'Yearly Emission'!CV130)</f>
        <v>0</v>
      </c>
      <c r="CZ100">
        <f>SUM('Yearly Emission'!CW$116:'Yearly Emission'!CW130)</f>
        <v>0</v>
      </c>
      <c r="DA100">
        <f>SUM('Yearly Emission'!CX$116:'Yearly Emission'!CX130)</f>
        <v>0</v>
      </c>
      <c r="DB100">
        <f>SUM('Yearly Emission'!CY$116:'Yearly Emission'!CY130)</f>
        <v>0</v>
      </c>
      <c r="DC100">
        <f>SUM('Yearly Emission'!CZ$116:'Yearly Emission'!CZ130)</f>
        <v>0</v>
      </c>
      <c r="DE100">
        <f>SUM('Yearly Emission'!DB$116:'Yearly Emission'!DB130)</f>
        <v>6906937239.1805153</v>
      </c>
      <c r="DF100">
        <f>SUM('Yearly Emission'!DC$116:'Yearly Emission'!DC130)</f>
        <v>2137389205.6093576</v>
      </c>
      <c r="DG100">
        <f>SUM('Yearly Emission'!DD$116:'Yearly Emission'!DD130)</f>
        <v>575772197.6122216</v>
      </c>
      <c r="DH100">
        <f>SUM('Yearly Emission'!DE$116:'Yearly Emission'!DE130)</f>
        <v>377809058.06983984</v>
      </c>
      <c r="DI100">
        <f>SUM('Yearly Emission'!DF$116:'Yearly Emission'!DF130)</f>
        <v>3577926486.4969444</v>
      </c>
      <c r="DJ100">
        <f>SUM('Yearly Emission'!DG$116:'Yearly Emission'!DG130)</f>
        <v>353348891.48385662</v>
      </c>
      <c r="DK100">
        <f>SUM('Yearly Emission'!DH$116:'Yearly Emission'!DH130)</f>
        <v>352767471.00329703</v>
      </c>
      <c r="DL100">
        <f>SUM('Yearly Emission'!DI$116:'Yearly Emission'!DI130)</f>
        <v>1228716040.0864551</v>
      </c>
      <c r="DM100">
        <f>SUM('Yearly Emission'!DJ$116:'Yearly Emission'!DJ130)</f>
        <v>5850514865.6575117</v>
      </c>
      <c r="DN100">
        <f>SUM('Yearly Emission'!DK$116:'Yearly Emission'!DK130)</f>
        <v>1060089392.4675506</v>
      </c>
      <c r="DO100">
        <f>SUM('Yearly Emission'!DL$116:'Yearly Emission'!DL130)</f>
        <v>1362230950.3825691</v>
      </c>
      <c r="DP100">
        <f>SUM('Yearly Emission'!DM$116:'Yearly Emission'!DM130)</f>
        <v>268140987.87775269</v>
      </c>
      <c r="DQ100">
        <f>SUM('Yearly Emission'!DN$116:'Yearly Emission'!DN130)</f>
        <v>528491326.63611346</v>
      </c>
      <c r="DR100">
        <f>SUM('Yearly Emission'!DO$116:'Yearly Emission'!DO130)</f>
        <v>531583292.37041849</v>
      </c>
      <c r="DS100">
        <f>SUM('Yearly Emission'!DP$116:'Yearly Emission'!DP130)</f>
        <v>443952265.7296021</v>
      </c>
      <c r="DT100">
        <f>SUM('Yearly Emission'!DQ$116:'Yearly Emission'!DQ130)</f>
        <v>1865958798.956459</v>
      </c>
      <c r="DV100">
        <f>SUM('Yearly Emission'!DS$116:'Yearly Emission'!DS130)</f>
        <v>13476657710.710243</v>
      </c>
      <c r="DW100">
        <f>SUM('Yearly Emission'!DT$116:'Yearly Emission'!DT130)</f>
        <v>4202215875.6236358</v>
      </c>
      <c r="DX100">
        <f>SUM('Yearly Emission'!DU$116:'Yearly Emission'!DU130)</f>
        <v>866799257.56404769</v>
      </c>
      <c r="DY100">
        <f>SUM('Yearly Emission'!DV$116:'Yearly Emission'!DV130)</f>
        <v>724434896.9868381</v>
      </c>
      <c r="DZ100">
        <f>SUM('Yearly Emission'!DW$116:'Yearly Emission'!DW130)</f>
        <v>7013016661.9353771</v>
      </c>
      <c r="EA100">
        <f>SUM('Yearly Emission'!DX$116:'Yearly Emission'!DX130)</f>
        <v>706515758.23771393</v>
      </c>
      <c r="EB100">
        <f>SUM('Yearly Emission'!DY$116:'Yearly Emission'!DY130)</f>
        <v>690546883.07448614</v>
      </c>
      <c r="EC100">
        <f>SUM('Yearly Emission'!DZ$116:'Yearly Emission'!DZ130)</f>
        <v>2457432080.1729093</v>
      </c>
      <c r="ED100">
        <f>SUM('Yearly Emission'!EA$116:'Yearly Emission'!EA130)</f>
        <v>11701029731.314991</v>
      </c>
      <c r="EE100">
        <f>SUM('Yearly Emission'!EB$116:'Yearly Emission'!EB130)</f>
        <v>2120178784.935096</v>
      </c>
      <c r="EF100">
        <f>SUM('Yearly Emission'!EC$116:'Yearly Emission'!EC130)</f>
        <v>2643247017.1407113</v>
      </c>
      <c r="EG100">
        <f>SUM('Yearly Emission'!ED$116:'Yearly Emission'!ED130)</f>
        <v>536188538.59407651</v>
      </c>
      <c r="EH100">
        <f>SUM('Yearly Emission'!EE$116:'Yearly Emission'!EE130)</f>
        <v>1056089887.1310459</v>
      </c>
      <c r="EI100">
        <f>SUM('Yearly Emission'!EF$116:'Yearly Emission'!EF130)</f>
        <v>875144853.99696493</v>
      </c>
      <c r="EJ100">
        <f>SUM('Yearly Emission'!EG$116:'Yearly Emission'!EG130)</f>
        <v>886120184.01243496</v>
      </c>
      <c r="EK100">
        <f>SUM('Yearly Emission'!EH$116:'Yearly Emission'!EH130)</f>
        <v>3671905318.9740458</v>
      </c>
      <c r="EM100">
        <f>SUM('Yearly Emission'!EJ$116:'Yearly Emission'!EJ130)</f>
        <v>15745327696.501009</v>
      </c>
      <c r="EN100">
        <f>SUM('Yearly Emission'!EK$116:'Yearly Emission'!EK130)</f>
        <v>4640040465.4043951</v>
      </c>
      <c r="EO100">
        <f>SUM('Yearly Emission'!EL$116:'Yearly Emission'!EL130)</f>
        <v>873182117.19717467</v>
      </c>
      <c r="EP100">
        <f>SUM('Yearly Emission'!EM$116:'Yearly Emission'!EM130)</f>
        <v>941759874.97361183</v>
      </c>
      <c r="EQ100">
        <f>SUM('Yearly Emission'!EN$116:'Yearly Emission'!EN130)</f>
        <v>9213188871.8735752</v>
      </c>
      <c r="ER100">
        <f>SUM('Yearly Emission'!EO$116:'Yearly Emission'!EO130)</f>
        <v>1051540203.4589927</v>
      </c>
      <c r="ES100">
        <f>SUM('Yearly Emission'!EP$116:'Yearly Emission'!EP130)</f>
        <v>925039495.54892468</v>
      </c>
      <c r="ET100">
        <f>SUM('Yearly Emission'!EQ$116:'Yearly Emission'!EQ130)</f>
        <v>3240277954.8117557</v>
      </c>
      <c r="EU100">
        <f>SUM('Yearly Emission'!ER$116:'Yearly Emission'!ER130)</f>
        <v>15158984808.305124</v>
      </c>
      <c r="EV100">
        <f>SUM('Yearly Emission'!ES$116:'Yearly Emission'!ES130)</f>
        <v>3119737370.6180258</v>
      </c>
      <c r="EW100">
        <f>SUM('Yearly Emission'!ET$116:'Yearly Emission'!ET130)</f>
        <v>3143951656.8774672</v>
      </c>
      <c r="EX100">
        <f>SUM('Yearly Emission'!EU$116:'Yearly Emission'!EU130)</f>
        <v>785768851.86061406</v>
      </c>
      <c r="EY100">
        <f>SUM('Yearly Emission'!EV$116:'Yearly Emission'!EV130)</f>
        <v>1413163399.5064073</v>
      </c>
      <c r="EZ100">
        <f>SUM('Yearly Emission'!EW$116:'Yearly Emission'!EW130)</f>
        <v>1024577740.8511169</v>
      </c>
      <c r="FA100">
        <f>SUM('Yearly Emission'!EX$116:'Yearly Emission'!EX130)</f>
        <v>1187879366.8914866</v>
      </c>
      <c r="FB100">
        <f>SUM('Yearly Emission'!EY$116:'Yearly Emission'!EY130)</f>
        <v>4629764041.8459578</v>
      </c>
      <c r="FD100">
        <f>SUM('Yearly Emission'!FA$116:'Yearly Emission'!FA130)</f>
        <v>15783796946.443388</v>
      </c>
      <c r="FE100">
        <f>SUM('Yearly Emission'!FB$116:'Yearly Emission'!FB130)</f>
        <v>4655693620.538826</v>
      </c>
      <c r="FF100">
        <f>SUM('Yearly Emission'!FC$116:'Yearly Emission'!FC130)</f>
        <v>879386495.32915175</v>
      </c>
      <c r="FG100">
        <f>SUM('Yearly Emission'!FD$116:'Yearly Emission'!FD130)</f>
        <v>943520624.6268332</v>
      </c>
      <c r="FH100">
        <f>SUM('Yearly Emission'!FE$116:'Yearly Emission'!FE130)</f>
        <v>9494848204.9857559</v>
      </c>
      <c r="FI100">
        <f>SUM('Yearly Emission'!FF$116:'Yearly Emission'!FF130)</f>
        <v>1200759926.6378558</v>
      </c>
      <c r="FJ100">
        <f>SUM('Yearly Emission'!FG$116:'Yearly Emission'!FG130)</f>
        <v>926753774.14534724</v>
      </c>
      <c r="FK100">
        <f>SUM('Yearly Emission'!FH$116:'Yearly Emission'!FH130)</f>
        <v>3264376840.2841277</v>
      </c>
      <c r="FL100">
        <f>SUM('Yearly Emission'!FI$116:'Yearly Emission'!FI130)</f>
        <v>15956060073.803429</v>
      </c>
      <c r="FM100">
        <f>SUM('Yearly Emission'!FJ$116:'Yearly Emission'!FJ130)</f>
        <v>3267781424.7754984</v>
      </c>
      <c r="FN100">
        <f>SUM('Yearly Emission'!FK$116:'Yearly Emission'!FK130)</f>
        <v>3354110707.0010028</v>
      </c>
      <c r="FO100">
        <f>SUM('Yearly Emission'!FL$116:'Yearly Emission'!FL130)</f>
        <v>860604497.51756918</v>
      </c>
      <c r="FP100">
        <f>SUM('Yearly Emission'!FM$116:'Yearly Emission'!FM130)</f>
        <v>1415428324.2279768</v>
      </c>
      <c r="FQ100">
        <f>SUM('Yearly Emission'!FN$116:'Yearly Emission'!FN130)</f>
        <v>1103356630.3893342</v>
      </c>
      <c r="FR100">
        <f>SUM('Yearly Emission'!FO$116:'Yearly Emission'!FO130)</f>
        <v>1248540597.7341516</v>
      </c>
      <c r="FS100">
        <f>SUM('Yearly Emission'!FP$116:'Yearly Emission'!FP130)</f>
        <v>5032007745.4659967</v>
      </c>
      <c r="FV100">
        <f>SUM('Yearly Emission'!FS$116:'Yearly Emission'!FS130)</f>
        <v>30630</v>
      </c>
      <c r="FW100">
        <f>SUM('Yearly Emission'!FT$116:'Yearly Emission'!FT130)</f>
        <v>0</v>
      </c>
      <c r="FX100">
        <f>SUM('Yearly Emission'!FU$116:'Yearly Emission'!FU130)</f>
        <v>0</v>
      </c>
      <c r="FY100">
        <f>SUM('Yearly Emission'!FV$116:'Yearly Emission'!FV130)</f>
        <v>0</v>
      </c>
      <c r="FZ100">
        <f>SUM('Yearly Emission'!FW$116:'Yearly Emission'!FW130)</f>
        <v>0</v>
      </c>
      <c r="GA100">
        <f>SUM('Yearly Emission'!FX$116:'Yearly Emission'!FX130)</f>
        <v>0</v>
      </c>
      <c r="GB100">
        <f>SUM('Yearly Emission'!FY$116:'Yearly Emission'!FY130)</f>
        <v>0</v>
      </c>
      <c r="GC100">
        <f>SUM('Yearly Emission'!FZ$116:'Yearly Emission'!FZ130)</f>
        <v>0</v>
      </c>
      <c r="GD100">
        <f>SUM('Yearly Emission'!GA$116:'Yearly Emission'!GA130)</f>
        <v>0</v>
      </c>
      <c r="GE100">
        <f>SUM('Yearly Emission'!GB$116:'Yearly Emission'!GB130)</f>
        <v>0</v>
      </c>
      <c r="GF100">
        <f>SUM('Yearly Emission'!GC$116:'Yearly Emission'!GC130)</f>
        <v>0</v>
      </c>
      <c r="GG100">
        <f>SUM('Yearly Emission'!GD$116:'Yearly Emission'!GD130)</f>
        <v>0</v>
      </c>
      <c r="GH100">
        <f>SUM('Yearly Emission'!GE$116:'Yearly Emission'!GE130)</f>
        <v>0</v>
      </c>
      <c r="GI100">
        <f>SUM('Yearly Emission'!GF$116:'Yearly Emission'!GF130)</f>
        <v>0</v>
      </c>
      <c r="GJ100">
        <f>SUM('Yearly Emission'!GG$116:'Yearly Emission'!GG130)</f>
        <v>0</v>
      </c>
      <c r="GK100">
        <f>SUM('Yearly Emission'!GH$116:'Yearly Emission'!GH130)</f>
        <v>0</v>
      </c>
      <c r="GL100">
        <f>SUM('Yearly Emission'!GI$116:'Yearly Emission'!GI130)</f>
        <v>0</v>
      </c>
      <c r="GN100">
        <f>SUM('Yearly Emission'!GK$116:'Yearly Emission'!GK130)</f>
        <v>3975469944.3479095</v>
      </c>
      <c r="GO100">
        <f>SUM('Yearly Emission'!GL$116:'Yearly Emission'!GL130)</f>
        <v>1975200480.0963252</v>
      </c>
      <c r="GP100">
        <f>SUM('Yearly Emission'!GM$116:'Yearly Emission'!GM130)</f>
        <v>633473378.78760183</v>
      </c>
      <c r="GQ100">
        <f>SUM('Yearly Emission'!GN$116:'Yearly Emission'!GN130)</f>
        <v>346532770.36379129</v>
      </c>
      <c r="GR100">
        <f>SUM('Yearly Emission'!GO$116:'Yearly Emission'!GO130)</f>
        <v>3136997533.5494246</v>
      </c>
      <c r="GS100">
        <f>SUM('Yearly Emission'!GP$116:'Yearly Emission'!GP130)</f>
        <v>333086719.12447315</v>
      </c>
      <c r="GT100">
        <f>SUM('Yearly Emission'!GQ$116:'Yearly Emission'!GQ130)</f>
        <v>363428743.32227939</v>
      </c>
      <c r="GU100">
        <f>SUM('Yearly Emission'!GR$116:'Yearly Emission'!GR130)</f>
        <v>1716345116.6630635</v>
      </c>
      <c r="GV100">
        <f>SUM('Yearly Emission'!GS$116:'Yearly Emission'!GS130)</f>
        <v>6176171172.8780212</v>
      </c>
      <c r="GW100">
        <f>SUM('Yearly Emission'!GT$116:'Yearly Emission'!GT130)</f>
        <v>1197679276.8572092</v>
      </c>
      <c r="GX100">
        <f>SUM('Yearly Emission'!GU$116:'Yearly Emission'!GU130)</f>
        <v>872595401.26131082</v>
      </c>
      <c r="GY100">
        <f>SUM('Yearly Emission'!GV$116:'Yearly Emission'!GV130)</f>
        <v>324175418.68022221</v>
      </c>
      <c r="GZ100">
        <f>SUM('Yearly Emission'!GW$116:'Yearly Emission'!GW130)</f>
        <v>440616714.95192277</v>
      </c>
      <c r="HA100">
        <f>SUM('Yearly Emission'!GX$116:'Yearly Emission'!GX130)</f>
        <v>570856827.11806488</v>
      </c>
      <c r="HB100">
        <f>SUM('Yearly Emission'!GY$116:'Yearly Emission'!GY130)</f>
        <v>378370429.40281886</v>
      </c>
      <c r="HC100">
        <f>SUM('Yearly Emission'!GZ$116:'Yearly Emission'!GZ130)</f>
        <v>2907640720.2476616</v>
      </c>
      <c r="HE100">
        <f>SUM('Yearly Emission'!HB$116:'Yearly Emission'!HB130)</f>
        <v>6400501672.0748425</v>
      </c>
      <c r="HF100">
        <f>SUM('Yearly Emission'!HC$116:'Yearly Emission'!HC130)</f>
        <v>3946483086.1022553</v>
      </c>
      <c r="HG100">
        <f>SUM('Yearly Emission'!HD$116:'Yearly Emission'!HD130)</f>
        <v>1266193764.1488793</v>
      </c>
      <c r="HH100">
        <f>SUM('Yearly Emission'!HE$116:'Yearly Emission'!HE130)</f>
        <v>683229664.35512543</v>
      </c>
      <c r="HI100">
        <f>SUM('Yearly Emission'!HF$116:'Yearly Emission'!HF130)</f>
        <v>6267081268.485486</v>
      </c>
      <c r="HJ100">
        <f>SUM('Yearly Emission'!HG$116:'Yearly Emission'!HG130)</f>
        <v>666015914.43878329</v>
      </c>
      <c r="HK100">
        <f>SUM('Yearly Emission'!HH$116:'Yearly Emission'!HH130)</f>
        <v>726857486.64455771</v>
      </c>
      <c r="HL100">
        <f>SUM('Yearly Emission'!HI$116:'Yearly Emission'!HI130)</f>
        <v>3430987682.0489974</v>
      </c>
      <c r="HM100">
        <f>SUM('Yearly Emission'!HJ$116:'Yearly Emission'!HJ130)</f>
        <v>12352342345.756039</v>
      </c>
      <c r="HN100">
        <f>SUM('Yearly Emission'!HK$116:'Yearly Emission'!HK130)</f>
        <v>2395358553.7144217</v>
      </c>
      <c r="HO100">
        <f>SUM('Yearly Emission'!HL$116:'Yearly Emission'!HL130)</f>
        <v>1377239712.0873117</v>
      </c>
      <c r="HP100">
        <f>SUM('Yearly Emission'!HM$116:'Yearly Emission'!HM130)</f>
        <v>648332206.09340286</v>
      </c>
      <c r="HQ100">
        <f>SUM('Yearly Emission'!HN$116:'Yearly Emission'!HN130)</f>
        <v>881233429.90384543</v>
      </c>
      <c r="HR100">
        <f>SUM('Yearly Emission'!HO$116:'Yearly Emission'!HO130)</f>
        <v>1141271910.2537253</v>
      </c>
      <c r="HS100">
        <f>SUM('Yearly Emission'!HP$116:'Yearly Emission'!HP130)</f>
        <v>756705335.7223351</v>
      </c>
      <c r="HT100">
        <f>SUM('Yearly Emission'!HQ$116:'Yearly Emission'!HQ130)</f>
        <v>5815281440.4953308</v>
      </c>
      <c r="HV100">
        <f>SUM('Yearly Emission'!HS$116:'Yearly Emission'!HS130)</f>
        <v>6782717668.4876585</v>
      </c>
      <c r="HW100">
        <f>SUM('Yearly Emission'!HT$116:'Yearly Emission'!HT130)</f>
        <v>4973281938.9045057</v>
      </c>
      <c r="HX100">
        <f>SUM('Yearly Emission'!HU$116:'Yearly Emission'!HU130)</f>
        <v>1305189349.9888406</v>
      </c>
      <c r="HY100">
        <f>SUM('Yearly Emission'!HV$116:'Yearly Emission'!HV130)</f>
        <v>770141285.28262329</v>
      </c>
      <c r="HZ100">
        <f>SUM('Yearly Emission'!HW$116:'Yearly Emission'!HW130)</f>
        <v>8742712787.3955975</v>
      </c>
      <c r="IA100">
        <f>SUM('Yearly Emission'!HX$116:'Yearly Emission'!HX130)</f>
        <v>998005892.59830427</v>
      </c>
      <c r="IB100">
        <f>SUM('Yearly Emission'!HY$116:'Yearly Emission'!HY130)</f>
        <v>1084532386.9587243</v>
      </c>
      <c r="IC100">
        <f>SUM('Yearly Emission'!HZ$116:'Yearly Emission'!HZ130)</f>
        <v>3903453517.6465602</v>
      </c>
      <c r="ID100">
        <f>SUM('Yearly Emission'!IA$116:'Yearly Emission'!IA130)</f>
        <v>15466533573.339018</v>
      </c>
      <c r="IE100">
        <f>SUM('Yearly Emission'!IB$116:'Yearly Emission'!IB130)</f>
        <v>3574706850.3520064</v>
      </c>
      <c r="IF100">
        <f>SUM('Yearly Emission'!IC$116:'Yearly Emission'!IC130)</f>
        <v>1389547357.5933325</v>
      </c>
      <c r="IG100">
        <f>SUM('Yearly Emission'!ID$116:'Yearly Emission'!ID130)</f>
        <v>970510434.45651042</v>
      </c>
      <c r="IH100">
        <f>SUM('Yearly Emission'!IE$116:'Yearly Emission'!IE130)</f>
        <v>1315106359.9376194</v>
      </c>
      <c r="II100">
        <f>SUM('Yearly Emission'!IF$116:'Yearly Emission'!IF130)</f>
        <v>1323969791.8106332</v>
      </c>
      <c r="IJ100">
        <f>SUM('Yearly Emission'!IG$116:'Yearly Emission'!IG130)</f>
        <v>964258448.64948416</v>
      </c>
      <c r="IK100">
        <f>SUM('Yearly Emission'!IH$116:'Yearly Emission'!IH130)</f>
        <v>8673067903.5069294</v>
      </c>
      <c r="IM100">
        <f>SUM('Yearly Emission'!IJ$116:'Yearly Emission'!IJ130)</f>
        <v>6818828236.2028246</v>
      </c>
      <c r="IN100">
        <f>SUM('Yearly Emission'!IK$116:'Yearly Emission'!IK130)</f>
        <v>4979688824.8983536</v>
      </c>
      <c r="IO100">
        <f>SUM('Yearly Emission'!IL$116:'Yearly Emission'!IL130)</f>
        <v>1311658187.5541971</v>
      </c>
      <c r="IP100">
        <f>SUM('Yearly Emission'!IM$116:'Yearly Emission'!IM130)</f>
        <v>772638323.29748178</v>
      </c>
      <c r="IQ100">
        <f>SUM('Yearly Emission'!IN$116:'Yearly Emission'!IN130)</f>
        <v>8811367657.2510567</v>
      </c>
      <c r="IR100">
        <f>SUM('Yearly Emission'!IO$116:'Yearly Emission'!IO130)</f>
        <v>1222628797.1691818</v>
      </c>
      <c r="IS100">
        <f>SUM('Yearly Emission'!IP$116:'Yearly Emission'!IP130)</f>
        <v>1098860493.4710655</v>
      </c>
      <c r="IT100">
        <f>SUM('Yearly Emission'!IQ$116:'Yearly Emission'!IQ130)</f>
        <v>3915009030.9024649</v>
      </c>
      <c r="IU100">
        <f>SUM('Yearly Emission'!IR$116:'Yearly Emission'!IR130)</f>
        <v>15606942827.216108</v>
      </c>
      <c r="IV100">
        <f>SUM('Yearly Emission'!IS$116:'Yearly Emission'!IS130)</f>
        <v>3682722311.6526866</v>
      </c>
      <c r="IW100">
        <f>SUM('Yearly Emission'!IT$116:'Yearly Emission'!IT130)</f>
        <v>1396570135.4819715</v>
      </c>
      <c r="IX100">
        <f>SUM('Yearly Emission'!IU$116:'Yearly Emission'!IU130)</f>
        <v>1081523836.661303</v>
      </c>
      <c r="IY100">
        <f>SUM('Yearly Emission'!IV$116:'Yearly Emission'!IV130)</f>
        <v>1355357470.5762901</v>
      </c>
      <c r="IZ100">
        <f>SUM('Yearly Emission'!IW$116:'Yearly Emission'!IW130)</f>
        <v>1367942981.0718546</v>
      </c>
      <c r="JA100">
        <f>SUM('Yearly Emission'!IX$116:'Yearly Emission'!IX130)</f>
        <v>1009289198.7090455</v>
      </c>
      <c r="JB100">
        <f>SUM('Yearly Emission'!IY$116:'Yearly Emission'!IY130)</f>
        <v>8862814401.0789719</v>
      </c>
    </row>
    <row r="101" spans="1:262" x14ac:dyDescent="0.25">
      <c r="D101">
        <v>2050</v>
      </c>
      <c r="E101">
        <f>SUM('Yearly Emission'!B$116:'Yearly Emission'!B131)</f>
        <v>0</v>
      </c>
      <c r="F101">
        <f>SUM('Yearly Emission'!C$116:'Yearly Emission'!C131)</f>
        <v>0</v>
      </c>
      <c r="G101">
        <f>SUM('Yearly Emission'!D$116:'Yearly Emission'!D131)</f>
        <v>0</v>
      </c>
      <c r="H101">
        <f>SUM('Yearly Emission'!E$116:'Yearly Emission'!E131)</f>
        <v>0</v>
      </c>
      <c r="I101">
        <f>SUM('Yearly Emission'!F$116:'Yearly Emission'!F131)</f>
        <v>0</v>
      </c>
      <c r="J101">
        <f>SUM('Yearly Emission'!G$116:'Yearly Emission'!G131)</f>
        <v>0</v>
      </c>
      <c r="K101">
        <f>SUM('Yearly Emission'!H$116:'Yearly Emission'!H131)</f>
        <v>0</v>
      </c>
      <c r="L101">
        <f>SUM('Yearly Emission'!I$116:'Yearly Emission'!I131)</f>
        <v>0</v>
      </c>
      <c r="M101">
        <f>SUM('Yearly Emission'!J$116:'Yearly Emission'!J131)</f>
        <v>0</v>
      </c>
      <c r="N101">
        <f>SUM('Yearly Emission'!K$116:'Yearly Emission'!K131)</f>
        <v>0</v>
      </c>
      <c r="O101">
        <f>SUM('Yearly Emission'!L$116:'Yearly Emission'!L131)</f>
        <v>0</v>
      </c>
      <c r="P101">
        <f>SUM('Yearly Emission'!M$116:'Yearly Emission'!M131)</f>
        <v>0</v>
      </c>
      <c r="Q101">
        <f>SUM('Yearly Emission'!N$116:'Yearly Emission'!N131)</f>
        <v>0</v>
      </c>
      <c r="R101">
        <f>SUM('Yearly Emission'!O$116:'Yearly Emission'!O131)</f>
        <v>0</v>
      </c>
      <c r="S101">
        <f>SUM('Yearly Emission'!P$116:'Yearly Emission'!P131)</f>
        <v>0</v>
      </c>
      <c r="T101">
        <f>SUM('Yearly Emission'!Q$116:'Yearly Emission'!Q131)</f>
        <v>0</v>
      </c>
      <c r="V101">
        <f>SUM('Yearly Emission'!S$116:'Yearly Emission'!S131)</f>
        <v>4257589412.5250826</v>
      </c>
      <c r="W101">
        <f>SUM('Yearly Emission'!T$116:'Yearly Emission'!T131)</f>
        <v>2732164241.5750937</v>
      </c>
      <c r="X101">
        <f>SUM('Yearly Emission'!U$116:'Yearly Emission'!U131)</f>
        <v>796630221.21306658</v>
      </c>
      <c r="Y101">
        <f>SUM('Yearly Emission'!V$116:'Yearly Emission'!V131)</f>
        <v>387644340.86285275</v>
      </c>
      <c r="Z101">
        <f>SUM('Yearly Emission'!W$116:'Yearly Emission'!W131)</f>
        <v>3868159814.3492923</v>
      </c>
      <c r="AA101">
        <f>SUM('Yearly Emission'!X$116:'Yearly Emission'!X131)</f>
        <v>301206761.5392099</v>
      </c>
      <c r="AB101">
        <f>SUM('Yearly Emission'!Y$116:'Yearly Emission'!Y131)</f>
        <v>476593121.36391038</v>
      </c>
      <c r="AC101">
        <f>SUM('Yearly Emission'!Z$116:'Yearly Emission'!Z131)</f>
        <v>1294103926.3401933</v>
      </c>
      <c r="AD101">
        <f>SUM('Yearly Emission'!AA$116:'Yearly Emission'!AA131)</f>
        <v>5796077734.4328184</v>
      </c>
      <c r="AE101">
        <f>SUM('Yearly Emission'!AB$116:'Yearly Emission'!AB131)</f>
        <v>1329669524.4370859</v>
      </c>
      <c r="AF101">
        <f>SUM('Yearly Emission'!AC$116:'Yearly Emission'!AC131)</f>
        <v>1330377451.6530452</v>
      </c>
      <c r="AG101">
        <f>SUM('Yearly Emission'!AD$116:'Yearly Emission'!AD131)</f>
        <v>226250125.80921572</v>
      </c>
      <c r="AH101">
        <f>SUM('Yearly Emission'!AE$116:'Yearly Emission'!AE131)</f>
        <v>521332554.89225322</v>
      </c>
      <c r="AI101">
        <f>SUM('Yearly Emission'!AF$116:'Yearly Emission'!AF131)</f>
        <v>649731879.62714362</v>
      </c>
      <c r="AJ101">
        <f>SUM('Yearly Emission'!AG$116:'Yearly Emission'!AG131)</f>
        <v>466409254.54830515</v>
      </c>
      <c r="AK101">
        <f>SUM('Yearly Emission'!AH$116:'Yearly Emission'!AH131)</f>
        <v>2210275233.0426555</v>
      </c>
      <c r="AM101">
        <f>SUM('Yearly Emission'!AJ$116:'Yearly Emission'!AJ131)</f>
        <v>6139398156.8798723</v>
      </c>
      <c r="AN101">
        <f>SUM('Yearly Emission'!AK$116:'Yearly Emission'!AK131)</f>
        <v>5464906698.1852036</v>
      </c>
      <c r="AO101">
        <f>SUM('Yearly Emission'!AL$116:'Yearly Emission'!AL131)</f>
        <v>1584833919.9400454</v>
      </c>
      <c r="AP101">
        <f>SUM('Yearly Emission'!AM$116:'Yearly Emission'!AM131)</f>
        <v>772899689.7893796</v>
      </c>
      <c r="AQ101">
        <f>SUM('Yearly Emission'!AN$116:'Yearly Emission'!AN131)</f>
        <v>6263776336.9600592</v>
      </c>
      <c r="AR101">
        <f>SUM('Yearly Emission'!AO$116:'Yearly Emission'!AO131)</f>
        <v>602413523.0784204</v>
      </c>
      <c r="AS101">
        <f>SUM('Yearly Emission'!AP$116:'Yearly Emission'!AP131)</f>
        <v>951941478.91422021</v>
      </c>
      <c r="AT101">
        <f>SUM('Yearly Emission'!AQ$116:'Yearly Emission'!AQ131)</f>
        <v>2586920528.3743396</v>
      </c>
      <c r="AU101">
        <f>SUM('Yearly Emission'!AR$116:'Yearly Emission'!AR131)</f>
        <v>11253196632.009321</v>
      </c>
      <c r="AV101">
        <f>SUM('Yearly Emission'!AS$116:'Yearly Emission'!AS131)</f>
        <v>2659339048.8741655</v>
      </c>
      <c r="AW101">
        <f>SUM('Yearly Emission'!AT$116:'Yearly Emission'!AT131)</f>
        <v>2660754903.3060851</v>
      </c>
      <c r="AX101">
        <f>SUM('Yearly Emission'!AU$116:'Yearly Emission'!AU131)</f>
        <v>452390714.81133133</v>
      </c>
      <c r="AY101">
        <f>SUM('Yearly Emission'!AV$116:'Yearly Emission'!AV131)</f>
        <v>1042627313.6326792</v>
      </c>
      <c r="AZ101">
        <f>SUM('Yearly Emission'!AW$116:'Yearly Emission'!AW131)</f>
        <v>1299463759.2542887</v>
      </c>
      <c r="BA101">
        <f>SUM('Yearly Emission'!AX$116:'Yearly Emission'!AX131)</f>
        <v>932818509.09661078</v>
      </c>
      <c r="BB101">
        <f>SUM('Yearly Emission'!AY$116:'Yearly Emission'!AY131)</f>
        <v>4420434797.7306976</v>
      </c>
      <c r="BD101">
        <f>SUM('Yearly Emission'!BA$116:'Yearly Emission'!BA131)</f>
        <v>6442683375.3618822</v>
      </c>
      <c r="BE101">
        <f>SUM('Yearly Emission'!BB$116:'Yearly Emission'!BB131)</f>
        <v>7657160933.8207197</v>
      </c>
      <c r="BF101">
        <f>SUM('Yearly Emission'!BC$116:'Yearly Emission'!BC131)</f>
        <v>1978550674.6830037</v>
      </c>
      <c r="BG101">
        <f>SUM('Yearly Emission'!BD$116:'Yearly Emission'!BD131)</f>
        <v>935414521.29766285</v>
      </c>
      <c r="BH101">
        <f>SUM('Yearly Emission'!BE$116:'Yearly Emission'!BE131)</f>
        <v>7233022623.4252472</v>
      </c>
      <c r="BI101">
        <f>SUM('Yearly Emission'!BF$116:'Yearly Emission'!BF131)</f>
        <v>903606890.7696625</v>
      </c>
      <c r="BJ101">
        <f>SUM('Yearly Emission'!BG$116:'Yearly Emission'!BG131)</f>
        <v>1420946289.1437759</v>
      </c>
      <c r="BK101">
        <f>SUM('Yearly Emission'!BH$116:'Yearly Emission'!BH131)</f>
        <v>3794009671.8154163</v>
      </c>
      <c r="BL101">
        <f>SUM('Yearly Emission'!BI$116:'Yearly Emission'!BI131)</f>
        <v>14653026578.775703</v>
      </c>
      <c r="BM101">
        <f>SUM('Yearly Emission'!BJ$116:'Yearly Emission'!BJ131)</f>
        <v>3985303078.0358224</v>
      </c>
      <c r="BN101">
        <f>SUM('Yearly Emission'!BK$116:'Yearly Emission'!BK131)</f>
        <v>3831513802.1462741</v>
      </c>
      <c r="BO101">
        <f>SUM('Yearly Emission'!BL$116:'Yearly Emission'!BL131)</f>
        <v>675348189.18857014</v>
      </c>
      <c r="BP101">
        <f>SUM('Yearly Emission'!BM$116:'Yearly Emission'!BM131)</f>
        <v>1398564824.4327741</v>
      </c>
      <c r="BQ101">
        <f>SUM('Yearly Emission'!BN$116:'Yearly Emission'!BN131)</f>
        <v>1758333953.067271</v>
      </c>
      <c r="BR101">
        <f>SUM('Yearly Emission'!BO$116:'Yearly Emission'!BO131)</f>
        <v>1398867896.4020658</v>
      </c>
      <c r="BS101">
        <f>SUM('Yearly Emission'!BP$116:'Yearly Emission'!BP131)</f>
        <v>5774861659.4402285</v>
      </c>
      <c r="BU101">
        <f>SUM('Yearly Emission'!BR$116:'Yearly Emission'!BR131)</f>
        <v>6586103592.9104424</v>
      </c>
      <c r="BV101">
        <f>SUM('Yearly Emission'!BS$116:'Yearly Emission'!BS131)</f>
        <v>7838256826.8693399</v>
      </c>
      <c r="BW101">
        <f>SUM('Yearly Emission'!BT$116:'Yearly Emission'!BT131)</f>
        <v>1986037754.607254</v>
      </c>
      <c r="BX101">
        <f>SUM('Yearly Emission'!BU$116:'Yearly Emission'!BU131)</f>
        <v>947477695.62378705</v>
      </c>
      <c r="BY101">
        <f>SUM('Yearly Emission'!BV$116:'Yearly Emission'!BV131)</f>
        <v>7686807179.732008</v>
      </c>
      <c r="BZ101">
        <f>SUM('Yearly Emission'!BW$116:'Yearly Emission'!BW131)</f>
        <v>1018824126.1954281</v>
      </c>
      <c r="CA101">
        <f>SUM('Yearly Emission'!BX$116:'Yearly Emission'!BX131)</f>
        <v>1517224665.0712359</v>
      </c>
      <c r="CB101">
        <f>SUM('Yearly Emission'!BY$116:'Yearly Emission'!BY131)</f>
        <v>3900711693.1626034</v>
      </c>
      <c r="CC101">
        <f>SUM('Yearly Emission'!BZ$116:'Yearly Emission'!BZ131)</f>
        <v>15543738659.11334</v>
      </c>
      <c r="CD101">
        <f>SUM('Yearly Emission'!CA$116:'Yearly Emission'!CA131)</f>
        <v>4391628496.2034464</v>
      </c>
      <c r="CE101">
        <f>SUM('Yearly Emission'!CB$116:'Yearly Emission'!CB131)</f>
        <v>4041682041.5153189</v>
      </c>
      <c r="CF101">
        <f>SUM('Yearly Emission'!CC$116:'Yearly Emission'!CC131)</f>
        <v>718494122.34071946</v>
      </c>
      <c r="CG101">
        <f>SUM('Yearly Emission'!CD$116:'Yearly Emission'!CD131)</f>
        <v>1490833318.8958094</v>
      </c>
      <c r="CH101">
        <f>SUM('Yearly Emission'!CE$116:'Yearly Emission'!CE131)</f>
        <v>1949410830.3423147</v>
      </c>
      <c r="CI101">
        <f>SUM('Yearly Emission'!CF$116:'Yearly Emission'!CF131)</f>
        <v>1515239859.0531952</v>
      </c>
      <c r="CJ101">
        <f>SUM('Yearly Emission'!CG$116:'Yearly Emission'!CG131)</f>
        <v>6254357548.5772858</v>
      </c>
      <c r="CM101">
        <f>SUM('Yearly Emission'!CJ$116:'Yearly Emission'!CJ131)</f>
        <v>32680</v>
      </c>
      <c r="CN101">
        <f>SUM('Yearly Emission'!CK$116:'Yearly Emission'!CK131)</f>
        <v>0</v>
      </c>
      <c r="CO101">
        <f>SUM('Yearly Emission'!CL$116:'Yearly Emission'!CL131)</f>
        <v>0</v>
      </c>
      <c r="CP101">
        <f>SUM('Yearly Emission'!CM$116:'Yearly Emission'!CM131)</f>
        <v>0</v>
      </c>
      <c r="CQ101">
        <f>SUM('Yearly Emission'!CN$116:'Yearly Emission'!CN131)</f>
        <v>0</v>
      </c>
      <c r="CR101">
        <f>SUM('Yearly Emission'!CO$116:'Yearly Emission'!CO131)</f>
        <v>0</v>
      </c>
      <c r="CS101">
        <f>SUM('Yearly Emission'!CP$116:'Yearly Emission'!CP131)</f>
        <v>0</v>
      </c>
      <c r="CT101">
        <f>SUM('Yearly Emission'!CQ$116:'Yearly Emission'!CQ131)</f>
        <v>0</v>
      </c>
      <c r="CU101">
        <f>SUM('Yearly Emission'!CR$116:'Yearly Emission'!CR131)</f>
        <v>0</v>
      </c>
      <c r="CV101">
        <f>SUM('Yearly Emission'!CS$116:'Yearly Emission'!CS131)</f>
        <v>0</v>
      </c>
      <c r="CW101">
        <f>SUM('Yearly Emission'!CT$116:'Yearly Emission'!CT131)</f>
        <v>0</v>
      </c>
      <c r="CX101">
        <f>SUM('Yearly Emission'!CU$116:'Yearly Emission'!CU131)</f>
        <v>0</v>
      </c>
      <c r="CY101">
        <f>SUM('Yearly Emission'!CV$116:'Yearly Emission'!CV131)</f>
        <v>0</v>
      </c>
      <c r="CZ101">
        <f>SUM('Yearly Emission'!CW$116:'Yearly Emission'!CW131)</f>
        <v>0</v>
      </c>
      <c r="DA101">
        <f>SUM('Yearly Emission'!CX$116:'Yearly Emission'!CX131)</f>
        <v>0</v>
      </c>
      <c r="DB101">
        <f>SUM('Yearly Emission'!CY$116:'Yearly Emission'!CY131)</f>
        <v>0</v>
      </c>
      <c r="DC101">
        <f>SUM('Yearly Emission'!CZ$116:'Yearly Emission'!CZ131)</f>
        <v>0</v>
      </c>
      <c r="DE101">
        <f>SUM('Yearly Emission'!DB$116:'Yearly Emission'!DB131)</f>
        <v>6939222098.4024296</v>
      </c>
      <c r="DF101">
        <f>SUM('Yearly Emission'!DC$116:'Yearly Emission'!DC131)</f>
        <v>2237715168.0956192</v>
      </c>
      <c r="DG101">
        <f>SUM('Yearly Emission'!DD$116:'Yearly Emission'!DD131)</f>
        <v>591929957.39999151</v>
      </c>
      <c r="DH101">
        <f>SUM('Yearly Emission'!DE$116:'Yearly Emission'!DE131)</f>
        <v>400750772.01323223</v>
      </c>
      <c r="DI101">
        <f>SUM('Yearly Emission'!DF$116:'Yearly Emission'!DF131)</f>
        <v>3713906357.0533786</v>
      </c>
      <c r="DJ101">
        <f>SUM('Yearly Emission'!DG$116:'Yearly Emission'!DG131)</f>
        <v>369782415.96352088</v>
      </c>
      <c r="DK101">
        <f>SUM('Yearly Emission'!DH$116:'Yearly Emission'!DH131)</f>
        <v>361811622.59896523</v>
      </c>
      <c r="DL101">
        <f>SUM('Yearly Emission'!DI$116:'Yearly Emission'!DI131)</f>
        <v>1253354501.8651183</v>
      </c>
      <c r="DM101">
        <f>SUM('Yearly Emission'!DJ$116:'Yearly Emission'!DJ131)</f>
        <v>5851402826.6794405</v>
      </c>
      <c r="DN101">
        <f>SUM('Yearly Emission'!DK$116:'Yearly Emission'!DK131)</f>
        <v>1129305136.9754615</v>
      </c>
      <c r="DO101">
        <f>SUM('Yearly Emission'!DL$116:'Yearly Emission'!DL131)</f>
        <v>1386500627.227401</v>
      </c>
      <c r="DP101">
        <f>SUM('Yearly Emission'!DM$116:'Yearly Emission'!DM131)</f>
        <v>287526784.47579801</v>
      </c>
      <c r="DQ101">
        <f>SUM('Yearly Emission'!DN$116:'Yearly Emission'!DN131)</f>
        <v>537335982.13161993</v>
      </c>
      <c r="DR101">
        <f>SUM('Yearly Emission'!DO$116:'Yearly Emission'!DO131)</f>
        <v>542767794.86668611</v>
      </c>
      <c r="DS101">
        <f>SUM('Yearly Emission'!DP$116:'Yearly Emission'!DP131)</f>
        <v>452738536.92959309</v>
      </c>
      <c r="DT101">
        <f>SUM('Yearly Emission'!DQ$116:'Yearly Emission'!DQ131)</f>
        <v>1926338547.5855558</v>
      </c>
      <c r="DV101">
        <f>SUM('Yearly Emission'!DS$116:'Yearly Emission'!DS131)</f>
        <v>13541090438.750813</v>
      </c>
      <c r="DW101">
        <f>SUM('Yearly Emission'!DT$116:'Yearly Emission'!DT131)</f>
        <v>4402664435.4212084</v>
      </c>
      <c r="DX101">
        <f>SUM('Yearly Emission'!DU$116:'Yearly Emission'!DU131)</f>
        <v>951529083.4607383</v>
      </c>
      <c r="DY101">
        <f>SUM('Yearly Emission'!DV$116:'Yearly Emission'!DV131)</f>
        <v>770300265.24480128</v>
      </c>
      <c r="DZ101">
        <f>SUM('Yearly Emission'!DW$116:'Yearly Emission'!DW131)</f>
        <v>7284896436.7783413</v>
      </c>
      <c r="EA101">
        <f>SUM('Yearly Emission'!DX$116:'Yearly Emission'!DX131)</f>
        <v>739382620.9118371</v>
      </c>
      <c r="EB101">
        <f>SUM('Yearly Emission'!DY$116:'Yearly Emission'!DY131)</f>
        <v>708624034.88812029</v>
      </c>
      <c r="EC101">
        <f>SUM('Yearly Emission'!DZ$116:'Yearly Emission'!DZ131)</f>
        <v>2506709003.7302356</v>
      </c>
      <c r="ED101">
        <f>SUM('Yearly Emission'!EA$116:'Yearly Emission'!EA131)</f>
        <v>11702805653.358849</v>
      </c>
      <c r="EE101">
        <f>SUM('Yearly Emission'!EB$116:'Yearly Emission'!EB131)</f>
        <v>2258610273.9509172</v>
      </c>
      <c r="EF101">
        <f>SUM('Yearly Emission'!EC$116:'Yearly Emission'!EC131)</f>
        <v>2717365182.9147525</v>
      </c>
      <c r="EG101">
        <f>SUM('Yearly Emission'!ED$116:'Yearly Emission'!ED131)</f>
        <v>574960078.98266888</v>
      </c>
      <c r="EH101">
        <f>SUM('Yearly Emission'!EE$116:'Yearly Emission'!EE131)</f>
        <v>1073778472.8816469</v>
      </c>
      <c r="EI101">
        <f>SUM('Yearly Emission'!EF$116:'Yearly Emission'!EF131)</f>
        <v>913331240.44790947</v>
      </c>
      <c r="EJ101">
        <f>SUM('Yearly Emission'!EG$116:'Yearly Emission'!EG131)</f>
        <v>903691765.18155015</v>
      </c>
      <c r="EK101">
        <f>SUM('Yearly Emission'!EH$116:'Yearly Emission'!EH131)</f>
        <v>3792631719.9419351</v>
      </c>
      <c r="EM101">
        <f>SUM('Yearly Emission'!EJ$116:'Yearly Emission'!EJ131)</f>
        <v>16102343476.619156</v>
      </c>
      <c r="EN101">
        <f>SUM('Yearly Emission'!EK$116:'Yearly Emission'!EK131)</f>
        <v>5149071508.2950058</v>
      </c>
      <c r="EO101">
        <f>SUM('Yearly Emission'!EL$116:'Yearly Emission'!EL131)</f>
        <v>958042052.19378662</v>
      </c>
      <c r="EP101">
        <f>SUM('Yearly Emission'!EM$116:'Yearly Emission'!EM131)</f>
        <v>1048035001.5521693</v>
      </c>
      <c r="EQ101">
        <f>SUM('Yearly Emission'!EN$116:'Yearly Emission'!EN131)</f>
        <v>9742676913.6557732</v>
      </c>
      <c r="ER101">
        <f>SUM('Yearly Emission'!EO$116:'Yearly Emission'!EO131)</f>
        <v>1100835791.6565695</v>
      </c>
      <c r="ES101">
        <f>SUM('Yearly Emission'!EP$116:'Yearly Emission'!EP131)</f>
        <v>981515466.87418532</v>
      </c>
      <c r="ET101">
        <f>SUM('Yearly Emission'!EQ$116:'Yearly Emission'!EQ131)</f>
        <v>3429947980.4319601</v>
      </c>
      <c r="EU101">
        <f>SUM('Yearly Emission'!ER$116:'Yearly Emission'!ER131)</f>
        <v>15201492705.801399</v>
      </c>
      <c r="EV101">
        <f>SUM('Yearly Emission'!ES$116:'Yearly Emission'!ES131)</f>
        <v>3327347136.6189055</v>
      </c>
      <c r="EW101">
        <f>SUM('Yearly Emission'!ET$116:'Yearly Emission'!ET131)</f>
        <v>3233113201.1261182</v>
      </c>
      <c r="EX101">
        <f>SUM('Yearly Emission'!EU$116:'Yearly Emission'!EU131)</f>
        <v>843914858.67215097</v>
      </c>
      <c r="EY101">
        <f>SUM('Yearly Emission'!EV$116:'Yearly Emission'!EV131)</f>
        <v>1464930444.6237836</v>
      </c>
      <c r="EZ101">
        <f>SUM('Yearly Emission'!EW$116:'Yearly Emission'!EW131)</f>
        <v>1062886383.4587902</v>
      </c>
      <c r="FA101">
        <f>SUM('Yearly Emission'!EX$116:'Yearly Emission'!EX131)</f>
        <v>1224758755.7966981</v>
      </c>
      <c r="FB101">
        <f>SUM('Yearly Emission'!EY$116:'Yearly Emission'!EY131)</f>
        <v>4879072560.8951283</v>
      </c>
      <c r="FD101">
        <f>SUM('Yearly Emission'!FA$116:'Yearly Emission'!FA131)</f>
        <v>16141291612.021366</v>
      </c>
      <c r="FE101">
        <f>SUM('Yearly Emission'!FB$116:'Yearly Emission'!FB131)</f>
        <v>5164836817.491993</v>
      </c>
      <c r="FF101">
        <f>SUM('Yearly Emission'!FC$116:'Yearly Emission'!FC131)</f>
        <v>964359239.43306351</v>
      </c>
      <c r="FG101">
        <f>SUM('Yearly Emission'!FD$116:'Yearly Emission'!FD131)</f>
        <v>1049828253.6478033</v>
      </c>
      <c r="FH101">
        <f>SUM('Yearly Emission'!FE$116:'Yearly Emission'!FE131)</f>
        <v>10024695386.818481</v>
      </c>
      <c r="FI101">
        <f>SUM('Yearly Emission'!FF$116:'Yearly Emission'!FF131)</f>
        <v>1263766662.1455057</v>
      </c>
      <c r="FJ101">
        <f>SUM('Yearly Emission'!FG$116:'Yearly Emission'!FG131)</f>
        <v>983259003.17610216</v>
      </c>
      <c r="FK101">
        <f>SUM('Yearly Emission'!FH$116:'Yearly Emission'!FH131)</f>
        <v>3454152502.8229637</v>
      </c>
      <c r="FL101">
        <f>SUM('Yearly Emission'!FI$116:'Yearly Emission'!FI131)</f>
        <v>15999381871.815228</v>
      </c>
      <c r="FM101">
        <f>SUM('Yearly Emission'!FJ$116:'Yearly Emission'!FJ131)</f>
        <v>3543795507.6029835</v>
      </c>
      <c r="FN101">
        <f>SUM('Yearly Emission'!FK$116:'Yearly Emission'!FK131)</f>
        <v>3443440870.9808235</v>
      </c>
      <c r="FO101">
        <f>SUM('Yearly Emission'!FL$116:'Yearly Emission'!FL131)</f>
        <v>938637175.43136227</v>
      </c>
      <c r="FP101">
        <f>SUM('Yearly Emission'!FM$116:'Yearly Emission'!FM131)</f>
        <v>1467232960.9281723</v>
      </c>
      <c r="FQ101">
        <f>SUM('Yearly Emission'!FN$116:'Yearly Emission'!FN131)</f>
        <v>1141761040.9999826</v>
      </c>
      <c r="FR101">
        <f>SUM('Yearly Emission'!FO$116:'Yearly Emission'!FO131)</f>
        <v>1285465530.6085222</v>
      </c>
      <c r="FS101">
        <f>SUM('Yearly Emission'!FP$116:'Yearly Emission'!FP131)</f>
        <v>5281560319.810008</v>
      </c>
      <c r="FV101">
        <f>SUM('Yearly Emission'!FS$116:'Yearly Emission'!FS131)</f>
        <v>32680</v>
      </c>
      <c r="FW101">
        <f>SUM('Yearly Emission'!FT$116:'Yearly Emission'!FT131)</f>
        <v>0</v>
      </c>
      <c r="FX101">
        <f>SUM('Yearly Emission'!FU$116:'Yearly Emission'!FU131)</f>
        <v>0</v>
      </c>
      <c r="FY101">
        <f>SUM('Yearly Emission'!FV$116:'Yearly Emission'!FV131)</f>
        <v>0</v>
      </c>
      <c r="FZ101">
        <f>SUM('Yearly Emission'!FW$116:'Yearly Emission'!FW131)</f>
        <v>0</v>
      </c>
      <c r="GA101">
        <f>SUM('Yearly Emission'!FX$116:'Yearly Emission'!FX131)</f>
        <v>0</v>
      </c>
      <c r="GB101">
        <f>SUM('Yearly Emission'!FY$116:'Yearly Emission'!FY131)</f>
        <v>0</v>
      </c>
      <c r="GC101">
        <f>SUM('Yearly Emission'!FZ$116:'Yearly Emission'!FZ131)</f>
        <v>0</v>
      </c>
      <c r="GD101">
        <f>SUM('Yearly Emission'!GA$116:'Yearly Emission'!GA131)</f>
        <v>0</v>
      </c>
      <c r="GE101">
        <f>SUM('Yearly Emission'!GB$116:'Yearly Emission'!GB131)</f>
        <v>0</v>
      </c>
      <c r="GF101">
        <f>SUM('Yearly Emission'!GC$116:'Yearly Emission'!GC131)</f>
        <v>0</v>
      </c>
      <c r="GG101">
        <f>SUM('Yearly Emission'!GD$116:'Yearly Emission'!GD131)</f>
        <v>0</v>
      </c>
      <c r="GH101">
        <f>SUM('Yearly Emission'!GE$116:'Yearly Emission'!GE131)</f>
        <v>0</v>
      </c>
      <c r="GI101">
        <f>SUM('Yearly Emission'!GF$116:'Yearly Emission'!GF131)</f>
        <v>0</v>
      </c>
      <c r="GJ101">
        <f>SUM('Yearly Emission'!GG$116:'Yearly Emission'!GG131)</f>
        <v>0</v>
      </c>
      <c r="GK101">
        <f>SUM('Yearly Emission'!GH$116:'Yearly Emission'!GH131)</f>
        <v>0</v>
      </c>
      <c r="GL101">
        <f>SUM('Yearly Emission'!GI$116:'Yearly Emission'!GI131)</f>
        <v>0</v>
      </c>
      <c r="GN101">
        <f>SUM('Yearly Emission'!GK$116:'Yearly Emission'!GK131)</f>
        <v>4000981575.3967628</v>
      </c>
      <c r="GO101">
        <f>SUM('Yearly Emission'!GL$116:'Yearly Emission'!GL131)</f>
        <v>2067152997.2046669</v>
      </c>
      <c r="GP101">
        <f>SUM('Yearly Emission'!GM$116:'Yearly Emission'!GM131)</f>
        <v>645865961.46440327</v>
      </c>
      <c r="GQ101">
        <f>SUM('Yearly Emission'!GN$116:'Yearly Emission'!GN131)</f>
        <v>365707146.86013448</v>
      </c>
      <c r="GR101">
        <f>SUM('Yearly Emission'!GO$116:'Yearly Emission'!GO131)</f>
        <v>3300020622.8337736</v>
      </c>
      <c r="GS101">
        <f>SUM('Yearly Emission'!GP$116:'Yearly Emission'!GP131)</f>
        <v>358472861.35942715</v>
      </c>
      <c r="GT101">
        <f>SUM('Yearly Emission'!GQ$116:'Yearly Emission'!GQ131)</f>
        <v>371025510.79094338</v>
      </c>
      <c r="GU101">
        <f>SUM('Yearly Emission'!GR$116:'Yearly Emission'!GR131)</f>
        <v>1722013176.6245797</v>
      </c>
      <c r="GV101">
        <f>SUM('Yearly Emission'!GS$116:'Yearly Emission'!GS131)</f>
        <v>6347215846.9477863</v>
      </c>
      <c r="GW101">
        <f>SUM('Yearly Emission'!GT$116:'Yearly Emission'!GT131)</f>
        <v>1293236670.7014952</v>
      </c>
      <c r="GX101">
        <f>SUM('Yearly Emission'!GU$116:'Yearly Emission'!GU131)</f>
        <v>926769181.17739761</v>
      </c>
      <c r="GY101">
        <f>SUM('Yearly Emission'!GV$116:'Yearly Emission'!GV131)</f>
        <v>332288211.12175137</v>
      </c>
      <c r="GZ101">
        <f>SUM('Yearly Emission'!GW$116:'Yearly Emission'!GW131)</f>
        <v>463387386.89160937</v>
      </c>
      <c r="HA101">
        <f>SUM('Yearly Emission'!GX$116:'Yearly Emission'!GX131)</f>
        <v>570856827.11806488</v>
      </c>
      <c r="HB101">
        <f>SUM('Yearly Emission'!GY$116:'Yearly Emission'!GY131)</f>
        <v>382421675.760557</v>
      </c>
      <c r="HC101">
        <f>SUM('Yearly Emission'!GZ$116:'Yearly Emission'!GZ131)</f>
        <v>3039553943.8355279</v>
      </c>
      <c r="HE101">
        <f>SUM('Yearly Emission'!HB$116:'Yearly Emission'!HB131)</f>
        <v>6753786150.9622431</v>
      </c>
      <c r="HF101">
        <f>SUM('Yearly Emission'!HC$116:'Yearly Emission'!HC131)</f>
        <v>4130357789.7920151</v>
      </c>
      <c r="HG101">
        <f>SUM('Yearly Emission'!HD$116:'Yearly Emission'!HD131)</f>
        <v>1290886643.5677299</v>
      </c>
      <c r="HH101">
        <f>SUM('Yearly Emission'!HE$116:'Yearly Emission'!HE131)</f>
        <v>721529782.73584175</v>
      </c>
      <c r="HI101">
        <f>SUM('Yearly Emission'!HF$116:'Yearly Emission'!HF131)</f>
        <v>6593081372.3223457</v>
      </c>
      <c r="HJ101">
        <f>SUM('Yearly Emission'!HG$116:'Yearly Emission'!HG131)</f>
        <v>716786960.15186882</v>
      </c>
      <c r="HK101">
        <f>SUM('Yearly Emission'!HH$116:'Yearly Emission'!HH131)</f>
        <v>742051021.5818857</v>
      </c>
      <c r="HL101">
        <f>SUM('Yearly Emission'!HI$116:'Yearly Emission'!HI131)</f>
        <v>3442318237.2844782</v>
      </c>
      <c r="HM101">
        <f>SUM('Yearly Emission'!HJ$116:'Yearly Emission'!HJ131)</f>
        <v>12694431693.895569</v>
      </c>
      <c r="HN101">
        <f>SUM('Yearly Emission'!HK$116:'Yearly Emission'!HK131)</f>
        <v>2586473341.4029937</v>
      </c>
      <c r="HO101">
        <f>SUM('Yearly Emission'!HL$116:'Yearly Emission'!HL131)</f>
        <v>1594547665.4254394</v>
      </c>
      <c r="HP101">
        <f>SUM('Yearly Emission'!HM$116:'Yearly Emission'!HM131)</f>
        <v>664557738.17611551</v>
      </c>
      <c r="HQ101">
        <f>SUM('Yearly Emission'!HN$116:'Yearly Emission'!HN131)</f>
        <v>926774773.78321862</v>
      </c>
      <c r="HR101">
        <f>SUM('Yearly Emission'!HO$116:'Yearly Emission'!HO131)</f>
        <v>1141271910.2537253</v>
      </c>
      <c r="HS101">
        <f>SUM('Yearly Emission'!HP$116:'Yearly Emission'!HP131)</f>
        <v>764807640.16373074</v>
      </c>
      <c r="HT101">
        <f>SUM('Yearly Emission'!HQ$116:'Yearly Emission'!HQ131)</f>
        <v>6079107887.6710644</v>
      </c>
      <c r="HV101">
        <f>SUM('Yearly Emission'!HS$116:'Yearly Emission'!HS131)</f>
        <v>7137250246.3184147</v>
      </c>
      <c r="HW101">
        <f>SUM('Yearly Emission'!HT$116:'Yearly Emission'!HT131)</f>
        <v>5426842781.2919941</v>
      </c>
      <c r="HX101">
        <f>SUM('Yearly Emission'!HU$116:'Yearly Emission'!HU131)</f>
        <v>1378247573.871758</v>
      </c>
      <c r="HY101">
        <f>SUM('Yearly Emission'!HV$116:'Yearly Emission'!HV131)</f>
        <v>862907812.56201541</v>
      </c>
      <c r="HZ101">
        <f>SUM('Yearly Emission'!HW$116:'Yearly Emission'!HW131)</f>
        <v>9404949787.4044056</v>
      </c>
      <c r="IA101">
        <f>SUM('Yearly Emission'!HX$116:'Yearly Emission'!HX131)</f>
        <v>1074156509.5493793</v>
      </c>
      <c r="IB101">
        <f>SUM('Yearly Emission'!HY$116:'Yearly Emission'!HY131)</f>
        <v>1107279538.1687479</v>
      </c>
      <c r="IC101">
        <f>SUM('Yearly Emission'!HZ$116:'Yearly Emission'!HZ131)</f>
        <v>4015433448.0746675</v>
      </c>
      <c r="ID101">
        <f>SUM('Yearly Emission'!IA$116:'Yearly Emission'!IA131)</f>
        <v>16233919583.69763</v>
      </c>
      <c r="IE101">
        <f>SUM('Yearly Emission'!IB$116:'Yearly Emission'!IB131)</f>
        <v>3861244590.1124315</v>
      </c>
      <c r="IF101">
        <f>SUM('Yearly Emission'!IC$116:'Yearly Emission'!IC131)</f>
        <v>1607077747.2743216</v>
      </c>
      <c r="IG101">
        <f>SUM('Yearly Emission'!ID$116:'Yearly Emission'!ID131)</f>
        <v>994842183.83494723</v>
      </c>
      <c r="IH101">
        <f>SUM('Yearly Emission'!IE$116:'Yearly Emission'!IE131)</f>
        <v>1383387606.9790595</v>
      </c>
      <c r="II101">
        <f>SUM('Yearly Emission'!IF$116:'Yearly Emission'!IF131)</f>
        <v>1323969791.8106332</v>
      </c>
      <c r="IJ101">
        <f>SUM('Yearly Emission'!IG$116:'Yearly Emission'!IG131)</f>
        <v>984790777.83153689</v>
      </c>
      <c r="IK101">
        <f>SUM('Yearly Emission'!IH$116:'Yearly Emission'!IH131)</f>
        <v>9068588846.8016586</v>
      </c>
      <c r="IM101">
        <f>SUM('Yearly Emission'!IJ$116:'Yearly Emission'!IJ131)</f>
        <v>7174389643.2114944</v>
      </c>
      <c r="IN101">
        <f>SUM('Yearly Emission'!IK$116:'Yearly Emission'!IK131)</f>
        <v>5464009972.1895866</v>
      </c>
      <c r="IO101">
        <f>SUM('Yearly Emission'!IL$116:'Yearly Emission'!IL131)</f>
        <v>1384852417.7847357</v>
      </c>
      <c r="IP101">
        <f>SUM('Yearly Emission'!IM$116:'Yearly Emission'!IM131)</f>
        <v>865460051.6597985</v>
      </c>
      <c r="IQ101">
        <f>SUM('Yearly Emission'!IN$116:'Yearly Emission'!IN131)</f>
        <v>9474038902.5010796</v>
      </c>
      <c r="IR101">
        <f>SUM('Yearly Emission'!IO$116:'Yearly Emission'!IO131)</f>
        <v>1323818048.335748</v>
      </c>
      <c r="IS101">
        <f>SUM('Yearly Emission'!IP$116:'Yearly Emission'!IP131)</f>
        <v>1150436148.9402235</v>
      </c>
      <c r="IT101">
        <f>SUM('Yearly Emission'!IQ$116:'Yearly Emission'!IQ131)</f>
        <v>4027260936.2441401</v>
      </c>
      <c r="IU101">
        <f>SUM('Yearly Emission'!IR$116:'Yearly Emission'!IR131)</f>
        <v>16375354199.089993</v>
      </c>
      <c r="IV101">
        <f>SUM('Yearly Emission'!IS$116:'Yearly Emission'!IS131)</f>
        <v>4069420959.117774</v>
      </c>
      <c r="IW101">
        <f>SUM('Yearly Emission'!IT$116:'Yearly Emission'!IT131)</f>
        <v>1614273837.1892157</v>
      </c>
      <c r="IX101">
        <f>SUM('Yearly Emission'!IU$116:'Yearly Emission'!IU131)</f>
        <v>1115530315.7505636</v>
      </c>
      <c r="IY101">
        <f>SUM('Yearly Emission'!IV$116:'Yearly Emission'!IV131)</f>
        <v>1465621916.8880649</v>
      </c>
      <c r="IZ101">
        <f>SUM('Yearly Emission'!IW$116:'Yearly Emission'!IW131)</f>
        <v>1367942981.0718546</v>
      </c>
      <c r="JA101">
        <f>SUM('Yearly Emission'!IX$116:'Yearly Emission'!IX131)</f>
        <v>1029898808.7114011</v>
      </c>
      <c r="JB101">
        <f>SUM('Yearly Emission'!IY$116:'Yearly Emission'!IY131)</f>
        <v>9404338017.8906002</v>
      </c>
    </row>
    <row r="107" spans="1:262" x14ac:dyDescent="0.25">
      <c r="A107" t="s">
        <v>58</v>
      </c>
      <c r="E107" t="s">
        <v>6</v>
      </c>
      <c r="F107" t="s">
        <v>7</v>
      </c>
      <c r="G107" t="s">
        <v>8</v>
      </c>
      <c r="H107" t="s">
        <v>9</v>
      </c>
      <c r="I107" t="s">
        <v>10</v>
      </c>
      <c r="J107" t="s">
        <v>11</v>
      </c>
      <c r="K107" t="s">
        <v>12</v>
      </c>
      <c r="L107" t="s">
        <v>24</v>
      </c>
      <c r="M107" t="s">
        <v>13</v>
      </c>
      <c r="N107" t="s">
        <v>14</v>
      </c>
      <c r="O107" t="s">
        <v>15</v>
      </c>
      <c r="P107" t="s">
        <v>16</v>
      </c>
      <c r="Q107" t="s">
        <v>17</v>
      </c>
      <c r="R107" t="s">
        <v>18</v>
      </c>
      <c r="S107" t="s">
        <v>19</v>
      </c>
      <c r="T107" t="s">
        <v>20</v>
      </c>
      <c r="V107" t="s">
        <v>6</v>
      </c>
      <c r="W107" t="s">
        <v>7</v>
      </c>
      <c r="X107" t="s">
        <v>8</v>
      </c>
      <c r="Y107" t="s">
        <v>9</v>
      </c>
      <c r="Z107" t="s">
        <v>10</v>
      </c>
      <c r="AA107" t="s">
        <v>11</v>
      </c>
      <c r="AB107" t="s">
        <v>12</v>
      </c>
      <c r="AC107" t="s">
        <v>24</v>
      </c>
      <c r="AD107" t="s">
        <v>13</v>
      </c>
      <c r="AE107" t="s">
        <v>14</v>
      </c>
      <c r="AF107" t="s">
        <v>15</v>
      </c>
      <c r="AG107" t="s">
        <v>16</v>
      </c>
      <c r="AH107" t="s">
        <v>17</v>
      </c>
      <c r="AI107" t="s">
        <v>18</v>
      </c>
      <c r="AJ107" t="s">
        <v>19</v>
      </c>
      <c r="AK107" t="s">
        <v>20</v>
      </c>
      <c r="AM107" t="s">
        <v>6</v>
      </c>
      <c r="AN107" t="s">
        <v>7</v>
      </c>
      <c r="AO107" t="s">
        <v>8</v>
      </c>
      <c r="AP107" t="s">
        <v>9</v>
      </c>
      <c r="AQ107" t="s">
        <v>10</v>
      </c>
      <c r="AR107" t="s">
        <v>11</v>
      </c>
      <c r="AS107" t="s">
        <v>12</v>
      </c>
      <c r="AT107" t="s">
        <v>24</v>
      </c>
      <c r="AU107" t="s">
        <v>13</v>
      </c>
      <c r="AV107" t="s">
        <v>14</v>
      </c>
      <c r="AW107" t="s">
        <v>15</v>
      </c>
      <c r="AX107" t="s">
        <v>16</v>
      </c>
      <c r="AY107" t="s">
        <v>17</v>
      </c>
      <c r="AZ107" t="s">
        <v>18</v>
      </c>
      <c r="BA107" t="s">
        <v>19</v>
      </c>
      <c r="BB107" t="s">
        <v>20</v>
      </c>
      <c r="BD107" t="s">
        <v>6</v>
      </c>
      <c r="BE107" t="s">
        <v>7</v>
      </c>
      <c r="BF107" t="s">
        <v>8</v>
      </c>
      <c r="BG107" t="s">
        <v>9</v>
      </c>
      <c r="BH107" t="s">
        <v>10</v>
      </c>
      <c r="BI107" t="s">
        <v>11</v>
      </c>
      <c r="BJ107" t="s">
        <v>12</v>
      </c>
      <c r="BK107" t="s">
        <v>24</v>
      </c>
      <c r="BL107" t="s">
        <v>13</v>
      </c>
      <c r="BM107" t="s">
        <v>14</v>
      </c>
      <c r="BN107" t="s">
        <v>15</v>
      </c>
      <c r="BO107" t="s">
        <v>16</v>
      </c>
      <c r="BP107" t="s">
        <v>17</v>
      </c>
      <c r="BQ107" t="s">
        <v>18</v>
      </c>
      <c r="BR107" t="s">
        <v>19</v>
      </c>
      <c r="BS107" t="s">
        <v>20</v>
      </c>
      <c r="BU107" t="s">
        <v>6</v>
      </c>
      <c r="BV107" t="s">
        <v>7</v>
      </c>
      <c r="BW107" t="s">
        <v>8</v>
      </c>
      <c r="BX107" t="s">
        <v>9</v>
      </c>
      <c r="BY107" t="s">
        <v>10</v>
      </c>
      <c r="BZ107" t="s">
        <v>11</v>
      </c>
      <c r="CA107" t="s">
        <v>12</v>
      </c>
      <c r="CB107" t="s">
        <v>24</v>
      </c>
      <c r="CC107" t="s">
        <v>13</v>
      </c>
      <c r="CD107" t="s">
        <v>14</v>
      </c>
      <c r="CE107" t="s">
        <v>15</v>
      </c>
      <c r="CF107" t="s">
        <v>16</v>
      </c>
      <c r="CG107" t="s">
        <v>17</v>
      </c>
      <c r="CH107" t="s">
        <v>18</v>
      </c>
      <c r="CI107" t="s">
        <v>19</v>
      </c>
      <c r="CJ107" t="s">
        <v>20</v>
      </c>
      <c r="CN107" t="s">
        <v>6</v>
      </c>
      <c r="CO107" t="s">
        <v>7</v>
      </c>
      <c r="CP107" t="s">
        <v>8</v>
      </c>
      <c r="CQ107" t="s">
        <v>9</v>
      </c>
      <c r="CR107" t="s">
        <v>10</v>
      </c>
      <c r="CS107" t="s">
        <v>11</v>
      </c>
      <c r="CT107" t="s">
        <v>12</v>
      </c>
      <c r="CU107" t="s">
        <v>24</v>
      </c>
      <c r="CV107" t="s">
        <v>13</v>
      </c>
      <c r="CW107" t="s">
        <v>14</v>
      </c>
      <c r="CX107" t="s">
        <v>15</v>
      </c>
      <c r="CY107" t="s">
        <v>16</v>
      </c>
      <c r="CZ107" t="s">
        <v>17</v>
      </c>
      <c r="DA107" t="s">
        <v>18</v>
      </c>
      <c r="DB107" t="s">
        <v>19</v>
      </c>
      <c r="DC107" t="s">
        <v>20</v>
      </c>
      <c r="DE107" t="s">
        <v>6</v>
      </c>
      <c r="DF107" t="s">
        <v>7</v>
      </c>
      <c r="DG107" t="s">
        <v>8</v>
      </c>
      <c r="DH107" t="s">
        <v>9</v>
      </c>
      <c r="DI107" t="s">
        <v>10</v>
      </c>
      <c r="DJ107" t="s">
        <v>11</v>
      </c>
      <c r="DK107" t="s">
        <v>12</v>
      </c>
      <c r="DL107" t="s">
        <v>24</v>
      </c>
      <c r="DM107" t="s">
        <v>13</v>
      </c>
      <c r="DN107" t="s">
        <v>14</v>
      </c>
      <c r="DO107" t="s">
        <v>15</v>
      </c>
      <c r="DP107" t="s">
        <v>16</v>
      </c>
      <c r="DQ107" t="s">
        <v>17</v>
      </c>
      <c r="DR107" t="s">
        <v>18</v>
      </c>
      <c r="DS107" t="s">
        <v>19</v>
      </c>
      <c r="DT107" t="s">
        <v>20</v>
      </c>
      <c r="DV107" t="s">
        <v>6</v>
      </c>
      <c r="DW107" t="s">
        <v>7</v>
      </c>
      <c r="DX107" t="s">
        <v>8</v>
      </c>
      <c r="DY107" t="s">
        <v>9</v>
      </c>
      <c r="DZ107" t="s">
        <v>10</v>
      </c>
      <c r="EA107" t="s">
        <v>11</v>
      </c>
      <c r="EB107" t="s">
        <v>12</v>
      </c>
      <c r="EC107" t="s">
        <v>24</v>
      </c>
      <c r="ED107" t="s">
        <v>13</v>
      </c>
      <c r="EE107" t="s">
        <v>14</v>
      </c>
      <c r="EF107" t="s">
        <v>15</v>
      </c>
      <c r="EG107" t="s">
        <v>16</v>
      </c>
      <c r="EH107" t="s">
        <v>17</v>
      </c>
      <c r="EI107" t="s">
        <v>18</v>
      </c>
      <c r="EJ107" t="s">
        <v>19</v>
      </c>
      <c r="EK107" t="s">
        <v>20</v>
      </c>
      <c r="EM107" t="s">
        <v>6</v>
      </c>
      <c r="EN107" t="s">
        <v>7</v>
      </c>
      <c r="EO107" t="s">
        <v>8</v>
      </c>
      <c r="EP107" t="s">
        <v>9</v>
      </c>
      <c r="EQ107" t="s">
        <v>10</v>
      </c>
      <c r="ER107" t="s">
        <v>11</v>
      </c>
      <c r="ES107" t="s">
        <v>12</v>
      </c>
      <c r="ET107" t="s">
        <v>24</v>
      </c>
      <c r="EU107" t="s">
        <v>13</v>
      </c>
      <c r="EV107" t="s">
        <v>14</v>
      </c>
      <c r="EW107" t="s">
        <v>15</v>
      </c>
      <c r="EX107" t="s">
        <v>16</v>
      </c>
      <c r="EY107" t="s">
        <v>17</v>
      </c>
      <c r="EZ107" t="s">
        <v>18</v>
      </c>
      <c r="FA107" t="s">
        <v>19</v>
      </c>
      <c r="FB107" t="s">
        <v>20</v>
      </c>
      <c r="FD107" t="s">
        <v>6</v>
      </c>
      <c r="FE107" t="s">
        <v>7</v>
      </c>
      <c r="FF107" t="s">
        <v>8</v>
      </c>
      <c r="FG107" t="s">
        <v>9</v>
      </c>
      <c r="FH107" t="s">
        <v>10</v>
      </c>
      <c r="FI107" t="s">
        <v>11</v>
      </c>
      <c r="FJ107" t="s">
        <v>12</v>
      </c>
      <c r="FK107" t="s">
        <v>24</v>
      </c>
      <c r="FL107" t="s">
        <v>13</v>
      </c>
      <c r="FM107" t="s">
        <v>14</v>
      </c>
      <c r="FN107" t="s">
        <v>15</v>
      </c>
      <c r="FO107" t="s">
        <v>16</v>
      </c>
      <c r="FP107" t="s">
        <v>17</v>
      </c>
      <c r="FQ107" t="s">
        <v>18</v>
      </c>
      <c r="FR107" t="s">
        <v>19</v>
      </c>
      <c r="FS107" t="s">
        <v>20</v>
      </c>
      <c r="FW107" t="s">
        <v>6</v>
      </c>
      <c r="FX107" t="s">
        <v>7</v>
      </c>
      <c r="FY107" t="s">
        <v>8</v>
      </c>
      <c r="FZ107" t="s">
        <v>9</v>
      </c>
      <c r="GA107" t="s">
        <v>10</v>
      </c>
      <c r="GB107" t="s">
        <v>11</v>
      </c>
      <c r="GC107" t="s">
        <v>12</v>
      </c>
      <c r="GD107" t="s">
        <v>24</v>
      </c>
      <c r="GE107" t="s">
        <v>13</v>
      </c>
      <c r="GF107" t="s">
        <v>14</v>
      </c>
      <c r="GG107" t="s">
        <v>15</v>
      </c>
      <c r="GH107" t="s">
        <v>16</v>
      </c>
      <c r="GI107" t="s">
        <v>17</v>
      </c>
      <c r="GJ107" t="s">
        <v>18</v>
      </c>
      <c r="GK107" t="s">
        <v>19</v>
      </c>
      <c r="GL107" t="s">
        <v>20</v>
      </c>
      <c r="GN107" t="s">
        <v>6</v>
      </c>
      <c r="GO107" t="s">
        <v>7</v>
      </c>
      <c r="GP107" t="s">
        <v>8</v>
      </c>
      <c r="GQ107" t="s">
        <v>9</v>
      </c>
      <c r="GR107" t="s">
        <v>10</v>
      </c>
      <c r="GS107" t="s">
        <v>11</v>
      </c>
      <c r="GT107" t="s">
        <v>12</v>
      </c>
      <c r="GU107" t="s">
        <v>24</v>
      </c>
      <c r="GV107" t="s">
        <v>13</v>
      </c>
      <c r="GW107" t="s">
        <v>14</v>
      </c>
      <c r="GX107" t="s">
        <v>15</v>
      </c>
      <c r="GY107" t="s">
        <v>16</v>
      </c>
      <c r="GZ107" t="s">
        <v>17</v>
      </c>
      <c r="HA107" t="s">
        <v>18</v>
      </c>
      <c r="HB107" t="s">
        <v>19</v>
      </c>
      <c r="HC107" t="s">
        <v>20</v>
      </c>
      <c r="HE107" t="s">
        <v>6</v>
      </c>
      <c r="HF107" t="s">
        <v>7</v>
      </c>
      <c r="HG107" t="s">
        <v>8</v>
      </c>
      <c r="HH107" t="s">
        <v>9</v>
      </c>
      <c r="HI107" t="s">
        <v>10</v>
      </c>
      <c r="HJ107" t="s">
        <v>11</v>
      </c>
      <c r="HK107" t="s">
        <v>12</v>
      </c>
      <c r="HL107" t="s">
        <v>24</v>
      </c>
      <c r="HM107" t="s">
        <v>13</v>
      </c>
      <c r="HN107" t="s">
        <v>14</v>
      </c>
      <c r="HO107" t="s">
        <v>15</v>
      </c>
      <c r="HP107" t="s">
        <v>16</v>
      </c>
      <c r="HQ107" t="s">
        <v>17</v>
      </c>
      <c r="HR107" t="s">
        <v>18</v>
      </c>
      <c r="HS107" t="s">
        <v>19</v>
      </c>
      <c r="HT107" t="s">
        <v>20</v>
      </c>
      <c r="HV107" t="s">
        <v>6</v>
      </c>
      <c r="HW107" t="s">
        <v>7</v>
      </c>
      <c r="HX107" t="s">
        <v>8</v>
      </c>
      <c r="HY107" t="s">
        <v>9</v>
      </c>
      <c r="HZ107" t="s">
        <v>10</v>
      </c>
      <c r="IA107" t="s">
        <v>11</v>
      </c>
      <c r="IB107" t="s">
        <v>12</v>
      </c>
      <c r="IC107" t="s">
        <v>24</v>
      </c>
      <c r="ID107" t="s">
        <v>13</v>
      </c>
      <c r="IE107" t="s">
        <v>14</v>
      </c>
      <c r="IF107" t="s">
        <v>15</v>
      </c>
      <c r="IG107" t="s">
        <v>16</v>
      </c>
      <c r="IH107" t="s">
        <v>17</v>
      </c>
      <c r="II107" t="s">
        <v>18</v>
      </c>
      <c r="IJ107" t="s">
        <v>19</v>
      </c>
      <c r="IK107" t="s">
        <v>20</v>
      </c>
      <c r="IM107" t="s">
        <v>6</v>
      </c>
      <c r="IN107" t="s">
        <v>7</v>
      </c>
      <c r="IO107" t="s">
        <v>8</v>
      </c>
      <c r="IP107" t="s">
        <v>9</v>
      </c>
      <c r="IQ107" t="s">
        <v>10</v>
      </c>
      <c r="IR107" t="s">
        <v>11</v>
      </c>
      <c r="IS107" t="s">
        <v>12</v>
      </c>
      <c r="IT107" t="s">
        <v>24</v>
      </c>
      <c r="IU107" t="s">
        <v>13</v>
      </c>
      <c r="IV107" t="s">
        <v>14</v>
      </c>
      <c r="IW107" t="s">
        <v>15</v>
      </c>
      <c r="IX107" t="s">
        <v>16</v>
      </c>
      <c r="IY107" t="s">
        <v>17</v>
      </c>
      <c r="IZ107" t="s">
        <v>18</v>
      </c>
      <c r="JA107" t="s">
        <v>19</v>
      </c>
      <c r="JB107" t="s">
        <v>20</v>
      </c>
    </row>
    <row r="108" spans="1:262" x14ac:dyDescent="0.25">
      <c r="D108">
        <v>2020</v>
      </c>
      <c r="E108">
        <f>E3+E37</f>
        <v>6694267028.9972687</v>
      </c>
      <c r="F108">
        <f t="shared" ref="F108:BQ108" si="0">F3+F37</f>
        <v>4832328949.1633978</v>
      </c>
      <c r="G108">
        <f t="shared" si="0"/>
        <v>1850260862.5749509</v>
      </c>
      <c r="H108">
        <f t="shared" si="0"/>
        <v>368884005.39356953</v>
      </c>
      <c r="I108">
        <f t="shared" si="0"/>
        <v>1028321911.7363931</v>
      </c>
      <c r="J108">
        <f t="shared" si="0"/>
        <v>107009560.55943105</v>
      </c>
      <c r="K108">
        <f t="shared" si="0"/>
        <v>341667035.04248339</v>
      </c>
      <c r="L108">
        <f t="shared" si="0"/>
        <v>866480753.12541091</v>
      </c>
      <c r="M108">
        <f t="shared" si="0"/>
        <v>2216365267.4684782</v>
      </c>
      <c r="N108">
        <f t="shared" si="0"/>
        <v>317455323.23514616</v>
      </c>
      <c r="O108">
        <f t="shared" si="0"/>
        <v>174344570.34832302</v>
      </c>
      <c r="P108">
        <f t="shared" si="0"/>
        <v>111322128.69810817</v>
      </c>
      <c r="Q108">
        <f t="shared" si="0"/>
        <v>255169944.02585572</v>
      </c>
      <c r="R108">
        <f t="shared" si="0"/>
        <v>1922306.772233801</v>
      </c>
      <c r="S108">
        <f t="shared" si="0"/>
        <v>157521108.83341095</v>
      </c>
      <c r="T108">
        <f t="shared" si="0"/>
        <v>592310534.71127367</v>
      </c>
      <c r="V108">
        <f t="shared" si="0"/>
        <v>6694267028.9972687</v>
      </c>
      <c r="W108">
        <f t="shared" si="0"/>
        <v>4832328949.1633978</v>
      </c>
      <c r="X108">
        <f t="shared" si="0"/>
        <v>1850260862.5749509</v>
      </c>
      <c r="Y108">
        <f t="shared" si="0"/>
        <v>368884005.39356953</v>
      </c>
      <c r="Z108">
        <f t="shared" si="0"/>
        <v>1028321911.7363931</v>
      </c>
      <c r="AA108">
        <f t="shared" si="0"/>
        <v>107009560.55943105</v>
      </c>
      <c r="AB108">
        <f t="shared" si="0"/>
        <v>341667035.04248339</v>
      </c>
      <c r="AC108">
        <f t="shared" si="0"/>
        <v>866480753.12541091</v>
      </c>
      <c r="AD108">
        <f t="shared" si="0"/>
        <v>2216365267.4684782</v>
      </c>
      <c r="AE108">
        <f t="shared" si="0"/>
        <v>317455323.23514616</v>
      </c>
      <c r="AF108">
        <f t="shared" si="0"/>
        <v>174344570.34832302</v>
      </c>
      <c r="AG108">
        <f t="shared" si="0"/>
        <v>111322128.69810817</v>
      </c>
      <c r="AH108">
        <f t="shared" si="0"/>
        <v>255169944.02585572</v>
      </c>
      <c r="AI108">
        <f t="shared" si="0"/>
        <v>1922306.772233801</v>
      </c>
      <c r="AJ108">
        <f t="shared" si="0"/>
        <v>157521108.83341095</v>
      </c>
      <c r="AK108">
        <f t="shared" si="0"/>
        <v>592310534.71127367</v>
      </c>
      <c r="AM108">
        <f t="shared" si="0"/>
        <v>6694267028.9972687</v>
      </c>
      <c r="AN108">
        <f t="shared" si="0"/>
        <v>4832328949.1633978</v>
      </c>
      <c r="AO108">
        <f t="shared" si="0"/>
        <v>1850260862.5749509</v>
      </c>
      <c r="AP108">
        <f t="shared" si="0"/>
        <v>368884005.39356953</v>
      </c>
      <c r="AQ108">
        <f t="shared" si="0"/>
        <v>1028321911.7363931</v>
      </c>
      <c r="AR108">
        <f t="shared" si="0"/>
        <v>107009560.55943105</v>
      </c>
      <c r="AS108">
        <f t="shared" si="0"/>
        <v>341667035.04248339</v>
      </c>
      <c r="AT108">
        <f t="shared" si="0"/>
        <v>866480753.12541091</v>
      </c>
      <c r="AU108">
        <f t="shared" si="0"/>
        <v>2216365267.4684782</v>
      </c>
      <c r="AV108">
        <f t="shared" si="0"/>
        <v>317455323.23514616</v>
      </c>
      <c r="AW108">
        <f t="shared" si="0"/>
        <v>174344570.34832302</v>
      </c>
      <c r="AX108">
        <f t="shared" si="0"/>
        <v>111322128.69810817</v>
      </c>
      <c r="AY108">
        <f t="shared" si="0"/>
        <v>255169944.02585572</v>
      </c>
      <c r="AZ108">
        <f t="shared" si="0"/>
        <v>1922306.772233801</v>
      </c>
      <c r="BA108">
        <f t="shared" si="0"/>
        <v>157521108.83341095</v>
      </c>
      <c r="BB108">
        <f t="shared" si="0"/>
        <v>592310534.71127367</v>
      </c>
      <c r="BD108">
        <f t="shared" si="0"/>
        <v>6694267028.9972687</v>
      </c>
      <c r="BE108">
        <f t="shared" si="0"/>
        <v>4832328949.1633978</v>
      </c>
      <c r="BF108">
        <f t="shared" si="0"/>
        <v>1850260862.5749509</v>
      </c>
      <c r="BG108">
        <f t="shared" si="0"/>
        <v>368884005.39356953</v>
      </c>
      <c r="BH108">
        <f t="shared" si="0"/>
        <v>1028321911.7363931</v>
      </c>
      <c r="BI108">
        <f t="shared" si="0"/>
        <v>107009560.55943105</v>
      </c>
      <c r="BJ108">
        <f t="shared" si="0"/>
        <v>341667035.04248339</v>
      </c>
      <c r="BK108">
        <f t="shared" si="0"/>
        <v>866480753.12541091</v>
      </c>
      <c r="BL108">
        <f t="shared" si="0"/>
        <v>2216365267.4684782</v>
      </c>
      <c r="BM108">
        <f t="shared" si="0"/>
        <v>317455323.23514616</v>
      </c>
      <c r="BN108">
        <f t="shared" si="0"/>
        <v>174344570.34832302</v>
      </c>
      <c r="BO108">
        <f t="shared" si="0"/>
        <v>111322128.69810817</v>
      </c>
      <c r="BP108">
        <f t="shared" si="0"/>
        <v>255169944.02585572</v>
      </c>
      <c r="BQ108">
        <f t="shared" si="0"/>
        <v>1922306.772233801</v>
      </c>
      <c r="BR108">
        <f t="shared" ref="BR108:EC108" si="1">BR3+BR37</f>
        <v>157521108.83341095</v>
      </c>
      <c r="BS108">
        <f t="shared" si="1"/>
        <v>592310534.71127367</v>
      </c>
      <c r="BU108">
        <f t="shared" si="1"/>
        <v>6694267028.9972687</v>
      </c>
      <c r="BV108">
        <f t="shared" si="1"/>
        <v>4832328949.1633978</v>
      </c>
      <c r="BW108">
        <f t="shared" si="1"/>
        <v>1850260862.5749509</v>
      </c>
      <c r="BX108">
        <f t="shared" si="1"/>
        <v>368884005.39356953</v>
      </c>
      <c r="BY108">
        <f t="shared" si="1"/>
        <v>1028321911.7363931</v>
      </c>
      <c r="BZ108">
        <f t="shared" si="1"/>
        <v>107009560.55943105</v>
      </c>
      <c r="CA108">
        <f t="shared" si="1"/>
        <v>341667035.04248339</v>
      </c>
      <c r="CB108">
        <f t="shared" si="1"/>
        <v>866480753.12541091</v>
      </c>
      <c r="CC108">
        <f t="shared" si="1"/>
        <v>2216365267.4684782</v>
      </c>
      <c r="CD108">
        <f t="shared" si="1"/>
        <v>317455323.23514616</v>
      </c>
      <c r="CE108">
        <f t="shared" si="1"/>
        <v>174344570.34832302</v>
      </c>
      <c r="CF108">
        <f t="shared" si="1"/>
        <v>111322128.69810817</v>
      </c>
      <c r="CG108">
        <f t="shared" si="1"/>
        <v>255169944.02585572</v>
      </c>
      <c r="CH108">
        <f t="shared" si="1"/>
        <v>1922306.772233801</v>
      </c>
      <c r="CI108">
        <f t="shared" si="1"/>
        <v>157521108.83341095</v>
      </c>
      <c r="CJ108">
        <f t="shared" si="1"/>
        <v>592310534.71127367</v>
      </c>
      <c r="CM108">
        <f t="shared" si="1"/>
        <v>2758.833333333333</v>
      </c>
      <c r="CN108">
        <f t="shared" si="1"/>
        <v>6694267028.9972687</v>
      </c>
      <c r="CO108">
        <f t="shared" si="1"/>
        <v>4832328949.1633978</v>
      </c>
      <c r="CP108">
        <f t="shared" si="1"/>
        <v>1850260862.5749509</v>
      </c>
      <c r="CQ108">
        <f t="shared" si="1"/>
        <v>368884005.39356953</v>
      </c>
      <c r="CR108">
        <f t="shared" si="1"/>
        <v>1028321911.7363931</v>
      </c>
      <c r="CS108">
        <f t="shared" si="1"/>
        <v>107009560.55943105</v>
      </c>
      <c r="CT108">
        <f t="shared" si="1"/>
        <v>341667035.04248339</v>
      </c>
      <c r="CU108">
        <f t="shared" si="1"/>
        <v>866480753.12541091</v>
      </c>
      <c r="CV108">
        <f t="shared" si="1"/>
        <v>2216365267.4684782</v>
      </c>
      <c r="CW108">
        <f t="shared" si="1"/>
        <v>317455323.23514616</v>
      </c>
      <c r="CX108">
        <f t="shared" si="1"/>
        <v>174344570.34832302</v>
      </c>
      <c r="CY108">
        <f t="shared" si="1"/>
        <v>111322128.69810817</v>
      </c>
      <c r="CZ108">
        <f t="shared" si="1"/>
        <v>255169944.02585572</v>
      </c>
      <c r="DA108">
        <f t="shared" si="1"/>
        <v>1922306.772233801</v>
      </c>
      <c r="DB108">
        <f t="shared" si="1"/>
        <v>157521108.83341095</v>
      </c>
      <c r="DC108">
        <f t="shared" si="1"/>
        <v>592310534.71127367</v>
      </c>
      <c r="DE108">
        <f t="shared" si="1"/>
        <v>6694267028.9972687</v>
      </c>
      <c r="DF108">
        <f t="shared" si="1"/>
        <v>4832328949.1633978</v>
      </c>
      <c r="DG108">
        <f t="shared" si="1"/>
        <v>1850260862.5749509</v>
      </c>
      <c r="DH108">
        <f t="shared" si="1"/>
        <v>368884005.39356953</v>
      </c>
      <c r="DI108">
        <f t="shared" si="1"/>
        <v>1028321911.7363931</v>
      </c>
      <c r="DJ108">
        <f t="shared" si="1"/>
        <v>107009560.55943105</v>
      </c>
      <c r="DK108">
        <f t="shared" si="1"/>
        <v>341667035.04248339</v>
      </c>
      <c r="DL108">
        <f t="shared" si="1"/>
        <v>866480753.12541091</v>
      </c>
      <c r="DM108">
        <f t="shared" si="1"/>
        <v>2216365267.4684782</v>
      </c>
      <c r="DN108">
        <f t="shared" si="1"/>
        <v>317455323.23514616</v>
      </c>
      <c r="DO108">
        <f t="shared" si="1"/>
        <v>174344570.34832302</v>
      </c>
      <c r="DP108">
        <f t="shared" si="1"/>
        <v>111322128.69810817</v>
      </c>
      <c r="DQ108">
        <f t="shared" si="1"/>
        <v>255169944.02585572</v>
      </c>
      <c r="DR108">
        <f t="shared" si="1"/>
        <v>1922306.772233801</v>
      </c>
      <c r="DS108">
        <f t="shared" si="1"/>
        <v>157521108.83341095</v>
      </c>
      <c r="DT108">
        <f t="shared" si="1"/>
        <v>592310534.71127367</v>
      </c>
      <c r="DV108">
        <f t="shared" si="1"/>
        <v>6694267028.9972687</v>
      </c>
      <c r="DW108">
        <f t="shared" si="1"/>
        <v>4832328949.1633978</v>
      </c>
      <c r="DX108">
        <f t="shared" si="1"/>
        <v>1850260862.5749509</v>
      </c>
      <c r="DY108">
        <f t="shared" si="1"/>
        <v>368884005.39356953</v>
      </c>
      <c r="DZ108">
        <f t="shared" si="1"/>
        <v>1028321911.7363931</v>
      </c>
      <c r="EA108">
        <f t="shared" si="1"/>
        <v>107009560.55943105</v>
      </c>
      <c r="EB108">
        <f t="shared" si="1"/>
        <v>341667035.04248339</v>
      </c>
      <c r="EC108">
        <f t="shared" si="1"/>
        <v>866480753.12541091</v>
      </c>
      <c r="ED108">
        <f t="shared" ref="ED108:GO108" si="2">ED3+ED37</f>
        <v>2216365267.4684782</v>
      </c>
      <c r="EE108">
        <f t="shared" si="2"/>
        <v>317455323.23514616</v>
      </c>
      <c r="EF108">
        <f t="shared" si="2"/>
        <v>174344570.34832302</v>
      </c>
      <c r="EG108">
        <f t="shared" si="2"/>
        <v>111322128.69810817</v>
      </c>
      <c r="EH108">
        <f t="shared" si="2"/>
        <v>255169944.02585572</v>
      </c>
      <c r="EI108">
        <f t="shared" si="2"/>
        <v>1922306.772233801</v>
      </c>
      <c r="EJ108">
        <f t="shared" si="2"/>
        <v>157521108.83341095</v>
      </c>
      <c r="EK108">
        <f t="shared" si="2"/>
        <v>592310534.71127367</v>
      </c>
      <c r="EM108">
        <f t="shared" si="2"/>
        <v>6694267028.9972687</v>
      </c>
      <c r="EN108">
        <f t="shared" si="2"/>
        <v>4832328949.1633978</v>
      </c>
      <c r="EO108">
        <f t="shared" si="2"/>
        <v>1850260862.5749509</v>
      </c>
      <c r="EP108">
        <f t="shared" si="2"/>
        <v>368884005.39356953</v>
      </c>
      <c r="EQ108">
        <f t="shared" si="2"/>
        <v>1028321911.7363931</v>
      </c>
      <c r="ER108">
        <f t="shared" si="2"/>
        <v>107009560.55943105</v>
      </c>
      <c r="ES108">
        <f t="shared" si="2"/>
        <v>341667035.04248339</v>
      </c>
      <c r="ET108">
        <f t="shared" si="2"/>
        <v>866480753.12541091</v>
      </c>
      <c r="EU108">
        <f t="shared" si="2"/>
        <v>2216365267.4684782</v>
      </c>
      <c r="EV108">
        <f t="shared" si="2"/>
        <v>317455323.23514616</v>
      </c>
      <c r="EW108">
        <f t="shared" si="2"/>
        <v>174344570.34832302</v>
      </c>
      <c r="EX108">
        <f t="shared" si="2"/>
        <v>111322128.69810817</v>
      </c>
      <c r="EY108">
        <f t="shared" si="2"/>
        <v>255169944.02585572</v>
      </c>
      <c r="EZ108">
        <f t="shared" si="2"/>
        <v>1922306.772233801</v>
      </c>
      <c r="FA108">
        <f t="shared" si="2"/>
        <v>157521108.83341095</v>
      </c>
      <c r="FB108">
        <f t="shared" si="2"/>
        <v>592310534.71127367</v>
      </c>
      <c r="FD108">
        <f t="shared" si="2"/>
        <v>6694267028.9972687</v>
      </c>
      <c r="FE108">
        <f t="shared" si="2"/>
        <v>4832328949.1633978</v>
      </c>
      <c r="FF108">
        <f t="shared" si="2"/>
        <v>1850260862.5749509</v>
      </c>
      <c r="FG108">
        <f t="shared" si="2"/>
        <v>368884005.39356953</v>
      </c>
      <c r="FH108">
        <f t="shared" si="2"/>
        <v>1028321911.7363931</v>
      </c>
      <c r="FI108">
        <f t="shared" si="2"/>
        <v>107009560.55943105</v>
      </c>
      <c r="FJ108">
        <f t="shared" si="2"/>
        <v>341667035.04248339</v>
      </c>
      <c r="FK108">
        <f t="shared" si="2"/>
        <v>866480753.12541091</v>
      </c>
      <c r="FL108">
        <f t="shared" si="2"/>
        <v>2216365267.4684782</v>
      </c>
      <c r="FM108">
        <f t="shared" si="2"/>
        <v>317455323.23514616</v>
      </c>
      <c r="FN108">
        <f t="shared" si="2"/>
        <v>174344570.34832302</v>
      </c>
      <c r="FO108">
        <f t="shared" si="2"/>
        <v>111322128.69810817</v>
      </c>
      <c r="FP108">
        <f t="shared" si="2"/>
        <v>255169944.02585572</v>
      </c>
      <c r="FQ108">
        <f t="shared" si="2"/>
        <v>1922306.772233801</v>
      </c>
      <c r="FR108">
        <f t="shared" si="2"/>
        <v>157521108.83341095</v>
      </c>
      <c r="FS108">
        <f t="shared" si="2"/>
        <v>592310534.71127367</v>
      </c>
      <c r="FV108">
        <f t="shared" si="2"/>
        <v>2758.833333333333</v>
      </c>
      <c r="FW108">
        <f t="shared" si="2"/>
        <v>6694267028.9972687</v>
      </c>
      <c r="FX108">
        <f t="shared" si="2"/>
        <v>4832328949.1633978</v>
      </c>
      <c r="FY108">
        <f t="shared" si="2"/>
        <v>1850260862.5749509</v>
      </c>
      <c r="FZ108">
        <f t="shared" si="2"/>
        <v>368884005.39356953</v>
      </c>
      <c r="GA108">
        <f t="shared" si="2"/>
        <v>1028321911.7363931</v>
      </c>
      <c r="GB108">
        <f t="shared" si="2"/>
        <v>107009560.55943105</v>
      </c>
      <c r="GC108">
        <f t="shared" si="2"/>
        <v>341667035.04248339</v>
      </c>
      <c r="GD108">
        <f t="shared" si="2"/>
        <v>866480753.12541091</v>
      </c>
      <c r="GE108">
        <f t="shared" si="2"/>
        <v>2216365267.4684782</v>
      </c>
      <c r="GF108">
        <f t="shared" si="2"/>
        <v>317455323.23514616</v>
      </c>
      <c r="GG108">
        <f t="shared" si="2"/>
        <v>174344570.34832302</v>
      </c>
      <c r="GH108">
        <f t="shared" si="2"/>
        <v>111322128.69810817</v>
      </c>
      <c r="GI108">
        <f t="shared" si="2"/>
        <v>255169944.02585572</v>
      </c>
      <c r="GJ108">
        <f t="shared" si="2"/>
        <v>1922306.772233801</v>
      </c>
      <c r="GK108">
        <f t="shared" si="2"/>
        <v>157521108.83341095</v>
      </c>
      <c r="GL108">
        <f t="shared" si="2"/>
        <v>592310534.71127367</v>
      </c>
      <c r="GN108">
        <f t="shared" si="2"/>
        <v>6694267028.9972687</v>
      </c>
      <c r="GO108">
        <f t="shared" si="2"/>
        <v>4832328949.1633978</v>
      </c>
      <c r="GP108">
        <f t="shared" ref="GP108:JA108" si="3">GP3+GP37</f>
        <v>1850260862.5749509</v>
      </c>
      <c r="GQ108">
        <f t="shared" si="3"/>
        <v>368884005.39356953</v>
      </c>
      <c r="GR108">
        <f t="shared" si="3"/>
        <v>1028321911.7363931</v>
      </c>
      <c r="GS108">
        <f t="shared" si="3"/>
        <v>107009560.55943105</v>
      </c>
      <c r="GT108">
        <f t="shared" si="3"/>
        <v>341667035.04248339</v>
      </c>
      <c r="GU108">
        <f t="shared" si="3"/>
        <v>866480753.12541091</v>
      </c>
      <c r="GV108">
        <f t="shared" si="3"/>
        <v>2216365267.4684782</v>
      </c>
      <c r="GW108">
        <f t="shared" si="3"/>
        <v>317455323.23514616</v>
      </c>
      <c r="GX108">
        <f t="shared" si="3"/>
        <v>174344570.34832302</v>
      </c>
      <c r="GY108">
        <f t="shared" si="3"/>
        <v>111322128.69810817</v>
      </c>
      <c r="GZ108">
        <f t="shared" si="3"/>
        <v>255169944.02585572</v>
      </c>
      <c r="HA108">
        <f t="shared" si="3"/>
        <v>1922306.772233801</v>
      </c>
      <c r="HB108">
        <f t="shared" si="3"/>
        <v>157521108.83341095</v>
      </c>
      <c r="HC108">
        <f t="shared" si="3"/>
        <v>592310534.71127367</v>
      </c>
      <c r="HE108">
        <f t="shared" si="3"/>
        <v>6694267028.9972687</v>
      </c>
      <c r="HF108">
        <f t="shared" si="3"/>
        <v>4832328949.1633978</v>
      </c>
      <c r="HG108">
        <f t="shared" si="3"/>
        <v>1850260862.5749509</v>
      </c>
      <c r="HH108">
        <f t="shared" si="3"/>
        <v>368884005.39356953</v>
      </c>
      <c r="HI108">
        <f t="shared" si="3"/>
        <v>1028321911.7363931</v>
      </c>
      <c r="HJ108">
        <f t="shared" si="3"/>
        <v>107009560.55943105</v>
      </c>
      <c r="HK108">
        <f t="shared" si="3"/>
        <v>341667035.04248339</v>
      </c>
      <c r="HL108">
        <f t="shared" si="3"/>
        <v>866480753.12541091</v>
      </c>
      <c r="HM108">
        <f t="shared" si="3"/>
        <v>2216365267.4684782</v>
      </c>
      <c r="HN108">
        <f t="shared" si="3"/>
        <v>317455323.23514616</v>
      </c>
      <c r="HO108">
        <f t="shared" si="3"/>
        <v>174344570.34832302</v>
      </c>
      <c r="HP108">
        <f t="shared" si="3"/>
        <v>111322128.69810817</v>
      </c>
      <c r="HQ108">
        <f t="shared" si="3"/>
        <v>255169944.02585572</v>
      </c>
      <c r="HR108">
        <f t="shared" si="3"/>
        <v>1922306.772233801</v>
      </c>
      <c r="HS108">
        <f t="shared" si="3"/>
        <v>157521108.83341095</v>
      </c>
      <c r="HT108">
        <f t="shared" si="3"/>
        <v>592310534.71127367</v>
      </c>
      <c r="HV108">
        <f t="shared" si="3"/>
        <v>6694267028.9972687</v>
      </c>
      <c r="HW108">
        <f t="shared" si="3"/>
        <v>4832328949.1633978</v>
      </c>
      <c r="HX108">
        <f t="shared" si="3"/>
        <v>1850260862.5749509</v>
      </c>
      <c r="HY108">
        <f t="shared" si="3"/>
        <v>368884005.39356953</v>
      </c>
      <c r="HZ108">
        <f t="shared" si="3"/>
        <v>1028321911.7363931</v>
      </c>
      <c r="IA108">
        <f t="shared" si="3"/>
        <v>107009560.55943105</v>
      </c>
      <c r="IB108">
        <f t="shared" si="3"/>
        <v>341667035.04248339</v>
      </c>
      <c r="IC108">
        <f t="shared" si="3"/>
        <v>866480753.12541091</v>
      </c>
      <c r="ID108">
        <f t="shared" si="3"/>
        <v>2216365267.4684782</v>
      </c>
      <c r="IE108">
        <f t="shared" si="3"/>
        <v>317455323.23514616</v>
      </c>
      <c r="IF108">
        <f t="shared" si="3"/>
        <v>174344570.34832302</v>
      </c>
      <c r="IG108">
        <f t="shared" si="3"/>
        <v>111322128.69810817</v>
      </c>
      <c r="IH108">
        <f t="shared" si="3"/>
        <v>255169944.02585572</v>
      </c>
      <c r="II108">
        <f t="shared" si="3"/>
        <v>1922306.772233801</v>
      </c>
      <c r="IJ108">
        <f t="shared" si="3"/>
        <v>157521108.83341095</v>
      </c>
      <c r="IK108">
        <f t="shared" si="3"/>
        <v>592310534.71127367</v>
      </c>
      <c r="IM108">
        <f t="shared" si="3"/>
        <v>6694267028.9972687</v>
      </c>
      <c r="IN108">
        <f t="shared" si="3"/>
        <v>4832328949.1633978</v>
      </c>
      <c r="IO108">
        <f t="shared" si="3"/>
        <v>1850260862.5749509</v>
      </c>
      <c r="IP108">
        <f t="shared" si="3"/>
        <v>368884005.39356953</v>
      </c>
      <c r="IQ108">
        <f t="shared" si="3"/>
        <v>1028321911.7363931</v>
      </c>
      <c r="IR108">
        <f t="shared" si="3"/>
        <v>107009560.55943105</v>
      </c>
      <c r="IS108">
        <f t="shared" si="3"/>
        <v>341667035.04248339</v>
      </c>
      <c r="IT108">
        <f t="shared" si="3"/>
        <v>866480753.12541091</v>
      </c>
      <c r="IU108">
        <f t="shared" si="3"/>
        <v>2216365267.4684782</v>
      </c>
      <c r="IV108">
        <f t="shared" si="3"/>
        <v>317455323.23514616</v>
      </c>
      <c r="IW108">
        <f t="shared" si="3"/>
        <v>174344570.34832302</v>
      </c>
      <c r="IX108">
        <f t="shared" si="3"/>
        <v>111322128.69810817</v>
      </c>
      <c r="IY108">
        <f t="shared" si="3"/>
        <v>255169944.02585572</v>
      </c>
      <c r="IZ108">
        <f t="shared" si="3"/>
        <v>1922306.772233801</v>
      </c>
      <c r="JA108">
        <f t="shared" si="3"/>
        <v>157521108.83341095</v>
      </c>
      <c r="JB108">
        <f t="shared" ref="JB108:JB138" si="4">JB3+JB37</f>
        <v>592310534.71127367</v>
      </c>
    </row>
    <row r="109" spans="1:262" x14ac:dyDescent="0.25">
      <c r="D109">
        <v>2021</v>
      </c>
      <c r="E109">
        <f t="shared" ref="E109:BP109" si="5">E4+E38</f>
        <v>7580287552.5662546</v>
      </c>
      <c r="F109">
        <f t="shared" si="5"/>
        <v>5118688849.9178915</v>
      </c>
      <c r="G109">
        <f t="shared" si="5"/>
        <v>1904110681.0194488</v>
      </c>
      <c r="H109">
        <f t="shared" si="5"/>
        <v>394263566.39884192</v>
      </c>
      <c r="I109">
        <f t="shared" si="5"/>
        <v>1939739295.3895817</v>
      </c>
      <c r="J109">
        <f t="shared" si="5"/>
        <v>110268703.57651863</v>
      </c>
      <c r="K109">
        <f t="shared" si="5"/>
        <v>377238392.06781065</v>
      </c>
      <c r="L109">
        <f t="shared" si="5"/>
        <v>940991819.05815625</v>
      </c>
      <c r="M109">
        <f t="shared" si="5"/>
        <v>2910019078.4590139</v>
      </c>
      <c r="N109">
        <f t="shared" si="5"/>
        <v>343538208.20329922</v>
      </c>
      <c r="O109">
        <f t="shared" si="5"/>
        <v>233411184.18745387</v>
      </c>
      <c r="P109">
        <f t="shared" si="5"/>
        <v>116919299.0974485</v>
      </c>
      <c r="Q109">
        <f t="shared" si="5"/>
        <v>281706070.34001929</v>
      </c>
      <c r="R109">
        <f t="shared" si="5"/>
        <v>5300056.7105695</v>
      </c>
      <c r="S109">
        <f t="shared" si="5"/>
        <v>170668688.19987786</v>
      </c>
      <c r="T109">
        <f t="shared" si="5"/>
        <v>1249931527.3991437</v>
      </c>
      <c r="V109">
        <f t="shared" si="5"/>
        <v>7580287552.5662546</v>
      </c>
      <c r="W109">
        <f t="shared" si="5"/>
        <v>5118688849.9178915</v>
      </c>
      <c r="X109">
        <f t="shared" si="5"/>
        <v>1904110681.0194488</v>
      </c>
      <c r="Y109">
        <f t="shared" si="5"/>
        <v>394263566.39884192</v>
      </c>
      <c r="Z109">
        <f t="shared" si="5"/>
        <v>1939739295.3895817</v>
      </c>
      <c r="AA109">
        <f t="shared" si="5"/>
        <v>110268703.57651863</v>
      </c>
      <c r="AB109">
        <f t="shared" si="5"/>
        <v>377238392.06781065</v>
      </c>
      <c r="AC109">
        <f t="shared" si="5"/>
        <v>940991819.05815625</v>
      </c>
      <c r="AD109">
        <f t="shared" si="5"/>
        <v>2910019078.4590139</v>
      </c>
      <c r="AE109">
        <f t="shared" si="5"/>
        <v>343538208.20329922</v>
      </c>
      <c r="AF109">
        <f t="shared" si="5"/>
        <v>233411184.18745387</v>
      </c>
      <c r="AG109">
        <f t="shared" si="5"/>
        <v>116919299.0974485</v>
      </c>
      <c r="AH109">
        <f t="shared" si="5"/>
        <v>281706070.34001929</v>
      </c>
      <c r="AI109">
        <f t="shared" si="5"/>
        <v>5300056.7105695</v>
      </c>
      <c r="AJ109">
        <f t="shared" si="5"/>
        <v>170668688.19987786</v>
      </c>
      <c r="AK109">
        <f t="shared" si="5"/>
        <v>1249931527.3991437</v>
      </c>
      <c r="AM109">
        <f t="shared" si="5"/>
        <v>7580287552.5662546</v>
      </c>
      <c r="AN109">
        <f t="shared" si="5"/>
        <v>5118688849.9178915</v>
      </c>
      <c r="AO109">
        <f t="shared" si="5"/>
        <v>1904110681.0194488</v>
      </c>
      <c r="AP109">
        <f t="shared" si="5"/>
        <v>394263566.39884192</v>
      </c>
      <c r="AQ109">
        <f t="shared" si="5"/>
        <v>1939739295.3895817</v>
      </c>
      <c r="AR109">
        <f t="shared" si="5"/>
        <v>110268703.57651863</v>
      </c>
      <c r="AS109">
        <f t="shared" si="5"/>
        <v>377238392.06781065</v>
      </c>
      <c r="AT109">
        <f t="shared" si="5"/>
        <v>940991819.05815625</v>
      </c>
      <c r="AU109">
        <f t="shared" si="5"/>
        <v>2910019078.4590139</v>
      </c>
      <c r="AV109">
        <f t="shared" si="5"/>
        <v>343538208.20329922</v>
      </c>
      <c r="AW109">
        <f t="shared" si="5"/>
        <v>233411184.18745387</v>
      </c>
      <c r="AX109">
        <f t="shared" si="5"/>
        <v>116919299.0974485</v>
      </c>
      <c r="AY109">
        <f t="shared" si="5"/>
        <v>281706070.34001929</v>
      </c>
      <c r="AZ109">
        <f t="shared" si="5"/>
        <v>5300056.7105695</v>
      </c>
      <c r="BA109">
        <f t="shared" si="5"/>
        <v>170668688.19987786</v>
      </c>
      <c r="BB109">
        <f t="shared" si="5"/>
        <v>1249931527.3991437</v>
      </c>
      <c r="BD109">
        <f t="shared" si="5"/>
        <v>7580287552.5662546</v>
      </c>
      <c r="BE109">
        <f t="shared" si="5"/>
        <v>5118688849.9178915</v>
      </c>
      <c r="BF109">
        <f t="shared" si="5"/>
        <v>1904110681.0194488</v>
      </c>
      <c r="BG109">
        <f t="shared" si="5"/>
        <v>394263566.39884192</v>
      </c>
      <c r="BH109">
        <f t="shared" si="5"/>
        <v>1939739295.3895817</v>
      </c>
      <c r="BI109">
        <f t="shared" si="5"/>
        <v>110268703.57651863</v>
      </c>
      <c r="BJ109">
        <f t="shared" si="5"/>
        <v>377238392.06781065</v>
      </c>
      <c r="BK109">
        <f t="shared" si="5"/>
        <v>940991819.05815625</v>
      </c>
      <c r="BL109">
        <f t="shared" si="5"/>
        <v>2910019078.4590139</v>
      </c>
      <c r="BM109">
        <f t="shared" si="5"/>
        <v>343538208.20329922</v>
      </c>
      <c r="BN109">
        <f t="shared" si="5"/>
        <v>233411184.18745387</v>
      </c>
      <c r="BO109">
        <f t="shared" si="5"/>
        <v>116919299.0974485</v>
      </c>
      <c r="BP109">
        <f t="shared" si="5"/>
        <v>281706070.34001929</v>
      </c>
      <c r="BQ109">
        <f t="shared" ref="BQ109:EB109" si="6">BQ4+BQ38</f>
        <v>5300056.7105695</v>
      </c>
      <c r="BR109">
        <f t="shared" si="6"/>
        <v>170668688.19987786</v>
      </c>
      <c r="BS109">
        <f t="shared" si="6"/>
        <v>1249931527.3991437</v>
      </c>
      <c r="BU109">
        <f t="shared" si="6"/>
        <v>7580287552.5662546</v>
      </c>
      <c r="BV109">
        <f t="shared" si="6"/>
        <v>5118688849.9178915</v>
      </c>
      <c r="BW109">
        <f t="shared" si="6"/>
        <v>1904110681.0194488</v>
      </c>
      <c r="BX109">
        <f t="shared" si="6"/>
        <v>394263566.39884192</v>
      </c>
      <c r="BY109">
        <f t="shared" si="6"/>
        <v>1939739295.3895817</v>
      </c>
      <c r="BZ109">
        <f t="shared" si="6"/>
        <v>110268703.57651863</v>
      </c>
      <c r="CA109">
        <f t="shared" si="6"/>
        <v>377238392.06781065</v>
      </c>
      <c r="CB109">
        <f t="shared" si="6"/>
        <v>940991819.05815625</v>
      </c>
      <c r="CC109">
        <f t="shared" si="6"/>
        <v>2910019078.4590139</v>
      </c>
      <c r="CD109">
        <f t="shared" si="6"/>
        <v>343538208.20329922</v>
      </c>
      <c r="CE109">
        <f t="shared" si="6"/>
        <v>233411184.18745387</v>
      </c>
      <c r="CF109">
        <f t="shared" si="6"/>
        <v>116919299.0974485</v>
      </c>
      <c r="CG109">
        <f t="shared" si="6"/>
        <v>281706070.34001929</v>
      </c>
      <c r="CH109">
        <f t="shared" si="6"/>
        <v>5300056.7105695</v>
      </c>
      <c r="CI109">
        <f t="shared" si="6"/>
        <v>170668688.19987786</v>
      </c>
      <c r="CJ109">
        <f t="shared" si="6"/>
        <v>1249931527.3991437</v>
      </c>
      <c r="CM109">
        <f t="shared" si="6"/>
        <v>4847.2</v>
      </c>
      <c r="CN109">
        <f t="shared" si="6"/>
        <v>7551030696.3379526</v>
      </c>
      <c r="CO109">
        <f t="shared" si="6"/>
        <v>5127795134.5566301</v>
      </c>
      <c r="CP109">
        <f t="shared" si="6"/>
        <v>1908982278.8319464</v>
      </c>
      <c r="CQ109">
        <f t="shared" si="6"/>
        <v>394065692.34613246</v>
      </c>
      <c r="CR109">
        <f t="shared" si="6"/>
        <v>1932721497.6961205</v>
      </c>
      <c r="CS109">
        <f t="shared" si="6"/>
        <v>110290650.974297</v>
      </c>
      <c r="CT109">
        <f t="shared" si="6"/>
        <v>376510417.89579523</v>
      </c>
      <c r="CU109">
        <f t="shared" si="6"/>
        <v>943370980.6878345</v>
      </c>
      <c r="CV109">
        <f t="shared" si="6"/>
        <v>2905933048.266346</v>
      </c>
      <c r="CW109">
        <f t="shared" si="6"/>
        <v>343595130.96399897</v>
      </c>
      <c r="CX109">
        <f t="shared" si="6"/>
        <v>233784050.09240684</v>
      </c>
      <c r="CY109">
        <f t="shared" si="6"/>
        <v>117232882.70240323</v>
      </c>
      <c r="CZ109">
        <f t="shared" si="6"/>
        <v>282412429.77038676</v>
      </c>
      <c r="DA109">
        <f t="shared" si="6"/>
        <v>5260714.1383815203</v>
      </c>
      <c r="DB109">
        <f t="shared" si="6"/>
        <v>171048616.54178643</v>
      </c>
      <c r="DC109">
        <f t="shared" si="6"/>
        <v>1249948885.1550279</v>
      </c>
      <c r="DE109">
        <f t="shared" si="6"/>
        <v>7551030696.3379526</v>
      </c>
      <c r="DF109">
        <f t="shared" si="6"/>
        <v>5127795134.5566301</v>
      </c>
      <c r="DG109">
        <f t="shared" si="6"/>
        <v>1908982278.8319464</v>
      </c>
      <c r="DH109">
        <f t="shared" si="6"/>
        <v>394065692.34613246</v>
      </c>
      <c r="DI109">
        <f t="shared" si="6"/>
        <v>1932721497.6961205</v>
      </c>
      <c r="DJ109">
        <f t="shared" si="6"/>
        <v>110290650.974297</v>
      </c>
      <c r="DK109">
        <f t="shared" si="6"/>
        <v>376510417.89579523</v>
      </c>
      <c r="DL109">
        <f t="shared" si="6"/>
        <v>943370980.6878345</v>
      </c>
      <c r="DM109">
        <f t="shared" si="6"/>
        <v>2905933048.266346</v>
      </c>
      <c r="DN109">
        <f t="shared" si="6"/>
        <v>343595130.96399897</v>
      </c>
      <c r="DO109">
        <f t="shared" si="6"/>
        <v>233784050.09240684</v>
      </c>
      <c r="DP109">
        <f t="shared" si="6"/>
        <v>117232882.70240323</v>
      </c>
      <c r="DQ109">
        <f t="shared" si="6"/>
        <v>282412429.77038676</v>
      </c>
      <c r="DR109">
        <f t="shared" si="6"/>
        <v>5260714.1383815203</v>
      </c>
      <c r="DS109">
        <f t="shared" si="6"/>
        <v>171048616.54178643</v>
      </c>
      <c r="DT109">
        <f t="shared" si="6"/>
        <v>1249948885.1550279</v>
      </c>
      <c r="DV109">
        <f t="shared" si="6"/>
        <v>7551030696.3379526</v>
      </c>
      <c r="DW109">
        <f t="shared" si="6"/>
        <v>5127795134.5566301</v>
      </c>
      <c r="DX109">
        <f t="shared" si="6"/>
        <v>1908982278.8319464</v>
      </c>
      <c r="DY109">
        <f t="shared" si="6"/>
        <v>394065692.34613246</v>
      </c>
      <c r="DZ109">
        <f t="shared" si="6"/>
        <v>1932721497.6961205</v>
      </c>
      <c r="EA109">
        <f t="shared" si="6"/>
        <v>110290650.974297</v>
      </c>
      <c r="EB109">
        <f t="shared" si="6"/>
        <v>376510417.89579523</v>
      </c>
      <c r="EC109">
        <f t="shared" ref="EC109:GN109" si="7">EC4+EC38</f>
        <v>943370980.6878345</v>
      </c>
      <c r="ED109">
        <f t="shared" si="7"/>
        <v>2905933048.266346</v>
      </c>
      <c r="EE109">
        <f t="shared" si="7"/>
        <v>343595130.96399897</v>
      </c>
      <c r="EF109">
        <f t="shared" si="7"/>
        <v>233784050.09240684</v>
      </c>
      <c r="EG109">
        <f t="shared" si="7"/>
        <v>117232882.70240323</v>
      </c>
      <c r="EH109">
        <f t="shared" si="7"/>
        <v>282412429.77038676</v>
      </c>
      <c r="EI109">
        <f t="shared" si="7"/>
        <v>5260714.1383815203</v>
      </c>
      <c r="EJ109">
        <f t="shared" si="7"/>
        <v>171048616.54178643</v>
      </c>
      <c r="EK109">
        <f t="shared" si="7"/>
        <v>1249948885.1550279</v>
      </c>
      <c r="EM109">
        <f t="shared" si="7"/>
        <v>7551030696.3379526</v>
      </c>
      <c r="EN109">
        <f t="shared" si="7"/>
        <v>5127795134.5566301</v>
      </c>
      <c r="EO109">
        <f t="shared" si="7"/>
        <v>1908982278.8319464</v>
      </c>
      <c r="EP109">
        <f t="shared" si="7"/>
        <v>394065692.34613246</v>
      </c>
      <c r="EQ109">
        <f t="shared" si="7"/>
        <v>1932721497.6961205</v>
      </c>
      <c r="ER109">
        <f t="shared" si="7"/>
        <v>110290650.974297</v>
      </c>
      <c r="ES109">
        <f t="shared" si="7"/>
        <v>376510417.89579523</v>
      </c>
      <c r="ET109">
        <f t="shared" si="7"/>
        <v>943370980.6878345</v>
      </c>
      <c r="EU109">
        <f t="shared" si="7"/>
        <v>2905933048.266346</v>
      </c>
      <c r="EV109">
        <f t="shared" si="7"/>
        <v>343595130.96399897</v>
      </c>
      <c r="EW109">
        <f t="shared" si="7"/>
        <v>233784050.09240684</v>
      </c>
      <c r="EX109">
        <f t="shared" si="7"/>
        <v>117232882.70240323</v>
      </c>
      <c r="EY109">
        <f t="shared" si="7"/>
        <v>282412429.77038676</v>
      </c>
      <c r="EZ109">
        <f t="shared" si="7"/>
        <v>5260714.1383815203</v>
      </c>
      <c r="FA109">
        <f t="shared" si="7"/>
        <v>171048616.54178643</v>
      </c>
      <c r="FB109">
        <f t="shared" si="7"/>
        <v>1249948885.1550279</v>
      </c>
      <c r="FD109">
        <f t="shared" si="7"/>
        <v>7551030696.3379526</v>
      </c>
      <c r="FE109">
        <f t="shared" si="7"/>
        <v>5127795134.5566301</v>
      </c>
      <c r="FF109">
        <f t="shared" si="7"/>
        <v>1908982278.8319464</v>
      </c>
      <c r="FG109">
        <f t="shared" si="7"/>
        <v>394065692.34613246</v>
      </c>
      <c r="FH109">
        <f t="shared" si="7"/>
        <v>1932721497.6961205</v>
      </c>
      <c r="FI109">
        <f t="shared" si="7"/>
        <v>110290650.974297</v>
      </c>
      <c r="FJ109">
        <f t="shared" si="7"/>
        <v>376510417.89579523</v>
      </c>
      <c r="FK109">
        <f t="shared" si="7"/>
        <v>943370980.6878345</v>
      </c>
      <c r="FL109">
        <f t="shared" si="7"/>
        <v>2905933048.266346</v>
      </c>
      <c r="FM109">
        <f t="shared" si="7"/>
        <v>343595130.96399897</v>
      </c>
      <c r="FN109">
        <f t="shared" si="7"/>
        <v>233784050.09240684</v>
      </c>
      <c r="FO109">
        <f t="shared" si="7"/>
        <v>117232882.70240323</v>
      </c>
      <c r="FP109">
        <f t="shared" si="7"/>
        <v>282412429.77038676</v>
      </c>
      <c r="FQ109">
        <f t="shared" si="7"/>
        <v>5260714.1383815203</v>
      </c>
      <c r="FR109">
        <f t="shared" si="7"/>
        <v>171048616.54178643</v>
      </c>
      <c r="FS109">
        <f t="shared" si="7"/>
        <v>1249948885.1550279</v>
      </c>
      <c r="FV109">
        <f t="shared" si="7"/>
        <v>4847.2</v>
      </c>
      <c r="FW109">
        <f t="shared" si="7"/>
        <v>7535623353.6079836</v>
      </c>
      <c r="FX109">
        <f t="shared" si="7"/>
        <v>5122917299.1422386</v>
      </c>
      <c r="FY109">
        <f t="shared" si="7"/>
        <v>1908144224.5876684</v>
      </c>
      <c r="FZ109">
        <f t="shared" si="7"/>
        <v>393619288.83301586</v>
      </c>
      <c r="GA109">
        <f t="shared" si="7"/>
        <v>1918642318.1296113</v>
      </c>
      <c r="GB109">
        <f t="shared" si="7"/>
        <v>110234437.90290216</v>
      </c>
      <c r="GC109">
        <f t="shared" si="7"/>
        <v>375959804.63609791</v>
      </c>
      <c r="GD109">
        <f t="shared" si="7"/>
        <v>942044167.01243234</v>
      </c>
      <c r="GE109">
        <f t="shared" si="7"/>
        <v>2895173986.3879261</v>
      </c>
      <c r="GF109">
        <f t="shared" si="7"/>
        <v>343135552.8353709</v>
      </c>
      <c r="GG109">
        <f t="shared" si="7"/>
        <v>232731596.99725658</v>
      </c>
      <c r="GH109">
        <f t="shared" si="7"/>
        <v>117124666.09245846</v>
      </c>
      <c r="GI109">
        <f t="shared" si="7"/>
        <v>281933697.14865923</v>
      </c>
      <c r="GJ109">
        <f t="shared" si="7"/>
        <v>5211947.6594919171</v>
      </c>
      <c r="GK109">
        <f t="shared" si="7"/>
        <v>170812151.41467771</v>
      </c>
      <c r="GL109">
        <f t="shared" si="7"/>
        <v>1238393580.4228263</v>
      </c>
      <c r="GN109">
        <f t="shared" si="7"/>
        <v>7535623353.6079836</v>
      </c>
      <c r="GO109">
        <f t="shared" ref="GO109:IZ109" si="8">GO4+GO38</f>
        <v>5122917299.1422386</v>
      </c>
      <c r="GP109">
        <f t="shared" si="8"/>
        <v>1908144224.5876684</v>
      </c>
      <c r="GQ109">
        <f t="shared" si="8"/>
        <v>393619288.83301586</v>
      </c>
      <c r="GR109">
        <f t="shared" si="8"/>
        <v>1918642318.1296113</v>
      </c>
      <c r="GS109">
        <f t="shared" si="8"/>
        <v>110234437.90290216</v>
      </c>
      <c r="GT109">
        <f t="shared" si="8"/>
        <v>375959804.63609791</v>
      </c>
      <c r="GU109">
        <f t="shared" si="8"/>
        <v>942044167.01243234</v>
      </c>
      <c r="GV109">
        <f t="shared" si="8"/>
        <v>2895173986.3879261</v>
      </c>
      <c r="GW109">
        <f t="shared" si="8"/>
        <v>343135552.8353709</v>
      </c>
      <c r="GX109">
        <f t="shared" si="8"/>
        <v>232731596.99725658</v>
      </c>
      <c r="GY109">
        <f t="shared" si="8"/>
        <v>117124666.09245846</v>
      </c>
      <c r="GZ109">
        <f t="shared" si="8"/>
        <v>281933697.14865923</v>
      </c>
      <c r="HA109">
        <f t="shared" si="8"/>
        <v>5211947.6594919171</v>
      </c>
      <c r="HB109">
        <f t="shared" si="8"/>
        <v>170812151.41467771</v>
      </c>
      <c r="HC109">
        <f t="shared" si="8"/>
        <v>1238393580.4228263</v>
      </c>
      <c r="HE109">
        <f t="shared" si="8"/>
        <v>7535623353.6079836</v>
      </c>
      <c r="HF109">
        <f t="shared" si="8"/>
        <v>5122917299.1422386</v>
      </c>
      <c r="HG109">
        <f t="shared" si="8"/>
        <v>1908144224.5876684</v>
      </c>
      <c r="HH109">
        <f t="shared" si="8"/>
        <v>393619288.83301586</v>
      </c>
      <c r="HI109">
        <f t="shared" si="8"/>
        <v>1918642318.1296113</v>
      </c>
      <c r="HJ109">
        <f t="shared" si="8"/>
        <v>110234437.90290216</v>
      </c>
      <c r="HK109">
        <f t="shared" si="8"/>
        <v>375959804.63609791</v>
      </c>
      <c r="HL109">
        <f t="shared" si="8"/>
        <v>942044167.01243234</v>
      </c>
      <c r="HM109">
        <f t="shared" si="8"/>
        <v>2895173986.3879261</v>
      </c>
      <c r="HN109">
        <f t="shared" si="8"/>
        <v>343135552.8353709</v>
      </c>
      <c r="HO109">
        <f t="shared" si="8"/>
        <v>232731596.99725658</v>
      </c>
      <c r="HP109">
        <f t="shared" si="8"/>
        <v>117124666.09245846</v>
      </c>
      <c r="HQ109">
        <f t="shared" si="8"/>
        <v>281933697.14865923</v>
      </c>
      <c r="HR109">
        <f t="shared" si="8"/>
        <v>5211947.6594919171</v>
      </c>
      <c r="HS109">
        <f t="shared" si="8"/>
        <v>170812151.41467771</v>
      </c>
      <c r="HT109">
        <f t="shared" si="8"/>
        <v>1238393580.4228263</v>
      </c>
      <c r="HV109">
        <f t="shared" si="8"/>
        <v>7535623353.6079836</v>
      </c>
      <c r="HW109">
        <f t="shared" si="8"/>
        <v>5122917299.1422386</v>
      </c>
      <c r="HX109">
        <f t="shared" si="8"/>
        <v>1908144224.5876684</v>
      </c>
      <c r="HY109">
        <f t="shared" si="8"/>
        <v>393619288.83301586</v>
      </c>
      <c r="HZ109">
        <f t="shared" si="8"/>
        <v>1918642318.1296113</v>
      </c>
      <c r="IA109">
        <f t="shared" si="8"/>
        <v>110234437.90290216</v>
      </c>
      <c r="IB109">
        <f t="shared" si="8"/>
        <v>375959804.63609791</v>
      </c>
      <c r="IC109">
        <f t="shared" si="8"/>
        <v>942044167.01243234</v>
      </c>
      <c r="ID109">
        <f t="shared" si="8"/>
        <v>2895173986.3879261</v>
      </c>
      <c r="IE109">
        <f t="shared" si="8"/>
        <v>343135552.8353709</v>
      </c>
      <c r="IF109">
        <f t="shared" si="8"/>
        <v>232731596.99725658</v>
      </c>
      <c r="IG109">
        <f t="shared" si="8"/>
        <v>117124666.09245846</v>
      </c>
      <c r="IH109">
        <f t="shared" si="8"/>
        <v>281933697.14865923</v>
      </c>
      <c r="II109">
        <f t="shared" si="8"/>
        <v>5211947.6594919171</v>
      </c>
      <c r="IJ109">
        <f t="shared" si="8"/>
        <v>170812151.41467771</v>
      </c>
      <c r="IK109">
        <f t="shared" si="8"/>
        <v>1238393580.4228263</v>
      </c>
      <c r="IM109">
        <f t="shared" si="8"/>
        <v>7535623353.6079836</v>
      </c>
      <c r="IN109">
        <f t="shared" si="8"/>
        <v>5122917299.1422386</v>
      </c>
      <c r="IO109">
        <f t="shared" si="8"/>
        <v>1908144224.5876684</v>
      </c>
      <c r="IP109">
        <f t="shared" si="8"/>
        <v>393619288.83301586</v>
      </c>
      <c r="IQ109">
        <f t="shared" si="8"/>
        <v>1918642318.1296113</v>
      </c>
      <c r="IR109">
        <f t="shared" si="8"/>
        <v>110234437.90290216</v>
      </c>
      <c r="IS109">
        <f t="shared" si="8"/>
        <v>375959804.63609791</v>
      </c>
      <c r="IT109">
        <f t="shared" si="8"/>
        <v>942044167.01243234</v>
      </c>
      <c r="IU109">
        <f t="shared" si="8"/>
        <v>2895173986.3879261</v>
      </c>
      <c r="IV109">
        <f t="shared" si="8"/>
        <v>343135552.8353709</v>
      </c>
      <c r="IW109">
        <f t="shared" si="8"/>
        <v>232731596.99725658</v>
      </c>
      <c r="IX109">
        <f t="shared" si="8"/>
        <v>117124666.09245846</v>
      </c>
      <c r="IY109">
        <f t="shared" si="8"/>
        <v>281933697.14865923</v>
      </c>
      <c r="IZ109">
        <f t="shared" si="8"/>
        <v>5211947.6594919171</v>
      </c>
      <c r="JA109">
        <f t="shared" ref="JA109" si="9">JA4+JA38</f>
        <v>170812151.41467771</v>
      </c>
      <c r="JB109">
        <f t="shared" si="4"/>
        <v>1238393580.4228263</v>
      </c>
    </row>
    <row r="110" spans="1:262" x14ac:dyDescent="0.25">
      <c r="D110">
        <v>2022</v>
      </c>
      <c r="E110">
        <f t="shared" ref="E110:BP110" si="10">E5+E39</f>
        <v>10153996076.336123</v>
      </c>
      <c r="F110">
        <f t="shared" si="10"/>
        <v>6120601740.5891657</v>
      </c>
      <c r="G110">
        <f t="shared" si="10"/>
        <v>2277635810.005188</v>
      </c>
      <c r="H110">
        <f t="shared" si="10"/>
        <v>474349694.00874764</v>
      </c>
      <c r="I110">
        <f t="shared" si="10"/>
        <v>3586243694.9313631</v>
      </c>
      <c r="J110">
        <f t="shared" si="10"/>
        <v>130570363.74994418</v>
      </c>
      <c r="K110">
        <f t="shared" si="10"/>
        <v>525602801.07435364</v>
      </c>
      <c r="L110">
        <f t="shared" si="10"/>
        <v>1149929974.4082067</v>
      </c>
      <c r="M110">
        <f t="shared" si="10"/>
        <v>3762952843.123271</v>
      </c>
      <c r="N110">
        <f t="shared" si="10"/>
        <v>416012293.9298687</v>
      </c>
      <c r="O110">
        <f t="shared" si="10"/>
        <v>307397671.55650252</v>
      </c>
      <c r="P110">
        <f t="shared" si="10"/>
        <v>161774788.28134745</v>
      </c>
      <c r="Q110">
        <f t="shared" si="10"/>
        <v>353795788.45917773</v>
      </c>
      <c r="R110">
        <f t="shared" si="10"/>
        <v>10574878.476845963</v>
      </c>
      <c r="S110">
        <f t="shared" si="10"/>
        <v>206576771.21573958</v>
      </c>
      <c r="T110">
        <f t="shared" si="10"/>
        <v>1622368963.8588133</v>
      </c>
      <c r="V110">
        <f t="shared" si="10"/>
        <v>10153996076.336123</v>
      </c>
      <c r="W110">
        <f t="shared" si="10"/>
        <v>6120601740.5891657</v>
      </c>
      <c r="X110">
        <f t="shared" si="10"/>
        <v>2277635810.005188</v>
      </c>
      <c r="Y110">
        <f t="shared" si="10"/>
        <v>474349694.00874764</v>
      </c>
      <c r="Z110">
        <f t="shared" si="10"/>
        <v>3586243694.9313631</v>
      </c>
      <c r="AA110">
        <f t="shared" si="10"/>
        <v>130570363.74994418</v>
      </c>
      <c r="AB110">
        <f t="shared" si="10"/>
        <v>525602801.07435364</v>
      </c>
      <c r="AC110">
        <f t="shared" si="10"/>
        <v>1149929974.4082067</v>
      </c>
      <c r="AD110">
        <f t="shared" si="10"/>
        <v>3762952843.123271</v>
      </c>
      <c r="AE110">
        <f t="shared" si="10"/>
        <v>416012293.9298687</v>
      </c>
      <c r="AF110">
        <f t="shared" si="10"/>
        <v>307397671.55650252</v>
      </c>
      <c r="AG110">
        <f t="shared" si="10"/>
        <v>161774788.28134745</v>
      </c>
      <c r="AH110">
        <f t="shared" si="10"/>
        <v>353795788.45917773</v>
      </c>
      <c r="AI110">
        <f t="shared" si="10"/>
        <v>10574878.476845963</v>
      </c>
      <c r="AJ110">
        <f t="shared" si="10"/>
        <v>206576771.21573958</v>
      </c>
      <c r="AK110">
        <f t="shared" si="10"/>
        <v>1622368963.8588133</v>
      </c>
      <c r="AM110">
        <f t="shared" si="10"/>
        <v>10153996076.336123</v>
      </c>
      <c r="AN110">
        <f t="shared" si="10"/>
        <v>6120601740.5891657</v>
      </c>
      <c r="AO110">
        <f t="shared" si="10"/>
        <v>2277635810.005188</v>
      </c>
      <c r="AP110">
        <f t="shared" si="10"/>
        <v>474349694.00874764</v>
      </c>
      <c r="AQ110">
        <f t="shared" si="10"/>
        <v>3586243694.9313631</v>
      </c>
      <c r="AR110">
        <f t="shared" si="10"/>
        <v>130570363.74994418</v>
      </c>
      <c r="AS110">
        <f t="shared" si="10"/>
        <v>525602801.07435364</v>
      </c>
      <c r="AT110">
        <f t="shared" si="10"/>
        <v>1149929974.4082067</v>
      </c>
      <c r="AU110">
        <f t="shared" si="10"/>
        <v>3762952843.123271</v>
      </c>
      <c r="AV110">
        <f t="shared" si="10"/>
        <v>416012293.9298687</v>
      </c>
      <c r="AW110">
        <f t="shared" si="10"/>
        <v>307397671.55650252</v>
      </c>
      <c r="AX110">
        <f t="shared" si="10"/>
        <v>161774788.28134745</v>
      </c>
      <c r="AY110">
        <f t="shared" si="10"/>
        <v>353795788.45917773</v>
      </c>
      <c r="AZ110">
        <f t="shared" si="10"/>
        <v>10574878.476845963</v>
      </c>
      <c r="BA110">
        <f t="shared" si="10"/>
        <v>206576771.21573958</v>
      </c>
      <c r="BB110">
        <f t="shared" si="10"/>
        <v>1622368963.8588133</v>
      </c>
      <c r="BD110">
        <f t="shared" si="10"/>
        <v>10153996076.336123</v>
      </c>
      <c r="BE110">
        <f t="shared" si="10"/>
        <v>6120601740.5891657</v>
      </c>
      <c r="BF110">
        <f t="shared" si="10"/>
        <v>2277635810.005188</v>
      </c>
      <c r="BG110">
        <f t="shared" si="10"/>
        <v>474349694.00874764</v>
      </c>
      <c r="BH110">
        <f t="shared" si="10"/>
        <v>3586243694.9313631</v>
      </c>
      <c r="BI110">
        <f t="shared" si="10"/>
        <v>130570363.74994418</v>
      </c>
      <c r="BJ110">
        <f t="shared" si="10"/>
        <v>525602801.07435364</v>
      </c>
      <c r="BK110">
        <f t="shared" si="10"/>
        <v>1149929974.4082067</v>
      </c>
      <c r="BL110">
        <f t="shared" si="10"/>
        <v>3762952843.123271</v>
      </c>
      <c r="BM110">
        <f t="shared" si="10"/>
        <v>416012293.9298687</v>
      </c>
      <c r="BN110">
        <f t="shared" si="10"/>
        <v>307397671.55650252</v>
      </c>
      <c r="BO110">
        <f t="shared" si="10"/>
        <v>161774788.28134745</v>
      </c>
      <c r="BP110">
        <f t="shared" si="10"/>
        <v>353795788.45917773</v>
      </c>
      <c r="BQ110">
        <f t="shared" ref="BQ110:EB110" si="11">BQ5+BQ39</f>
        <v>10574878.476845963</v>
      </c>
      <c r="BR110">
        <f t="shared" si="11"/>
        <v>206576771.21573958</v>
      </c>
      <c r="BS110">
        <f t="shared" si="11"/>
        <v>1622368963.8588133</v>
      </c>
      <c r="BU110">
        <f t="shared" si="11"/>
        <v>10153996076.336123</v>
      </c>
      <c r="BV110">
        <f t="shared" si="11"/>
        <v>6120601740.5891657</v>
      </c>
      <c r="BW110">
        <f t="shared" si="11"/>
        <v>2277635810.005188</v>
      </c>
      <c r="BX110">
        <f t="shared" si="11"/>
        <v>474349694.00874764</v>
      </c>
      <c r="BY110">
        <f t="shared" si="11"/>
        <v>3586243694.9313631</v>
      </c>
      <c r="BZ110">
        <f t="shared" si="11"/>
        <v>130570363.74994418</v>
      </c>
      <c r="CA110">
        <f t="shared" si="11"/>
        <v>525602801.07435364</v>
      </c>
      <c r="CB110">
        <f t="shared" si="11"/>
        <v>1149929974.4082067</v>
      </c>
      <c r="CC110">
        <f t="shared" si="11"/>
        <v>3762952843.123271</v>
      </c>
      <c r="CD110">
        <f t="shared" si="11"/>
        <v>416012293.9298687</v>
      </c>
      <c r="CE110">
        <f t="shared" si="11"/>
        <v>307397671.55650252</v>
      </c>
      <c r="CF110">
        <f t="shared" si="11"/>
        <v>161774788.28134745</v>
      </c>
      <c r="CG110">
        <f t="shared" si="11"/>
        <v>353795788.45917773</v>
      </c>
      <c r="CH110">
        <f t="shared" si="11"/>
        <v>10574878.476845963</v>
      </c>
      <c r="CI110">
        <f t="shared" si="11"/>
        <v>206576771.21573958</v>
      </c>
      <c r="CJ110">
        <f t="shared" si="11"/>
        <v>1622368963.8588133</v>
      </c>
      <c r="CM110">
        <f t="shared" si="11"/>
        <v>6936.6</v>
      </c>
      <c r="CN110">
        <f t="shared" si="11"/>
        <v>10124225756.397835</v>
      </c>
      <c r="CO110">
        <f t="shared" si="11"/>
        <v>6108397610.0133142</v>
      </c>
      <c r="CP110">
        <f t="shared" si="11"/>
        <v>2270869996.9985847</v>
      </c>
      <c r="CQ110">
        <f t="shared" si="11"/>
        <v>473455213.05323565</v>
      </c>
      <c r="CR110">
        <f t="shared" si="11"/>
        <v>3570699171.8854909</v>
      </c>
      <c r="CS110">
        <f t="shared" si="11"/>
        <v>130361337.70221671</v>
      </c>
      <c r="CT110">
        <f t="shared" si="11"/>
        <v>521049028.1040194</v>
      </c>
      <c r="CU110">
        <f t="shared" si="11"/>
        <v>1147297095.5514669</v>
      </c>
      <c r="CV110">
        <f t="shared" si="11"/>
        <v>3743397643.2568665</v>
      </c>
      <c r="CW110">
        <f t="shared" si="11"/>
        <v>415196048.98717356</v>
      </c>
      <c r="CX110">
        <f t="shared" si="11"/>
        <v>306421083.32125938</v>
      </c>
      <c r="CY110">
        <f t="shared" si="11"/>
        <v>161325565.15766975</v>
      </c>
      <c r="CZ110">
        <f t="shared" si="11"/>
        <v>353000054.78315693</v>
      </c>
      <c r="DA110">
        <f t="shared" si="11"/>
        <v>10442491.801306747</v>
      </c>
      <c r="DB110">
        <f t="shared" si="11"/>
        <v>206182159.64475298</v>
      </c>
      <c r="DC110">
        <f t="shared" si="11"/>
        <v>1615143509.5641985</v>
      </c>
      <c r="DE110">
        <f t="shared" si="11"/>
        <v>10124225756.397835</v>
      </c>
      <c r="DF110">
        <f t="shared" si="11"/>
        <v>6108397610.0133142</v>
      </c>
      <c r="DG110">
        <f t="shared" si="11"/>
        <v>2270869996.9985847</v>
      </c>
      <c r="DH110">
        <f t="shared" si="11"/>
        <v>473455213.05323565</v>
      </c>
      <c r="DI110">
        <f t="shared" si="11"/>
        <v>3570699171.8854909</v>
      </c>
      <c r="DJ110">
        <f t="shared" si="11"/>
        <v>130361337.70221671</v>
      </c>
      <c r="DK110">
        <f t="shared" si="11"/>
        <v>521049028.1040194</v>
      </c>
      <c r="DL110">
        <f t="shared" si="11"/>
        <v>1147297095.5514669</v>
      </c>
      <c r="DM110">
        <f t="shared" si="11"/>
        <v>3743397643.2568665</v>
      </c>
      <c r="DN110">
        <f t="shared" si="11"/>
        <v>415196048.98717356</v>
      </c>
      <c r="DO110">
        <f t="shared" si="11"/>
        <v>306421083.32125938</v>
      </c>
      <c r="DP110">
        <f t="shared" si="11"/>
        <v>161325565.15766975</v>
      </c>
      <c r="DQ110">
        <f t="shared" si="11"/>
        <v>353000054.78315693</v>
      </c>
      <c r="DR110">
        <f t="shared" si="11"/>
        <v>10442491.801306747</v>
      </c>
      <c r="DS110">
        <f t="shared" si="11"/>
        <v>206182159.64475298</v>
      </c>
      <c r="DT110">
        <f t="shared" si="11"/>
        <v>1615143509.5641985</v>
      </c>
      <c r="DV110">
        <f t="shared" si="11"/>
        <v>10124225756.397835</v>
      </c>
      <c r="DW110">
        <f t="shared" si="11"/>
        <v>6108397610.0133142</v>
      </c>
      <c r="DX110">
        <f t="shared" si="11"/>
        <v>2270869996.9985847</v>
      </c>
      <c r="DY110">
        <f t="shared" si="11"/>
        <v>473455213.05323565</v>
      </c>
      <c r="DZ110">
        <f t="shared" si="11"/>
        <v>3570699171.8854909</v>
      </c>
      <c r="EA110">
        <f t="shared" si="11"/>
        <v>130361337.70221671</v>
      </c>
      <c r="EB110">
        <f t="shared" si="11"/>
        <v>521049028.1040194</v>
      </c>
      <c r="EC110">
        <f t="shared" ref="EC110:GN110" si="12">EC5+EC39</f>
        <v>1147297095.5514669</v>
      </c>
      <c r="ED110">
        <f t="shared" si="12"/>
        <v>3743397643.2568665</v>
      </c>
      <c r="EE110">
        <f t="shared" si="12"/>
        <v>415196048.98717356</v>
      </c>
      <c r="EF110">
        <f t="shared" si="12"/>
        <v>306421083.32125938</v>
      </c>
      <c r="EG110">
        <f t="shared" si="12"/>
        <v>161325565.15766975</v>
      </c>
      <c r="EH110">
        <f t="shared" si="12"/>
        <v>353000054.78315693</v>
      </c>
      <c r="EI110">
        <f t="shared" si="12"/>
        <v>10442491.801306747</v>
      </c>
      <c r="EJ110">
        <f t="shared" si="12"/>
        <v>206182159.64475298</v>
      </c>
      <c r="EK110">
        <f t="shared" si="12"/>
        <v>1615143509.5641985</v>
      </c>
      <c r="EM110">
        <f t="shared" si="12"/>
        <v>10124225756.397835</v>
      </c>
      <c r="EN110">
        <f t="shared" si="12"/>
        <v>6108397610.0133142</v>
      </c>
      <c r="EO110">
        <f t="shared" si="12"/>
        <v>2270869996.9985847</v>
      </c>
      <c r="EP110">
        <f t="shared" si="12"/>
        <v>473455213.05323565</v>
      </c>
      <c r="EQ110">
        <f t="shared" si="12"/>
        <v>3570699171.8854909</v>
      </c>
      <c r="ER110">
        <f t="shared" si="12"/>
        <v>130361337.70221671</v>
      </c>
      <c r="ES110">
        <f t="shared" si="12"/>
        <v>521049028.1040194</v>
      </c>
      <c r="ET110">
        <f t="shared" si="12"/>
        <v>1147297095.5514669</v>
      </c>
      <c r="EU110">
        <f t="shared" si="12"/>
        <v>3743397643.2568665</v>
      </c>
      <c r="EV110">
        <f t="shared" si="12"/>
        <v>415196048.98717356</v>
      </c>
      <c r="EW110">
        <f t="shared" si="12"/>
        <v>306421083.32125938</v>
      </c>
      <c r="EX110">
        <f t="shared" si="12"/>
        <v>161325565.15766975</v>
      </c>
      <c r="EY110">
        <f t="shared" si="12"/>
        <v>353000054.78315693</v>
      </c>
      <c r="EZ110">
        <f t="shared" si="12"/>
        <v>10442491.801306747</v>
      </c>
      <c r="FA110">
        <f t="shared" si="12"/>
        <v>206182159.64475298</v>
      </c>
      <c r="FB110">
        <f t="shared" si="12"/>
        <v>1615143509.5641985</v>
      </c>
      <c r="FD110">
        <f t="shared" si="12"/>
        <v>10124225756.397835</v>
      </c>
      <c r="FE110">
        <f t="shared" si="12"/>
        <v>6108397610.0133142</v>
      </c>
      <c r="FF110">
        <f t="shared" si="12"/>
        <v>2270869996.9985847</v>
      </c>
      <c r="FG110">
        <f t="shared" si="12"/>
        <v>473455213.05323565</v>
      </c>
      <c r="FH110">
        <f t="shared" si="12"/>
        <v>3570699171.8854909</v>
      </c>
      <c r="FI110">
        <f t="shared" si="12"/>
        <v>130361337.70221671</v>
      </c>
      <c r="FJ110">
        <f t="shared" si="12"/>
        <v>521049028.1040194</v>
      </c>
      <c r="FK110">
        <f t="shared" si="12"/>
        <v>1147297095.5514669</v>
      </c>
      <c r="FL110">
        <f t="shared" si="12"/>
        <v>3743397643.2568665</v>
      </c>
      <c r="FM110">
        <f t="shared" si="12"/>
        <v>415196048.98717356</v>
      </c>
      <c r="FN110">
        <f t="shared" si="12"/>
        <v>306421083.32125938</v>
      </c>
      <c r="FO110">
        <f t="shared" si="12"/>
        <v>161325565.15766975</v>
      </c>
      <c r="FP110">
        <f t="shared" si="12"/>
        <v>353000054.78315693</v>
      </c>
      <c r="FQ110">
        <f t="shared" si="12"/>
        <v>10442491.801306747</v>
      </c>
      <c r="FR110">
        <f t="shared" si="12"/>
        <v>206182159.64475298</v>
      </c>
      <c r="FS110">
        <f t="shared" si="12"/>
        <v>1615143509.5641985</v>
      </c>
      <c r="FV110">
        <f t="shared" si="12"/>
        <v>6936.6</v>
      </c>
      <c r="FW110">
        <f t="shared" si="12"/>
        <v>10015472865.461815</v>
      </c>
      <c r="FX110">
        <f t="shared" si="12"/>
        <v>6070315563.3307524</v>
      </c>
      <c r="FY110">
        <f t="shared" si="12"/>
        <v>2259192302.4132318</v>
      </c>
      <c r="FZ110">
        <f t="shared" si="12"/>
        <v>470135529.85225207</v>
      </c>
      <c r="GA110">
        <f t="shared" si="12"/>
        <v>3504966450.2063522</v>
      </c>
      <c r="GB110">
        <f t="shared" si="12"/>
        <v>129581377.90031993</v>
      </c>
      <c r="GC110">
        <f t="shared" si="12"/>
        <v>515790113.14410597</v>
      </c>
      <c r="GD110">
        <f t="shared" si="12"/>
        <v>1138765840.7624428</v>
      </c>
      <c r="GE110">
        <f t="shared" si="12"/>
        <v>3706298044.4832025</v>
      </c>
      <c r="GF110">
        <f t="shared" si="12"/>
        <v>412147464.55178005</v>
      </c>
      <c r="GG110">
        <f t="shared" si="12"/>
        <v>302739746.27854866</v>
      </c>
      <c r="GH110">
        <f t="shared" si="12"/>
        <v>159628957.08118096</v>
      </c>
      <c r="GI110">
        <f t="shared" si="12"/>
        <v>349977558.55824006</v>
      </c>
      <c r="GJ110">
        <f t="shared" si="12"/>
        <v>10242465.477849022</v>
      </c>
      <c r="GK110">
        <f t="shared" si="12"/>
        <v>204681083.48159301</v>
      </c>
      <c r="GL110">
        <f t="shared" si="12"/>
        <v>1590520062.4530582</v>
      </c>
      <c r="GN110">
        <f t="shared" si="12"/>
        <v>10015472865.461815</v>
      </c>
      <c r="GO110">
        <f t="shared" ref="GO110:IZ110" si="13">GO5+GO39</f>
        <v>6070315563.3307524</v>
      </c>
      <c r="GP110">
        <f t="shared" si="13"/>
        <v>2259192302.4132318</v>
      </c>
      <c r="GQ110">
        <f t="shared" si="13"/>
        <v>470135529.85225207</v>
      </c>
      <c r="GR110">
        <f t="shared" si="13"/>
        <v>3504966450.2063522</v>
      </c>
      <c r="GS110">
        <f t="shared" si="13"/>
        <v>129581377.90031993</v>
      </c>
      <c r="GT110">
        <f t="shared" si="13"/>
        <v>515790113.14410597</v>
      </c>
      <c r="GU110">
        <f t="shared" si="13"/>
        <v>1138765840.7624428</v>
      </c>
      <c r="GV110">
        <f t="shared" si="13"/>
        <v>3706298044.4832025</v>
      </c>
      <c r="GW110">
        <f t="shared" si="13"/>
        <v>412147464.55178005</v>
      </c>
      <c r="GX110">
        <f t="shared" si="13"/>
        <v>302739746.27854866</v>
      </c>
      <c r="GY110">
        <f t="shared" si="13"/>
        <v>159628957.08118096</v>
      </c>
      <c r="GZ110">
        <f t="shared" si="13"/>
        <v>349977558.55824006</v>
      </c>
      <c r="HA110">
        <f t="shared" si="13"/>
        <v>10242465.477849022</v>
      </c>
      <c r="HB110">
        <f t="shared" si="13"/>
        <v>204681083.48159301</v>
      </c>
      <c r="HC110">
        <f t="shared" si="13"/>
        <v>1590520062.4530582</v>
      </c>
      <c r="HE110">
        <f t="shared" si="13"/>
        <v>10015472865.461815</v>
      </c>
      <c r="HF110">
        <f t="shared" si="13"/>
        <v>6070315563.3307524</v>
      </c>
      <c r="HG110">
        <f t="shared" si="13"/>
        <v>2259192302.4132318</v>
      </c>
      <c r="HH110">
        <f t="shared" si="13"/>
        <v>470135529.85225207</v>
      </c>
      <c r="HI110">
        <f t="shared" si="13"/>
        <v>3504966450.2063522</v>
      </c>
      <c r="HJ110">
        <f t="shared" si="13"/>
        <v>129581377.90031993</v>
      </c>
      <c r="HK110">
        <f t="shared" si="13"/>
        <v>515790113.14410597</v>
      </c>
      <c r="HL110">
        <f t="shared" si="13"/>
        <v>1138765840.7624428</v>
      </c>
      <c r="HM110">
        <f t="shared" si="13"/>
        <v>3706298044.4832025</v>
      </c>
      <c r="HN110">
        <f t="shared" si="13"/>
        <v>412147464.55178005</v>
      </c>
      <c r="HO110">
        <f t="shared" si="13"/>
        <v>302739746.27854866</v>
      </c>
      <c r="HP110">
        <f t="shared" si="13"/>
        <v>159628957.08118096</v>
      </c>
      <c r="HQ110">
        <f t="shared" si="13"/>
        <v>349977558.55824006</v>
      </c>
      <c r="HR110">
        <f t="shared" si="13"/>
        <v>10242465.477849022</v>
      </c>
      <c r="HS110">
        <f t="shared" si="13"/>
        <v>204681083.48159301</v>
      </c>
      <c r="HT110">
        <f t="shared" si="13"/>
        <v>1590520062.4530582</v>
      </c>
      <c r="HV110">
        <f t="shared" si="13"/>
        <v>10015472865.461815</v>
      </c>
      <c r="HW110">
        <f t="shared" si="13"/>
        <v>6070315563.3307524</v>
      </c>
      <c r="HX110">
        <f t="shared" si="13"/>
        <v>2259192302.4132318</v>
      </c>
      <c r="HY110">
        <f t="shared" si="13"/>
        <v>470135529.85225207</v>
      </c>
      <c r="HZ110">
        <f t="shared" si="13"/>
        <v>3504966450.2063522</v>
      </c>
      <c r="IA110">
        <f t="shared" si="13"/>
        <v>129581377.90031993</v>
      </c>
      <c r="IB110">
        <f t="shared" si="13"/>
        <v>515790113.14410597</v>
      </c>
      <c r="IC110">
        <f t="shared" si="13"/>
        <v>1138765840.7624428</v>
      </c>
      <c r="ID110">
        <f t="shared" si="13"/>
        <v>3706298044.4832025</v>
      </c>
      <c r="IE110">
        <f t="shared" si="13"/>
        <v>412147464.55178005</v>
      </c>
      <c r="IF110">
        <f t="shared" si="13"/>
        <v>302739746.27854866</v>
      </c>
      <c r="IG110">
        <f t="shared" si="13"/>
        <v>159628957.08118096</v>
      </c>
      <c r="IH110">
        <f t="shared" si="13"/>
        <v>349977558.55824006</v>
      </c>
      <c r="II110">
        <f t="shared" si="13"/>
        <v>10242465.477849022</v>
      </c>
      <c r="IJ110">
        <f t="shared" si="13"/>
        <v>204681083.48159301</v>
      </c>
      <c r="IK110">
        <f t="shared" si="13"/>
        <v>1590520062.4530582</v>
      </c>
      <c r="IM110">
        <f t="shared" si="13"/>
        <v>10015472865.461815</v>
      </c>
      <c r="IN110">
        <f t="shared" si="13"/>
        <v>6070315563.3307524</v>
      </c>
      <c r="IO110">
        <f t="shared" si="13"/>
        <v>2259192302.4132318</v>
      </c>
      <c r="IP110">
        <f t="shared" si="13"/>
        <v>470135529.85225207</v>
      </c>
      <c r="IQ110">
        <f t="shared" si="13"/>
        <v>3504966450.2063522</v>
      </c>
      <c r="IR110">
        <f t="shared" si="13"/>
        <v>129581377.90031993</v>
      </c>
      <c r="IS110">
        <f t="shared" si="13"/>
        <v>515790113.14410597</v>
      </c>
      <c r="IT110">
        <f t="shared" si="13"/>
        <v>1138765840.7624428</v>
      </c>
      <c r="IU110">
        <f t="shared" si="13"/>
        <v>3706298044.4832025</v>
      </c>
      <c r="IV110">
        <f t="shared" si="13"/>
        <v>412147464.55178005</v>
      </c>
      <c r="IW110">
        <f t="shared" si="13"/>
        <v>302739746.27854866</v>
      </c>
      <c r="IX110">
        <f t="shared" si="13"/>
        <v>159628957.08118096</v>
      </c>
      <c r="IY110">
        <f t="shared" si="13"/>
        <v>349977558.55824006</v>
      </c>
      <c r="IZ110">
        <f t="shared" si="13"/>
        <v>10242465.477849022</v>
      </c>
      <c r="JA110">
        <f t="shared" ref="JA110" si="14">JA5+JA39</f>
        <v>204681083.48159301</v>
      </c>
      <c r="JB110">
        <f t="shared" si="4"/>
        <v>1590520062.4530582</v>
      </c>
    </row>
    <row r="111" spans="1:262" x14ac:dyDescent="0.25">
      <c r="D111">
        <v>2023</v>
      </c>
      <c r="E111">
        <f t="shared" ref="E111:BP111" si="15">E6+E40</f>
        <v>13744130118.51096</v>
      </c>
      <c r="F111">
        <f t="shared" si="15"/>
        <v>8013186143.6999264</v>
      </c>
      <c r="G111">
        <f t="shared" si="15"/>
        <v>2900765940.0570297</v>
      </c>
      <c r="H111">
        <f t="shared" si="15"/>
        <v>611470709.78102088</v>
      </c>
      <c r="I111">
        <f t="shared" si="15"/>
        <v>5274193435.420023</v>
      </c>
      <c r="J111">
        <f t="shared" si="15"/>
        <v>165200693.44726539</v>
      </c>
      <c r="K111">
        <f t="shared" si="15"/>
        <v>702382805.28601253</v>
      </c>
      <c r="L111">
        <f t="shared" si="15"/>
        <v>1498975013.6815643</v>
      </c>
      <c r="M111">
        <f t="shared" si="15"/>
        <v>5200238476.7663174</v>
      </c>
      <c r="N111">
        <f t="shared" si="15"/>
        <v>540619929.29267895</v>
      </c>
      <c r="O111">
        <f t="shared" si="15"/>
        <v>429105363.36419559</v>
      </c>
      <c r="P111">
        <f t="shared" si="15"/>
        <v>208512912.71048689</v>
      </c>
      <c r="Q111">
        <f t="shared" si="15"/>
        <v>493534366.75519735</v>
      </c>
      <c r="R111">
        <f t="shared" si="15"/>
        <v>18792401.234890237</v>
      </c>
      <c r="S111">
        <f t="shared" si="15"/>
        <v>268651621.7901293</v>
      </c>
      <c r="T111">
        <f t="shared" si="15"/>
        <v>2175718581.5064754</v>
      </c>
      <c r="V111">
        <f t="shared" si="15"/>
        <v>13744130118.51096</v>
      </c>
      <c r="W111">
        <f t="shared" si="15"/>
        <v>8013186143.6999264</v>
      </c>
      <c r="X111">
        <f t="shared" si="15"/>
        <v>2900765940.0570297</v>
      </c>
      <c r="Y111">
        <f t="shared" si="15"/>
        <v>611470709.78102088</v>
      </c>
      <c r="Z111">
        <f t="shared" si="15"/>
        <v>5274193435.420023</v>
      </c>
      <c r="AA111">
        <f t="shared" si="15"/>
        <v>165200693.44726539</v>
      </c>
      <c r="AB111">
        <f t="shared" si="15"/>
        <v>702382805.28601253</v>
      </c>
      <c r="AC111">
        <f t="shared" si="15"/>
        <v>1498975013.6815643</v>
      </c>
      <c r="AD111">
        <f t="shared" si="15"/>
        <v>5200238476.7663174</v>
      </c>
      <c r="AE111">
        <f t="shared" si="15"/>
        <v>540619929.29267895</v>
      </c>
      <c r="AF111">
        <f t="shared" si="15"/>
        <v>429105363.36419559</v>
      </c>
      <c r="AG111">
        <f t="shared" si="15"/>
        <v>208512912.71048689</v>
      </c>
      <c r="AH111">
        <f t="shared" si="15"/>
        <v>493534366.75519735</v>
      </c>
      <c r="AI111">
        <f t="shared" si="15"/>
        <v>18792401.234890237</v>
      </c>
      <c r="AJ111">
        <f t="shared" si="15"/>
        <v>268651621.7901293</v>
      </c>
      <c r="AK111">
        <f t="shared" si="15"/>
        <v>2175718581.5064754</v>
      </c>
      <c r="AM111">
        <f t="shared" si="15"/>
        <v>13744130118.51096</v>
      </c>
      <c r="AN111">
        <f t="shared" si="15"/>
        <v>8013186143.6999264</v>
      </c>
      <c r="AO111">
        <f t="shared" si="15"/>
        <v>2900765940.0570297</v>
      </c>
      <c r="AP111">
        <f t="shared" si="15"/>
        <v>611470709.78102088</v>
      </c>
      <c r="AQ111">
        <f t="shared" si="15"/>
        <v>5274193435.420023</v>
      </c>
      <c r="AR111">
        <f t="shared" si="15"/>
        <v>165200693.44726539</v>
      </c>
      <c r="AS111">
        <f t="shared" si="15"/>
        <v>702382805.28601253</v>
      </c>
      <c r="AT111">
        <f t="shared" si="15"/>
        <v>1498975013.6815643</v>
      </c>
      <c r="AU111">
        <f t="shared" si="15"/>
        <v>5200238476.7663174</v>
      </c>
      <c r="AV111">
        <f t="shared" si="15"/>
        <v>540619929.29267895</v>
      </c>
      <c r="AW111">
        <f t="shared" si="15"/>
        <v>429105363.36419559</v>
      </c>
      <c r="AX111">
        <f t="shared" si="15"/>
        <v>208512912.71048689</v>
      </c>
      <c r="AY111">
        <f t="shared" si="15"/>
        <v>493534366.75519735</v>
      </c>
      <c r="AZ111">
        <f t="shared" si="15"/>
        <v>18792401.234890237</v>
      </c>
      <c r="BA111">
        <f t="shared" si="15"/>
        <v>268651621.7901293</v>
      </c>
      <c r="BB111">
        <f t="shared" si="15"/>
        <v>2175718581.5064754</v>
      </c>
      <c r="BD111">
        <f t="shared" si="15"/>
        <v>13744130118.51096</v>
      </c>
      <c r="BE111">
        <f t="shared" si="15"/>
        <v>8013186143.6999264</v>
      </c>
      <c r="BF111">
        <f t="shared" si="15"/>
        <v>2900765940.0570297</v>
      </c>
      <c r="BG111">
        <f t="shared" si="15"/>
        <v>611470709.78102088</v>
      </c>
      <c r="BH111">
        <f t="shared" si="15"/>
        <v>5274193435.420023</v>
      </c>
      <c r="BI111">
        <f t="shared" si="15"/>
        <v>165200693.44726539</v>
      </c>
      <c r="BJ111">
        <f t="shared" si="15"/>
        <v>702382805.28601253</v>
      </c>
      <c r="BK111">
        <f t="shared" si="15"/>
        <v>1498975013.6815643</v>
      </c>
      <c r="BL111">
        <f t="shared" si="15"/>
        <v>5200238476.7663174</v>
      </c>
      <c r="BM111">
        <f t="shared" si="15"/>
        <v>540619929.29267895</v>
      </c>
      <c r="BN111">
        <f t="shared" si="15"/>
        <v>429105363.36419559</v>
      </c>
      <c r="BO111">
        <f t="shared" si="15"/>
        <v>208512912.71048689</v>
      </c>
      <c r="BP111">
        <f t="shared" si="15"/>
        <v>493534366.75519735</v>
      </c>
      <c r="BQ111">
        <f t="shared" ref="BQ111:EB111" si="16">BQ6+BQ40</f>
        <v>18792401.234890237</v>
      </c>
      <c r="BR111">
        <f t="shared" si="16"/>
        <v>268651621.7901293</v>
      </c>
      <c r="BS111">
        <f t="shared" si="16"/>
        <v>2175718581.5064754</v>
      </c>
      <c r="BU111">
        <f t="shared" si="16"/>
        <v>13744130118.51096</v>
      </c>
      <c r="BV111">
        <f t="shared" si="16"/>
        <v>8013186143.6999264</v>
      </c>
      <c r="BW111">
        <f t="shared" si="16"/>
        <v>2900765940.0570297</v>
      </c>
      <c r="BX111">
        <f t="shared" si="16"/>
        <v>611470709.78102088</v>
      </c>
      <c r="BY111">
        <f t="shared" si="16"/>
        <v>5274193435.420023</v>
      </c>
      <c r="BZ111">
        <f t="shared" si="16"/>
        <v>165200693.44726539</v>
      </c>
      <c r="CA111">
        <f t="shared" si="16"/>
        <v>702382805.28601253</v>
      </c>
      <c r="CB111">
        <f t="shared" si="16"/>
        <v>1498975013.6815643</v>
      </c>
      <c r="CC111">
        <f t="shared" si="16"/>
        <v>5200238476.7663174</v>
      </c>
      <c r="CD111">
        <f t="shared" si="16"/>
        <v>540619929.29267895</v>
      </c>
      <c r="CE111">
        <f t="shared" si="16"/>
        <v>429105363.36419559</v>
      </c>
      <c r="CF111">
        <f t="shared" si="16"/>
        <v>208512912.71048689</v>
      </c>
      <c r="CG111">
        <f t="shared" si="16"/>
        <v>493534366.75519735</v>
      </c>
      <c r="CH111">
        <f t="shared" si="16"/>
        <v>18792401.234890237</v>
      </c>
      <c r="CI111">
        <f t="shared" si="16"/>
        <v>268651621.7901293</v>
      </c>
      <c r="CJ111">
        <f t="shared" si="16"/>
        <v>2175718581.5064754</v>
      </c>
      <c r="CM111">
        <f t="shared" si="16"/>
        <v>9027.0333333333328</v>
      </c>
      <c r="CN111">
        <f t="shared" si="16"/>
        <v>13661490487.423475</v>
      </c>
      <c r="CO111">
        <f t="shared" si="16"/>
        <v>7969706275.1195011</v>
      </c>
      <c r="CP111">
        <f t="shared" si="16"/>
        <v>2877450253.0658922</v>
      </c>
      <c r="CQ111">
        <f t="shared" si="16"/>
        <v>608564940.65294921</v>
      </c>
      <c r="CR111">
        <f t="shared" si="16"/>
        <v>5239833514.8286057</v>
      </c>
      <c r="CS111">
        <f t="shared" si="16"/>
        <v>164486622.40171647</v>
      </c>
      <c r="CT111">
        <f t="shared" si="16"/>
        <v>690494670.39737678</v>
      </c>
      <c r="CU111">
        <f t="shared" si="16"/>
        <v>1490538155.7968531</v>
      </c>
      <c r="CV111">
        <f t="shared" si="16"/>
        <v>5145707767.4619064</v>
      </c>
      <c r="CW111">
        <f t="shared" si="16"/>
        <v>537979646.42912519</v>
      </c>
      <c r="CX111">
        <f t="shared" si="16"/>
        <v>426344552.82981169</v>
      </c>
      <c r="CY111">
        <f t="shared" si="16"/>
        <v>207379746.27365887</v>
      </c>
      <c r="CZ111">
        <f t="shared" si="16"/>
        <v>490699275.21466994</v>
      </c>
      <c r="DA111">
        <f t="shared" si="16"/>
        <v>18429197.954500936</v>
      </c>
      <c r="DB111">
        <f t="shared" si="16"/>
        <v>267352729.35345072</v>
      </c>
      <c r="DC111">
        <f t="shared" si="16"/>
        <v>2159706328.3798327</v>
      </c>
      <c r="DE111">
        <f t="shared" si="16"/>
        <v>13661490487.423475</v>
      </c>
      <c r="DF111">
        <f t="shared" si="16"/>
        <v>7969706275.1195011</v>
      </c>
      <c r="DG111">
        <f t="shared" si="16"/>
        <v>2877450253.0658922</v>
      </c>
      <c r="DH111">
        <f t="shared" si="16"/>
        <v>608564940.65294921</v>
      </c>
      <c r="DI111">
        <f t="shared" si="16"/>
        <v>5239833514.8286057</v>
      </c>
      <c r="DJ111">
        <f t="shared" si="16"/>
        <v>164486622.40171647</v>
      </c>
      <c r="DK111">
        <f t="shared" si="16"/>
        <v>690494670.39737678</v>
      </c>
      <c r="DL111">
        <f t="shared" si="16"/>
        <v>1490538155.7968531</v>
      </c>
      <c r="DM111">
        <f t="shared" si="16"/>
        <v>5145707767.4619064</v>
      </c>
      <c r="DN111">
        <f t="shared" si="16"/>
        <v>537979646.42912519</v>
      </c>
      <c r="DO111">
        <f t="shared" si="16"/>
        <v>426344552.82981169</v>
      </c>
      <c r="DP111">
        <f t="shared" si="16"/>
        <v>207379746.27365887</v>
      </c>
      <c r="DQ111">
        <f t="shared" si="16"/>
        <v>490699275.21466994</v>
      </c>
      <c r="DR111">
        <f t="shared" si="16"/>
        <v>18429197.954500936</v>
      </c>
      <c r="DS111">
        <f t="shared" si="16"/>
        <v>267352729.35345072</v>
      </c>
      <c r="DT111">
        <f t="shared" si="16"/>
        <v>2159706328.3798327</v>
      </c>
      <c r="DV111">
        <f t="shared" si="16"/>
        <v>13661490487.423475</v>
      </c>
      <c r="DW111">
        <f t="shared" si="16"/>
        <v>7969706275.1195011</v>
      </c>
      <c r="DX111">
        <f t="shared" si="16"/>
        <v>2877450253.0658922</v>
      </c>
      <c r="DY111">
        <f t="shared" si="16"/>
        <v>608564940.65294921</v>
      </c>
      <c r="DZ111">
        <f t="shared" si="16"/>
        <v>5239833514.8286057</v>
      </c>
      <c r="EA111">
        <f t="shared" si="16"/>
        <v>164486622.40171647</v>
      </c>
      <c r="EB111">
        <f t="shared" si="16"/>
        <v>690494670.39737678</v>
      </c>
      <c r="EC111">
        <f t="shared" ref="EC111:GN111" si="17">EC6+EC40</f>
        <v>1490538155.7968531</v>
      </c>
      <c r="ED111">
        <f t="shared" si="17"/>
        <v>5145707767.4619064</v>
      </c>
      <c r="EE111">
        <f t="shared" si="17"/>
        <v>537979646.42912519</v>
      </c>
      <c r="EF111">
        <f t="shared" si="17"/>
        <v>426344552.82981169</v>
      </c>
      <c r="EG111">
        <f t="shared" si="17"/>
        <v>207379746.27365887</v>
      </c>
      <c r="EH111">
        <f t="shared" si="17"/>
        <v>490699275.21466994</v>
      </c>
      <c r="EI111">
        <f t="shared" si="17"/>
        <v>18429197.954500936</v>
      </c>
      <c r="EJ111">
        <f t="shared" si="17"/>
        <v>267352729.35345072</v>
      </c>
      <c r="EK111">
        <f t="shared" si="17"/>
        <v>2159706328.3798327</v>
      </c>
      <c r="EM111">
        <f t="shared" si="17"/>
        <v>13661490487.423475</v>
      </c>
      <c r="EN111">
        <f t="shared" si="17"/>
        <v>7969706275.1195011</v>
      </c>
      <c r="EO111">
        <f t="shared" si="17"/>
        <v>2877450253.0658922</v>
      </c>
      <c r="EP111">
        <f t="shared" si="17"/>
        <v>608564940.65294921</v>
      </c>
      <c r="EQ111">
        <f t="shared" si="17"/>
        <v>5239833514.8286057</v>
      </c>
      <c r="ER111">
        <f t="shared" si="17"/>
        <v>164486622.40171647</v>
      </c>
      <c r="ES111">
        <f t="shared" si="17"/>
        <v>690494670.39737678</v>
      </c>
      <c r="ET111">
        <f t="shared" si="17"/>
        <v>1490538155.7968531</v>
      </c>
      <c r="EU111">
        <f t="shared" si="17"/>
        <v>5145707767.4619064</v>
      </c>
      <c r="EV111">
        <f t="shared" si="17"/>
        <v>537979646.42912519</v>
      </c>
      <c r="EW111">
        <f t="shared" si="17"/>
        <v>426344552.82981169</v>
      </c>
      <c r="EX111">
        <f t="shared" si="17"/>
        <v>207379746.27365887</v>
      </c>
      <c r="EY111">
        <f t="shared" si="17"/>
        <v>490699275.21466994</v>
      </c>
      <c r="EZ111">
        <f t="shared" si="17"/>
        <v>18429197.954500936</v>
      </c>
      <c r="FA111">
        <f t="shared" si="17"/>
        <v>267352729.35345072</v>
      </c>
      <c r="FB111">
        <f t="shared" si="17"/>
        <v>2159706328.3798327</v>
      </c>
      <c r="FD111">
        <f t="shared" si="17"/>
        <v>13661490487.423475</v>
      </c>
      <c r="FE111">
        <f t="shared" si="17"/>
        <v>7969706275.1195011</v>
      </c>
      <c r="FF111">
        <f t="shared" si="17"/>
        <v>2877450253.0658922</v>
      </c>
      <c r="FG111">
        <f t="shared" si="17"/>
        <v>608564940.65294921</v>
      </c>
      <c r="FH111">
        <f t="shared" si="17"/>
        <v>5239833514.8286057</v>
      </c>
      <c r="FI111">
        <f t="shared" si="17"/>
        <v>164486622.40171647</v>
      </c>
      <c r="FJ111">
        <f t="shared" si="17"/>
        <v>690494670.39737678</v>
      </c>
      <c r="FK111">
        <f t="shared" si="17"/>
        <v>1490538155.7968531</v>
      </c>
      <c r="FL111">
        <f t="shared" si="17"/>
        <v>5145707767.4619064</v>
      </c>
      <c r="FM111">
        <f t="shared" si="17"/>
        <v>537979646.42912519</v>
      </c>
      <c r="FN111">
        <f t="shared" si="17"/>
        <v>426344552.82981169</v>
      </c>
      <c r="FO111">
        <f t="shared" si="17"/>
        <v>207379746.27365887</v>
      </c>
      <c r="FP111">
        <f t="shared" si="17"/>
        <v>490699275.21466994</v>
      </c>
      <c r="FQ111">
        <f t="shared" si="17"/>
        <v>18429197.954500936</v>
      </c>
      <c r="FR111">
        <f t="shared" si="17"/>
        <v>267352729.35345072</v>
      </c>
      <c r="FS111">
        <f t="shared" si="17"/>
        <v>2159706328.3798327</v>
      </c>
      <c r="FV111">
        <f t="shared" si="17"/>
        <v>9027.0333333333328</v>
      </c>
      <c r="FW111">
        <f t="shared" si="17"/>
        <v>13356169488.148098</v>
      </c>
      <c r="FX111">
        <f t="shared" si="17"/>
        <v>7835538659.4281788</v>
      </c>
      <c r="FY111">
        <f t="shared" si="17"/>
        <v>2837767266.4452319</v>
      </c>
      <c r="FZ111">
        <f t="shared" si="17"/>
        <v>597767287.66549218</v>
      </c>
      <c r="GA111">
        <f t="shared" si="17"/>
        <v>5094268199.1538458</v>
      </c>
      <c r="GB111">
        <f t="shared" si="17"/>
        <v>161828905.20729631</v>
      </c>
      <c r="GC111">
        <f t="shared" si="17"/>
        <v>676757943.48283291</v>
      </c>
      <c r="GD111">
        <f t="shared" si="17"/>
        <v>1463536025.5289679</v>
      </c>
      <c r="GE111">
        <f t="shared" si="17"/>
        <v>5042264999.3455009</v>
      </c>
      <c r="GF111">
        <f t="shared" si="17"/>
        <v>528149288.67668158</v>
      </c>
      <c r="GG111">
        <f t="shared" si="17"/>
        <v>416029476.95874244</v>
      </c>
      <c r="GH111">
        <f t="shared" si="17"/>
        <v>203140236.83615342</v>
      </c>
      <c r="GI111">
        <f t="shared" si="17"/>
        <v>480094446.08358395</v>
      </c>
      <c r="GJ111">
        <f t="shared" si="17"/>
        <v>17880523.311615501</v>
      </c>
      <c r="GK111">
        <f t="shared" si="17"/>
        <v>262489536.76938766</v>
      </c>
      <c r="GL111">
        <f t="shared" si="17"/>
        <v>2105386326.9929452</v>
      </c>
      <c r="GN111">
        <f t="shared" si="17"/>
        <v>13356169488.148098</v>
      </c>
      <c r="GO111">
        <f t="shared" ref="GO111:IZ111" si="18">GO6+GO40</f>
        <v>7835538659.4281788</v>
      </c>
      <c r="GP111">
        <f t="shared" si="18"/>
        <v>2837767266.4452319</v>
      </c>
      <c r="GQ111">
        <f t="shared" si="18"/>
        <v>597767287.66549218</v>
      </c>
      <c r="GR111">
        <f t="shared" si="18"/>
        <v>5094268199.1538458</v>
      </c>
      <c r="GS111">
        <f t="shared" si="18"/>
        <v>161828905.20729631</v>
      </c>
      <c r="GT111">
        <f t="shared" si="18"/>
        <v>676757943.48283291</v>
      </c>
      <c r="GU111">
        <f t="shared" si="18"/>
        <v>1463536025.5289679</v>
      </c>
      <c r="GV111">
        <f t="shared" si="18"/>
        <v>5042264999.3455009</v>
      </c>
      <c r="GW111">
        <f t="shared" si="18"/>
        <v>528149288.67668158</v>
      </c>
      <c r="GX111">
        <f t="shared" si="18"/>
        <v>416029476.95874244</v>
      </c>
      <c r="GY111">
        <f t="shared" si="18"/>
        <v>203140236.83615342</v>
      </c>
      <c r="GZ111">
        <f t="shared" si="18"/>
        <v>480094446.08358395</v>
      </c>
      <c r="HA111">
        <f t="shared" si="18"/>
        <v>17880523.311615501</v>
      </c>
      <c r="HB111">
        <f t="shared" si="18"/>
        <v>262489536.76938766</v>
      </c>
      <c r="HC111">
        <f t="shared" si="18"/>
        <v>2105386326.9929452</v>
      </c>
      <c r="HE111">
        <f t="shared" si="18"/>
        <v>13356169488.148098</v>
      </c>
      <c r="HF111">
        <f t="shared" si="18"/>
        <v>7835538659.4281788</v>
      </c>
      <c r="HG111">
        <f t="shared" si="18"/>
        <v>2837767266.4452319</v>
      </c>
      <c r="HH111">
        <f t="shared" si="18"/>
        <v>597767287.66549218</v>
      </c>
      <c r="HI111">
        <f t="shared" si="18"/>
        <v>5094268199.1538458</v>
      </c>
      <c r="HJ111">
        <f t="shared" si="18"/>
        <v>161828905.20729631</v>
      </c>
      <c r="HK111">
        <f t="shared" si="18"/>
        <v>676757943.48283291</v>
      </c>
      <c r="HL111">
        <f t="shared" si="18"/>
        <v>1463536025.5289679</v>
      </c>
      <c r="HM111">
        <f t="shared" si="18"/>
        <v>5042264999.3455009</v>
      </c>
      <c r="HN111">
        <f t="shared" si="18"/>
        <v>528149288.67668158</v>
      </c>
      <c r="HO111">
        <f t="shared" si="18"/>
        <v>416029476.95874244</v>
      </c>
      <c r="HP111">
        <f t="shared" si="18"/>
        <v>203140236.83615342</v>
      </c>
      <c r="HQ111">
        <f t="shared" si="18"/>
        <v>480094446.08358395</v>
      </c>
      <c r="HR111">
        <f t="shared" si="18"/>
        <v>17880523.311615501</v>
      </c>
      <c r="HS111">
        <f t="shared" si="18"/>
        <v>262489536.76938766</v>
      </c>
      <c r="HT111">
        <f t="shared" si="18"/>
        <v>2105386326.9929452</v>
      </c>
      <c r="HV111">
        <f t="shared" si="18"/>
        <v>13356169488.148098</v>
      </c>
      <c r="HW111">
        <f t="shared" si="18"/>
        <v>7835538659.4281788</v>
      </c>
      <c r="HX111">
        <f t="shared" si="18"/>
        <v>2837767266.4452319</v>
      </c>
      <c r="HY111">
        <f t="shared" si="18"/>
        <v>597767287.66549218</v>
      </c>
      <c r="HZ111">
        <f t="shared" si="18"/>
        <v>5094268199.1538458</v>
      </c>
      <c r="IA111">
        <f t="shared" si="18"/>
        <v>161828905.20729631</v>
      </c>
      <c r="IB111">
        <f t="shared" si="18"/>
        <v>676757943.48283291</v>
      </c>
      <c r="IC111">
        <f t="shared" si="18"/>
        <v>1463536025.5289679</v>
      </c>
      <c r="ID111">
        <f t="shared" si="18"/>
        <v>5042264999.3455009</v>
      </c>
      <c r="IE111">
        <f t="shared" si="18"/>
        <v>528149288.67668158</v>
      </c>
      <c r="IF111">
        <f t="shared" si="18"/>
        <v>416029476.95874244</v>
      </c>
      <c r="IG111">
        <f t="shared" si="18"/>
        <v>203140236.83615342</v>
      </c>
      <c r="IH111">
        <f t="shared" si="18"/>
        <v>480094446.08358395</v>
      </c>
      <c r="II111">
        <f t="shared" si="18"/>
        <v>17880523.311615501</v>
      </c>
      <c r="IJ111">
        <f t="shared" si="18"/>
        <v>262489536.76938766</v>
      </c>
      <c r="IK111">
        <f t="shared" si="18"/>
        <v>2105386326.9929452</v>
      </c>
      <c r="IM111">
        <f t="shared" si="18"/>
        <v>13356169488.148098</v>
      </c>
      <c r="IN111">
        <f t="shared" si="18"/>
        <v>7835538659.4281788</v>
      </c>
      <c r="IO111">
        <f t="shared" si="18"/>
        <v>2837767266.4452319</v>
      </c>
      <c r="IP111">
        <f t="shared" si="18"/>
        <v>597767287.66549218</v>
      </c>
      <c r="IQ111">
        <f t="shared" si="18"/>
        <v>5094268199.1538458</v>
      </c>
      <c r="IR111">
        <f t="shared" si="18"/>
        <v>161828905.20729631</v>
      </c>
      <c r="IS111">
        <f t="shared" si="18"/>
        <v>676757943.48283291</v>
      </c>
      <c r="IT111">
        <f t="shared" si="18"/>
        <v>1463536025.5289679</v>
      </c>
      <c r="IU111">
        <f t="shared" si="18"/>
        <v>5042264999.3455009</v>
      </c>
      <c r="IV111">
        <f t="shared" si="18"/>
        <v>528149288.67668158</v>
      </c>
      <c r="IW111">
        <f t="shared" si="18"/>
        <v>416029476.95874244</v>
      </c>
      <c r="IX111">
        <f t="shared" si="18"/>
        <v>203140236.83615342</v>
      </c>
      <c r="IY111">
        <f t="shared" si="18"/>
        <v>480094446.08358395</v>
      </c>
      <c r="IZ111">
        <f t="shared" si="18"/>
        <v>17880523.311615501</v>
      </c>
      <c r="JA111">
        <f t="shared" ref="JA111" si="19">JA6+JA40</f>
        <v>262489536.76938766</v>
      </c>
      <c r="JB111">
        <f t="shared" si="4"/>
        <v>2105386326.9929452</v>
      </c>
    </row>
    <row r="112" spans="1:262" x14ac:dyDescent="0.25">
      <c r="D112">
        <v>2024</v>
      </c>
      <c r="E112">
        <f t="shared" ref="E112:BP112" si="20">E7+E41</f>
        <v>14513730953.546246</v>
      </c>
      <c r="F112">
        <f t="shared" si="20"/>
        <v>8186057117.0900621</v>
      </c>
      <c r="G112">
        <f t="shared" si="20"/>
        <v>2900765940.0570297</v>
      </c>
      <c r="H112">
        <f t="shared" si="20"/>
        <v>652304186.93800759</v>
      </c>
      <c r="I112">
        <f t="shared" si="20"/>
        <v>5628826803.7318888</v>
      </c>
      <c r="J112">
        <f t="shared" si="20"/>
        <v>167427323.91310006</v>
      </c>
      <c r="K112">
        <f t="shared" si="20"/>
        <v>724678389.93198001</v>
      </c>
      <c r="L112">
        <f t="shared" si="20"/>
        <v>1536777116.4960899</v>
      </c>
      <c r="M112">
        <f t="shared" si="20"/>
        <v>6151951756.6947365</v>
      </c>
      <c r="N112">
        <f t="shared" si="20"/>
        <v>570932237.80068362</v>
      </c>
      <c r="O112">
        <f t="shared" si="20"/>
        <v>487771814.31476825</v>
      </c>
      <c r="P112">
        <f t="shared" si="20"/>
        <v>210964123.0695675</v>
      </c>
      <c r="Q112">
        <f t="shared" si="20"/>
        <v>551986273.51400316</v>
      </c>
      <c r="R112">
        <f t="shared" si="20"/>
        <v>27373420.281612419</v>
      </c>
      <c r="S112">
        <f t="shared" si="20"/>
        <v>268651621.7901293</v>
      </c>
      <c r="T112">
        <f t="shared" si="20"/>
        <v>2221666795.308187</v>
      </c>
      <c r="V112">
        <f t="shared" si="20"/>
        <v>14513730953.546246</v>
      </c>
      <c r="W112">
        <f t="shared" si="20"/>
        <v>8186057117.0900621</v>
      </c>
      <c r="X112">
        <f t="shared" si="20"/>
        <v>2900765940.0570297</v>
      </c>
      <c r="Y112">
        <f t="shared" si="20"/>
        <v>652304186.93800759</v>
      </c>
      <c r="Z112">
        <f t="shared" si="20"/>
        <v>5628826803.7318888</v>
      </c>
      <c r="AA112">
        <f t="shared" si="20"/>
        <v>167427323.91310006</v>
      </c>
      <c r="AB112">
        <f t="shared" si="20"/>
        <v>724678389.93198001</v>
      </c>
      <c r="AC112">
        <f t="shared" si="20"/>
        <v>1536777116.4960899</v>
      </c>
      <c r="AD112">
        <f t="shared" si="20"/>
        <v>6151951756.6947365</v>
      </c>
      <c r="AE112">
        <f t="shared" si="20"/>
        <v>570932237.80068362</v>
      </c>
      <c r="AF112">
        <f t="shared" si="20"/>
        <v>487771814.31476825</v>
      </c>
      <c r="AG112">
        <f t="shared" si="20"/>
        <v>210964123.0695675</v>
      </c>
      <c r="AH112">
        <f t="shared" si="20"/>
        <v>551986273.51400316</v>
      </c>
      <c r="AI112">
        <f t="shared" si="20"/>
        <v>27373420.281612419</v>
      </c>
      <c r="AJ112">
        <f t="shared" si="20"/>
        <v>268651621.7901293</v>
      </c>
      <c r="AK112">
        <f t="shared" si="20"/>
        <v>2221666795.308187</v>
      </c>
      <c r="AM112">
        <f t="shared" si="20"/>
        <v>14513730953.546246</v>
      </c>
      <c r="AN112">
        <f t="shared" si="20"/>
        <v>8186057117.0900621</v>
      </c>
      <c r="AO112">
        <f t="shared" si="20"/>
        <v>2900765940.0570297</v>
      </c>
      <c r="AP112">
        <f t="shared" si="20"/>
        <v>652304186.93800759</v>
      </c>
      <c r="AQ112">
        <f t="shared" si="20"/>
        <v>5628826803.7318888</v>
      </c>
      <c r="AR112">
        <f t="shared" si="20"/>
        <v>167427323.91310006</v>
      </c>
      <c r="AS112">
        <f t="shared" si="20"/>
        <v>724678389.93198001</v>
      </c>
      <c r="AT112">
        <f t="shared" si="20"/>
        <v>1536777116.4960899</v>
      </c>
      <c r="AU112">
        <f t="shared" si="20"/>
        <v>6151951756.6947365</v>
      </c>
      <c r="AV112">
        <f t="shared" si="20"/>
        <v>570932237.80068362</v>
      </c>
      <c r="AW112">
        <f t="shared" si="20"/>
        <v>487771814.31476825</v>
      </c>
      <c r="AX112">
        <f t="shared" si="20"/>
        <v>210964123.0695675</v>
      </c>
      <c r="AY112">
        <f t="shared" si="20"/>
        <v>551986273.51400316</v>
      </c>
      <c r="AZ112">
        <f t="shared" si="20"/>
        <v>27373420.281612419</v>
      </c>
      <c r="BA112">
        <f t="shared" si="20"/>
        <v>268651621.7901293</v>
      </c>
      <c r="BB112">
        <f t="shared" si="20"/>
        <v>2221666795.308187</v>
      </c>
      <c r="BD112">
        <f t="shared" si="20"/>
        <v>14513730953.546246</v>
      </c>
      <c r="BE112">
        <f t="shared" si="20"/>
        <v>8186057117.0900621</v>
      </c>
      <c r="BF112">
        <f t="shared" si="20"/>
        <v>2900765940.0570297</v>
      </c>
      <c r="BG112">
        <f t="shared" si="20"/>
        <v>652304186.93800759</v>
      </c>
      <c r="BH112">
        <f t="shared" si="20"/>
        <v>5628826803.7318888</v>
      </c>
      <c r="BI112">
        <f t="shared" si="20"/>
        <v>167427323.91310006</v>
      </c>
      <c r="BJ112">
        <f t="shared" si="20"/>
        <v>724678389.93198001</v>
      </c>
      <c r="BK112">
        <f t="shared" si="20"/>
        <v>1536777116.4960899</v>
      </c>
      <c r="BL112">
        <f t="shared" si="20"/>
        <v>6151951756.6947365</v>
      </c>
      <c r="BM112">
        <f t="shared" si="20"/>
        <v>570932237.80068362</v>
      </c>
      <c r="BN112">
        <f t="shared" si="20"/>
        <v>487771814.31476825</v>
      </c>
      <c r="BO112">
        <f t="shared" si="20"/>
        <v>210964123.0695675</v>
      </c>
      <c r="BP112">
        <f t="shared" si="20"/>
        <v>551986273.51400316</v>
      </c>
      <c r="BQ112">
        <f t="shared" ref="BQ112:EB112" si="21">BQ7+BQ41</f>
        <v>27373420.281612419</v>
      </c>
      <c r="BR112">
        <f t="shared" si="21"/>
        <v>268651621.7901293</v>
      </c>
      <c r="BS112">
        <f t="shared" si="21"/>
        <v>2221666795.308187</v>
      </c>
      <c r="BU112">
        <f t="shared" si="21"/>
        <v>14513730953.546246</v>
      </c>
      <c r="BV112">
        <f t="shared" si="21"/>
        <v>8186057117.0900621</v>
      </c>
      <c r="BW112">
        <f t="shared" si="21"/>
        <v>2900765940.0570297</v>
      </c>
      <c r="BX112">
        <f t="shared" si="21"/>
        <v>652304186.93800759</v>
      </c>
      <c r="BY112">
        <f t="shared" si="21"/>
        <v>5628826803.7318888</v>
      </c>
      <c r="BZ112">
        <f t="shared" si="21"/>
        <v>167427323.91310006</v>
      </c>
      <c r="CA112">
        <f t="shared" si="21"/>
        <v>724678389.93198001</v>
      </c>
      <c r="CB112">
        <f t="shared" si="21"/>
        <v>1536777116.4960899</v>
      </c>
      <c r="CC112">
        <f t="shared" si="21"/>
        <v>6151951756.6947365</v>
      </c>
      <c r="CD112">
        <f t="shared" si="21"/>
        <v>570932237.80068362</v>
      </c>
      <c r="CE112">
        <f t="shared" si="21"/>
        <v>487771814.31476825</v>
      </c>
      <c r="CF112">
        <f t="shared" si="21"/>
        <v>210964123.0695675</v>
      </c>
      <c r="CG112">
        <f t="shared" si="21"/>
        <v>551986273.51400316</v>
      </c>
      <c r="CH112">
        <f t="shared" si="21"/>
        <v>27373420.281612419</v>
      </c>
      <c r="CI112">
        <f t="shared" si="21"/>
        <v>268651621.7901293</v>
      </c>
      <c r="CJ112">
        <f t="shared" si="21"/>
        <v>2221666795.308187</v>
      </c>
      <c r="CM112">
        <f t="shared" si="21"/>
        <v>11118.5</v>
      </c>
      <c r="CN112">
        <f t="shared" si="21"/>
        <v>14758847099.022211</v>
      </c>
      <c r="CO112">
        <f t="shared" si="21"/>
        <v>8559288798.2948074</v>
      </c>
      <c r="CP112">
        <f t="shared" si="21"/>
        <v>3027450762.4312162</v>
      </c>
      <c r="CQ112">
        <f t="shared" si="21"/>
        <v>663262051.4478209</v>
      </c>
      <c r="CR112">
        <f t="shared" si="21"/>
        <v>5774082239.4762297</v>
      </c>
      <c r="CS112">
        <f t="shared" si="21"/>
        <v>173919716.91934934</v>
      </c>
      <c r="CT112">
        <f t="shared" si="21"/>
        <v>738194754.06342781</v>
      </c>
      <c r="CU112">
        <f t="shared" si="21"/>
        <v>1622617099.3024755</v>
      </c>
      <c r="CV112">
        <f t="shared" si="21"/>
        <v>5594718617.4889565</v>
      </c>
      <c r="CW112">
        <f t="shared" si="21"/>
        <v>590058549.48010778</v>
      </c>
      <c r="CX112">
        <f t="shared" si="21"/>
        <v>512639850.03787911</v>
      </c>
      <c r="CY112">
        <f t="shared" si="21"/>
        <v>221692035.78554249</v>
      </c>
      <c r="CZ112">
        <f t="shared" si="21"/>
        <v>581242803.3533808</v>
      </c>
      <c r="DA112">
        <f t="shared" si="21"/>
        <v>23980268.368583001</v>
      </c>
      <c r="DB112">
        <f t="shared" si="21"/>
        <v>281733995.14221233</v>
      </c>
      <c r="DC112">
        <f t="shared" si="21"/>
        <v>2330242759.4914656</v>
      </c>
      <c r="DE112">
        <f t="shared" si="21"/>
        <v>14758847099.022211</v>
      </c>
      <c r="DF112">
        <f t="shared" si="21"/>
        <v>8559288798.2948074</v>
      </c>
      <c r="DG112">
        <f t="shared" si="21"/>
        <v>3027450762.4312162</v>
      </c>
      <c r="DH112">
        <f t="shared" si="21"/>
        <v>663262051.4478209</v>
      </c>
      <c r="DI112">
        <f t="shared" si="21"/>
        <v>5774082239.4762297</v>
      </c>
      <c r="DJ112">
        <f t="shared" si="21"/>
        <v>173919716.91934934</v>
      </c>
      <c r="DK112">
        <f t="shared" si="21"/>
        <v>738194754.06342781</v>
      </c>
      <c r="DL112">
        <f t="shared" si="21"/>
        <v>1622617099.3024755</v>
      </c>
      <c r="DM112">
        <f t="shared" si="21"/>
        <v>5594718617.4889565</v>
      </c>
      <c r="DN112">
        <f t="shared" si="21"/>
        <v>590058549.48010778</v>
      </c>
      <c r="DO112">
        <f t="shared" si="21"/>
        <v>512639850.03787911</v>
      </c>
      <c r="DP112">
        <f t="shared" si="21"/>
        <v>221692035.78554249</v>
      </c>
      <c r="DQ112">
        <f t="shared" si="21"/>
        <v>581242803.3533808</v>
      </c>
      <c r="DR112">
        <f t="shared" si="21"/>
        <v>23980268.368583001</v>
      </c>
      <c r="DS112">
        <f t="shared" si="21"/>
        <v>281733995.14221233</v>
      </c>
      <c r="DT112">
        <f t="shared" si="21"/>
        <v>2330242759.4914656</v>
      </c>
      <c r="DV112">
        <f t="shared" si="21"/>
        <v>14758847099.022211</v>
      </c>
      <c r="DW112">
        <f t="shared" si="21"/>
        <v>8559288798.2948074</v>
      </c>
      <c r="DX112">
        <f t="shared" si="21"/>
        <v>3027450762.4312162</v>
      </c>
      <c r="DY112">
        <f t="shared" si="21"/>
        <v>663262051.4478209</v>
      </c>
      <c r="DZ112">
        <f t="shared" si="21"/>
        <v>5774082239.4762297</v>
      </c>
      <c r="EA112">
        <f t="shared" si="21"/>
        <v>173919716.91934934</v>
      </c>
      <c r="EB112">
        <f t="shared" si="21"/>
        <v>738194754.06342781</v>
      </c>
      <c r="EC112">
        <f t="shared" ref="EC112:GN112" si="22">EC7+EC41</f>
        <v>1622617099.3024755</v>
      </c>
      <c r="ED112">
        <f t="shared" si="22"/>
        <v>5594718617.4889565</v>
      </c>
      <c r="EE112">
        <f t="shared" si="22"/>
        <v>590058549.48010778</v>
      </c>
      <c r="EF112">
        <f t="shared" si="22"/>
        <v>512639850.03787911</v>
      </c>
      <c r="EG112">
        <f t="shared" si="22"/>
        <v>221692035.78554249</v>
      </c>
      <c r="EH112">
        <f t="shared" si="22"/>
        <v>581242803.3533808</v>
      </c>
      <c r="EI112">
        <f t="shared" si="22"/>
        <v>23980268.368583001</v>
      </c>
      <c r="EJ112">
        <f t="shared" si="22"/>
        <v>281733995.14221233</v>
      </c>
      <c r="EK112">
        <f t="shared" si="22"/>
        <v>2330242759.4914656</v>
      </c>
      <c r="EM112">
        <f t="shared" si="22"/>
        <v>14758847099.022211</v>
      </c>
      <c r="EN112">
        <f t="shared" si="22"/>
        <v>8559288798.2948074</v>
      </c>
      <c r="EO112">
        <f t="shared" si="22"/>
        <v>3027450762.4312162</v>
      </c>
      <c r="EP112">
        <f t="shared" si="22"/>
        <v>663262051.4478209</v>
      </c>
      <c r="EQ112">
        <f t="shared" si="22"/>
        <v>5774082239.4762297</v>
      </c>
      <c r="ER112">
        <f t="shared" si="22"/>
        <v>173919716.91934934</v>
      </c>
      <c r="ES112">
        <f t="shared" si="22"/>
        <v>738194754.06342781</v>
      </c>
      <c r="ET112">
        <f t="shared" si="22"/>
        <v>1622617099.3024755</v>
      </c>
      <c r="EU112">
        <f t="shared" si="22"/>
        <v>5594718617.4889565</v>
      </c>
      <c r="EV112">
        <f t="shared" si="22"/>
        <v>590058549.48010778</v>
      </c>
      <c r="EW112">
        <f t="shared" si="22"/>
        <v>512639850.03787911</v>
      </c>
      <c r="EX112">
        <f t="shared" si="22"/>
        <v>221692035.78554249</v>
      </c>
      <c r="EY112">
        <f t="shared" si="22"/>
        <v>581242803.3533808</v>
      </c>
      <c r="EZ112">
        <f t="shared" si="22"/>
        <v>23980268.368583001</v>
      </c>
      <c r="FA112">
        <f t="shared" si="22"/>
        <v>281733995.14221233</v>
      </c>
      <c r="FB112">
        <f t="shared" si="22"/>
        <v>2330242759.4914656</v>
      </c>
      <c r="FD112">
        <f t="shared" si="22"/>
        <v>14758847099.022211</v>
      </c>
      <c r="FE112">
        <f t="shared" si="22"/>
        <v>8559288798.2948074</v>
      </c>
      <c r="FF112">
        <f t="shared" si="22"/>
        <v>3027450762.4312162</v>
      </c>
      <c r="FG112">
        <f t="shared" si="22"/>
        <v>663262051.4478209</v>
      </c>
      <c r="FH112">
        <f t="shared" si="22"/>
        <v>5774082239.4762297</v>
      </c>
      <c r="FI112">
        <f t="shared" si="22"/>
        <v>173919716.91934934</v>
      </c>
      <c r="FJ112">
        <f t="shared" si="22"/>
        <v>738194754.06342781</v>
      </c>
      <c r="FK112">
        <f t="shared" si="22"/>
        <v>1622617099.3024755</v>
      </c>
      <c r="FL112">
        <f t="shared" si="22"/>
        <v>5594718617.4889565</v>
      </c>
      <c r="FM112">
        <f t="shared" si="22"/>
        <v>590058549.48010778</v>
      </c>
      <c r="FN112">
        <f t="shared" si="22"/>
        <v>512639850.03787911</v>
      </c>
      <c r="FO112">
        <f t="shared" si="22"/>
        <v>221692035.78554249</v>
      </c>
      <c r="FP112">
        <f t="shared" si="22"/>
        <v>581242803.3533808</v>
      </c>
      <c r="FQ112">
        <f t="shared" si="22"/>
        <v>23980268.368583001</v>
      </c>
      <c r="FR112">
        <f t="shared" si="22"/>
        <v>281733995.14221233</v>
      </c>
      <c r="FS112">
        <f t="shared" si="22"/>
        <v>2330242759.4914656</v>
      </c>
      <c r="FV112">
        <f t="shared" si="22"/>
        <v>11118.5</v>
      </c>
      <c r="FW112">
        <f t="shared" si="22"/>
        <v>18210783175.615067</v>
      </c>
      <c r="FX112">
        <f t="shared" si="22"/>
        <v>10618488441.958282</v>
      </c>
      <c r="FY112">
        <f t="shared" si="22"/>
        <v>3766567601.1013336</v>
      </c>
      <c r="FZ112">
        <f t="shared" si="22"/>
        <v>829568278.75349975</v>
      </c>
      <c r="GA112">
        <f t="shared" si="22"/>
        <v>7350467314.3993149</v>
      </c>
      <c r="GB112">
        <f t="shared" si="22"/>
        <v>216302796.99490279</v>
      </c>
      <c r="GC112">
        <f t="shared" si="22"/>
        <v>915143004.82945359</v>
      </c>
      <c r="GD112">
        <f t="shared" si="22"/>
        <v>2172289100.6386461</v>
      </c>
      <c r="GE112">
        <f t="shared" si="22"/>
        <v>7061091250.1739712</v>
      </c>
      <c r="GF112">
        <f t="shared" si="22"/>
        <v>737480240.16487134</v>
      </c>
      <c r="GG112">
        <f t="shared" si="22"/>
        <v>668009754.23260784</v>
      </c>
      <c r="GH112">
        <f t="shared" si="22"/>
        <v>276304309.63905203</v>
      </c>
      <c r="GI112">
        <f t="shared" si="22"/>
        <v>728773787.13635635</v>
      </c>
      <c r="GJ112">
        <f t="shared" si="22"/>
        <v>30846137.551569439</v>
      </c>
      <c r="GK112">
        <f t="shared" si="22"/>
        <v>360295892.45329666</v>
      </c>
      <c r="GL112">
        <f t="shared" si="22"/>
        <v>2902455490.1897717</v>
      </c>
      <c r="GN112">
        <f t="shared" si="22"/>
        <v>18210783175.615067</v>
      </c>
      <c r="GO112">
        <f t="shared" ref="GO112:IZ112" si="23">GO7+GO41</f>
        <v>10618488441.958282</v>
      </c>
      <c r="GP112">
        <f t="shared" si="23"/>
        <v>3766567601.1013336</v>
      </c>
      <c r="GQ112">
        <f t="shared" si="23"/>
        <v>829568278.75349975</v>
      </c>
      <c r="GR112">
        <f t="shared" si="23"/>
        <v>7350467314.3993149</v>
      </c>
      <c r="GS112">
        <f t="shared" si="23"/>
        <v>216302796.99490279</v>
      </c>
      <c r="GT112">
        <f t="shared" si="23"/>
        <v>915143004.82945359</v>
      </c>
      <c r="GU112">
        <f t="shared" si="23"/>
        <v>2172289100.6386461</v>
      </c>
      <c r="GV112">
        <f t="shared" si="23"/>
        <v>7061091250.1739712</v>
      </c>
      <c r="GW112">
        <f t="shared" si="23"/>
        <v>737480240.16487134</v>
      </c>
      <c r="GX112">
        <f t="shared" si="23"/>
        <v>668009754.23260784</v>
      </c>
      <c r="GY112">
        <f t="shared" si="23"/>
        <v>276304309.63905203</v>
      </c>
      <c r="GZ112">
        <f t="shared" si="23"/>
        <v>728773787.13635635</v>
      </c>
      <c r="HA112">
        <f t="shared" si="23"/>
        <v>30846137.551569439</v>
      </c>
      <c r="HB112">
        <f t="shared" si="23"/>
        <v>360295892.45329666</v>
      </c>
      <c r="HC112">
        <f t="shared" si="23"/>
        <v>2902455490.1897717</v>
      </c>
      <c r="HE112">
        <f t="shared" si="23"/>
        <v>18210783175.615067</v>
      </c>
      <c r="HF112">
        <f t="shared" si="23"/>
        <v>10618488441.958282</v>
      </c>
      <c r="HG112">
        <f t="shared" si="23"/>
        <v>3766567601.1013336</v>
      </c>
      <c r="HH112">
        <f t="shared" si="23"/>
        <v>829568278.75349975</v>
      </c>
      <c r="HI112">
        <f t="shared" si="23"/>
        <v>7350467314.3993149</v>
      </c>
      <c r="HJ112">
        <f t="shared" si="23"/>
        <v>216302796.99490279</v>
      </c>
      <c r="HK112">
        <f t="shared" si="23"/>
        <v>915143004.82945359</v>
      </c>
      <c r="HL112">
        <f t="shared" si="23"/>
        <v>2172289100.6386461</v>
      </c>
      <c r="HM112">
        <f t="shared" si="23"/>
        <v>7061091250.1739712</v>
      </c>
      <c r="HN112">
        <f t="shared" si="23"/>
        <v>737480240.16487134</v>
      </c>
      <c r="HO112">
        <f t="shared" si="23"/>
        <v>668009754.23260784</v>
      </c>
      <c r="HP112">
        <f t="shared" si="23"/>
        <v>276304309.63905203</v>
      </c>
      <c r="HQ112">
        <f t="shared" si="23"/>
        <v>728773787.13635635</v>
      </c>
      <c r="HR112">
        <f t="shared" si="23"/>
        <v>30846137.551569439</v>
      </c>
      <c r="HS112">
        <f t="shared" si="23"/>
        <v>360295892.45329666</v>
      </c>
      <c r="HT112">
        <f t="shared" si="23"/>
        <v>2902455490.1897717</v>
      </c>
      <c r="HV112">
        <f t="shared" si="23"/>
        <v>18210783175.615067</v>
      </c>
      <c r="HW112">
        <f t="shared" si="23"/>
        <v>10618488441.958282</v>
      </c>
      <c r="HX112">
        <f t="shared" si="23"/>
        <v>3766567601.1013336</v>
      </c>
      <c r="HY112">
        <f t="shared" si="23"/>
        <v>829568278.75349975</v>
      </c>
      <c r="HZ112">
        <f t="shared" si="23"/>
        <v>7350467314.3993149</v>
      </c>
      <c r="IA112">
        <f t="shared" si="23"/>
        <v>216302796.99490279</v>
      </c>
      <c r="IB112">
        <f t="shared" si="23"/>
        <v>915143004.82945359</v>
      </c>
      <c r="IC112">
        <f t="shared" si="23"/>
        <v>2172289100.6386461</v>
      </c>
      <c r="ID112">
        <f t="shared" si="23"/>
        <v>7061091250.1739712</v>
      </c>
      <c r="IE112">
        <f t="shared" si="23"/>
        <v>737480240.16487134</v>
      </c>
      <c r="IF112">
        <f t="shared" si="23"/>
        <v>668009754.23260784</v>
      </c>
      <c r="IG112">
        <f t="shared" si="23"/>
        <v>276304309.63905203</v>
      </c>
      <c r="IH112">
        <f t="shared" si="23"/>
        <v>728773787.13635635</v>
      </c>
      <c r="II112">
        <f t="shared" si="23"/>
        <v>30846137.551569439</v>
      </c>
      <c r="IJ112">
        <f t="shared" si="23"/>
        <v>360295892.45329666</v>
      </c>
      <c r="IK112">
        <f t="shared" si="23"/>
        <v>2902455490.1897717</v>
      </c>
      <c r="IM112">
        <f t="shared" si="23"/>
        <v>18210783175.615067</v>
      </c>
      <c r="IN112">
        <f t="shared" si="23"/>
        <v>10618488441.958282</v>
      </c>
      <c r="IO112">
        <f t="shared" si="23"/>
        <v>3766567601.1013336</v>
      </c>
      <c r="IP112">
        <f t="shared" si="23"/>
        <v>829568278.75349975</v>
      </c>
      <c r="IQ112">
        <f t="shared" si="23"/>
        <v>7350467314.3993149</v>
      </c>
      <c r="IR112">
        <f t="shared" si="23"/>
        <v>216302796.99490279</v>
      </c>
      <c r="IS112">
        <f t="shared" si="23"/>
        <v>915143004.82945359</v>
      </c>
      <c r="IT112">
        <f t="shared" si="23"/>
        <v>2172289100.6386461</v>
      </c>
      <c r="IU112">
        <f t="shared" si="23"/>
        <v>7061091250.1739712</v>
      </c>
      <c r="IV112">
        <f t="shared" si="23"/>
        <v>737480240.16487134</v>
      </c>
      <c r="IW112">
        <f t="shared" si="23"/>
        <v>668009754.23260784</v>
      </c>
      <c r="IX112">
        <f t="shared" si="23"/>
        <v>276304309.63905203</v>
      </c>
      <c r="IY112">
        <f t="shared" si="23"/>
        <v>728773787.13635635</v>
      </c>
      <c r="IZ112">
        <f t="shared" si="23"/>
        <v>30846137.551569439</v>
      </c>
      <c r="JA112">
        <f t="shared" ref="JA112" si="24">JA7+JA41</f>
        <v>360295892.45329666</v>
      </c>
      <c r="JB112">
        <f t="shared" si="4"/>
        <v>2902455490.1897717</v>
      </c>
    </row>
    <row r="113" spans="4:262" x14ac:dyDescent="0.25">
      <c r="D113">
        <v>2025</v>
      </c>
      <c r="E113">
        <f t="shared" ref="E113:BP113" si="25">E8+E42</f>
        <v>15068962587.632545</v>
      </c>
      <c r="F113">
        <f t="shared" si="25"/>
        <v>8414087858.5848618</v>
      </c>
      <c r="G113">
        <f t="shared" si="25"/>
        <v>2923731147.5882893</v>
      </c>
      <c r="H113">
        <f t="shared" si="25"/>
        <v>690921948.33017135</v>
      </c>
      <c r="I113">
        <f t="shared" si="25"/>
        <v>6054893782.0856848</v>
      </c>
      <c r="J113">
        <f t="shared" si="25"/>
        <v>170694690.86898658</v>
      </c>
      <c r="K113">
        <f t="shared" si="25"/>
        <v>740442108.24095154</v>
      </c>
      <c r="L113">
        <f t="shared" si="25"/>
        <v>1607372910.6316237</v>
      </c>
      <c r="M113">
        <f t="shared" si="25"/>
        <v>7221133618.3943539</v>
      </c>
      <c r="N113">
        <f t="shared" si="25"/>
        <v>620689001.08161187</v>
      </c>
      <c r="O113">
        <f t="shared" si="25"/>
        <v>560177007.78905475</v>
      </c>
      <c r="P113">
        <f t="shared" si="25"/>
        <v>217693299.13991496</v>
      </c>
      <c r="Q113">
        <f t="shared" si="25"/>
        <v>603868549.9345932</v>
      </c>
      <c r="R113">
        <f t="shared" si="25"/>
        <v>39409531.195466772</v>
      </c>
      <c r="S113">
        <f t="shared" si="25"/>
        <v>279098945.71937293</v>
      </c>
      <c r="T113">
        <f t="shared" si="25"/>
        <v>2295183714.3110814</v>
      </c>
      <c r="V113">
        <f t="shared" si="25"/>
        <v>15068962587.632545</v>
      </c>
      <c r="W113">
        <f t="shared" si="25"/>
        <v>8414087858.5848618</v>
      </c>
      <c r="X113">
        <f t="shared" si="25"/>
        <v>2923731147.5882893</v>
      </c>
      <c r="Y113">
        <f t="shared" si="25"/>
        <v>690921948.33017135</v>
      </c>
      <c r="Z113">
        <f t="shared" si="25"/>
        <v>6054893782.0856848</v>
      </c>
      <c r="AA113">
        <f t="shared" si="25"/>
        <v>170694690.86898658</v>
      </c>
      <c r="AB113">
        <f t="shared" si="25"/>
        <v>740442108.24095154</v>
      </c>
      <c r="AC113">
        <f t="shared" si="25"/>
        <v>1607372910.6316237</v>
      </c>
      <c r="AD113">
        <f t="shared" si="25"/>
        <v>7221133618.3943539</v>
      </c>
      <c r="AE113">
        <f t="shared" si="25"/>
        <v>620689001.08161187</v>
      </c>
      <c r="AF113">
        <f t="shared" si="25"/>
        <v>560177007.78905475</v>
      </c>
      <c r="AG113">
        <f t="shared" si="25"/>
        <v>217693299.13991496</v>
      </c>
      <c r="AH113">
        <f t="shared" si="25"/>
        <v>603868549.9345932</v>
      </c>
      <c r="AI113">
        <f t="shared" si="25"/>
        <v>39409531.195466772</v>
      </c>
      <c r="AJ113">
        <f t="shared" si="25"/>
        <v>279098945.71937293</v>
      </c>
      <c r="AK113">
        <f t="shared" si="25"/>
        <v>2295183714.3110814</v>
      </c>
      <c r="AM113">
        <f t="shared" si="25"/>
        <v>15068962587.632545</v>
      </c>
      <c r="AN113">
        <f t="shared" si="25"/>
        <v>8414087858.5848618</v>
      </c>
      <c r="AO113">
        <f t="shared" si="25"/>
        <v>2923731147.5882893</v>
      </c>
      <c r="AP113">
        <f t="shared" si="25"/>
        <v>690921948.33017135</v>
      </c>
      <c r="AQ113">
        <f t="shared" si="25"/>
        <v>6054893782.0856848</v>
      </c>
      <c r="AR113">
        <f t="shared" si="25"/>
        <v>170694690.86898658</v>
      </c>
      <c r="AS113">
        <f t="shared" si="25"/>
        <v>740442108.24095154</v>
      </c>
      <c r="AT113">
        <f t="shared" si="25"/>
        <v>1607372910.6316237</v>
      </c>
      <c r="AU113">
        <f t="shared" si="25"/>
        <v>7221133618.3943539</v>
      </c>
      <c r="AV113">
        <f t="shared" si="25"/>
        <v>620689001.08161187</v>
      </c>
      <c r="AW113">
        <f t="shared" si="25"/>
        <v>560177007.78905475</v>
      </c>
      <c r="AX113">
        <f t="shared" si="25"/>
        <v>217693299.13991496</v>
      </c>
      <c r="AY113">
        <f t="shared" si="25"/>
        <v>603868549.9345932</v>
      </c>
      <c r="AZ113">
        <f t="shared" si="25"/>
        <v>39409531.195466772</v>
      </c>
      <c r="BA113">
        <f t="shared" si="25"/>
        <v>279098945.71937293</v>
      </c>
      <c r="BB113">
        <f t="shared" si="25"/>
        <v>2295183714.3110814</v>
      </c>
      <c r="BD113">
        <f t="shared" si="25"/>
        <v>15068962587.632545</v>
      </c>
      <c r="BE113">
        <f t="shared" si="25"/>
        <v>8414087858.5848618</v>
      </c>
      <c r="BF113">
        <f t="shared" si="25"/>
        <v>2923731147.5882893</v>
      </c>
      <c r="BG113">
        <f t="shared" si="25"/>
        <v>690921948.33017135</v>
      </c>
      <c r="BH113">
        <f t="shared" si="25"/>
        <v>6054893782.0856848</v>
      </c>
      <c r="BI113">
        <f t="shared" si="25"/>
        <v>170694690.86898658</v>
      </c>
      <c r="BJ113">
        <f t="shared" si="25"/>
        <v>740442108.24095154</v>
      </c>
      <c r="BK113">
        <f t="shared" si="25"/>
        <v>1607372910.6316237</v>
      </c>
      <c r="BL113">
        <f t="shared" si="25"/>
        <v>7221133618.3943539</v>
      </c>
      <c r="BM113">
        <f t="shared" si="25"/>
        <v>620689001.08161187</v>
      </c>
      <c r="BN113">
        <f t="shared" si="25"/>
        <v>560177007.78905475</v>
      </c>
      <c r="BO113">
        <f t="shared" si="25"/>
        <v>217693299.13991496</v>
      </c>
      <c r="BP113">
        <f t="shared" si="25"/>
        <v>603868549.9345932</v>
      </c>
      <c r="BQ113">
        <f t="shared" ref="BQ113:EB113" si="26">BQ8+BQ42</f>
        <v>39409531.195466772</v>
      </c>
      <c r="BR113">
        <f t="shared" si="26"/>
        <v>279098945.71937293</v>
      </c>
      <c r="BS113">
        <f t="shared" si="26"/>
        <v>2295183714.3110814</v>
      </c>
      <c r="BU113">
        <f t="shared" si="26"/>
        <v>15068962587.632545</v>
      </c>
      <c r="BV113">
        <f t="shared" si="26"/>
        <v>8414087858.5848618</v>
      </c>
      <c r="BW113">
        <f t="shared" si="26"/>
        <v>2923731147.5882893</v>
      </c>
      <c r="BX113">
        <f t="shared" si="26"/>
        <v>690921948.33017135</v>
      </c>
      <c r="BY113">
        <f t="shared" si="26"/>
        <v>6054893782.0856848</v>
      </c>
      <c r="BZ113">
        <f t="shared" si="26"/>
        <v>170694690.86898658</v>
      </c>
      <c r="CA113">
        <f t="shared" si="26"/>
        <v>740442108.24095154</v>
      </c>
      <c r="CB113">
        <f t="shared" si="26"/>
        <v>1607372910.6316237</v>
      </c>
      <c r="CC113">
        <f t="shared" si="26"/>
        <v>7221133618.3943539</v>
      </c>
      <c r="CD113">
        <f t="shared" si="26"/>
        <v>620689001.08161187</v>
      </c>
      <c r="CE113">
        <f t="shared" si="26"/>
        <v>560177007.78905475</v>
      </c>
      <c r="CF113">
        <f t="shared" si="26"/>
        <v>217693299.13991496</v>
      </c>
      <c r="CG113">
        <f t="shared" si="26"/>
        <v>603868549.9345932</v>
      </c>
      <c r="CH113">
        <f t="shared" si="26"/>
        <v>39409531.195466772</v>
      </c>
      <c r="CI113">
        <f t="shared" si="26"/>
        <v>279098945.71937293</v>
      </c>
      <c r="CJ113">
        <f t="shared" si="26"/>
        <v>2295183714.3110814</v>
      </c>
      <c r="CM113">
        <f t="shared" si="26"/>
        <v>11191</v>
      </c>
      <c r="CN113">
        <f t="shared" si="26"/>
        <v>15652717946.002958</v>
      </c>
      <c r="CO113">
        <f t="shared" si="26"/>
        <v>9142403809.6152782</v>
      </c>
      <c r="CP113">
        <f t="shared" si="26"/>
        <v>3182551568.6484485</v>
      </c>
      <c r="CQ113">
        <f t="shared" si="26"/>
        <v>721854030.98513269</v>
      </c>
      <c r="CR113">
        <f t="shared" si="26"/>
        <v>6372354802.1497517</v>
      </c>
      <c r="CS113">
        <f t="shared" si="26"/>
        <v>184075267.61335006</v>
      </c>
      <c r="CT113">
        <f t="shared" si="26"/>
        <v>781580385.40241039</v>
      </c>
      <c r="CU113">
        <f t="shared" si="26"/>
        <v>1776319120.6201668</v>
      </c>
      <c r="CV113">
        <f t="shared" si="26"/>
        <v>6066321654.6951256</v>
      </c>
      <c r="CW113">
        <f t="shared" si="26"/>
        <v>662980603.17468035</v>
      </c>
      <c r="CX113">
        <f t="shared" si="26"/>
        <v>615339415.17689848</v>
      </c>
      <c r="CY113">
        <f t="shared" si="26"/>
        <v>238646554.65524963</v>
      </c>
      <c r="CZ113">
        <f t="shared" si="26"/>
        <v>665345587.46453512</v>
      </c>
      <c r="DA113">
        <f t="shared" si="26"/>
        <v>33634346.759279802</v>
      </c>
      <c r="DB113">
        <f t="shared" si="26"/>
        <v>308496930.68618965</v>
      </c>
      <c r="DC113">
        <f t="shared" si="26"/>
        <v>2514480590.4280372</v>
      </c>
      <c r="DE113">
        <f t="shared" si="26"/>
        <v>15652717946.002958</v>
      </c>
      <c r="DF113">
        <f t="shared" si="26"/>
        <v>9142403809.6152782</v>
      </c>
      <c r="DG113">
        <f t="shared" si="26"/>
        <v>3182551568.6484485</v>
      </c>
      <c r="DH113">
        <f t="shared" si="26"/>
        <v>721854030.98513269</v>
      </c>
      <c r="DI113">
        <f t="shared" si="26"/>
        <v>6372354802.1497517</v>
      </c>
      <c r="DJ113">
        <f t="shared" si="26"/>
        <v>184075267.61335006</v>
      </c>
      <c r="DK113">
        <f t="shared" si="26"/>
        <v>781580385.40241039</v>
      </c>
      <c r="DL113">
        <f t="shared" si="26"/>
        <v>1776319120.6201668</v>
      </c>
      <c r="DM113">
        <f t="shared" si="26"/>
        <v>6066321654.6951256</v>
      </c>
      <c r="DN113">
        <f t="shared" si="26"/>
        <v>662980603.17468035</v>
      </c>
      <c r="DO113">
        <f t="shared" si="26"/>
        <v>615339415.17689848</v>
      </c>
      <c r="DP113">
        <f t="shared" si="26"/>
        <v>238646554.65524963</v>
      </c>
      <c r="DQ113">
        <f t="shared" si="26"/>
        <v>665345587.46453512</v>
      </c>
      <c r="DR113">
        <f t="shared" si="26"/>
        <v>33634346.759279802</v>
      </c>
      <c r="DS113">
        <f t="shared" si="26"/>
        <v>308496930.68618965</v>
      </c>
      <c r="DT113">
        <f t="shared" si="26"/>
        <v>2514480590.4280372</v>
      </c>
      <c r="DV113">
        <f t="shared" si="26"/>
        <v>15652717946.002958</v>
      </c>
      <c r="DW113">
        <f t="shared" si="26"/>
        <v>9142403809.6152782</v>
      </c>
      <c r="DX113">
        <f t="shared" si="26"/>
        <v>3182551568.6484485</v>
      </c>
      <c r="DY113">
        <f t="shared" si="26"/>
        <v>721854030.98513269</v>
      </c>
      <c r="DZ113">
        <f t="shared" si="26"/>
        <v>6372354802.1497517</v>
      </c>
      <c r="EA113">
        <f t="shared" si="26"/>
        <v>184075267.61335006</v>
      </c>
      <c r="EB113">
        <f t="shared" si="26"/>
        <v>781580385.40241039</v>
      </c>
      <c r="EC113">
        <f t="shared" ref="EC113:GN113" si="27">EC8+EC42</f>
        <v>1776319120.6201668</v>
      </c>
      <c r="ED113">
        <f t="shared" si="27"/>
        <v>6066321654.6951256</v>
      </c>
      <c r="EE113">
        <f t="shared" si="27"/>
        <v>662980603.17468035</v>
      </c>
      <c r="EF113">
        <f t="shared" si="27"/>
        <v>615339415.17689848</v>
      </c>
      <c r="EG113">
        <f t="shared" si="27"/>
        <v>238646554.65524963</v>
      </c>
      <c r="EH113">
        <f t="shared" si="27"/>
        <v>665345587.46453512</v>
      </c>
      <c r="EI113">
        <f t="shared" si="27"/>
        <v>33634346.759279802</v>
      </c>
      <c r="EJ113">
        <f t="shared" si="27"/>
        <v>308496930.68618965</v>
      </c>
      <c r="EK113">
        <f t="shared" si="27"/>
        <v>2514480590.4280372</v>
      </c>
      <c r="EM113">
        <f t="shared" si="27"/>
        <v>15652717946.002958</v>
      </c>
      <c r="EN113">
        <f t="shared" si="27"/>
        <v>9142403809.6152782</v>
      </c>
      <c r="EO113">
        <f t="shared" si="27"/>
        <v>3182551568.6484485</v>
      </c>
      <c r="EP113">
        <f t="shared" si="27"/>
        <v>721854030.98513269</v>
      </c>
      <c r="EQ113">
        <f t="shared" si="27"/>
        <v>6372354802.1497517</v>
      </c>
      <c r="ER113">
        <f t="shared" si="27"/>
        <v>184075267.61335006</v>
      </c>
      <c r="ES113">
        <f t="shared" si="27"/>
        <v>781580385.40241039</v>
      </c>
      <c r="ET113">
        <f t="shared" si="27"/>
        <v>1776319120.6201668</v>
      </c>
      <c r="EU113">
        <f t="shared" si="27"/>
        <v>6066321654.6951256</v>
      </c>
      <c r="EV113">
        <f t="shared" si="27"/>
        <v>662980603.17468035</v>
      </c>
      <c r="EW113">
        <f t="shared" si="27"/>
        <v>615339415.17689848</v>
      </c>
      <c r="EX113">
        <f t="shared" si="27"/>
        <v>238646554.65524963</v>
      </c>
      <c r="EY113">
        <f t="shared" si="27"/>
        <v>665345587.46453512</v>
      </c>
      <c r="EZ113">
        <f t="shared" si="27"/>
        <v>33634346.759279802</v>
      </c>
      <c r="FA113">
        <f t="shared" si="27"/>
        <v>308496930.68618965</v>
      </c>
      <c r="FB113">
        <f t="shared" si="27"/>
        <v>2514480590.4280372</v>
      </c>
      <c r="FD113">
        <f t="shared" si="27"/>
        <v>15652717946.002958</v>
      </c>
      <c r="FE113">
        <f t="shared" si="27"/>
        <v>9142403809.6152782</v>
      </c>
      <c r="FF113">
        <f t="shared" si="27"/>
        <v>3182551568.6484485</v>
      </c>
      <c r="FG113">
        <f t="shared" si="27"/>
        <v>721854030.98513269</v>
      </c>
      <c r="FH113">
        <f t="shared" si="27"/>
        <v>6372354802.1497517</v>
      </c>
      <c r="FI113">
        <f t="shared" si="27"/>
        <v>184075267.61335006</v>
      </c>
      <c r="FJ113">
        <f t="shared" si="27"/>
        <v>781580385.40241039</v>
      </c>
      <c r="FK113">
        <f t="shared" si="27"/>
        <v>1776319120.6201668</v>
      </c>
      <c r="FL113">
        <f t="shared" si="27"/>
        <v>6066321654.6951256</v>
      </c>
      <c r="FM113">
        <f t="shared" si="27"/>
        <v>662980603.17468035</v>
      </c>
      <c r="FN113">
        <f t="shared" si="27"/>
        <v>615339415.17689848</v>
      </c>
      <c r="FO113">
        <f t="shared" si="27"/>
        <v>238646554.65524963</v>
      </c>
      <c r="FP113">
        <f t="shared" si="27"/>
        <v>665345587.46453512</v>
      </c>
      <c r="FQ113">
        <f t="shared" si="27"/>
        <v>33634346.759279802</v>
      </c>
      <c r="FR113">
        <f t="shared" si="27"/>
        <v>308496930.68618965</v>
      </c>
      <c r="FS113">
        <f t="shared" si="27"/>
        <v>2514480590.4280372</v>
      </c>
      <c r="FV113">
        <f t="shared" si="27"/>
        <v>11191</v>
      </c>
      <c r="FW113">
        <f t="shared" si="27"/>
        <v>21104062870.968792</v>
      </c>
      <c r="FX113">
        <f t="shared" si="27"/>
        <v>12300800903.728132</v>
      </c>
      <c r="FY113">
        <f t="shared" si="27"/>
        <v>4326005422.472188</v>
      </c>
      <c r="FZ113">
        <f t="shared" si="27"/>
        <v>1011474953.006848</v>
      </c>
      <c r="GA113">
        <f t="shared" si="27"/>
        <v>8964813549.2693348</v>
      </c>
      <c r="GB113">
        <f t="shared" si="27"/>
        <v>248471787.01421171</v>
      </c>
      <c r="GC113">
        <f t="shared" si="27"/>
        <v>1048947798.874103</v>
      </c>
      <c r="GD113">
        <f t="shared" si="27"/>
        <v>2759191748.0015507</v>
      </c>
      <c r="GE113">
        <f t="shared" si="27"/>
        <v>8450372508.4835844</v>
      </c>
      <c r="GF113">
        <f t="shared" si="27"/>
        <v>944824994.4469018</v>
      </c>
      <c r="GG113">
        <f t="shared" si="27"/>
        <v>905030590.20447326</v>
      </c>
      <c r="GH113">
        <f t="shared" si="27"/>
        <v>329495859.51809937</v>
      </c>
      <c r="GI113">
        <f t="shared" si="27"/>
        <v>922322829.07202029</v>
      </c>
      <c r="GJ113">
        <f t="shared" si="27"/>
        <v>104229480.33377305</v>
      </c>
      <c r="GK113">
        <f t="shared" si="27"/>
        <v>511523454.39278793</v>
      </c>
      <c r="GL113">
        <f t="shared" si="27"/>
        <v>3467840180.1176395</v>
      </c>
      <c r="GN113">
        <f t="shared" si="27"/>
        <v>21104062870.968792</v>
      </c>
      <c r="GO113">
        <f t="shared" ref="GO113:IZ113" si="28">GO8+GO42</f>
        <v>12300800903.728132</v>
      </c>
      <c r="GP113">
        <f t="shared" si="28"/>
        <v>4326005422.472188</v>
      </c>
      <c r="GQ113">
        <f t="shared" si="28"/>
        <v>1011474953.006848</v>
      </c>
      <c r="GR113">
        <f t="shared" si="28"/>
        <v>8964813549.2693348</v>
      </c>
      <c r="GS113">
        <f t="shared" si="28"/>
        <v>248471787.01421171</v>
      </c>
      <c r="GT113">
        <f t="shared" si="28"/>
        <v>1048947798.874103</v>
      </c>
      <c r="GU113">
        <f t="shared" si="28"/>
        <v>2759191748.0015507</v>
      </c>
      <c r="GV113">
        <f t="shared" si="28"/>
        <v>8450372508.4835844</v>
      </c>
      <c r="GW113">
        <f t="shared" si="28"/>
        <v>944824994.4469018</v>
      </c>
      <c r="GX113">
        <f t="shared" si="28"/>
        <v>905030590.20447326</v>
      </c>
      <c r="GY113">
        <f t="shared" si="28"/>
        <v>329495859.51809937</v>
      </c>
      <c r="GZ113">
        <f t="shared" si="28"/>
        <v>922322829.07202029</v>
      </c>
      <c r="HA113">
        <f t="shared" si="28"/>
        <v>104229480.33377305</v>
      </c>
      <c r="HB113">
        <f t="shared" si="28"/>
        <v>511523454.39278793</v>
      </c>
      <c r="HC113">
        <f t="shared" si="28"/>
        <v>3467840180.1176395</v>
      </c>
      <c r="HE113">
        <f t="shared" si="28"/>
        <v>21104062870.968792</v>
      </c>
      <c r="HF113">
        <f t="shared" si="28"/>
        <v>12300800903.728132</v>
      </c>
      <c r="HG113">
        <f t="shared" si="28"/>
        <v>4326005422.472188</v>
      </c>
      <c r="HH113">
        <f t="shared" si="28"/>
        <v>1011474953.006848</v>
      </c>
      <c r="HI113">
        <f t="shared" si="28"/>
        <v>8964813549.2693348</v>
      </c>
      <c r="HJ113">
        <f t="shared" si="28"/>
        <v>248471787.01421171</v>
      </c>
      <c r="HK113">
        <f t="shared" si="28"/>
        <v>1048947798.874103</v>
      </c>
      <c r="HL113">
        <f t="shared" si="28"/>
        <v>2759191748.0015507</v>
      </c>
      <c r="HM113">
        <f t="shared" si="28"/>
        <v>8450372508.4835844</v>
      </c>
      <c r="HN113">
        <f t="shared" si="28"/>
        <v>944824994.4469018</v>
      </c>
      <c r="HO113">
        <f t="shared" si="28"/>
        <v>905030590.20447326</v>
      </c>
      <c r="HP113">
        <f t="shared" si="28"/>
        <v>329495859.51809937</v>
      </c>
      <c r="HQ113">
        <f t="shared" si="28"/>
        <v>922322829.07202029</v>
      </c>
      <c r="HR113">
        <f t="shared" si="28"/>
        <v>104229480.33377305</v>
      </c>
      <c r="HS113">
        <f t="shared" si="28"/>
        <v>511523454.39278793</v>
      </c>
      <c r="HT113">
        <f t="shared" si="28"/>
        <v>3467840180.1176395</v>
      </c>
      <c r="HV113">
        <f t="shared" si="28"/>
        <v>21104062870.968792</v>
      </c>
      <c r="HW113">
        <f t="shared" si="28"/>
        <v>12300800903.728132</v>
      </c>
      <c r="HX113">
        <f t="shared" si="28"/>
        <v>4326005422.472188</v>
      </c>
      <c r="HY113">
        <f t="shared" si="28"/>
        <v>1011474953.006848</v>
      </c>
      <c r="HZ113">
        <f t="shared" si="28"/>
        <v>8964813549.2693348</v>
      </c>
      <c r="IA113">
        <f t="shared" si="28"/>
        <v>248471787.01421171</v>
      </c>
      <c r="IB113">
        <f t="shared" si="28"/>
        <v>1048947798.874103</v>
      </c>
      <c r="IC113">
        <f t="shared" si="28"/>
        <v>2759191748.0015507</v>
      </c>
      <c r="ID113">
        <f t="shared" si="28"/>
        <v>8450372508.4835844</v>
      </c>
      <c r="IE113">
        <f t="shared" si="28"/>
        <v>944824994.4469018</v>
      </c>
      <c r="IF113">
        <f t="shared" si="28"/>
        <v>905030590.20447326</v>
      </c>
      <c r="IG113">
        <f t="shared" si="28"/>
        <v>329495859.51809937</v>
      </c>
      <c r="IH113">
        <f t="shared" si="28"/>
        <v>922322829.07202029</v>
      </c>
      <c r="II113">
        <f t="shared" si="28"/>
        <v>104229480.33377305</v>
      </c>
      <c r="IJ113">
        <f t="shared" si="28"/>
        <v>511523454.39278793</v>
      </c>
      <c r="IK113">
        <f t="shared" si="28"/>
        <v>3467840180.1176395</v>
      </c>
      <c r="IM113">
        <f t="shared" si="28"/>
        <v>21104062870.968792</v>
      </c>
      <c r="IN113">
        <f t="shared" si="28"/>
        <v>12300800903.728132</v>
      </c>
      <c r="IO113">
        <f t="shared" si="28"/>
        <v>4326005422.472188</v>
      </c>
      <c r="IP113">
        <f t="shared" si="28"/>
        <v>1011474953.006848</v>
      </c>
      <c r="IQ113">
        <f t="shared" si="28"/>
        <v>8964813549.2693348</v>
      </c>
      <c r="IR113">
        <f t="shared" si="28"/>
        <v>248471787.01421171</v>
      </c>
      <c r="IS113">
        <f t="shared" si="28"/>
        <v>1048947798.874103</v>
      </c>
      <c r="IT113">
        <f t="shared" si="28"/>
        <v>2759191748.0015507</v>
      </c>
      <c r="IU113">
        <f t="shared" si="28"/>
        <v>8450372508.4835844</v>
      </c>
      <c r="IV113">
        <f t="shared" si="28"/>
        <v>944824994.4469018</v>
      </c>
      <c r="IW113">
        <f t="shared" si="28"/>
        <v>905030590.20447326</v>
      </c>
      <c r="IX113">
        <f t="shared" si="28"/>
        <v>329495859.51809937</v>
      </c>
      <c r="IY113">
        <f t="shared" si="28"/>
        <v>922322829.07202029</v>
      </c>
      <c r="IZ113">
        <f t="shared" si="28"/>
        <v>104229480.33377305</v>
      </c>
      <c r="JA113">
        <f t="shared" ref="JA113" si="29">JA8+JA42</f>
        <v>511523454.39278793</v>
      </c>
      <c r="JB113">
        <f t="shared" si="4"/>
        <v>3467840180.1176395</v>
      </c>
    </row>
    <row r="114" spans="4:262" x14ac:dyDescent="0.25">
      <c r="D114">
        <v>2026</v>
      </c>
      <c r="E114">
        <f t="shared" ref="E114:BP114" si="30">E9+E43</f>
        <v>16593139474.258369</v>
      </c>
      <c r="F114">
        <f t="shared" si="30"/>
        <v>9140376597.2080097</v>
      </c>
      <c r="G114">
        <f t="shared" si="30"/>
        <v>3133192268.5592422</v>
      </c>
      <c r="H114">
        <f t="shared" si="30"/>
        <v>783231237.65760052</v>
      </c>
      <c r="I114">
        <f t="shared" si="30"/>
        <v>6940765844.5322523</v>
      </c>
      <c r="J114">
        <f t="shared" si="30"/>
        <v>184507297.98203433</v>
      </c>
      <c r="K114">
        <f t="shared" si="30"/>
        <v>802004522.14832067</v>
      </c>
      <c r="L114">
        <f t="shared" si="30"/>
        <v>1797067477.9874492</v>
      </c>
      <c r="M114">
        <f t="shared" si="30"/>
        <v>8817972654.3316727</v>
      </c>
      <c r="N114">
        <f t="shared" si="30"/>
        <v>739339740.10433507</v>
      </c>
      <c r="O114">
        <f t="shared" si="30"/>
        <v>695456631.18894637</v>
      </c>
      <c r="P114">
        <f t="shared" si="30"/>
        <v>239380582.59246072</v>
      </c>
      <c r="Q114">
        <f t="shared" si="30"/>
        <v>705993636.88191426</v>
      </c>
      <c r="R114">
        <f t="shared" si="30"/>
        <v>61092730.605952457</v>
      </c>
      <c r="S114">
        <f t="shared" si="30"/>
        <v>313024941.47793221</v>
      </c>
      <c r="T114">
        <f t="shared" si="30"/>
        <v>2535201401.3756585</v>
      </c>
      <c r="V114">
        <f t="shared" si="30"/>
        <v>16593139474.258369</v>
      </c>
      <c r="W114">
        <f t="shared" si="30"/>
        <v>9140376597.2080097</v>
      </c>
      <c r="X114">
        <f t="shared" si="30"/>
        <v>3133192268.5592422</v>
      </c>
      <c r="Y114">
        <f t="shared" si="30"/>
        <v>783231237.65760052</v>
      </c>
      <c r="Z114">
        <f t="shared" si="30"/>
        <v>6940765844.5322523</v>
      </c>
      <c r="AA114">
        <f t="shared" si="30"/>
        <v>184507297.98203433</v>
      </c>
      <c r="AB114">
        <f t="shared" si="30"/>
        <v>802004522.14832067</v>
      </c>
      <c r="AC114">
        <f t="shared" si="30"/>
        <v>1797067477.9874492</v>
      </c>
      <c r="AD114">
        <f t="shared" si="30"/>
        <v>8817972654.3316727</v>
      </c>
      <c r="AE114">
        <f t="shared" si="30"/>
        <v>739339740.10433507</v>
      </c>
      <c r="AF114">
        <f t="shared" si="30"/>
        <v>695456631.18894637</v>
      </c>
      <c r="AG114">
        <f t="shared" si="30"/>
        <v>239380582.59246072</v>
      </c>
      <c r="AH114">
        <f t="shared" si="30"/>
        <v>705993636.88191426</v>
      </c>
      <c r="AI114">
        <f t="shared" si="30"/>
        <v>61092730.605952457</v>
      </c>
      <c r="AJ114">
        <f t="shared" si="30"/>
        <v>313024941.47793221</v>
      </c>
      <c r="AK114">
        <f t="shared" si="30"/>
        <v>2535201401.3756585</v>
      </c>
      <c r="AM114">
        <f t="shared" si="30"/>
        <v>16593139474.258369</v>
      </c>
      <c r="AN114">
        <f t="shared" si="30"/>
        <v>9140376597.2080097</v>
      </c>
      <c r="AO114">
        <f t="shared" si="30"/>
        <v>3133192268.5592422</v>
      </c>
      <c r="AP114">
        <f t="shared" si="30"/>
        <v>783231237.65760052</v>
      </c>
      <c r="AQ114">
        <f t="shared" si="30"/>
        <v>6940765844.5322523</v>
      </c>
      <c r="AR114">
        <f t="shared" si="30"/>
        <v>184507297.98203433</v>
      </c>
      <c r="AS114">
        <f t="shared" si="30"/>
        <v>802004522.14832067</v>
      </c>
      <c r="AT114">
        <f t="shared" si="30"/>
        <v>1797067477.9874492</v>
      </c>
      <c r="AU114">
        <f t="shared" si="30"/>
        <v>8817972654.3316727</v>
      </c>
      <c r="AV114">
        <f t="shared" si="30"/>
        <v>739339740.10433507</v>
      </c>
      <c r="AW114">
        <f t="shared" si="30"/>
        <v>695456631.18894637</v>
      </c>
      <c r="AX114">
        <f t="shared" si="30"/>
        <v>239380582.59246072</v>
      </c>
      <c r="AY114">
        <f t="shared" si="30"/>
        <v>705993636.88191426</v>
      </c>
      <c r="AZ114">
        <f t="shared" si="30"/>
        <v>61092730.605952457</v>
      </c>
      <c r="BA114">
        <f t="shared" si="30"/>
        <v>313024941.47793221</v>
      </c>
      <c r="BB114">
        <f t="shared" si="30"/>
        <v>2535201401.3756585</v>
      </c>
      <c r="BD114">
        <f t="shared" si="30"/>
        <v>16593139474.258369</v>
      </c>
      <c r="BE114">
        <f t="shared" si="30"/>
        <v>9140376597.2080097</v>
      </c>
      <c r="BF114">
        <f t="shared" si="30"/>
        <v>3133192268.5592422</v>
      </c>
      <c r="BG114">
        <f t="shared" si="30"/>
        <v>783231237.65760052</v>
      </c>
      <c r="BH114">
        <f t="shared" si="30"/>
        <v>6940765844.5322523</v>
      </c>
      <c r="BI114">
        <f t="shared" si="30"/>
        <v>184507297.98203433</v>
      </c>
      <c r="BJ114">
        <f t="shared" si="30"/>
        <v>802004522.14832067</v>
      </c>
      <c r="BK114">
        <f t="shared" si="30"/>
        <v>1797067477.9874492</v>
      </c>
      <c r="BL114">
        <f t="shared" si="30"/>
        <v>8817972654.3316727</v>
      </c>
      <c r="BM114">
        <f t="shared" si="30"/>
        <v>739339740.10433507</v>
      </c>
      <c r="BN114">
        <f t="shared" si="30"/>
        <v>695456631.18894637</v>
      </c>
      <c r="BO114">
        <f t="shared" si="30"/>
        <v>239380582.59246072</v>
      </c>
      <c r="BP114">
        <f t="shared" si="30"/>
        <v>705993636.88191426</v>
      </c>
      <c r="BQ114">
        <f t="shared" ref="BQ114:EB114" si="31">BQ9+BQ43</f>
        <v>61092730.605952457</v>
      </c>
      <c r="BR114">
        <f t="shared" si="31"/>
        <v>313024941.47793221</v>
      </c>
      <c r="BS114">
        <f t="shared" si="31"/>
        <v>2535201401.3756585</v>
      </c>
      <c r="BU114">
        <f t="shared" si="31"/>
        <v>16593139474.258369</v>
      </c>
      <c r="BV114">
        <f t="shared" si="31"/>
        <v>9140376597.2080097</v>
      </c>
      <c r="BW114">
        <f t="shared" si="31"/>
        <v>3133192268.5592422</v>
      </c>
      <c r="BX114">
        <f t="shared" si="31"/>
        <v>783231237.65760052</v>
      </c>
      <c r="BY114">
        <f t="shared" si="31"/>
        <v>6940765844.5322523</v>
      </c>
      <c r="BZ114">
        <f t="shared" si="31"/>
        <v>184507297.98203433</v>
      </c>
      <c r="CA114">
        <f t="shared" si="31"/>
        <v>802004522.14832067</v>
      </c>
      <c r="CB114">
        <f t="shared" si="31"/>
        <v>1797067477.9874492</v>
      </c>
      <c r="CC114">
        <f t="shared" si="31"/>
        <v>8817972654.3316727</v>
      </c>
      <c r="CD114">
        <f t="shared" si="31"/>
        <v>739339740.10433507</v>
      </c>
      <c r="CE114">
        <f t="shared" si="31"/>
        <v>695456631.18894637</v>
      </c>
      <c r="CF114">
        <f t="shared" si="31"/>
        <v>239380582.59246072</v>
      </c>
      <c r="CG114">
        <f t="shared" si="31"/>
        <v>705993636.88191426</v>
      </c>
      <c r="CH114">
        <f t="shared" si="31"/>
        <v>61092730.605952457</v>
      </c>
      <c r="CI114">
        <f t="shared" si="31"/>
        <v>313024941.47793221</v>
      </c>
      <c r="CJ114">
        <f t="shared" si="31"/>
        <v>2535201401.3756585</v>
      </c>
      <c r="CM114">
        <f t="shared" si="31"/>
        <v>13284.533333333333</v>
      </c>
      <c r="CN114">
        <f t="shared" si="31"/>
        <v>17853579935.391438</v>
      </c>
      <c r="CO114">
        <f t="shared" si="31"/>
        <v>10423410176.765329</v>
      </c>
      <c r="CP114">
        <f t="shared" si="31"/>
        <v>3569090332.1392431</v>
      </c>
      <c r="CQ114">
        <f t="shared" si="31"/>
        <v>836419611.32294559</v>
      </c>
      <c r="CR114">
        <f t="shared" si="31"/>
        <v>7511709261.9186811</v>
      </c>
      <c r="CS114">
        <f t="shared" si="31"/>
        <v>209226659.67088717</v>
      </c>
      <c r="CT114">
        <f t="shared" si="31"/>
        <v>891831112.96427214</v>
      </c>
      <c r="CU114">
        <f t="shared" si="31"/>
        <v>2108358978.8872952</v>
      </c>
      <c r="CV114">
        <f t="shared" si="31"/>
        <v>6920814955.9124651</v>
      </c>
      <c r="CW114">
        <f t="shared" si="31"/>
        <v>830430838.89233851</v>
      </c>
      <c r="CX114">
        <f t="shared" si="31"/>
        <v>814180506.24227107</v>
      </c>
      <c r="CY114">
        <f t="shared" si="31"/>
        <v>276164936.56709635</v>
      </c>
      <c r="CZ114">
        <f t="shared" si="31"/>
        <v>826096152.48006749</v>
      </c>
      <c r="DA114">
        <f t="shared" si="31"/>
        <v>49016629.876072317</v>
      </c>
      <c r="DB114">
        <f t="shared" si="31"/>
        <v>370358127.73551333</v>
      </c>
      <c r="DC114">
        <f t="shared" si="31"/>
        <v>2930283675.6411185</v>
      </c>
      <c r="DE114">
        <f t="shared" si="31"/>
        <v>17853579935.391438</v>
      </c>
      <c r="DF114">
        <f t="shared" si="31"/>
        <v>10423410176.765329</v>
      </c>
      <c r="DG114">
        <f t="shared" si="31"/>
        <v>3569090332.1392431</v>
      </c>
      <c r="DH114">
        <f t="shared" si="31"/>
        <v>836419611.32294559</v>
      </c>
      <c r="DI114">
        <f t="shared" si="31"/>
        <v>7511709261.9186811</v>
      </c>
      <c r="DJ114">
        <f t="shared" si="31"/>
        <v>209226659.67088717</v>
      </c>
      <c r="DK114">
        <f t="shared" si="31"/>
        <v>891831112.96427214</v>
      </c>
      <c r="DL114">
        <f t="shared" si="31"/>
        <v>2108358978.8872952</v>
      </c>
      <c r="DM114">
        <f t="shared" si="31"/>
        <v>6920814955.9124651</v>
      </c>
      <c r="DN114">
        <f t="shared" si="31"/>
        <v>830430838.89233851</v>
      </c>
      <c r="DO114">
        <f t="shared" si="31"/>
        <v>814180506.24227107</v>
      </c>
      <c r="DP114">
        <f t="shared" si="31"/>
        <v>276164936.56709635</v>
      </c>
      <c r="DQ114">
        <f t="shared" si="31"/>
        <v>826096152.48006749</v>
      </c>
      <c r="DR114">
        <f t="shared" si="31"/>
        <v>49016629.876072317</v>
      </c>
      <c r="DS114">
        <f t="shared" si="31"/>
        <v>370358127.73551333</v>
      </c>
      <c r="DT114">
        <f t="shared" si="31"/>
        <v>2930283675.6411185</v>
      </c>
      <c r="DV114">
        <f t="shared" si="31"/>
        <v>17853579935.391438</v>
      </c>
      <c r="DW114">
        <f t="shared" si="31"/>
        <v>10423410176.765329</v>
      </c>
      <c r="DX114">
        <f t="shared" si="31"/>
        <v>3569090332.1392431</v>
      </c>
      <c r="DY114">
        <f t="shared" si="31"/>
        <v>836419611.32294559</v>
      </c>
      <c r="DZ114">
        <f t="shared" si="31"/>
        <v>7511709261.9186811</v>
      </c>
      <c r="EA114">
        <f t="shared" si="31"/>
        <v>209226659.67088717</v>
      </c>
      <c r="EB114">
        <f t="shared" si="31"/>
        <v>891831112.96427214</v>
      </c>
      <c r="EC114">
        <f t="shared" ref="EC114:GN114" si="32">EC9+EC43</f>
        <v>2108358978.8872952</v>
      </c>
      <c r="ED114">
        <f t="shared" si="32"/>
        <v>6920814955.9124651</v>
      </c>
      <c r="EE114">
        <f t="shared" si="32"/>
        <v>830430838.89233851</v>
      </c>
      <c r="EF114">
        <f t="shared" si="32"/>
        <v>814180506.24227107</v>
      </c>
      <c r="EG114">
        <f t="shared" si="32"/>
        <v>276164936.56709635</v>
      </c>
      <c r="EH114">
        <f t="shared" si="32"/>
        <v>826096152.48006749</v>
      </c>
      <c r="EI114">
        <f t="shared" si="32"/>
        <v>49016629.876072317</v>
      </c>
      <c r="EJ114">
        <f t="shared" si="32"/>
        <v>370358127.73551333</v>
      </c>
      <c r="EK114">
        <f t="shared" si="32"/>
        <v>2930283675.6411185</v>
      </c>
      <c r="EM114">
        <f t="shared" si="32"/>
        <v>17853579935.391438</v>
      </c>
      <c r="EN114">
        <f t="shared" si="32"/>
        <v>10423410176.765329</v>
      </c>
      <c r="EO114">
        <f t="shared" si="32"/>
        <v>3569090332.1392431</v>
      </c>
      <c r="EP114">
        <f t="shared" si="32"/>
        <v>836419611.32294559</v>
      </c>
      <c r="EQ114">
        <f t="shared" si="32"/>
        <v>7511709261.9186811</v>
      </c>
      <c r="ER114">
        <f t="shared" si="32"/>
        <v>209226659.67088717</v>
      </c>
      <c r="ES114">
        <f t="shared" si="32"/>
        <v>891831112.96427214</v>
      </c>
      <c r="ET114">
        <f t="shared" si="32"/>
        <v>2108358978.8872952</v>
      </c>
      <c r="EU114">
        <f t="shared" si="32"/>
        <v>6920814955.9124651</v>
      </c>
      <c r="EV114">
        <f t="shared" si="32"/>
        <v>830430838.89233851</v>
      </c>
      <c r="EW114">
        <f t="shared" si="32"/>
        <v>814180506.24227107</v>
      </c>
      <c r="EX114">
        <f t="shared" si="32"/>
        <v>276164936.56709635</v>
      </c>
      <c r="EY114">
        <f t="shared" si="32"/>
        <v>826096152.48006749</v>
      </c>
      <c r="EZ114">
        <f t="shared" si="32"/>
        <v>49016629.876072317</v>
      </c>
      <c r="FA114">
        <f t="shared" si="32"/>
        <v>370358127.73551333</v>
      </c>
      <c r="FB114">
        <f t="shared" si="32"/>
        <v>2930283675.6411185</v>
      </c>
      <c r="FD114">
        <f t="shared" si="32"/>
        <v>17853579935.391438</v>
      </c>
      <c r="FE114">
        <f t="shared" si="32"/>
        <v>10423410176.765329</v>
      </c>
      <c r="FF114">
        <f t="shared" si="32"/>
        <v>3569090332.1392431</v>
      </c>
      <c r="FG114">
        <f t="shared" si="32"/>
        <v>836419611.32294559</v>
      </c>
      <c r="FH114">
        <f t="shared" si="32"/>
        <v>7511709261.9186811</v>
      </c>
      <c r="FI114">
        <f t="shared" si="32"/>
        <v>209226659.67088717</v>
      </c>
      <c r="FJ114">
        <f t="shared" si="32"/>
        <v>891831112.96427214</v>
      </c>
      <c r="FK114">
        <f t="shared" si="32"/>
        <v>2108358978.8872952</v>
      </c>
      <c r="FL114">
        <f t="shared" si="32"/>
        <v>6920814955.9124651</v>
      </c>
      <c r="FM114">
        <f t="shared" si="32"/>
        <v>830430838.89233851</v>
      </c>
      <c r="FN114">
        <f t="shared" si="32"/>
        <v>814180506.24227107</v>
      </c>
      <c r="FO114">
        <f t="shared" si="32"/>
        <v>276164936.56709635</v>
      </c>
      <c r="FP114">
        <f t="shared" si="32"/>
        <v>826096152.48006749</v>
      </c>
      <c r="FQ114">
        <f t="shared" si="32"/>
        <v>49016629.876072317</v>
      </c>
      <c r="FR114">
        <f t="shared" si="32"/>
        <v>370358127.73551333</v>
      </c>
      <c r="FS114">
        <f t="shared" si="32"/>
        <v>2930283675.6411185</v>
      </c>
      <c r="FV114">
        <f t="shared" si="32"/>
        <v>13284.533333333333</v>
      </c>
      <c r="FW114">
        <f t="shared" si="32"/>
        <v>22906070635.873787</v>
      </c>
      <c r="FX114">
        <f t="shared" si="32"/>
        <v>13270320712.171701</v>
      </c>
      <c r="FY114">
        <f t="shared" si="32"/>
        <v>4698209826.2327976</v>
      </c>
      <c r="FZ114">
        <f t="shared" si="32"/>
        <v>1253954171.9878154</v>
      </c>
      <c r="GA114">
        <f t="shared" si="32"/>
        <v>10237456023.447048</v>
      </c>
      <c r="GB114">
        <f t="shared" si="32"/>
        <v>266093698.90508297</v>
      </c>
      <c r="GC114">
        <f t="shared" si="32"/>
        <v>1130022200.7023847</v>
      </c>
      <c r="GD114">
        <f t="shared" si="32"/>
        <v>4129195510.7732244</v>
      </c>
      <c r="GE114">
        <f t="shared" si="32"/>
        <v>10090867225.445988</v>
      </c>
      <c r="GF114">
        <f t="shared" si="32"/>
        <v>1217529705.9983523</v>
      </c>
      <c r="GG114">
        <f t="shared" si="32"/>
        <v>1472432481.0214767</v>
      </c>
      <c r="GH114">
        <f t="shared" si="32"/>
        <v>372781350.47517043</v>
      </c>
      <c r="GI114">
        <f t="shared" si="32"/>
        <v>1099369701.3100541</v>
      </c>
      <c r="GJ114">
        <f t="shared" si="32"/>
        <v>265991182.54747236</v>
      </c>
      <c r="GK114">
        <f t="shared" si="32"/>
        <v>757717097.43944228</v>
      </c>
      <c r="GL114">
        <f t="shared" si="32"/>
        <v>3996956627.8761697</v>
      </c>
      <c r="GN114">
        <f t="shared" si="32"/>
        <v>22906070635.873787</v>
      </c>
      <c r="GO114">
        <f t="shared" ref="GO114:IZ114" si="33">GO9+GO43</f>
        <v>13270320712.171701</v>
      </c>
      <c r="GP114">
        <f t="shared" si="33"/>
        <v>4698209826.2327976</v>
      </c>
      <c r="GQ114">
        <f t="shared" si="33"/>
        <v>1253954171.9878154</v>
      </c>
      <c r="GR114">
        <f t="shared" si="33"/>
        <v>10237456023.447048</v>
      </c>
      <c r="GS114">
        <f t="shared" si="33"/>
        <v>266093698.90508297</v>
      </c>
      <c r="GT114">
        <f t="shared" si="33"/>
        <v>1130022200.7023847</v>
      </c>
      <c r="GU114">
        <f t="shared" si="33"/>
        <v>4129195510.7732244</v>
      </c>
      <c r="GV114">
        <f t="shared" si="33"/>
        <v>10090867225.445988</v>
      </c>
      <c r="GW114">
        <f t="shared" si="33"/>
        <v>1217529705.9983523</v>
      </c>
      <c r="GX114">
        <f t="shared" si="33"/>
        <v>1472432481.0214767</v>
      </c>
      <c r="GY114">
        <f t="shared" si="33"/>
        <v>372781350.47517043</v>
      </c>
      <c r="GZ114">
        <f t="shared" si="33"/>
        <v>1099369701.3100541</v>
      </c>
      <c r="HA114">
        <f t="shared" si="33"/>
        <v>265991182.54747236</v>
      </c>
      <c r="HB114">
        <f t="shared" si="33"/>
        <v>757717097.43944228</v>
      </c>
      <c r="HC114">
        <f t="shared" si="33"/>
        <v>3996956627.8761697</v>
      </c>
      <c r="HE114">
        <f t="shared" si="33"/>
        <v>22906070635.873787</v>
      </c>
      <c r="HF114">
        <f t="shared" si="33"/>
        <v>13270320712.171701</v>
      </c>
      <c r="HG114">
        <f t="shared" si="33"/>
        <v>4698209826.2327976</v>
      </c>
      <c r="HH114">
        <f t="shared" si="33"/>
        <v>1253954171.9878154</v>
      </c>
      <c r="HI114">
        <f t="shared" si="33"/>
        <v>10237456023.447048</v>
      </c>
      <c r="HJ114">
        <f t="shared" si="33"/>
        <v>266093698.90508297</v>
      </c>
      <c r="HK114">
        <f t="shared" si="33"/>
        <v>1130022200.7023847</v>
      </c>
      <c r="HL114">
        <f t="shared" si="33"/>
        <v>4129195510.7732244</v>
      </c>
      <c r="HM114">
        <f t="shared" si="33"/>
        <v>10090867225.445988</v>
      </c>
      <c r="HN114">
        <f t="shared" si="33"/>
        <v>1217529705.9983523</v>
      </c>
      <c r="HO114">
        <f t="shared" si="33"/>
        <v>1472432481.0214767</v>
      </c>
      <c r="HP114">
        <f t="shared" si="33"/>
        <v>372781350.47517043</v>
      </c>
      <c r="HQ114">
        <f t="shared" si="33"/>
        <v>1099369701.3100541</v>
      </c>
      <c r="HR114">
        <f t="shared" si="33"/>
        <v>265991182.54747236</v>
      </c>
      <c r="HS114">
        <f t="shared" si="33"/>
        <v>757717097.43944228</v>
      </c>
      <c r="HT114">
        <f t="shared" si="33"/>
        <v>3996956627.8761697</v>
      </c>
      <c r="HV114">
        <f t="shared" si="33"/>
        <v>22906070635.873787</v>
      </c>
      <c r="HW114">
        <f t="shared" si="33"/>
        <v>13270320712.171701</v>
      </c>
      <c r="HX114">
        <f t="shared" si="33"/>
        <v>4698209826.2327976</v>
      </c>
      <c r="HY114">
        <f t="shared" si="33"/>
        <v>1253954171.9878154</v>
      </c>
      <c r="HZ114">
        <f t="shared" si="33"/>
        <v>10237456023.447048</v>
      </c>
      <c r="IA114">
        <f t="shared" si="33"/>
        <v>266093698.90508297</v>
      </c>
      <c r="IB114">
        <f t="shared" si="33"/>
        <v>1130022200.7023847</v>
      </c>
      <c r="IC114">
        <f t="shared" si="33"/>
        <v>4129195510.7732244</v>
      </c>
      <c r="ID114">
        <f t="shared" si="33"/>
        <v>10090867225.445988</v>
      </c>
      <c r="IE114">
        <f t="shared" si="33"/>
        <v>1217529705.9983523</v>
      </c>
      <c r="IF114">
        <f t="shared" si="33"/>
        <v>1472432481.0214767</v>
      </c>
      <c r="IG114">
        <f t="shared" si="33"/>
        <v>372781350.47517043</v>
      </c>
      <c r="IH114">
        <f t="shared" si="33"/>
        <v>1099369701.3100541</v>
      </c>
      <c r="II114">
        <f t="shared" si="33"/>
        <v>265991182.54747236</v>
      </c>
      <c r="IJ114">
        <f t="shared" si="33"/>
        <v>757717097.43944228</v>
      </c>
      <c r="IK114">
        <f t="shared" si="33"/>
        <v>3996956627.8761697</v>
      </c>
      <c r="IM114">
        <f t="shared" si="33"/>
        <v>22906070635.873787</v>
      </c>
      <c r="IN114">
        <f t="shared" si="33"/>
        <v>13270320712.171701</v>
      </c>
      <c r="IO114">
        <f t="shared" si="33"/>
        <v>4698209826.2327976</v>
      </c>
      <c r="IP114">
        <f t="shared" si="33"/>
        <v>1253954171.9878154</v>
      </c>
      <c r="IQ114">
        <f t="shared" si="33"/>
        <v>10237456023.447048</v>
      </c>
      <c r="IR114">
        <f t="shared" si="33"/>
        <v>266093698.90508297</v>
      </c>
      <c r="IS114">
        <f t="shared" si="33"/>
        <v>1130022200.7023847</v>
      </c>
      <c r="IT114">
        <f t="shared" si="33"/>
        <v>4129195510.7732244</v>
      </c>
      <c r="IU114">
        <f t="shared" si="33"/>
        <v>10090867225.445988</v>
      </c>
      <c r="IV114">
        <f t="shared" si="33"/>
        <v>1217529705.9983523</v>
      </c>
      <c r="IW114">
        <f t="shared" si="33"/>
        <v>1472432481.0214767</v>
      </c>
      <c r="IX114">
        <f t="shared" si="33"/>
        <v>372781350.47517043</v>
      </c>
      <c r="IY114">
        <f t="shared" si="33"/>
        <v>1099369701.3100541</v>
      </c>
      <c r="IZ114">
        <f t="shared" si="33"/>
        <v>265991182.54747236</v>
      </c>
      <c r="JA114">
        <f t="shared" ref="JA114" si="34">JA9+JA43</f>
        <v>757717097.43944228</v>
      </c>
      <c r="JB114">
        <f t="shared" si="4"/>
        <v>3996956627.8761697</v>
      </c>
    </row>
    <row r="115" spans="4:262" x14ac:dyDescent="0.25">
      <c r="D115">
        <v>2027</v>
      </c>
      <c r="E115">
        <f t="shared" ref="E115:BP115" si="35">E10+E44</f>
        <v>18122517765.074707</v>
      </c>
      <c r="F115">
        <f t="shared" si="35"/>
        <v>9799963224.3903465</v>
      </c>
      <c r="G115">
        <f t="shared" si="35"/>
        <v>3320522181.0801377</v>
      </c>
      <c r="H115">
        <f t="shared" si="35"/>
        <v>876616513.42163169</v>
      </c>
      <c r="I115">
        <f t="shared" si="35"/>
        <v>7876258410.9325027</v>
      </c>
      <c r="J115">
        <f t="shared" si="35"/>
        <v>198686232.31765619</v>
      </c>
      <c r="K115">
        <f t="shared" si="35"/>
        <v>858672873.88689828</v>
      </c>
      <c r="L115">
        <f t="shared" si="35"/>
        <v>1993340547.8362138</v>
      </c>
      <c r="M115">
        <f t="shared" si="35"/>
        <v>10507667340.680191</v>
      </c>
      <c r="N115">
        <f t="shared" si="35"/>
        <v>885127059.3947494</v>
      </c>
      <c r="O115">
        <f t="shared" si="35"/>
        <v>859880823.10528922</v>
      </c>
      <c r="P115">
        <f t="shared" si="35"/>
        <v>261077916.36589468</v>
      </c>
      <c r="Q115">
        <f t="shared" si="35"/>
        <v>813614248.0443821</v>
      </c>
      <c r="R115">
        <f t="shared" si="35"/>
        <v>94287044.77627033</v>
      </c>
      <c r="S115">
        <f t="shared" si="35"/>
        <v>352646251.35643899</v>
      </c>
      <c r="T115">
        <f t="shared" si="35"/>
        <v>2789907275.7482023</v>
      </c>
      <c r="V115">
        <f t="shared" si="35"/>
        <v>18122517765.074707</v>
      </c>
      <c r="W115">
        <f t="shared" si="35"/>
        <v>9799963224.3903465</v>
      </c>
      <c r="X115">
        <f t="shared" si="35"/>
        <v>3320522181.0801377</v>
      </c>
      <c r="Y115">
        <f t="shared" si="35"/>
        <v>876616513.42163169</v>
      </c>
      <c r="Z115">
        <f t="shared" si="35"/>
        <v>7876258410.9325027</v>
      </c>
      <c r="AA115">
        <f t="shared" si="35"/>
        <v>198686232.31765619</v>
      </c>
      <c r="AB115">
        <f t="shared" si="35"/>
        <v>858672873.88689828</v>
      </c>
      <c r="AC115">
        <f t="shared" si="35"/>
        <v>1993340547.8362138</v>
      </c>
      <c r="AD115">
        <f t="shared" si="35"/>
        <v>10507667340.680191</v>
      </c>
      <c r="AE115">
        <f t="shared" si="35"/>
        <v>885127059.3947494</v>
      </c>
      <c r="AF115">
        <f t="shared" si="35"/>
        <v>859880823.10528922</v>
      </c>
      <c r="AG115">
        <f t="shared" si="35"/>
        <v>261077916.36589468</v>
      </c>
      <c r="AH115">
        <f t="shared" si="35"/>
        <v>813614248.0443821</v>
      </c>
      <c r="AI115">
        <f t="shared" si="35"/>
        <v>94287044.77627033</v>
      </c>
      <c r="AJ115">
        <f t="shared" si="35"/>
        <v>352646251.35643899</v>
      </c>
      <c r="AK115">
        <f t="shared" si="35"/>
        <v>2789907275.7482023</v>
      </c>
      <c r="AM115">
        <f t="shared" si="35"/>
        <v>18122517765.074707</v>
      </c>
      <c r="AN115">
        <f t="shared" si="35"/>
        <v>9799963224.3903465</v>
      </c>
      <c r="AO115">
        <f t="shared" si="35"/>
        <v>3320522181.0801377</v>
      </c>
      <c r="AP115">
        <f t="shared" si="35"/>
        <v>876616513.42163169</v>
      </c>
      <c r="AQ115">
        <f t="shared" si="35"/>
        <v>7876258410.9325027</v>
      </c>
      <c r="AR115">
        <f t="shared" si="35"/>
        <v>198686232.31765619</v>
      </c>
      <c r="AS115">
        <f t="shared" si="35"/>
        <v>858672873.88689828</v>
      </c>
      <c r="AT115">
        <f t="shared" si="35"/>
        <v>1993340547.8362138</v>
      </c>
      <c r="AU115">
        <f t="shared" si="35"/>
        <v>10507667340.680191</v>
      </c>
      <c r="AV115">
        <f t="shared" si="35"/>
        <v>885127059.3947494</v>
      </c>
      <c r="AW115">
        <f t="shared" si="35"/>
        <v>859880823.10528922</v>
      </c>
      <c r="AX115">
        <f t="shared" si="35"/>
        <v>261077916.36589468</v>
      </c>
      <c r="AY115">
        <f t="shared" si="35"/>
        <v>813614248.0443821</v>
      </c>
      <c r="AZ115">
        <f t="shared" si="35"/>
        <v>94287044.77627033</v>
      </c>
      <c r="BA115">
        <f t="shared" si="35"/>
        <v>352646251.35643899</v>
      </c>
      <c r="BB115">
        <f t="shared" si="35"/>
        <v>2789907275.7482023</v>
      </c>
      <c r="BD115">
        <f t="shared" si="35"/>
        <v>18122517765.074707</v>
      </c>
      <c r="BE115">
        <f t="shared" si="35"/>
        <v>9799963224.3903465</v>
      </c>
      <c r="BF115">
        <f t="shared" si="35"/>
        <v>3320522181.0801377</v>
      </c>
      <c r="BG115">
        <f t="shared" si="35"/>
        <v>876616513.42163169</v>
      </c>
      <c r="BH115">
        <f t="shared" si="35"/>
        <v>7876258410.9325027</v>
      </c>
      <c r="BI115">
        <f t="shared" si="35"/>
        <v>198686232.31765619</v>
      </c>
      <c r="BJ115">
        <f t="shared" si="35"/>
        <v>858672873.88689828</v>
      </c>
      <c r="BK115">
        <f t="shared" si="35"/>
        <v>1993340547.8362138</v>
      </c>
      <c r="BL115">
        <f t="shared" si="35"/>
        <v>10507667340.680191</v>
      </c>
      <c r="BM115">
        <f t="shared" si="35"/>
        <v>885127059.3947494</v>
      </c>
      <c r="BN115">
        <f t="shared" si="35"/>
        <v>859880823.10528922</v>
      </c>
      <c r="BO115">
        <f t="shared" si="35"/>
        <v>261077916.36589468</v>
      </c>
      <c r="BP115">
        <f t="shared" si="35"/>
        <v>813614248.0443821</v>
      </c>
      <c r="BQ115">
        <f t="shared" ref="BQ115:EB115" si="36">BQ10+BQ44</f>
        <v>94287044.77627033</v>
      </c>
      <c r="BR115">
        <f t="shared" si="36"/>
        <v>352646251.35643899</v>
      </c>
      <c r="BS115">
        <f t="shared" si="36"/>
        <v>2789907275.7482023</v>
      </c>
      <c r="BU115">
        <f t="shared" si="36"/>
        <v>18122517765.074707</v>
      </c>
      <c r="BV115">
        <f t="shared" si="36"/>
        <v>9799963224.3903465</v>
      </c>
      <c r="BW115">
        <f t="shared" si="36"/>
        <v>3320522181.0801377</v>
      </c>
      <c r="BX115">
        <f t="shared" si="36"/>
        <v>876616513.42163169</v>
      </c>
      <c r="BY115">
        <f t="shared" si="36"/>
        <v>7876258410.9325027</v>
      </c>
      <c r="BZ115">
        <f t="shared" si="36"/>
        <v>198686232.31765619</v>
      </c>
      <c r="CA115">
        <f t="shared" si="36"/>
        <v>858672873.88689828</v>
      </c>
      <c r="CB115">
        <f t="shared" si="36"/>
        <v>1993340547.8362138</v>
      </c>
      <c r="CC115">
        <f t="shared" si="36"/>
        <v>10507667340.680191</v>
      </c>
      <c r="CD115">
        <f t="shared" si="36"/>
        <v>885127059.3947494</v>
      </c>
      <c r="CE115">
        <f t="shared" si="36"/>
        <v>859880823.10528922</v>
      </c>
      <c r="CF115">
        <f t="shared" si="36"/>
        <v>261077916.36589468</v>
      </c>
      <c r="CG115">
        <f t="shared" si="36"/>
        <v>813614248.0443821</v>
      </c>
      <c r="CH115">
        <f t="shared" si="36"/>
        <v>94287044.77627033</v>
      </c>
      <c r="CI115">
        <f t="shared" si="36"/>
        <v>352646251.35643899</v>
      </c>
      <c r="CJ115">
        <f t="shared" si="36"/>
        <v>2789907275.7482023</v>
      </c>
      <c r="CM115">
        <f t="shared" si="36"/>
        <v>13358.1</v>
      </c>
      <c r="CN115">
        <f t="shared" si="36"/>
        <v>20054906372.015591</v>
      </c>
      <c r="CO115">
        <f t="shared" si="36"/>
        <v>11669918037.298666</v>
      </c>
      <c r="CP115">
        <f t="shared" si="36"/>
        <v>3934801264.0921812</v>
      </c>
      <c r="CQ115">
        <f t="shared" si="36"/>
        <v>957852745.13767695</v>
      </c>
      <c r="CR115">
        <f t="shared" si="36"/>
        <v>8752625163.3858414</v>
      </c>
      <c r="CS115">
        <f t="shared" si="36"/>
        <v>234503322.35757014</v>
      </c>
      <c r="CT115">
        <f t="shared" si="36"/>
        <v>1002408961.6967007</v>
      </c>
      <c r="CU115">
        <f t="shared" si="36"/>
        <v>2464512769.5134258</v>
      </c>
      <c r="CV115">
        <f t="shared" si="36"/>
        <v>7740984955.2222624</v>
      </c>
      <c r="CW115">
        <f t="shared" si="36"/>
        <v>1044706685.2516923</v>
      </c>
      <c r="CX115">
        <f t="shared" si="36"/>
        <v>1075232837.1826766</v>
      </c>
      <c r="CY115">
        <f t="shared" si="36"/>
        <v>315593204.17198253</v>
      </c>
      <c r="CZ115">
        <f t="shared" si="36"/>
        <v>1006182583.4089388</v>
      </c>
      <c r="DA115">
        <f t="shared" si="36"/>
        <v>100639405.26851079</v>
      </c>
      <c r="DB115">
        <f t="shared" si="36"/>
        <v>452788025.88221157</v>
      </c>
      <c r="DC115">
        <f t="shared" si="36"/>
        <v>3387860318.5572848</v>
      </c>
      <c r="DE115">
        <f t="shared" si="36"/>
        <v>20054906372.015591</v>
      </c>
      <c r="DF115">
        <f t="shared" si="36"/>
        <v>11669918037.298666</v>
      </c>
      <c r="DG115">
        <f t="shared" si="36"/>
        <v>3934801264.0921812</v>
      </c>
      <c r="DH115">
        <f t="shared" si="36"/>
        <v>957852745.13767695</v>
      </c>
      <c r="DI115">
        <f t="shared" si="36"/>
        <v>8752625163.3858414</v>
      </c>
      <c r="DJ115">
        <f t="shared" si="36"/>
        <v>234503322.35757014</v>
      </c>
      <c r="DK115">
        <f t="shared" si="36"/>
        <v>1002408961.6967007</v>
      </c>
      <c r="DL115">
        <f t="shared" si="36"/>
        <v>2464512769.5134258</v>
      </c>
      <c r="DM115">
        <f t="shared" si="36"/>
        <v>7740984955.2222624</v>
      </c>
      <c r="DN115">
        <f t="shared" si="36"/>
        <v>1044706685.2516923</v>
      </c>
      <c r="DO115">
        <f t="shared" si="36"/>
        <v>1075232837.1826766</v>
      </c>
      <c r="DP115">
        <f t="shared" si="36"/>
        <v>315593204.17198253</v>
      </c>
      <c r="DQ115">
        <f t="shared" si="36"/>
        <v>1006182583.4089388</v>
      </c>
      <c r="DR115">
        <f t="shared" si="36"/>
        <v>100639405.26851079</v>
      </c>
      <c r="DS115">
        <f t="shared" si="36"/>
        <v>452788025.88221157</v>
      </c>
      <c r="DT115">
        <f t="shared" si="36"/>
        <v>3387860318.5572848</v>
      </c>
      <c r="DV115">
        <f t="shared" si="36"/>
        <v>20054906372.015591</v>
      </c>
      <c r="DW115">
        <f t="shared" si="36"/>
        <v>11669918037.298666</v>
      </c>
      <c r="DX115">
        <f t="shared" si="36"/>
        <v>3934801264.0921812</v>
      </c>
      <c r="DY115">
        <f t="shared" si="36"/>
        <v>957852745.13767695</v>
      </c>
      <c r="DZ115">
        <f t="shared" si="36"/>
        <v>8752625163.3858414</v>
      </c>
      <c r="EA115">
        <f t="shared" si="36"/>
        <v>234503322.35757014</v>
      </c>
      <c r="EB115">
        <f t="shared" si="36"/>
        <v>1002408961.6967007</v>
      </c>
      <c r="EC115">
        <f t="shared" ref="EC115:GN115" si="37">EC10+EC44</f>
        <v>2464512769.5134258</v>
      </c>
      <c r="ED115">
        <f t="shared" si="37"/>
        <v>7740984955.2222624</v>
      </c>
      <c r="EE115">
        <f t="shared" si="37"/>
        <v>1044706685.2516923</v>
      </c>
      <c r="EF115">
        <f t="shared" si="37"/>
        <v>1075232837.1826766</v>
      </c>
      <c r="EG115">
        <f t="shared" si="37"/>
        <v>315593204.17198253</v>
      </c>
      <c r="EH115">
        <f t="shared" si="37"/>
        <v>1006182583.4089388</v>
      </c>
      <c r="EI115">
        <f t="shared" si="37"/>
        <v>100639405.26851079</v>
      </c>
      <c r="EJ115">
        <f t="shared" si="37"/>
        <v>452788025.88221157</v>
      </c>
      <c r="EK115">
        <f t="shared" si="37"/>
        <v>3387860318.5572848</v>
      </c>
      <c r="EM115">
        <f t="shared" si="37"/>
        <v>20054906372.015591</v>
      </c>
      <c r="EN115">
        <f t="shared" si="37"/>
        <v>11669918037.298666</v>
      </c>
      <c r="EO115">
        <f t="shared" si="37"/>
        <v>3934801264.0921812</v>
      </c>
      <c r="EP115">
        <f t="shared" si="37"/>
        <v>957852745.13767695</v>
      </c>
      <c r="EQ115">
        <f t="shared" si="37"/>
        <v>8752625163.3858414</v>
      </c>
      <c r="ER115">
        <f t="shared" si="37"/>
        <v>234503322.35757014</v>
      </c>
      <c r="ES115">
        <f t="shared" si="37"/>
        <v>1002408961.6967007</v>
      </c>
      <c r="ET115">
        <f t="shared" si="37"/>
        <v>2464512769.5134258</v>
      </c>
      <c r="EU115">
        <f t="shared" si="37"/>
        <v>7740984955.2222624</v>
      </c>
      <c r="EV115">
        <f t="shared" si="37"/>
        <v>1044706685.2516923</v>
      </c>
      <c r="EW115">
        <f t="shared" si="37"/>
        <v>1075232837.1826766</v>
      </c>
      <c r="EX115">
        <f t="shared" si="37"/>
        <v>315593204.17198253</v>
      </c>
      <c r="EY115">
        <f t="shared" si="37"/>
        <v>1006182583.4089388</v>
      </c>
      <c r="EZ115">
        <f t="shared" si="37"/>
        <v>100639405.26851079</v>
      </c>
      <c r="FA115">
        <f t="shared" si="37"/>
        <v>452788025.88221157</v>
      </c>
      <c r="FB115">
        <f t="shared" si="37"/>
        <v>3387860318.5572848</v>
      </c>
      <c r="FD115">
        <f t="shared" si="37"/>
        <v>20054906372.015591</v>
      </c>
      <c r="FE115">
        <f t="shared" si="37"/>
        <v>11669918037.298666</v>
      </c>
      <c r="FF115">
        <f t="shared" si="37"/>
        <v>3934801264.0921812</v>
      </c>
      <c r="FG115">
        <f t="shared" si="37"/>
        <v>957852745.13767695</v>
      </c>
      <c r="FH115">
        <f t="shared" si="37"/>
        <v>8752625163.3858414</v>
      </c>
      <c r="FI115">
        <f t="shared" si="37"/>
        <v>234503322.35757014</v>
      </c>
      <c r="FJ115">
        <f t="shared" si="37"/>
        <v>1002408961.6967007</v>
      </c>
      <c r="FK115">
        <f t="shared" si="37"/>
        <v>2464512769.5134258</v>
      </c>
      <c r="FL115">
        <f t="shared" si="37"/>
        <v>7740984955.2222624</v>
      </c>
      <c r="FM115">
        <f t="shared" si="37"/>
        <v>1044706685.2516923</v>
      </c>
      <c r="FN115">
        <f t="shared" si="37"/>
        <v>1075232837.1826766</v>
      </c>
      <c r="FO115">
        <f t="shared" si="37"/>
        <v>315593204.17198253</v>
      </c>
      <c r="FP115">
        <f t="shared" si="37"/>
        <v>1006182583.4089388</v>
      </c>
      <c r="FQ115">
        <f t="shared" si="37"/>
        <v>100639405.26851079</v>
      </c>
      <c r="FR115">
        <f t="shared" si="37"/>
        <v>452788025.88221157</v>
      </c>
      <c r="FS115">
        <f t="shared" si="37"/>
        <v>3387860318.5572848</v>
      </c>
      <c r="FV115">
        <f t="shared" si="37"/>
        <v>13358.1</v>
      </c>
      <c r="FW115">
        <f t="shared" si="37"/>
        <v>23747432062.008263</v>
      </c>
      <c r="FX115">
        <f t="shared" si="37"/>
        <v>13777902778.468264</v>
      </c>
      <c r="FY115">
        <f t="shared" si="37"/>
        <v>4917937286.6682234</v>
      </c>
      <c r="FZ115">
        <f t="shared" si="37"/>
        <v>1497745064.1822171</v>
      </c>
      <c r="GA115">
        <f t="shared" si="37"/>
        <v>11180611171.258928</v>
      </c>
      <c r="GB115">
        <f t="shared" si="37"/>
        <v>290481092.27687848</v>
      </c>
      <c r="GC115">
        <f t="shared" si="37"/>
        <v>1175595599.0342033</v>
      </c>
      <c r="GD115">
        <f t="shared" si="37"/>
        <v>5410761498.6806335</v>
      </c>
      <c r="GE115">
        <f t="shared" si="37"/>
        <v>12353903766.634201</v>
      </c>
      <c r="GF115">
        <f t="shared" si="37"/>
        <v>1541808096.4083495</v>
      </c>
      <c r="GG115">
        <f t="shared" si="37"/>
        <v>2326508948.7514687</v>
      </c>
      <c r="GH115">
        <f t="shared" si="37"/>
        <v>415154664.9013359</v>
      </c>
      <c r="GI115">
        <f t="shared" si="37"/>
        <v>1241375052.2599423</v>
      </c>
      <c r="GJ115">
        <f t="shared" si="37"/>
        <v>481702768.18116546</v>
      </c>
      <c r="GK115">
        <f t="shared" si="37"/>
        <v>984376801.28371322</v>
      </c>
      <c r="GL115">
        <f t="shared" si="37"/>
        <v>4750042966.3709135</v>
      </c>
      <c r="GN115">
        <f t="shared" si="37"/>
        <v>23747432062.008263</v>
      </c>
      <c r="GO115">
        <f t="shared" ref="GO115:IZ115" si="38">GO10+GO44</f>
        <v>13777902778.468264</v>
      </c>
      <c r="GP115">
        <f t="shared" si="38"/>
        <v>4917937286.6682234</v>
      </c>
      <c r="GQ115">
        <f t="shared" si="38"/>
        <v>1497745064.1822171</v>
      </c>
      <c r="GR115">
        <f t="shared" si="38"/>
        <v>11180611171.258928</v>
      </c>
      <c r="GS115">
        <f t="shared" si="38"/>
        <v>290481092.27687848</v>
      </c>
      <c r="GT115">
        <f t="shared" si="38"/>
        <v>1175595599.0342033</v>
      </c>
      <c r="GU115">
        <f t="shared" si="38"/>
        <v>5410761498.6806335</v>
      </c>
      <c r="GV115">
        <f t="shared" si="38"/>
        <v>12353903766.634201</v>
      </c>
      <c r="GW115">
        <f t="shared" si="38"/>
        <v>1541808096.4083495</v>
      </c>
      <c r="GX115">
        <f t="shared" si="38"/>
        <v>2326508948.7514687</v>
      </c>
      <c r="GY115">
        <f t="shared" si="38"/>
        <v>415154664.9013359</v>
      </c>
      <c r="GZ115">
        <f t="shared" si="38"/>
        <v>1241375052.2599423</v>
      </c>
      <c r="HA115">
        <f t="shared" si="38"/>
        <v>481702768.18116546</v>
      </c>
      <c r="HB115">
        <f t="shared" si="38"/>
        <v>984376801.28371322</v>
      </c>
      <c r="HC115">
        <f t="shared" si="38"/>
        <v>4750042966.3709135</v>
      </c>
      <c r="HE115">
        <f t="shared" si="38"/>
        <v>23747432062.008263</v>
      </c>
      <c r="HF115">
        <f t="shared" si="38"/>
        <v>13777902778.468264</v>
      </c>
      <c r="HG115">
        <f t="shared" si="38"/>
        <v>4917937286.6682234</v>
      </c>
      <c r="HH115">
        <f t="shared" si="38"/>
        <v>1497745064.1822171</v>
      </c>
      <c r="HI115">
        <f t="shared" si="38"/>
        <v>11180611171.258928</v>
      </c>
      <c r="HJ115">
        <f t="shared" si="38"/>
        <v>290481092.27687848</v>
      </c>
      <c r="HK115">
        <f t="shared" si="38"/>
        <v>1175595599.0342033</v>
      </c>
      <c r="HL115">
        <f t="shared" si="38"/>
        <v>5410761498.6806335</v>
      </c>
      <c r="HM115">
        <f t="shared" si="38"/>
        <v>12353903766.634201</v>
      </c>
      <c r="HN115">
        <f t="shared" si="38"/>
        <v>1541808096.4083495</v>
      </c>
      <c r="HO115">
        <f t="shared" si="38"/>
        <v>2326508948.7514687</v>
      </c>
      <c r="HP115">
        <f t="shared" si="38"/>
        <v>415154664.9013359</v>
      </c>
      <c r="HQ115">
        <f t="shared" si="38"/>
        <v>1241375052.2599423</v>
      </c>
      <c r="HR115">
        <f t="shared" si="38"/>
        <v>481702768.18116546</v>
      </c>
      <c r="HS115">
        <f t="shared" si="38"/>
        <v>984376801.28371322</v>
      </c>
      <c r="HT115">
        <f t="shared" si="38"/>
        <v>4750042966.3709135</v>
      </c>
      <c r="HV115">
        <f t="shared" si="38"/>
        <v>23747432062.008263</v>
      </c>
      <c r="HW115">
        <f t="shared" si="38"/>
        <v>13777902778.468264</v>
      </c>
      <c r="HX115">
        <f t="shared" si="38"/>
        <v>4917937286.6682234</v>
      </c>
      <c r="HY115">
        <f t="shared" si="38"/>
        <v>1497745064.1822171</v>
      </c>
      <c r="HZ115">
        <f t="shared" si="38"/>
        <v>11180611171.258928</v>
      </c>
      <c r="IA115">
        <f t="shared" si="38"/>
        <v>290481092.27687848</v>
      </c>
      <c r="IB115">
        <f t="shared" si="38"/>
        <v>1175595599.0342033</v>
      </c>
      <c r="IC115">
        <f t="shared" si="38"/>
        <v>5410761498.6806335</v>
      </c>
      <c r="ID115">
        <f t="shared" si="38"/>
        <v>12353903766.634201</v>
      </c>
      <c r="IE115">
        <f t="shared" si="38"/>
        <v>1541808096.4083495</v>
      </c>
      <c r="IF115">
        <f t="shared" si="38"/>
        <v>2326508948.7514687</v>
      </c>
      <c r="IG115">
        <f t="shared" si="38"/>
        <v>415154664.9013359</v>
      </c>
      <c r="IH115">
        <f t="shared" si="38"/>
        <v>1241375052.2599423</v>
      </c>
      <c r="II115">
        <f t="shared" si="38"/>
        <v>481702768.18116546</v>
      </c>
      <c r="IJ115">
        <f t="shared" si="38"/>
        <v>984376801.28371322</v>
      </c>
      <c r="IK115">
        <f t="shared" si="38"/>
        <v>4750042966.3709135</v>
      </c>
      <c r="IM115">
        <f t="shared" si="38"/>
        <v>23747432062.008263</v>
      </c>
      <c r="IN115">
        <f t="shared" si="38"/>
        <v>13777902778.468264</v>
      </c>
      <c r="IO115">
        <f t="shared" si="38"/>
        <v>4917937286.6682234</v>
      </c>
      <c r="IP115">
        <f t="shared" si="38"/>
        <v>1497745064.1822171</v>
      </c>
      <c r="IQ115">
        <f t="shared" si="38"/>
        <v>11180611171.258928</v>
      </c>
      <c r="IR115">
        <f t="shared" si="38"/>
        <v>290481092.27687848</v>
      </c>
      <c r="IS115">
        <f t="shared" si="38"/>
        <v>1175595599.0342033</v>
      </c>
      <c r="IT115">
        <f t="shared" si="38"/>
        <v>5410761498.6806335</v>
      </c>
      <c r="IU115">
        <f t="shared" si="38"/>
        <v>12353903766.634201</v>
      </c>
      <c r="IV115">
        <f t="shared" si="38"/>
        <v>1541808096.4083495</v>
      </c>
      <c r="IW115">
        <f t="shared" si="38"/>
        <v>2326508948.7514687</v>
      </c>
      <c r="IX115">
        <f t="shared" si="38"/>
        <v>415154664.9013359</v>
      </c>
      <c r="IY115">
        <f t="shared" si="38"/>
        <v>1241375052.2599423</v>
      </c>
      <c r="IZ115">
        <f t="shared" si="38"/>
        <v>481702768.18116546</v>
      </c>
      <c r="JA115">
        <f t="shared" ref="JA115" si="39">JA10+JA44</f>
        <v>984376801.28371322</v>
      </c>
      <c r="JB115">
        <f t="shared" si="4"/>
        <v>4750042966.3709135</v>
      </c>
    </row>
    <row r="116" spans="4:262" x14ac:dyDescent="0.25">
      <c r="D116">
        <v>2028</v>
      </c>
      <c r="E116">
        <f t="shared" ref="E116:BP116" si="40">E11+E45</f>
        <v>19746433082.934998</v>
      </c>
      <c r="F116">
        <f t="shared" si="40"/>
        <v>10404919078.384569</v>
      </c>
      <c r="G116">
        <f t="shared" si="40"/>
        <v>3496805228.6685543</v>
      </c>
      <c r="H116">
        <f t="shared" si="40"/>
        <v>981157242.46390224</v>
      </c>
      <c r="I116">
        <f t="shared" si="40"/>
        <v>8884974278.9877491</v>
      </c>
      <c r="J116">
        <f t="shared" si="40"/>
        <v>217820775.77987397</v>
      </c>
      <c r="K116">
        <f t="shared" si="40"/>
        <v>913438822.74111021</v>
      </c>
      <c r="L116">
        <f t="shared" si="40"/>
        <v>2214324047.0962648</v>
      </c>
      <c r="M116">
        <f t="shared" si="40"/>
        <v>12276003116.886379</v>
      </c>
      <c r="N116">
        <f t="shared" si="40"/>
        <v>1059414244.6279871</v>
      </c>
      <c r="O116">
        <f t="shared" si="40"/>
        <v>1072190877.2898237</v>
      </c>
      <c r="P116">
        <f t="shared" si="40"/>
        <v>285578642.75024104</v>
      </c>
      <c r="Q116">
        <f t="shared" si="40"/>
        <v>939185081.15187049</v>
      </c>
      <c r="R116">
        <f t="shared" si="40"/>
        <v>140794752.06633824</v>
      </c>
      <c r="S116">
        <f t="shared" si="40"/>
        <v>404475998.37055635</v>
      </c>
      <c r="T116">
        <f t="shared" si="40"/>
        <v>3067118502.3911619</v>
      </c>
      <c r="V116">
        <f t="shared" si="40"/>
        <v>19746433082.934998</v>
      </c>
      <c r="W116">
        <f t="shared" si="40"/>
        <v>10404919078.384569</v>
      </c>
      <c r="X116">
        <f t="shared" si="40"/>
        <v>3496805228.6685543</v>
      </c>
      <c r="Y116">
        <f t="shared" si="40"/>
        <v>981157242.46390224</v>
      </c>
      <c r="Z116">
        <f t="shared" si="40"/>
        <v>8884974278.9877491</v>
      </c>
      <c r="AA116">
        <f t="shared" si="40"/>
        <v>217820775.77987397</v>
      </c>
      <c r="AB116">
        <f t="shared" si="40"/>
        <v>913438822.74111021</v>
      </c>
      <c r="AC116">
        <f t="shared" si="40"/>
        <v>2214324047.0962648</v>
      </c>
      <c r="AD116">
        <f t="shared" si="40"/>
        <v>12276003116.886379</v>
      </c>
      <c r="AE116">
        <f t="shared" si="40"/>
        <v>1059414244.6279871</v>
      </c>
      <c r="AF116">
        <f t="shared" si="40"/>
        <v>1072190877.2898237</v>
      </c>
      <c r="AG116">
        <f t="shared" si="40"/>
        <v>285578642.75024104</v>
      </c>
      <c r="AH116">
        <f t="shared" si="40"/>
        <v>939185081.15187049</v>
      </c>
      <c r="AI116">
        <f t="shared" si="40"/>
        <v>140794752.06633824</v>
      </c>
      <c r="AJ116">
        <f t="shared" si="40"/>
        <v>404475998.37055635</v>
      </c>
      <c r="AK116">
        <f t="shared" si="40"/>
        <v>3067118502.3911619</v>
      </c>
      <c r="AM116">
        <f t="shared" si="40"/>
        <v>19746433082.934998</v>
      </c>
      <c r="AN116">
        <f t="shared" si="40"/>
        <v>10404919078.384569</v>
      </c>
      <c r="AO116">
        <f t="shared" si="40"/>
        <v>3496805228.6685543</v>
      </c>
      <c r="AP116">
        <f t="shared" si="40"/>
        <v>981157242.46390224</v>
      </c>
      <c r="AQ116">
        <f t="shared" si="40"/>
        <v>8884974278.9877491</v>
      </c>
      <c r="AR116">
        <f t="shared" si="40"/>
        <v>217820775.77987397</v>
      </c>
      <c r="AS116">
        <f t="shared" si="40"/>
        <v>913438822.74111021</v>
      </c>
      <c r="AT116">
        <f t="shared" si="40"/>
        <v>2214324047.0962648</v>
      </c>
      <c r="AU116">
        <f t="shared" si="40"/>
        <v>12276003116.886379</v>
      </c>
      <c r="AV116">
        <f t="shared" si="40"/>
        <v>1059414244.6279871</v>
      </c>
      <c r="AW116">
        <f t="shared" si="40"/>
        <v>1072190877.2898237</v>
      </c>
      <c r="AX116">
        <f t="shared" si="40"/>
        <v>285578642.75024104</v>
      </c>
      <c r="AY116">
        <f t="shared" si="40"/>
        <v>939185081.15187049</v>
      </c>
      <c r="AZ116">
        <f t="shared" si="40"/>
        <v>140794752.06633824</v>
      </c>
      <c r="BA116">
        <f t="shared" si="40"/>
        <v>404475998.37055635</v>
      </c>
      <c r="BB116">
        <f t="shared" si="40"/>
        <v>3067118502.3911619</v>
      </c>
      <c r="BD116">
        <f t="shared" si="40"/>
        <v>19746433082.934998</v>
      </c>
      <c r="BE116">
        <f t="shared" si="40"/>
        <v>10404919078.384569</v>
      </c>
      <c r="BF116">
        <f t="shared" si="40"/>
        <v>3496805228.6685543</v>
      </c>
      <c r="BG116">
        <f t="shared" si="40"/>
        <v>981157242.46390224</v>
      </c>
      <c r="BH116">
        <f t="shared" si="40"/>
        <v>8884974278.9877491</v>
      </c>
      <c r="BI116">
        <f t="shared" si="40"/>
        <v>217820775.77987397</v>
      </c>
      <c r="BJ116">
        <f t="shared" si="40"/>
        <v>913438822.74111021</v>
      </c>
      <c r="BK116">
        <f t="shared" si="40"/>
        <v>2214324047.0962648</v>
      </c>
      <c r="BL116">
        <f t="shared" si="40"/>
        <v>12276003116.886379</v>
      </c>
      <c r="BM116">
        <f t="shared" si="40"/>
        <v>1059414244.6279871</v>
      </c>
      <c r="BN116">
        <f t="shared" si="40"/>
        <v>1072190877.2898237</v>
      </c>
      <c r="BO116">
        <f t="shared" si="40"/>
        <v>285578642.75024104</v>
      </c>
      <c r="BP116">
        <f t="shared" si="40"/>
        <v>939185081.15187049</v>
      </c>
      <c r="BQ116">
        <f t="shared" ref="BQ116:EB116" si="41">BQ11+BQ45</f>
        <v>140794752.06633824</v>
      </c>
      <c r="BR116">
        <f t="shared" si="41"/>
        <v>404475998.37055635</v>
      </c>
      <c r="BS116">
        <f t="shared" si="41"/>
        <v>3067118502.3911619</v>
      </c>
      <c r="BU116">
        <f t="shared" si="41"/>
        <v>19746433082.934998</v>
      </c>
      <c r="BV116">
        <f t="shared" si="41"/>
        <v>10404919078.384569</v>
      </c>
      <c r="BW116">
        <f t="shared" si="41"/>
        <v>3496805228.6685543</v>
      </c>
      <c r="BX116">
        <f t="shared" si="41"/>
        <v>981157242.46390224</v>
      </c>
      <c r="BY116">
        <f t="shared" si="41"/>
        <v>8884974278.9877491</v>
      </c>
      <c r="BZ116">
        <f t="shared" si="41"/>
        <v>217820775.77987397</v>
      </c>
      <c r="CA116">
        <f t="shared" si="41"/>
        <v>913438822.74111021</v>
      </c>
      <c r="CB116">
        <f t="shared" si="41"/>
        <v>2214324047.0962648</v>
      </c>
      <c r="CC116">
        <f t="shared" si="41"/>
        <v>12276003116.886379</v>
      </c>
      <c r="CD116">
        <f t="shared" si="41"/>
        <v>1059414244.6279871</v>
      </c>
      <c r="CE116">
        <f t="shared" si="41"/>
        <v>1072190877.2898237</v>
      </c>
      <c r="CF116">
        <f t="shared" si="41"/>
        <v>285578642.75024104</v>
      </c>
      <c r="CG116">
        <f t="shared" si="41"/>
        <v>939185081.15187049</v>
      </c>
      <c r="CH116">
        <f t="shared" si="41"/>
        <v>140794752.06633824</v>
      </c>
      <c r="CI116">
        <f t="shared" si="41"/>
        <v>404475998.37055635</v>
      </c>
      <c r="CJ116">
        <f t="shared" si="41"/>
        <v>3067118502.3911619</v>
      </c>
      <c r="CM116">
        <f t="shared" si="41"/>
        <v>13431.7</v>
      </c>
      <c r="CN116">
        <f t="shared" si="41"/>
        <v>22256491269.161495</v>
      </c>
      <c r="CO116">
        <f t="shared" si="41"/>
        <v>12778377250.997841</v>
      </c>
      <c r="CP116">
        <f t="shared" si="41"/>
        <v>4258349565.97054</v>
      </c>
      <c r="CQ116">
        <f t="shared" si="41"/>
        <v>1077293925.758708</v>
      </c>
      <c r="CR116">
        <f t="shared" si="41"/>
        <v>9987446336.0202198</v>
      </c>
      <c r="CS116">
        <f t="shared" si="41"/>
        <v>257797848.11400858</v>
      </c>
      <c r="CT116">
        <f t="shared" si="41"/>
        <v>1107835784.255614</v>
      </c>
      <c r="CU116">
        <f t="shared" si="41"/>
        <v>2849079816.867167</v>
      </c>
      <c r="CV116">
        <f t="shared" si="41"/>
        <v>8470057871.8693228</v>
      </c>
      <c r="CW116">
        <f t="shared" si="41"/>
        <v>1302392616.0942645</v>
      </c>
      <c r="CX116">
        <f t="shared" si="41"/>
        <v>1438495234.4449875</v>
      </c>
      <c r="CY116">
        <f t="shared" si="41"/>
        <v>357907786.28886771</v>
      </c>
      <c r="CZ116">
        <f t="shared" si="41"/>
        <v>1225114516.3484712</v>
      </c>
      <c r="DA116">
        <f t="shared" si="41"/>
        <v>265614627.47102383</v>
      </c>
      <c r="DB116">
        <f t="shared" si="41"/>
        <v>540846414.55238652</v>
      </c>
      <c r="DC116">
        <f t="shared" si="41"/>
        <v>3856489761.8333759</v>
      </c>
      <c r="DE116">
        <f t="shared" si="41"/>
        <v>22256491269.161495</v>
      </c>
      <c r="DF116">
        <f t="shared" si="41"/>
        <v>12778377250.997841</v>
      </c>
      <c r="DG116">
        <f t="shared" si="41"/>
        <v>4258349565.97054</v>
      </c>
      <c r="DH116">
        <f t="shared" si="41"/>
        <v>1077293925.758708</v>
      </c>
      <c r="DI116">
        <f t="shared" si="41"/>
        <v>9987446336.0202198</v>
      </c>
      <c r="DJ116">
        <f t="shared" si="41"/>
        <v>257797848.11400858</v>
      </c>
      <c r="DK116">
        <f t="shared" si="41"/>
        <v>1107835784.255614</v>
      </c>
      <c r="DL116">
        <f t="shared" si="41"/>
        <v>2849079816.867167</v>
      </c>
      <c r="DM116">
        <f t="shared" si="41"/>
        <v>8470057871.8693228</v>
      </c>
      <c r="DN116">
        <f t="shared" si="41"/>
        <v>1302392616.0942645</v>
      </c>
      <c r="DO116">
        <f t="shared" si="41"/>
        <v>1438495234.4449875</v>
      </c>
      <c r="DP116">
        <f t="shared" si="41"/>
        <v>357907786.28886771</v>
      </c>
      <c r="DQ116">
        <f t="shared" si="41"/>
        <v>1225114516.3484712</v>
      </c>
      <c r="DR116">
        <f t="shared" si="41"/>
        <v>265614627.47102383</v>
      </c>
      <c r="DS116">
        <f t="shared" si="41"/>
        <v>540846414.55238652</v>
      </c>
      <c r="DT116">
        <f t="shared" si="41"/>
        <v>3856489761.8333759</v>
      </c>
      <c r="DV116">
        <f t="shared" si="41"/>
        <v>22256491269.161495</v>
      </c>
      <c r="DW116">
        <f t="shared" si="41"/>
        <v>12778377250.997841</v>
      </c>
      <c r="DX116">
        <f t="shared" si="41"/>
        <v>4258349565.97054</v>
      </c>
      <c r="DY116">
        <f t="shared" si="41"/>
        <v>1077293925.758708</v>
      </c>
      <c r="DZ116">
        <f t="shared" si="41"/>
        <v>9987446336.0202198</v>
      </c>
      <c r="EA116">
        <f t="shared" si="41"/>
        <v>257797848.11400858</v>
      </c>
      <c r="EB116">
        <f t="shared" si="41"/>
        <v>1107835784.255614</v>
      </c>
      <c r="EC116">
        <f t="shared" ref="EC116:GN116" si="42">EC11+EC45</f>
        <v>2849079816.867167</v>
      </c>
      <c r="ED116">
        <f t="shared" si="42"/>
        <v>8470057871.8693228</v>
      </c>
      <c r="EE116">
        <f t="shared" si="42"/>
        <v>1302392616.0942645</v>
      </c>
      <c r="EF116">
        <f t="shared" si="42"/>
        <v>1438495234.4449875</v>
      </c>
      <c r="EG116">
        <f t="shared" si="42"/>
        <v>357907786.28886771</v>
      </c>
      <c r="EH116">
        <f t="shared" si="42"/>
        <v>1225114516.3484712</v>
      </c>
      <c r="EI116">
        <f t="shared" si="42"/>
        <v>265614627.47102383</v>
      </c>
      <c r="EJ116">
        <f t="shared" si="42"/>
        <v>540846414.55238652</v>
      </c>
      <c r="EK116">
        <f t="shared" si="42"/>
        <v>3856489761.8333759</v>
      </c>
      <c r="EM116">
        <f t="shared" si="42"/>
        <v>22256491269.161495</v>
      </c>
      <c r="EN116">
        <f t="shared" si="42"/>
        <v>12778377250.997841</v>
      </c>
      <c r="EO116">
        <f t="shared" si="42"/>
        <v>4258349565.97054</v>
      </c>
      <c r="EP116">
        <f t="shared" si="42"/>
        <v>1077293925.758708</v>
      </c>
      <c r="EQ116">
        <f t="shared" si="42"/>
        <v>9987446336.0202198</v>
      </c>
      <c r="ER116">
        <f t="shared" si="42"/>
        <v>257797848.11400858</v>
      </c>
      <c r="ES116">
        <f t="shared" si="42"/>
        <v>1107835784.255614</v>
      </c>
      <c r="ET116">
        <f t="shared" si="42"/>
        <v>2849079816.867167</v>
      </c>
      <c r="EU116">
        <f t="shared" si="42"/>
        <v>8470057871.8693228</v>
      </c>
      <c r="EV116">
        <f t="shared" si="42"/>
        <v>1302392616.0942645</v>
      </c>
      <c r="EW116">
        <f t="shared" si="42"/>
        <v>1438495234.4449875</v>
      </c>
      <c r="EX116">
        <f t="shared" si="42"/>
        <v>357907786.28886771</v>
      </c>
      <c r="EY116">
        <f t="shared" si="42"/>
        <v>1225114516.3484712</v>
      </c>
      <c r="EZ116">
        <f t="shared" si="42"/>
        <v>265614627.47102383</v>
      </c>
      <c r="FA116">
        <f t="shared" si="42"/>
        <v>540846414.55238652</v>
      </c>
      <c r="FB116">
        <f t="shared" si="42"/>
        <v>3856489761.8333759</v>
      </c>
      <c r="FD116">
        <f t="shared" si="42"/>
        <v>22256491269.161495</v>
      </c>
      <c r="FE116">
        <f t="shared" si="42"/>
        <v>12778377250.997841</v>
      </c>
      <c r="FF116">
        <f t="shared" si="42"/>
        <v>4258349565.97054</v>
      </c>
      <c r="FG116">
        <f t="shared" si="42"/>
        <v>1077293925.758708</v>
      </c>
      <c r="FH116">
        <f t="shared" si="42"/>
        <v>9987446336.0202198</v>
      </c>
      <c r="FI116">
        <f t="shared" si="42"/>
        <v>257797848.11400858</v>
      </c>
      <c r="FJ116">
        <f t="shared" si="42"/>
        <v>1107835784.255614</v>
      </c>
      <c r="FK116">
        <f t="shared" si="42"/>
        <v>2849079816.867167</v>
      </c>
      <c r="FL116">
        <f t="shared" si="42"/>
        <v>8470057871.8693228</v>
      </c>
      <c r="FM116">
        <f t="shared" si="42"/>
        <v>1302392616.0942645</v>
      </c>
      <c r="FN116">
        <f t="shared" si="42"/>
        <v>1438495234.4449875</v>
      </c>
      <c r="FO116">
        <f t="shared" si="42"/>
        <v>357907786.28886771</v>
      </c>
      <c r="FP116">
        <f t="shared" si="42"/>
        <v>1225114516.3484712</v>
      </c>
      <c r="FQ116">
        <f t="shared" si="42"/>
        <v>265614627.47102383</v>
      </c>
      <c r="FR116">
        <f t="shared" si="42"/>
        <v>540846414.55238652</v>
      </c>
      <c r="FS116">
        <f t="shared" si="42"/>
        <v>3856489761.8333759</v>
      </c>
      <c r="FV116">
        <f t="shared" si="42"/>
        <v>13431.7</v>
      </c>
      <c r="FW116">
        <f t="shared" si="42"/>
        <v>25073798658.901939</v>
      </c>
      <c r="FX116">
        <f t="shared" si="42"/>
        <v>13886296405.681601</v>
      </c>
      <c r="FY116">
        <f t="shared" si="42"/>
        <v>4984021364.926404</v>
      </c>
      <c r="FZ116">
        <f t="shared" si="42"/>
        <v>1694850477.3547392</v>
      </c>
      <c r="GA116">
        <f t="shared" si="42"/>
        <v>11807296353.848181</v>
      </c>
      <c r="GB116">
        <f t="shared" si="42"/>
        <v>321713808.10670799</v>
      </c>
      <c r="GC116">
        <f t="shared" si="42"/>
        <v>1187411409.6256685</v>
      </c>
      <c r="GD116">
        <f t="shared" si="42"/>
        <v>6455728639.4193821</v>
      </c>
      <c r="GE116">
        <f t="shared" si="42"/>
        <v>14611453361.637917</v>
      </c>
      <c r="GF116">
        <f t="shared" si="42"/>
        <v>1794547469.3606491</v>
      </c>
      <c r="GG116">
        <f t="shared" si="42"/>
        <v>3073812863.9585929</v>
      </c>
      <c r="GH116">
        <f t="shared" si="42"/>
        <v>456832397.49147111</v>
      </c>
      <c r="GI116">
        <f t="shared" si="42"/>
        <v>1343260088.5268061</v>
      </c>
      <c r="GJ116">
        <f t="shared" si="42"/>
        <v>858533677.25818849</v>
      </c>
      <c r="GK116">
        <f t="shared" si="42"/>
        <v>1165771313.235425</v>
      </c>
      <c r="GL116">
        <f t="shared" si="42"/>
        <v>5483928807.1102962</v>
      </c>
      <c r="GN116">
        <f t="shared" si="42"/>
        <v>25073798658.901939</v>
      </c>
      <c r="GO116">
        <f t="shared" ref="GO116:IZ116" si="43">GO11+GO45</f>
        <v>13886296405.681601</v>
      </c>
      <c r="GP116">
        <f t="shared" si="43"/>
        <v>4984021364.926404</v>
      </c>
      <c r="GQ116">
        <f t="shared" si="43"/>
        <v>1694850477.3547392</v>
      </c>
      <c r="GR116">
        <f t="shared" si="43"/>
        <v>11807296353.848181</v>
      </c>
      <c r="GS116">
        <f t="shared" si="43"/>
        <v>321713808.10670799</v>
      </c>
      <c r="GT116">
        <f t="shared" si="43"/>
        <v>1187411409.6256685</v>
      </c>
      <c r="GU116">
        <f t="shared" si="43"/>
        <v>6455728639.4193821</v>
      </c>
      <c r="GV116">
        <f t="shared" si="43"/>
        <v>14611453361.637917</v>
      </c>
      <c r="GW116">
        <f t="shared" si="43"/>
        <v>1794547469.3606491</v>
      </c>
      <c r="GX116">
        <f t="shared" si="43"/>
        <v>3073812863.9585929</v>
      </c>
      <c r="GY116">
        <f t="shared" si="43"/>
        <v>456832397.49147111</v>
      </c>
      <c r="GZ116">
        <f t="shared" si="43"/>
        <v>1343260088.5268061</v>
      </c>
      <c r="HA116">
        <f t="shared" si="43"/>
        <v>858533677.25818849</v>
      </c>
      <c r="HB116">
        <f t="shared" si="43"/>
        <v>1165771313.235425</v>
      </c>
      <c r="HC116">
        <f t="shared" si="43"/>
        <v>5483928807.1102962</v>
      </c>
      <c r="HE116">
        <f t="shared" si="43"/>
        <v>25073798658.901939</v>
      </c>
      <c r="HF116">
        <f t="shared" si="43"/>
        <v>13886296405.681601</v>
      </c>
      <c r="HG116">
        <f t="shared" si="43"/>
        <v>4984021364.926404</v>
      </c>
      <c r="HH116">
        <f t="shared" si="43"/>
        <v>1694850477.3547392</v>
      </c>
      <c r="HI116">
        <f t="shared" si="43"/>
        <v>11807296353.848181</v>
      </c>
      <c r="HJ116">
        <f t="shared" si="43"/>
        <v>321713808.10670799</v>
      </c>
      <c r="HK116">
        <f t="shared" si="43"/>
        <v>1187411409.6256685</v>
      </c>
      <c r="HL116">
        <f t="shared" si="43"/>
        <v>6455728639.4193821</v>
      </c>
      <c r="HM116">
        <f t="shared" si="43"/>
        <v>14611453361.637917</v>
      </c>
      <c r="HN116">
        <f t="shared" si="43"/>
        <v>1794547469.3606491</v>
      </c>
      <c r="HO116">
        <f t="shared" si="43"/>
        <v>3073812863.9585929</v>
      </c>
      <c r="HP116">
        <f t="shared" si="43"/>
        <v>456832397.49147111</v>
      </c>
      <c r="HQ116">
        <f t="shared" si="43"/>
        <v>1343260088.5268061</v>
      </c>
      <c r="HR116">
        <f t="shared" si="43"/>
        <v>858533677.25818849</v>
      </c>
      <c r="HS116">
        <f t="shared" si="43"/>
        <v>1165771313.235425</v>
      </c>
      <c r="HT116">
        <f t="shared" si="43"/>
        <v>5483928807.1102962</v>
      </c>
      <c r="HV116">
        <f t="shared" si="43"/>
        <v>25073798658.901939</v>
      </c>
      <c r="HW116">
        <f t="shared" si="43"/>
        <v>13886296405.681601</v>
      </c>
      <c r="HX116">
        <f t="shared" si="43"/>
        <v>4984021364.926404</v>
      </c>
      <c r="HY116">
        <f t="shared" si="43"/>
        <v>1694850477.3547392</v>
      </c>
      <c r="HZ116">
        <f t="shared" si="43"/>
        <v>11807296353.848181</v>
      </c>
      <c r="IA116">
        <f t="shared" si="43"/>
        <v>321713808.10670799</v>
      </c>
      <c r="IB116">
        <f t="shared" si="43"/>
        <v>1187411409.6256685</v>
      </c>
      <c r="IC116">
        <f t="shared" si="43"/>
        <v>6455728639.4193821</v>
      </c>
      <c r="ID116">
        <f t="shared" si="43"/>
        <v>14611453361.637917</v>
      </c>
      <c r="IE116">
        <f t="shared" si="43"/>
        <v>1794547469.3606491</v>
      </c>
      <c r="IF116">
        <f t="shared" si="43"/>
        <v>3073812863.9585929</v>
      </c>
      <c r="IG116">
        <f t="shared" si="43"/>
        <v>456832397.49147111</v>
      </c>
      <c r="IH116">
        <f t="shared" si="43"/>
        <v>1343260088.5268061</v>
      </c>
      <c r="II116">
        <f t="shared" si="43"/>
        <v>858533677.25818849</v>
      </c>
      <c r="IJ116">
        <f t="shared" si="43"/>
        <v>1165771313.235425</v>
      </c>
      <c r="IK116">
        <f t="shared" si="43"/>
        <v>5483928807.1102962</v>
      </c>
      <c r="IM116">
        <f t="shared" si="43"/>
        <v>25073798658.901939</v>
      </c>
      <c r="IN116">
        <f t="shared" si="43"/>
        <v>13886296405.681601</v>
      </c>
      <c r="IO116">
        <f t="shared" si="43"/>
        <v>4984021364.926404</v>
      </c>
      <c r="IP116">
        <f t="shared" si="43"/>
        <v>1694850477.3547392</v>
      </c>
      <c r="IQ116">
        <f t="shared" si="43"/>
        <v>11807296353.848181</v>
      </c>
      <c r="IR116">
        <f t="shared" si="43"/>
        <v>321713808.10670799</v>
      </c>
      <c r="IS116">
        <f t="shared" si="43"/>
        <v>1187411409.6256685</v>
      </c>
      <c r="IT116">
        <f t="shared" si="43"/>
        <v>6455728639.4193821</v>
      </c>
      <c r="IU116">
        <f t="shared" si="43"/>
        <v>14611453361.637917</v>
      </c>
      <c r="IV116">
        <f t="shared" si="43"/>
        <v>1794547469.3606491</v>
      </c>
      <c r="IW116">
        <f t="shared" si="43"/>
        <v>3073812863.9585929</v>
      </c>
      <c r="IX116">
        <f t="shared" si="43"/>
        <v>456832397.49147111</v>
      </c>
      <c r="IY116">
        <f t="shared" si="43"/>
        <v>1343260088.5268061</v>
      </c>
      <c r="IZ116">
        <f t="shared" si="43"/>
        <v>858533677.25818849</v>
      </c>
      <c r="JA116">
        <f t="shared" ref="JA116" si="44">JA11+JA45</f>
        <v>1165771313.235425</v>
      </c>
      <c r="JB116">
        <f t="shared" si="4"/>
        <v>5483928807.1102962</v>
      </c>
    </row>
    <row r="117" spans="4:262" x14ac:dyDescent="0.25">
      <c r="D117">
        <v>2029</v>
      </c>
      <c r="E117">
        <f t="shared" ref="E117:BP117" si="45">E12+E46</f>
        <v>21668104637.798656</v>
      </c>
      <c r="F117">
        <f t="shared" si="45"/>
        <v>11124759842.069738</v>
      </c>
      <c r="G117">
        <f t="shared" si="45"/>
        <v>3726586587.7419224</v>
      </c>
      <c r="H117">
        <f t="shared" si="45"/>
        <v>1115159435.7896585</v>
      </c>
      <c r="I117">
        <f t="shared" si="45"/>
        <v>10120565297.6129</v>
      </c>
      <c r="J117">
        <f t="shared" si="45"/>
        <v>249797725.10323566</v>
      </c>
      <c r="K117">
        <f t="shared" si="45"/>
        <v>984609748.7319603</v>
      </c>
      <c r="L117">
        <f t="shared" si="45"/>
        <v>2473116066.895514</v>
      </c>
      <c r="M117">
        <f t="shared" si="45"/>
        <v>13595303585.303894</v>
      </c>
      <c r="N117">
        <f t="shared" si="45"/>
        <v>1271649516.7818167</v>
      </c>
      <c r="O117">
        <f t="shared" si="45"/>
        <v>1302641080.4438102</v>
      </c>
      <c r="P117">
        <f t="shared" si="45"/>
        <v>317897737.50388211</v>
      </c>
      <c r="Q117">
        <f t="shared" si="45"/>
        <v>1075937265.1254246</v>
      </c>
      <c r="R117">
        <f t="shared" si="45"/>
        <v>203999886.20964134</v>
      </c>
      <c r="S117">
        <f t="shared" si="45"/>
        <v>476764968.61525106</v>
      </c>
      <c r="T117">
        <f t="shared" si="45"/>
        <v>3407812898.0503578</v>
      </c>
      <c r="V117">
        <f t="shared" si="45"/>
        <v>21668104637.798656</v>
      </c>
      <c r="W117">
        <f t="shared" si="45"/>
        <v>11124759842.069738</v>
      </c>
      <c r="X117">
        <f t="shared" si="45"/>
        <v>3726586587.7419224</v>
      </c>
      <c r="Y117">
        <f t="shared" si="45"/>
        <v>1115159435.7896585</v>
      </c>
      <c r="Z117">
        <f t="shared" si="45"/>
        <v>10120565297.6129</v>
      </c>
      <c r="AA117">
        <f t="shared" si="45"/>
        <v>249797725.10323566</v>
      </c>
      <c r="AB117">
        <f t="shared" si="45"/>
        <v>984609748.7319603</v>
      </c>
      <c r="AC117">
        <f t="shared" si="45"/>
        <v>2473116066.895514</v>
      </c>
      <c r="AD117">
        <f t="shared" si="45"/>
        <v>13595303585.303894</v>
      </c>
      <c r="AE117">
        <f t="shared" si="45"/>
        <v>1271649516.7818167</v>
      </c>
      <c r="AF117">
        <f t="shared" si="45"/>
        <v>1302641080.4438102</v>
      </c>
      <c r="AG117">
        <f t="shared" si="45"/>
        <v>317897737.50388211</v>
      </c>
      <c r="AH117">
        <f t="shared" si="45"/>
        <v>1075937265.1254246</v>
      </c>
      <c r="AI117">
        <f t="shared" si="45"/>
        <v>203999886.20964134</v>
      </c>
      <c r="AJ117">
        <f t="shared" si="45"/>
        <v>476764968.61525106</v>
      </c>
      <c r="AK117">
        <f t="shared" si="45"/>
        <v>3407812898.0503578</v>
      </c>
      <c r="AM117">
        <f t="shared" si="45"/>
        <v>21668104637.798656</v>
      </c>
      <c r="AN117">
        <f t="shared" si="45"/>
        <v>11124759842.069738</v>
      </c>
      <c r="AO117">
        <f t="shared" si="45"/>
        <v>3726586587.7419224</v>
      </c>
      <c r="AP117">
        <f t="shared" si="45"/>
        <v>1115159435.7896585</v>
      </c>
      <c r="AQ117">
        <f t="shared" si="45"/>
        <v>10120565297.6129</v>
      </c>
      <c r="AR117">
        <f t="shared" si="45"/>
        <v>249797725.10323566</v>
      </c>
      <c r="AS117">
        <f t="shared" si="45"/>
        <v>984609748.7319603</v>
      </c>
      <c r="AT117">
        <f t="shared" si="45"/>
        <v>2473116066.895514</v>
      </c>
      <c r="AU117">
        <f t="shared" si="45"/>
        <v>13595303585.303894</v>
      </c>
      <c r="AV117">
        <f t="shared" si="45"/>
        <v>1271649516.7818167</v>
      </c>
      <c r="AW117">
        <f t="shared" si="45"/>
        <v>1302641080.4438102</v>
      </c>
      <c r="AX117">
        <f t="shared" si="45"/>
        <v>317897737.50388211</v>
      </c>
      <c r="AY117">
        <f t="shared" si="45"/>
        <v>1075937265.1254246</v>
      </c>
      <c r="AZ117">
        <f t="shared" si="45"/>
        <v>203999886.20964134</v>
      </c>
      <c r="BA117">
        <f t="shared" si="45"/>
        <v>476764968.61525106</v>
      </c>
      <c r="BB117">
        <f t="shared" si="45"/>
        <v>3407812898.0503578</v>
      </c>
      <c r="BD117">
        <f t="shared" si="45"/>
        <v>21668104637.798656</v>
      </c>
      <c r="BE117">
        <f t="shared" si="45"/>
        <v>11124759842.069738</v>
      </c>
      <c r="BF117">
        <f t="shared" si="45"/>
        <v>3726586587.7419224</v>
      </c>
      <c r="BG117">
        <f t="shared" si="45"/>
        <v>1115159435.7896585</v>
      </c>
      <c r="BH117">
        <f t="shared" si="45"/>
        <v>10120565297.6129</v>
      </c>
      <c r="BI117">
        <f t="shared" si="45"/>
        <v>249797725.10323566</v>
      </c>
      <c r="BJ117">
        <f t="shared" si="45"/>
        <v>984609748.7319603</v>
      </c>
      <c r="BK117">
        <f t="shared" si="45"/>
        <v>2473116066.895514</v>
      </c>
      <c r="BL117">
        <f t="shared" si="45"/>
        <v>13595303585.303894</v>
      </c>
      <c r="BM117">
        <f t="shared" si="45"/>
        <v>1271649516.7818167</v>
      </c>
      <c r="BN117">
        <f t="shared" si="45"/>
        <v>1302641080.4438102</v>
      </c>
      <c r="BO117">
        <f t="shared" si="45"/>
        <v>317897737.50388211</v>
      </c>
      <c r="BP117">
        <f t="shared" si="45"/>
        <v>1075937265.1254246</v>
      </c>
      <c r="BQ117">
        <f t="shared" ref="BQ117:EB117" si="46">BQ12+BQ46</f>
        <v>203999886.20964134</v>
      </c>
      <c r="BR117">
        <f t="shared" si="46"/>
        <v>476764968.61525106</v>
      </c>
      <c r="BS117">
        <f t="shared" si="46"/>
        <v>3407812898.0503578</v>
      </c>
      <c r="BU117">
        <f t="shared" si="46"/>
        <v>21668104637.798656</v>
      </c>
      <c r="BV117">
        <f t="shared" si="46"/>
        <v>11124759842.069738</v>
      </c>
      <c r="BW117">
        <f t="shared" si="46"/>
        <v>3726586587.7419224</v>
      </c>
      <c r="BX117">
        <f t="shared" si="46"/>
        <v>1115159435.7896585</v>
      </c>
      <c r="BY117">
        <f t="shared" si="46"/>
        <v>10120565297.6129</v>
      </c>
      <c r="BZ117">
        <f t="shared" si="46"/>
        <v>249797725.10323566</v>
      </c>
      <c r="CA117">
        <f t="shared" si="46"/>
        <v>984609748.7319603</v>
      </c>
      <c r="CB117">
        <f t="shared" si="46"/>
        <v>2473116066.895514</v>
      </c>
      <c r="CC117">
        <f t="shared" si="46"/>
        <v>13595303585.303894</v>
      </c>
      <c r="CD117">
        <f t="shared" si="46"/>
        <v>1271649516.7818167</v>
      </c>
      <c r="CE117">
        <f t="shared" si="46"/>
        <v>1302641080.4438102</v>
      </c>
      <c r="CF117">
        <f t="shared" si="46"/>
        <v>317897737.50388211</v>
      </c>
      <c r="CG117">
        <f t="shared" si="46"/>
        <v>1075937265.1254246</v>
      </c>
      <c r="CH117">
        <f t="shared" si="46"/>
        <v>203999886.20964134</v>
      </c>
      <c r="CI117">
        <f t="shared" si="46"/>
        <v>476764968.61525106</v>
      </c>
      <c r="CJ117">
        <f t="shared" si="46"/>
        <v>3407812898.0503578</v>
      </c>
      <c r="CM117">
        <f t="shared" si="46"/>
        <v>15528.333333333334</v>
      </c>
      <c r="CN117">
        <f t="shared" si="46"/>
        <v>24492805996.133316</v>
      </c>
      <c r="CO117">
        <f t="shared" si="46"/>
        <v>13851195698.866531</v>
      </c>
      <c r="CP117">
        <f t="shared" si="46"/>
        <v>4597794803.12994</v>
      </c>
      <c r="CQ117">
        <f t="shared" si="46"/>
        <v>1212022757.248898</v>
      </c>
      <c r="CR117">
        <f t="shared" si="46"/>
        <v>11273660788.360022</v>
      </c>
      <c r="CS117">
        <f t="shared" si="46"/>
        <v>283189468.81628388</v>
      </c>
      <c r="CT117">
        <f t="shared" si="46"/>
        <v>1220567073.9577725</v>
      </c>
      <c r="CU117">
        <f t="shared" si="46"/>
        <v>3255315153.0268831</v>
      </c>
      <c r="CV117">
        <f t="shared" si="46"/>
        <v>9465295869.1968765</v>
      </c>
      <c r="CW117">
        <f t="shared" si="46"/>
        <v>1609732734.8878093</v>
      </c>
      <c r="CX117">
        <f t="shared" si="46"/>
        <v>1868465858.344028</v>
      </c>
      <c r="CY117">
        <f t="shared" si="46"/>
        <v>408144459.11793131</v>
      </c>
      <c r="CZ117">
        <f t="shared" si="46"/>
        <v>1455272865.433636</v>
      </c>
      <c r="DA117">
        <f t="shared" si="46"/>
        <v>563740749.7987088</v>
      </c>
      <c r="DB117">
        <f t="shared" si="46"/>
        <v>666679099.86467421</v>
      </c>
      <c r="DC117">
        <f t="shared" si="46"/>
        <v>4375043855.2709846</v>
      </c>
      <c r="DE117">
        <f t="shared" si="46"/>
        <v>24492805996.133316</v>
      </c>
      <c r="DF117">
        <f t="shared" si="46"/>
        <v>13851195698.866531</v>
      </c>
      <c r="DG117">
        <f t="shared" si="46"/>
        <v>4597794803.12994</v>
      </c>
      <c r="DH117">
        <f t="shared" si="46"/>
        <v>1212022757.248898</v>
      </c>
      <c r="DI117">
        <f t="shared" si="46"/>
        <v>11273660788.360022</v>
      </c>
      <c r="DJ117">
        <f t="shared" si="46"/>
        <v>283189468.81628388</v>
      </c>
      <c r="DK117">
        <f t="shared" si="46"/>
        <v>1220567073.9577725</v>
      </c>
      <c r="DL117">
        <f t="shared" si="46"/>
        <v>3255315153.0268831</v>
      </c>
      <c r="DM117">
        <f t="shared" si="46"/>
        <v>9465295869.1968765</v>
      </c>
      <c r="DN117">
        <f t="shared" si="46"/>
        <v>1609732734.8878093</v>
      </c>
      <c r="DO117">
        <f t="shared" si="46"/>
        <v>1868465858.344028</v>
      </c>
      <c r="DP117">
        <f t="shared" si="46"/>
        <v>408144459.11793131</v>
      </c>
      <c r="DQ117">
        <f t="shared" si="46"/>
        <v>1455272865.433636</v>
      </c>
      <c r="DR117">
        <f t="shared" si="46"/>
        <v>563740749.7987088</v>
      </c>
      <c r="DS117">
        <f t="shared" si="46"/>
        <v>666679099.86467421</v>
      </c>
      <c r="DT117">
        <f t="shared" si="46"/>
        <v>4375043855.2709846</v>
      </c>
      <c r="DV117">
        <f t="shared" si="46"/>
        <v>24492805996.133316</v>
      </c>
      <c r="DW117">
        <f t="shared" si="46"/>
        <v>13851195698.866531</v>
      </c>
      <c r="DX117">
        <f t="shared" si="46"/>
        <v>4597794803.12994</v>
      </c>
      <c r="DY117">
        <f t="shared" si="46"/>
        <v>1212022757.248898</v>
      </c>
      <c r="DZ117">
        <f t="shared" si="46"/>
        <v>11273660788.360022</v>
      </c>
      <c r="EA117">
        <f t="shared" si="46"/>
        <v>283189468.81628388</v>
      </c>
      <c r="EB117">
        <f t="shared" si="46"/>
        <v>1220567073.9577725</v>
      </c>
      <c r="EC117">
        <f t="shared" ref="EC117:GN117" si="47">EC12+EC46</f>
        <v>3255315153.0268831</v>
      </c>
      <c r="ED117">
        <f t="shared" si="47"/>
        <v>9465295869.1968765</v>
      </c>
      <c r="EE117">
        <f t="shared" si="47"/>
        <v>1609732734.8878093</v>
      </c>
      <c r="EF117">
        <f t="shared" si="47"/>
        <v>1868465858.344028</v>
      </c>
      <c r="EG117">
        <f t="shared" si="47"/>
        <v>408144459.11793131</v>
      </c>
      <c r="EH117">
        <f t="shared" si="47"/>
        <v>1455272865.433636</v>
      </c>
      <c r="EI117">
        <f t="shared" si="47"/>
        <v>563740749.7987088</v>
      </c>
      <c r="EJ117">
        <f t="shared" si="47"/>
        <v>666679099.86467421</v>
      </c>
      <c r="EK117">
        <f t="shared" si="47"/>
        <v>4375043855.2709846</v>
      </c>
      <c r="EM117">
        <f t="shared" si="47"/>
        <v>24492805996.133316</v>
      </c>
      <c r="EN117">
        <f t="shared" si="47"/>
        <v>13851195698.866531</v>
      </c>
      <c r="EO117">
        <f t="shared" si="47"/>
        <v>4597794803.12994</v>
      </c>
      <c r="EP117">
        <f t="shared" si="47"/>
        <v>1212022757.248898</v>
      </c>
      <c r="EQ117">
        <f t="shared" si="47"/>
        <v>11273660788.360022</v>
      </c>
      <c r="ER117">
        <f t="shared" si="47"/>
        <v>283189468.81628388</v>
      </c>
      <c r="ES117">
        <f t="shared" si="47"/>
        <v>1220567073.9577725</v>
      </c>
      <c r="ET117">
        <f t="shared" si="47"/>
        <v>3255315153.0268831</v>
      </c>
      <c r="EU117">
        <f t="shared" si="47"/>
        <v>9465295869.1968765</v>
      </c>
      <c r="EV117">
        <f t="shared" si="47"/>
        <v>1609732734.8878093</v>
      </c>
      <c r="EW117">
        <f t="shared" si="47"/>
        <v>1868465858.344028</v>
      </c>
      <c r="EX117">
        <f t="shared" si="47"/>
        <v>408144459.11793131</v>
      </c>
      <c r="EY117">
        <f t="shared" si="47"/>
        <v>1455272865.433636</v>
      </c>
      <c r="EZ117">
        <f t="shared" si="47"/>
        <v>563740749.7987088</v>
      </c>
      <c r="FA117">
        <f t="shared" si="47"/>
        <v>666679099.86467421</v>
      </c>
      <c r="FB117">
        <f t="shared" si="47"/>
        <v>4375043855.2709846</v>
      </c>
      <c r="FD117">
        <f t="shared" si="47"/>
        <v>24492805996.133316</v>
      </c>
      <c r="FE117">
        <f t="shared" si="47"/>
        <v>13851195698.866531</v>
      </c>
      <c r="FF117">
        <f t="shared" si="47"/>
        <v>4597794803.12994</v>
      </c>
      <c r="FG117">
        <f t="shared" si="47"/>
        <v>1212022757.248898</v>
      </c>
      <c r="FH117">
        <f t="shared" si="47"/>
        <v>11273660788.360022</v>
      </c>
      <c r="FI117">
        <f t="shared" si="47"/>
        <v>283189468.81628388</v>
      </c>
      <c r="FJ117">
        <f t="shared" si="47"/>
        <v>1220567073.9577725</v>
      </c>
      <c r="FK117">
        <f t="shared" si="47"/>
        <v>3255315153.0268831</v>
      </c>
      <c r="FL117">
        <f t="shared" si="47"/>
        <v>9465295869.1968765</v>
      </c>
      <c r="FM117">
        <f t="shared" si="47"/>
        <v>1609732734.8878093</v>
      </c>
      <c r="FN117">
        <f t="shared" si="47"/>
        <v>1868465858.344028</v>
      </c>
      <c r="FO117">
        <f t="shared" si="47"/>
        <v>408144459.11793131</v>
      </c>
      <c r="FP117">
        <f t="shared" si="47"/>
        <v>1455272865.433636</v>
      </c>
      <c r="FQ117">
        <f t="shared" si="47"/>
        <v>563740749.7987088</v>
      </c>
      <c r="FR117">
        <f t="shared" si="47"/>
        <v>666679099.86467421</v>
      </c>
      <c r="FS117">
        <f t="shared" si="47"/>
        <v>4375043855.2709846</v>
      </c>
      <c r="FV117">
        <f t="shared" si="47"/>
        <v>15528.333333333334</v>
      </c>
      <c r="FW117">
        <f t="shared" si="47"/>
        <v>26626478053.83316</v>
      </c>
      <c r="FX117">
        <f t="shared" si="47"/>
        <v>13967990335.207996</v>
      </c>
      <c r="FY117">
        <f t="shared" si="47"/>
        <v>5056524179.234086</v>
      </c>
      <c r="FZ117">
        <f t="shared" si="47"/>
        <v>1857505359.4674892</v>
      </c>
      <c r="GA117">
        <f t="shared" si="47"/>
        <v>12114004007.054379</v>
      </c>
      <c r="GB117">
        <f t="shared" si="47"/>
        <v>348684461.08153039</v>
      </c>
      <c r="GC117">
        <f t="shared" si="47"/>
        <v>1207549212.3636653</v>
      </c>
      <c r="GD117">
        <f t="shared" si="47"/>
        <v>7285420563.0240784</v>
      </c>
      <c r="GE117">
        <f t="shared" si="47"/>
        <v>16601737734.1061</v>
      </c>
      <c r="GF117">
        <f t="shared" si="47"/>
        <v>2056728943.9009922</v>
      </c>
      <c r="GG117">
        <f t="shared" si="47"/>
        <v>3835804169.1936908</v>
      </c>
      <c r="GH117">
        <f t="shared" si="47"/>
        <v>495439351.79493093</v>
      </c>
      <c r="GI117">
        <f t="shared" si="47"/>
        <v>1412124737.033267</v>
      </c>
      <c r="GJ117">
        <f t="shared" si="47"/>
        <v>1141104996.8665416</v>
      </c>
      <c r="GK117">
        <f t="shared" si="47"/>
        <v>1271603420.5470538</v>
      </c>
      <c r="GL117">
        <f t="shared" si="47"/>
        <v>6150883057.1015644</v>
      </c>
      <c r="GN117">
        <f t="shared" si="47"/>
        <v>26626478053.83316</v>
      </c>
      <c r="GO117">
        <f t="shared" ref="GO117:IZ117" si="48">GO12+GO46</f>
        <v>13967990335.207996</v>
      </c>
      <c r="GP117">
        <f t="shared" si="48"/>
        <v>5056524179.234086</v>
      </c>
      <c r="GQ117">
        <f t="shared" si="48"/>
        <v>1857505359.4674892</v>
      </c>
      <c r="GR117">
        <f t="shared" si="48"/>
        <v>12114004007.054379</v>
      </c>
      <c r="GS117">
        <f t="shared" si="48"/>
        <v>348684461.08153039</v>
      </c>
      <c r="GT117">
        <f t="shared" si="48"/>
        <v>1207549212.3636653</v>
      </c>
      <c r="GU117">
        <f t="shared" si="48"/>
        <v>7285420563.0240784</v>
      </c>
      <c r="GV117">
        <f t="shared" si="48"/>
        <v>16601737734.1061</v>
      </c>
      <c r="GW117">
        <f t="shared" si="48"/>
        <v>2056728943.9009922</v>
      </c>
      <c r="GX117">
        <f t="shared" si="48"/>
        <v>3835804169.1936908</v>
      </c>
      <c r="GY117">
        <f t="shared" si="48"/>
        <v>495439351.79493093</v>
      </c>
      <c r="GZ117">
        <f t="shared" si="48"/>
        <v>1412124737.033267</v>
      </c>
      <c r="HA117">
        <f t="shared" si="48"/>
        <v>1141104996.8665416</v>
      </c>
      <c r="HB117">
        <f t="shared" si="48"/>
        <v>1271603420.5470538</v>
      </c>
      <c r="HC117">
        <f t="shared" si="48"/>
        <v>6150883057.1015644</v>
      </c>
      <c r="HE117">
        <f t="shared" si="48"/>
        <v>26626478053.83316</v>
      </c>
      <c r="HF117">
        <f t="shared" si="48"/>
        <v>13967990335.207996</v>
      </c>
      <c r="HG117">
        <f t="shared" si="48"/>
        <v>5056524179.234086</v>
      </c>
      <c r="HH117">
        <f t="shared" si="48"/>
        <v>1857505359.4674892</v>
      </c>
      <c r="HI117">
        <f t="shared" si="48"/>
        <v>12114004007.054379</v>
      </c>
      <c r="HJ117">
        <f t="shared" si="48"/>
        <v>348684461.08153039</v>
      </c>
      <c r="HK117">
        <f t="shared" si="48"/>
        <v>1207549212.3636653</v>
      </c>
      <c r="HL117">
        <f t="shared" si="48"/>
        <v>7285420563.0240784</v>
      </c>
      <c r="HM117">
        <f t="shared" si="48"/>
        <v>16601737734.1061</v>
      </c>
      <c r="HN117">
        <f t="shared" si="48"/>
        <v>2056728943.9009922</v>
      </c>
      <c r="HO117">
        <f t="shared" si="48"/>
        <v>3835804169.1936908</v>
      </c>
      <c r="HP117">
        <f t="shared" si="48"/>
        <v>495439351.79493093</v>
      </c>
      <c r="HQ117">
        <f t="shared" si="48"/>
        <v>1412124737.033267</v>
      </c>
      <c r="HR117">
        <f t="shared" si="48"/>
        <v>1141104996.8665416</v>
      </c>
      <c r="HS117">
        <f t="shared" si="48"/>
        <v>1271603420.5470538</v>
      </c>
      <c r="HT117">
        <f t="shared" si="48"/>
        <v>6150883057.1015644</v>
      </c>
      <c r="HV117">
        <f t="shared" si="48"/>
        <v>26626478053.83316</v>
      </c>
      <c r="HW117">
        <f t="shared" si="48"/>
        <v>13967990335.207996</v>
      </c>
      <c r="HX117">
        <f t="shared" si="48"/>
        <v>5056524179.234086</v>
      </c>
      <c r="HY117">
        <f t="shared" si="48"/>
        <v>1857505359.4674892</v>
      </c>
      <c r="HZ117">
        <f t="shared" si="48"/>
        <v>12114004007.054379</v>
      </c>
      <c r="IA117">
        <f t="shared" si="48"/>
        <v>348684461.08153039</v>
      </c>
      <c r="IB117">
        <f t="shared" si="48"/>
        <v>1207549212.3636653</v>
      </c>
      <c r="IC117">
        <f t="shared" si="48"/>
        <v>7285420563.0240784</v>
      </c>
      <c r="ID117">
        <f t="shared" si="48"/>
        <v>16601737734.1061</v>
      </c>
      <c r="IE117">
        <f t="shared" si="48"/>
        <v>2056728943.9009922</v>
      </c>
      <c r="IF117">
        <f t="shared" si="48"/>
        <v>3835804169.1936908</v>
      </c>
      <c r="IG117">
        <f t="shared" si="48"/>
        <v>495439351.79493093</v>
      </c>
      <c r="IH117">
        <f t="shared" si="48"/>
        <v>1412124737.033267</v>
      </c>
      <c r="II117">
        <f t="shared" si="48"/>
        <v>1141104996.8665416</v>
      </c>
      <c r="IJ117">
        <f t="shared" si="48"/>
        <v>1271603420.5470538</v>
      </c>
      <c r="IK117">
        <f t="shared" si="48"/>
        <v>6150883057.1015644</v>
      </c>
      <c r="IM117">
        <f t="shared" si="48"/>
        <v>26626478053.83316</v>
      </c>
      <c r="IN117">
        <f t="shared" si="48"/>
        <v>13967990335.207996</v>
      </c>
      <c r="IO117">
        <f t="shared" si="48"/>
        <v>5056524179.234086</v>
      </c>
      <c r="IP117">
        <f t="shared" si="48"/>
        <v>1857505359.4674892</v>
      </c>
      <c r="IQ117">
        <f t="shared" si="48"/>
        <v>12114004007.054379</v>
      </c>
      <c r="IR117">
        <f t="shared" si="48"/>
        <v>348684461.08153039</v>
      </c>
      <c r="IS117">
        <f t="shared" si="48"/>
        <v>1207549212.3636653</v>
      </c>
      <c r="IT117">
        <f t="shared" si="48"/>
        <v>7285420563.0240784</v>
      </c>
      <c r="IU117">
        <f t="shared" si="48"/>
        <v>16601737734.1061</v>
      </c>
      <c r="IV117">
        <f t="shared" si="48"/>
        <v>2056728943.9009922</v>
      </c>
      <c r="IW117">
        <f t="shared" si="48"/>
        <v>3835804169.1936908</v>
      </c>
      <c r="IX117">
        <f t="shared" si="48"/>
        <v>495439351.79493093</v>
      </c>
      <c r="IY117">
        <f t="shared" si="48"/>
        <v>1412124737.033267</v>
      </c>
      <c r="IZ117">
        <f t="shared" si="48"/>
        <v>1141104996.8665416</v>
      </c>
      <c r="JA117">
        <f t="shared" ref="JA117" si="49">JA12+JA46</f>
        <v>1271603420.5470538</v>
      </c>
      <c r="JB117">
        <f t="shared" si="4"/>
        <v>6150883057.1015644</v>
      </c>
    </row>
    <row r="118" spans="4:262" x14ac:dyDescent="0.25">
      <c r="D118">
        <v>2030</v>
      </c>
      <c r="E118">
        <f t="shared" ref="E118:BP118" si="50">E13+E47</f>
        <v>23431973238.516098</v>
      </c>
      <c r="F118">
        <f t="shared" si="50"/>
        <v>11714200852.003618</v>
      </c>
      <c r="G118">
        <f t="shared" si="50"/>
        <v>3912988743.9177165</v>
      </c>
      <c r="H118">
        <f t="shared" si="50"/>
        <v>1260547039.1067653</v>
      </c>
      <c r="I118">
        <f t="shared" si="50"/>
        <v>11271677003.673233</v>
      </c>
      <c r="J118">
        <f t="shared" si="50"/>
        <v>294250539.38219863</v>
      </c>
      <c r="K118">
        <f t="shared" si="50"/>
        <v>1044110599.0727752</v>
      </c>
      <c r="L118">
        <f t="shared" si="50"/>
        <v>2724907620.1562099</v>
      </c>
      <c r="M118">
        <f t="shared" si="50"/>
        <v>14903783292.166595</v>
      </c>
      <c r="N118">
        <f t="shared" si="50"/>
        <v>1493862584.4400966</v>
      </c>
      <c r="O118">
        <f t="shared" si="50"/>
        <v>1562996990.1125906</v>
      </c>
      <c r="P118">
        <f t="shared" si="50"/>
        <v>350899323.31759882</v>
      </c>
      <c r="Q118">
        <f t="shared" si="50"/>
        <v>1218085776.7619596</v>
      </c>
      <c r="R118">
        <f t="shared" si="50"/>
        <v>283611561.94672281</v>
      </c>
      <c r="S118">
        <f t="shared" si="50"/>
        <v>555349221.9973824</v>
      </c>
      <c r="T118">
        <f t="shared" si="50"/>
        <v>3744529239.833756</v>
      </c>
      <c r="V118">
        <f t="shared" si="50"/>
        <v>23445627374.264038</v>
      </c>
      <c r="W118">
        <f t="shared" si="50"/>
        <v>11713890455.139473</v>
      </c>
      <c r="X118">
        <f t="shared" si="50"/>
        <v>3915560135.2115383</v>
      </c>
      <c r="Y118">
        <f t="shared" si="50"/>
        <v>1260909652.4230101</v>
      </c>
      <c r="Z118">
        <f t="shared" si="50"/>
        <v>11281374202.351942</v>
      </c>
      <c r="AA118">
        <f t="shared" si="50"/>
        <v>294232946.65632612</v>
      </c>
      <c r="AB118">
        <f t="shared" si="50"/>
        <v>1044625612.7070224</v>
      </c>
      <c r="AC118">
        <f t="shared" si="50"/>
        <v>2726188286.3336062</v>
      </c>
      <c r="AD118">
        <f t="shared" si="50"/>
        <v>14907241017.108938</v>
      </c>
      <c r="AE118">
        <f t="shared" si="50"/>
        <v>1494102583.377054</v>
      </c>
      <c r="AF118">
        <f t="shared" si="50"/>
        <v>1563501683.9388726</v>
      </c>
      <c r="AG118">
        <f t="shared" si="50"/>
        <v>351009368.65693474</v>
      </c>
      <c r="AH118">
        <f t="shared" si="50"/>
        <v>1217938729.692414</v>
      </c>
      <c r="AI118">
        <f t="shared" si="50"/>
        <v>283862585.14916748</v>
      </c>
      <c r="AJ118">
        <f t="shared" si="50"/>
        <v>555412414.18548584</v>
      </c>
      <c r="AK118">
        <f t="shared" si="50"/>
        <v>3746091994.9754276</v>
      </c>
      <c r="AM118">
        <f t="shared" si="50"/>
        <v>23459281510.011971</v>
      </c>
      <c r="AN118">
        <f t="shared" si="50"/>
        <v>11713580058.275331</v>
      </c>
      <c r="AO118">
        <f t="shared" si="50"/>
        <v>3918131526.5053601</v>
      </c>
      <c r="AP118">
        <f t="shared" si="50"/>
        <v>1261272265.7392547</v>
      </c>
      <c r="AQ118">
        <f t="shared" si="50"/>
        <v>11291071401.030649</v>
      </c>
      <c r="AR118">
        <f t="shared" si="50"/>
        <v>294215353.93045372</v>
      </c>
      <c r="AS118">
        <f t="shared" si="50"/>
        <v>1045140626.34127</v>
      </c>
      <c r="AT118">
        <f t="shared" si="50"/>
        <v>2727468952.5110002</v>
      </c>
      <c r="AU118">
        <f t="shared" si="50"/>
        <v>14910698742.051277</v>
      </c>
      <c r="AV118">
        <f t="shared" si="50"/>
        <v>1494342582.3140113</v>
      </c>
      <c r="AW118">
        <f t="shared" si="50"/>
        <v>1564006377.7651546</v>
      </c>
      <c r="AX118">
        <f t="shared" si="50"/>
        <v>351119413.99627066</v>
      </c>
      <c r="AY118">
        <f t="shared" si="50"/>
        <v>1217791682.6228688</v>
      </c>
      <c r="AZ118">
        <f t="shared" si="50"/>
        <v>284113608.35161239</v>
      </c>
      <c r="BA118">
        <f t="shared" si="50"/>
        <v>555475606.37358904</v>
      </c>
      <c r="BB118">
        <f t="shared" si="50"/>
        <v>3747654750.1171021</v>
      </c>
      <c r="BD118">
        <f t="shared" si="50"/>
        <v>23472935645.759911</v>
      </c>
      <c r="BE118">
        <f t="shared" si="50"/>
        <v>11713269661.411184</v>
      </c>
      <c r="BF118">
        <f t="shared" si="50"/>
        <v>3920702917.7991819</v>
      </c>
      <c r="BG118">
        <f t="shared" si="50"/>
        <v>1261634879.0554996</v>
      </c>
      <c r="BH118">
        <f t="shared" si="50"/>
        <v>11300768599.709356</v>
      </c>
      <c r="BI118">
        <f t="shared" si="50"/>
        <v>294197761.20458138</v>
      </c>
      <c r="BJ118">
        <f t="shared" si="50"/>
        <v>1045655639.9755172</v>
      </c>
      <c r="BK118">
        <f t="shared" si="50"/>
        <v>2728749618.6883945</v>
      </c>
      <c r="BL118">
        <f t="shared" si="50"/>
        <v>14914156466.99362</v>
      </c>
      <c r="BM118">
        <f t="shared" si="50"/>
        <v>1494582581.2509687</v>
      </c>
      <c r="BN118">
        <f t="shared" si="50"/>
        <v>1564511071.5914381</v>
      </c>
      <c r="BO118">
        <f t="shared" si="50"/>
        <v>351229459.33560658</v>
      </c>
      <c r="BP118">
        <f t="shared" si="50"/>
        <v>1217644635.553323</v>
      </c>
      <c r="BQ118">
        <f t="shared" ref="BQ118:EB118" si="51">BQ13+BQ47</f>
        <v>284364631.55405706</v>
      </c>
      <c r="BR118">
        <f t="shared" si="51"/>
        <v>555538798.56169248</v>
      </c>
      <c r="BS118">
        <f t="shared" si="51"/>
        <v>3749217505.2587738</v>
      </c>
      <c r="BU118">
        <f t="shared" si="51"/>
        <v>23486589781.507843</v>
      </c>
      <c r="BV118">
        <f t="shared" si="51"/>
        <v>11712959264.547041</v>
      </c>
      <c r="BW118">
        <f t="shared" si="51"/>
        <v>3923274309.0930042</v>
      </c>
      <c r="BX118">
        <f t="shared" si="51"/>
        <v>1261997492.3717444</v>
      </c>
      <c r="BY118">
        <f t="shared" si="51"/>
        <v>11310465798.388065</v>
      </c>
      <c r="BZ118">
        <f t="shared" si="51"/>
        <v>294180168.47870874</v>
      </c>
      <c r="CA118">
        <f t="shared" si="51"/>
        <v>1046170653.6097645</v>
      </c>
      <c r="CB118">
        <f t="shared" si="51"/>
        <v>2730030284.8657889</v>
      </c>
      <c r="CC118">
        <f t="shared" si="51"/>
        <v>14917614191.935963</v>
      </c>
      <c r="CD118">
        <f t="shared" si="51"/>
        <v>1494822580.1879261</v>
      </c>
      <c r="CE118">
        <f t="shared" si="51"/>
        <v>1565015765.4177198</v>
      </c>
      <c r="CF118">
        <f t="shared" si="51"/>
        <v>351339504.67494249</v>
      </c>
      <c r="CG118">
        <f t="shared" si="51"/>
        <v>1217497588.483778</v>
      </c>
      <c r="CH118">
        <f t="shared" si="51"/>
        <v>284615654.75650197</v>
      </c>
      <c r="CI118">
        <f t="shared" si="51"/>
        <v>555601990.74979603</v>
      </c>
      <c r="CJ118">
        <f t="shared" si="51"/>
        <v>3750780260.4004455</v>
      </c>
      <c r="CM118">
        <f t="shared" si="51"/>
        <v>3444</v>
      </c>
      <c r="CN118">
        <f t="shared" si="51"/>
        <v>26557002818.447517</v>
      </c>
      <c r="CO118">
        <f t="shared" si="51"/>
        <v>14687670370.119032</v>
      </c>
      <c r="CP118">
        <f t="shared" si="51"/>
        <v>4872785833.8827524</v>
      </c>
      <c r="CQ118">
        <f t="shared" si="51"/>
        <v>1332407988.8389113</v>
      </c>
      <c r="CR118">
        <f t="shared" si="51"/>
        <v>12399490004.823502</v>
      </c>
      <c r="CS118">
        <f t="shared" si="51"/>
        <v>355182862.38416344</v>
      </c>
      <c r="CT118">
        <f t="shared" si="51"/>
        <v>1307094577.141921</v>
      </c>
      <c r="CU118">
        <f t="shared" si="51"/>
        <v>3676927679.1734262</v>
      </c>
      <c r="CV118">
        <f t="shared" si="51"/>
        <v>10735152387.457432</v>
      </c>
      <c r="CW118">
        <f t="shared" si="51"/>
        <v>1929235632.6413155</v>
      </c>
      <c r="CX118">
        <f t="shared" si="51"/>
        <v>2465373433.5307784</v>
      </c>
      <c r="CY118">
        <f t="shared" si="51"/>
        <v>458924571.97655481</v>
      </c>
      <c r="CZ118">
        <f t="shared" si="51"/>
        <v>1692039390.7835577</v>
      </c>
      <c r="DA118">
        <f t="shared" si="51"/>
        <v>972339879.27731085</v>
      </c>
      <c r="DB118">
        <f t="shared" si="51"/>
        <v>804473343.43629587</v>
      </c>
      <c r="DC118">
        <f t="shared" si="51"/>
        <v>4870541564.469779</v>
      </c>
      <c r="DE118">
        <f t="shared" si="51"/>
        <v>26573947195.064018</v>
      </c>
      <c r="DF118">
        <f t="shared" si="51"/>
        <v>14687586274.358948</v>
      </c>
      <c r="DG118">
        <f t="shared" si="51"/>
        <v>4875664293.5356436</v>
      </c>
      <c r="DH118">
        <f t="shared" si="51"/>
        <v>1332596503.0759995</v>
      </c>
      <c r="DI118">
        <f t="shared" si="51"/>
        <v>12410957142.621143</v>
      </c>
      <c r="DJ118">
        <f t="shared" si="51"/>
        <v>355152054.06001133</v>
      </c>
      <c r="DK118">
        <f t="shared" si="51"/>
        <v>1307658955.0575619</v>
      </c>
      <c r="DL118">
        <f t="shared" si="51"/>
        <v>3678143970.9733238</v>
      </c>
      <c r="DM118">
        <f t="shared" si="51"/>
        <v>10737492806.977617</v>
      </c>
      <c r="DN118">
        <f t="shared" si="51"/>
        <v>1929443955.0459838</v>
      </c>
      <c r="DO118">
        <f t="shared" si="51"/>
        <v>2466094968.1859608</v>
      </c>
      <c r="DP118">
        <f t="shared" si="51"/>
        <v>459084574.32256627</v>
      </c>
      <c r="DQ118">
        <f t="shared" si="51"/>
        <v>1691794514.9470217</v>
      </c>
      <c r="DR118">
        <f t="shared" si="51"/>
        <v>973358351.02292955</v>
      </c>
      <c r="DS118">
        <f t="shared" si="51"/>
        <v>804516798.8595742</v>
      </c>
      <c r="DT118">
        <f t="shared" si="51"/>
        <v>4872529439.6391163</v>
      </c>
      <c r="DV118">
        <f t="shared" si="51"/>
        <v>26590891571.680515</v>
      </c>
      <c r="DW118">
        <f t="shared" si="51"/>
        <v>14687502178.598869</v>
      </c>
      <c r="DX118">
        <f t="shared" si="51"/>
        <v>4878542753.1885347</v>
      </c>
      <c r="DY118">
        <f t="shared" si="51"/>
        <v>1332785017.3130877</v>
      </c>
      <c r="DZ118">
        <f t="shared" si="51"/>
        <v>12422424280.418787</v>
      </c>
      <c r="EA118">
        <f t="shared" si="51"/>
        <v>355121245.73585927</v>
      </c>
      <c r="EB118">
        <f t="shared" si="51"/>
        <v>1308223332.9732029</v>
      </c>
      <c r="EC118">
        <f t="shared" ref="EC118:GN118" si="52">EC13+EC47</f>
        <v>3679360262.7732215</v>
      </c>
      <c r="ED118">
        <f t="shared" si="52"/>
        <v>10739833226.497801</v>
      </c>
      <c r="EE118">
        <f t="shared" si="52"/>
        <v>1929652277.4506519</v>
      </c>
      <c r="EF118">
        <f t="shared" si="52"/>
        <v>2466816502.841145</v>
      </c>
      <c r="EG118">
        <f t="shared" si="52"/>
        <v>459244576.66857761</v>
      </c>
      <c r="EH118">
        <f t="shared" si="52"/>
        <v>1691549639.1104863</v>
      </c>
      <c r="EI118">
        <f t="shared" si="52"/>
        <v>974376822.7685467</v>
      </c>
      <c r="EJ118">
        <f t="shared" si="52"/>
        <v>804560254.28285229</v>
      </c>
      <c r="EK118">
        <f t="shared" si="52"/>
        <v>4874517314.8084536</v>
      </c>
      <c r="EM118">
        <f t="shared" si="52"/>
        <v>26607835948.297016</v>
      </c>
      <c r="EN118">
        <f t="shared" si="52"/>
        <v>14687418082.838785</v>
      </c>
      <c r="EO118">
        <f t="shared" si="52"/>
        <v>4881421212.8414259</v>
      </c>
      <c r="EP118">
        <f t="shared" si="52"/>
        <v>1332973531.5501759</v>
      </c>
      <c r="EQ118">
        <f t="shared" si="52"/>
        <v>12433891418.216429</v>
      </c>
      <c r="ER118">
        <f t="shared" si="52"/>
        <v>355090437.4117071</v>
      </c>
      <c r="ES118">
        <f t="shared" si="52"/>
        <v>1308787710.8888438</v>
      </c>
      <c r="ET118">
        <f t="shared" si="52"/>
        <v>3680576554.5731163</v>
      </c>
      <c r="EU118">
        <f t="shared" si="52"/>
        <v>10742173646.017984</v>
      </c>
      <c r="EV118">
        <f t="shared" si="52"/>
        <v>1929860599.8553202</v>
      </c>
      <c r="EW118">
        <f t="shared" si="52"/>
        <v>2467538037.4963274</v>
      </c>
      <c r="EX118">
        <f t="shared" si="52"/>
        <v>459404579.01458883</v>
      </c>
      <c r="EY118">
        <f t="shared" si="52"/>
        <v>1691304763.2739506</v>
      </c>
      <c r="EZ118">
        <f t="shared" si="52"/>
        <v>975395294.51416349</v>
      </c>
      <c r="FA118">
        <f t="shared" si="52"/>
        <v>804603709.70613039</v>
      </c>
      <c r="FB118">
        <f t="shared" si="52"/>
        <v>4876505189.9777918</v>
      </c>
      <c r="FD118">
        <f t="shared" si="52"/>
        <v>26624780324.913517</v>
      </c>
      <c r="FE118">
        <f t="shared" si="52"/>
        <v>14687333987.078705</v>
      </c>
      <c r="FF118">
        <f t="shared" si="52"/>
        <v>4884299672.4943199</v>
      </c>
      <c r="FG118">
        <f t="shared" si="52"/>
        <v>1333162045.7872639</v>
      </c>
      <c r="FH118">
        <f t="shared" si="52"/>
        <v>12445358556.014074</v>
      </c>
      <c r="FI118">
        <f t="shared" si="52"/>
        <v>355059629.08755511</v>
      </c>
      <c r="FJ118">
        <f t="shared" si="52"/>
        <v>1309352088.8044846</v>
      </c>
      <c r="FK118">
        <f t="shared" si="52"/>
        <v>3681792846.373014</v>
      </c>
      <c r="FL118">
        <f t="shared" si="52"/>
        <v>10744514065.53817</v>
      </c>
      <c r="FM118">
        <f t="shared" si="52"/>
        <v>1930068922.2599883</v>
      </c>
      <c r="FN118">
        <f t="shared" si="52"/>
        <v>2468259572.1515093</v>
      </c>
      <c r="FO118">
        <f t="shared" si="52"/>
        <v>459564581.36060023</v>
      </c>
      <c r="FP118">
        <f t="shared" si="52"/>
        <v>1691059887.4374146</v>
      </c>
      <c r="FQ118">
        <f t="shared" si="52"/>
        <v>976413766.25978065</v>
      </c>
      <c r="FR118">
        <f t="shared" si="52"/>
        <v>804647165.12940848</v>
      </c>
      <c r="FS118">
        <f t="shared" si="52"/>
        <v>4878493065.1471262</v>
      </c>
      <c r="FV118">
        <f t="shared" si="52"/>
        <v>3444</v>
      </c>
      <c r="FW118">
        <f t="shared" si="52"/>
        <v>28175192930.884254</v>
      </c>
      <c r="FX118">
        <f t="shared" si="52"/>
        <v>13986393237.589117</v>
      </c>
      <c r="FY118">
        <f t="shared" si="52"/>
        <v>5106344041.5388994</v>
      </c>
      <c r="FZ118">
        <f t="shared" si="52"/>
        <v>1989937213.4536159</v>
      </c>
      <c r="GA118">
        <f t="shared" si="52"/>
        <v>12313696803.196926</v>
      </c>
      <c r="GB118">
        <f t="shared" si="52"/>
        <v>370834382.4953115</v>
      </c>
      <c r="GC118">
        <f t="shared" si="52"/>
        <v>1223285494.6832285</v>
      </c>
      <c r="GD118">
        <f t="shared" si="52"/>
        <v>7918332873.661396</v>
      </c>
      <c r="GE118">
        <f t="shared" si="52"/>
        <v>18656842582.669182</v>
      </c>
      <c r="GF118">
        <f t="shared" si="52"/>
        <v>2285330685.2740054</v>
      </c>
      <c r="GG118">
        <f t="shared" si="52"/>
        <v>4476539782.0712719</v>
      </c>
      <c r="GH118">
        <f t="shared" si="52"/>
        <v>530262529.85870117</v>
      </c>
      <c r="GI118">
        <f t="shared" si="52"/>
        <v>1464182115.7965679</v>
      </c>
      <c r="GJ118">
        <f t="shared" si="52"/>
        <v>1312026031.7838588</v>
      </c>
      <c r="GK118">
        <f t="shared" si="52"/>
        <v>1320454197.0969019</v>
      </c>
      <c r="GL118">
        <f t="shared" si="52"/>
        <v>6701132486.3438168</v>
      </c>
      <c r="GN118">
        <f t="shared" si="52"/>
        <v>28190281362.172554</v>
      </c>
      <c r="GO118">
        <f t="shared" ref="GO118:IZ118" si="53">GO13+GO47</f>
        <v>13986835835.292864</v>
      </c>
      <c r="GP118">
        <f t="shared" si="53"/>
        <v>5109276376.5602255</v>
      </c>
      <c r="GQ118">
        <f t="shared" si="53"/>
        <v>1990635997.8476496</v>
      </c>
      <c r="GR118">
        <f t="shared" si="53"/>
        <v>12321313488.081669</v>
      </c>
      <c r="GS118">
        <f t="shared" si="53"/>
        <v>370942509.68295521</v>
      </c>
      <c r="GT118">
        <f t="shared" si="53"/>
        <v>1223892070.4843237</v>
      </c>
      <c r="GU118">
        <f t="shared" si="53"/>
        <v>7923130167.0397491</v>
      </c>
      <c r="GV118">
        <f t="shared" si="53"/>
        <v>18665864956.23428</v>
      </c>
      <c r="GW118">
        <f t="shared" si="53"/>
        <v>2286459797.7201424</v>
      </c>
      <c r="GX118">
        <f t="shared" si="53"/>
        <v>4478927123.1487408</v>
      </c>
      <c r="GY118">
        <f t="shared" si="53"/>
        <v>530571292.73592257</v>
      </c>
      <c r="GZ118">
        <f t="shared" si="53"/>
        <v>1464574735.6095767</v>
      </c>
      <c r="HA118">
        <f t="shared" si="53"/>
        <v>1313386856.2806175</v>
      </c>
      <c r="HB118">
        <f t="shared" si="53"/>
        <v>1320916222.0810916</v>
      </c>
      <c r="HC118">
        <f t="shared" si="53"/>
        <v>6704806612.6379423</v>
      </c>
      <c r="HE118">
        <f t="shared" si="53"/>
        <v>28205369793.460861</v>
      </c>
      <c r="HF118">
        <f t="shared" si="53"/>
        <v>13987278432.996613</v>
      </c>
      <c r="HG118">
        <f t="shared" si="53"/>
        <v>5112208711.5815516</v>
      </c>
      <c r="HH118">
        <f t="shared" si="53"/>
        <v>1991334782.2416823</v>
      </c>
      <c r="HI118">
        <f t="shared" si="53"/>
        <v>12328930172.966415</v>
      </c>
      <c r="HJ118">
        <f t="shared" si="53"/>
        <v>371050636.87059903</v>
      </c>
      <c r="HK118">
        <f t="shared" si="53"/>
        <v>1224498646.2854192</v>
      </c>
      <c r="HL118">
        <f t="shared" si="53"/>
        <v>7927927460.4181032</v>
      </c>
      <c r="HM118">
        <f t="shared" si="53"/>
        <v>18674887329.799374</v>
      </c>
      <c r="HN118">
        <f t="shared" si="53"/>
        <v>2287588910.1662788</v>
      </c>
      <c r="HO118">
        <f t="shared" si="53"/>
        <v>4481314464.2262096</v>
      </c>
      <c r="HP118">
        <f t="shared" si="53"/>
        <v>530880055.61314416</v>
      </c>
      <c r="HQ118">
        <f t="shared" si="53"/>
        <v>1464967355.4225857</v>
      </c>
      <c r="HR118">
        <f t="shared" si="53"/>
        <v>1314747680.777375</v>
      </c>
      <c r="HS118">
        <f t="shared" si="53"/>
        <v>1321378247.0652812</v>
      </c>
      <c r="HT118">
        <f t="shared" si="53"/>
        <v>6708480738.9320669</v>
      </c>
      <c r="HV118">
        <f t="shared" si="53"/>
        <v>28220458224.749172</v>
      </c>
      <c r="HW118">
        <f t="shared" si="53"/>
        <v>13987721030.700357</v>
      </c>
      <c r="HX118">
        <f t="shared" si="53"/>
        <v>5115141046.6028786</v>
      </c>
      <c r="HY118">
        <f t="shared" si="53"/>
        <v>1992033566.6357152</v>
      </c>
      <c r="HZ118">
        <f t="shared" si="53"/>
        <v>12336546857.85116</v>
      </c>
      <c r="IA118">
        <f t="shared" si="53"/>
        <v>371158764.05824292</v>
      </c>
      <c r="IB118">
        <f t="shared" si="53"/>
        <v>1225105222.0865145</v>
      </c>
      <c r="IC118">
        <f t="shared" si="53"/>
        <v>7932724753.7964582</v>
      </c>
      <c r="ID118">
        <f t="shared" si="53"/>
        <v>18683909703.364471</v>
      </c>
      <c r="IE118">
        <f t="shared" si="53"/>
        <v>2288718022.6124158</v>
      </c>
      <c r="IF118">
        <f t="shared" si="53"/>
        <v>4483701805.3036795</v>
      </c>
      <c r="IG118">
        <f t="shared" si="53"/>
        <v>531188818.49036574</v>
      </c>
      <c r="IH118">
        <f t="shared" si="53"/>
        <v>1465359975.2355945</v>
      </c>
      <c r="II118">
        <f t="shared" si="53"/>
        <v>1316108505.2741325</v>
      </c>
      <c r="IJ118">
        <f t="shared" si="53"/>
        <v>1321840272.0494707</v>
      </c>
      <c r="IK118">
        <f t="shared" si="53"/>
        <v>6712154865.2261925</v>
      </c>
      <c r="IM118">
        <f t="shared" si="53"/>
        <v>28235546656.037476</v>
      </c>
      <c r="IN118">
        <f t="shared" si="53"/>
        <v>13988163628.404106</v>
      </c>
      <c r="IO118">
        <f t="shared" si="53"/>
        <v>5118073381.6242056</v>
      </c>
      <c r="IP118">
        <f t="shared" si="53"/>
        <v>1992732351.0297477</v>
      </c>
      <c r="IQ118">
        <f t="shared" si="53"/>
        <v>12344163542.735905</v>
      </c>
      <c r="IR118">
        <f t="shared" si="53"/>
        <v>371266891.24588674</v>
      </c>
      <c r="IS118">
        <f t="shared" si="53"/>
        <v>1225711797.8876097</v>
      </c>
      <c r="IT118">
        <f t="shared" si="53"/>
        <v>7937522047.1748123</v>
      </c>
      <c r="IU118">
        <f t="shared" si="53"/>
        <v>18692932076.929573</v>
      </c>
      <c r="IV118">
        <f t="shared" si="53"/>
        <v>2289847135.0585527</v>
      </c>
      <c r="IW118">
        <f t="shared" si="53"/>
        <v>4486089146.3811483</v>
      </c>
      <c r="IX118">
        <f t="shared" si="53"/>
        <v>531497581.36758733</v>
      </c>
      <c r="IY118">
        <f t="shared" si="53"/>
        <v>1465752595.0486033</v>
      </c>
      <c r="IZ118">
        <f t="shared" si="53"/>
        <v>1317469329.77089</v>
      </c>
      <c r="JA118">
        <f t="shared" ref="JA118" si="54">JA13+JA47</f>
        <v>1322302297.0336604</v>
      </c>
      <c r="JB118">
        <f t="shared" si="4"/>
        <v>6715828991.5203161</v>
      </c>
    </row>
    <row r="119" spans="4:262" x14ac:dyDescent="0.25">
      <c r="D119">
        <v>2031</v>
      </c>
      <c r="E119">
        <f t="shared" ref="E119:BP119" si="55">E14+E48</f>
        <v>25327851113.853909</v>
      </c>
      <c r="F119">
        <f t="shared" si="55"/>
        <v>12225012182.88839</v>
      </c>
      <c r="G119">
        <f t="shared" si="55"/>
        <v>4125828030.8895955</v>
      </c>
      <c r="H119">
        <f t="shared" si="55"/>
        <v>1419012946.853359</v>
      </c>
      <c r="I119">
        <f t="shared" si="55"/>
        <v>12595052425.07114</v>
      </c>
      <c r="J119">
        <f t="shared" si="55"/>
        <v>354221542.89308929</v>
      </c>
      <c r="K119">
        <f t="shared" si="55"/>
        <v>1112733636.8647232</v>
      </c>
      <c r="L119">
        <f t="shared" si="55"/>
        <v>3003480603.3057332</v>
      </c>
      <c r="M119">
        <f t="shared" si="55"/>
        <v>16458753341.144928</v>
      </c>
      <c r="N119">
        <f t="shared" si="55"/>
        <v>1745765126.4635975</v>
      </c>
      <c r="O119">
        <f t="shared" si="55"/>
        <v>1866315328.0438139</v>
      </c>
      <c r="P119">
        <f t="shared" si="55"/>
        <v>391284811.00176024</v>
      </c>
      <c r="Q119">
        <f t="shared" si="55"/>
        <v>1358399573.6862221</v>
      </c>
      <c r="R119">
        <f t="shared" si="55"/>
        <v>388422249.68775976</v>
      </c>
      <c r="S119">
        <f t="shared" si="55"/>
        <v>652684688.38709247</v>
      </c>
      <c r="T119">
        <f t="shared" si="55"/>
        <v>4137737854.1169395</v>
      </c>
      <c r="V119">
        <f t="shared" si="55"/>
        <v>25333939905.857128</v>
      </c>
      <c r="W119">
        <f t="shared" si="55"/>
        <v>12213766493.161362</v>
      </c>
      <c r="X119">
        <f t="shared" si="55"/>
        <v>4127869083.7901273</v>
      </c>
      <c r="Y119">
        <f t="shared" si="55"/>
        <v>1418462918.6756756</v>
      </c>
      <c r="Z119">
        <f t="shared" si="55"/>
        <v>12604356987.6551</v>
      </c>
      <c r="AA119">
        <f t="shared" si="55"/>
        <v>353829127.25000316</v>
      </c>
      <c r="AB119">
        <f t="shared" si="55"/>
        <v>1112792069.519089</v>
      </c>
      <c r="AC119">
        <f t="shared" si="55"/>
        <v>3003452453.2411699</v>
      </c>
      <c r="AD119">
        <f t="shared" si="55"/>
        <v>16450596114.476774</v>
      </c>
      <c r="AE119">
        <f t="shared" si="55"/>
        <v>1744615316.6496003</v>
      </c>
      <c r="AF119">
        <f t="shared" si="55"/>
        <v>1865592675.9846973</v>
      </c>
      <c r="AG119">
        <f t="shared" si="55"/>
        <v>391164768.51277995</v>
      </c>
      <c r="AH119">
        <f t="shared" si="55"/>
        <v>1356787632.3367879</v>
      </c>
      <c r="AI119">
        <f t="shared" si="55"/>
        <v>388650895.25307572</v>
      </c>
      <c r="AJ119">
        <f t="shared" si="55"/>
        <v>652180390.55987084</v>
      </c>
      <c r="AK119">
        <f t="shared" si="55"/>
        <v>4137261836.7983246</v>
      </c>
      <c r="AM119">
        <f t="shared" si="55"/>
        <v>25340028697.860348</v>
      </c>
      <c r="AN119">
        <f t="shared" si="55"/>
        <v>12202520803.43433</v>
      </c>
      <c r="AO119">
        <f t="shared" si="55"/>
        <v>4129910136.690661</v>
      </c>
      <c r="AP119">
        <f t="shared" si="55"/>
        <v>1417912890.4979913</v>
      </c>
      <c r="AQ119">
        <f t="shared" si="55"/>
        <v>12613661550.239065</v>
      </c>
      <c r="AR119">
        <f t="shared" si="55"/>
        <v>353436711.60691714</v>
      </c>
      <c r="AS119">
        <f t="shared" si="55"/>
        <v>1112850502.1734548</v>
      </c>
      <c r="AT119">
        <f t="shared" si="55"/>
        <v>3003424303.1766043</v>
      </c>
      <c r="AU119">
        <f t="shared" si="55"/>
        <v>16442438887.80862</v>
      </c>
      <c r="AV119">
        <f t="shared" si="55"/>
        <v>1743465506.835602</v>
      </c>
      <c r="AW119">
        <f t="shared" si="55"/>
        <v>1864870023.9255779</v>
      </c>
      <c r="AX119">
        <f t="shared" si="55"/>
        <v>391044726.0237999</v>
      </c>
      <c r="AY119">
        <f t="shared" si="55"/>
        <v>1355175690.987354</v>
      </c>
      <c r="AZ119">
        <f t="shared" si="55"/>
        <v>388879540.81839222</v>
      </c>
      <c r="BA119">
        <f t="shared" si="55"/>
        <v>651676092.73264897</v>
      </c>
      <c r="BB119">
        <f t="shared" si="55"/>
        <v>4136785819.4797111</v>
      </c>
      <c r="BD119">
        <f t="shared" si="55"/>
        <v>25346117489.863571</v>
      </c>
      <c r="BE119">
        <f t="shared" si="55"/>
        <v>12191275113.707298</v>
      </c>
      <c r="BF119">
        <f t="shared" si="55"/>
        <v>4131951189.5911927</v>
      </c>
      <c r="BG119">
        <f t="shared" si="55"/>
        <v>1417362862.3203077</v>
      </c>
      <c r="BH119">
        <f t="shared" si="55"/>
        <v>12622966112.823029</v>
      </c>
      <c r="BI119">
        <f t="shared" si="55"/>
        <v>353044295.96383119</v>
      </c>
      <c r="BJ119">
        <f t="shared" si="55"/>
        <v>1112908934.8278203</v>
      </c>
      <c r="BK119">
        <f t="shared" si="55"/>
        <v>3003396153.11204</v>
      </c>
      <c r="BL119">
        <f t="shared" si="55"/>
        <v>16434281661.140461</v>
      </c>
      <c r="BM119">
        <f t="shared" si="55"/>
        <v>1742315697.0216038</v>
      </c>
      <c r="BN119">
        <f t="shared" si="55"/>
        <v>1864147371.8664627</v>
      </c>
      <c r="BO119">
        <f t="shared" si="55"/>
        <v>390924683.53481954</v>
      </c>
      <c r="BP119">
        <f t="shared" si="55"/>
        <v>1353563749.6379199</v>
      </c>
      <c r="BQ119">
        <f t="shared" ref="BQ119:EB119" si="56">BQ14+BQ48</f>
        <v>389108186.38370848</v>
      </c>
      <c r="BR119">
        <f t="shared" si="56"/>
        <v>651171794.90542758</v>
      </c>
      <c r="BS119">
        <f t="shared" si="56"/>
        <v>4136309802.1610961</v>
      </c>
      <c r="BU119">
        <f t="shared" si="56"/>
        <v>25352206281.866791</v>
      </c>
      <c r="BV119">
        <f t="shared" si="56"/>
        <v>12180029423.980268</v>
      </c>
      <c r="BW119">
        <f t="shared" si="56"/>
        <v>4133992242.4917254</v>
      </c>
      <c r="BX119">
        <f t="shared" si="56"/>
        <v>1416812834.1426241</v>
      </c>
      <c r="BY119">
        <f t="shared" si="56"/>
        <v>12632270675.40699</v>
      </c>
      <c r="BZ119">
        <f t="shared" si="56"/>
        <v>352651880.32074469</v>
      </c>
      <c r="CA119">
        <f t="shared" si="56"/>
        <v>1112967367.4821858</v>
      </c>
      <c r="CB119">
        <f t="shared" si="56"/>
        <v>3003368003.0474739</v>
      </c>
      <c r="CC119">
        <f t="shared" si="56"/>
        <v>16426124434.472305</v>
      </c>
      <c r="CD119">
        <f t="shared" si="56"/>
        <v>1741165887.2076058</v>
      </c>
      <c r="CE119">
        <f t="shared" si="56"/>
        <v>1863424719.8073428</v>
      </c>
      <c r="CF119">
        <f t="shared" si="56"/>
        <v>390804641.04583955</v>
      </c>
      <c r="CG119">
        <f t="shared" si="56"/>
        <v>1351951808.288486</v>
      </c>
      <c r="CH119">
        <f t="shared" si="56"/>
        <v>389336831.94902468</v>
      </c>
      <c r="CI119">
        <f t="shared" si="56"/>
        <v>650667497.07820618</v>
      </c>
      <c r="CJ119">
        <f t="shared" si="56"/>
        <v>4135833784.8424807</v>
      </c>
      <c r="CM119">
        <f t="shared" si="56"/>
        <v>5542.7</v>
      </c>
      <c r="CN119">
        <f t="shared" si="56"/>
        <v>28539021737.76218</v>
      </c>
      <c r="CO119">
        <f t="shared" si="56"/>
        <v>15218463666.958015</v>
      </c>
      <c r="CP119">
        <f t="shared" si="56"/>
        <v>5108173389.751379</v>
      </c>
      <c r="CQ119">
        <f t="shared" si="56"/>
        <v>1470101690.3396025</v>
      </c>
      <c r="CR119">
        <f t="shared" si="56"/>
        <v>13550166505.930859</v>
      </c>
      <c r="CS119">
        <f t="shared" si="56"/>
        <v>449409112.44636124</v>
      </c>
      <c r="CT119">
        <f t="shared" si="56"/>
        <v>1382350264.9672747</v>
      </c>
      <c r="CU119">
        <f t="shared" si="56"/>
        <v>4070358009.1912374</v>
      </c>
      <c r="CV119">
        <f t="shared" si="56"/>
        <v>12718012888.299393</v>
      </c>
      <c r="CW119">
        <f t="shared" si="56"/>
        <v>2246326989.1510935</v>
      </c>
      <c r="CX119">
        <f t="shared" si="56"/>
        <v>3240522853.0391164</v>
      </c>
      <c r="CY119">
        <f t="shared" si="56"/>
        <v>509219830.32462847</v>
      </c>
      <c r="CZ119">
        <f t="shared" si="56"/>
        <v>1853987276.6470106</v>
      </c>
      <c r="DA119">
        <f t="shared" si="56"/>
        <v>1434974304.1379077</v>
      </c>
      <c r="DB119">
        <f t="shared" si="56"/>
        <v>979171314.59803963</v>
      </c>
      <c r="DC119">
        <f t="shared" si="56"/>
        <v>5340410978.3495407</v>
      </c>
      <c r="DE119">
        <f t="shared" si="56"/>
        <v>28547871421.023289</v>
      </c>
      <c r="DF119">
        <f t="shared" si="56"/>
        <v>15203606102.977468</v>
      </c>
      <c r="DG119">
        <f t="shared" si="56"/>
        <v>5110189001.3805981</v>
      </c>
      <c r="DH119">
        <f t="shared" si="56"/>
        <v>1468920412.5308547</v>
      </c>
      <c r="DI119">
        <f t="shared" si="56"/>
        <v>13560883465.750137</v>
      </c>
      <c r="DJ119">
        <f t="shared" si="56"/>
        <v>448805741.51732349</v>
      </c>
      <c r="DK119">
        <f t="shared" si="56"/>
        <v>1382250144.2373066</v>
      </c>
      <c r="DL119">
        <f t="shared" si="56"/>
        <v>4068687008.322515</v>
      </c>
      <c r="DM119">
        <f t="shared" si="56"/>
        <v>12710275703.485312</v>
      </c>
      <c r="DN119">
        <f t="shared" si="56"/>
        <v>2244255859.796948</v>
      </c>
      <c r="DO119">
        <f t="shared" si="56"/>
        <v>3238366368.4809232</v>
      </c>
      <c r="DP119">
        <f t="shared" si="56"/>
        <v>509048947.90204251</v>
      </c>
      <c r="DQ119">
        <f t="shared" si="56"/>
        <v>1851452645.0009978</v>
      </c>
      <c r="DR119">
        <f t="shared" si="56"/>
        <v>1436192844.8925266</v>
      </c>
      <c r="DS119">
        <f t="shared" si="56"/>
        <v>978131407.00407946</v>
      </c>
      <c r="DT119">
        <f t="shared" si="56"/>
        <v>5339218515.7055397</v>
      </c>
      <c r="DV119">
        <f t="shared" si="56"/>
        <v>28556721104.284393</v>
      </c>
      <c r="DW119">
        <f t="shared" si="56"/>
        <v>15188748538.996925</v>
      </c>
      <c r="DX119">
        <f t="shared" si="56"/>
        <v>5112204613.0098171</v>
      </c>
      <c r="DY119">
        <f t="shared" si="56"/>
        <v>1467739134.7221067</v>
      </c>
      <c r="DZ119">
        <f t="shared" si="56"/>
        <v>13571600425.569416</v>
      </c>
      <c r="EA119">
        <f t="shared" si="56"/>
        <v>448202370.5882858</v>
      </c>
      <c r="EB119">
        <f t="shared" si="56"/>
        <v>1382150023.507338</v>
      </c>
      <c r="EC119">
        <f t="shared" ref="EC119:GN119" si="57">EC14+EC48</f>
        <v>4067016007.453795</v>
      </c>
      <c r="ED119">
        <f t="shared" si="57"/>
        <v>12702538518.67123</v>
      </c>
      <c r="EE119">
        <f t="shared" si="57"/>
        <v>2242184730.4428058</v>
      </c>
      <c r="EF119">
        <f t="shared" si="57"/>
        <v>3236209883.9227314</v>
      </c>
      <c r="EG119">
        <f t="shared" si="57"/>
        <v>508878065.47945648</v>
      </c>
      <c r="EH119">
        <f t="shared" si="57"/>
        <v>1848918013.354985</v>
      </c>
      <c r="EI119">
        <f t="shared" si="57"/>
        <v>1437411385.6471419</v>
      </c>
      <c r="EJ119">
        <f t="shared" si="57"/>
        <v>977091499.41011882</v>
      </c>
      <c r="EK119">
        <f t="shared" si="57"/>
        <v>5338026053.0615406</v>
      </c>
      <c r="EM119">
        <f t="shared" si="57"/>
        <v>28565570787.545506</v>
      </c>
      <c r="EN119">
        <f t="shared" si="57"/>
        <v>15173890975.016375</v>
      </c>
      <c r="EO119">
        <f t="shared" si="57"/>
        <v>5114220224.6390371</v>
      </c>
      <c r="EP119">
        <f t="shared" si="57"/>
        <v>1466557856.9133587</v>
      </c>
      <c r="EQ119">
        <f t="shared" si="57"/>
        <v>13582317385.388697</v>
      </c>
      <c r="ER119">
        <f t="shared" si="57"/>
        <v>447598999.65924799</v>
      </c>
      <c r="ES119">
        <f t="shared" si="57"/>
        <v>1382049902.7773697</v>
      </c>
      <c r="ET119">
        <f t="shared" si="57"/>
        <v>4065345006.5850697</v>
      </c>
      <c r="EU119">
        <f t="shared" si="57"/>
        <v>12694801333.857149</v>
      </c>
      <c r="EV119">
        <f t="shared" si="57"/>
        <v>2240113601.0886602</v>
      </c>
      <c r="EW119">
        <f t="shared" si="57"/>
        <v>3234053399.3645382</v>
      </c>
      <c r="EX119">
        <f t="shared" si="57"/>
        <v>508707183.05687028</v>
      </c>
      <c r="EY119">
        <f t="shared" si="57"/>
        <v>1846383381.7089727</v>
      </c>
      <c r="EZ119">
        <f t="shared" si="57"/>
        <v>1438629926.4017568</v>
      </c>
      <c r="FA119">
        <f t="shared" si="57"/>
        <v>976051591.81615853</v>
      </c>
      <c r="FB119">
        <f t="shared" si="57"/>
        <v>5336833590.4175406</v>
      </c>
      <c r="FD119">
        <f t="shared" si="57"/>
        <v>28574420470.806606</v>
      </c>
      <c r="FE119">
        <f t="shared" si="57"/>
        <v>15159033411.035831</v>
      </c>
      <c r="FF119">
        <f t="shared" si="57"/>
        <v>5116235836.26826</v>
      </c>
      <c r="FG119">
        <f t="shared" si="57"/>
        <v>1465376579.1046107</v>
      </c>
      <c r="FH119">
        <f t="shared" si="57"/>
        <v>13593034345.207979</v>
      </c>
      <c r="FI119">
        <f t="shared" si="57"/>
        <v>446995628.73021036</v>
      </c>
      <c r="FJ119">
        <f t="shared" si="57"/>
        <v>1381949782.0474014</v>
      </c>
      <c r="FK119">
        <f t="shared" si="57"/>
        <v>4063674005.7163496</v>
      </c>
      <c r="FL119">
        <f t="shared" si="57"/>
        <v>12687064149.04307</v>
      </c>
      <c r="FM119">
        <f t="shared" si="57"/>
        <v>2238042471.7345157</v>
      </c>
      <c r="FN119">
        <f t="shared" si="57"/>
        <v>3231896914.8063469</v>
      </c>
      <c r="FO119">
        <f t="shared" si="57"/>
        <v>508536300.63428432</v>
      </c>
      <c r="FP119">
        <f t="shared" si="57"/>
        <v>1843848750.0629599</v>
      </c>
      <c r="FQ119">
        <f t="shared" si="57"/>
        <v>1439848467.1563725</v>
      </c>
      <c r="FR119">
        <f t="shared" si="57"/>
        <v>975011684.22219813</v>
      </c>
      <c r="FS119">
        <f t="shared" si="57"/>
        <v>5335641127.7735376</v>
      </c>
      <c r="FV119">
        <f t="shared" si="57"/>
        <v>5542.7</v>
      </c>
      <c r="FW119">
        <f t="shared" si="57"/>
        <v>29848164576.940544</v>
      </c>
      <c r="FX119">
        <f t="shared" si="57"/>
        <v>14342356291.252861</v>
      </c>
      <c r="FY119">
        <f t="shared" si="57"/>
        <v>5340181406.582612</v>
      </c>
      <c r="FZ119">
        <f t="shared" si="57"/>
        <v>2102894902.1530147</v>
      </c>
      <c r="GA119">
        <f t="shared" si="57"/>
        <v>13138148148.061312</v>
      </c>
      <c r="GB119">
        <f t="shared" si="57"/>
        <v>407815798.85028809</v>
      </c>
      <c r="GC119">
        <f t="shared" si="57"/>
        <v>1290783512.5383031</v>
      </c>
      <c r="GD119">
        <f t="shared" si="57"/>
        <v>8279622223.273612</v>
      </c>
      <c r="GE119">
        <f t="shared" si="57"/>
        <v>21334296087.292683</v>
      </c>
      <c r="GF119">
        <f t="shared" si="57"/>
        <v>2611573660.9238739</v>
      </c>
      <c r="GG119">
        <f t="shared" si="57"/>
        <v>5146984416.2988701</v>
      </c>
      <c r="GH119">
        <f t="shared" si="57"/>
        <v>571984518.80287445</v>
      </c>
      <c r="GI119">
        <f t="shared" si="57"/>
        <v>1480790477.1001029</v>
      </c>
      <c r="GJ119">
        <f t="shared" si="57"/>
        <v>1571263063.9620037</v>
      </c>
      <c r="GK119">
        <f t="shared" si="57"/>
        <v>1373061076.2246821</v>
      </c>
      <c r="GL119">
        <f t="shared" si="57"/>
        <v>7367840107.2992868</v>
      </c>
      <c r="GN119">
        <f t="shared" si="57"/>
        <v>29861384347.072674</v>
      </c>
      <c r="GO119">
        <f t="shared" ref="GO119:IZ119" si="58">GO14+GO48</f>
        <v>14336624870.776644</v>
      </c>
      <c r="GP119">
        <f t="shared" si="58"/>
        <v>5343180747.1627922</v>
      </c>
      <c r="GQ119">
        <f t="shared" si="58"/>
        <v>2102907179.5024457</v>
      </c>
      <c r="GR119">
        <f t="shared" si="58"/>
        <v>13146448505.042961</v>
      </c>
      <c r="GS119">
        <f t="shared" si="58"/>
        <v>407766972.52874452</v>
      </c>
      <c r="GT119">
        <f t="shared" si="58"/>
        <v>1291254554.9245501</v>
      </c>
      <c r="GU119">
        <f t="shared" si="58"/>
        <v>8283880549.4306755</v>
      </c>
      <c r="GV119">
        <f t="shared" si="58"/>
        <v>21336898726.933971</v>
      </c>
      <c r="GW119">
        <f t="shared" si="58"/>
        <v>2612070370.6394854</v>
      </c>
      <c r="GX119">
        <f t="shared" si="58"/>
        <v>5148031942.4949474</v>
      </c>
      <c r="GY119">
        <f t="shared" si="58"/>
        <v>572285999.65402579</v>
      </c>
      <c r="GZ119">
        <f t="shared" si="58"/>
        <v>1480669116.9183378</v>
      </c>
      <c r="HA119">
        <f t="shared" si="58"/>
        <v>1572977881.4883599</v>
      </c>
      <c r="HB119">
        <f t="shared" si="58"/>
        <v>1373039192.0150397</v>
      </c>
      <c r="HC119">
        <f t="shared" si="58"/>
        <v>7370453287.5665302</v>
      </c>
      <c r="HE119">
        <f t="shared" si="58"/>
        <v>29874604117.204823</v>
      </c>
      <c r="HF119">
        <f t="shared" si="58"/>
        <v>14330893450.300428</v>
      </c>
      <c r="HG119">
        <f t="shared" si="58"/>
        <v>5346180087.7429705</v>
      </c>
      <c r="HH119">
        <f t="shared" si="58"/>
        <v>2102919456.851876</v>
      </c>
      <c r="HI119">
        <f t="shared" si="58"/>
        <v>13154748862.024614</v>
      </c>
      <c r="HJ119">
        <f t="shared" si="58"/>
        <v>407718146.20720094</v>
      </c>
      <c r="HK119">
        <f t="shared" si="58"/>
        <v>1291725597.3107977</v>
      </c>
      <c r="HL119">
        <f t="shared" si="58"/>
        <v>8288138875.5877352</v>
      </c>
      <c r="HM119">
        <f t="shared" si="58"/>
        <v>21339501366.575256</v>
      </c>
      <c r="HN119">
        <f t="shared" si="58"/>
        <v>2612567080.3550963</v>
      </c>
      <c r="HO119">
        <f t="shared" si="58"/>
        <v>5149079468.6910248</v>
      </c>
      <c r="HP119">
        <f t="shared" si="58"/>
        <v>572587480.5051769</v>
      </c>
      <c r="HQ119">
        <f t="shared" si="58"/>
        <v>1480547756.736573</v>
      </c>
      <c r="HR119">
        <f t="shared" si="58"/>
        <v>1574692699.0147161</v>
      </c>
      <c r="HS119">
        <f t="shared" si="58"/>
        <v>1373017307.805397</v>
      </c>
      <c r="HT119">
        <f t="shared" si="58"/>
        <v>7373066467.8337736</v>
      </c>
      <c r="HV119">
        <f t="shared" si="58"/>
        <v>29887823887.336975</v>
      </c>
      <c r="HW119">
        <f t="shared" si="58"/>
        <v>14325162029.824211</v>
      </c>
      <c r="HX119">
        <f t="shared" si="58"/>
        <v>5349179428.3231525</v>
      </c>
      <c r="HY119">
        <f t="shared" si="58"/>
        <v>2102931734.2013059</v>
      </c>
      <c r="HZ119">
        <f t="shared" si="58"/>
        <v>13163049219.006268</v>
      </c>
      <c r="IA119">
        <f t="shared" si="58"/>
        <v>407669319.88565755</v>
      </c>
      <c r="IB119">
        <f t="shared" si="58"/>
        <v>1292196639.6970446</v>
      </c>
      <c r="IC119">
        <f t="shared" si="58"/>
        <v>8292397201.7448006</v>
      </c>
      <c r="ID119">
        <f t="shared" si="58"/>
        <v>21342104006.21656</v>
      </c>
      <c r="IE119">
        <f t="shared" si="58"/>
        <v>2613063790.0707083</v>
      </c>
      <c r="IF119">
        <f t="shared" si="58"/>
        <v>5150126994.8871021</v>
      </c>
      <c r="IG119">
        <f t="shared" si="58"/>
        <v>572888961.35632837</v>
      </c>
      <c r="IH119">
        <f t="shared" si="58"/>
        <v>1480426396.5548081</v>
      </c>
      <c r="II119">
        <f t="shared" si="58"/>
        <v>1576407516.5410724</v>
      </c>
      <c r="IJ119">
        <f t="shared" si="58"/>
        <v>1372995423.5957541</v>
      </c>
      <c r="IK119">
        <f t="shared" si="58"/>
        <v>7375679648.101017</v>
      </c>
      <c r="IM119">
        <f t="shared" si="58"/>
        <v>29901043657.469112</v>
      </c>
      <c r="IN119">
        <f t="shared" si="58"/>
        <v>14319430609.347996</v>
      </c>
      <c r="IO119">
        <f t="shared" si="58"/>
        <v>5352178768.9033337</v>
      </c>
      <c r="IP119">
        <f t="shared" si="58"/>
        <v>2102944011.5507364</v>
      </c>
      <c r="IQ119">
        <f t="shared" si="58"/>
        <v>13171349575.987919</v>
      </c>
      <c r="IR119">
        <f t="shared" si="58"/>
        <v>407620493.56411409</v>
      </c>
      <c r="IS119">
        <f t="shared" si="58"/>
        <v>1292667682.0832915</v>
      </c>
      <c r="IT119">
        <f t="shared" si="58"/>
        <v>8296655527.9018621</v>
      </c>
      <c r="IU119">
        <f t="shared" si="58"/>
        <v>21344706645.857849</v>
      </c>
      <c r="IV119">
        <f t="shared" si="58"/>
        <v>2613560499.7863197</v>
      </c>
      <c r="IW119">
        <f t="shared" si="58"/>
        <v>5151174521.0831795</v>
      </c>
      <c r="IX119">
        <f t="shared" si="58"/>
        <v>573190442.20747972</v>
      </c>
      <c r="IY119">
        <f t="shared" si="58"/>
        <v>1480377115.002809</v>
      </c>
      <c r="IZ119">
        <f t="shared" si="58"/>
        <v>1578122334.0674272</v>
      </c>
      <c r="JA119">
        <f t="shared" ref="JA119" si="59">JA14+JA48</f>
        <v>1372973539.3861117</v>
      </c>
      <c r="JB119">
        <f t="shared" si="4"/>
        <v>7378292828.3682594</v>
      </c>
    </row>
    <row r="120" spans="4:262" x14ac:dyDescent="0.25">
      <c r="D120">
        <v>2032</v>
      </c>
      <c r="E120">
        <f t="shared" ref="E120:BP120" si="60">E15+E49</f>
        <v>26904261292.635017</v>
      </c>
      <c r="F120">
        <f t="shared" si="60"/>
        <v>12514345405.641924</v>
      </c>
      <c r="G120">
        <f t="shared" si="60"/>
        <v>4283423893.8751311</v>
      </c>
      <c r="H120">
        <f t="shared" si="60"/>
        <v>1564511878.9939952</v>
      </c>
      <c r="I120">
        <f t="shared" si="60"/>
        <v>13826048441.067808</v>
      </c>
      <c r="J120">
        <f t="shared" si="60"/>
        <v>421625615.96894479</v>
      </c>
      <c r="K120">
        <f t="shared" si="60"/>
        <v>1165429778.4596474</v>
      </c>
      <c r="L120">
        <f t="shared" si="60"/>
        <v>3260350407.8114572</v>
      </c>
      <c r="M120">
        <f t="shared" si="60"/>
        <v>18060400569.534229</v>
      </c>
      <c r="N120">
        <f t="shared" si="60"/>
        <v>1996031645.8818822</v>
      </c>
      <c r="O120">
        <f t="shared" si="60"/>
        <v>2188768715.0634561</v>
      </c>
      <c r="P120">
        <f t="shared" si="60"/>
        <v>431050444.74947619</v>
      </c>
      <c r="Q120">
        <f t="shared" si="60"/>
        <v>1494071447.6742096</v>
      </c>
      <c r="R120">
        <f t="shared" si="60"/>
        <v>510803206.20875204</v>
      </c>
      <c r="S120">
        <f t="shared" si="60"/>
        <v>754185850.32781672</v>
      </c>
      <c r="T120">
        <f t="shared" si="60"/>
        <v>4554875776.877717</v>
      </c>
      <c r="V120">
        <f t="shared" si="60"/>
        <v>26879284293.699043</v>
      </c>
      <c r="W120">
        <f t="shared" si="60"/>
        <v>12481454359.729813</v>
      </c>
      <c r="X120">
        <f t="shared" si="60"/>
        <v>4281817276.6996493</v>
      </c>
      <c r="Y120">
        <f t="shared" si="60"/>
        <v>1561445974.6911838</v>
      </c>
      <c r="Z120">
        <f t="shared" si="60"/>
        <v>13822727574.041718</v>
      </c>
      <c r="AA120">
        <f t="shared" si="60"/>
        <v>420301821.81886148</v>
      </c>
      <c r="AB120">
        <f t="shared" si="60"/>
        <v>1163997515.9973276</v>
      </c>
      <c r="AC120">
        <f t="shared" si="60"/>
        <v>3255923801.0793433</v>
      </c>
      <c r="AD120">
        <f t="shared" si="60"/>
        <v>18021854902.275761</v>
      </c>
      <c r="AE120">
        <f t="shared" si="60"/>
        <v>1991242195.9866986</v>
      </c>
      <c r="AF120">
        <f t="shared" si="60"/>
        <v>2184251998.6732559</v>
      </c>
      <c r="AG120">
        <f t="shared" si="60"/>
        <v>430272667.81845891</v>
      </c>
      <c r="AH120">
        <f t="shared" si="60"/>
        <v>1489326557.368942</v>
      </c>
      <c r="AI120">
        <f t="shared" si="60"/>
        <v>510439240.23793334</v>
      </c>
      <c r="AJ120">
        <f t="shared" si="60"/>
        <v>752207676.06036413</v>
      </c>
      <c r="AK120">
        <f t="shared" si="60"/>
        <v>4547852734.8050947</v>
      </c>
      <c r="AM120">
        <f t="shared" si="60"/>
        <v>26854307294.763062</v>
      </c>
      <c r="AN120">
        <f t="shared" si="60"/>
        <v>12448563313.817698</v>
      </c>
      <c r="AO120">
        <f t="shared" si="60"/>
        <v>4280210659.5241709</v>
      </c>
      <c r="AP120">
        <f t="shared" si="60"/>
        <v>1558380070.3883719</v>
      </c>
      <c r="AQ120">
        <f t="shared" si="60"/>
        <v>13819406707.015625</v>
      </c>
      <c r="AR120">
        <f t="shared" si="60"/>
        <v>418978027.66877848</v>
      </c>
      <c r="AS120">
        <f t="shared" si="60"/>
        <v>1162565253.5350077</v>
      </c>
      <c r="AT120">
        <f t="shared" si="60"/>
        <v>3251497194.3472261</v>
      </c>
      <c r="AU120">
        <f t="shared" si="60"/>
        <v>17983309235.017284</v>
      </c>
      <c r="AV120">
        <f t="shared" si="60"/>
        <v>1986452746.0915143</v>
      </c>
      <c r="AW120">
        <f t="shared" si="60"/>
        <v>2179735282.2830524</v>
      </c>
      <c r="AX120">
        <f t="shared" si="60"/>
        <v>429494890.88744193</v>
      </c>
      <c r="AY120">
        <f t="shared" si="60"/>
        <v>1484581667.0636744</v>
      </c>
      <c r="AZ120">
        <f t="shared" si="60"/>
        <v>510075274.26711535</v>
      </c>
      <c r="BA120">
        <f t="shared" si="60"/>
        <v>750229501.79291129</v>
      </c>
      <c r="BB120">
        <f t="shared" si="60"/>
        <v>4540829692.7324743</v>
      </c>
      <c r="BD120">
        <f t="shared" si="60"/>
        <v>26829330295.827091</v>
      </c>
      <c r="BE120">
        <f t="shared" si="60"/>
        <v>12415672267.905581</v>
      </c>
      <c r="BF120">
        <f t="shared" si="60"/>
        <v>4278604042.348691</v>
      </c>
      <c r="BG120">
        <f t="shared" si="60"/>
        <v>1555314166.0855606</v>
      </c>
      <c r="BH120">
        <f t="shared" si="60"/>
        <v>13816085839.989536</v>
      </c>
      <c r="BI120">
        <f t="shared" si="60"/>
        <v>417654233.51869553</v>
      </c>
      <c r="BJ120">
        <f t="shared" si="60"/>
        <v>1161132991.0726876</v>
      </c>
      <c r="BK120">
        <f t="shared" si="60"/>
        <v>3247070587.6151094</v>
      </c>
      <c r="BL120">
        <f t="shared" si="60"/>
        <v>17944763567.758808</v>
      </c>
      <c r="BM120">
        <f t="shared" si="60"/>
        <v>1981663296.1963298</v>
      </c>
      <c r="BN120">
        <f t="shared" si="60"/>
        <v>2175218565.8928537</v>
      </c>
      <c r="BO120">
        <f t="shared" si="60"/>
        <v>428717113.95642489</v>
      </c>
      <c r="BP120">
        <f t="shared" si="60"/>
        <v>1479836776.7584074</v>
      </c>
      <c r="BQ120">
        <f t="shared" ref="BQ120:EB120" si="61">BQ15+BQ49</f>
        <v>509711308.29629713</v>
      </c>
      <c r="BR120">
        <f t="shared" si="61"/>
        <v>748251327.52545893</v>
      </c>
      <c r="BS120">
        <f t="shared" si="61"/>
        <v>4533806650.6598501</v>
      </c>
      <c r="BU120">
        <f t="shared" si="61"/>
        <v>26804353296.891109</v>
      </c>
      <c r="BV120">
        <f t="shared" si="61"/>
        <v>12382781221.993467</v>
      </c>
      <c r="BW120">
        <f t="shared" si="61"/>
        <v>4276997425.1732106</v>
      </c>
      <c r="BX120">
        <f t="shared" si="61"/>
        <v>1552248261.7827489</v>
      </c>
      <c r="BY120">
        <f t="shared" si="61"/>
        <v>13812764972.963442</v>
      </c>
      <c r="BZ120">
        <f t="shared" si="61"/>
        <v>416330439.36861211</v>
      </c>
      <c r="CA120">
        <f t="shared" si="61"/>
        <v>1159700728.6103675</v>
      </c>
      <c r="CB120">
        <f t="shared" si="61"/>
        <v>3242643980.8829913</v>
      </c>
      <c r="CC120">
        <f t="shared" si="61"/>
        <v>17906217900.500336</v>
      </c>
      <c r="CD120">
        <f t="shared" si="61"/>
        <v>1976873846.3011456</v>
      </c>
      <c r="CE120">
        <f t="shared" si="61"/>
        <v>2170701849.5026474</v>
      </c>
      <c r="CF120">
        <f t="shared" si="61"/>
        <v>427939337.02540785</v>
      </c>
      <c r="CG120">
        <f t="shared" si="61"/>
        <v>1475091886.4531398</v>
      </c>
      <c r="CH120">
        <f t="shared" si="61"/>
        <v>509347342.32547885</v>
      </c>
      <c r="CI120">
        <f t="shared" si="61"/>
        <v>746273153.25800657</v>
      </c>
      <c r="CJ120">
        <f t="shared" si="61"/>
        <v>4526783608.5872288</v>
      </c>
      <c r="CM120">
        <f t="shared" si="61"/>
        <v>7642.4333333333334</v>
      </c>
      <c r="CN120">
        <f t="shared" si="61"/>
        <v>29947888514.912884</v>
      </c>
      <c r="CO120">
        <f t="shared" si="61"/>
        <v>15409724671.908091</v>
      </c>
      <c r="CP120">
        <f t="shared" si="61"/>
        <v>5325216178.5991926</v>
      </c>
      <c r="CQ120">
        <f t="shared" si="61"/>
        <v>1622901807.2898619</v>
      </c>
      <c r="CR120">
        <f t="shared" si="61"/>
        <v>14496247684.294041</v>
      </c>
      <c r="CS120">
        <f t="shared" si="61"/>
        <v>537494692.83725083</v>
      </c>
      <c r="CT120">
        <f t="shared" si="61"/>
        <v>1444815564.1125295</v>
      </c>
      <c r="CU120">
        <f t="shared" si="61"/>
        <v>4455840525.828721</v>
      </c>
      <c r="CV120">
        <f t="shared" si="61"/>
        <v>15311144874.675859</v>
      </c>
      <c r="CW120">
        <f t="shared" si="61"/>
        <v>2562708699.8369341</v>
      </c>
      <c r="CX120">
        <f t="shared" si="61"/>
        <v>4123832818.2288351</v>
      </c>
      <c r="CY120">
        <f t="shared" si="61"/>
        <v>560482808.51684046</v>
      </c>
      <c r="CZ120">
        <f t="shared" si="61"/>
        <v>2000912653.7780333</v>
      </c>
      <c r="DA120">
        <f t="shared" si="61"/>
        <v>1871679588.6450696</v>
      </c>
      <c r="DB120">
        <f t="shared" si="61"/>
        <v>1163407865.928463</v>
      </c>
      <c r="DC120">
        <f t="shared" si="61"/>
        <v>5798329193.5066309</v>
      </c>
      <c r="DE120">
        <f t="shared" si="61"/>
        <v>29917472237.1614</v>
      </c>
      <c r="DF120">
        <f t="shared" si="61"/>
        <v>15363622011.974989</v>
      </c>
      <c r="DG120">
        <f t="shared" si="61"/>
        <v>5322006862.7772017</v>
      </c>
      <c r="DH120">
        <f t="shared" si="61"/>
        <v>1618018120.2472908</v>
      </c>
      <c r="DI120">
        <f t="shared" si="61"/>
        <v>14490412243.965307</v>
      </c>
      <c r="DJ120">
        <f t="shared" si="61"/>
        <v>535400500.77847779</v>
      </c>
      <c r="DK120">
        <f t="shared" si="61"/>
        <v>1442542501.5594723</v>
      </c>
      <c r="DL120">
        <f t="shared" si="61"/>
        <v>4445396428.8865538</v>
      </c>
      <c r="DM120">
        <f t="shared" si="61"/>
        <v>15270522308.41531</v>
      </c>
      <c r="DN120">
        <f t="shared" si="61"/>
        <v>2554429302.4493155</v>
      </c>
      <c r="DO120">
        <f t="shared" si="61"/>
        <v>4111495696.5391045</v>
      </c>
      <c r="DP120">
        <f t="shared" si="61"/>
        <v>559268477.33023667</v>
      </c>
      <c r="DQ120">
        <f t="shared" si="61"/>
        <v>1993274407.4723799</v>
      </c>
      <c r="DR120">
        <f t="shared" si="61"/>
        <v>1870926765.5856903</v>
      </c>
      <c r="DS120">
        <f t="shared" si="61"/>
        <v>1159334688.6232386</v>
      </c>
      <c r="DT120">
        <f t="shared" si="61"/>
        <v>5786764203.1680965</v>
      </c>
      <c r="DV120">
        <f t="shared" si="61"/>
        <v>29887055959.409916</v>
      </c>
      <c r="DW120">
        <f t="shared" si="61"/>
        <v>15319222118.136002</v>
      </c>
      <c r="DX120">
        <f t="shared" si="61"/>
        <v>5318797546.9552088</v>
      </c>
      <c r="DY120">
        <f t="shared" si="61"/>
        <v>1613134433.20472</v>
      </c>
      <c r="DZ120">
        <f t="shared" si="61"/>
        <v>14484576803.636578</v>
      </c>
      <c r="EA120">
        <f t="shared" si="61"/>
        <v>533306308.71970487</v>
      </c>
      <c r="EB120">
        <f t="shared" si="61"/>
        <v>1440269439.0064149</v>
      </c>
      <c r="EC120">
        <f t="shared" ref="EC120:GN120" si="62">EC15+EC49</f>
        <v>4434952331.9443855</v>
      </c>
      <c r="ED120">
        <f t="shared" si="62"/>
        <v>15229899742.154757</v>
      </c>
      <c r="EE120">
        <f t="shared" si="62"/>
        <v>2546149905.0616975</v>
      </c>
      <c r="EF120">
        <f t="shared" si="62"/>
        <v>4099158574.8493772</v>
      </c>
      <c r="EG120">
        <f t="shared" si="62"/>
        <v>558054146.14363289</v>
      </c>
      <c r="EH120">
        <f t="shared" si="62"/>
        <v>1985636161.1667264</v>
      </c>
      <c r="EI120">
        <f t="shared" si="62"/>
        <v>1870173942.5263073</v>
      </c>
      <c r="EJ120">
        <f t="shared" si="62"/>
        <v>1155261511.318013</v>
      </c>
      <c r="EK120">
        <f t="shared" si="62"/>
        <v>5775199212.8295622</v>
      </c>
      <c r="EM120">
        <f t="shared" si="62"/>
        <v>29856639681.658443</v>
      </c>
      <c r="EN120">
        <f t="shared" si="62"/>
        <v>15301081274.549101</v>
      </c>
      <c r="EO120">
        <f t="shared" si="62"/>
        <v>5315588231.1332159</v>
      </c>
      <c r="EP120">
        <f t="shared" si="62"/>
        <v>1608250746.1621492</v>
      </c>
      <c r="EQ120">
        <f t="shared" si="62"/>
        <v>14478741363.307846</v>
      </c>
      <c r="ER120">
        <f t="shared" si="62"/>
        <v>531212116.66093177</v>
      </c>
      <c r="ES120">
        <f t="shared" si="62"/>
        <v>1437996376.4533575</v>
      </c>
      <c r="ET120">
        <f t="shared" si="62"/>
        <v>4424508235.0022125</v>
      </c>
      <c r="EU120">
        <f t="shared" si="62"/>
        <v>15189277175.894205</v>
      </c>
      <c r="EV120">
        <f t="shared" si="62"/>
        <v>2537870507.6740766</v>
      </c>
      <c r="EW120">
        <f t="shared" si="62"/>
        <v>4086821453.1596465</v>
      </c>
      <c r="EX120">
        <f t="shared" si="62"/>
        <v>556839814.95702887</v>
      </c>
      <c r="EY120">
        <f t="shared" si="62"/>
        <v>1977997914.8610733</v>
      </c>
      <c r="EZ120">
        <f t="shared" si="62"/>
        <v>1869421119.466924</v>
      </c>
      <c r="FA120">
        <f t="shared" si="62"/>
        <v>1151188334.0127881</v>
      </c>
      <c r="FB120">
        <f t="shared" si="62"/>
        <v>5763634222.4910288</v>
      </c>
      <c r="FD120">
        <f t="shared" si="62"/>
        <v>29826223403.90696</v>
      </c>
      <c r="FE120">
        <f t="shared" si="62"/>
        <v>15282940430.962206</v>
      </c>
      <c r="FF120">
        <f t="shared" si="62"/>
        <v>5312378915.3112268</v>
      </c>
      <c r="FG120">
        <f t="shared" si="62"/>
        <v>1603367059.1195776</v>
      </c>
      <c r="FH120">
        <f t="shared" si="62"/>
        <v>14472905922.979118</v>
      </c>
      <c r="FI120">
        <f t="shared" si="62"/>
        <v>529117924.6021589</v>
      </c>
      <c r="FJ120">
        <f t="shared" si="62"/>
        <v>1435723313.9003</v>
      </c>
      <c r="FK120">
        <f t="shared" si="62"/>
        <v>4414064138.0600462</v>
      </c>
      <c r="FL120">
        <f t="shared" si="62"/>
        <v>15148654609.633654</v>
      </c>
      <c r="FM120">
        <f t="shared" si="62"/>
        <v>2529591110.2864566</v>
      </c>
      <c r="FN120">
        <f t="shared" si="62"/>
        <v>4074484331.4699192</v>
      </c>
      <c r="FO120">
        <f t="shared" si="62"/>
        <v>555625483.7704252</v>
      </c>
      <c r="FP120">
        <f t="shared" si="62"/>
        <v>1970359668.5554202</v>
      </c>
      <c r="FQ120">
        <f t="shared" si="62"/>
        <v>1868668296.4075432</v>
      </c>
      <c r="FR120">
        <f t="shared" si="62"/>
        <v>1147115156.7075629</v>
      </c>
      <c r="FS120">
        <f t="shared" si="62"/>
        <v>5752069232.1524906</v>
      </c>
      <c r="FV120">
        <f t="shared" si="62"/>
        <v>7642.4333333333334</v>
      </c>
      <c r="FW120">
        <f t="shared" si="62"/>
        <v>32124900017.999538</v>
      </c>
      <c r="FX120">
        <f t="shared" si="62"/>
        <v>14645251616.49378</v>
      </c>
      <c r="FY120">
        <f t="shared" si="62"/>
        <v>5522983495.520051</v>
      </c>
      <c r="FZ120">
        <f t="shared" si="62"/>
        <v>2198021180.1276007</v>
      </c>
      <c r="GA120">
        <f t="shared" si="62"/>
        <v>13907397801.820896</v>
      </c>
      <c r="GB120">
        <f t="shared" si="62"/>
        <v>431855545.81186968</v>
      </c>
      <c r="GC120">
        <f t="shared" si="62"/>
        <v>1354774740.8377354</v>
      </c>
      <c r="GD120">
        <f t="shared" si="62"/>
        <v>8626385953.6187401</v>
      </c>
      <c r="GE120">
        <f t="shared" si="62"/>
        <v>23503217420.21339</v>
      </c>
      <c r="GF120">
        <f t="shared" si="62"/>
        <v>2885136964.4433789</v>
      </c>
      <c r="GG120">
        <f t="shared" si="62"/>
        <v>5582839986.3978386</v>
      </c>
      <c r="GH120">
        <f t="shared" si="62"/>
        <v>626505904.31319785</v>
      </c>
      <c r="GI120">
        <f t="shared" si="62"/>
        <v>1543626075.4034522</v>
      </c>
      <c r="GJ120">
        <f t="shared" si="62"/>
        <v>1861569065.4916401</v>
      </c>
      <c r="GK120">
        <f t="shared" si="62"/>
        <v>1437919571.7485528</v>
      </c>
      <c r="GL120">
        <f t="shared" si="62"/>
        <v>7896071757.0151148</v>
      </c>
      <c r="GN120">
        <f t="shared" si="62"/>
        <v>32109212044.043758</v>
      </c>
      <c r="GO120">
        <f t="shared" ref="GO120:IZ120" si="63">GO15+GO49</f>
        <v>14625189733.06023</v>
      </c>
      <c r="GP120">
        <f t="shared" si="63"/>
        <v>5521792905.8686247</v>
      </c>
      <c r="GQ120">
        <f t="shared" si="63"/>
        <v>2195435441.6185513</v>
      </c>
      <c r="GR120">
        <f t="shared" si="63"/>
        <v>13905742136.842478</v>
      </c>
      <c r="GS120">
        <f t="shared" si="63"/>
        <v>431261486.66201836</v>
      </c>
      <c r="GT120">
        <f t="shared" si="63"/>
        <v>1354013904.67348</v>
      </c>
      <c r="GU120">
        <f t="shared" si="63"/>
        <v>8622989316.1309299</v>
      </c>
      <c r="GV120">
        <f t="shared" si="63"/>
        <v>23472511393.542965</v>
      </c>
      <c r="GW120">
        <f t="shared" si="63"/>
        <v>2881946055.5795135</v>
      </c>
      <c r="GX120">
        <f t="shared" si="63"/>
        <v>5576675434.137558</v>
      </c>
      <c r="GY120">
        <f t="shared" si="63"/>
        <v>626277334.64798391</v>
      </c>
      <c r="GZ120">
        <f t="shared" si="63"/>
        <v>1541724451.5010891</v>
      </c>
      <c r="HA120">
        <f t="shared" si="63"/>
        <v>1861293230.3939426</v>
      </c>
      <c r="HB120">
        <f t="shared" si="63"/>
        <v>1436089248.9796119</v>
      </c>
      <c r="HC120">
        <f t="shared" si="63"/>
        <v>7890214113.5452299</v>
      </c>
      <c r="HE120">
        <f t="shared" si="63"/>
        <v>32093524070.08799</v>
      </c>
      <c r="HF120">
        <f t="shared" si="63"/>
        <v>14605127849.626684</v>
      </c>
      <c r="HG120">
        <f t="shared" si="63"/>
        <v>5520602316.2171984</v>
      </c>
      <c r="HH120">
        <f t="shared" si="63"/>
        <v>2192849703.1095004</v>
      </c>
      <c r="HI120">
        <f t="shared" si="63"/>
        <v>13904086471.864059</v>
      </c>
      <c r="HJ120">
        <f t="shared" si="63"/>
        <v>430667427.5121671</v>
      </c>
      <c r="HK120">
        <f t="shared" si="63"/>
        <v>1353253068.5092251</v>
      </c>
      <c r="HL120">
        <f t="shared" si="63"/>
        <v>8619592678.6431141</v>
      </c>
      <c r="HM120">
        <f t="shared" si="63"/>
        <v>23441805366.87254</v>
      </c>
      <c r="HN120">
        <f t="shared" si="63"/>
        <v>2878755146.7156491</v>
      </c>
      <c r="HO120">
        <f t="shared" si="63"/>
        <v>5570510881.8772793</v>
      </c>
      <c r="HP120">
        <f t="shared" si="63"/>
        <v>626048764.98276985</v>
      </c>
      <c r="HQ120">
        <f t="shared" si="63"/>
        <v>1539822827.5987258</v>
      </c>
      <c r="HR120">
        <f t="shared" si="63"/>
        <v>1861017395.2962444</v>
      </c>
      <c r="HS120">
        <f t="shared" si="63"/>
        <v>1434258926.2106709</v>
      </c>
      <c r="HT120">
        <f t="shared" si="63"/>
        <v>7884356470.0753489</v>
      </c>
      <c r="HV120">
        <f t="shared" si="63"/>
        <v>32077836096.132244</v>
      </c>
      <c r="HW120">
        <f t="shared" si="63"/>
        <v>14585065966.193129</v>
      </c>
      <c r="HX120">
        <f t="shared" si="63"/>
        <v>5519411726.565773</v>
      </c>
      <c r="HY120">
        <f t="shared" si="63"/>
        <v>2190263964.6004491</v>
      </c>
      <c r="HZ120">
        <f t="shared" si="63"/>
        <v>13902430806.885645</v>
      </c>
      <c r="IA120">
        <f t="shared" si="63"/>
        <v>430073368.36231607</v>
      </c>
      <c r="IB120">
        <f t="shared" si="63"/>
        <v>1352492232.3449697</v>
      </c>
      <c r="IC120">
        <f t="shared" si="63"/>
        <v>8616196041.1553059</v>
      </c>
      <c r="ID120">
        <f t="shared" si="63"/>
        <v>23411099340.202118</v>
      </c>
      <c r="IE120">
        <f t="shared" si="63"/>
        <v>2875564237.8517838</v>
      </c>
      <c r="IF120">
        <f t="shared" si="63"/>
        <v>5564346329.6169996</v>
      </c>
      <c r="IG120">
        <f t="shared" si="63"/>
        <v>625820195.31755626</v>
      </c>
      <c r="IH120">
        <f t="shared" si="63"/>
        <v>1537921203.696363</v>
      </c>
      <c r="II120">
        <f t="shared" si="63"/>
        <v>1860741560.1985466</v>
      </c>
      <c r="IJ120">
        <f t="shared" si="63"/>
        <v>1432428603.4417293</v>
      </c>
      <c r="IK120">
        <f t="shared" si="63"/>
        <v>7878498826.605463</v>
      </c>
      <c r="IM120">
        <f t="shared" si="63"/>
        <v>32062148122.176472</v>
      </c>
      <c r="IN120">
        <f t="shared" si="63"/>
        <v>14565965035.17326</v>
      </c>
      <c r="IO120">
        <f t="shared" si="63"/>
        <v>5518221136.9143476</v>
      </c>
      <c r="IP120">
        <f t="shared" si="63"/>
        <v>2187678226.0913987</v>
      </c>
      <c r="IQ120">
        <f t="shared" si="63"/>
        <v>13900775141.907227</v>
      </c>
      <c r="IR120">
        <f t="shared" si="63"/>
        <v>429479309.21246481</v>
      </c>
      <c r="IS120">
        <f t="shared" si="63"/>
        <v>1351731396.1807144</v>
      </c>
      <c r="IT120">
        <f t="shared" si="63"/>
        <v>8612799403.6674938</v>
      </c>
      <c r="IU120">
        <f t="shared" si="63"/>
        <v>23380393313.5317</v>
      </c>
      <c r="IV120">
        <f t="shared" si="63"/>
        <v>2872373328.9879198</v>
      </c>
      <c r="IW120">
        <f t="shared" si="63"/>
        <v>5558181777.356719</v>
      </c>
      <c r="IX120">
        <f t="shared" si="63"/>
        <v>625591625.65234232</v>
      </c>
      <c r="IY120">
        <f t="shared" si="63"/>
        <v>1535954913.9016433</v>
      </c>
      <c r="IZ120">
        <f t="shared" si="63"/>
        <v>1860465725.1008475</v>
      </c>
      <c r="JA120">
        <f t="shared" ref="JA120" si="64">JA15+JA49</f>
        <v>1430598280.6727881</v>
      </c>
      <c r="JB120">
        <f t="shared" si="4"/>
        <v>7872641183.1355791</v>
      </c>
    </row>
    <row r="121" spans="4:262" x14ac:dyDescent="0.25">
      <c r="D121">
        <v>2033</v>
      </c>
      <c r="E121">
        <f t="shared" ref="E121:BP121" si="65">E16+E50</f>
        <v>28390955767.375305</v>
      </c>
      <c r="F121">
        <f t="shared" si="65"/>
        <v>12811249617.439051</v>
      </c>
      <c r="G121">
        <f t="shared" si="65"/>
        <v>4406997849.5276146</v>
      </c>
      <c r="H121">
        <f t="shared" si="65"/>
        <v>1697097750.2992613</v>
      </c>
      <c r="I121">
        <f t="shared" si="65"/>
        <v>15011762592.339083</v>
      </c>
      <c r="J121">
        <f t="shared" si="65"/>
        <v>499798927.47784209</v>
      </c>
      <c r="K121">
        <f t="shared" si="65"/>
        <v>1212985557.8838291</v>
      </c>
      <c r="L121">
        <f t="shared" si="65"/>
        <v>3508057108.1912522</v>
      </c>
      <c r="M121">
        <f t="shared" si="65"/>
        <v>19774710798.552143</v>
      </c>
      <c r="N121">
        <f t="shared" si="65"/>
        <v>2258438911.5032539</v>
      </c>
      <c r="O121">
        <f t="shared" si="65"/>
        <v>2530877584.0566058</v>
      </c>
      <c r="P121">
        <f t="shared" si="65"/>
        <v>475378913.39652967</v>
      </c>
      <c r="Q121">
        <f t="shared" si="65"/>
        <v>1619793272.0799828</v>
      </c>
      <c r="R121">
        <f t="shared" si="65"/>
        <v>659284976.96261477</v>
      </c>
      <c r="S121">
        <f t="shared" si="65"/>
        <v>867411102.337237</v>
      </c>
      <c r="T121">
        <f t="shared" si="65"/>
        <v>5020265054.0453682</v>
      </c>
      <c r="V121">
        <f t="shared" si="65"/>
        <v>28307145556.397053</v>
      </c>
      <c r="W121">
        <f t="shared" si="65"/>
        <v>12744188315.291349</v>
      </c>
      <c r="X121">
        <f t="shared" si="65"/>
        <v>4398432301.3272324</v>
      </c>
      <c r="Y121">
        <f t="shared" si="65"/>
        <v>1689528313.9812336</v>
      </c>
      <c r="Z121">
        <f t="shared" si="65"/>
        <v>14980626931.374985</v>
      </c>
      <c r="AA121">
        <f t="shared" si="65"/>
        <v>496681873.55784857</v>
      </c>
      <c r="AB121">
        <f t="shared" si="65"/>
        <v>1208874734.9558892</v>
      </c>
      <c r="AC121">
        <f t="shared" si="65"/>
        <v>3495406773.9650373</v>
      </c>
      <c r="AD121">
        <f t="shared" si="65"/>
        <v>19680991756.037968</v>
      </c>
      <c r="AE121">
        <f t="shared" si="65"/>
        <v>2246898728.9774933</v>
      </c>
      <c r="AF121">
        <f t="shared" si="65"/>
        <v>2518889456.0063224</v>
      </c>
      <c r="AG121">
        <f t="shared" si="65"/>
        <v>473362177.78920716</v>
      </c>
      <c r="AH121">
        <f t="shared" si="65"/>
        <v>1609838720.4773417</v>
      </c>
      <c r="AI121">
        <f t="shared" si="65"/>
        <v>657312419.50658023</v>
      </c>
      <c r="AJ121">
        <f t="shared" si="65"/>
        <v>862630975.97571158</v>
      </c>
      <c r="AK121">
        <f t="shared" si="65"/>
        <v>5000605641.7467718</v>
      </c>
      <c r="AM121">
        <f t="shared" si="65"/>
        <v>28223335345.418793</v>
      </c>
      <c r="AN121">
        <f t="shared" si="65"/>
        <v>12677127013.143646</v>
      </c>
      <c r="AO121">
        <f t="shared" si="65"/>
        <v>4389866753.126852</v>
      </c>
      <c r="AP121">
        <f t="shared" si="65"/>
        <v>1681958877.6632056</v>
      </c>
      <c r="AQ121">
        <f t="shared" si="65"/>
        <v>14949491270.410883</v>
      </c>
      <c r="AR121">
        <f t="shared" si="65"/>
        <v>493564819.63785547</v>
      </c>
      <c r="AS121">
        <f t="shared" si="65"/>
        <v>1204763912.0279498</v>
      </c>
      <c r="AT121">
        <f t="shared" si="65"/>
        <v>3482756439.7388158</v>
      </c>
      <c r="AU121">
        <f t="shared" si="65"/>
        <v>19587272713.523788</v>
      </c>
      <c r="AV121">
        <f t="shared" si="65"/>
        <v>2235358546.4517312</v>
      </c>
      <c r="AW121">
        <f t="shared" si="65"/>
        <v>2506901327.9560361</v>
      </c>
      <c r="AX121">
        <f t="shared" si="65"/>
        <v>471345442.181885</v>
      </c>
      <c r="AY121">
        <f t="shared" si="65"/>
        <v>1599884168.874701</v>
      </c>
      <c r="AZ121">
        <f t="shared" si="65"/>
        <v>655339862.05054605</v>
      </c>
      <c r="BA121">
        <f t="shared" si="65"/>
        <v>857850849.61418593</v>
      </c>
      <c r="BB121">
        <f t="shared" si="65"/>
        <v>4980946229.4481745</v>
      </c>
      <c r="BD121">
        <f t="shared" si="65"/>
        <v>28139525134.44054</v>
      </c>
      <c r="BE121">
        <f t="shared" si="65"/>
        <v>12610065710.995941</v>
      </c>
      <c r="BF121">
        <f t="shared" si="65"/>
        <v>4381301204.9264708</v>
      </c>
      <c r="BG121">
        <f t="shared" si="65"/>
        <v>1674389441.3451769</v>
      </c>
      <c r="BH121">
        <f t="shared" si="65"/>
        <v>14918355609.446781</v>
      </c>
      <c r="BI121">
        <f t="shared" si="65"/>
        <v>490447765.71786207</v>
      </c>
      <c r="BJ121">
        <f t="shared" si="65"/>
        <v>1200653089.1000092</v>
      </c>
      <c r="BK121">
        <f t="shared" si="65"/>
        <v>3470106105.5125961</v>
      </c>
      <c r="BL121">
        <f t="shared" si="65"/>
        <v>19493553671.009605</v>
      </c>
      <c r="BM121">
        <f t="shared" si="65"/>
        <v>2223818363.9259691</v>
      </c>
      <c r="BN121">
        <f t="shared" si="65"/>
        <v>2494913199.9057517</v>
      </c>
      <c r="BO121">
        <f t="shared" si="65"/>
        <v>469328706.57456297</v>
      </c>
      <c r="BP121">
        <f t="shared" si="65"/>
        <v>1589929617.2720606</v>
      </c>
      <c r="BQ121">
        <f t="shared" ref="BQ121:EB121" si="66">BQ16+BQ50</f>
        <v>653367304.59451199</v>
      </c>
      <c r="BR121">
        <f t="shared" si="66"/>
        <v>853070723.25266051</v>
      </c>
      <c r="BS121">
        <f t="shared" si="66"/>
        <v>4961286817.1495771</v>
      </c>
      <c r="BU121">
        <f t="shared" si="66"/>
        <v>28055714923.46228</v>
      </c>
      <c r="BV121">
        <f t="shared" si="66"/>
        <v>12556125981.824286</v>
      </c>
      <c r="BW121">
        <f t="shared" si="66"/>
        <v>4372735656.7260895</v>
      </c>
      <c r="BX121">
        <f t="shared" si="66"/>
        <v>1666820005.0271492</v>
      </c>
      <c r="BY121">
        <f t="shared" si="66"/>
        <v>14887219948.482679</v>
      </c>
      <c r="BZ121">
        <f t="shared" si="66"/>
        <v>487330711.79786843</v>
      </c>
      <c r="CA121">
        <f t="shared" si="66"/>
        <v>1196542266.1720693</v>
      </c>
      <c r="CB121">
        <f t="shared" si="66"/>
        <v>3457455771.2863746</v>
      </c>
      <c r="CC121">
        <f t="shared" si="66"/>
        <v>19399834628.495426</v>
      </c>
      <c r="CD121">
        <f t="shared" si="66"/>
        <v>2212278181.400207</v>
      </c>
      <c r="CE121">
        <f t="shared" si="66"/>
        <v>2482925071.8554626</v>
      </c>
      <c r="CF121">
        <f t="shared" si="66"/>
        <v>467311970.96724075</v>
      </c>
      <c r="CG121">
        <f t="shared" si="66"/>
        <v>1579975065.6694195</v>
      </c>
      <c r="CH121">
        <f t="shared" si="66"/>
        <v>651394747.13847744</v>
      </c>
      <c r="CI121">
        <f t="shared" si="66"/>
        <v>848290596.89113522</v>
      </c>
      <c r="CJ121">
        <f t="shared" si="66"/>
        <v>4941627404.8509808</v>
      </c>
      <c r="CM121">
        <f t="shared" si="66"/>
        <v>9743.2000000000007</v>
      </c>
      <c r="CN121">
        <f t="shared" si="66"/>
        <v>31252143289.948666</v>
      </c>
      <c r="CO121">
        <f t="shared" si="66"/>
        <v>15569109751.293989</v>
      </c>
      <c r="CP121">
        <f t="shared" si="66"/>
        <v>5513200578.8769083</v>
      </c>
      <c r="CQ121">
        <f t="shared" si="66"/>
        <v>1793885827.2178469</v>
      </c>
      <c r="CR121">
        <f t="shared" si="66"/>
        <v>15652613189.289791</v>
      </c>
      <c r="CS121">
        <f t="shared" si="66"/>
        <v>642131206.7043196</v>
      </c>
      <c r="CT121">
        <f t="shared" si="66"/>
        <v>1508514952.5482912</v>
      </c>
      <c r="CU121">
        <f t="shared" si="66"/>
        <v>4814119663.430336</v>
      </c>
      <c r="CV121">
        <f t="shared" si="66"/>
        <v>18422053364.545074</v>
      </c>
      <c r="CW121">
        <f t="shared" si="66"/>
        <v>2862214927.539012</v>
      </c>
      <c r="CX121">
        <f t="shared" si="66"/>
        <v>4945317111.6120186</v>
      </c>
      <c r="CY121">
        <f t="shared" si="66"/>
        <v>610152496.53040743</v>
      </c>
      <c r="CZ121">
        <f t="shared" si="66"/>
        <v>2119247946.5350966</v>
      </c>
      <c r="DA121">
        <f t="shared" si="66"/>
        <v>2202377996.1343603</v>
      </c>
      <c r="DB121">
        <f t="shared" si="66"/>
        <v>1371996827.998915</v>
      </c>
      <c r="DC121">
        <f t="shared" si="66"/>
        <v>6295303337.7006311</v>
      </c>
      <c r="DE121">
        <f t="shared" si="66"/>
        <v>31142036992.073013</v>
      </c>
      <c r="DF121">
        <f t="shared" si="66"/>
        <v>15471336775.590502</v>
      </c>
      <c r="DG121">
        <f t="shared" si="66"/>
        <v>5499518694.2448845</v>
      </c>
      <c r="DH121">
        <f t="shared" si="66"/>
        <v>1781729126.7126594</v>
      </c>
      <c r="DI121">
        <f t="shared" si="66"/>
        <v>15607397780.051659</v>
      </c>
      <c r="DJ121">
        <f t="shared" si="66"/>
        <v>636934116.57131648</v>
      </c>
      <c r="DK121">
        <f t="shared" si="66"/>
        <v>1502086881.578558</v>
      </c>
      <c r="DL121">
        <f t="shared" si="66"/>
        <v>4786701502.6045685</v>
      </c>
      <c r="DM121">
        <f t="shared" si="66"/>
        <v>18308876073.280819</v>
      </c>
      <c r="DN121">
        <f t="shared" si="66"/>
        <v>2842002422.8075686</v>
      </c>
      <c r="DO121">
        <f t="shared" si="66"/>
        <v>4911453392.0089493</v>
      </c>
      <c r="DP121">
        <f t="shared" si="66"/>
        <v>606886407.4534173</v>
      </c>
      <c r="DQ121">
        <f t="shared" si="66"/>
        <v>2102859965.5829666</v>
      </c>
      <c r="DR121">
        <f t="shared" si="66"/>
        <v>2196550641.4064093</v>
      </c>
      <c r="DS121">
        <f t="shared" si="66"/>
        <v>1361622672.8975074</v>
      </c>
      <c r="DT121">
        <f t="shared" si="66"/>
        <v>6262901980.8459301</v>
      </c>
      <c r="DV121">
        <f t="shared" si="66"/>
        <v>31031930694.197372</v>
      </c>
      <c r="DW121">
        <f t="shared" si="66"/>
        <v>15412574938.350529</v>
      </c>
      <c r="DX121">
        <f t="shared" si="66"/>
        <v>5485836809.6128607</v>
      </c>
      <c r="DY121">
        <f t="shared" si="66"/>
        <v>1769572426.2074718</v>
      </c>
      <c r="DZ121">
        <f t="shared" si="66"/>
        <v>15562182370.813528</v>
      </c>
      <c r="EA121">
        <f t="shared" si="66"/>
        <v>631737026.43831313</v>
      </c>
      <c r="EB121">
        <f t="shared" si="66"/>
        <v>1495658810.6088245</v>
      </c>
      <c r="EC121">
        <f t="shared" ref="EC121:GN121" si="67">EC16+EC50</f>
        <v>4759283341.7788</v>
      </c>
      <c r="ED121">
        <f t="shared" si="67"/>
        <v>18195698782.016541</v>
      </c>
      <c r="EE121">
        <f t="shared" si="67"/>
        <v>2821789918.0761261</v>
      </c>
      <c r="EF121">
        <f t="shared" si="67"/>
        <v>4877589672.4058819</v>
      </c>
      <c r="EG121">
        <f t="shared" si="67"/>
        <v>603620318.37642753</v>
      </c>
      <c r="EH121">
        <f t="shared" si="67"/>
        <v>2086471984.630836</v>
      </c>
      <c r="EI121">
        <f t="shared" si="67"/>
        <v>2190723286.6784563</v>
      </c>
      <c r="EJ121">
        <f t="shared" si="67"/>
        <v>1351248517.7960989</v>
      </c>
      <c r="EK121">
        <f t="shared" si="67"/>
        <v>6230500623.9912252</v>
      </c>
      <c r="EM121">
        <f t="shared" si="67"/>
        <v>30921824396.321724</v>
      </c>
      <c r="EN121">
        <f t="shared" si="67"/>
        <v>15390992198.013628</v>
      </c>
      <c r="EO121">
        <f t="shared" si="67"/>
        <v>5472154924.980834</v>
      </c>
      <c r="EP121">
        <f t="shared" si="67"/>
        <v>1757415725.7022843</v>
      </c>
      <c r="EQ121">
        <f t="shared" si="67"/>
        <v>15516966961.575399</v>
      </c>
      <c r="ER121">
        <f t="shared" si="67"/>
        <v>626539936.30530977</v>
      </c>
      <c r="ES121">
        <f t="shared" si="67"/>
        <v>1489230739.6390915</v>
      </c>
      <c r="ET121">
        <f t="shared" si="67"/>
        <v>4731865180.9530277</v>
      </c>
      <c r="EU121">
        <f t="shared" si="67"/>
        <v>18082521490.752289</v>
      </c>
      <c r="EV121">
        <f t="shared" si="67"/>
        <v>2801577413.3446808</v>
      </c>
      <c r="EW121">
        <f t="shared" si="67"/>
        <v>4843725952.8028135</v>
      </c>
      <c r="EX121">
        <f t="shared" si="67"/>
        <v>600354229.29943717</v>
      </c>
      <c r="EY121">
        <f t="shared" si="67"/>
        <v>2070084003.6787066</v>
      </c>
      <c r="EZ121">
        <f t="shared" si="67"/>
        <v>2184895931.9505014</v>
      </c>
      <c r="FA121">
        <f t="shared" si="67"/>
        <v>1340874362.6946912</v>
      </c>
      <c r="FB121">
        <f t="shared" si="67"/>
        <v>6198099267.1365242</v>
      </c>
      <c r="FD121">
        <f t="shared" si="67"/>
        <v>30811718098.446083</v>
      </c>
      <c r="FE121">
        <f t="shared" si="67"/>
        <v>15373130716.327017</v>
      </c>
      <c r="FF121">
        <f t="shared" si="67"/>
        <v>5458473040.3488131</v>
      </c>
      <c r="FG121">
        <f t="shared" si="67"/>
        <v>1745259025.1970961</v>
      </c>
      <c r="FH121">
        <f t="shared" si="67"/>
        <v>15471751552.337271</v>
      </c>
      <c r="FI121">
        <f t="shared" si="67"/>
        <v>621342846.17230654</v>
      </c>
      <c r="FJ121">
        <f t="shared" si="67"/>
        <v>1482802668.669358</v>
      </c>
      <c r="FK121">
        <f t="shared" si="67"/>
        <v>4704447020.1272602</v>
      </c>
      <c r="FL121">
        <f t="shared" si="67"/>
        <v>17969344199.488014</v>
      </c>
      <c r="FM121">
        <f t="shared" si="67"/>
        <v>2781364908.6132364</v>
      </c>
      <c r="FN121">
        <f t="shared" si="67"/>
        <v>4809862233.1997471</v>
      </c>
      <c r="FO121">
        <f t="shared" si="67"/>
        <v>597088140.2224474</v>
      </c>
      <c r="FP121">
        <f t="shared" si="67"/>
        <v>2053696022.7265766</v>
      </c>
      <c r="FQ121">
        <f t="shared" si="67"/>
        <v>2179068577.2225485</v>
      </c>
      <c r="FR121">
        <f t="shared" si="67"/>
        <v>1330500207.5932829</v>
      </c>
      <c r="FS121">
        <f t="shared" si="67"/>
        <v>6165697910.2818174</v>
      </c>
      <c r="FV121">
        <f t="shared" si="67"/>
        <v>9743.2000000000007</v>
      </c>
      <c r="FW121">
        <f t="shared" si="67"/>
        <v>34100997281.908661</v>
      </c>
      <c r="FX121">
        <f t="shared" si="67"/>
        <v>15009447886.278088</v>
      </c>
      <c r="FY121">
        <f t="shared" si="67"/>
        <v>5676107652.3538561</v>
      </c>
      <c r="FZ121">
        <f t="shared" si="67"/>
        <v>2297398708.6831007</v>
      </c>
      <c r="GA121">
        <f t="shared" si="67"/>
        <v>14678106414.378811</v>
      </c>
      <c r="GB121">
        <f t="shared" si="67"/>
        <v>452214593.37519783</v>
      </c>
      <c r="GC121">
        <f t="shared" si="67"/>
        <v>1406638141.6537986</v>
      </c>
      <c r="GD121">
        <f t="shared" si="67"/>
        <v>9064222620.4081173</v>
      </c>
      <c r="GE121">
        <f t="shared" si="67"/>
        <v>25430617816.258671</v>
      </c>
      <c r="GF121">
        <f t="shared" si="67"/>
        <v>3160735973.5296149</v>
      </c>
      <c r="GG121">
        <f t="shared" si="67"/>
        <v>5987065630.2667856</v>
      </c>
      <c r="GH121">
        <f t="shared" si="67"/>
        <v>681513116.5719533</v>
      </c>
      <c r="GI121">
        <f t="shared" si="67"/>
        <v>1604211315.6479604</v>
      </c>
      <c r="GJ121">
        <f t="shared" si="67"/>
        <v>2057418439.031631</v>
      </c>
      <c r="GK121">
        <f t="shared" si="67"/>
        <v>1562503952.2951038</v>
      </c>
      <c r="GL121">
        <f t="shared" si="67"/>
        <v>8441726452.5489349</v>
      </c>
      <c r="GN121">
        <f t="shared" si="67"/>
        <v>34017166288.187225</v>
      </c>
      <c r="GO121">
        <f t="shared" ref="GO121:IZ121" si="68">GO16+GO50</f>
        <v>14960939583.187235</v>
      </c>
      <c r="GP121">
        <f t="shared" si="68"/>
        <v>5664621948.4245691</v>
      </c>
      <c r="GQ121">
        <f t="shared" si="68"/>
        <v>2289547792.3756571</v>
      </c>
      <c r="GR121">
        <f t="shared" si="68"/>
        <v>14650612944.897842</v>
      </c>
      <c r="GS121">
        <f t="shared" si="68"/>
        <v>450547336.50959891</v>
      </c>
      <c r="GT121">
        <f t="shared" si="68"/>
        <v>1403141022.5478246</v>
      </c>
      <c r="GU121">
        <f t="shared" si="68"/>
        <v>9042897567.4248619</v>
      </c>
      <c r="GV121">
        <f t="shared" si="68"/>
        <v>25325877262.408367</v>
      </c>
      <c r="GW121">
        <f t="shared" si="68"/>
        <v>3149057662.4902864</v>
      </c>
      <c r="GX121">
        <f t="shared" si="68"/>
        <v>5965251899.1054955</v>
      </c>
      <c r="GY121">
        <f t="shared" si="68"/>
        <v>679944394.87910354</v>
      </c>
      <c r="GZ121">
        <f t="shared" si="68"/>
        <v>1598850681.5060415</v>
      </c>
      <c r="HA121">
        <f t="shared" si="68"/>
        <v>2051480552.671531</v>
      </c>
      <c r="HB121">
        <f t="shared" si="68"/>
        <v>1556478875.5249114</v>
      </c>
      <c r="HC121">
        <f t="shared" si="68"/>
        <v>8416244752.593565</v>
      </c>
      <c r="HE121">
        <f t="shared" si="68"/>
        <v>33933335294.465805</v>
      </c>
      <c r="HF121">
        <f t="shared" si="68"/>
        <v>14912431280.096384</v>
      </c>
      <c r="HG121">
        <f t="shared" si="68"/>
        <v>5653136244.4952803</v>
      </c>
      <c r="HH121">
        <f t="shared" si="68"/>
        <v>2281696876.0682125</v>
      </c>
      <c r="HI121">
        <f t="shared" si="68"/>
        <v>14623119475.41688</v>
      </c>
      <c r="HJ121">
        <f t="shared" si="68"/>
        <v>448880079.64399993</v>
      </c>
      <c r="HK121">
        <f t="shared" si="68"/>
        <v>1399643903.4418511</v>
      </c>
      <c r="HL121">
        <f t="shared" si="68"/>
        <v>9021572514.4416046</v>
      </c>
      <c r="HM121">
        <f t="shared" si="68"/>
        <v>25221136708.55806</v>
      </c>
      <c r="HN121">
        <f t="shared" si="68"/>
        <v>3137379351.4509597</v>
      </c>
      <c r="HO121">
        <f t="shared" si="68"/>
        <v>5943438167.9442081</v>
      </c>
      <c r="HP121">
        <f t="shared" si="68"/>
        <v>678375673.18625355</v>
      </c>
      <c r="HQ121">
        <f t="shared" si="68"/>
        <v>1593490047.3641224</v>
      </c>
      <c r="HR121">
        <f t="shared" si="68"/>
        <v>2045542666.3114312</v>
      </c>
      <c r="HS121">
        <f t="shared" si="68"/>
        <v>1550453798.7547195</v>
      </c>
      <c r="HT121">
        <f t="shared" si="68"/>
        <v>8390763052.6381979</v>
      </c>
      <c r="HV121">
        <f t="shared" si="68"/>
        <v>33849504300.744392</v>
      </c>
      <c r="HW121">
        <f t="shared" si="68"/>
        <v>14863922977.005527</v>
      </c>
      <c r="HX121">
        <f t="shared" si="68"/>
        <v>5641650540.5659943</v>
      </c>
      <c r="HY121">
        <f t="shared" si="68"/>
        <v>2273845959.760767</v>
      </c>
      <c r="HZ121">
        <f t="shared" si="68"/>
        <v>14595626005.935917</v>
      </c>
      <c r="IA121">
        <f t="shared" si="68"/>
        <v>447212822.77840126</v>
      </c>
      <c r="IB121">
        <f t="shared" si="68"/>
        <v>1396146784.3358774</v>
      </c>
      <c r="IC121">
        <f t="shared" si="68"/>
        <v>9000247461.4583492</v>
      </c>
      <c r="ID121">
        <f t="shared" si="68"/>
        <v>25116396154.70776</v>
      </c>
      <c r="IE121">
        <f t="shared" si="68"/>
        <v>3125701040.4116325</v>
      </c>
      <c r="IF121">
        <f t="shared" si="68"/>
        <v>5921624436.7829199</v>
      </c>
      <c r="IG121">
        <f t="shared" si="68"/>
        <v>676806951.49340403</v>
      </c>
      <c r="IH121">
        <f t="shared" si="68"/>
        <v>1588129413.222204</v>
      </c>
      <c r="II121">
        <f t="shared" si="68"/>
        <v>2039604779.9513309</v>
      </c>
      <c r="IJ121">
        <f t="shared" si="68"/>
        <v>1544428721.9845266</v>
      </c>
      <c r="IK121">
        <f t="shared" si="68"/>
        <v>8365281352.682827</v>
      </c>
      <c r="IM121">
        <f t="shared" si="68"/>
        <v>33765673307.022984</v>
      </c>
      <c r="IN121">
        <f t="shared" si="68"/>
        <v>14818376622.106939</v>
      </c>
      <c r="IO121">
        <f t="shared" si="68"/>
        <v>5631155986.8103371</v>
      </c>
      <c r="IP121">
        <f t="shared" si="68"/>
        <v>2265995043.4533224</v>
      </c>
      <c r="IQ121">
        <f t="shared" si="68"/>
        <v>14568132536.454952</v>
      </c>
      <c r="IR121">
        <f t="shared" si="68"/>
        <v>445545565.91280234</v>
      </c>
      <c r="IS121">
        <f t="shared" si="68"/>
        <v>1392649665.2299035</v>
      </c>
      <c r="IT121">
        <f t="shared" si="68"/>
        <v>8978922408.4750919</v>
      </c>
      <c r="IU121">
        <f t="shared" si="68"/>
        <v>25011655600.857468</v>
      </c>
      <c r="IV121">
        <f t="shared" si="68"/>
        <v>3114022729.3723059</v>
      </c>
      <c r="IW121">
        <f t="shared" si="68"/>
        <v>5899810705.6216297</v>
      </c>
      <c r="IX121">
        <f t="shared" si="68"/>
        <v>675238229.80055428</v>
      </c>
      <c r="IY121">
        <f t="shared" si="68"/>
        <v>1582703416.8372624</v>
      </c>
      <c r="IZ121">
        <f t="shared" si="68"/>
        <v>2033666893.5912302</v>
      </c>
      <c r="JA121">
        <f t="shared" ref="JA121" si="69">JA16+JA50</f>
        <v>1538403645.2143345</v>
      </c>
      <c r="JB121">
        <f t="shared" si="4"/>
        <v>8339799652.727457</v>
      </c>
    </row>
    <row r="122" spans="4:262" x14ac:dyDescent="0.25">
      <c r="D122">
        <v>2034</v>
      </c>
      <c r="E122">
        <f t="shared" ref="E122:BP122" si="70">E17+E51</f>
        <v>29709208768.207905</v>
      </c>
      <c r="F122">
        <f t="shared" si="70"/>
        <v>13072893738.751886</v>
      </c>
      <c r="G122">
        <f t="shared" si="70"/>
        <v>4492736693.484169</v>
      </c>
      <c r="H122">
        <f t="shared" si="70"/>
        <v>1804476509.4087512</v>
      </c>
      <c r="I122">
        <f t="shared" si="70"/>
        <v>16241618761.120451</v>
      </c>
      <c r="J122">
        <f t="shared" si="70"/>
        <v>578965516.17889655</v>
      </c>
      <c r="K122">
        <f t="shared" si="70"/>
        <v>1251627794.8636086</v>
      </c>
      <c r="L122">
        <f t="shared" si="70"/>
        <v>3754355268.1874938</v>
      </c>
      <c r="M122">
        <f t="shared" si="70"/>
        <v>21606958378.876606</v>
      </c>
      <c r="N122">
        <f t="shared" si="70"/>
        <v>2520762438.4659815</v>
      </c>
      <c r="O122">
        <f t="shared" si="70"/>
        <v>2885846083.2125974</v>
      </c>
      <c r="P122">
        <f t="shared" si="70"/>
        <v>520999502.52673614</v>
      </c>
      <c r="Q122">
        <f t="shared" si="70"/>
        <v>1746751079.2436314</v>
      </c>
      <c r="R122">
        <f t="shared" si="70"/>
        <v>831389632.33226728</v>
      </c>
      <c r="S122">
        <f t="shared" si="70"/>
        <v>984192025.4974438</v>
      </c>
      <c r="T122">
        <f t="shared" si="70"/>
        <v>5522786242.8830633</v>
      </c>
      <c r="V122">
        <f t="shared" si="70"/>
        <v>29535203995.298191</v>
      </c>
      <c r="W122">
        <f t="shared" si="70"/>
        <v>12957729264.390158</v>
      </c>
      <c r="X122">
        <f t="shared" si="70"/>
        <v>4473855607.4000196</v>
      </c>
      <c r="Y122">
        <f t="shared" si="70"/>
        <v>1790190266.0895715</v>
      </c>
      <c r="Z122">
        <f t="shared" si="70"/>
        <v>16163684606.253399</v>
      </c>
      <c r="AA122">
        <f t="shared" si="70"/>
        <v>572926949.67861271</v>
      </c>
      <c r="AB122">
        <f t="shared" si="70"/>
        <v>1243538642.9195211</v>
      </c>
      <c r="AC122">
        <f t="shared" si="70"/>
        <v>3728799272.9983997</v>
      </c>
      <c r="AD122">
        <f t="shared" si="70"/>
        <v>21425977849.251808</v>
      </c>
      <c r="AE122">
        <f t="shared" si="70"/>
        <v>2498507552.7335577</v>
      </c>
      <c r="AF122">
        <f t="shared" si="70"/>
        <v>2861461828.4330435</v>
      </c>
      <c r="AG122">
        <f t="shared" si="70"/>
        <v>517009828.70821953</v>
      </c>
      <c r="AH122">
        <f t="shared" si="70"/>
        <v>1728945273.0119612</v>
      </c>
      <c r="AI122">
        <f t="shared" si="70"/>
        <v>826224318.97543955</v>
      </c>
      <c r="AJ122">
        <f t="shared" si="70"/>
        <v>974855534.86213028</v>
      </c>
      <c r="AK122">
        <f t="shared" si="70"/>
        <v>5482541819.9671917</v>
      </c>
      <c r="AM122">
        <f t="shared" si="70"/>
        <v>29361199222.388477</v>
      </c>
      <c r="AN122">
        <f t="shared" si="70"/>
        <v>12842564790.028429</v>
      </c>
      <c r="AO122">
        <f t="shared" si="70"/>
        <v>4454974521.3158722</v>
      </c>
      <c r="AP122">
        <f t="shared" si="70"/>
        <v>1775904022.770391</v>
      </c>
      <c r="AQ122">
        <f t="shared" si="70"/>
        <v>16085750451.386339</v>
      </c>
      <c r="AR122">
        <f t="shared" si="70"/>
        <v>566888383.17832935</v>
      </c>
      <c r="AS122">
        <f t="shared" si="70"/>
        <v>1235449490.9754336</v>
      </c>
      <c r="AT122">
        <f t="shared" si="70"/>
        <v>3703243277.8092999</v>
      </c>
      <c r="AU122">
        <f t="shared" si="70"/>
        <v>21244997319.627003</v>
      </c>
      <c r="AV122">
        <f t="shared" si="70"/>
        <v>2476252667.0011311</v>
      </c>
      <c r="AW122">
        <f t="shared" si="70"/>
        <v>2837077573.6534834</v>
      </c>
      <c r="AX122">
        <f t="shared" si="70"/>
        <v>513020154.88970286</v>
      </c>
      <c r="AY122">
        <f t="shared" si="70"/>
        <v>1711139466.7802916</v>
      </c>
      <c r="AZ122">
        <f t="shared" si="70"/>
        <v>821059005.61861229</v>
      </c>
      <c r="BA122">
        <f t="shared" si="70"/>
        <v>965519044.22681642</v>
      </c>
      <c r="BB122">
        <f t="shared" si="70"/>
        <v>5442297397.0513239</v>
      </c>
      <c r="BD122">
        <f t="shared" si="70"/>
        <v>29187194449.478771</v>
      </c>
      <c r="BE122">
        <f t="shared" si="70"/>
        <v>12749011847.591141</v>
      </c>
      <c r="BF122">
        <f t="shared" si="70"/>
        <v>4439378329.5067825</v>
      </c>
      <c r="BG122">
        <f t="shared" si="70"/>
        <v>1761617779.4512105</v>
      </c>
      <c r="BH122">
        <f t="shared" si="70"/>
        <v>16007816296.519283</v>
      </c>
      <c r="BI122">
        <f t="shared" si="70"/>
        <v>560849816.67804575</v>
      </c>
      <c r="BJ122">
        <f t="shared" si="70"/>
        <v>1227360339.0313449</v>
      </c>
      <c r="BK122">
        <f t="shared" si="70"/>
        <v>3677687282.6202006</v>
      </c>
      <c r="BL122">
        <f t="shared" si="70"/>
        <v>21064016790.002193</v>
      </c>
      <c r="BM122">
        <f t="shared" si="70"/>
        <v>2453997781.2687044</v>
      </c>
      <c r="BN122">
        <f t="shared" si="70"/>
        <v>2812693318.8739281</v>
      </c>
      <c r="BO122">
        <f t="shared" si="70"/>
        <v>509030481.07118696</v>
      </c>
      <c r="BP122">
        <f t="shared" si="70"/>
        <v>1693333660.5486224</v>
      </c>
      <c r="BQ122">
        <f t="shared" ref="BQ122:EB122" si="71">BQ17+BQ51</f>
        <v>815893692.26178503</v>
      </c>
      <c r="BR122">
        <f t="shared" si="71"/>
        <v>956182553.59150279</v>
      </c>
      <c r="BS122">
        <f t="shared" si="71"/>
        <v>5402052974.1354523</v>
      </c>
      <c r="BU122">
        <f t="shared" si="71"/>
        <v>29013189676.569057</v>
      </c>
      <c r="BV122">
        <f t="shared" si="71"/>
        <v>12691379898.725639</v>
      </c>
      <c r="BW122">
        <f t="shared" si="71"/>
        <v>4430929690.4542007</v>
      </c>
      <c r="BX122">
        <f t="shared" si="71"/>
        <v>1747331536.1320307</v>
      </c>
      <c r="BY122">
        <f t="shared" si="71"/>
        <v>15929882141.652229</v>
      </c>
      <c r="BZ122">
        <f t="shared" si="71"/>
        <v>554811250.17776191</v>
      </c>
      <c r="CA122">
        <f t="shared" si="71"/>
        <v>1220346904.7825098</v>
      </c>
      <c r="CB122">
        <f t="shared" si="71"/>
        <v>3652131287.4310999</v>
      </c>
      <c r="CC122">
        <f t="shared" si="71"/>
        <v>20883036260.377388</v>
      </c>
      <c r="CD122">
        <f t="shared" si="71"/>
        <v>2431742895.5362778</v>
      </c>
      <c r="CE122">
        <f t="shared" si="71"/>
        <v>2788309064.0943685</v>
      </c>
      <c r="CF122">
        <f t="shared" si="71"/>
        <v>505040807.25267035</v>
      </c>
      <c r="CG122">
        <f t="shared" si="71"/>
        <v>1675527854.316952</v>
      </c>
      <c r="CH122">
        <f t="shared" si="71"/>
        <v>810728378.90495753</v>
      </c>
      <c r="CI122">
        <f t="shared" si="71"/>
        <v>946846062.95618963</v>
      </c>
      <c r="CJ122">
        <f t="shared" si="71"/>
        <v>5361808551.2195826</v>
      </c>
      <c r="CM122">
        <f t="shared" si="71"/>
        <v>11845</v>
      </c>
      <c r="CN122">
        <f t="shared" si="71"/>
        <v>32403986829.581757</v>
      </c>
      <c r="CO122">
        <f t="shared" si="71"/>
        <v>15712734018.702087</v>
      </c>
      <c r="CP122">
        <f t="shared" si="71"/>
        <v>5686126840.6469212</v>
      </c>
      <c r="CQ122">
        <f t="shared" si="71"/>
        <v>1921765271.0515404</v>
      </c>
      <c r="CR122">
        <f t="shared" si="71"/>
        <v>17080702326.88847</v>
      </c>
      <c r="CS122">
        <f t="shared" si="71"/>
        <v>754064880.24031305</v>
      </c>
      <c r="CT122">
        <f t="shared" si="71"/>
        <v>1561473434.8213587</v>
      </c>
      <c r="CU122">
        <f t="shared" si="71"/>
        <v>5159697596.5450954</v>
      </c>
      <c r="CV122">
        <f t="shared" si="71"/>
        <v>21505218073.188084</v>
      </c>
      <c r="CW122">
        <f t="shared" si="71"/>
        <v>3111105617.5153298</v>
      </c>
      <c r="CX122">
        <f t="shared" si="71"/>
        <v>5707226106.3360586</v>
      </c>
      <c r="CY122">
        <f t="shared" si="71"/>
        <v>656915835.60730064</v>
      </c>
      <c r="CZ122">
        <f t="shared" si="71"/>
        <v>2214523669.0562267</v>
      </c>
      <c r="DA122">
        <f t="shared" si="71"/>
        <v>2517633514.3779998</v>
      </c>
      <c r="DB122">
        <f t="shared" si="71"/>
        <v>1526537339.3228347</v>
      </c>
      <c r="DC122">
        <f t="shared" si="71"/>
        <v>6832522129.1794481</v>
      </c>
      <c r="DE122">
        <f t="shared" si="71"/>
        <v>32165191632.813023</v>
      </c>
      <c r="DF122">
        <f t="shared" si="71"/>
        <v>15546491115.119043</v>
      </c>
      <c r="DG122">
        <f t="shared" si="71"/>
        <v>5655937418.6872845</v>
      </c>
      <c r="DH122">
        <f t="shared" si="71"/>
        <v>1898177011.3022299</v>
      </c>
      <c r="DI122">
        <f t="shared" si="71"/>
        <v>16962631919.19043</v>
      </c>
      <c r="DJ122">
        <f t="shared" si="71"/>
        <v>743365748.24003124</v>
      </c>
      <c r="DK122">
        <f t="shared" si="71"/>
        <v>1548557501.3416524</v>
      </c>
      <c r="DL122">
        <f t="shared" si="71"/>
        <v>5104368132.7678041</v>
      </c>
      <c r="DM122">
        <f t="shared" si="71"/>
        <v>21264563511.287212</v>
      </c>
      <c r="DN122">
        <f t="shared" si="71"/>
        <v>3071790387.6463003</v>
      </c>
      <c r="DO122">
        <f t="shared" si="71"/>
        <v>5635908476.2830753</v>
      </c>
      <c r="DP122">
        <f t="shared" si="71"/>
        <v>650280907.17111647</v>
      </c>
      <c r="DQ122">
        <f t="shared" si="71"/>
        <v>2184927797.4602113</v>
      </c>
      <c r="DR122">
        <f t="shared" si="71"/>
        <v>2502456003.6566958</v>
      </c>
      <c r="DS122">
        <f t="shared" si="71"/>
        <v>1506155822.4312625</v>
      </c>
      <c r="DT122">
        <f t="shared" si="71"/>
        <v>6764753597.892601</v>
      </c>
      <c r="DV122">
        <f t="shared" si="71"/>
        <v>31926396436.0443</v>
      </c>
      <c r="DW122">
        <f t="shared" si="71"/>
        <v>15488071479.993446</v>
      </c>
      <c r="DX122">
        <f t="shared" si="71"/>
        <v>5625747996.7276459</v>
      </c>
      <c r="DY122">
        <f t="shared" si="71"/>
        <v>1874588751.5529187</v>
      </c>
      <c r="DZ122">
        <f t="shared" si="71"/>
        <v>16844561511.492392</v>
      </c>
      <c r="EA122">
        <f t="shared" si="71"/>
        <v>732666616.23974907</v>
      </c>
      <c r="EB122">
        <f t="shared" si="71"/>
        <v>1535641567.8619461</v>
      </c>
      <c r="EC122">
        <f t="shared" ref="EC122:GN122" si="72">EC17+EC51</f>
        <v>5049038668.9905138</v>
      </c>
      <c r="ED122">
        <f t="shared" si="72"/>
        <v>21023908949.386333</v>
      </c>
      <c r="EE122">
        <f t="shared" si="72"/>
        <v>3032475157.7772708</v>
      </c>
      <c r="EF122">
        <f t="shared" si="72"/>
        <v>5564590846.2300968</v>
      </c>
      <c r="EG122">
        <f t="shared" si="72"/>
        <v>643645978.73493278</v>
      </c>
      <c r="EH122">
        <f t="shared" si="72"/>
        <v>2155331925.8641958</v>
      </c>
      <c r="EI122">
        <f t="shared" si="72"/>
        <v>2487278492.935389</v>
      </c>
      <c r="EJ122">
        <f t="shared" si="72"/>
        <v>1485774305.5396888</v>
      </c>
      <c r="EK122">
        <f t="shared" si="72"/>
        <v>6696985066.6057529</v>
      </c>
      <c r="EM122">
        <f t="shared" si="72"/>
        <v>31687601239.275578</v>
      </c>
      <c r="EN122">
        <f t="shared" si="72"/>
        <v>15466751962.427132</v>
      </c>
      <c r="EO122">
        <f t="shared" si="72"/>
        <v>5595558574.7680073</v>
      </c>
      <c r="EP122">
        <f t="shared" si="72"/>
        <v>1851000491.8036077</v>
      </c>
      <c r="EQ122">
        <f t="shared" si="72"/>
        <v>16726491103.79435</v>
      </c>
      <c r="ER122">
        <f t="shared" si="72"/>
        <v>721967484.23946714</v>
      </c>
      <c r="ES122">
        <f t="shared" si="72"/>
        <v>1522725634.3822398</v>
      </c>
      <c r="ET122">
        <f t="shared" si="72"/>
        <v>4993709205.2132187</v>
      </c>
      <c r="EU122">
        <f t="shared" si="72"/>
        <v>20783254387.485481</v>
      </c>
      <c r="EV122">
        <f t="shared" si="72"/>
        <v>2993159927.9082389</v>
      </c>
      <c r="EW122">
        <f t="shared" si="72"/>
        <v>5493273216.1771135</v>
      </c>
      <c r="EX122">
        <f t="shared" si="72"/>
        <v>637011050.29874849</v>
      </c>
      <c r="EY122">
        <f t="shared" si="72"/>
        <v>2125736054.2681818</v>
      </c>
      <c r="EZ122">
        <f t="shared" si="72"/>
        <v>2472100982.2140822</v>
      </c>
      <c r="FA122">
        <f t="shared" si="72"/>
        <v>1465392788.6481166</v>
      </c>
      <c r="FB122">
        <f t="shared" si="72"/>
        <v>6629216535.3189049</v>
      </c>
      <c r="FD122">
        <f t="shared" si="72"/>
        <v>31562971632.921722</v>
      </c>
      <c r="FE122">
        <f t="shared" si="72"/>
        <v>15449150285.929398</v>
      </c>
      <c r="FF122">
        <f t="shared" si="72"/>
        <v>5577056494.0084705</v>
      </c>
      <c r="FG122">
        <f t="shared" si="72"/>
        <v>1827412232.0542965</v>
      </c>
      <c r="FH122">
        <f t="shared" si="72"/>
        <v>16608420696.096312</v>
      </c>
      <c r="FI122">
        <f t="shared" si="72"/>
        <v>711268352.23918533</v>
      </c>
      <c r="FJ122">
        <f t="shared" si="72"/>
        <v>1515330906.6812963</v>
      </c>
      <c r="FK122">
        <f t="shared" si="72"/>
        <v>4938379741.4359293</v>
      </c>
      <c r="FL122">
        <f t="shared" si="72"/>
        <v>20542599825.58461</v>
      </c>
      <c r="FM122">
        <f t="shared" si="72"/>
        <v>2953844698.0392084</v>
      </c>
      <c r="FN122">
        <f t="shared" si="72"/>
        <v>5421955586.1241369</v>
      </c>
      <c r="FO122">
        <f t="shared" si="72"/>
        <v>630376121.86256492</v>
      </c>
      <c r="FP122">
        <f t="shared" si="72"/>
        <v>2101421250.0540023</v>
      </c>
      <c r="FQ122">
        <f t="shared" si="72"/>
        <v>2456923471.4927759</v>
      </c>
      <c r="FR122">
        <f t="shared" si="72"/>
        <v>1445011271.7565432</v>
      </c>
      <c r="FS122">
        <f t="shared" si="72"/>
        <v>6561448004.0320549</v>
      </c>
      <c r="FV122">
        <f t="shared" si="72"/>
        <v>11845</v>
      </c>
      <c r="FW122">
        <f t="shared" si="72"/>
        <v>35892439148.459045</v>
      </c>
      <c r="FX122">
        <f t="shared" si="72"/>
        <v>15522362677.387131</v>
      </c>
      <c r="FY122">
        <f t="shared" si="72"/>
        <v>5761598684.4204903</v>
      </c>
      <c r="FZ122">
        <f t="shared" si="72"/>
        <v>2371009213.3058705</v>
      </c>
      <c r="GA122">
        <f t="shared" si="72"/>
        <v>15464810530.03915</v>
      </c>
      <c r="GB122">
        <f t="shared" si="72"/>
        <v>472268452.13053095</v>
      </c>
      <c r="GC122">
        <f t="shared" si="72"/>
        <v>1446519414.4294887</v>
      </c>
      <c r="GD122">
        <f t="shared" si="72"/>
        <v>9437745042.9783211</v>
      </c>
      <c r="GE122">
        <f t="shared" si="72"/>
        <v>27171342664.457829</v>
      </c>
      <c r="GF122">
        <f t="shared" si="72"/>
        <v>3427781156.2946577</v>
      </c>
      <c r="GG122">
        <f t="shared" si="72"/>
        <v>6210801945.1982298</v>
      </c>
      <c r="GH122">
        <f t="shared" si="72"/>
        <v>730268038.76448798</v>
      </c>
      <c r="GI122">
        <f t="shared" si="72"/>
        <v>1655944871.458437</v>
      </c>
      <c r="GJ122">
        <f t="shared" si="72"/>
        <v>2260531765.9209929</v>
      </c>
      <c r="GK122">
        <f t="shared" si="72"/>
        <v>1725171930.0115452</v>
      </c>
      <c r="GL122">
        <f t="shared" si="72"/>
        <v>9036877993.6036682</v>
      </c>
      <c r="GN122">
        <f t="shared" si="72"/>
        <v>35690338947.441559</v>
      </c>
      <c r="GO122">
        <f t="shared" ref="GO122:IZ122" si="73">GO17+GO51</f>
        <v>15426240606.176563</v>
      </c>
      <c r="GP122">
        <f t="shared" si="73"/>
        <v>5732617683.8717842</v>
      </c>
      <c r="GQ122">
        <f t="shared" si="73"/>
        <v>2355036886.9828744</v>
      </c>
      <c r="GR122">
        <f t="shared" si="73"/>
        <v>15389962745.42857</v>
      </c>
      <c r="GS122">
        <f t="shared" si="73"/>
        <v>468868951.6589129</v>
      </c>
      <c r="GT122">
        <f t="shared" si="73"/>
        <v>1438515416.1842148</v>
      </c>
      <c r="GU122">
        <f t="shared" si="73"/>
        <v>9386768299.6460037</v>
      </c>
      <c r="GV122">
        <f t="shared" si="73"/>
        <v>26938771509.910191</v>
      </c>
      <c r="GW122">
        <f t="shared" si="73"/>
        <v>3401199949.2912736</v>
      </c>
      <c r="GX122">
        <f t="shared" si="73"/>
        <v>6165154341.0135412</v>
      </c>
      <c r="GY122">
        <f t="shared" si="73"/>
        <v>726364392.2039367</v>
      </c>
      <c r="GZ122">
        <f t="shared" si="73"/>
        <v>1645246635.442771</v>
      </c>
      <c r="HA122">
        <f t="shared" si="73"/>
        <v>2243185402.9602695</v>
      </c>
      <c r="HB122">
        <f t="shared" si="73"/>
        <v>1711254683.7012174</v>
      </c>
      <c r="HC122">
        <f t="shared" si="73"/>
        <v>8976325316.0405293</v>
      </c>
      <c r="HE122">
        <f t="shared" si="73"/>
        <v>35488238746.424088</v>
      </c>
      <c r="HF122">
        <f t="shared" si="73"/>
        <v>15330501652.017319</v>
      </c>
      <c r="HG122">
        <f t="shared" si="73"/>
        <v>5711559759.5570345</v>
      </c>
      <c r="HH122">
        <f t="shared" si="73"/>
        <v>2339064560.6598783</v>
      </c>
      <c r="HI122">
        <f t="shared" si="73"/>
        <v>15315114960.817993</v>
      </c>
      <c r="HJ122">
        <f t="shared" si="73"/>
        <v>465469451.18729484</v>
      </c>
      <c r="HK122">
        <f t="shared" si="73"/>
        <v>1430511417.9389417</v>
      </c>
      <c r="HL122">
        <f t="shared" si="73"/>
        <v>9335791556.3136845</v>
      </c>
      <c r="HM122">
        <f t="shared" si="73"/>
        <v>26706200355.362537</v>
      </c>
      <c r="HN122">
        <f t="shared" si="73"/>
        <v>3374618742.2878904</v>
      </c>
      <c r="HO122">
        <f t="shared" si="73"/>
        <v>6119506736.8288574</v>
      </c>
      <c r="HP122">
        <f t="shared" si="73"/>
        <v>722460745.64338553</v>
      </c>
      <c r="HQ122">
        <f t="shared" si="73"/>
        <v>1634548399.4271049</v>
      </c>
      <c r="HR122">
        <f t="shared" si="73"/>
        <v>2225839039.9995451</v>
      </c>
      <c r="HS122">
        <f t="shared" si="73"/>
        <v>1697337437.3908913</v>
      </c>
      <c r="HT122">
        <f t="shared" si="73"/>
        <v>8915772638.4773922</v>
      </c>
      <c r="HV122">
        <f t="shared" si="73"/>
        <v>35286138545.406631</v>
      </c>
      <c r="HW122">
        <f t="shared" si="73"/>
        <v>15239010476.126354</v>
      </c>
      <c r="HX122">
        <f t="shared" si="73"/>
        <v>5700200918.8549805</v>
      </c>
      <c r="HY122">
        <f t="shared" si="73"/>
        <v>2323092234.3368807</v>
      </c>
      <c r="HZ122">
        <f t="shared" si="73"/>
        <v>15240267176.207417</v>
      </c>
      <c r="IA122">
        <f t="shared" si="73"/>
        <v>462069950.71567702</v>
      </c>
      <c r="IB122">
        <f t="shared" si="73"/>
        <v>1423563940.5166397</v>
      </c>
      <c r="IC122">
        <f t="shared" si="73"/>
        <v>9284814812.9813671</v>
      </c>
      <c r="ID122">
        <f t="shared" si="73"/>
        <v>26473629200.814884</v>
      </c>
      <c r="IE122">
        <f t="shared" si="73"/>
        <v>3348037535.2845087</v>
      </c>
      <c r="IF122">
        <f t="shared" si="73"/>
        <v>6074997816.6254902</v>
      </c>
      <c r="IG122">
        <f t="shared" si="73"/>
        <v>718557099.08283448</v>
      </c>
      <c r="IH122">
        <f t="shared" si="73"/>
        <v>1623850163.4114394</v>
      </c>
      <c r="II122">
        <f t="shared" si="73"/>
        <v>2208492677.0388212</v>
      </c>
      <c r="IJ122">
        <f t="shared" si="73"/>
        <v>1683420191.0805635</v>
      </c>
      <c r="IK122">
        <f t="shared" si="73"/>
        <v>8855219960.9142494</v>
      </c>
      <c r="IM122">
        <f t="shared" si="73"/>
        <v>35084038344.389168</v>
      </c>
      <c r="IN122">
        <f t="shared" si="73"/>
        <v>15157299811.731087</v>
      </c>
      <c r="IO122">
        <f t="shared" si="73"/>
        <v>5689831270.2969379</v>
      </c>
      <c r="IP122">
        <f t="shared" si="73"/>
        <v>2315018491.9826465</v>
      </c>
      <c r="IQ122">
        <f t="shared" si="73"/>
        <v>15165419391.59684</v>
      </c>
      <c r="IR122">
        <f t="shared" si="73"/>
        <v>458671833.42733091</v>
      </c>
      <c r="IS122">
        <f t="shared" si="73"/>
        <v>1420097451.4835095</v>
      </c>
      <c r="IT122">
        <f t="shared" si="73"/>
        <v>9247263435.1709557</v>
      </c>
      <c r="IU122">
        <f t="shared" si="73"/>
        <v>26241058046.267246</v>
      </c>
      <c r="IV122">
        <f t="shared" si="73"/>
        <v>3321456328.2811265</v>
      </c>
      <c r="IW122">
        <f t="shared" si="73"/>
        <v>6053336216.7110672</v>
      </c>
      <c r="IX122">
        <f t="shared" si="73"/>
        <v>714653452.52228332</v>
      </c>
      <c r="IY122">
        <f t="shared" si="73"/>
        <v>1617100736.0851076</v>
      </c>
      <c r="IZ122">
        <f t="shared" si="73"/>
        <v>2191146314.0780969</v>
      </c>
      <c r="JA122">
        <f t="shared" ref="JA122" si="74">JA17+JA51</f>
        <v>1669502944.7702365</v>
      </c>
      <c r="JB122">
        <f t="shared" si="4"/>
        <v>8794667283.3511105</v>
      </c>
    </row>
    <row r="123" spans="4:262" x14ac:dyDescent="0.25">
      <c r="D123">
        <v>2035</v>
      </c>
      <c r="E123">
        <f t="shared" ref="E123:BP123" si="75">E18+E52</f>
        <v>30789635745.172081</v>
      </c>
      <c r="F123">
        <f t="shared" si="75"/>
        <v>13676545882.34268</v>
      </c>
      <c r="G123">
        <f t="shared" si="75"/>
        <v>4517576359.8200865</v>
      </c>
      <c r="H123">
        <f t="shared" si="75"/>
        <v>1878862484.0570667</v>
      </c>
      <c r="I123">
        <f t="shared" si="75"/>
        <v>17400390665.962616</v>
      </c>
      <c r="J123">
        <f t="shared" si="75"/>
        <v>645159581.42617464</v>
      </c>
      <c r="K123">
        <f t="shared" si="75"/>
        <v>1276664469.9875023</v>
      </c>
      <c r="L123">
        <f t="shared" si="75"/>
        <v>3998884588.9711852</v>
      </c>
      <c r="M123">
        <f t="shared" si="75"/>
        <v>23551015353.204784</v>
      </c>
      <c r="N123">
        <f t="shared" si="75"/>
        <v>2775604867.9509082</v>
      </c>
      <c r="O123">
        <f t="shared" si="75"/>
        <v>3244079213.1173987</v>
      </c>
      <c r="P123">
        <f t="shared" si="75"/>
        <v>566410622.27636886</v>
      </c>
      <c r="Q123">
        <f t="shared" si="75"/>
        <v>1855063684.1977243</v>
      </c>
      <c r="R123">
        <f t="shared" si="75"/>
        <v>1021777753.0253881</v>
      </c>
      <c r="S123">
        <f t="shared" si="75"/>
        <v>1103353831.638247</v>
      </c>
      <c r="T123">
        <f t="shared" si="75"/>
        <v>6156192316.9966269</v>
      </c>
      <c r="V123" s="1">
        <f t="shared" si="75"/>
        <v>30493264200.376766</v>
      </c>
      <c r="W123" s="1">
        <f t="shared" si="75"/>
        <v>13491344761.146904</v>
      </c>
      <c r="X123" s="1">
        <f t="shared" si="75"/>
        <v>4490240567.2306175</v>
      </c>
      <c r="Y123" s="1">
        <f t="shared" si="75"/>
        <v>1855715493.0982535</v>
      </c>
      <c r="Z123" s="1">
        <f t="shared" si="75"/>
        <v>17254899499.041103</v>
      </c>
      <c r="AA123" s="1">
        <f t="shared" si="75"/>
        <v>635038573.13174832</v>
      </c>
      <c r="AB123" s="1">
        <f t="shared" si="75"/>
        <v>1263341419.2634242</v>
      </c>
      <c r="AC123" s="1">
        <f t="shared" si="75"/>
        <v>3955025717.4943695</v>
      </c>
      <c r="AD123" s="1">
        <f t="shared" si="75"/>
        <v>23243358472.674129</v>
      </c>
      <c r="AE123" s="1">
        <f t="shared" si="75"/>
        <v>2737982291.2829561</v>
      </c>
      <c r="AF123" s="1">
        <f t="shared" si="75"/>
        <v>3201249053.1798577</v>
      </c>
      <c r="AG123" s="1">
        <f t="shared" si="75"/>
        <v>559587286.24257612</v>
      </c>
      <c r="AH123" s="1">
        <f t="shared" si="75"/>
        <v>1826636838.3958948</v>
      </c>
      <c r="AI123" s="1">
        <f t="shared" si="75"/>
        <v>1011254670.177206</v>
      </c>
      <c r="AJ123" s="1">
        <f t="shared" si="75"/>
        <v>1087266571.0940511</v>
      </c>
      <c r="AK123" s="1">
        <f t="shared" si="75"/>
        <v>6084010923.2883892</v>
      </c>
      <c r="AM123">
        <f t="shared" si="75"/>
        <v>30196892655.581444</v>
      </c>
      <c r="AN123">
        <f t="shared" si="75"/>
        <v>13306143639.95113</v>
      </c>
      <c r="AO123">
        <f t="shared" si="75"/>
        <v>4471479676.0919037</v>
      </c>
      <c r="AP123">
        <f t="shared" si="75"/>
        <v>1832568502.1394403</v>
      </c>
      <c r="AQ123">
        <f t="shared" si="75"/>
        <v>17109408332.119591</v>
      </c>
      <c r="AR123">
        <f t="shared" si="75"/>
        <v>624917564.83732212</v>
      </c>
      <c r="AS123">
        <f t="shared" si="75"/>
        <v>1250341949.9413228</v>
      </c>
      <c r="AT123">
        <f t="shared" si="75"/>
        <v>3911166846.0175476</v>
      </c>
      <c r="AU123">
        <f t="shared" si="75"/>
        <v>22935701592.143471</v>
      </c>
      <c r="AV123">
        <f t="shared" si="75"/>
        <v>2700359714.6150017</v>
      </c>
      <c r="AW123">
        <f t="shared" si="75"/>
        <v>3158418893.2423081</v>
      </c>
      <c r="AX123">
        <f t="shared" si="75"/>
        <v>552763950.20878339</v>
      </c>
      <c r="AY123">
        <f t="shared" si="75"/>
        <v>1798209992.5940657</v>
      </c>
      <c r="AZ123">
        <f t="shared" si="75"/>
        <v>1000731587.3290249</v>
      </c>
      <c r="BA123">
        <f t="shared" si="75"/>
        <v>1071179310.5498546</v>
      </c>
      <c r="BB123">
        <f t="shared" si="75"/>
        <v>6011829529.5801573</v>
      </c>
      <c r="BD123">
        <f t="shared" si="75"/>
        <v>29900521110.786129</v>
      </c>
      <c r="BE123">
        <f t="shared" si="75"/>
        <v>13126868432.984024</v>
      </c>
      <c r="BF123">
        <f t="shared" si="75"/>
        <v>4456002016.9109621</v>
      </c>
      <c r="BG123">
        <f t="shared" si="75"/>
        <v>1809421511.1806264</v>
      </c>
      <c r="BH123">
        <f t="shared" si="75"/>
        <v>16963917165.198078</v>
      </c>
      <c r="BI123">
        <f t="shared" si="75"/>
        <v>614796556.54289591</v>
      </c>
      <c r="BJ123">
        <f t="shared" si="75"/>
        <v>1242287139.597362</v>
      </c>
      <c r="BK123">
        <f t="shared" si="75"/>
        <v>3867307974.5407252</v>
      </c>
      <c r="BL123">
        <f t="shared" si="75"/>
        <v>22628044711.612812</v>
      </c>
      <c r="BM123">
        <f t="shared" si="75"/>
        <v>2662737137.9470463</v>
      </c>
      <c r="BN123">
        <f t="shared" si="75"/>
        <v>3115588733.3047652</v>
      </c>
      <c r="BO123">
        <f t="shared" si="75"/>
        <v>545940614.17499125</v>
      </c>
      <c r="BP123">
        <f t="shared" si="75"/>
        <v>1769783146.792237</v>
      </c>
      <c r="BQ123">
        <f t="shared" ref="BQ123:EB123" si="76">BQ18+BQ52</f>
        <v>990208504.48084366</v>
      </c>
      <c r="BR123">
        <f t="shared" si="76"/>
        <v>1055092050.0056586</v>
      </c>
      <c r="BS123">
        <f t="shared" si="76"/>
        <v>5939648135.8719187</v>
      </c>
      <c r="BU123">
        <f t="shared" si="76"/>
        <v>29673883890.065277</v>
      </c>
      <c r="BV123">
        <f t="shared" si="76"/>
        <v>12991567641.969032</v>
      </c>
      <c r="BW123">
        <f t="shared" si="76"/>
        <v>4447668293.4749908</v>
      </c>
      <c r="BX123">
        <f t="shared" si="76"/>
        <v>1788334052.3113194</v>
      </c>
      <c r="BY123">
        <f t="shared" si="76"/>
        <v>16818425998.276571</v>
      </c>
      <c r="BZ123">
        <f t="shared" si="76"/>
        <v>604675548.24846947</v>
      </c>
      <c r="CA123">
        <f t="shared" si="76"/>
        <v>1235307627.072885</v>
      </c>
      <c r="CB123">
        <f t="shared" si="76"/>
        <v>3823449103.0639029</v>
      </c>
      <c r="CC123">
        <f t="shared" si="76"/>
        <v>22320387831.08215</v>
      </c>
      <c r="CD123">
        <f t="shared" si="76"/>
        <v>2625114561.2790909</v>
      </c>
      <c r="CE123">
        <f t="shared" si="76"/>
        <v>3072758573.3672175</v>
      </c>
      <c r="CF123">
        <f t="shared" si="76"/>
        <v>539117278.14119852</v>
      </c>
      <c r="CG123">
        <f t="shared" si="76"/>
        <v>1741356300.990407</v>
      </c>
      <c r="CH123">
        <f t="shared" si="76"/>
        <v>979685421.63266182</v>
      </c>
      <c r="CI123">
        <f t="shared" si="76"/>
        <v>1039004789.461463</v>
      </c>
      <c r="CJ123">
        <f t="shared" si="76"/>
        <v>5867466742.163682</v>
      </c>
      <c r="CM123">
        <f t="shared" si="76"/>
        <v>13947.833333333334</v>
      </c>
      <c r="CN123">
        <f t="shared" si="76"/>
        <v>33419427348.95005</v>
      </c>
      <c r="CO123">
        <f t="shared" si="76"/>
        <v>16143587980.8675</v>
      </c>
      <c r="CP123">
        <f t="shared" si="76"/>
        <v>5746999707.5606871</v>
      </c>
      <c r="CQ123">
        <f t="shared" si="76"/>
        <v>2008214497.8280485</v>
      </c>
      <c r="CR123">
        <f t="shared" si="76"/>
        <v>18242417151.28611</v>
      </c>
      <c r="CS123">
        <f t="shared" si="76"/>
        <v>832021141.73091042</v>
      </c>
      <c r="CT123">
        <f t="shared" si="76"/>
        <v>1597276254.3497059</v>
      </c>
      <c r="CU123">
        <f t="shared" si="76"/>
        <v>5446679130.3014431</v>
      </c>
      <c r="CV123">
        <f t="shared" si="76"/>
        <v>24662904323.127651</v>
      </c>
      <c r="CW123">
        <f t="shared" si="76"/>
        <v>3321996409.721303</v>
      </c>
      <c r="CX123">
        <f t="shared" si="76"/>
        <v>6356471509.0443678</v>
      </c>
      <c r="CY123">
        <f t="shared" si="76"/>
        <v>695314567.37366199</v>
      </c>
      <c r="CZ123">
        <f t="shared" si="76"/>
        <v>2273742215.5689173</v>
      </c>
      <c r="DA123">
        <f t="shared" si="76"/>
        <v>2791585005.4619198</v>
      </c>
      <c r="DB123">
        <f t="shared" si="76"/>
        <v>1716741241.1104305</v>
      </c>
      <c r="DC123">
        <f t="shared" si="76"/>
        <v>7565743618.0006418</v>
      </c>
      <c r="DE123">
        <f t="shared" si="76"/>
        <v>32998706871.568455</v>
      </c>
      <c r="DF123">
        <f t="shared" si="76"/>
        <v>15876662957.945496</v>
      </c>
      <c r="DG123">
        <f t="shared" si="76"/>
        <v>5696878426.1889791</v>
      </c>
      <c r="DH123">
        <f t="shared" si="76"/>
        <v>1968793755.0394189</v>
      </c>
      <c r="DI123">
        <f t="shared" si="76"/>
        <v>18016468126.985344</v>
      </c>
      <c r="DJ123">
        <f t="shared" si="76"/>
        <v>813616786.11915219</v>
      </c>
      <c r="DK123">
        <f t="shared" si="76"/>
        <v>1575557944.4757671</v>
      </c>
      <c r="DL123">
        <f t="shared" si="76"/>
        <v>5351315277.3780212</v>
      </c>
      <c r="DM123">
        <f t="shared" si="76"/>
        <v>24222043617.202019</v>
      </c>
      <c r="DN123">
        <f t="shared" si="76"/>
        <v>3255230650.2466416</v>
      </c>
      <c r="DO123">
        <f t="shared" si="76"/>
        <v>6229073809.4630117</v>
      </c>
      <c r="DP123">
        <f t="shared" si="76"/>
        <v>683881259.71524966</v>
      </c>
      <c r="DQ123">
        <f t="shared" si="76"/>
        <v>2226483306.3256435</v>
      </c>
      <c r="DR123">
        <f t="shared" si="76"/>
        <v>2762553618.4233389</v>
      </c>
      <c r="DS123">
        <f t="shared" si="76"/>
        <v>1680266330.0102181</v>
      </c>
      <c r="DT123">
        <f t="shared" si="76"/>
        <v>7440554027.7258558</v>
      </c>
      <c r="DV123">
        <f t="shared" si="76"/>
        <v>32577986394.186871</v>
      </c>
      <c r="DW123">
        <f t="shared" si="76"/>
        <v>15705900749.859207</v>
      </c>
      <c r="DX123">
        <f t="shared" si="76"/>
        <v>5666835805.0859985</v>
      </c>
      <c r="DY123">
        <f t="shared" si="76"/>
        <v>1929373012.2507887</v>
      </c>
      <c r="DZ123">
        <f t="shared" si="76"/>
        <v>17790519102.684586</v>
      </c>
      <c r="EA123">
        <f t="shared" si="76"/>
        <v>795212430.50739408</v>
      </c>
      <c r="EB123">
        <f t="shared" si="76"/>
        <v>1556957306.2748399</v>
      </c>
      <c r="EC123">
        <f t="shared" ref="EC123:GN123" si="77">EC18+EC52</f>
        <v>5255951424.4545984</v>
      </c>
      <c r="ED123">
        <f t="shared" si="77"/>
        <v>23781182911.276382</v>
      </c>
      <c r="EE123">
        <f t="shared" si="77"/>
        <v>3188464890.7719808</v>
      </c>
      <c r="EF123">
        <f t="shared" si="77"/>
        <v>6101676109.8816605</v>
      </c>
      <c r="EG123">
        <f t="shared" si="77"/>
        <v>672447952.05683815</v>
      </c>
      <c r="EH123">
        <f t="shared" si="77"/>
        <v>2184089415.9704428</v>
      </c>
      <c r="EI123">
        <f t="shared" si="77"/>
        <v>2733522231.3847542</v>
      </c>
      <c r="EJ123">
        <f t="shared" si="77"/>
        <v>1643791418.9100046</v>
      </c>
      <c r="EK123">
        <f t="shared" si="77"/>
        <v>7315364437.4510679</v>
      </c>
      <c r="EM123">
        <f t="shared" si="77"/>
        <v>32330084024.986534</v>
      </c>
      <c r="EN123">
        <f t="shared" si="77"/>
        <v>15684796129.567633</v>
      </c>
      <c r="EO123">
        <f t="shared" si="77"/>
        <v>5636793183.983017</v>
      </c>
      <c r="EP123">
        <f t="shared" si="77"/>
        <v>1893768989.3038516</v>
      </c>
      <c r="EQ123">
        <f t="shared" si="77"/>
        <v>17564570078.38382</v>
      </c>
      <c r="ER123">
        <f t="shared" si="77"/>
        <v>776808074.8956362</v>
      </c>
      <c r="ES123">
        <f t="shared" si="77"/>
        <v>1544084018.1072171</v>
      </c>
      <c r="ET123">
        <f t="shared" si="77"/>
        <v>5160587571.5311718</v>
      </c>
      <c r="EU123">
        <f t="shared" si="77"/>
        <v>23340322205.350754</v>
      </c>
      <c r="EV123">
        <f t="shared" si="77"/>
        <v>3121699131.2973175</v>
      </c>
      <c r="EW123">
        <f t="shared" si="77"/>
        <v>5974278410.3003044</v>
      </c>
      <c r="EX123">
        <f t="shared" si="77"/>
        <v>661014644.39842582</v>
      </c>
      <c r="EY123">
        <f t="shared" si="77"/>
        <v>2154546713.226665</v>
      </c>
      <c r="EZ123">
        <f t="shared" si="77"/>
        <v>2704490844.346169</v>
      </c>
      <c r="FA123">
        <f t="shared" si="77"/>
        <v>1607316507.8097923</v>
      </c>
      <c r="FB123">
        <f t="shared" si="77"/>
        <v>7190174847.1762829</v>
      </c>
      <c r="FD123">
        <f t="shared" si="77"/>
        <v>32206408404.127113</v>
      </c>
      <c r="FE123">
        <f t="shared" si="77"/>
        <v>15667409350.344639</v>
      </c>
      <c r="FF123">
        <f t="shared" si="77"/>
        <v>5618431871.1569624</v>
      </c>
      <c r="FG123">
        <f t="shared" si="77"/>
        <v>1870224344.6010604</v>
      </c>
      <c r="FH123">
        <f t="shared" si="77"/>
        <v>17338621054.083061</v>
      </c>
      <c r="FI123">
        <f t="shared" si="77"/>
        <v>758403719.28387833</v>
      </c>
      <c r="FJ123">
        <f t="shared" si="77"/>
        <v>1536729833.0777059</v>
      </c>
      <c r="FK123">
        <f t="shared" si="77"/>
        <v>5090848664.0154533</v>
      </c>
      <c r="FL123">
        <f t="shared" si="77"/>
        <v>22899461499.425121</v>
      </c>
      <c r="FM123">
        <f t="shared" si="77"/>
        <v>3060820197.5146189</v>
      </c>
      <c r="FN123">
        <f t="shared" si="77"/>
        <v>5846880710.7189569</v>
      </c>
      <c r="FO123">
        <f t="shared" si="77"/>
        <v>652324544.72756863</v>
      </c>
      <c r="FP123">
        <f t="shared" si="77"/>
        <v>2130283792.9863906</v>
      </c>
      <c r="FQ123">
        <f t="shared" si="77"/>
        <v>2675459457.3075843</v>
      </c>
      <c r="FR123">
        <f t="shared" si="77"/>
        <v>1570841596.7095785</v>
      </c>
      <c r="FS123">
        <f t="shared" si="77"/>
        <v>7064985256.9014959</v>
      </c>
      <c r="FV123">
        <f t="shared" si="77"/>
        <v>13947.833333333334</v>
      </c>
      <c r="FW123">
        <f t="shared" si="77"/>
        <v>37350519142.022011</v>
      </c>
      <c r="FX123">
        <f t="shared" si="77"/>
        <v>15993457735.346003</v>
      </c>
      <c r="FY123">
        <f t="shared" si="77"/>
        <v>5847290462.0469732</v>
      </c>
      <c r="FZ123">
        <f t="shared" si="77"/>
        <v>2429628047.9035988</v>
      </c>
      <c r="GA123">
        <f t="shared" si="77"/>
        <v>16154855177.538345</v>
      </c>
      <c r="GB123">
        <f t="shared" si="77"/>
        <v>488951533.39597952</v>
      </c>
      <c r="GC123">
        <f t="shared" si="77"/>
        <v>1486935788.7251346</v>
      </c>
      <c r="GD123">
        <f t="shared" si="77"/>
        <v>9798207112.8055</v>
      </c>
      <c r="GE123">
        <f t="shared" si="77"/>
        <v>28906610284.529812</v>
      </c>
      <c r="GF123">
        <f t="shared" si="77"/>
        <v>3700288815.7150784</v>
      </c>
      <c r="GG123">
        <f t="shared" si="77"/>
        <v>6415632494.1033783</v>
      </c>
      <c r="GH123">
        <f t="shared" si="77"/>
        <v>783683544.66887581</v>
      </c>
      <c r="GI123">
        <f t="shared" si="77"/>
        <v>1746430752.946758</v>
      </c>
      <c r="GJ123">
        <f t="shared" si="77"/>
        <v>2481598140.8781228</v>
      </c>
      <c r="GK123">
        <f t="shared" si="77"/>
        <v>1856035542.3372669</v>
      </c>
      <c r="GL123">
        <f t="shared" si="77"/>
        <v>9638355160.3689995</v>
      </c>
      <c r="GN123">
        <f t="shared" si="77"/>
        <v>36982888122.159348</v>
      </c>
      <c r="GO123">
        <f t="shared" ref="GO123:IZ123" si="78">GO18+GO52</f>
        <v>15832187396.852236</v>
      </c>
      <c r="GP123">
        <f t="shared" si="78"/>
        <v>5792720654.1205463</v>
      </c>
      <c r="GQ123">
        <f t="shared" si="78"/>
        <v>2403101806.3742528</v>
      </c>
      <c r="GR123">
        <f t="shared" si="78"/>
        <v>16010766430.367729</v>
      </c>
      <c r="GS123">
        <f t="shared" si="78"/>
        <v>483247629.53562087</v>
      </c>
      <c r="GT123">
        <f t="shared" si="78"/>
        <v>1472553265.7381945</v>
      </c>
      <c r="GU123">
        <f t="shared" si="78"/>
        <v>9706332116.7820015</v>
      </c>
      <c r="GV123">
        <f t="shared" si="78"/>
        <v>28484158520.281979</v>
      </c>
      <c r="GW123">
        <f t="shared" si="78"/>
        <v>3651484387.8954501</v>
      </c>
      <c r="GX123">
        <f t="shared" si="78"/>
        <v>6338122483.4443493</v>
      </c>
      <c r="GY123">
        <f t="shared" si="78"/>
        <v>776315968.65032828</v>
      </c>
      <c r="GZ123">
        <f t="shared" si="78"/>
        <v>1727709067.1558182</v>
      </c>
      <c r="HA123">
        <f t="shared" si="78"/>
        <v>2445112871.3169327</v>
      </c>
      <c r="HB123">
        <f t="shared" si="78"/>
        <v>1830987805.6473031</v>
      </c>
      <c r="HC123">
        <f t="shared" si="78"/>
        <v>9525838035.8235798</v>
      </c>
      <c r="HE123">
        <f t="shared" si="78"/>
        <v>36615257102.296692</v>
      </c>
      <c r="HF123">
        <f t="shared" si="78"/>
        <v>15670942349.638205</v>
      </c>
      <c r="HG123">
        <f t="shared" si="78"/>
        <v>5767847978.1225424</v>
      </c>
      <c r="HH123">
        <f t="shared" si="78"/>
        <v>2377885738.9314084</v>
      </c>
      <c r="HI123">
        <f t="shared" si="78"/>
        <v>15866677683.197115</v>
      </c>
      <c r="HJ123">
        <f t="shared" si="78"/>
        <v>477543725.67526221</v>
      </c>
      <c r="HK123">
        <f t="shared" si="78"/>
        <v>1458170742.751255</v>
      </c>
      <c r="HL123">
        <f t="shared" si="78"/>
        <v>9614457120.758503</v>
      </c>
      <c r="HM123">
        <f t="shared" si="78"/>
        <v>28061706756.034134</v>
      </c>
      <c r="HN123">
        <f t="shared" si="78"/>
        <v>3602679960.0758238</v>
      </c>
      <c r="HO123">
        <f t="shared" si="78"/>
        <v>6260612472.785326</v>
      </c>
      <c r="HP123">
        <f t="shared" si="78"/>
        <v>768948392.63178122</v>
      </c>
      <c r="HQ123">
        <f t="shared" si="78"/>
        <v>1708987381.3648787</v>
      </c>
      <c r="HR123">
        <f t="shared" si="78"/>
        <v>2408627601.7557411</v>
      </c>
      <c r="HS123">
        <f t="shared" si="78"/>
        <v>1805940068.9573412</v>
      </c>
      <c r="HT123">
        <f t="shared" si="78"/>
        <v>9413320911.278162</v>
      </c>
      <c r="HV123">
        <f t="shared" si="78"/>
        <v>36268225152.824463</v>
      </c>
      <c r="HW123">
        <f t="shared" si="78"/>
        <v>15548013495.173786</v>
      </c>
      <c r="HX123">
        <f t="shared" si="78"/>
        <v>5756610292.8481197</v>
      </c>
      <c r="HY123">
        <f t="shared" si="78"/>
        <v>2361963099.839067</v>
      </c>
      <c r="HZ123">
        <f t="shared" si="78"/>
        <v>15722588936.026503</v>
      </c>
      <c r="IA123">
        <f t="shared" si="78"/>
        <v>472947471.56092811</v>
      </c>
      <c r="IB123">
        <f t="shared" si="78"/>
        <v>1450770489.4802842</v>
      </c>
      <c r="IC123">
        <f t="shared" si="78"/>
        <v>9541426805.1623955</v>
      </c>
      <c r="ID123">
        <f t="shared" si="78"/>
        <v>27639254991.786289</v>
      </c>
      <c r="IE123">
        <f t="shared" si="78"/>
        <v>3553875532.2561979</v>
      </c>
      <c r="IF123">
        <f t="shared" si="78"/>
        <v>6214267314.9677448</v>
      </c>
      <c r="IG123">
        <f t="shared" si="78"/>
        <v>761580816.61323428</v>
      </c>
      <c r="IH123">
        <f t="shared" si="78"/>
        <v>1690265695.5739398</v>
      </c>
      <c r="II123">
        <f t="shared" si="78"/>
        <v>2372142332.1945515</v>
      </c>
      <c r="IJ123">
        <f t="shared" si="78"/>
        <v>1780892332.2673767</v>
      </c>
      <c r="IK123">
        <f t="shared" si="78"/>
        <v>9300803786.7327404</v>
      </c>
      <c r="IM123">
        <f t="shared" si="78"/>
        <v>36066824879.885406</v>
      </c>
      <c r="IN123">
        <f t="shared" si="78"/>
        <v>15466547614.738054</v>
      </c>
      <c r="IO123">
        <f t="shared" si="78"/>
        <v>5746359864.0134716</v>
      </c>
      <c r="IP123">
        <f t="shared" si="78"/>
        <v>2353935422.9120951</v>
      </c>
      <c r="IQ123">
        <f t="shared" si="78"/>
        <v>15624009964.345596</v>
      </c>
      <c r="IR123">
        <f t="shared" si="78"/>
        <v>469558806.55805945</v>
      </c>
      <c r="IS123">
        <f t="shared" si="78"/>
        <v>1447332822.3140059</v>
      </c>
      <c r="IT123">
        <f t="shared" si="78"/>
        <v>9504095170.1946468</v>
      </c>
      <c r="IU123">
        <f t="shared" si="78"/>
        <v>27354410916.899925</v>
      </c>
      <c r="IV123">
        <f t="shared" si="78"/>
        <v>3505071104.436573</v>
      </c>
      <c r="IW123">
        <f t="shared" si="78"/>
        <v>6192747454.7201624</v>
      </c>
      <c r="IX123">
        <f t="shared" si="78"/>
        <v>754213240.59468722</v>
      </c>
      <c r="IY123">
        <f t="shared" si="78"/>
        <v>1677448218.6984046</v>
      </c>
      <c r="IZ123">
        <f t="shared" si="78"/>
        <v>2335657062.6333609</v>
      </c>
      <c r="JA123">
        <f t="shared" ref="JA123" si="79">JA18+JA52</f>
        <v>1755844595.577414</v>
      </c>
      <c r="JB123">
        <f t="shared" si="4"/>
        <v>9199207487.403656</v>
      </c>
    </row>
    <row r="124" spans="4:262" x14ac:dyDescent="0.25">
      <c r="D124">
        <v>2036</v>
      </c>
      <c r="E124">
        <f t="shared" ref="E124:BP124" si="80">E19+E53</f>
        <v>31612505950.680725</v>
      </c>
      <c r="F124">
        <f t="shared" si="80"/>
        <v>14278512896.700962</v>
      </c>
      <c r="G124">
        <f t="shared" si="80"/>
        <v>4517576359.8200865</v>
      </c>
      <c r="H124">
        <f t="shared" si="80"/>
        <v>1947819086.2594602</v>
      </c>
      <c r="I124">
        <f t="shared" si="80"/>
        <v>18565779569.590336</v>
      </c>
      <c r="J124">
        <f t="shared" si="80"/>
        <v>720632458.73301411</v>
      </c>
      <c r="K124">
        <f t="shared" si="80"/>
        <v>1297540636.3365927</v>
      </c>
      <c r="L124">
        <f t="shared" si="80"/>
        <v>4245705409.4251289</v>
      </c>
      <c r="M124">
        <f t="shared" si="80"/>
        <v>25580086586.65033</v>
      </c>
      <c r="N124">
        <f t="shared" si="80"/>
        <v>3046632445.6560888</v>
      </c>
      <c r="O124">
        <f t="shared" si="80"/>
        <v>3626773654.7579408</v>
      </c>
      <c r="P124">
        <f t="shared" si="80"/>
        <v>614395072.68429101</v>
      </c>
      <c r="Q124">
        <f t="shared" si="80"/>
        <v>2010771287.8027797</v>
      </c>
      <c r="R124">
        <f t="shared" si="80"/>
        <v>1232807939.9819632</v>
      </c>
      <c r="S124">
        <f t="shared" si="80"/>
        <v>1233978572.0217173</v>
      </c>
      <c r="T124">
        <f t="shared" si="80"/>
        <v>6901670505.6202383</v>
      </c>
      <c r="V124">
        <f t="shared" si="80"/>
        <v>31160446356.858299</v>
      </c>
      <c r="W124">
        <f t="shared" si="80"/>
        <v>14008433871.061127</v>
      </c>
      <c r="X124">
        <f t="shared" si="80"/>
        <v>4490240567.2306175</v>
      </c>
      <c r="Y124">
        <f t="shared" si="80"/>
        <v>1913106839.3670321</v>
      </c>
      <c r="Z124">
        <f t="shared" si="80"/>
        <v>18327516870.653133</v>
      </c>
      <c r="AA124">
        <f t="shared" si="80"/>
        <v>704613614.96980834</v>
      </c>
      <c r="AB124">
        <f t="shared" si="80"/>
        <v>1277590314.4637744</v>
      </c>
      <c r="AC124">
        <f t="shared" si="80"/>
        <v>4177098854.7634983</v>
      </c>
      <c r="AD124">
        <f t="shared" si="80"/>
        <v>25097377678.637169</v>
      </c>
      <c r="AE124">
        <f t="shared" si="80"/>
        <v>2987441917.322876</v>
      </c>
      <c r="AF124">
        <f t="shared" si="80"/>
        <v>3557348898.3363514</v>
      </c>
      <c r="AG124">
        <f t="shared" si="80"/>
        <v>603654113.745386</v>
      </c>
      <c r="AH124">
        <f t="shared" si="80"/>
        <v>1966965101.466784</v>
      </c>
      <c r="AI124">
        <f t="shared" si="80"/>
        <v>1213928686.2097554</v>
      </c>
      <c r="AJ124">
        <f t="shared" si="80"/>
        <v>1208139780.1781054</v>
      </c>
      <c r="AK124">
        <f t="shared" si="80"/>
        <v>6782378337.581583</v>
      </c>
      <c r="AM124">
        <f t="shared" si="80"/>
        <v>30708386763.035866</v>
      </c>
      <c r="AN124">
        <f t="shared" si="80"/>
        <v>13740306590.042755</v>
      </c>
      <c r="AO124">
        <f t="shared" si="80"/>
        <v>4471479676.0919037</v>
      </c>
      <c r="AP124">
        <f t="shared" si="80"/>
        <v>1878394592.4746041</v>
      </c>
      <c r="AQ124">
        <f t="shared" si="80"/>
        <v>18089254171.715931</v>
      </c>
      <c r="AR124">
        <f t="shared" si="80"/>
        <v>688594771.20660281</v>
      </c>
      <c r="AS124">
        <f t="shared" si="80"/>
        <v>1262525835.2911987</v>
      </c>
      <c r="AT124">
        <f t="shared" si="80"/>
        <v>4108492300.1018586</v>
      </c>
      <c r="AU124">
        <f t="shared" si="80"/>
        <v>24614668770.623997</v>
      </c>
      <c r="AV124">
        <f t="shared" si="80"/>
        <v>2928251388.9896607</v>
      </c>
      <c r="AW124">
        <f t="shared" si="80"/>
        <v>3487924141.9147549</v>
      </c>
      <c r="AX124">
        <f t="shared" si="80"/>
        <v>592913154.80648065</v>
      </c>
      <c r="AY124">
        <f t="shared" si="80"/>
        <v>1923158915.130789</v>
      </c>
      <c r="AZ124">
        <f t="shared" si="80"/>
        <v>1195049432.4375486</v>
      </c>
      <c r="BA124">
        <f t="shared" si="80"/>
        <v>1182300988.3344927</v>
      </c>
      <c r="BB124">
        <f t="shared" si="80"/>
        <v>6663086169.5429306</v>
      </c>
      <c r="BD124">
        <f t="shared" si="80"/>
        <v>30393287782.613838</v>
      </c>
      <c r="BE124">
        <f t="shared" si="80"/>
        <v>13478099304.338793</v>
      </c>
      <c r="BF124">
        <f t="shared" si="80"/>
        <v>4456002016.9109621</v>
      </c>
      <c r="BG124">
        <f t="shared" si="80"/>
        <v>1846421221.024477</v>
      </c>
      <c r="BH124">
        <f t="shared" si="80"/>
        <v>17850991472.778728</v>
      </c>
      <c r="BI124">
        <f t="shared" si="80"/>
        <v>672575927.4433974</v>
      </c>
      <c r="BJ124">
        <f t="shared" si="80"/>
        <v>1254505642.2758245</v>
      </c>
      <c r="BK124">
        <f t="shared" si="80"/>
        <v>4039885745.4402189</v>
      </c>
      <c r="BL124">
        <f t="shared" si="80"/>
        <v>24131959862.610832</v>
      </c>
      <c r="BM124">
        <f t="shared" si="80"/>
        <v>2869060860.6564436</v>
      </c>
      <c r="BN124">
        <f t="shared" si="80"/>
        <v>3418499385.493165</v>
      </c>
      <c r="BO124">
        <f t="shared" si="80"/>
        <v>582172195.86757624</v>
      </c>
      <c r="BP124">
        <f t="shared" si="80"/>
        <v>1879352728.7947943</v>
      </c>
      <c r="BQ124">
        <f t="shared" ref="BQ124:EB124" si="81">BQ19+BQ53</f>
        <v>1176170178.6653421</v>
      </c>
      <c r="BR124">
        <f t="shared" si="81"/>
        <v>1156462196.490881</v>
      </c>
      <c r="BS124">
        <f t="shared" si="81"/>
        <v>6543794001.5042744</v>
      </c>
      <c r="BU124">
        <f t="shared" si="81"/>
        <v>30167440638.555305</v>
      </c>
      <c r="BV124">
        <f t="shared" si="81"/>
        <v>13286472120.870468</v>
      </c>
      <c r="BW124">
        <f t="shared" si="81"/>
        <v>4447668293.4749908</v>
      </c>
      <c r="BX124">
        <f t="shared" si="81"/>
        <v>1825375475.9717581</v>
      </c>
      <c r="BY124">
        <f t="shared" si="81"/>
        <v>17612728773.84153</v>
      </c>
      <c r="BZ124">
        <f t="shared" si="81"/>
        <v>656557083.68019164</v>
      </c>
      <c r="CA124">
        <f t="shared" si="81"/>
        <v>1247560262.1071246</v>
      </c>
      <c r="CB124">
        <f t="shared" si="81"/>
        <v>3971279190.7785797</v>
      </c>
      <c r="CC124">
        <f t="shared" si="81"/>
        <v>23649250954.59766</v>
      </c>
      <c r="CD124">
        <f t="shared" si="81"/>
        <v>2809870332.3232269</v>
      </c>
      <c r="CE124">
        <f t="shared" si="81"/>
        <v>3349074629.0715694</v>
      </c>
      <c r="CF124">
        <f t="shared" si="81"/>
        <v>571431236.928671</v>
      </c>
      <c r="CG124">
        <f t="shared" si="81"/>
        <v>1835546542.4587982</v>
      </c>
      <c r="CH124">
        <f t="shared" si="81"/>
        <v>1157290924.8931346</v>
      </c>
      <c r="CI124">
        <f t="shared" si="81"/>
        <v>1130623404.6472695</v>
      </c>
      <c r="CJ124">
        <f t="shared" si="81"/>
        <v>6424501833.4656181</v>
      </c>
      <c r="CM124">
        <f t="shared" si="81"/>
        <v>16051.7</v>
      </c>
      <c r="CN124">
        <f t="shared" si="81"/>
        <v>34416260917.394325</v>
      </c>
      <c r="CO124">
        <f t="shared" si="81"/>
        <v>16684383565.957712</v>
      </c>
      <c r="CP124">
        <f t="shared" si="81"/>
        <v>5746999707.5606871</v>
      </c>
      <c r="CQ124">
        <f t="shared" si="81"/>
        <v>2067318199.0541742</v>
      </c>
      <c r="CR124">
        <f t="shared" si="81"/>
        <v>19440431417.389912</v>
      </c>
      <c r="CS124">
        <f t="shared" si="81"/>
        <v>914571752.45869017</v>
      </c>
      <c r="CT124">
        <f t="shared" si="81"/>
        <v>1631110590.3446622</v>
      </c>
      <c r="CU124">
        <f t="shared" si="81"/>
        <v>5740079034.2577114</v>
      </c>
      <c r="CV124">
        <f t="shared" si="81"/>
        <v>27409827341.701408</v>
      </c>
      <c r="CW124">
        <f t="shared" si="81"/>
        <v>3539016096.5207887</v>
      </c>
      <c r="CX124">
        <f t="shared" si="81"/>
        <v>7034371186.9974384</v>
      </c>
      <c r="CY124">
        <f t="shared" si="81"/>
        <v>735389843.04968202</v>
      </c>
      <c r="CZ124">
        <f t="shared" si="81"/>
        <v>2396536787.2350473</v>
      </c>
      <c r="DA124">
        <f t="shared" si="81"/>
        <v>3024292631.2871385</v>
      </c>
      <c r="DB124">
        <f t="shared" si="81"/>
        <v>1954390574.1737268</v>
      </c>
      <c r="DC124">
        <f t="shared" si="81"/>
        <v>8548944948.5624704</v>
      </c>
      <c r="DE124">
        <f t="shared" si="81"/>
        <v>33756171346.722912</v>
      </c>
      <c r="DF124">
        <f t="shared" si="81"/>
        <v>16279335042.976633</v>
      </c>
      <c r="DG124">
        <f t="shared" si="81"/>
        <v>5696878426.1889791</v>
      </c>
      <c r="DH124">
        <f t="shared" si="81"/>
        <v>2007957473.6327362</v>
      </c>
      <c r="DI124">
        <f t="shared" si="81"/>
        <v>19062537666.576923</v>
      </c>
      <c r="DJ124">
        <f t="shared" si="81"/>
        <v>885272909.45206046</v>
      </c>
      <c r="DK124">
        <f t="shared" si="81"/>
        <v>1598130521.9823549</v>
      </c>
      <c r="DL124">
        <f t="shared" si="81"/>
        <v>5590616345.0510302</v>
      </c>
      <c r="DM124">
        <f t="shared" si="81"/>
        <v>26691606236.627174</v>
      </c>
      <c r="DN124">
        <f t="shared" si="81"/>
        <v>3434905187.8180437</v>
      </c>
      <c r="DO124">
        <f t="shared" si="81"/>
        <v>6826981186.472724</v>
      </c>
      <c r="DP124">
        <f t="shared" si="81"/>
        <v>717388458.01687658</v>
      </c>
      <c r="DQ124">
        <f t="shared" si="81"/>
        <v>2324168646.8193479</v>
      </c>
      <c r="DR124">
        <f t="shared" si="81"/>
        <v>2975556123.5259204</v>
      </c>
      <c r="DS124">
        <f t="shared" si="81"/>
        <v>1893357560.9163303</v>
      </c>
      <c r="DT124">
        <f t="shared" si="81"/>
        <v>8334279484.5127563</v>
      </c>
      <c r="DV124">
        <f t="shared" si="81"/>
        <v>33195139317.075058</v>
      </c>
      <c r="DW124">
        <f t="shared" si="81"/>
        <v>15974611103.121136</v>
      </c>
      <c r="DX124">
        <f t="shared" si="81"/>
        <v>5666835805.0859985</v>
      </c>
      <c r="DY124">
        <f t="shared" si="81"/>
        <v>1957936607.4635239</v>
      </c>
      <c r="DZ124">
        <f t="shared" si="81"/>
        <v>18684643915.76395</v>
      </c>
      <c r="EA124">
        <f t="shared" si="81"/>
        <v>855974066.44543052</v>
      </c>
      <c r="EB124">
        <f t="shared" si="81"/>
        <v>1576706096.8869345</v>
      </c>
      <c r="EC124">
        <f t="shared" ref="EC124:GN124" si="82">EC19+EC53</f>
        <v>5441153655.8443451</v>
      </c>
      <c r="ED124">
        <f t="shared" si="82"/>
        <v>25973385131.552956</v>
      </c>
      <c r="EE124">
        <f t="shared" si="82"/>
        <v>3330794279.1152983</v>
      </c>
      <c r="EF124">
        <f t="shared" si="82"/>
        <v>6619591185.9480133</v>
      </c>
      <c r="EG124">
        <f t="shared" si="82"/>
        <v>699387072.98407197</v>
      </c>
      <c r="EH124">
        <f t="shared" si="82"/>
        <v>2251860644.6775742</v>
      </c>
      <c r="EI124">
        <f t="shared" si="82"/>
        <v>2926819615.7647004</v>
      </c>
      <c r="EJ124">
        <f t="shared" si="82"/>
        <v>1832324547.658932</v>
      </c>
      <c r="EK124">
        <f t="shared" si="82"/>
        <v>8119614020.4630423</v>
      </c>
      <c r="EM124">
        <f t="shared" si="82"/>
        <v>32948233723.542061</v>
      </c>
      <c r="EN124">
        <f t="shared" si="82"/>
        <v>15953791821.554224</v>
      </c>
      <c r="EO124">
        <f t="shared" si="82"/>
        <v>5636793183.983017</v>
      </c>
      <c r="EP124">
        <f t="shared" si="82"/>
        <v>1922376199.8761418</v>
      </c>
      <c r="EQ124">
        <f t="shared" si="82"/>
        <v>18306750164.950966</v>
      </c>
      <c r="ER124">
        <f t="shared" si="82"/>
        <v>826675223.43880141</v>
      </c>
      <c r="ES124">
        <f t="shared" si="82"/>
        <v>1563874587.4218531</v>
      </c>
      <c r="ET124">
        <f t="shared" si="82"/>
        <v>5312770257.6610317</v>
      </c>
      <c r="EU124">
        <f t="shared" si="82"/>
        <v>25255164026.478725</v>
      </c>
      <c r="EV124">
        <f t="shared" si="82"/>
        <v>3229484753.1089067</v>
      </c>
      <c r="EW124">
        <f t="shared" si="82"/>
        <v>6412201185.4233007</v>
      </c>
      <c r="EX124">
        <f t="shared" si="82"/>
        <v>683340818.49135649</v>
      </c>
      <c r="EY124">
        <f t="shared" si="82"/>
        <v>2213088566.3130322</v>
      </c>
      <c r="EZ124">
        <f t="shared" si="82"/>
        <v>2878083108.0034781</v>
      </c>
      <c r="FA124">
        <f t="shared" si="82"/>
        <v>1771291534.4015346</v>
      </c>
      <c r="FB124">
        <f t="shared" si="82"/>
        <v>7904948556.4133291</v>
      </c>
      <c r="FD124">
        <f t="shared" si="82"/>
        <v>32825495862.929241</v>
      </c>
      <c r="FE124">
        <f t="shared" si="82"/>
        <v>15936683578.167459</v>
      </c>
      <c r="FF124">
        <f t="shared" si="82"/>
        <v>5618431871.1569624</v>
      </c>
      <c r="FG124">
        <f t="shared" si="82"/>
        <v>1898874740.619894</v>
      </c>
      <c r="FH124">
        <f t="shared" si="82"/>
        <v>18034301761.392487</v>
      </c>
      <c r="FI124">
        <f t="shared" si="82"/>
        <v>797622423.48384416</v>
      </c>
      <c r="FJ124">
        <f t="shared" si="82"/>
        <v>1556559828.233268</v>
      </c>
      <c r="FK124">
        <f t="shared" si="82"/>
        <v>5243155527.7201424</v>
      </c>
      <c r="FL124">
        <f t="shared" si="82"/>
        <v>24536942921.404499</v>
      </c>
      <c r="FM124">
        <f t="shared" si="82"/>
        <v>3168678376.1933918</v>
      </c>
      <c r="FN124">
        <f t="shared" si="82"/>
        <v>6204811184.8985968</v>
      </c>
      <c r="FO124">
        <f t="shared" si="82"/>
        <v>674668010.85837483</v>
      </c>
      <c r="FP124">
        <f t="shared" si="82"/>
        <v>2188877058.6626015</v>
      </c>
      <c r="FQ124">
        <f t="shared" si="82"/>
        <v>2833252599.737618</v>
      </c>
      <c r="FR124">
        <f t="shared" si="82"/>
        <v>1710258521.1441355</v>
      </c>
      <c r="FS124">
        <f t="shared" si="82"/>
        <v>7690283092.3636169</v>
      </c>
      <c r="FV124">
        <f t="shared" si="82"/>
        <v>16051.7</v>
      </c>
      <c r="FW124">
        <f t="shared" si="82"/>
        <v>38667984007.497078</v>
      </c>
      <c r="FX124">
        <f t="shared" si="82"/>
        <v>16533090386.25247</v>
      </c>
      <c r="FY124">
        <f t="shared" si="82"/>
        <v>6073304019.571497</v>
      </c>
      <c r="FZ124">
        <f t="shared" si="82"/>
        <v>2481502953.12603</v>
      </c>
      <c r="GA124">
        <f t="shared" si="82"/>
        <v>16772153054.687338</v>
      </c>
      <c r="GB124">
        <f t="shared" si="82"/>
        <v>504239962.48969954</v>
      </c>
      <c r="GC124">
        <f t="shared" si="82"/>
        <v>1546693281.222625</v>
      </c>
      <c r="GD124">
        <f t="shared" si="82"/>
        <v>10169913439.393024</v>
      </c>
      <c r="GE124">
        <f t="shared" si="82"/>
        <v>30702277655.084106</v>
      </c>
      <c r="GF124">
        <f t="shared" si="82"/>
        <v>3914449203.7511973</v>
      </c>
      <c r="GG124">
        <f t="shared" si="82"/>
        <v>6593631144.6834335</v>
      </c>
      <c r="GH124">
        <f t="shared" si="82"/>
        <v>841137825.39163101</v>
      </c>
      <c r="GI124">
        <f t="shared" si="82"/>
        <v>1877812750.9864085</v>
      </c>
      <c r="GJ124">
        <f t="shared" si="82"/>
        <v>2650974909.9735408</v>
      </c>
      <c r="GK124">
        <f t="shared" si="82"/>
        <v>2026530674.0134838</v>
      </c>
      <c r="GL124">
        <f t="shared" si="82"/>
        <v>10292529126.106356</v>
      </c>
      <c r="GN124">
        <f t="shared" si="82"/>
        <v>38071900093.381409</v>
      </c>
      <c r="GO124">
        <f t="shared" ref="GO124:IZ124" si="83">GO19+GO53</f>
        <v>16279253730.733278</v>
      </c>
      <c r="GP124">
        <f t="shared" si="83"/>
        <v>5980307614.2328501</v>
      </c>
      <c r="GQ124">
        <f t="shared" si="83"/>
        <v>2440804065.4080367</v>
      </c>
      <c r="GR124">
        <f t="shared" si="83"/>
        <v>16531750938.201277</v>
      </c>
      <c r="GS124">
        <f t="shared" si="83"/>
        <v>495390199.24555379</v>
      </c>
      <c r="GT124">
        <f t="shared" si="83"/>
        <v>1522906859.0647762</v>
      </c>
      <c r="GU124">
        <f t="shared" si="83"/>
        <v>10019794880.25309</v>
      </c>
      <c r="GV124">
        <f t="shared" si="83"/>
        <v>30009452510.601883</v>
      </c>
      <c r="GW124">
        <f t="shared" si="83"/>
        <v>3835353023.3592615</v>
      </c>
      <c r="GX124">
        <f t="shared" si="83"/>
        <v>6472855791.3544245</v>
      </c>
      <c r="GY124">
        <f t="shared" si="83"/>
        <v>828375107.40197921</v>
      </c>
      <c r="GZ124">
        <f t="shared" si="83"/>
        <v>1846035320.4947233</v>
      </c>
      <c r="HA124">
        <f t="shared" si="83"/>
        <v>2588658005.5041189</v>
      </c>
      <c r="HB124">
        <f t="shared" si="83"/>
        <v>1983767963.5888994</v>
      </c>
      <c r="HC124">
        <f t="shared" si="83"/>
        <v>10102629078.786661</v>
      </c>
      <c r="HE124">
        <f t="shared" si="83"/>
        <v>37483451985.854675</v>
      </c>
      <c r="HF124">
        <f t="shared" si="83"/>
        <v>16025442189.061153</v>
      </c>
      <c r="HG124">
        <f t="shared" si="83"/>
        <v>5913350460.9495382</v>
      </c>
      <c r="HH124">
        <f t="shared" si="83"/>
        <v>2411469855.2152829</v>
      </c>
      <c r="HI124">
        <f t="shared" si="83"/>
        <v>16291348821.715218</v>
      </c>
      <c r="HJ124">
        <f t="shared" si="83"/>
        <v>487296399.81211257</v>
      </c>
      <c r="HK124">
        <f t="shared" si="83"/>
        <v>1499120436.9069281</v>
      </c>
      <c r="HL124">
        <f t="shared" si="83"/>
        <v>9872334417.6039219</v>
      </c>
      <c r="HM124">
        <f t="shared" si="83"/>
        <v>29316627366.119659</v>
      </c>
      <c r="HN124">
        <f t="shared" si="83"/>
        <v>3756256842.967329</v>
      </c>
      <c r="HO124">
        <f t="shared" si="83"/>
        <v>6378451555.6426659</v>
      </c>
      <c r="HP124">
        <f t="shared" si="83"/>
        <v>815612389.41232765</v>
      </c>
      <c r="HQ124">
        <f t="shared" si="83"/>
        <v>1814257890.0030398</v>
      </c>
      <c r="HR124">
        <f t="shared" si="83"/>
        <v>2526341101.0346942</v>
      </c>
      <c r="HS124">
        <f t="shared" si="83"/>
        <v>1941005253.1643171</v>
      </c>
      <c r="HT124">
        <f t="shared" si="83"/>
        <v>9912729031.4669685</v>
      </c>
      <c r="HV124">
        <f t="shared" si="83"/>
        <v>37137149759.788971</v>
      </c>
      <c r="HW124">
        <f t="shared" si="83"/>
        <v>15894887774.990305</v>
      </c>
      <c r="HX124">
        <f t="shared" si="83"/>
        <v>5902234503.5540266</v>
      </c>
      <c r="HY124">
        <f t="shared" si="83"/>
        <v>2395598004.5591049</v>
      </c>
      <c r="HZ124">
        <f t="shared" si="83"/>
        <v>16123984112.17448</v>
      </c>
      <c r="IA124">
        <f t="shared" si="83"/>
        <v>482709921.35389107</v>
      </c>
      <c r="IB124">
        <f t="shared" si="83"/>
        <v>1490096745.9402931</v>
      </c>
      <c r="IC124">
        <f t="shared" si="83"/>
        <v>9799538096.8420811</v>
      </c>
      <c r="ID124">
        <f t="shared" si="83"/>
        <v>28766485360.787594</v>
      </c>
      <c r="IE124">
        <f t="shared" si="83"/>
        <v>3692910055.2074351</v>
      </c>
      <c r="IF124">
        <f t="shared" si="83"/>
        <v>6332262771.0508909</v>
      </c>
      <c r="IG124">
        <f t="shared" si="83"/>
        <v>802849671.42267644</v>
      </c>
      <c r="IH124">
        <f t="shared" si="83"/>
        <v>1782480459.5113554</v>
      </c>
      <c r="II124">
        <f t="shared" si="83"/>
        <v>2479912141.1041336</v>
      </c>
      <c r="IJ124">
        <f t="shared" si="83"/>
        <v>1898242542.7397325</v>
      </c>
      <c r="IK124">
        <f t="shared" si="83"/>
        <v>9730540418.0378761</v>
      </c>
      <c r="IM124">
        <f t="shared" si="83"/>
        <v>36936467919.393105</v>
      </c>
      <c r="IN124">
        <f t="shared" si="83"/>
        <v>15813672681.276157</v>
      </c>
      <c r="IO124">
        <f t="shared" si="83"/>
        <v>5892103794.9914703</v>
      </c>
      <c r="IP124">
        <f t="shared" si="83"/>
        <v>2387616905.3835692</v>
      </c>
      <c r="IQ124">
        <f t="shared" si="83"/>
        <v>16025682391.233646</v>
      </c>
      <c r="IR124">
        <f t="shared" si="83"/>
        <v>479330946.46554279</v>
      </c>
      <c r="IS124">
        <f t="shared" si="83"/>
        <v>1486688144.7503457</v>
      </c>
      <c r="IT124">
        <f t="shared" si="83"/>
        <v>9762429256.5922565</v>
      </c>
      <c r="IU124">
        <f t="shared" si="83"/>
        <v>28482320627.129253</v>
      </c>
      <c r="IV124">
        <f t="shared" si="83"/>
        <v>3644183852.3405294</v>
      </c>
      <c r="IW124">
        <f t="shared" si="83"/>
        <v>6310885872.2418699</v>
      </c>
      <c r="IX124">
        <f t="shared" si="83"/>
        <v>794845475.07243609</v>
      </c>
      <c r="IY124">
        <f t="shared" si="83"/>
        <v>1763152357.9633934</v>
      </c>
      <c r="IZ124">
        <f t="shared" si="83"/>
        <v>2443490779.0530815</v>
      </c>
      <c r="JA124">
        <f t="shared" ref="JA124" si="84">JA19+JA53</f>
        <v>1863142661.8719809</v>
      </c>
      <c r="JB124">
        <f t="shared" si="4"/>
        <v>9629150733.4356709</v>
      </c>
    </row>
    <row r="125" spans="4:262" x14ac:dyDescent="0.25">
      <c r="D125">
        <v>2037</v>
      </c>
      <c r="E125">
        <f t="shared" ref="E125:BP125" si="85">E20+E54</f>
        <v>32044360384.950104</v>
      </c>
      <c r="F125">
        <f t="shared" si="85"/>
        <v>15011652780.701742</v>
      </c>
      <c r="G125">
        <f t="shared" si="85"/>
        <v>4517576359.8200865</v>
      </c>
      <c r="H125">
        <f t="shared" si="85"/>
        <v>2025430738.9942405</v>
      </c>
      <c r="I125">
        <f t="shared" si="85"/>
        <v>19644032561.543945</v>
      </c>
      <c r="J125">
        <f t="shared" si="85"/>
        <v>792695060.05737805</v>
      </c>
      <c r="K125">
        <f t="shared" si="85"/>
        <v>1309962053.7005858</v>
      </c>
      <c r="L125">
        <f t="shared" si="85"/>
        <v>4504264543.6095028</v>
      </c>
      <c r="M125">
        <f t="shared" si="85"/>
        <v>27622864904.789631</v>
      </c>
      <c r="N125">
        <f t="shared" si="85"/>
        <v>3323984108.3800812</v>
      </c>
      <c r="O125">
        <f t="shared" si="85"/>
        <v>4018908574.6648927</v>
      </c>
      <c r="P125">
        <f t="shared" si="85"/>
        <v>654665695.11319399</v>
      </c>
      <c r="Q125">
        <f t="shared" si="85"/>
        <v>2203215206.9353037</v>
      </c>
      <c r="R125">
        <f t="shared" si="85"/>
        <v>1461176297.8143568</v>
      </c>
      <c r="S125">
        <f t="shared" si="85"/>
        <v>1344158505.2976995</v>
      </c>
      <c r="T125">
        <f t="shared" si="85"/>
        <v>7658031203.0049086</v>
      </c>
      <c r="V125">
        <f t="shared" si="85"/>
        <v>31377433954.787792</v>
      </c>
      <c r="W125">
        <f t="shared" si="85"/>
        <v>14596678110.966068</v>
      </c>
      <c r="X125">
        <f t="shared" si="85"/>
        <v>4490240567.2306175</v>
      </c>
      <c r="Y125">
        <f t="shared" si="85"/>
        <v>1973317712.031213</v>
      </c>
      <c r="Z125">
        <f t="shared" si="85"/>
        <v>19256566858.519272</v>
      </c>
      <c r="AA125">
        <f t="shared" si="85"/>
        <v>767804597.69501889</v>
      </c>
      <c r="AB125">
        <f t="shared" si="85"/>
        <v>1283735932.9491696</v>
      </c>
      <c r="AC125">
        <f t="shared" si="85"/>
        <v>4397116610.6688089</v>
      </c>
      <c r="AD125">
        <f t="shared" si="85"/>
        <v>26872833555.765781</v>
      </c>
      <c r="AE125">
        <f t="shared" si="85"/>
        <v>3231203231.4531345</v>
      </c>
      <c r="AF125">
        <f t="shared" si="85"/>
        <v>3907094690.1777205</v>
      </c>
      <c r="AG125">
        <f t="shared" si="85"/>
        <v>638115507.82689607</v>
      </c>
      <c r="AH125">
        <f t="shared" si="85"/>
        <v>2135031718.2227874</v>
      </c>
      <c r="AI125">
        <f t="shared" si="85"/>
        <v>1427267894.181031</v>
      </c>
      <c r="AJ125">
        <f t="shared" si="85"/>
        <v>1303999159.300405</v>
      </c>
      <c r="AK125">
        <f t="shared" si="85"/>
        <v>7462981969.1664829</v>
      </c>
      <c r="AM125">
        <f t="shared" si="85"/>
        <v>30926068364.540443</v>
      </c>
      <c r="AN125">
        <f t="shared" si="85"/>
        <v>14181420683.696951</v>
      </c>
      <c r="AO125">
        <f t="shared" si="85"/>
        <v>4471479676.0919037</v>
      </c>
      <c r="AP125">
        <f t="shared" si="85"/>
        <v>1921204685.0681865</v>
      </c>
      <c r="AQ125">
        <f t="shared" si="85"/>
        <v>18869101155.494602</v>
      </c>
      <c r="AR125">
        <f t="shared" si="85"/>
        <v>742914135.3326602</v>
      </c>
      <c r="AS125">
        <f t="shared" si="85"/>
        <v>1268702135.4338181</v>
      </c>
      <c r="AT125">
        <f t="shared" si="85"/>
        <v>4289968677.728106</v>
      </c>
      <c r="AU125">
        <f t="shared" si="85"/>
        <v>26122802206.741928</v>
      </c>
      <c r="AV125">
        <f t="shared" si="85"/>
        <v>3138422354.526186</v>
      </c>
      <c r="AW125">
        <f t="shared" si="85"/>
        <v>3795280805.6905422</v>
      </c>
      <c r="AX125">
        <f t="shared" si="85"/>
        <v>621565320.54059803</v>
      </c>
      <c r="AY125">
        <f t="shared" si="85"/>
        <v>2066848229.510273</v>
      </c>
      <c r="AZ125">
        <f t="shared" si="85"/>
        <v>1393359490.5477052</v>
      </c>
      <c r="BA125">
        <f t="shared" si="85"/>
        <v>1263839813.3031101</v>
      </c>
      <c r="BB125">
        <f t="shared" si="85"/>
        <v>7267932735.3280592</v>
      </c>
      <c r="BD125">
        <f t="shared" si="85"/>
        <v>30611662822.64323</v>
      </c>
      <c r="BE125">
        <f t="shared" si="85"/>
        <v>13787912851.163551</v>
      </c>
      <c r="BF125">
        <f t="shared" si="85"/>
        <v>4456002016.9109621</v>
      </c>
      <c r="BG125">
        <f t="shared" si="85"/>
        <v>1880967950.4263518</v>
      </c>
      <c r="BH125">
        <f t="shared" si="85"/>
        <v>18481635452.469933</v>
      </c>
      <c r="BI125">
        <f t="shared" si="85"/>
        <v>718023672.97030163</v>
      </c>
      <c r="BJ125">
        <f t="shared" si="85"/>
        <v>1260712122.0462508</v>
      </c>
      <c r="BK125">
        <f t="shared" si="85"/>
        <v>4182820744.7874041</v>
      </c>
      <c r="BL125">
        <f t="shared" si="85"/>
        <v>25372770857.718075</v>
      </c>
      <c r="BM125">
        <f t="shared" si="85"/>
        <v>3045641477.5992351</v>
      </c>
      <c r="BN125">
        <f t="shared" si="85"/>
        <v>3683466921.2033687</v>
      </c>
      <c r="BO125">
        <f t="shared" si="85"/>
        <v>605015133.25430083</v>
      </c>
      <c r="BP125">
        <f t="shared" si="85"/>
        <v>1998664740.7977579</v>
      </c>
      <c r="BQ125">
        <f t="shared" ref="BQ125:EB125" si="86">BQ20+BQ54</f>
        <v>1359451086.9143791</v>
      </c>
      <c r="BR125">
        <f t="shared" si="86"/>
        <v>1223680467.3058162</v>
      </c>
      <c r="BS125">
        <f t="shared" si="86"/>
        <v>7072883501.4896336</v>
      </c>
      <c r="BU125">
        <f t="shared" si="86"/>
        <v>30386501648.904236</v>
      </c>
      <c r="BV125">
        <f t="shared" si="86"/>
        <v>13588143040.529066</v>
      </c>
      <c r="BW125">
        <f t="shared" si="86"/>
        <v>4447668293.4749908</v>
      </c>
      <c r="BX125">
        <f t="shared" si="86"/>
        <v>1859958145.8941667</v>
      </c>
      <c r="BY125">
        <f t="shared" si="86"/>
        <v>18190906247.412655</v>
      </c>
      <c r="BZ125">
        <f t="shared" si="86"/>
        <v>693133210.60794258</v>
      </c>
      <c r="CA125">
        <f t="shared" si="86"/>
        <v>1253796447.9601223</v>
      </c>
      <c r="CB125">
        <f t="shared" si="86"/>
        <v>4095745652.1985507</v>
      </c>
      <c r="CC125">
        <f t="shared" si="86"/>
        <v>24622739508.694221</v>
      </c>
      <c r="CD125">
        <f t="shared" si="86"/>
        <v>2952860600.6722846</v>
      </c>
      <c r="CE125">
        <f t="shared" si="86"/>
        <v>3571653036.7161894</v>
      </c>
      <c r="CF125">
        <f t="shared" si="86"/>
        <v>590402444.74497747</v>
      </c>
      <c r="CG125">
        <f t="shared" si="86"/>
        <v>1930481252.0852416</v>
      </c>
      <c r="CH125">
        <f t="shared" si="86"/>
        <v>1325542683.2810526</v>
      </c>
      <c r="CI125">
        <f t="shared" si="86"/>
        <v>1183521121.3085222</v>
      </c>
      <c r="CJ125">
        <f t="shared" si="86"/>
        <v>6877834267.6512041</v>
      </c>
      <c r="CM125">
        <f t="shared" si="86"/>
        <v>18156.599999999999</v>
      </c>
      <c r="CN125">
        <f t="shared" si="86"/>
        <v>35614137581.025299</v>
      </c>
      <c r="CO125">
        <f t="shared" si="86"/>
        <v>17402125412.841114</v>
      </c>
      <c r="CP125">
        <f t="shared" si="86"/>
        <v>5746999707.5606871</v>
      </c>
      <c r="CQ125">
        <f t="shared" si="86"/>
        <v>2107601447.2583003</v>
      </c>
      <c r="CR125">
        <f t="shared" si="86"/>
        <v>20395520402.47377</v>
      </c>
      <c r="CS125">
        <f t="shared" si="86"/>
        <v>1023205752.0614494</v>
      </c>
      <c r="CT125">
        <f t="shared" si="86"/>
        <v>1664641784.1825569</v>
      </c>
      <c r="CU125">
        <f t="shared" si="86"/>
        <v>6099020109.7952242</v>
      </c>
      <c r="CV125">
        <f t="shared" si="86"/>
        <v>29860243581.221207</v>
      </c>
      <c r="CW125">
        <f t="shared" si="86"/>
        <v>3776392216.0674472</v>
      </c>
      <c r="CX125">
        <f t="shared" si="86"/>
        <v>7733390478.1810408</v>
      </c>
      <c r="CY125">
        <f t="shared" si="86"/>
        <v>775984182.32864583</v>
      </c>
      <c r="CZ125">
        <f t="shared" si="86"/>
        <v>2609491991.151123</v>
      </c>
      <c r="DA125">
        <f t="shared" si="86"/>
        <v>3246741924.8869877</v>
      </c>
      <c r="DB125">
        <f t="shared" si="86"/>
        <v>2157611522.7033734</v>
      </c>
      <c r="DC125">
        <f t="shared" si="86"/>
        <v>9540678492.045454</v>
      </c>
      <c r="DE125">
        <f t="shared" si="86"/>
        <v>34584952370.438728</v>
      </c>
      <c r="DF125">
        <f t="shared" si="86"/>
        <v>16760634558.7637</v>
      </c>
      <c r="DG125">
        <f t="shared" si="86"/>
        <v>5696878426.1889791</v>
      </c>
      <c r="DH125">
        <f t="shared" si="86"/>
        <v>2023998098.0822213</v>
      </c>
      <c r="DI125">
        <f t="shared" si="86"/>
        <v>19795804018.909847</v>
      </c>
      <c r="DJ125">
        <f t="shared" si="86"/>
        <v>976202376.17230368</v>
      </c>
      <c r="DK125">
        <f t="shared" si="86"/>
        <v>1615965349.6836307</v>
      </c>
      <c r="DL125">
        <f t="shared" si="86"/>
        <v>5867285368.0938568</v>
      </c>
      <c r="DM125">
        <f t="shared" si="86"/>
        <v>28737934146.925671</v>
      </c>
      <c r="DN125">
        <f t="shared" si="86"/>
        <v>3616775636.6340284</v>
      </c>
      <c r="DO125">
        <f t="shared" si="86"/>
        <v>7403004044.857336</v>
      </c>
      <c r="DP125">
        <f t="shared" si="86"/>
        <v>748111970.80002499</v>
      </c>
      <c r="DQ125">
        <f t="shared" si="86"/>
        <v>2496142911.3106751</v>
      </c>
      <c r="DR125">
        <f t="shared" si="86"/>
        <v>3166118776.982111</v>
      </c>
      <c r="DS125">
        <f t="shared" si="86"/>
        <v>2060787613.8513916</v>
      </c>
      <c r="DT125">
        <f t="shared" si="86"/>
        <v>9183655116.7750835</v>
      </c>
      <c r="DV125">
        <f t="shared" si="86"/>
        <v>33819078773.552319</v>
      </c>
      <c r="DW125">
        <f t="shared" si="86"/>
        <v>16274644254.082663</v>
      </c>
      <c r="DX125">
        <f t="shared" si="86"/>
        <v>5666835805.0859985</v>
      </c>
      <c r="DY125">
        <f t="shared" si="86"/>
        <v>1974014279.1006505</v>
      </c>
      <c r="DZ125">
        <f t="shared" si="86"/>
        <v>19196087635.345936</v>
      </c>
      <c r="EA125">
        <f t="shared" si="86"/>
        <v>929199000.28315771</v>
      </c>
      <c r="EB125">
        <f t="shared" si="86"/>
        <v>1593596435.1931567</v>
      </c>
      <c r="EC125">
        <f t="shared" ref="EC125:GN125" si="87">EC20+EC54</f>
        <v>5635550626.3924866</v>
      </c>
      <c r="ED125">
        <f t="shared" si="87"/>
        <v>27615624712.630169</v>
      </c>
      <c r="EE125">
        <f t="shared" si="87"/>
        <v>3457159057.2006102</v>
      </c>
      <c r="EF125">
        <f t="shared" si="87"/>
        <v>7072617611.5336361</v>
      </c>
      <c r="EG125">
        <f t="shared" si="87"/>
        <v>720239759.27140498</v>
      </c>
      <c r="EH125">
        <f t="shared" si="87"/>
        <v>2382853686.153121</v>
      </c>
      <c r="EI125">
        <f t="shared" si="87"/>
        <v>3085495629.0772305</v>
      </c>
      <c r="EJ125">
        <f t="shared" si="87"/>
        <v>1963963704.9994078</v>
      </c>
      <c r="EK125">
        <f t="shared" si="87"/>
        <v>8826631741.504715</v>
      </c>
      <c r="EM125">
        <f t="shared" si="87"/>
        <v>33573020635.893406</v>
      </c>
      <c r="EN125">
        <f t="shared" si="87"/>
        <v>16254032586.695053</v>
      </c>
      <c r="EO125">
        <f t="shared" si="87"/>
        <v>5636793183.983017</v>
      </c>
      <c r="EP125">
        <f t="shared" si="87"/>
        <v>1938490654.4905488</v>
      </c>
      <c r="EQ125">
        <f t="shared" si="87"/>
        <v>18763471969.27047</v>
      </c>
      <c r="ER125">
        <f t="shared" si="87"/>
        <v>882195624.39401257</v>
      </c>
      <c r="ES125">
        <f t="shared" si="87"/>
        <v>1580800882.0827703</v>
      </c>
      <c r="ET125">
        <f t="shared" si="87"/>
        <v>5467877690.6316519</v>
      </c>
      <c r="EU125">
        <f t="shared" si="87"/>
        <v>26493315278.334641</v>
      </c>
      <c r="EV125">
        <f t="shared" si="87"/>
        <v>3327256311.0187221</v>
      </c>
      <c r="EW125">
        <f t="shared" si="87"/>
        <v>6742231178.2099371</v>
      </c>
      <c r="EX125">
        <f t="shared" si="87"/>
        <v>702160804.77528131</v>
      </c>
      <c r="EY125">
        <f t="shared" si="87"/>
        <v>2297233877.8253393</v>
      </c>
      <c r="EZ125">
        <f t="shared" si="87"/>
        <v>3008287814.400589</v>
      </c>
      <c r="FA125">
        <f t="shared" si="87"/>
        <v>1867139796.1474252</v>
      </c>
      <c r="FB125">
        <f t="shared" si="87"/>
        <v>8469608366.2343483</v>
      </c>
      <c r="FD125">
        <f t="shared" si="87"/>
        <v>33451073714.309235</v>
      </c>
      <c r="FE125">
        <f t="shared" si="87"/>
        <v>16237128905.088757</v>
      </c>
      <c r="FF125">
        <f t="shared" si="87"/>
        <v>5618431871.1569624</v>
      </c>
      <c r="FG125">
        <f t="shared" si="87"/>
        <v>1915025227.4373317</v>
      </c>
      <c r="FH125">
        <f t="shared" si="87"/>
        <v>18491361853.479881</v>
      </c>
      <c r="FI125">
        <f t="shared" si="87"/>
        <v>840323065.12485719</v>
      </c>
      <c r="FJ125">
        <f t="shared" si="87"/>
        <v>1573519818.0047543</v>
      </c>
      <c r="FK125">
        <f t="shared" si="87"/>
        <v>5398368117.4409924</v>
      </c>
      <c r="FL125">
        <f t="shared" si="87"/>
        <v>25663623917.939705</v>
      </c>
      <c r="FM125">
        <f t="shared" si="87"/>
        <v>3266511631.6289334</v>
      </c>
      <c r="FN125">
        <f t="shared" si="87"/>
        <v>6502913627.1845837</v>
      </c>
      <c r="FO125">
        <f t="shared" si="87"/>
        <v>693502648.39743674</v>
      </c>
      <c r="FP125">
        <f t="shared" si="87"/>
        <v>2273065327.658361</v>
      </c>
      <c r="FQ125">
        <f t="shared" si="87"/>
        <v>2963512098.1595001</v>
      </c>
      <c r="FR125">
        <f t="shared" si="87"/>
        <v>1792126139.2786248</v>
      </c>
      <c r="FS125">
        <f t="shared" si="87"/>
        <v>8148445509.6661415</v>
      </c>
      <c r="FV125">
        <f t="shared" si="87"/>
        <v>18156.599999999999</v>
      </c>
      <c r="FW125">
        <f t="shared" si="87"/>
        <v>39430396391.89576</v>
      </c>
      <c r="FX125">
        <f t="shared" si="87"/>
        <v>17202191516.665462</v>
      </c>
      <c r="FY125">
        <f t="shared" si="87"/>
        <v>6363857055.9704695</v>
      </c>
      <c r="FZ125">
        <f t="shared" si="87"/>
        <v>2523399133.3077879</v>
      </c>
      <c r="GA125">
        <f t="shared" si="87"/>
        <v>17376652296.220261</v>
      </c>
      <c r="GB125">
        <f t="shared" si="87"/>
        <v>518695915.45633024</v>
      </c>
      <c r="GC125">
        <f t="shared" si="87"/>
        <v>1617051700.0255725</v>
      </c>
      <c r="GD125">
        <f t="shared" si="87"/>
        <v>10710432129.899872</v>
      </c>
      <c r="GE125">
        <f t="shared" si="87"/>
        <v>32665978317.542385</v>
      </c>
      <c r="GF125">
        <f t="shared" si="87"/>
        <v>4140306708.2761459</v>
      </c>
      <c r="GG125">
        <f t="shared" si="87"/>
        <v>6759456234.8211622</v>
      </c>
      <c r="GH125">
        <f t="shared" si="87"/>
        <v>883415006.06974447</v>
      </c>
      <c r="GI125">
        <f t="shared" si="87"/>
        <v>2028990119.4646654</v>
      </c>
      <c r="GJ125">
        <f t="shared" si="87"/>
        <v>2823714474.6452446</v>
      </c>
      <c r="GK125">
        <f t="shared" si="87"/>
        <v>2208941497.1288714</v>
      </c>
      <c r="GL125">
        <f t="shared" si="87"/>
        <v>11065100802.98527</v>
      </c>
      <c r="GN125">
        <f t="shared" si="87"/>
        <v>38528579973.914726</v>
      </c>
      <c r="GO125">
        <f t="shared" ref="GO125:IZ125" si="88">GO20+GO54</f>
        <v>16805461387.007248</v>
      </c>
      <c r="GP125">
        <f t="shared" si="88"/>
        <v>6211867353.5038261</v>
      </c>
      <c r="GQ125">
        <f t="shared" si="88"/>
        <v>2464637253.3727517</v>
      </c>
      <c r="GR125">
        <f t="shared" si="88"/>
        <v>16994307648.437561</v>
      </c>
      <c r="GS125">
        <f t="shared" si="88"/>
        <v>505378783.84705579</v>
      </c>
      <c r="GT125">
        <f t="shared" si="88"/>
        <v>1578780654.0266619</v>
      </c>
      <c r="GU125">
        <f t="shared" si="88"/>
        <v>10462316636.819147</v>
      </c>
      <c r="GV125">
        <f t="shared" si="88"/>
        <v>31562347069.80756</v>
      </c>
      <c r="GW125">
        <f t="shared" si="88"/>
        <v>4015365442.2303748</v>
      </c>
      <c r="GX125">
        <f t="shared" si="88"/>
        <v>6576757185.2473412</v>
      </c>
      <c r="GY125">
        <f t="shared" si="88"/>
        <v>862532514.69516611</v>
      </c>
      <c r="GZ125">
        <f t="shared" si="88"/>
        <v>1975590872.3971086</v>
      </c>
      <c r="HA125">
        <f t="shared" si="88"/>
        <v>2722612829.0526834</v>
      </c>
      <c r="HB125">
        <f t="shared" si="88"/>
        <v>2138095688.8860686</v>
      </c>
      <c r="HC125">
        <f t="shared" si="88"/>
        <v>10749443304.366055</v>
      </c>
      <c r="HE125">
        <f t="shared" si="88"/>
        <v>37926869206.599236</v>
      </c>
      <c r="HF125">
        <f t="shared" si="88"/>
        <v>16410612514.919975</v>
      </c>
      <c r="HG125">
        <f t="shared" si="88"/>
        <v>6079304629.0049782</v>
      </c>
      <c r="HH125">
        <f t="shared" si="88"/>
        <v>2435351047.4532022</v>
      </c>
      <c r="HI125">
        <f t="shared" si="88"/>
        <v>16637643912.409393</v>
      </c>
      <c r="HJ125">
        <f t="shared" si="88"/>
        <v>495426080.44009954</v>
      </c>
      <c r="HK125">
        <f t="shared" si="88"/>
        <v>1540509608.0277519</v>
      </c>
      <c r="HL125">
        <f t="shared" si="88"/>
        <v>10213465433.526325</v>
      </c>
      <c r="HM125">
        <f t="shared" si="88"/>
        <v>30458715822.072731</v>
      </c>
      <c r="HN125">
        <f t="shared" si="88"/>
        <v>3890424176.1846089</v>
      </c>
      <c r="HO125">
        <f t="shared" si="88"/>
        <v>6474798743.9398155</v>
      </c>
      <c r="HP125">
        <f t="shared" si="88"/>
        <v>841719289.73327124</v>
      </c>
      <c r="HQ125">
        <f t="shared" si="88"/>
        <v>1922191625.3295531</v>
      </c>
      <c r="HR125">
        <f t="shared" si="88"/>
        <v>2621703962.2192574</v>
      </c>
      <c r="HS125">
        <f t="shared" si="88"/>
        <v>2067249880.6432691</v>
      </c>
      <c r="HT125">
        <f t="shared" si="88"/>
        <v>10433785805.746845</v>
      </c>
      <c r="HV125">
        <f t="shared" si="88"/>
        <v>37581251627.209503</v>
      </c>
      <c r="HW125">
        <f t="shared" si="88"/>
        <v>16273605802.273548</v>
      </c>
      <c r="HX125">
        <f t="shared" si="88"/>
        <v>6068299048.889123</v>
      </c>
      <c r="HY125">
        <f t="shared" si="88"/>
        <v>2419525867.4774895</v>
      </c>
      <c r="HZ125">
        <f t="shared" si="88"/>
        <v>16470543427.52249</v>
      </c>
      <c r="IA125">
        <f t="shared" si="88"/>
        <v>490848696.41974193</v>
      </c>
      <c r="IB125">
        <f t="shared" si="88"/>
        <v>1531001712.7995579</v>
      </c>
      <c r="IC125">
        <f t="shared" si="88"/>
        <v>10128406045.922253</v>
      </c>
      <c r="ID125">
        <f t="shared" si="88"/>
        <v>29843012389.807777</v>
      </c>
      <c r="IE125">
        <f t="shared" si="88"/>
        <v>3822501993.5520549</v>
      </c>
      <c r="IF125">
        <f t="shared" si="88"/>
        <v>6428753518.7708225</v>
      </c>
      <c r="IG125">
        <f t="shared" si="88"/>
        <v>828972342.40587568</v>
      </c>
      <c r="IH125">
        <f t="shared" si="88"/>
        <v>1869356607.9172361</v>
      </c>
      <c r="II125">
        <f t="shared" si="88"/>
        <v>2575334001.6766143</v>
      </c>
      <c r="IJ125">
        <f t="shared" si="88"/>
        <v>1999489554.0316226</v>
      </c>
      <c r="IK125">
        <f t="shared" si="88"/>
        <v>10176758301.149982</v>
      </c>
      <c r="IM125">
        <f t="shared" si="88"/>
        <v>37381232707.429184</v>
      </c>
      <c r="IN125">
        <f t="shared" si="88"/>
        <v>16192621288.375746</v>
      </c>
      <c r="IO125">
        <f t="shared" si="88"/>
        <v>6058276843.0904655</v>
      </c>
      <c r="IP125">
        <f t="shared" si="88"/>
        <v>2411587135.2509871</v>
      </c>
      <c r="IQ125">
        <f t="shared" si="88"/>
        <v>16372499290.318295</v>
      </c>
      <c r="IR125">
        <f t="shared" si="88"/>
        <v>487478652.02984011</v>
      </c>
      <c r="IS125">
        <f t="shared" si="88"/>
        <v>1527619562.4515953</v>
      </c>
      <c r="IT125">
        <f t="shared" si="88"/>
        <v>10091500070.076727</v>
      </c>
      <c r="IU125">
        <f t="shared" si="88"/>
        <v>29559468375.647911</v>
      </c>
      <c r="IV125">
        <f t="shared" si="88"/>
        <v>3773849945.6288519</v>
      </c>
      <c r="IW125">
        <f t="shared" si="88"/>
        <v>6407506366.2150707</v>
      </c>
      <c r="IX125">
        <f t="shared" si="88"/>
        <v>820983883.17689919</v>
      </c>
      <c r="IY125">
        <f t="shared" si="88"/>
        <v>1850057651.9749765</v>
      </c>
      <c r="IZ125">
        <f t="shared" si="88"/>
        <v>2538971588.6815543</v>
      </c>
      <c r="JA125">
        <f t="shared" ref="JA125" si="89">JA20+JA54</f>
        <v>1964423658.7120144</v>
      </c>
      <c r="JB125">
        <f t="shared" si="4"/>
        <v>10075561854.267731</v>
      </c>
    </row>
    <row r="126" spans="4:262" x14ac:dyDescent="0.25">
      <c r="D126">
        <v>2038</v>
      </c>
      <c r="E126">
        <f t="shared" ref="E126:BP126" si="90">E21+E55</f>
        <v>32307459383.64534</v>
      </c>
      <c r="F126">
        <f t="shared" si="90"/>
        <v>15599887947.154757</v>
      </c>
      <c r="G126">
        <f t="shared" si="90"/>
        <v>4551837155.4231081</v>
      </c>
      <c r="H126">
        <f t="shared" si="90"/>
        <v>2107333137.6149342</v>
      </c>
      <c r="I126">
        <f t="shared" si="90"/>
        <v>20733128574.317375</v>
      </c>
      <c r="J126">
        <f t="shared" si="90"/>
        <v>872177148.55962491</v>
      </c>
      <c r="K126">
        <f t="shared" si="90"/>
        <v>1318886064.7276063</v>
      </c>
      <c r="L126">
        <f t="shared" si="90"/>
        <v>4796099421.195118</v>
      </c>
      <c r="M126">
        <f t="shared" si="90"/>
        <v>29652659594.34272</v>
      </c>
      <c r="N126">
        <f t="shared" si="90"/>
        <v>3619619544.7225003</v>
      </c>
      <c r="O126">
        <f t="shared" si="90"/>
        <v>4418741985.9475813</v>
      </c>
      <c r="P126">
        <f t="shared" si="90"/>
        <v>692201260.49521255</v>
      </c>
      <c r="Q126">
        <f t="shared" si="90"/>
        <v>2420104464.1917892</v>
      </c>
      <c r="R126">
        <f t="shared" si="90"/>
        <v>1704031132.4136701</v>
      </c>
      <c r="S126">
        <f t="shared" si="90"/>
        <v>1485306651.189703</v>
      </c>
      <c r="T126">
        <f t="shared" si="90"/>
        <v>8462571818.5682755</v>
      </c>
      <c r="V126">
        <f t="shared" si="90"/>
        <v>31462340287.833229</v>
      </c>
      <c r="W126">
        <f t="shared" si="90"/>
        <v>14984093834.660143</v>
      </c>
      <c r="X126">
        <f t="shared" si="90"/>
        <v>4502530722.370472</v>
      </c>
      <c r="Y126">
        <f t="shared" si="90"/>
        <v>2027768964.510639</v>
      </c>
      <c r="Z126">
        <f t="shared" si="90"/>
        <v>20087078459.077274</v>
      </c>
      <c r="AA126">
        <f t="shared" si="90"/>
        <v>832739199.56388879</v>
      </c>
      <c r="AB126">
        <f t="shared" si="90"/>
        <v>1286665908.2711887</v>
      </c>
      <c r="AC126">
        <f t="shared" si="90"/>
        <v>4624050214.1759119</v>
      </c>
      <c r="AD126">
        <f t="shared" si="90"/>
        <v>28474937906.286537</v>
      </c>
      <c r="AE126">
        <f t="shared" si="90"/>
        <v>3471041280.9321976</v>
      </c>
      <c r="AF126">
        <f t="shared" si="90"/>
        <v>4236295831.2040234</v>
      </c>
      <c r="AG126">
        <f t="shared" si="90"/>
        <v>666369480.89627421</v>
      </c>
      <c r="AH126">
        <f t="shared" si="90"/>
        <v>2311876380.2019672</v>
      </c>
      <c r="AI126">
        <f t="shared" si="90"/>
        <v>1641873776.0121014</v>
      </c>
      <c r="AJ126">
        <f t="shared" si="90"/>
        <v>1420387617.9791527</v>
      </c>
      <c r="AK126">
        <f t="shared" si="90"/>
        <v>8137124714.5669308</v>
      </c>
      <c r="AM126">
        <f t="shared" si="90"/>
        <v>31011441508.688534</v>
      </c>
      <c r="AN126">
        <f t="shared" si="90"/>
        <v>14368016920.732723</v>
      </c>
      <c r="AO126">
        <f t="shared" si="90"/>
        <v>4483970409.0102243</v>
      </c>
      <c r="AP126">
        <f t="shared" si="90"/>
        <v>1948204791.4063444</v>
      </c>
      <c r="AQ126">
        <f t="shared" si="90"/>
        <v>19441028343.837181</v>
      </c>
      <c r="AR126">
        <f t="shared" si="90"/>
        <v>793301250.56815314</v>
      </c>
      <c r="AS126">
        <f t="shared" si="90"/>
        <v>1271653208.6536174</v>
      </c>
      <c r="AT126">
        <f t="shared" si="90"/>
        <v>4452001007.1566954</v>
      </c>
      <c r="AU126">
        <f t="shared" si="90"/>
        <v>27297216218.230343</v>
      </c>
      <c r="AV126">
        <f t="shared" si="90"/>
        <v>3322463017.141891</v>
      </c>
      <c r="AW126">
        <f t="shared" si="90"/>
        <v>4053849676.4604602</v>
      </c>
      <c r="AX126">
        <f t="shared" si="90"/>
        <v>640537701.29733562</v>
      </c>
      <c r="AY126">
        <f t="shared" si="90"/>
        <v>2203648296.2121477</v>
      </c>
      <c r="AZ126">
        <f t="shared" si="90"/>
        <v>1579716419.6105309</v>
      </c>
      <c r="BA126">
        <f t="shared" si="90"/>
        <v>1355468584.7686014</v>
      </c>
      <c r="BB126">
        <f t="shared" si="90"/>
        <v>7811677610.5655851</v>
      </c>
      <c r="BD126">
        <f t="shared" si="90"/>
        <v>30697497593.456745</v>
      </c>
      <c r="BE126">
        <f t="shared" si="90"/>
        <v>13940576591.849178</v>
      </c>
      <c r="BF126">
        <f t="shared" si="90"/>
        <v>4468689763.2277517</v>
      </c>
      <c r="BG126">
        <f t="shared" si="90"/>
        <v>1903507115.0114453</v>
      </c>
      <c r="BH126">
        <f t="shared" si="90"/>
        <v>18853001620.107533</v>
      </c>
      <c r="BI126">
        <f t="shared" si="90"/>
        <v>753863301.5724175</v>
      </c>
      <c r="BJ126">
        <f t="shared" si="90"/>
        <v>1263683713.3361034</v>
      </c>
      <c r="BK126">
        <f t="shared" si="90"/>
        <v>4279951800.1374779</v>
      </c>
      <c r="BL126">
        <f t="shared" si="90"/>
        <v>26119494530.174156</v>
      </c>
      <c r="BM126">
        <f t="shared" si="90"/>
        <v>3173884753.3515825</v>
      </c>
      <c r="BN126">
        <f t="shared" si="90"/>
        <v>3871403521.7168994</v>
      </c>
      <c r="BO126">
        <f t="shared" si="90"/>
        <v>616263927.86606193</v>
      </c>
      <c r="BP126">
        <f t="shared" si="90"/>
        <v>2095420212.2223265</v>
      </c>
      <c r="BQ126">
        <f t="shared" ref="BQ126:EB126" si="91">BQ21+BQ55</f>
        <v>1517559063.2089596</v>
      </c>
      <c r="BR126">
        <f t="shared" si="91"/>
        <v>1290549551.5580516</v>
      </c>
      <c r="BS126">
        <f t="shared" si="91"/>
        <v>7486230506.5642385</v>
      </c>
      <c r="BU126">
        <f t="shared" si="91"/>
        <v>30472790035.80917</v>
      </c>
      <c r="BV126">
        <f t="shared" si="91"/>
        <v>13740961354.707914</v>
      </c>
      <c r="BW126">
        <f t="shared" si="91"/>
        <v>4460545297.5086555</v>
      </c>
      <c r="BX126">
        <f t="shared" si="91"/>
        <v>1882520349.4904575</v>
      </c>
      <c r="BY126">
        <f t="shared" si="91"/>
        <v>18562531954.552975</v>
      </c>
      <c r="BZ126">
        <f t="shared" si="91"/>
        <v>714425352.57668149</v>
      </c>
      <c r="CA126">
        <f t="shared" si="91"/>
        <v>1256788202.7917604</v>
      </c>
      <c r="CB126">
        <f t="shared" si="91"/>
        <v>4185198562.3883748</v>
      </c>
      <c r="CC126">
        <f t="shared" si="91"/>
        <v>25212833541.684498</v>
      </c>
      <c r="CD126">
        <f t="shared" si="91"/>
        <v>3034765166.1762037</v>
      </c>
      <c r="CE126">
        <f t="shared" si="91"/>
        <v>3688957366.9733343</v>
      </c>
      <c r="CF126">
        <f t="shared" si="91"/>
        <v>601658442.46888077</v>
      </c>
      <c r="CG126">
        <f t="shared" si="91"/>
        <v>1987192128.2325048</v>
      </c>
      <c r="CH126">
        <f t="shared" si="91"/>
        <v>1455401706.8073881</v>
      </c>
      <c r="CI126">
        <f t="shared" si="91"/>
        <v>1225630518.3475015</v>
      </c>
      <c r="CJ126">
        <f t="shared" si="91"/>
        <v>7160783402.5628881</v>
      </c>
      <c r="CM126">
        <f t="shared" si="91"/>
        <v>20262.533333333333</v>
      </c>
      <c r="CN126">
        <f t="shared" si="91"/>
        <v>37352395527.108871</v>
      </c>
      <c r="CO126">
        <f t="shared" si="91"/>
        <v>17795346668.472271</v>
      </c>
      <c r="CP126">
        <f t="shared" si="91"/>
        <v>5895413214.3327837</v>
      </c>
      <c r="CQ126">
        <f t="shared" si="91"/>
        <v>2128619315.6961045</v>
      </c>
      <c r="CR126">
        <f t="shared" si="91"/>
        <v>21025000727.772301</v>
      </c>
      <c r="CS126">
        <f t="shared" si="91"/>
        <v>1097082313.8701708</v>
      </c>
      <c r="CT126">
        <f t="shared" si="91"/>
        <v>1720869009.7196479</v>
      </c>
      <c r="CU126">
        <f t="shared" si="91"/>
        <v>6508062523.8185415</v>
      </c>
      <c r="CV126">
        <f t="shared" si="91"/>
        <v>31869879186.673859</v>
      </c>
      <c r="CW126">
        <f t="shared" si="91"/>
        <v>4068422572.2780771</v>
      </c>
      <c r="CX126">
        <f t="shared" si="91"/>
        <v>8494375437.3514633</v>
      </c>
      <c r="CY126">
        <f t="shared" si="91"/>
        <v>821044285.5353514</v>
      </c>
      <c r="CZ126">
        <f t="shared" si="91"/>
        <v>2827270145.148109</v>
      </c>
      <c r="DA126">
        <f t="shared" si="91"/>
        <v>3428159873.3407764</v>
      </c>
      <c r="DB126">
        <f t="shared" si="91"/>
        <v>2311497015.9756093</v>
      </c>
      <c r="DC126">
        <f t="shared" si="91"/>
        <v>10620684639.684298</v>
      </c>
      <c r="DE126">
        <f t="shared" si="91"/>
        <v>35704826032.624451</v>
      </c>
      <c r="DF126">
        <f t="shared" si="91"/>
        <v>16898807873.963274</v>
      </c>
      <c r="DG126">
        <f t="shared" si="91"/>
        <v>5755213362.3158865</v>
      </c>
      <c r="DH126">
        <f t="shared" si="91"/>
        <v>2029046015.6442676</v>
      </c>
      <c r="DI126">
        <f t="shared" si="91"/>
        <v>20117566328.355667</v>
      </c>
      <c r="DJ126">
        <f t="shared" si="91"/>
        <v>1026081123.2056451</v>
      </c>
      <c r="DK126">
        <f t="shared" si="91"/>
        <v>1648304358.0761681</v>
      </c>
      <c r="DL126">
        <f t="shared" si="91"/>
        <v>6148740092.0511522</v>
      </c>
      <c r="DM126">
        <f t="shared" si="91"/>
        <v>30177108052.588585</v>
      </c>
      <c r="DN126">
        <f t="shared" si="91"/>
        <v>3821270810.6010551</v>
      </c>
      <c r="DO126">
        <f t="shared" si="91"/>
        <v>7968051764.1350985</v>
      </c>
      <c r="DP126">
        <f t="shared" si="91"/>
        <v>777707683.4365319</v>
      </c>
      <c r="DQ126">
        <f t="shared" si="91"/>
        <v>2651792237.2604389</v>
      </c>
      <c r="DR126">
        <f t="shared" si="91"/>
        <v>3298580161.3032279</v>
      </c>
      <c r="DS126">
        <f t="shared" si="91"/>
        <v>2164483740.8192282</v>
      </c>
      <c r="DT126">
        <f t="shared" si="91"/>
        <v>10027388231.583525</v>
      </c>
      <c r="DV126">
        <f t="shared" si="91"/>
        <v>34403652868.328369</v>
      </c>
      <c r="DW126">
        <f t="shared" si="91"/>
        <v>16380613611.017315</v>
      </c>
      <c r="DX126">
        <f t="shared" si="91"/>
        <v>5725421291.1823521</v>
      </c>
      <c r="DY126">
        <f t="shared" si="91"/>
        <v>1979085220.091146</v>
      </c>
      <c r="DZ126">
        <f t="shared" si="91"/>
        <v>19387725949.787182</v>
      </c>
      <c r="EA126">
        <f t="shared" si="91"/>
        <v>955079932.54111922</v>
      </c>
      <c r="EB126">
        <f t="shared" si="91"/>
        <v>1613691799.9882534</v>
      </c>
      <c r="EC126">
        <f t="shared" ref="EC126:GN126" si="92">EC21+EC55</f>
        <v>5789417660.2837601</v>
      </c>
      <c r="ED126">
        <f t="shared" si="92"/>
        <v>28484336918.50333</v>
      </c>
      <c r="EE126">
        <f t="shared" si="92"/>
        <v>3574119048.9240317</v>
      </c>
      <c r="EF126">
        <f t="shared" si="92"/>
        <v>7441728090.9187365</v>
      </c>
      <c r="EG126">
        <f t="shared" si="92"/>
        <v>734371081.3377136</v>
      </c>
      <c r="EH126">
        <f t="shared" si="92"/>
        <v>2476374014.592298</v>
      </c>
      <c r="EI126">
        <f t="shared" si="92"/>
        <v>3169000449.2656755</v>
      </c>
      <c r="EJ126">
        <f t="shared" si="92"/>
        <v>2017470465.6628451</v>
      </c>
      <c r="EK126">
        <f t="shared" si="92"/>
        <v>9434091823.4827576</v>
      </c>
      <c r="EM126">
        <f t="shared" si="92"/>
        <v>34158147000.812618</v>
      </c>
      <c r="EN126">
        <f t="shared" si="92"/>
        <v>16360134619.224171</v>
      </c>
      <c r="EO126">
        <f t="shared" si="92"/>
        <v>5695629220.0488157</v>
      </c>
      <c r="EP126">
        <f t="shared" si="92"/>
        <v>1943584179.6762121</v>
      </c>
      <c r="EQ126">
        <f t="shared" si="92"/>
        <v>18955330191.405621</v>
      </c>
      <c r="ER126">
        <f t="shared" si="92"/>
        <v>899756133.29592812</v>
      </c>
      <c r="ES126">
        <f t="shared" si="92"/>
        <v>1600921678.7549317</v>
      </c>
      <c r="ET126">
        <f t="shared" si="92"/>
        <v>5578834693.0814161</v>
      </c>
      <c r="EU126">
        <f t="shared" si="92"/>
        <v>27144578636.877396</v>
      </c>
      <c r="EV126">
        <f t="shared" si="92"/>
        <v>3400739390.1392946</v>
      </c>
      <c r="EW126">
        <f t="shared" si="92"/>
        <v>6941614249.4501801</v>
      </c>
      <c r="EX126">
        <f t="shared" si="92"/>
        <v>715239213.01028109</v>
      </c>
      <c r="EY126">
        <f t="shared" si="92"/>
        <v>2349497031.8529434</v>
      </c>
      <c r="EZ126">
        <f t="shared" si="92"/>
        <v>3086211284.6414275</v>
      </c>
      <c r="FA126">
        <f t="shared" si="92"/>
        <v>1904804211.1215513</v>
      </c>
      <c r="FB126">
        <f t="shared" si="92"/>
        <v>8840795415.3819923</v>
      </c>
      <c r="FD126">
        <f t="shared" si="92"/>
        <v>34036711642.859512</v>
      </c>
      <c r="FE126">
        <f t="shared" si="92"/>
        <v>16343361591.195051</v>
      </c>
      <c r="FF126">
        <f t="shared" si="92"/>
        <v>5677505318.418169</v>
      </c>
      <c r="FG126">
        <f t="shared" si="92"/>
        <v>1920140657.622108</v>
      </c>
      <c r="FH126">
        <f t="shared" si="92"/>
        <v>18683436571.083645</v>
      </c>
      <c r="FI126">
        <f t="shared" si="92"/>
        <v>857891790.15347958</v>
      </c>
      <c r="FJ126">
        <f t="shared" si="92"/>
        <v>1593664290.2528813</v>
      </c>
      <c r="FK126">
        <f t="shared" si="92"/>
        <v>5509392069.279995</v>
      </c>
      <c r="FL126">
        <f t="shared" si="92"/>
        <v>26315165236.033463</v>
      </c>
      <c r="FM126">
        <f t="shared" si="92"/>
        <v>3340033264.0804386</v>
      </c>
      <c r="FN126">
        <f t="shared" si="92"/>
        <v>6702367152.2555351</v>
      </c>
      <c r="FO126">
        <f t="shared" si="92"/>
        <v>706590378.10607505</v>
      </c>
      <c r="FP126">
        <f t="shared" si="92"/>
        <v>2325354719.6710076</v>
      </c>
      <c r="FQ126">
        <f t="shared" si="92"/>
        <v>3041477761.6881413</v>
      </c>
      <c r="FR126">
        <f t="shared" si="92"/>
        <v>1829808831.472261</v>
      </c>
      <c r="FS126">
        <f t="shared" si="92"/>
        <v>8466058800.8761787</v>
      </c>
      <c r="FV126">
        <f t="shared" si="92"/>
        <v>20262.533333333333</v>
      </c>
      <c r="FW126">
        <f t="shared" si="92"/>
        <v>39930272688.108765</v>
      </c>
      <c r="FX126">
        <f t="shared" si="92"/>
        <v>17761116074.342186</v>
      </c>
      <c r="FY126">
        <f t="shared" si="92"/>
        <v>6620675767.3450966</v>
      </c>
      <c r="FZ126">
        <f t="shared" si="92"/>
        <v>2563675357.5573249</v>
      </c>
      <c r="GA126">
        <f t="shared" si="92"/>
        <v>18045674552.853958</v>
      </c>
      <c r="GB126">
        <f t="shared" si="92"/>
        <v>532447060.50460672</v>
      </c>
      <c r="GC126">
        <f t="shared" si="92"/>
        <v>1709089597.8375728</v>
      </c>
      <c r="GD126">
        <f t="shared" si="92"/>
        <v>11305783847.948877</v>
      </c>
      <c r="GE126">
        <f t="shared" si="92"/>
        <v>34886356699.490273</v>
      </c>
      <c r="GF126">
        <f t="shared" si="92"/>
        <v>4440965249.2756529</v>
      </c>
      <c r="GG126">
        <f t="shared" si="92"/>
        <v>6930680406.1526909</v>
      </c>
      <c r="GH126">
        <f t="shared" si="92"/>
        <v>930254381.29347789</v>
      </c>
      <c r="GI126">
        <f t="shared" si="92"/>
        <v>2193896241.1749172</v>
      </c>
      <c r="GJ126">
        <f t="shared" si="92"/>
        <v>2997004284.7327905</v>
      </c>
      <c r="GK126">
        <f t="shared" si="92"/>
        <v>2394958609.2570176</v>
      </c>
      <c r="GL126">
        <f t="shared" si="92"/>
        <v>11839152161.963223</v>
      </c>
      <c r="GN126">
        <f t="shared" si="92"/>
        <v>38748371758.77877</v>
      </c>
      <c r="GO126">
        <f t="shared" ref="GO126:IZ126" si="93">GO21+GO55</f>
        <v>17167827683.158907</v>
      </c>
      <c r="GP126">
        <f t="shared" si="93"/>
        <v>6387300409.508316</v>
      </c>
      <c r="GQ126">
        <f t="shared" si="93"/>
        <v>2481933074.6247611</v>
      </c>
      <c r="GR126">
        <f t="shared" si="93"/>
        <v>17453728532.702255</v>
      </c>
      <c r="GS126">
        <f t="shared" si="93"/>
        <v>513008511.95551455</v>
      </c>
      <c r="GT126">
        <f t="shared" si="93"/>
        <v>1647807534.6400177</v>
      </c>
      <c r="GU126">
        <f t="shared" si="93"/>
        <v>10902643504.767811</v>
      </c>
      <c r="GV126">
        <f t="shared" si="93"/>
        <v>33161418250.412762</v>
      </c>
      <c r="GW126">
        <f t="shared" si="93"/>
        <v>4242208176.0692134</v>
      </c>
      <c r="GX126">
        <f t="shared" si="93"/>
        <v>6661455601.7206573</v>
      </c>
      <c r="GY126">
        <f t="shared" si="93"/>
        <v>896511080.9793787</v>
      </c>
      <c r="GZ126">
        <f t="shared" si="93"/>
        <v>2105894040.1193814</v>
      </c>
      <c r="HA126">
        <f t="shared" si="93"/>
        <v>2839439746.3019133</v>
      </c>
      <c r="HB126">
        <f t="shared" si="93"/>
        <v>2281524459.7640715</v>
      </c>
      <c r="HC126">
        <f t="shared" si="93"/>
        <v>11332813454.171492</v>
      </c>
      <c r="HE126">
        <f t="shared" si="93"/>
        <v>38147228183.557014</v>
      </c>
      <c r="HF126">
        <f t="shared" si="93"/>
        <v>16657146226.742662</v>
      </c>
      <c r="HG126">
        <f t="shared" si="93"/>
        <v>6191936116.1240873</v>
      </c>
      <c r="HH126">
        <f t="shared" si="93"/>
        <v>2452685398.0671191</v>
      </c>
      <c r="HI126">
        <f t="shared" si="93"/>
        <v>16927873218.038153</v>
      </c>
      <c r="HJ126">
        <f t="shared" si="93"/>
        <v>501277180.07713497</v>
      </c>
      <c r="HK126">
        <f t="shared" si="93"/>
        <v>1586525471.4424627</v>
      </c>
      <c r="HL126">
        <f t="shared" si="93"/>
        <v>10498767273.937666</v>
      </c>
      <c r="HM126">
        <f t="shared" si="93"/>
        <v>31436479801.335262</v>
      </c>
      <c r="HN126">
        <f t="shared" si="93"/>
        <v>4043451102.8627791</v>
      </c>
      <c r="HO126">
        <f t="shared" si="93"/>
        <v>6549718193.0436182</v>
      </c>
      <c r="HP126">
        <f t="shared" si="93"/>
        <v>863431504.71385086</v>
      </c>
      <c r="HQ126">
        <f t="shared" si="93"/>
        <v>2017891839.0638478</v>
      </c>
      <c r="HR126">
        <f t="shared" si="93"/>
        <v>2691151673.9032784</v>
      </c>
      <c r="HS126">
        <f t="shared" si="93"/>
        <v>2168090310.2711282</v>
      </c>
      <c r="HT126">
        <f t="shared" si="93"/>
        <v>10826474746.379765</v>
      </c>
      <c r="HV126">
        <f t="shared" si="93"/>
        <v>37802160351.437538</v>
      </c>
      <c r="HW126">
        <f t="shared" si="93"/>
        <v>16512073278.78108</v>
      </c>
      <c r="HX126">
        <f t="shared" si="93"/>
        <v>6181017050.2116909</v>
      </c>
      <c r="HY126">
        <f t="shared" si="93"/>
        <v>2436896968.6472573</v>
      </c>
      <c r="HZ126">
        <f t="shared" si="93"/>
        <v>16760986974.810146</v>
      </c>
      <c r="IA126">
        <f t="shared" si="93"/>
        <v>496707041.86511159</v>
      </c>
      <c r="IB126">
        <f t="shared" si="93"/>
        <v>1571879210.1664214</v>
      </c>
      <c r="IC126">
        <f t="shared" si="93"/>
        <v>10400222177.247738</v>
      </c>
      <c r="ID126">
        <f t="shared" si="93"/>
        <v>30740129842.229927</v>
      </c>
      <c r="IE126">
        <f t="shared" si="93"/>
        <v>3953349559.7388196</v>
      </c>
      <c r="IF126">
        <f t="shared" si="93"/>
        <v>6503785930.8435583</v>
      </c>
      <c r="IG126">
        <f t="shared" si="93"/>
        <v>850697585.4701829</v>
      </c>
      <c r="IH126">
        <f t="shared" si="93"/>
        <v>1941066319.0109496</v>
      </c>
      <c r="II126">
        <f t="shared" si="93"/>
        <v>2644827537.1026936</v>
      </c>
      <c r="IJ126">
        <f t="shared" si="93"/>
        <v>2077658349.9702568</v>
      </c>
      <c r="IK126">
        <f t="shared" si="93"/>
        <v>10513906164.574404</v>
      </c>
      <c r="IM126">
        <f t="shared" si="93"/>
        <v>37602665697.880936</v>
      </c>
      <c r="IN126">
        <f t="shared" si="93"/>
        <v>16431269856.873711</v>
      </c>
      <c r="IO126">
        <f t="shared" si="93"/>
        <v>6171079848.9881325</v>
      </c>
      <c r="IP126">
        <f t="shared" si="93"/>
        <v>2428991279.2525868</v>
      </c>
      <c r="IQ126">
        <f t="shared" si="93"/>
        <v>16663148025.840923</v>
      </c>
      <c r="IR126">
        <f t="shared" si="93"/>
        <v>493344051.28407115</v>
      </c>
      <c r="IS126">
        <f t="shared" si="93"/>
        <v>1568517865.6110098</v>
      </c>
      <c r="IT126">
        <f t="shared" si="93"/>
        <v>10363474136.551971</v>
      </c>
      <c r="IU126">
        <f t="shared" si="93"/>
        <v>30457063615.903431</v>
      </c>
      <c r="IV126">
        <f t="shared" si="93"/>
        <v>3904757639.3614292</v>
      </c>
      <c r="IW126">
        <f t="shared" si="93"/>
        <v>6482639775.4864941</v>
      </c>
      <c r="IX126">
        <f t="shared" si="93"/>
        <v>842721790.46553731</v>
      </c>
      <c r="IY126">
        <f t="shared" si="93"/>
        <v>1921790920.375236</v>
      </c>
      <c r="IZ126">
        <f t="shared" si="93"/>
        <v>2608510424.7871723</v>
      </c>
      <c r="JA126">
        <f t="shared" ref="JA126" si="94">JA21+JA55</f>
        <v>2042620458.8540006</v>
      </c>
      <c r="JB126">
        <f t="shared" si="4"/>
        <v>10412864247.395454</v>
      </c>
    </row>
    <row r="127" spans="4:262" x14ac:dyDescent="0.25">
      <c r="D127">
        <v>2039</v>
      </c>
      <c r="E127">
        <f t="shared" ref="E127:BP127" si="95">E22+E56</f>
        <v>32353937925.127354</v>
      </c>
      <c r="F127">
        <f t="shared" si="95"/>
        <v>15879498172.281796</v>
      </c>
      <c r="G127">
        <f t="shared" si="95"/>
        <v>4852565785.1548405</v>
      </c>
      <c r="H127">
        <f t="shared" si="95"/>
        <v>2190339145.5432506</v>
      </c>
      <c r="I127">
        <f t="shared" si="95"/>
        <v>21825190344.328434</v>
      </c>
      <c r="J127">
        <f t="shared" si="95"/>
        <v>947671262.86446702</v>
      </c>
      <c r="K127">
        <f t="shared" si="95"/>
        <v>1318886064.7276063</v>
      </c>
      <c r="L127">
        <f t="shared" si="95"/>
        <v>5072629484.414216</v>
      </c>
      <c r="M127">
        <f t="shared" si="95"/>
        <v>31821453990.140026</v>
      </c>
      <c r="N127">
        <f t="shared" si="95"/>
        <v>3926630425.8453455</v>
      </c>
      <c r="O127">
        <f t="shared" si="95"/>
        <v>4831342076.2154436</v>
      </c>
      <c r="P127">
        <f t="shared" si="95"/>
        <v>724222975.53221655</v>
      </c>
      <c r="Q127">
        <f t="shared" si="95"/>
        <v>2625451162.6586132</v>
      </c>
      <c r="R127">
        <f t="shared" si="95"/>
        <v>1964540307.8165698</v>
      </c>
      <c r="S127">
        <f t="shared" si="95"/>
        <v>1638948722.2514822</v>
      </c>
      <c r="T127">
        <f t="shared" si="95"/>
        <v>9321634376.4931335</v>
      </c>
      <c r="V127">
        <f t="shared" si="95"/>
        <v>31475321571.83234</v>
      </c>
      <c r="W127">
        <f t="shared" si="95"/>
        <v>15092715102.826565</v>
      </c>
      <c r="X127">
        <f t="shared" si="95"/>
        <v>4641463876.2253695</v>
      </c>
      <c r="Y127">
        <f t="shared" si="95"/>
        <v>2076910252.7525578</v>
      </c>
      <c r="Z127">
        <f t="shared" si="95"/>
        <v>20851122944.722488</v>
      </c>
      <c r="AA127">
        <f t="shared" si="95"/>
        <v>889879855.19010293</v>
      </c>
      <c r="AB127">
        <f t="shared" si="95"/>
        <v>1286665908.2711887</v>
      </c>
      <c r="AC127">
        <f t="shared" si="95"/>
        <v>4819565085.4992971</v>
      </c>
      <c r="AD127">
        <f t="shared" si="95"/>
        <v>30092155370.043041</v>
      </c>
      <c r="AE127">
        <f t="shared" si="95"/>
        <v>3705621414.7392416</v>
      </c>
      <c r="AF127">
        <f t="shared" si="95"/>
        <v>4556437166.5131378</v>
      </c>
      <c r="AG127">
        <f t="shared" si="95"/>
        <v>687187918.27497172</v>
      </c>
      <c r="AH127">
        <f t="shared" si="95"/>
        <v>2466808056.2108908</v>
      </c>
      <c r="AI127">
        <f t="shared" si="95"/>
        <v>1862843525.246453</v>
      </c>
      <c r="AJ127">
        <f t="shared" si="95"/>
        <v>1540993908.7249575</v>
      </c>
      <c r="AK127">
        <f t="shared" si="95"/>
        <v>8822118057.6961575</v>
      </c>
      <c r="AM127">
        <f t="shared" si="95"/>
        <v>31024834536.795563</v>
      </c>
      <c r="AN127">
        <f t="shared" si="95"/>
        <v>14447002182.58049</v>
      </c>
      <c r="AO127">
        <f t="shared" si="95"/>
        <v>4574109083.6455946</v>
      </c>
      <c r="AP127">
        <f t="shared" si="95"/>
        <v>1966981017.1191733</v>
      </c>
      <c r="AQ127">
        <f t="shared" si="95"/>
        <v>19877055545.116543</v>
      </c>
      <c r="AR127">
        <f t="shared" si="95"/>
        <v>832088447.51573884</v>
      </c>
      <c r="AS127">
        <f t="shared" si="95"/>
        <v>1271653208.6536174</v>
      </c>
      <c r="AT127">
        <f t="shared" si="95"/>
        <v>4566500686.5843668</v>
      </c>
      <c r="AU127">
        <f t="shared" si="95"/>
        <v>28362856749.946056</v>
      </c>
      <c r="AV127">
        <f t="shared" si="95"/>
        <v>3484612403.6331334</v>
      </c>
      <c r="AW127">
        <f t="shared" si="95"/>
        <v>4281532256.8108263</v>
      </c>
      <c r="AX127">
        <f t="shared" si="95"/>
        <v>650152861.01772678</v>
      </c>
      <c r="AY127">
        <f t="shared" si="95"/>
        <v>2308164949.7631712</v>
      </c>
      <c r="AZ127">
        <f t="shared" si="95"/>
        <v>1761146742.6763334</v>
      </c>
      <c r="BA127">
        <f t="shared" si="95"/>
        <v>1443039095.1984315</v>
      </c>
      <c r="BB127">
        <f t="shared" si="95"/>
        <v>8322601738.8991766</v>
      </c>
      <c r="BD127">
        <f t="shared" si="95"/>
        <v>30711293949.616341</v>
      </c>
      <c r="BE127">
        <f t="shared" si="95"/>
        <v>14001741399.221355</v>
      </c>
      <c r="BF127">
        <f t="shared" si="95"/>
        <v>4558887081.722805</v>
      </c>
      <c r="BG127">
        <f t="shared" si="95"/>
        <v>1922303705.0974898</v>
      </c>
      <c r="BH127">
        <f t="shared" si="95"/>
        <v>19165337995.274136</v>
      </c>
      <c r="BI127">
        <f t="shared" si="95"/>
        <v>774297039.84137535</v>
      </c>
      <c r="BJ127">
        <f t="shared" si="95"/>
        <v>1263683713.3361034</v>
      </c>
      <c r="BK127">
        <f t="shared" si="95"/>
        <v>4351071322.3134556</v>
      </c>
      <c r="BL127">
        <f t="shared" si="95"/>
        <v>26652854436.602345</v>
      </c>
      <c r="BM127">
        <f t="shared" si="95"/>
        <v>3263603392.5270219</v>
      </c>
      <c r="BN127">
        <f t="shared" si="95"/>
        <v>4006627347.1085186</v>
      </c>
      <c r="BO127">
        <f t="shared" si="95"/>
        <v>624361147.70095873</v>
      </c>
      <c r="BP127">
        <f t="shared" si="95"/>
        <v>2149521843.3154497</v>
      </c>
      <c r="BQ127">
        <f t="shared" ref="BQ127:EB127" si="96">BQ22+BQ56</f>
        <v>1659449960.1062131</v>
      </c>
      <c r="BR127">
        <f t="shared" si="96"/>
        <v>1345084281.6719072</v>
      </c>
      <c r="BS127">
        <f t="shared" si="96"/>
        <v>7823085420.1022005</v>
      </c>
      <c r="BU127">
        <f t="shared" si="96"/>
        <v>30486980264.83392</v>
      </c>
      <c r="BV127">
        <f t="shared" si="96"/>
        <v>13802261205.974308</v>
      </c>
      <c r="BW127">
        <f t="shared" si="96"/>
        <v>4550798486.1327953</v>
      </c>
      <c r="BX127">
        <f t="shared" si="96"/>
        <v>1901336566.9808643</v>
      </c>
      <c r="BY127">
        <f t="shared" si="96"/>
        <v>18875098548.390537</v>
      </c>
      <c r="BZ127">
        <f t="shared" si="96"/>
        <v>729207371.28955591</v>
      </c>
      <c r="CA127">
        <f t="shared" si="96"/>
        <v>1256788202.7917604</v>
      </c>
      <c r="CB127">
        <f t="shared" si="96"/>
        <v>4256367106.5083361</v>
      </c>
      <c r="CC127">
        <f t="shared" si="96"/>
        <v>25746466359.134228</v>
      </c>
      <c r="CD127">
        <f t="shared" si="96"/>
        <v>3105434374.9134054</v>
      </c>
      <c r="CE127">
        <f t="shared" si="96"/>
        <v>3782582792.456068</v>
      </c>
      <c r="CF127">
        <f t="shared" si="96"/>
        <v>609762158.31273282</v>
      </c>
      <c r="CG127">
        <f t="shared" si="96"/>
        <v>2026723810.0381079</v>
      </c>
      <c r="CH127">
        <f t="shared" si="96"/>
        <v>1557753177.5360925</v>
      </c>
      <c r="CI127">
        <f t="shared" si="96"/>
        <v>1256836957.0022421</v>
      </c>
      <c r="CJ127">
        <f t="shared" si="96"/>
        <v>7379449083.9447041</v>
      </c>
      <c r="CM127">
        <f t="shared" si="96"/>
        <v>22369.5</v>
      </c>
      <c r="CN127">
        <f t="shared" si="96"/>
        <v>39046559397.629471</v>
      </c>
      <c r="CO127">
        <f t="shared" si="96"/>
        <v>17917626185.990513</v>
      </c>
      <c r="CP127">
        <f t="shared" si="96"/>
        <v>6162111920.5961428</v>
      </c>
      <c r="CQ127">
        <f t="shared" si="96"/>
        <v>2164455434.3606586</v>
      </c>
      <c r="CR127">
        <f t="shared" si="96"/>
        <v>21538846796.22591</v>
      </c>
      <c r="CS127">
        <f t="shared" si="96"/>
        <v>1147147135.8467114</v>
      </c>
      <c r="CT127">
        <f t="shared" si="96"/>
        <v>1771575632.6258283</v>
      </c>
      <c r="CU127">
        <f t="shared" si="96"/>
        <v>6896087188.3332691</v>
      </c>
      <c r="CV127">
        <f t="shared" si="96"/>
        <v>33894990589.2686</v>
      </c>
      <c r="CW127">
        <f t="shared" si="96"/>
        <v>4409461014.3699112</v>
      </c>
      <c r="CX127">
        <f t="shared" si="96"/>
        <v>9129603882.8077087</v>
      </c>
      <c r="CY127">
        <f t="shared" si="96"/>
        <v>874884156.75275576</v>
      </c>
      <c r="CZ127">
        <f t="shared" si="96"/>
        <v>2990021343.2615852</v>
      </c>
      <c r="DA127">
        <f t="shared" si="96"/>
        <v>3563063042.7645679</v>
      </c>
      <c r="DB127">
        <f t="shared" si="96"/>
        <v>2444930101.2299895</v>
      </c>
      <c r="DC127">
        <f t="shared" si="96"/>
        <v>11489701079.038321</v>
      </c>
      <c r="DE127">
        <f t="shared" si="96"/>
        <v>36691207017.811897</v>
      </c>
      <c r="DF127">
        <f t="shared" si="96"/>
        <v>16979260154.713594</v>
      </c>
      <c r="DG127">
        <f t="shared" si="96"/>
        <v>5869435997.1958685</v>
      </c>
      <c r="DH127">
        <f t="shared" si="96"/>
        <v>2036106987.1070881</v>
      </c>
      <c r="DI127">
        <f t="shared" si="96"/>
        <v>20306358822.432949</v>
      </c>
      <c r="DJ127">
        <f t="shared" si="96"/>
        <v>1051199506.7494305</v>
      </c>
      <c r="DK127">
        <f t="shared" si="96"/>
        <v>1673290549.6851666</v>
      </c>
      <c r="DL127">
        <f t="shared" si="96"/>
        <v>6390853689.8873091</v>
      </c>
      <c r="DM127">
        <f t="shared" si="96"/>
        <v>31542532760.994041</v>
      </c>
      <c r="DN127">
        <f t="shared" si="96"/>
        <v>4054212017.1145349</v>
      </c>
      <c r="DO127">
        <f t="shared" si="96"/>
        <v>8383809620.4402056</v>
      </c>
      <c r="DP127">
        <f t="shared" si="96"/>
        <v>812690753.04591489</v>
      </c>
      <c r="DQ127">
        <f t="shared" si="96"/>
        <v>2748053734.3981161</v>
      </c>
      <c r="DR127">
        <f t="shared" si="96"/>
        <v>3380605182.2570839</v>
      </c>
      <c r="DS127">
        <f t="shared" si="96"/>
        <v>2242212858.5574684</v>
      </c>
      <c r="DT127">
        <f t="shared" si="96"/>
        <v>10631740919.878223</v>
      </c>
      <c r="DV127">
        <f t="shared" si="96"/>
        <v>34889370851.910141</v>
      </c>
      <c r="DW127">
        <f t="shared" si="96"/>
        <v>16408744719.046833</v>
      </c>
      <c r="DX127">
        <f t="shared" si="96"/>
        <v>5818766116.1070366</v>
      </c>
      <c r="DY127">
        <f t="shared" si="96"/>
        <v>1986165666.1165049</v>
      </c>
      <c r="DZ127">
        <f t="shared" si="96"/>
        <v>19518936709.031864</v>
      </c>
      <c r="EA127">
        <f t="shared" si="96"/>
        <v>964932868.94509745</v>
      </c>
      <c r="EB127">
        <f t="shared" si="96"/>
        <v>1629992028.827147</v>
      </c>
      <c r="EC127">
        <f t="shared" ref="EC127:GN127" si="97">EC22+EC56</f>
        <v>5885620191.4413471</v>
      </c>
      <c r="ED127">
        <f t="shared" si="97"/>
        <v>29190074932.719486</v>
      </c>
      <c r="EE127">
        <f t="shared" si="97"/>
        <v>3698963019.859158</v>
      </c>
      <c r="EF127">
        <f t="shared" si="97"/>
        <v>7638015358.0727024</v>
      </c>
      <c r="EG127">
        <f t="shared" si="97"/>
        <v>750497349.33907497</v>
      </c>
      <c r="EH127">
        <f t="shared" si="97"/>
        <v>2508862794.594101</v>
      </c>
      <c r="EI127">
        <f t="shared" si="97"/>
        <v>3220784717.554307</v>
      </c>
      <c r="EJ127">
        <f t="shared" si="97"/>
        <v>2044502508.1717699</v>
      </c>
      <c r="EK127">
        <f t="shared" si="97"/>
        <v>9773780760.7181301</v>
      </c>
      <c r="EM127">
        <f t="shared" si="97"/>
        <v>34644339055.218597</v>
      </c>
      <c r="EN127">
        <f t="shared" si="97"/>
        <v>16388283412.124012</v>
      </c>
      <c r="EO127">
        <f t="shared" si="97"/>
        <v>5789051478.3740091</v>
      </c>
      <c r="EP127">
        <f t="shared" si="97"/>
        <v>1950683519.836978</v>
      </c>
      <c r="EQ127">
        <f t="shared" si="97"/>
        <v>19086728700.285511</v>
      </c>
      <c r="ER127">
        <f t="shared" si="97"/>
        <v>909616490.15693843</v>
      </c>
      <c r="ES127">
        <f t="shared" si="97"/>
        <v>1617244613.5958655</v>
      </c>
      <c r="ET127">
        <f t="shared" si="97"/>
        <v>5667286311.4628677</v>
      </c>
      <c r="EU127">
        <f t="shared" si="97"/>
        <v>27730001706.857559</v>
      </c>
      <c r="EV127">
        <f t="shared" si="97"/>
        <v>3472051392.4769659</v>
      </c>
      <c r="EW127">
        <f t="shared" si="97"/>
        <v>7079965946.3494129</v>
      </c>
      <c r="EX127">
        <f t="shared" si="97"/>
        <v>728299742.91081679</v>
      </c>
      <c r="EY127">
        <f t="shared" si="97"/>
        <v>2382009610.3755918</v>
      </c>
      <c r="EZ127">
        <f t="shared" si="97"/>
        <v>3138036470.9058557</v>
      </c>
      <c r="FA127">
        <f t="shared" si="97"/>
        <v>1931852735.5914702</v>
      </c>
      <c r="FB127">
        <f t="shared" si="97"/>
        <v>9056692703.3610287</v>
      </c>
      <c r="FD127">
        <f t="shared" si="97"/>
        <v>34523339699.840118</v>
      </c>
      <c r="FE127">
        <f t="shared" si="97"/>
        <v>16371526293.022032</v>
      </c>
      <c r="FF127">
        <f t="shared" si="97"/>
        <v>5771000178.5237961</v>
      </c>
      <c r="FG127">
        <f t="shared" si="97"/>
        <v>1927258155.9250553</v>
      </c>
      <c r="FH127">
        <f t="shared" si="97"/>
        <v>18815016578.370636</v>
      </c>
      <c r="FI127">
        <f t="shared" si="97"/>
        <v>867759480.43440485</v>
      </c>
      <c r="FJ127">
        <f t="shared" si="97"/>
        <v>1610008231.2398324</v>
      </c>
      <c r="FK127">
        <f t="shared" si="97"/>
        <v>5597900617.3467522</v>
      </c>
      <c r="FL127">
        <f t="shared" si="97"/>
        <v>26900852246.507824</v>
      </c>
      <c r="FM127">
        <f t="shared" si="97"/>
        <v>3411377951.0430703</v>
      </c>
      <c r="FN127">
        <f t="shared" si="97"/>
        <v>6840781036.7243872</v>
      </c>
      <c r="FO127">
        <f t="shared" si="97"/>
        <v>719658810.79109526</v>
      </c>
      <c r="FP127">
        <f t="shared" si="97"/>
        <v>2357889220.557476</v>
      </c>
      <c r="FQ127">
        <f t="shared" si="97"/>
        <v>3093342277.4824719</v>
      </c>
      <c r="FR127">
        <f t="shared" si="97"/>
        <v>1856873487.0767336</v>
      </c>
      <c r="FS127">
        <f t="shared" si="97"/>
        <v>8682048538.0800877</v>
      </c>
      <c r="FV127">
        <f t="shared" si="97"/>
        <v>22369.5</v>
      </c>
      <c r="FW127">
        <f t="shared" si="97"/>
        <v>40373689403.12706</v>
      </c>
      <c r="FX127">
        <f t="shared" si="97"/>
        <v>18292723723.120644</v>
      </c>
      <c r="FY127">
        <f t="shared" si="97"/>
        <v>6731458842.0060949</v>
      </c>
      <c r="FZ127">
        <f t="shared" si="97"/>
        <v>2595527329.5197339</v>
      </c>
      <c r="GA127">
        <f t="shared" si="97"/>
        <v>18747014877.324127</v>
      </c>
      <c r="GB127">
        <f t="shared" si="97"/>
        <v>563712036.45088661</v>
      </c>
      <c r="GC127">
        <f t="shared" si="97"/>
        <v>1817525778.4724193</v>
      </c>
      <c r="GD127">
        <f t="shared" si="97"/>
        <v>11900277579.042616</v>
      </c>
      <c r="GE127">
        <f t="shared" si="97"/>
        <v>37257033946.369827</v>
      </c>
      <c r="GF127">
        <f t="shared" si="97"/>
        <v>4720952677.7283611</v>
      </c>
      <c r="GG127">
        <f t="shared" si="97"/>
        <v>7080447700.5689116</v>
      </c>
      <c r="GH127">
        <f t="shared" si="97"/>
        <v>1033340279.6166364</v>
      </c>
      <c r="GI127">
        <f t="shared" si="97"/>
        <v>2357391985.0577207</v>
      </c>
      <c r="GJ127">
        <f t="shared" si="97"/>
        <v>3185873003.6104817</v>
      </c>
      <c r="GK127">
        <f t="shared" si="97"/>
        <v>2584962153.9998875</v>
      </c>
      <c r="GL127">
        <f t="shared" si="97"/>
        <v>12691402145.80937</v>
      </c>
      <c r="GN127">
        <f t="shared" si="97"/>
        <v>38925900318.828102</v>
      </c>
      <c r="GO127">
        <f t="shared" ref="GO127:IZ127" si="98">GO22+GO56</f>
        <v>17498063976.91396</v>
      </c>
      <c r="GP127">
        <f t="shared" si="98"/>
        <v>6431982812.0139036</v>
      </c>
      <c r="GQ127">
        <f t="shared" si="98"/>
        <v>2494365419.9815707</v>
      </c>
      <c r="GR127">
        <f t="shared" si="98"/>
        <v>17929746781.166809</v>
      </c>
      <c r="GS127">
        <f t="shared" si="98"/>
        <v>536026909.43768787</v>
      </c>
      <c r="GT127">
        <f t="shared" si="98"/>
        <v>1729343041.4216692</v>
      </c>
      <c r="GU127">
        <f t="shared" si="98"/>
        <v>11328184535.395798</v>
      </c>
      <c r="GV127">
        <f t="shared" si="98"/>
        <v>34845251272.923973</v>
      </c>
      <c r="GW127">
        <f t="shared" si="98"/>
        <v>4443608208.6250505</v>
      </c>
      <c r="GX127">
        <f t="shared" si="98"/>
        <v>6726768459.0980988</v>
      </c>
      <c r="GY127">
        <f t="shared" si="98"/>
        <v>979379970.28400779</v>
      </c>
      <c r="GZ127">
        <f t="shared" si="98"/>
        <v>2230405779.9132352</v>
      </c>
      <c r="HA127">
        <f t="shared" si="98"/>
        <v>2966967604.2849436</v>
      </c>
      <c r="HB127">
        <f t="shared" si="98"/>
        <v>2423662169.7965083</v>
      </c>
      <c r="HC127">
        <f t="shared" si="98"/>
        <v>11966494702.772247</v>
      </c>
      <c r="HE127">
        <f t="shared" si="98"/>
        <v>38325315943.381729</v>
      </c>
      <c r="HF127">
        <f t="shared" si="98"/>
        <v>16872510417.23205</v>
      </c>
      <c r="HG127">
        <f t="shared" si="98"/>
        <v>6236712999.5991507</v>
      </c>
      <c r="HH127">
        <f t="shared" si="98"/>
        <v>2465154851.6156998</v>
      </c>
      <c r="HI127">
        <f t="shared" si="98"/>
        <v>17204906666.598171</v>
      </c>
      <c r="HJ127">
        <f t="shared" si="98"/>
        <v>513367274.1969716</v>
      </c>
      <c r="HK127">
        <f t="shared" si="98"/>
        <v>1641160304.3709188</v>
      </c>
      <c r="HL127">
        <f t="shared" si="98"/>
        <v>10755355441.367504</v>
      </c>
      <c r="HM127">
        <f t="shared" si="98"/>
        <v>32433468599.478123</v>
      </c>
      <c r="HN127">
        <f t="shared" si="98"/>
        <v>4166263739.5217457</v>
      </c>
      <c r="HO127">
        <f t="shared" si="98"/>
        <v>6609098845.2108192</v>
      </c>
      <c r="HP127">
        <f t="shared" si="98"/>
        <v>925331921.04034853</v>
      </c>
      <c r="HQ127">
        <f t="shared" si="98"/>
        <v>2103419574.7687528</v>
      </c>
      <c r="HR127">
        <f t="shared" si="98"/>
        <v>2759192093.7545481</v>
      </c>
      <c r="HS127">
        <f t="shared" si="98"/>
        <v>2262362185.593132</v>
      </c>
      <c r="HT127">
        <f t="shared" si="98"/>
        <v>11241587259.735125</v>
      </c>
      <c r="HV127">
        <f t="shared" si="98"/>
        <v>37980777790.148277</v>
      </c>
      <c r="HW127">
        <f t="shared" si="98"/>
        <v>16718506609.419374</v>
      </c>
      <c r="HX127">
        <f t="shared" si="98"/>
        <v>6225875087.640193</v>
      </c>
      <c r="HY127">
        <f t="shared" si="98"/>
        <v>2449401202.8243966</v>
      </c>
      <c r="HZ127">
        <f t="shared" si="98"/>
        <v>17038228544.086536</v>
      </c>
      <c r="IA127">
        <f t="shared" si="98"/>
        <v>508804068.57969266</v>
      </c>
      <c r="IB127">
        <f t="shared" si="98"/>
        <v>1615962821.0213749</v>
      </c>
      <c r="IC127">
        <f t="shared" si="98"/>
        <v>10646025515.48757</v>
      </c>
      <c r="ID127">
        <f t="shared" si="98"/>
        <v>31606168122.413311</v>
      </c>
      <c r="IE127">
        <f t="shared" si="98"/>
        <v>4064588399.0316949</v>
      </c>
      <c r="IF127">
        <f t="shared" si="98"/>
        <v>6563273330.7603741</v>
      </c>
      <c r="IG127">
        <f t="shared" si="98"/>
        <v>893734917.32446444</v>
      </c>
      <c r="IH127">
        <f t="shared" si="98"/>
        <v>2005767821.9766932</v>
      </c>
      <c r="II127">
        <f t="shared" si="98"/>
        <v>2712911836.0563025</v>
      </c>
      <c r="IJ127">
        <f t="shared" si="98"/>
        <v>2150409854.8432245</v>
      </c>
      <c r="IK127">
        <f t="shared" si="98"/>
        <v>10851072571.230101</v>
      </c>
      <c r="IM127">
        <f t="shared" si="98"/>
        <v>37781781267.552475</v>
      </c>
      <c r="IN127">
        <f t="shared" si="98"/>
        <v>16637874745.612989</v>
      </c>
      <c r="IO127">
        <f t="shared" si="98"/>
        <v>6216017588.1816092</v>
      </c>
      <c r="IP127">
        <f t="shared" si="98"/>
        <v>2441526503.2995582</v>
      </c>
      <c r="IQ127">
        <f t="shared" si="98"/>
        <v>16940585754.683056</v>
      </c>
      <c r="IR127">
        <f t="shared" si="98"/>
        <v>505447773.04769576</v>
      </c>
      <c r="IS127">
        <f t="shared" si="98"/>
        <v>1612621069.3297603</v>
      </c>
      <c r="IT127">
        <f t="shared" si="98"/>
        <v>10609425695.470896</v>
      </c>
      <c r="IU127">
        <f t="shared" si="98"/>
        <v>31323552261.22929</v>
      </c>
      <c r="IV127">
        <f t="shared" si="98"/>
        <v>4016054932.0952029</v>
      </c>
      <c r="IW127">
        <f t="shared" si="98"/>
        <v>6542221650.8259087</v>
      </c>
      <c r="IX127">
        <f t="shared" si="98"/>
        <v>885771309.19232213</v>
      </c>
      <c r="IY127">
        <f t="shared" si="98"/>
        <v>1986515245.3438735</v>
      </c>
      <c r="IZ127">
        <f t="shared" si="98"/>
        <v>2676637696.7156553</v>
      </c>
      <c r="JA127">
        <f t="shared" ref="JA127" si="99">JA22+JA56</f>
        <v>2115399580.8037059</v>
      </c>
      <c r="JB127">
        <f t="shared" si="4"/>
        <v>10750179124.073727</v>
      </c>
    </row>
    <row r="128" spans="4:262" x14ac:dyDescent="0.25">
      <c r="D128">
        <v>2040</v>
      </c>
      <c r="E128">
        <f t="shared" ref="E128:BP128" si="100">E23+E57</f>
        <v>32334212711.427105</v>
      </c>
      <c r="F128">
        <f t="shared" si="100"/>
        <v>15997756473.51889</v>
      </c>
      <c r="G128">
        <f t="shared" si="100"/>
        <v>5586855731.0018711</v>
      </c>
      <c r="H128">
        <f t="shared" si="100"/>
        <v>2230405864.3720832</v>
      </c>
      <c r="I128">
        <f t="shared" si="100"/>
        <v>22525788296.736946</v>
      </c>
      <c r="J128">
        <f t="shared" si="100"/>
        <v>1013918402.1513039</v>
      </c>
      <c r="K128">
        <f t="shared" si="100"/>
        <v>1347729745.7178147</v>
      </c>
      <c r="L128">
        <f t="shared" si="100"/>
        <v>5207863309.7147303</v>
      </c>
      <c r="M128">
        <f t="shared" si="100"/>
        <v>33976025680.493656</v>
      </c>
      <c r="N128">
        <f t="shared" si="100"/>
        <v>4201584886.3523688</v>
      </c>
      <c r="O128">
        <f t="shared" si="100"/>
        <v>5174797948.2189026</v>
      </c>
      <c r="P128">
        <f t="shared" si="100"/>
        <v>749375218.98205996</v>
      </c>
      <c r="Q128">
        <f t="shared" si="100"/>
        <v>2786754163.5375223</v>
      </c>
      <c r="R128">
        <f t="shared" si="100"/>
        <v>2206646150.6761069</v>
      </c>
      <c r="S128">
        <f t="shared" si="100"/>
        <v>1785559525.95156</v>
      </c>
      <c r="T128">
        <f t="shared" si="100"/>
        <v>10160715003.430624</v>
      </c>
      <c r="V128">
        <f t="shared" si="100"/>
        <v>31455596358.132092</v>
      </c>
      <c r="W128">
        <f t="shared" si="100"/>
        <v>14919518412.906235</v>
      </c>
      <c r="X128">
        <f t="shared" si="100"/>
        <v>5258097729.7753105</v>
      </c>
      <c r="Y128">
        <f t="shared" si="100"/>
        <v>2082995991.8492537</v>
      </c>
      <c r="Z128">
        <f t="shared" si="100"/>
        <v>21214735116.591068</v>
      </c>
      <c r="AA128">
        <f t="shared" si="100"/>
        <v>935471556.60324156</v>
      </c>
      <c r="AB128">
        <f t="shared" si="100"/>
        <v>1281520822.6689913</v>
      </c>
      <c r="AC128">
        <f t="shared" si="100"/>
        <v>4875455552.343091</v>
      </c>
      <c r="AD128">
        <f t="shared" si="100"/>
        <v>31611320764.025887</v>
      </c>
      <c r="AE128">
        <f t="shared" si="100"/>
        <v>3899294764.837214</v>
      </c>
      <c r="AF128">
        <f t="shared" si="100"/>
        <v>4798011140.0737677</v>
      </c>
      <c r="AG128">
        <f t="shared" si="100"/>
        <v>700422945.77853692</v>
      </c>
      <c r="AH128">
        <f t="shared" si="100"/>
        <v>2573880965.8905659</v>
      </c>
      <c r="AI128">
        <f t="shared" si="100"/>
        <v>2058581251.5297823</v>
      </c>
      <c r="AJ128">
        <f t="shared" si="100"/>
        <v>1649286989.1192656</v>
      </c>
      <c r="AK128">
        <f t="shared" si="100"/>
        <v>9457848454.8018761</v>
      </c>
      <c r="AM128">
        <f t="shared" si="100"/>
        <v>31005109323.095314</v>
      </c>
      <c r="AN128">
        <f t="shared" si="100"/>
        <v>13910521127.644037</v>
      </c>
      <c r="AO128">
        <f t="shared" si="100"/>
        <v>4920770580.0841627</v>
      </c>
      <c r="AP128">
        <f t="shared" si="100"/>
        <v>1968314975.8182163</v>
      </c>
      <c r="AQ128">
        <f t="shared" si="100"/>
        <v>20070885637.963158</v>
      </c>
      <c r="AR128">
        <f t="shared" si="100"/>
        <v>857024711.05517948</v>
      </c>
      <c r="AS128">
        <f t="shared" si="100"/>
        <v>1266545428.8144004</v>
      </c>
      <c r="AT128">
        <f t="shared" si="100"/>
        <v>4598756347.4273729</v>
      </c>
      <c r="AU128">
        <f t="shared" si="100"/>
        <v>29246615847.558109</v>
      </c>
      <c r="AV128">
        <f t="shared" si="100"/>
        <v>3597004643.322052</v>
      </c>
      <c r="AW128">
        <f t="shared" si="100"/>
        <v>4421224331.9286299</v>
      </c>
      <c r="AX128">
        <f t="shared" si="100"/>
        <v>656429284.88692951</v>
      </c>
      <c r="AY128">
        <f t="shared" si="100"/>
        <v>2361007768.2436118</v>
      </c>
      <c r="AZ128">
        <f t="shared" si="100"/>
        <v>1910516352.3834524</v>
      </c>
      <c r="BA128">
        <f t="shared" si="100"/>
        <v>1513014452.2869701</v>
      </c>
      <c r="BB128">
        <f t="shared" si="100"/>
        <v>8754981906.1731205</v>
      </c>
      <c r="BD128">
        <f t="shared" si="100"/>
        <v>30691568735.916092</v>
      </c>
      <c r="BE128">
        <f t="shared" si="100"/>
        <v>13465417399.006105</v>
      </c>
      <c r="BF128">
        <f t="shared" si="100"/>
        <v>4706025829.5583315</v>
      </c>
      <c r="BG128">
        <f t="shared" si="100"/>
        <v>1923658515.5521297</v>
      </c>
      <c r="BH128">
        <f t="shared" si="100"/>
        <v>19359414957.419121</v>
      </c>
      <c r="BI128">
        <f t="shared" si="100"/>
        <v>780748188.88746858</v>
      </c>
      <c r="BJ128">
        <f t="shared" si="100"/>
        <v>1258611648.1984375</v>
      </c>
      <c r="BK128">
        <f t="shared" si="100"/>
        <v>4383379756.734869</v>
      </c>
      <c r="BL128">
        <f t="shared" si="100"/>
        <v>27108935998.02356</v>
      </c>
      <c r="BM128">
        <f t="shared" si="100"/>
        <v>3321960778.1066298</v>
      </c>
      <c r="BN128">
        <f t="shared" si="100"/>
        <v>4080947103.9066725</v>
      </c>
      <c r="BO128">
        <f t="shared" si="100"/>
        <v>630644614.10088849</v>
      </c>
      <c r="BP128">
        <f t="shared" si="100"/>
        <v>2179912387.0553188</v>
      </c>
      <c r="BQ128">
        <f t="shared" ref="BQ128:EB128" si="101">BQ23+BQ57</f>
        <v>1762451453.2371223</v>
      </c>
      <c r="BR128">
        <f t="shared" si="101"/>
        <v>1376741915.4546757</v>
      </c>
      <c r="BS128">
        <f t="shared" si="101"/>
        <v>8052115357.5443687</v>
      </c>
      <c r="BU128">
        <f t="shared" si="101"/>
        <v>30467255051.133671</v>
      </c>
      <c r="BV128">
        <f t="shared" si="101"/>
        <v>13266075716.800472</v>
      </c>
      <c r="BW128">
        <f t="shared" si="101"/>
        <v>4697992899.6189232</v>
      </c>
      <c r="BX128">
        <f t="shared" si="101"/>
        <v>1902711081.163846</v>
      </c>
      <c r="BY128">
        <f t="shared" si="101"/>
        <v>19069412886.567116</v>
      </c>
      <c r="BZ128">
        <f t="shared" si="101"/>
        <v>735664224.61111033</v>
      </c>
      <c r="CA128">
        <f t="shared" si="101"/>
        <v>1251751155.774694</v>
      </c>
      <c r="CB128">
        <f t="shared" si="101"/>
        <v>4288726387.9344645</v>
      </c>
      <c r="CC128">
        <f t="shared" si="101"/>
        <v>26202837296.69022</v>
      </c>
      <c r="CD128">
        <f t="shared" si="101"/>
        <v>3163822556.8184395</v>
      </c>
      <c r="CE128">
        <f t="shared" si="101"/>
        <v>3856936899.1351819</v>
      </c>
      <c r="CF128">
        <f t="shared" si="101"/>
        <v>616052451.07143378</v>
      </c>
      <c r="CG128">
        <f t="shared" si="101"/>
        <v>2057132918.7615888</v>
      </c>
      <c r="CH128">
        <f t="shared" si="101"/>
        <v>1630261079.3523617</v>
      </c>
      <c r="CI128">
        <f t="shared" si="101"/>
        <v>1285139705.9736845</v>
      </c>
      <c r="CJ128">
        <f t="shared" si="101"/>
        <v>7585149960.6766453</v>
      </c>
      <c r="CM128">
        <f t="shared" si="101"/>
        <v>24410.5</v>
      </c>
      <c r="CN128">
        <f t="shared" si="101"/>
        <v>40540686945.368904</v>
      </c>
      <c r="CO128">
        <f t="shared" si="101"/>
        <v>17657356638.287579</v>
      </c>
      <c r="CP128">
        <f t="shared" si="101"/>
        <v>6272423228.1465359</v>
      </c>
      <c r="CQ128">
        <f t="shared" si="101"/>
        <v>2176991088.7982388</v>
      </c>
      <c r="CR128">
        <f t="shared" si="101"/>
        <v>22079133753.960796</v>
      </c>
      <c r="CS128">
        <f t="shared" si="101"/>
        <v>1230891438.7247965</v>
      </c>
      <c r="CT128">
        <f t="shared" si="101"/>
        <v>1817397995.0039423</v>
      </c>
      <c r="CU128">
        <f t="shared" si="101"/>
        <v>7307508242.5084066</v>
      </c>
      <c r="CV128">
        <f t="shared" si="101"/>
        <v>35916357578.763672</v>
      </c>
      <c r="CW128">
        <f t="shared" si="101"/>
        <v>4775457599.2727137</v>
      </c>
      <c r="CX128">
        <f t="shared" si="101"/>
        <v>9634957733.6831341</v>
      </c>
      <c r="CY128">
        <f t="shared" si="101"/>
        <v>920414280.51630676</v>
      </c>
      <c r="CZ128">
        <f t="shared" si="101"/>
        <v>3129766226.5942903</v>
      </c>
      <c r="DA128">
        <f t="shared" si="101"/>
        <v>3645966123.2804747</v>
      </c>
      <c r="DB128">
        <f t="shared" si="101"/>
        <v>2544302668.725018</v>
      </c>
      <c r="DC128">
        <f t="shared" si="101"/>
        <v>12088864760.553871</v>
      </c>
      <c r="DE128">
        <f t="shared" si="101"/>
        <v>37497996976.462532</v>
      </c>
      <c r="DF128">
        <f t="shared" si="101"/>
        <v>16405474124.873655</v>
      </c>
      <c r="DG128">
        <f t="shared" si="101"/>
        <v>5906108939.8552446</v>
      </c>
      <c r="DH128">
        <f t="shared" si="101"/>
        <v>2030829792.0546126</v>
      </c>
      <c r="DI128">
        <f t="shared" si="101"/>
        <v>20532409716.926334</v>
      </c>
      <c r="DJ128">
        <f t="shared" si="101"/>
        <v>1105001437.0004187</v>
      </c>
      <c r="DK128">
        <f t="shared" si="101"/>
        <v>1693806783.5109279</v>
      </c>
      <c r="DL128">
        <f t="shared" si="101"/>
        <v>6649415675.7195387</v>
      </c>
      <c r="DM128">
        <f t="shared" si="101"/>
        <v>32880894354.054302</v>
      </c>
      <c r="DN128">
        <f t="shared" si="101"/>
        <v>4302814428.4917192</v>
      </c>
      <c r="DO128">
        <f t="shared" si="101"/>
        <v>8678561684.0061779</v>
      </c>
      <c r="DP128">
        <f t="shared" si="101"/>
        <v>839795261.84138322</v>
      </c>
      <c r="DQ128">
        <f t="shared" si="101"/>
        <v>2823360333.7338839</v>
      </c>
      <c r="DR128">
        <f t="shared" si="101"/>
        <v>3416095890.3850951</v>
      </c>
      <c r="DS128">
        <f t="shared" si="101"/>
        <v>2289644670.3114071</v>
      </c>
      <c r="DT128">
        <f t="shared" si="101"/>
        <v>10987213006.611284</v>
      </c>
      <c r="DV128">
        <f t="shared" si="101"/>
        <v>35299399771.36483</v>
      </c>
      <c r="DW128">
        <f t="shared" si="101"/>
        <v>15798357530.659843</v>
      </c>
      <c r="DX128">
        <f t="shared" si="101"/>
        <v>5794086127.1678677</v>
      </c>
      <c r="DY128">
        <f t="shared" si="101"/>
        <v>1980908192.4259045</v>
      </c>
      <c r="DZ128">
        <f t="shared" si="101"/>
        <v>19650061370.780449</v>
      </c>
      <c r="EA128">
        <f t="shared" si="101"/>
        <v>979391169.13856518</v>
      </c>
      <c r="EB128">
        <f t="shared" si="101"/>
        <v>1632554036.9345725</v>
      </c>
      <c r="EC128">
        <f t="shared" ref="EC128:GN128" si="102">EC23+EC57</f>
        <v>5991323108.9306717</v>
      </c>
      <c r="ED128">
        <f t="shared" si="102"/>
        <v>29845431129.344921</v>
      </c>
      <c r="EE128">
        <f t="shared" si="102"/>
        <v>3830171257.7107239</v>
      </c>
      <c r="EF128">
        <f t="shared" si="102"/>
        <v>7745530492.8485556</v>
      </c>
      <c r="EG128">
        <f t="shared" si="102"/>
        <v>761347972.2288897</v>
      </c>
      <c r="EH128">
        <f t="shared" si="102"/>
        <v>2536729232.6241035</v>
      </c>
      <c r="EI128">
        <f t="shared" si="102"/>
        <v>3251465683.2702141</v>
      </c>
      <c r="EJ128">
        <f t="shared" si="102"/>
        <v>2063909304.689986</v>
      </c>
      <c r="EK128">
        <f t="shared" si="102"/>
        <v>9916926938.2149887</v>
      </c>
      <c r="EM128">
        <f t="shared" si="102"/>
        <v>35054839820.689293</v>
      </c>
      <c r="EN128">
        <f t="shared" si="102"/>
        <v>15778099708.361656</v>
      </c>
      <c r="EO128">
        <f t="shared" si="102"/>
        <v>5764448956.8322468</v>
      </c>
      <c r="EP128">
        <f t="shared" si="102"/>
        <v>1945444988.7388582</v>
      </c>
      <c r="EQ128">
        <f t="shared" si="102"/>
        <v>19218036999.17577</v>
      </c>
      <c r="ER128">
        <f t="shared" si="102"/>
        <v>919802000.93374443</v>
      </c>
      <c r="ES128">
        <f t="shared" si="102"/>
        <v>1619829204.0330496</v>
      </c>
      <c r="ET128">
        <f t="shared" si="102"/>
        <v>5758034321.983799</v>
      </c>
      <c r="EU128">
        <f t="shared" si="102"/>
        <v>28252659645.337074</v>
      </c>
      <c r="EV128">
        <f t="shared" si="102"/>
        <v>3544279069.7969656</v>
      </c>
      <c r="EW128">
        <f t="shared" si="102"/>
        <v>7187551092.4908619</v>
      </c>
      <c r="EX128">
        <f t="shared" si="102"/>
        <v>739158926.60342693</v>
      </c>
      <c r="EY128">
        <f t="shared" si="102"/>
        <v>2409901160.6842279</v>
      </c>
      <c r="EZ128">
        <f t="shared" si="102"/>
        <v>3168760106.7068396</v>
      </c>
      <c r="FA128">
        <f t="shared" si="102"/>
        <v>1951277264.711575</v>
      </c>
      <c r="FB128">
        <f t="shared" si="102"/>
        <v>9199940578.6429386</v>
      </c>
      <c r="FD128">
        <f t="shared" si="102"/>
        <v>34934271493.664063</v>
      </c>
      <c r="FE128">
        <f t="shared" si="102"/>
        <v>15761544259.885233</v>
      </c>
      <c r="FF128">
        <f t="shared" si="102"/>
        <v>5746469937.4851904</v>
      </c>
      <c r="FG128">
        <f t="shared" si="102"/>
        <v>1922037674.456003</v>
      </c>
      <c r="FH128">
        <f t="shared" si="102"/>
        <v>18946499545.011948</v>
      </c>
      <c r="FI128">
        <f t="shared" si="102"/>
        <v>877952781.53701651</v>
      </c>
      <c r="FJ128">
        <f t="shared" si="102"/>
        <v>1612613589.8833513</v>
      </c>
      <c r="FK128">
        <f t="shared" si="102"/>
        <v>5688705439.3689718</v>
      </c>
      <c r="FL128">
        <f t="shared" si="102"/>
        <v>27423788268.180367</v>
      </c>
      <c r="FM128">
        <f t="shared" si="102"/>
        <v>3483638634.7925882</v>
      </c>
      <c r="FN128">
        <f t="shared" si="102"/>
        <v>6948430961.8607454</v>
      </c>
      <c r="FO128">
        <f t="shared" si="102"/>
        <v>730525855.32359278</v>
      </c>
      <c r="FP128">
        <f t="shared" si="102"/>
        <v>2385802729.1207414</v>
      </c>
      <c r="FQ128">
        <f t="shared" si="102"/>
        <v>3124105706.6065869</v>
      </c>
      <c r="FR128">
        <f t="shared" si="102"/>
        <v>1876314927.6017687</v>
      </c>
      <c r="FS128">
        <f t="shared" si="102"/>
        <v>8825393713.2429695</v>
      </c>
      <c r="FV128">
        <f t="shared" si="102"/>
        <v>24410.5</v>
      </c>
      <c r="FW128">
        <f t="shared" si="102"/>
        <v>40593601729.810188</v>
      </c>
      <c r="FX128">
        <f t="shared" si="102"/>
        <v>18384259557.548553</v>
      </c>
      <c r="FY128">
        <f t="shared" si="102"/>
        <v>6798995408.2633095</v>
      </c>
      <c r="FZ128">
        <f t="shared" si="102"/>
        <v>2609127265.9989614</v>
      </c>
      <c r="GA128">
        <f t="shared" si="102"/>
        <v>19378559639.645424</v>
      </c>
      <c r="GB128">
        <f t="shared" si="102"/>
        <v>630243381.08308029</v>
      </c>
      <c r="GC128">
        <f t="shared" si="102"/>
        <v>1928925757.7742598</v>
      </c>
      <c r="GD128">
        <f t="shared" si="102"/>
        <v>12493606993.653669</v>
      </c>
      <c r="GE128">
        <f t="shared" si="102"/>
        <v>39728163718.406525</v>
      </c>
      <c r="GF128">
        <f t="shared" si="102"/>
        <v>5031457638.4407701</v>
      </c>
      <c r="GG128">
        <f t="shared" si="102"/>
        <v>7232898386.8417206</v>
      </c>
      <c r="GH128">
        <f t="shared" si="102"/>
        <v>1161327565.9163873</v>
      </c>
      <c r="GI128">
        <f t="shared" si="102"/>
        <v>2505669322.206574</v>
      </c>
      <c r="GJ128">
        <f t="shared" si="102"/>
        <v>3383129353.1369982</v>
      </c>
      <c r="GK128">
        <f t="shared" si="102"/>
        <v>2751047504.2690668</v>
      </c>
      <c r="GL128">
        <f t="shared" si="102"/>
        <v>13581411323.660572</v>
      </c>
      <c r="GN128">
        <f t="shared" si="102"/>
        <v>39001325975.23941</v>
      </c>
      <c r="GO128">
        <f t="shared" ref="GO128:IZ128" si="103">GO23+GO57</f>
        <v>17398582666.430031</v>
      </c>
      <c r="GP128">
        <f t="shared" si="103"/>
        <v>6437081322.7935162</v>
      </c>
      <c r="GQ128">
        <f t="shared" si="103"/>
        <v>2493720332.3754959</v>
      </c>
      <c r="GR128">
        <f t="shared" si="103"/>
        <v>18359881132.797935</v>
      </c>
      <c r="GS128">
        <f t="shared" si="103"/>
        <v>589236832.6679877</v>
      </c>
      <c r="GT128">
        <f t="shared" si="103"/>
        <v>1812627003.3614936</v>
      </c>
      <c r="GU128">
        <f t="shared" si="103"/>
        <v>11760928503.70245</v>
      </c>
      <c r="GV128">
        <f t="shared" si="103"/>
        <v>36640888988.091232</v>
      </c>
      <c r="GW128">
        <f t="shared" si="103"/>
        <v>4674839820.4659328</v>
      </c>
      <c r="GX128">
        <f t="shared" si="103"/>
        <v>6805607167.9932995</v>
      </c>
      <c r="GY128">
        <f t="shared" si="103"/>
        <v>1083353827.9309547</v>
      </c>
      <c r="GZ128">
        <f t="shared" si="103"/>
        <v>2342101748.7288084</v>
      </c>
      <c r="HA128">
        <f t="shared" si="103"/>
        <v>3105844162.3940902</v>
      </c>
      <c r="HB128">
        <f t="shared" si="103"/>
        <v>2545910737.7726583</v>
      </c>
      <c r="HC128">
        <f t="shared" si="103"/>
        <v>12638446482.885849</v>
      </c>
      <c r="HE128">
        <f t="shared" si="103"/>
        <v>38401337478.758148</v>
      </c>
      <c r="HF128">
        <f t="shared" si="103"/>
        <v>16472498807.657911</v>
      </c>
      <c r="HG128">
        <f t="shared" si="103"/>
        <v>6205402598.3385744</v>
      </c>
      <c r="HH128">
        <f t="shared" si="103"/>
        <v>2464548491.6913919</v>
      </c>
      <c r="HI128">
        <f t="shared" si="103"/>
        <v>17449711016.509911</v>
      </c>
      <c r="HJ128">
        <f t="shared" si="103"/>
        <v>546310330.02322376</v>
      </c>
      <c r="HK128">
        <f t="shared" si="103"/>
        <v>1696328248.9487269</v>
      </c>
      <c r="HL128">
        <f t="shared" si="103"/>
        <v>11027513801.004232</v>
      </c>
      <c r="HM128">
        <f t="shared" si="103"/>
        <v>33553614257.77597</v>
      </c>
      <c r="HN128">
        <f t="shared" si="103"/>
        <v>4318222002.4910994</v>
      </c>
      <c r="HO128">
        <f t="shared" si="103"/>
        <v>6667638304.4592113</v>
      </c>
      <c r="HP128">
        <f t="shared" si="103"/>
        <v>1005292322.9339597</v>
      </c>
      <c r="HQ128">
        <f t="shared" si="103"/>
        <v>2178534175.2510457</v>
      </c>
      <c r="HR128">
        <f t="shared" si="103"/>
        <v>2829276953.6746521</v>
      </c>
      <c r="HS128">
        <f t="shared" si="103"/>
        <v>2340773971.2762508</v>
      </c>
      <c r="HT128">
        <f t="shared" si="103"/>
        <v>11695481642.111134</v>
      </c>
      <c r="HV128">
        <f t="shared" si="103"/>
        <v>38057352330.91774</v>
      </c>
      <c r="HW128">
        <f t="shared" si="103"/>
        <v>16313106360.503841</v>
      </c>
      <c r="HX128">
        <f t="shared" si="103"/>
        <v>6194647022.0748425</v>
      </c>
      <c r="HY128">
        <f t="shared" si="103"/>
        <v>2448830561.1174226</v>
      </c>
      <c r="HZ128">
        <f t="shared" si="103"/>
        <v>17283251694.572109</v>
      </c>
      <c r="IA128">
        <f t="shared" si="103"/>
        <v>529458023.54206461</v>
      </c>
      <c r="IB128">
        <f t="shared" si="103"/>
        <v>1650056721.0113235</v>
      </c>
      <c r="IC128">
        <f t="shared" si="103"/>
        <v>10886288836.47646</v>
      </c>
      <c r="ID128">
        <f t="shared" si="103"/>
        <v>32447694968.440552</v>
      </c>
      <c r="IE128">
        <f t="shared" si="103"/>
        <v>4184016045.8568449</v>
      </c>
      <c r="IF128">
        <f t="shared" si="103"/>
        <v>6621922212.4543066</v>
      </c>
      <c r="IG128">
        <f t="shared" si="103"/>
        <v>945964178.15264308</v>
      </c>
      <c r="IH128">
        <f t="shared" si="103"/>
        <v>2063766332.2685103</v>
      </c>
      <c r="II128">
        <f t="shared" si="103"/>
        <v>2783042887.2786212</v>
      </c>
      <c r="IJ128">
        <f t="shared" si="103"/>
        <v>2212942163.8162041</v>
      </c>
      <c r="IK128">
        <f t="shared" si="103"/>
        <v>11195759624.12841</v>
      </c>
      <c r="IM128">
        <f t="shared" si="103"/>
        <v>37858869242.801506</v>
      </c>
      <c r="IN128">
        <f t="shared" si="103"/>
        <v>16232651192.47967</v>
      </c>
      <c r="IO128">
        <f t="shared" si="103"/>
        <v>6184870350.0413227</v>
      </c>
      <c r="IP128">
        <f t="shared" si="103"/>
        <v>2440987415.9989719</v>
      </c>
      <c r="IQ128">
        <f t="shared" si="103"/>
        <v>17185812153.894596</v>
      </c>
      <c r="IR128">
        <f t="shared" si="103"/>
        <v>526108622.28017181</v>
      </c>
      <c r="IS128">
        <f t="shared" si="103"/>
        <v>1646734926.6008179</v>
      </c>
      <c r="IT128">
        <f t="shared" si="103"/>
        <v>10849840224.725536</v>
      </c>
      <c r="IU128">
        <f t="shared" si="103"/>
        <v>32165544280.033363</v>
      </c>
      <c r="IV128">
        <f t="shared" si="103"/>
        <v>4135544109.4853506</v>
      </c>
      <c r="IW128">
        <f t="shared" si="103"/>
        <v>6600966451.9400673</v>
      </c>
      <c r="IX128">
        <f t="shared" si="103"/>
        <v>938013254.22462142</v>
      </c>
      <c r="IY128">
        <f t="shared" si="103"/>
        <v>2044537694.9625473</v>
      </c>
      <c r="IZ128">
        <f t="shared" si="103"/>
        <v>2746813609.1650772</v>
      </c>
      <c r="JA128">
        <f t="shared" ref="JA128" si="104">JA23+JA57</f>
        <v>2177961333.608346</v>
      </c>
      <c r="JB128">
        <f t="shared" si="4"/>
        <v>11095020844.489225</v>
      </c>
    </row>
    <row r="129" spans="1:262" x14ac:dyDescent="0.25">
      <c r="D129">
        <v>2041</v>
      </c>
      <c r="E129">
        <f t="shared" ref="E129:BP129" si="105">E24+E58</f>
        <v>32304054134.724541</v>
      </c>
      <c r="F129">
        <f t="shared" si="105"/>
        <v>16266445004.19245</v>
      </c>
      <c r="G129">
        <f t="shared" si="105"/>
        <v>5586855731.0018711</v>
      </c>
      <c r="H129">
        <f t="shared" si="105"/>
        <v>2302206408.1931434</v>
      </c>
      <c r="I129">
        <f t="shared" si="105"/>
        <v>23338264871.745255</v>
      </c>
      <c r="J129">
        <f t="shared" si="105"/>
        <v>1111315386.8640952</v>
      </c>
      <c r="K129">
        <f t="shared" si="105"/>
        <v>1470969847.6024878</v>
      </c>
      <c r="L129">
        <f t="shared" si="105"/>
        <v>5462326732.069582</v>
      </c>
      <c r="M129">
        <f t="shared" si="105"/>
        <v>36916193718.863541</v>
      </c>
      <c r="N129">
        <f t="shared" si="105"/>
        <v>4569949121.2889605</v>
      </c>
      <c r="O129">
        <f t="shared" si="105"/>
        <v>5585084369.1805048</v>
      </c>
      <c r="P129">
        <f t="shared" si="105"/>
        <v>785973031.74857616</v>
      </c>
      <c r="Q129">
        <f t="shared" si="105"/>
        <v>3001753107.7011843</v>
      </c>
      <c r="R129">
        <f t="shared" si="105"/>
        <v>2491161918.3407526</v>
      </c>
      <c r="S129">
        <f t="shared" si="105"/>
        <v>1968757549.6684046</v>
      </c>
      <c r="T129">
        <f t="shared" si="105"/>
        <v>10980214737.766516</v>
      </c>
      <c r="V129">
        <f t="shared" si="105"/>
        <v>31425437781.429523</v>
      </c>
      <c r="W129">
        <f t="shared" si="105"/>
        <v>14934368077.796442</v>
      </c>
      <c r="X129">
        <f t="shared" si="105"/>
        <v>5258097729.7753105</v>
      </c>
      <c r="Y129">
        <f t="shared" si="105"/>
        <v>2116035880.1808472</v>
      </c>
      <c r="Z129">
        <f t="shared" si="105"/>
        <v>21660786665.116268</v>
      </c>
      <c r="AA129">
        <f t="shared" si="105"/>
        <v>1006668920.1231711</v>
      </c>
      <c r="AB129">
        <f t="shared" si="105"/>
        <v>1360464445.9634347</v>
      </c>
      <c r="AC129">
        <f t="shared" si="105"/>
        <v>5034488402.7603426</v>
      </c>
      <c r="AD129">
        <f t="shared" si="105"/>
        <v>33771241272.48053</v>
      </c>
      <c r="AE129">
        <f t="shared" si="105"/>
        <v>4168112200.3535342</v>
      </c>
      <c r="AF129">
        <f t="shared" si="105"/>
        <v>5088844108.9256182</v>
      </c>
      <c r="AG129">
        <f t="shared" si="105"/>
        <v>723240120.70116377</v>
      </c>
      <c r="AH129">
        <f t="shared" si="105"/>
        <v>2723662724.184195</v>
      </c>
      <c r="AI129">
        <f t="shared" si="105"/>
        <v>2285913277.6875691</v>
      </c>
      <c r="AJ129">
        <f t="shared" si="105"/>
        <v>1785568073.7973306</v>
      </c>
      <c r="AK129">
        <f t="shared" si="105"/>
        <v>10052153110.136427</v>
      </c>
      <c r="AM129">
        <f t="shared" si="105"/>
        <v>30974950746.392746</v>
      </c>
      <c r="AN129">
        <f t="shared" si="105"/>
        <v>13735022649.108543</v>
      </c>
      <c r="AO129">
        <f t="shared" si="105"/>
        <v>4920770580.0841627</v>
      </c>
      <c r="AP129">
        <f t="shared" si="105"/>
        <v>1973019983.4057183</v>
      </c>
      <c r="AQ129">
        <f t="shared" si="105"/>
        <v>20288315341.784256</v>
      </c>
      <c r="AR129">
        <f t="shared" si="105"/>
        <v>902022453.38224733</v>
      </c>
      <c r="AS129">
        <f t="shared" si="105"/>
        <v>1300264965.9640539</v>
      </c>
      <c r="AT129">
        <f t="shared" si="105"/>
        <v>4662130866.1063681</v>
      </c>
      <c r="AU129">
        <f t="shared" si="105"/>
        <v>30626288826.097504</v>
      </c>
      <c r="AV129">
        <f t="shared" si="105"/>
        <v>3766275279.4181008</v>
      </c>
      <c r="AW129">
        <f t="shared" si="105"/>
        <v>4592603848.6707277</v>
      </c>
      <c r="AX129">
        <f t="shared" si="105"/>
        <v>665588935.96129251</v>
      </c>
      <c r="AY129">
        <f t="shared" si="105"/>
        <v>2445572340.6672082</v>
      </c>
      <c r="AZ129">
        <f t="shared" si="105"/>
        <v>2080664637.0343792</v>
      </c>
      <c r="BA129">
        <f t="shared" si="105"/>
        <v>1602378597.9262562</v>
      </c>
      <c r="BB129">
        <f t="shared" si="105"/>
        <v>9124091482.5063343</v>
      </c>
      <c r="BD129">
        <f t="shared" si="105"/>
        <v>30661410159.213528</v>
      </c>
      <c r="BE129">
        <f t="shared" si="105"/>
        <v>13286508436.229544</v>
      </c>
      <c r="BF129">
        <f t="shared" si="105"/>
        <v>4706025829.5583315</v>
      </c>
      <c r="BG129">
        <f t="shared" si="105"/>
        <v>1928385356.2935674</v>
      </c>
      <c r="BH129">
        <f t="shared" si="105"/>
        <v>19577111586.912678</v>
      </c>
      <c r="BI129">
        <f t="shared" si="105"/>
        <v>797389563.96848428</v>
      </c>
      <c r="BJ129">
        <f t="shared" si="105"/>
        <v>1292349804.3700135</v>
      </c>
      <c r="BK129">
        <f t="shared" si="105"/>
        <v>4446811847.5080786</v>
      </c>
      <c r="BL129">
        <f t="shared" si="105"/>
        <v>27810111953.393459</v>
      </c>
      <c r="BM129">
        <f t="shared" si="105"/>
        <v>3404433697.8498487</v>
      </c>
      <c r="BN129">
        <f t="shared" si="105"/>
        <v>4169560914.6269207</v>
      </c>
      <c r="BO129">
        <f t="shared" si="105"/>
        <v>639811940.59387124</v>
      </c>
      <c r="BP129">
        <f t="shared" si="105"/>
        <v>2220478744.3143125</v>
      </c>
      <c r="BQ129">
        <f t="shared" ref="BQ129:EB129" si="106">BQ24+BQ58</f>
        <v>1875415996.3811884</v>
      </c>
      <c r="BR129">
        <f t="shared" si="106"/>
        <v>1419189122.055182</v>
      </c>
      <c r="BS129">
        <f t="shared" si="106"/>
        <v>8255723000.4658823</v>
      </c>
      <c r="BU129">
        <f t="shared" si="106"/>
        <v>30437096474.431107</v>
      </c>
      <c r="BV129">
        <f t="shared" si="106"/>
        <v>13087312608.83242</v>
      </c>
      <c r="BW129">
        <f t="shared" si="106"/>
        <v>4697992899.6189232</v>
      </c>
      <c r="BX129">
        <f t="shared" si="106"/>
        <v>1907458182.865479</v>
      </c>
      <c r="BY129">
        <f t="shared" si="106"/>
        <v>19287358590.707645</v>
      </c>
      <c r="BZ129">
        <f t="shared" si="106"/>
        <v>750644340.03866661</v>
      </c>
      <c r="CA129">
        <f t="shared" si="106"/>
        <v>1285507529.6725786</v>
      </c>
      <c r="CB129">
        <f t="shared" si="106"/>
        <v>4352212134.0061436</v>
      </c>
      <c r="CC129">
        <f t="shared" si="106"/>
        <v>26904323430.980598</v>
      </c>
      <c r="CD129">
        <f t="shared" si="106"/>
        <v>3246329088.8559313</v>
      </c>
      <c r="CE129">
        <f t="shared" si="106"/>
        <v>3945588884.3432059</v>
      </c>
      <c r="CF129">
        <f t="shared" si="106"/>
        <v>625227050.98978436</v>
      </c>
      <c r="CG129">
        <f t="shared" si="106"/>
        <v>2097719651.9833434</v>
      </c>
      <c r="CH129">
        <f t="shared" si="106"/>
        <v>1715524911.4665163</v>
      </c>
      <c r="CI129">
        <f t="shared" si="106"/>
        <v>1321170546.0732002</v>
      </c>
      <c r="CJ129">
        <f t="shared" si="106"/>
        <v>7788844534.6594038</v>
      </c>
      <c r="CM129">
        <f t="shared" si="106"/>
        <v>26452.5</v>
      </c>
      <c r="CN129">
        <f t="shared" si="106"/>
        <v>42511419078.849495</v>
      </c>
      <c r="CO129">
        <f t="shared" si="106"/>
        <v>17842510134.272366</v>
      </c>
      <c r="CP129">
        <f t="shared" si="106"/>
        <v>6272423228.1465359</v>
      </c>
      <c r="CQ129">
        <f t="shared" si="106"/>
        <v>2263962611.1700401</v>
      </c>
      <c r="CR129">
        <f t="shared" si="106"/>
        <v>23021049496.859638</v>
      </c>
      <c r="CS129">
        <f t="shared" si="106"/>
        <v>1353994419.8476305</v>
      </c>
      <c r="CT129">
        <f t="shared" si="106"/>
        <v>1929269176.0506289</v>
      </c>
      <c r="CU129">
        <f t="shared" si="106"/>
        <v>7931390918.5842819</v>
      </c>
      <c r="CV129">
        <f t="shared" si="106"/>
        <v>38397633192.776283</v>
      </c>
      <c r="CW129">
        <f t="shared" si="106"/>
        <v>5235290803.4346294</v>
      </c>
      <c r="CX129">
        <f t="shared" si="106"/>
        <v>10202832156.627911</v>
      </c>
      <c r="CY129">
        <f t="shared" si="106"/>
        <v>983438995.8031261</v>
      </c>
      <c r="CZ129">
        <f t="shared" si="106"/>
        <v>3320320982.2929344</v>
      </c>
      <c r="DA129">
        <f t="shared" si="106"/>
        <v>3761938213.8494821</v>
      </c>
      <c r="DB129">
        <f t="shared" si="106"/>
        <v>2700667392.1626</v>
      </c>
      <c r="DC129">
        <f t="shared" si="106"/>
        <v>12542608251.423223</v>
      </c>
      <c r="DE129">
        <f t="shared" si="106"/>
        <v>38781651299.902893</v>
      </c>
      <c r="DF129">
        <f t="shared" si="106"/>
        <v>16284684179.749859</v>
      </c>
      <c r="DG129">
        <f t="shared" si="106"/>
        <v>5906108939.8552446</v>
      </c>
      <c r="DH129">
        <f t="shared" si="106"/>
        <v>2037329424.838804</v>
      </c>
      <c r="DI129">
        <f t="shared" si="106"/>
        <v>21137502072.881737</v>
      </c>
      <c r="DJ129">
        <f t="shared" si="106"/>
        <v>1193575183.5223269</v>
      </c>
      <c r="DK129">
        <f t="shared" si="106"/>
        <v>1775442548.0592511</v>
      </c>
      <c r="DL129">
        <f t="shared" si="106"/>
        <v>7098415297.9262972</v>
      </c>
      <c r="DM129">
        <f t="shared" si="106"/>
        <v>34649298937.787872</v>
      </c>
      <c r="DN129">
        <f t="shared" si="106"/>
        <v>4635211551.7237396</v>
      </c>
      <c r="DO129">
        <f t="shared" si="106"/>
        <v>9042526331.6516285</v>
      </c>
      <c r="DP129">
        <f t="shared" si="106"/>
        <v>883318254.3801496</v>
      </c>
      <c r="DQ129">
        <f t="shared" si="106"/>
        <v>2947419547.7290812</v>
      </c>
      <c r="DR129">
        <f t="shared" si="106"/>
        <v>3485396992.2549582</v>
      </c>
      <c r="DS129">
        <f t="shared" si="106"/>
        <v>2390715104.341568</v>
      </c>
      <c r="DT129">
        <f t="shared" si="106"/>
        <v>11236559112.672155</v>
      </c>
      <c r="DV129">
        <f t="shared" si="106"/>
        <v>35847577489.979698</v>
      </c>
      <c r="DW129">
        <f t="shared" si="106"/>
        <v>15611584343.652723</v>
      </c>
      <c r="DX129">
        <f t="shared" si="106"/>
        <v>5794086127.1678677</v>
      </c>
      <c r="DY129">
        <f t="shared" si="106"/>
        <v>1987428094.4341605</v>
      </c>
      <c r="DZ129">
        <f t="shared" si="106"/>
        <v>19880644112.254639</v>
      </c>
      <c r="EA129">
        <f t="shared" si="106"/>
        <v>1033435581.1068609</v>
      </c>
      <c r="EB129">
        <f t="shared" si="106"/>
        <v>1669271090.7800307</v>
      </c>
      <c r="EC129">
        <f t="shared" ref="EC129:GN129" si="107">EC24+EC58</f>
        <v>6265439677.2683153</v>
      </c>
      <c r="ED129">
        <f t="shared" si="107"/>
        <v>30900964682.799442</v>
      </c>
      <c r="EE129">
        <f t="shared" si="107"/>
        <v>4035132300.0128498</v>
      </c>
      <c r="EF129">
        <f t="shared" si="107"/>
        <v>7884120006.0060558</v>
      </c>
      <c r="EG129">
        <f t="shared" si="107"/>
        <v>783378923.58866119</v>
      </c>
      <c r="EH129">
        <f t="shared" si="107"/>
        <v>2576637209.3670802</v>
      </c>
      <c r="EI129">
        <f t="shared" si="107"/>
        <v>3294831245.8857226</v>
      </c>
      <c r="EJ129">
        <f t="shared" si="107"/>
        <v>2096674597.4227409</v>
      </c>
      <c r="EK129">
        <f t="shared" si="107"/>
        <v>10031048143.888968</v>
      </c>
      <c r="EM129">
        <f t="shared" si="107"/>
        <v>35603480340.245514</v>
      </c>
      <c r="EN129">
        <f t="shared" si="107"/>
        <v>15591437278.327942</v>
      </c>
      <c r="EO129">
        <f t="shared" si="107"/>
        <v>5764448956.8322468</v>
      </c>
      <c r="EP129">
        <f t="shared" si="107"/>
        <v>1951984181.4827318</v>
      </c>
      <c r="EQ129">
        <f t="shared" si="107"/>
        <v>19448809846.26413</v>
      </c>
      <c r="ER129">
        <f t="shared" si="107"/>
        <v>941394265.44869459</v>
      </c>
      <c r="ES129">
        <f t="shared" si="107"/>
        <v>1656568711.7564447</v>
      </c>
      <c r="ET129">
        <f t="shared" si="107"/>
        <v>5903817400.5011158</v>
      </c>
      <c r="EU129">
        <f t="shared" si="107"/>
        <v>28976806807.574574</v>
      </c>
      <c r="EV129">
        <f t="shared" si="107"/>
        <v>3644042896.3223872</v>
      </c>
      <c r="EW129">
        <f t="shared" si="107"/>
        <v>7313829610.9035378</v>
      </c>
      <c r="EX129">
        <f t="shared" si="107"/>
        <v>754858636.45595837</v>
      </c>
      <c r="EY129">
        <f t="shared" si="107"/>
        <v>2449835716.5144277</v>
      </c>
      <c r="EZ129">
        <f t="shared" si="107"/>
        <v>3212170800.8936954</v>
      </c>
      <c r="FA129">
        <f t="shared" si="107"/>
        <v>1984061632.9138184</v>
      </c>
      <c r="FB129">
        <f t="shared" si="107"/>
        <v>9314173317.7886963</v>
      </c>
      <c r="FD129">
        <f t="shared" si="107"/>
        <v>35483332071.266235</v>
      </c>
      <c r="FE129">
        <f t="shared" si="107"/>
        <v>15574990730.555119</v>
      </c>
      <c r="FF129">
        <f t="shared" si="107"/>
        <v>5746469937.4851904</v>
      </c>
      <c r="FG129">
        <f t="shared" si="107"/>
        <v>1928595102.4962404</v>
      </c>
      <c r="FH129">
        <f t="shared" si="107"/>
        <v>19177450606.009102</v>
      </c>
      <c r="FI129">
        <f t="shared" si="107"/>
        <v>899553313.12103593</v>
      </c>
      <c r="FJ129">
        <f t="shared" si="107"/>
        <v>1649373631.7497339</v>
      </c>
      <c r="FK129">
        <f t="shared" si="107"/>
        <v>5834546050.4058895</v>
      </c>
      <c r="FL129">
        <f t="shared" si="107"/>
        <v>28148229447.62825</v>
      </c>
      <c r="FM129">
        <f t="shared" si="107"/>
        <v>3583436080.8164124</v>
      </c>
      <c r="FN129">
        <f t="shared" si="107"/>
        <v>7074777348.143465</v>
      </c>
      <c r="FO129">
        <f t="shared" si="107"/>
        <v>746233526.63992822</v>
      </c>
      <c r="FP129">
        <f t="shared" si="107"/>
        <v>2425759458.8312569</v>
      </c>
      <c r="FQ129">
        <f t="shared" si="107"/>
        <v>3167557419.0625057</v>
      </c>
      <c r="FR129">
        <f t="shared" si="107"/>
        <v>1909117097.9723876</v>
      </c>
      <c r="FS129">
        <f t="shared" si="107"/>
        <v>8939728804.7559395</v>
      </c>
      <c r="FV129">
        <f t="shared" si="107"/>
        <v>26452.5</v>
      </c>
      <c r="FW129">
        <f t="shared" si="107"/>
        <v>40598050688.127701</v>
      </c>
      <c r="FX129">
        <f t="shared" si="107"/>
        <v>18390182047.303455</v>
      </c>
      <c r="FY129">
        <f t="shared" si="107"/>
        <v>6798995408.2633095</v>
      </c>
      <c r="FZ129">
        <f t="shared" si="107"/>
        <v>2597865593.7048101</v>
      </c>
      <c r="GA129">
        <f t="shared" si="107"/>
        <v>19711427119.17849</v>
      </c>
      <c r="GB129">
        <f t="shared" si="107"/>
        <v>721865125.78284776</v>
      </c>
      <c r="GC129">
        <f t="shared" si="107"/>
        <v>2052685463.0345001</v>
      </c>
      <c r="GD129">
        <f t="shared" si="107"/>
        <v>12893878378.393961</v>
      </c>
      <c r="GE129">
        <f t="shared" si="107"/>
        <v>41302902843.724922</v>
      </c>
      <c r="GF129">
        <f t="shared" si="107"/>
        <v>5281847255.6296568</v>
      </c>
      <c r="GG129">
        <f t="shared" si="107"/>
        <v>7256074319.6484938</v>
      </c>
      <c r="GH129">
        <f t="shared" si="107"/>
        <v>1301009627.9896524</v>
      </c>
      <c r="GI129">
        <f t="shared" si="107"/>
        <v>2608922684.678793</v>
      </c>
      <c r="GJ129">
        <f t="shared" si="107"/>
        <v>3529736998.7086911</v>
      </c>
      <c r="GK129">
        <f t="shared" si="107"/>
        <v>2857305743.0827942</v>
      </c>
      <c r="GL129">
        <f t="shared" si="107"/>
        <v>14388446028.97967</v>
      </c>
      <c r="GN129">
        <f t="shared" si="107"/>
        <v>38985533529.694244</v>
      </c>
      <c r="GO129">
        <f t="shared" ref="GO129:IZ129" si="108">GO24+GO58</f>
        <v>17290333269.527245</v>
      </c>
      <c r="GP129">
        <f t="shared" si="108"/>
        <v>6437081322.7935162</v>
      </c>
      <c r="GQ129">
        <f t="shared" si="108"/>
        <v>2480791894.2263489</v>
      </c>
      <c r="GR129">
        <f t="shared" si="108"/>
        <v>18557453035.35516</v>
      </c>
      <c r="GS129">
        <f t="shared" si="108"/>
        <v>664326721.19369531</v>
      </c>
      <c r="GT129">
        <f t="shared" si="108"/>
        <v>1910076034.4668193</v>
      </c>
      <c r="GU129">
        <f t="shared" si="108"/>
        <v>12043164076.939787</v>
      </c>
      <c r="GV129">
        <f t="shared" si="108"/>
        <v>37736708148.069237</v>
      </c>
      <c r="GW129">
        <f t="shared" si="108"/>
        <v>4861648416.3280067</v>
      </c>
      <c r="GX129">
        <f t="shared" si="108"/>
        <v>6813921525.1010628</v>
      </c>
      <c r="GY129">
        <f t="shared" si="108"/>
        <v>1197818661.0881495</v>
      </c>
      <c r="GZ129">
        <f t="shared" si="108"/>
        <v>2417831720.8120594</v>
      </c>
      <c r="HA129">
        <f t="shared" si="108"/>
        <v>3207974031.4185963</v>
      </c>
      <c r="HB129">
        <f t="shared" si="108"/>
        <v>2620655014.5049982</v>
      </c>
      <c r="HC129">
        <f t="shared" si="108"/>
        <v>13255824368.061905</v>
      </c>
      <c r="HE129">
        <f t="shared" si="108"/>
        <v>38386173089.667961</v>
      </c>
      <c r="HF129">
        <f t="shared" si="108"/>
        <v>16296046352.521236</v>
      </c>
      <c r="HG129">
        <f t="shared" si="108"/>
        <v>6205402598.3385744</v>
      </c>
      <c r="HH129">
        <f t="shared" si="108"/>
        <v>2451660157.2424235</v>
      </c>
      <c r="HI129">
        <f t="shared" si="108"/>
        <v>17572541681.856766</v>
      </c>
      <c r="HJ129">
        <f t="shared" si="108"/>
        <v>604867729.38166904</v>
      </c>
      <c r="HK129">
        <f t="shared" si="108"/>
        <v>1767466605.8991373</v>
      </c>
      <c r="HL129">
        <f t="shared" si="108"/>
        <v>11191713401.63909</v>
      </c>
      <c r="HM129">
        <f t="shared" si="108"/>
        <v>34170513452.41357</v>
      </c>
      <c r="HN129">
        <f t="shared" si="108"/>
        <v>4441449577.0263605</v>
      </c>
      <c r="HO129">
        <f t="shared" si="108"/>
        <v>6676080390.4329634</v>
      </c>
      <c r="HP129">
        <f t="shared" si="108"/>
        <v>1094539900.2117016</v>
      </c>
      <c r="HQ129">
        <f t="shared" si="108"/>
        <v>2226740756.9453273</v>
      </c>
      <c r="HR129">
        <f t="shared" si="108"/>
        <v>2885682854.3067303</v>
      </c>
      <c r="HS129">
        <f t="shared" si="108"/>
        <v>2384004285.9272037</v>
      </c>
      <c r="HT129">
        <f t="shared" si="108"/>
        <v>12123202707.14415</v>
      </c>
      <c r="HV129">
        <f t="shared" si="108"/>
        <v>38042760251.921272</v>
      </c>
      <c r="HW129">
        <f t="shared" si="108"/>
        <v>16129274635.066647</v>
      </c>
      <c r="HX129">
        <f t="shared" si="108"/>
        <v>6194647022.0748425</v>
      </c>
      <c r="HY129">
        <f t="shared" si="108"/>
        <v>2435978667.539083</v>
      </c>
      <c r="HZ129">
        <f t="shared" si="108"/>
        <v>17406310549.953629</v>
      </c>
      <c r="IA129">
        <f t="shared" si="108"/>
        <v>561679984.43064523</v>
      </c>
      <c r="IB129">
        <f t="shared" si="108"/>
        <v>1699979427.1904411</v>
      </c>
      <c r="IC129">
        <f t="shared" si="108"/>
        <v>11048982372.280609</v>
      </c>
      <c r="ID129">
        <f t="shared" si="108"/>
        <v>33016818907.106098</v>
      </c>
      <c r="IE129">
        <f t="shared" si="108"/>
        <v>4283456132.6150422</v>
      </c>
      <c r="IF129">
        <f t="shared" si="108"/>
        <v>6630476138.8013716</v>
      </c>
      <c r="IG129">
        <f t="shared" si="108"/>
        <v>1002985497.0096564</v>
      </c>
      <c r="IH129">
        <f t="shared" si="108"/>
        <v>2104261651.4969716</v>
      </c>
      <c r="II129">
        <f t="shared" si="108"/>
        <v>2835934973.9091277</v>
      </c>
      <c r="IJ129">
        <f t="shared" si="108"/>
        <v>2253332693.5262947</v>
      </c>
      <c r="IK129">
        <f t="shared" si="108"/>
        <v>11510990486.671688</v>
      </c>
      <c r="IM129">
        <f t="shared" si="108"/>
        <v>37844802260.296906</v>
      </c>
      <c r="IN129">
        <f t="shared" si="108"/>
        <v>16048999992.708447</v>
      </c>
      <c r="IO129">
        <f t="shared" si="108"/>
        <v>6184870350.0413227</v>
      </c>
      <c r="IP129">
        <f t="shared" si="108"/>
        <v>2428167456.0452905</v>
      </c>
      <c r="IQ129">
        <f t="shared" si="108"/>
        <v>17309080187.444378</v>
      </c>
      <c r="IR129">
        <f t="shared" si="108"/>
        <v>558337615.21528959</v>
      </c>
      <c r="IS129">
        <f t="shared" si="108"/>
        <v>1696677847.8988872</v>
      </c>
      <c r="IT129">
        <f t="shared" si="108"/>
        <v>11012687041.977564</v>
      </c>
      <c r="IU129">
        <f t="shared" si="108"/>
        <v>32735145896.785812</v>
      </c>
      <c r="IV129">
        <f t="shared" si="108"/>
        <v>4235048609.7029114</v>
      </c>
      <c r="IW129">
        <f t="shared" si="108"/>
        <v>6609617534.5655384</v>
      </c>
      <c r="IX129">
        <f t="shared" si="108"/>
        <v>995047781.90189481</v>
      </c>
      <c r="IY129">
        <f t="shared" si="108"/>
        <v>2085057915.3387051</v>
      </c>
      <c r="IZ129">
        <f t="shared" si="108"/>
        <v>2799752301.676445</v>
      </c>
      <c r="JA129">
        <f t="shared" ref="JA129" si="109">JA24+JA58</f>
        <v>2218382886.9160905</v>
      </c>
      <c r="JB129">
        <f t="shared" si="4"/>
        <v>11410411704.23909</v>
      </c>
    </row>
    <row r="130" spans="1:262" x14ac:dyDescent="0.25">
      <c r="D130">
        <v>2042</v>
      </c>
      <c r="E130">
        <f t="shared" ref="E130:BP130" si="110">E25+E59</f>
        <v>32241077726.792343</v>
      </c>
      <c r="F130">
        <f t="shared" si="110"/>
        <v>16520664042.61364</v>
      </c>
      <c r="G130">
        <f t="shared" si="110"/>
        <v>5724887073.0851564</v>
      </c>
      <c r="H130">
        <f t="shared" si="110"/>
        <v>2327399396.0656857</v>
      </c>
      <c r="I130">
        <f t="shared" si="110"/>
        <v>23644767223.96611</v>
      </c>
      <c r="J130">
        <f t="shared" si="110"/>
        <v>1233797902.9213476</v>
      </c>
      <c r="K130">
        <f t="shared" si="110"/>
        <v>1639980385.3693359</v>
      </c>
      <c r="L130">
        <f t="shared" si="110"/>
        <v>5744979609.0020237</v>
      </c>
      <c r="M130">
        <f t="shared" si="110"/>
        <v>39872534616.811066</v>
      </c>
      <c r="N130">
        <f t="shared" si="110"/>
        <v>4936141327.8744831</v>
      </c>
      <c r="O130">
        <f t="shared" si="110"/>
        <v>5947879949.3712635</v>
      </c>
      <c r="P130">
        <f t="shared" si="110"/>
        <v>812093414.35663629</v>
      </c>
      <c r="Q130">
        <f t="shared" si="110"/>
        <v>3234499292.816957</v>
      </c>
      <c r="R130">
        <f t="shared" si="110"/>
        <v>2746217232.1081424</v>
      </c>
      <c r="S130">
        <f t="shared" si="110"/>
        <v>2153597298.6742105</v>
      </c>
      <c r="T130">
        <f t="shared" si="110"/>
        <v>11757271078.876154</v>
      </c>
      <c r="V130">
        <f t="shared" si="110"/>
        <v>31362461373.497326</v>
      </c>
      <c r="W130">
        <f t="shared" si="110"/>
        <v>14935727279.731447</v>
      </c>
      <c r="X130">
        <f t="shared" si="110"/>
        <v>5287164937.1277981</v>
      </c>
      <c r="Y130">
        <f t="shared" si="110"/>
        <v>2112099214.466007</v>
      </c>
      <c r="Z130">
        <f t="shared" si="110"/>
        <v>21731565975.401363</v>
      </c>
      <c r="AA130">
        <f t="shared" si="110"/>
        <v>1097478659.8164198</v>
      </c>
      <c r="AB130">
        <f t="shared" si="110"/>
        <v>1491875971.9439673</v>
      </c>
      <c r="AC130">
        <f t="shared" si="110"/>
        <v>5214628548.8273954</v>
      </c>
      <c r="AD130">
        <f t="shared" si="110"/>
        <v>35884765878.207787</v>
      </c>
      <c r="AE130">
        <f t="shared" si="110"/>
        <v>4427327574.5096998</v>
      </c>
      <c r="AF130">
        <f t="shared" si="110"/>
        <v>5329929368.0872622</v>
      </c>
      <c r="AG130">
        <f t="shared" si="110"/>
        <v>736366836.14547968</v>
      </c>
      <c r="AH130">
        <f t="shared" si="110"/>
        <v>2884584740.6017642</v>
      </c>
      <c r="AI130">
        <f t="shared" si="110"/>
        <v>2481028590.7713528</v>
      </c>
      <c r="AJ130">
        <f t="shared" si="110"/>
        <v>1919162532.1678028</v>
      </c>
      <c r="AK130">
        <f t="shared" si="110"/>
        <v>10593191007.216698</v>
      </c>
      <c r="AM130">
        <f t="shared" si="110"/>
        <v>30911974338.460548</v>
      </c>
      <c r="AN130">
        <f t="shared" si="110"/>
        <v>13502498242.400854</v>
      </c>
      <c r="AO130">
        <f t="shared" si="110"/>
        <v>4949970362.3507938</v>
      </c>
      <c r="AP130">
        <f t="shared" si="110"/>
        <v>1969108913.4350667</v>
      </c>
      <c r="AQ130">
        <f t="shared" si="110"/>
        <v>20359396031.694363</v>
      </c>
      <c r="AR130">
        <f t="shared" si="110"/>
        <v>961159416.71149242</v>
      </c>
      <c r="AS130">
        <f t="shared" si="110"/>
        <v>1346438768.6617672</v>
      </c>
      <c r="AT130">
        <f t="shared" si="110"/>
        <v>4727699579.4422894</v>
      </c>
      <c r="AU130">
        <f t="shared" si="110"/>
        <v>31896997139.604469</v>
      </c>
      <c r="AV130">
        <f t="shared" si="110"/>
        <v>3918513821.144908</v>
      </c>
      <c r="AW130">
        <f t="shared" si="110"/>
        <v>4711978786.803256</v>
      </c>
      <c r="AX130">
        <f t="shared" si="110"/>
        <v>672169563.74158096</v>
      </c>
      <c r="AY130">
        <f t="shared" si="110"/>
        <v>2534670188.3865733</v>
      </c>
      <c r="AZ130">
        <f t="shared" si="110"/>
        <v>2215839949.4345536</v>
      </c>
      <c r="BA130">
        <f t="shared" si="110"/>
        <v>1684727765.6613932</v>
      </c>
      <c r="BB130">
        <f t="shared" si="110"/>
        <v>9429110935.5572433</v>
      </c>
      <c r="BD130">
        <f t="shared" si="110"/>
        <v>30598433751.28133</v>
      </c>
      <c r="BE130">
        <f t="shared" si="110"/>
        <v>13054165270.257359</v>
      </c>
      <c r="BF130">
        <f t="shared" si="110"/>
        <v>4735350732.3054676</v>
      </c>
      <c r="BG130">
        <f t="shared" si="110"/>
        <v>1924497141.7723198</v>
      </c>
      <c r="BH130">
        <f t="shared" si="110"/>
        <v>19648479659.568321</v>
      </c>
      <c r="BI130">
        <f t="shared" si="110"/>
        <v>824853728.21564496</v>
      </c>
      <c r="BJ130">
        <f t="shared" si="110"/>
        <v>1338542725.3080063</v>
      </c>
      <c r="BK130">
        <f t="shared" si="110"/>
        <v>4512443043.8863115</v>
      </c>
      <c r="BL130">
        <f t="shared" si="110"/>
        <v>28487447249.893379</v>
      </c>
      <c r="BM130">
        <f t="shared" si="110"/>
        <v>3486071096.5319052</v>
      </c>
      <c r="BN130">
        <f t="shared" si="110"/>
        <v>4246991826.7972488</v>
      </c>
      <c r="BO130">
        <f t="shared" si="110"/>
        <v>646400898.47315121</v>
      </c>
      <c r="BP130">
        <f t="shared" si="110"/>
        <v>2264585364.576622</v>
      </c>
      <c r="BQ130">
        <f t="shared" ref="BQ130:EB130" si="111">BQ25+BQ59</f>
        <v>1951556613.2418818</v>
      </c>
      <c r="BR130">
        <f t="shared" si="111"/>
        <v>1455370957.2211108</v>
      </c>
      <c r="BS130">
        <f t="shared" si="111"/>
        <v>8443791472.2569046</v>
      </c>
      <c r="BU130">
        <f t="shared" si="111"/>
        <v>30374120066.498909</v>
      </c>
      <c r="BV130">
        <f t="shared" si="111"/>
        <v>12855123134.00161</v>
      </c>
      <c r="BW130">
        <f t="shared" si="111"/>
        <v>4727431894.9662962</v>
      </c>
      <c r="BX130">
        <f t="shared" si="111"/>
        <v>1903590827.9706075</v>
      </c>
      <c r="BY130">
        <f t="shared" si="111"/>
        <v>19358987868.657444</v>
      </c>
      <c r="BZ130">
        <f t="shared" si="111"/>
        <v>770113709.38994026</v>
      </c>
      <c r="CA130">
        <f t="shared" si="111"/>
        <v>1331719132.2944667</v>
      </c>
      <c r="CB130">
        <f t="shared" si="111"/>
        <v>4417899902.873785</v>
      </c>
      <c r="CC130">
        <f t="shared" si="111"/>
        <v>27581990276.789089</v>
      </c>
      <c r="CD130">
        <f t="shared" si="111"/>
        <v>3328002957.8222852</v>
      </c>
      <c r="CE130">
        <f t="shared" si="111"/>
        <v>4023061848.9978085</v>
      </c>
      <c r="CF130">
        <f t="shared" si="111"/>
        <v>631823748.74733758</v>
      </c>
      <c r="CG130">
        <f t="shared" si="111"/>
        <v>2141848521.206275</v>
      </c>
      <c r="CH130">
        <f t="shared" si="111"/>
        <v>1791684362.9420033</v>
      </c>
      <c r="CI130">
        <f t="shared" si="111"/>
        <v>1357365443.0872087</v>
      </c>
      <c r="CJ130">
        <f t="shared" si="111"/>
        <v>7977009671.5795336</v>
      </c>
      <c r="CM130">
        <f t="shared" si="111"/>
        <v>28495.5</v>
      </c>
      <c r="CN130">
        <f t="shared" si="111"/>
        <v>43877162482.041779</v>
      </c>
      <c r="CO130">
        <f t="shared" si="111"/>
        <v>17739126050.926498</v>
      </c>
      <c r="CP130">
        <f t="shared" si="111"/>
        <v>6256139120.721426</v>
      </c>
      <c r="CQ130">
        <f t="shared" si="111"/>
        <v>2339444547.8561616</v>
      </c>
      <c r="CR130">
        <f t="shared" si="111"/>
        <v>23711811578.767097</v>
      </c>
      <c r="CS130">
        <f t="shared" si="111"/>
        <v>1510531154.7032564</v>
      </c>
      <c r="CT130">
        <f t="shared" si="111"/>
        <v>2036606888.0388865</v>
      </c>
      <c r="CU130">
        <f t="shared" si="111"/>
        <v>8282475812.1340942</v>
      </c>
      <c r="CV130">
        <f t="shared" si="111"/>
        <v>40660163340.403603</v>
      </c>
      <c r="CW130">
        <f t="shared" si="111"/>
        <v>5624608602.625968</v>
      </c>
      <c r="CX130">
        <f t="shared" si="111"/>
        <v>10478715095.150511</v>
      </c>
      <c r="CY130">
        <f t="shared" si="111"/>
        <v>1046888853.7379895</v>
      </c>
      <c r="CZ130">
        <f t="shared" si="111"/>
        <v>3481917064.4860263</v>
      </c>
      <c r="DA130">
        <f t="shared" si="111"/>
        <v>3797602752.608129</v>
      </c>
      <c r="DB130">
        <f t="shared" si="111"/>
        <v>2837181893.7465062</v>
      </c>
      <c r="DC130">
        <f t="shared" si="111"/>
        <v>12942503902.98056</v>
      </c>
      <c r="DE130">
        <f t="shared" si="111"/>
        <v>39616449290.717728</v>
      </c>
      <c r="DF130">
        <f t="shared" si="111"/>
        <v>15986500866.688747</v>
      </c>
      <c r="DG130">
        <f t="shared" si="111"/>
        <v>5889824832.4301348</v>
      </c>
      <c r="DH130">
        <f t="shared" si="111"/>
        <v>2078179886.03596</v>
      </c>
      <c r="DI130">
        <f t="shared" si="111"/>
        <v>21561743135.574036</v>
      </c>
      <c r="DJ130">
        <f t="shared" si="111"/>
        <v>1311358559.3447659</v>
      </c>
      <c r="DK130">
        <f t="shared" si="111"/>
        <v>1855019913.8785779</v>
      </c>
      <c r="DL130">
        <f t="shared" si="111"/>
        <v>7325781626.1649857</v>
      </c>
      <c r="DM130">
        <f t="shared" si="111"/>
        <v>36268481503.708382</v>
      </c>
      <c r="DN130">
        <f t="shared" si="111"/>
        <v>4914058036.276372</v>
      </c>
      <c r="DO130">
        <f t="shared" si="111"/>
        <v>9180728737.9097004</v>
      </c>
      <c r="DP130">
        <f t="shared" si="111"/>
        <v>928730504.33392835</v>
      </c>
      <c r="DQ130">
        <f t="shared" si="111"/>
        <v>3053171489.5705805</v>
      </c>
      <c r="DR130">
        <f t="shared" si="111"/>
        <v>3498740120.7998638</v>
      </c>
      <c r="DS130">
        <f t="shared" si="111"/>
        <v>2480120021.5242944</v>
      </c>
      <c r="DT130">
        <f t="shared" si="111"/>
        <v>11467111990.596443</v>
      </c>
      <c r="DV130">
        <f t="shared" si="111"/>
        <v>36207568924.511627</v>
      </c>
      <c r="DW130">
        <f t="shared" si="111"/>
        <v>15308122424.559341</v>
      </c>
      <c r="DX130">
        <f t="shared" si="111"/>
        <v>5777802019.7427578</v>
      </c>
      <c r="DY130">
        <f t="shared" si="111"/>
        <v>1994180961.7116799</v>
      </c>
      <c r="DZ130">
        <f t="shared" si="111"/>
        <v>20048506947.927597</v>
      </c>
      <c r="EA130">
        <f t="shared" si="111"/>
        <v>1112465499.3724008</v>
      </c>
      <c r="EB130">
        <f t="shared" si="111"/>
        <v>1705272549.0204408</v>
      </c>
      <c r="EC130">
        <f t="shared" ref="EC130:GN130" si="112">EC25+EC59</f>
        <v>6369087440.1958828</v>
      </c>
      <c r="ED130">
        <f t="shared" si="112"/>
        <v>31876799667.013153</v>
      </c>
      <c r="EE130">
        <f t="shared" si="112"/>
        <v>4203507469.9267759</v>
      </c>
      <c r="EF130">
        <f t="shared" si="112"/>
        <v>7947440781.6764355</v>
      </c>
      <c r="EG130">
        <f t="shared" si="112"/>
        <v>810753536.66121757</v>
      </c>
      <c r="EH130">
        <f t="shared" si="112"/>
        <v>2626207540.0441017</v>
      </c>
      <c r="EI130">
        <f t="shared" si="112"/>
        <v>3308227375.5437393</v>
      </c>
      <c r="EJ130">
        <f t="shared" si="112"/>
        <v>2126677218.4723535</v>
      </c>
      <c r="EK130">
        <f t="shared" si="112"/>
        <v>10130180922.522533</v>
      </c>
      <c r="EM130">
        <f t="shared" si="112"/>
        <v>35963925222.502655</v>
      </c>
      <c r="EN130">
        <f t="shared" si="112"/>
        <v>15288085533.032978</v>
      </c>
      <c r="EO130">
        <f t="shared" si="112"/>
        <v>5748164849.4071369</v>
      </c>
      <c r="EP130">
        <f t="shared" si="112"/>
        <v>1958756709.3040509</v>
      </c>
      <c r="EQ130">
        <f t="shared" si="112"/>
        <v>19616869043.522217</v>
      </c>
      <c r="ER130">
        <f t="shared" si="112"/>
        <v>971220148.29379225</v>
      </c>
      <c r="ES130">
        <f t="shared" si="112"/>
        <v>1692592483.9610109</v>
      </c>
      <c r="ET130">
        <f t="shared" si="112"/>
        <v>5984806256.9675779</v>
      </c>
      <c r="EU130">
        <f t="shared" si="112"/>
        <v>29627484192.083256</v>
      </c>
      <c r="EV130">
        <f t="shared" si="112"/>
        <v>3733002742.3844872</v>
      </c>
      <c r="EW130">
        <f t="shared" si="112"/>
        <v>7377234265.6713448</v>
      </c>
      <c r="EX130">
        <f t="shared" si="112"/>
        <v>771485203.66088641</v>
      </c>
      <c r="EY130">
        <f t="shared" si="112"/>
        <v>2485682596.1563516</v>
      </c>
      <c r="EZ130">
        <f t="shared" si="112"/>
        <v>3225614321.7521148</v>
      </c>
      <c r="FA130">
        <f t="shared" si="112"/>
        <v>2013925097.9168484</v>
      </c>
      <c r="FB130">
        <f t="shared" si="112"/>
        <v>9413426850.7703571</v>
      </c>
      <c r="FD130">
        <f t="shared" si="112"/>
        <v>35844186016.945526</v>
      </c>
      <c r="FE130">
        <f t="shared" si="112"/>
        <v>15271747260.037252</v>
      </c>
      <c r="FF130">
        <f t="shared" si="112"/>
        <v>5730185830.0600805</v>
      </c>
      <c r="FG130">
        <f t="shared" si="112"/>
        <v>1935386077.118643</v>
      </c>
      <c r="FH130">
        <f t="shared" si="112"/>
        <v>19345691490.265224</v>
      </c>
      <c r="FI130">
        <f t="shared" si="112"/>
        <v>929387931.84648013</v>
      </c>
      <c r="FJ130">
        <f t="shared" si="112"/>
        <v>1685417701.2359145</v>
      </c>
      <c r="FK130">
        <f t="shared" si="112"/>
        <v>5915593209.744565</v>
      </c>
      <c r="FL130">
        <f t="shared" si="112"/>
        <v>28799216308.258183</v>
      </c>
      <c r="FM130">
        <f t="shared" si="112"/>
        <v>3672430187.5532017</v>
      </c>
      <c r="FN130">
        <f t="shared" si="112"/>
        <v>7138252892.8269596</v>
      </c>
      <c r="FO130">
        <f t="shared" si="112"/>
        <v>762868162.19127774</v>
      </c>
      <c r="FP130">
        <f t="shared" si="112"/>
        <v>2461628765.3096905</v>
      </c>
      <c r="FQ130">
        <f t="shared" si="112"/>
        <v>3181043064.409266</v>
      </c>
      <c r="FR130">
        <f t="shared" si="112"/>
        <v>1938999243.8695118</v>
      </c>
      <c r="FS130">
        <f t="shared" si="112"/>
        <v>9039089428.4995785</v>
      </c>
      <c r="FV130">
        <f t="shared" si="112"/>
        <v>28495.5</v>
      </c>
      <c r="FW130">
        <f t="shared" si="112"/>
        <v>40905290134.96006</v>
      </c>
      <c r="FX130">
        <f t="shared" si="112"/>
        <v>18328051670.886787</v>
      </c>
      <c r="FY130">
        <f t="shared" si="112"/>
        <v>6782711300.8381996</v>
      </c>
      <c r="FZ130">
        <f t="shared" si="112"/>
        <v>2610576278.6012897</v>
      </c>
      <c r="GA130">
        <f t="shared" si="112"/>
        <v>20028201518.801376</v>
      </c>
      <c r="GB130">
        <f t="shared" si="112"/>
        <v>870861281.58372164</v>
      </c>
      <c r="GC130">
        <f t="shared" si="112"/>
        <v>2197658665.0880723</v>
      </c>
      <c r="GD130">
        <f t="shared" si="112"/>
        <v>13066718704.305519</v>
      </c>
      <c r="GE130">
        <f t="shared" si="112"/>
        <v>42528542318.038818</v>
      </c>
      <c r="GF130">
        <f t="shared" si="112"/>
        <v>5553737036.3502035</v>
      </c>
      <c r="GG130">
        <f t="shared" si="112"/>
        <v>7265026877.1505041</v>
      </c>
      <c r="GH130">
        <f t="shared" si="112"/>
        <v>1478814516.9995565</v>
      </c>
      <c r="GI130">
        <f t="shared" si="112"/>
        <v>2699923297.0486383</v>
      </c>
      <c r="GJ130">
        <f t="shared" si="112"/>
        <v>3665085576.7129087</v>
      </c>
      <c r="GK130">
        <f t="shared" si="112"/>
        <v>2916094963.9854159</v>
      </c>
      <c r="GL130">
        <f t="shared" si="112"/>
        <v>15285004438.010452</v>
      </c>
      <c r="GN130">
        <f t="shared" si="112"/>
        <v>39069960912.335709</v>
      </c>
      <c r="GO130">
        <f t="shared" ref="GO130:IZ130" si="113">GO25+GO59</f>
        <v>17143618713.452616</v>
      </c>
      <c r="GP130">
        <f t="shared" si="113"/>
        <v>6420797215.3684063</v>
      </c>
      <c r="GQ130">
        <f t="shared" si="113"/>
        <v>2478319626.8238616</v>
      </c>
      <c r="GR130">
        <f t="shared" si="113"/>
        <v>18767336873.865044</v>
      </c>
      <c r="GS130">
        <f t="shared" si="113"/>
        <v>788509109.7197262</v>
      </c>
      <c r="GT130">
        <f t="shared" si="113"/>
        <v>2027796715.921663</v>
      </c>
      <c r="GU130">
        <f t="shared" si="113"/>
        <v>12146979639.574472</v>
      </c>
      <c r="GV130">
        <f t="shared" si="113"/>
        <v>38603128875.832771</v>
      </c>
      <c r="GW130">
        <f t="shared" si="113"/>
        <v>5074718891.240633</v>
      </c>
      <c r="GX130">
        <f t="shared" si="113"/>
        <v>6816269643.2732925</v>
      </c>
      <c r="GY130">
        <f t="shared" si="113"/>
        <v>1345899080.6061668</v>
      </c>
      <c r="GZ130">
        <f t="shared" si="113"/>
        <v>2486568901.3931079</v>
      </c>
      <c r="HA130">
        <f t="shared" si="113"/>
        <v>3307201748.1443629</v>
      </c>
      <c r="HB130">
        <f t="shared" si="113"/>
        <v>2659388737.615397</v>
      </c>
      <c r="HC130">
        <f t="shared" si="113"/>
        <v>13967708749.817642</v>
      </c>
      <c r="HE130">
        <f t="shared" si="113"/>
        <v>38471260608.45668</v>
      </c>
      <c r="HF130">
        <f t="shared" si="113"/>
        <v>16047221552.898712</v>
      </c>
      <c r="HG130">
        <f t="shared" si="113"/>
        <v>6189118490.9134645</v>
      </c>
      <c r="HH130">
        <f t="shared" si="113"/>
        <v>2449229373.4817905</v>
      </c>
      <c r="HI130">
        <f t="shared" si="113"/>
        <v>17684837973.87088</v>
      </c>
      <c r="HJ130">
        <f t="shared" si="113"/>
        <v>704235720.78475952</v>
      </c>
      <c r="HK130">
        <f t="shared" si="113"/>
        <v>1857934766.7552519</v>
      </c>
      <c r="HL130">
        <f t="shared" si="113"/>
        <v>11258069375.433277</v>
      </c>
      <c r="HM130">
        <f t="shared" si="113"/>
        <v>34677715433.626747</v>
      </c>
      <c r="HN130">
        <f t="shared" si="113"/>
        <v>4595700746.1310682</v>
      </c>
      <c r="HO130">
        <f t="shared" si="113"/>
        <v>6678562480.4902163</v>
      </c>
      <c r="HP130">
        <f t="shared" si="113"/>
        <v>1212895823.3862319</v>
      </c>
      <c r="HQ130">
        <f t="shared" si="113"/>
        <v>2273214505.7375798</v>
      </c>
      <c r="HR130">
        <f t="shared" si="113"/>
        <v>2948789141.6651225</v>
      </c>
      <c r="HS130">
        <f t="shared" si="113"/>
        <v>2406257195.2060928</v>
      </c>
      <c r="HT130">
        <f t="shared" si="113"/>
        <v>12650413061.624842</v>
      </c>
      <c r="HV130">
        <f t="shared" si="113"/>
        <v>38128439498.931725</v>
      </c>
      <c r="HW130">
        <f t="shared" si="113"/>
        <v>15878754054.414959</v>
      </c>
      <c r="HX130">
        <f t="shared" si="113"/>
        <v>6178362914.6497326</v>
      </c>
      <c r="HY130">
        <f t="shared" si="113"/>
        <v>2433585062.400775</v>
      </c>
      <c r="HZ130">
        <f t="shared" si="113"/>
        <v>17518844461.453701</v>
      </c>
      <c r="IA130">
        <f t="shared" si="113"/>
        <v>617300915.12760901</v>
      </c>
      <c r="IB130">
        <f t="shared" si="113"/>
        <v>1758595354.3136997</v>
      </c>
      <c r="IC130">
        <f t="shared" si="113"/>
        <v>11115519019.063801</v>
      </c>
      <c r="ID130">
        <f t="shared" si="113"/>
        <v>33439674389.816536</v>
      </c>
      <c r="IE130">
        <f t="shared" si="113"/>
        <v>4392420615.2388887</v>
      </c>
      <c r="IF130">
        <f t="shared" si="113"/>
        <v>6633072534.0905628</v>
      </c>
      <c r="IG130">
        <f t="shared" si="113"/>
        <v>1075663809.3254843</v>
      </c>
      <c r="IH130">
        <f t="shared" si="113"/>
        <v>2140077454.7613935</v>
      </c>
      <c r="II130">
        <f t="shared" si="113"/>
        <v>2885242424.2378759</v>
      </c>
      <c r="IJ130">
        <f t="shared" si="113"/>
        <v>2275627525.1640368</v>
      </c>
      <c r="IK130">
        <f t="shared" si="113"/>
        <v>11857789504.093182</v>
      </c>
      <c r="IM130">
        <f t="shared" si="113"/>
        <v>37931018492.218819</v>
      </c>
      <c r="IN130">
        <f t="shared" si="113"/>
        <v>15798663861.091316</v>
      </c>
      <c r="IO130">
        <f t="shared" si="113"/>
        <v>6168586242.6162128</v>
      </c>
      <c r="IP130">
        <f t="shared" si="113"/>
        <v>2425806182.533567</v>
      </c>
      <c r="IQ130">
        <f t="shared" si="113"/>
        <v>17421829291.398369</v>
      </c>
      <c r="IR130">
        <f t="shared" si="113"/>
        <v>612276580.55266869</v>
      </c>
      <c r="IS130">
        <f t="shared" si="113"/>
        <v>1755314259.7493491</v>
      </c>
      <c r="IT130">
        <f t="shared" si="113"/>
        <v>11079379095.880569</v>
      </c>
      <c r="IU130">
        <f t="shared" si="113"/>
        <v>33158491773.273479</v>
      </c>
      <c r="IV130">
        <f t="shared" si="113"/>
        <v>4344080435.3810635</v>
      </c>
      <c r="IW130">
        <f t="shared" si="113"/>
        <v>6612312381.7089767</v>
      </c>
      <c r="IX130">
        <f t="shared" si="113"/>
        <v>1067739826.8753598</v>
      </c>
      <c r="IY130">
        <f t="shared" si="113"/>
        <v>2120899585.0756238</v>
      </c>
      <c r="IZ130">
        <f t="shared" si="113"/>
        <v>2849108111.1938152</v>
      </c>
      <c r="JA130">
        <f t="shared" ref="JA130" si="114">JA25+JA59</f>
        <v>2240710318.1881566</v>
      </c>
      <c r="JB130">
        <f t="shared" si="4"/>
        <v>11757376072.669197</v>
      </c>
    </row>
    <row r="131" spans="1:262" x14ac:dyDescent="0.25">
      <c r="D131">
        <v>2043</v>
      </c>
      <c r="E131">
        <f t="shared" ref="E131:BP131" si="115">E26+E60</f>
        <v>32079744539.258244</v>
      </c>
      <c r="F131">
        <f t="shared" si="115"/>
        <v>17127816490.467854</v>
      </c>
      <c r="G131">
        <f t="shared" si="115"/>
        <v>5761972213.5867987</v>
      </c>
      <c r="H131">
        <f t="shared" si="115"/>
        <v>2359478884.1200638</v>
      </c>
      <c r="I131">
        <f t="shared" si="115"/>
        <v>23673289496.791443</v>
      </c>
      <c r="J131">
        <f t="shared" si="115"/>
        <v>1384435879.0798776</v>
      </c>
      <c r="K131">
        <f t="shared" si="115"/>
        <v>1843591004.9542208</v>
      </c>
      <c r="L131">
        <f t="shared" si="115"/>
        <v>6023189055.7320948</v>
      </c>
      <c r="M131">
        <f t="shared" si="115"/>
        <v>42691381429.081963</v>
      </c>
      <c r="N131">
        <f t="shared" si="115"/>
        <v>5391710835.4247169</v>
      </c>
      <c r="O131">
        <f t="shared" si="115"/>
        <v>6292237013.7001839</v>
      </c>
      <c r="P131">
        <f t="shared" si="115"/>
        <v>859952626.93902409</v>
      </c>
      <c r="Q131">
        <f t="shared" si="115"/>
        <v>3437583545.4868979</v>
      </c>
      <c r="R131">
        <f t="shared" si="115"/>
        <v>2989527271.9637051</v>
      </c>
      <c r="S131">
        <f t="shared" si="115"/>
        <v>2371050413.3405299</v>
      </c>
      <c r="T131">
        <f t="shared" si="115"/>
        <v>12526929035.265928</v>
      </c>
      <c r="V131">
        <f t="shared" si="115"/>
        <v>31201128185.96323</v>
      </c>
      <c r="W131">
        <f t="shared" si="115"/>
        <v>15253863960.817682</v>
      </c>
      <c r="X131">
        <f t="shared" si="115"/>
        <v>5231468501.7777138</v>
      </c>
      <c r="Y131">
        <f t="shared" si="115"/>
        <v>2107226646.5435059</v>
      </c>
      <c r="Z131">
        <f t="shared" si="115"/>
        <v>21722331338.287933</v>
      </c>
      <c r="AA131">
        <f t="shared" si="115"/>
        <v>1210120437.0999939</v>
      </c>
      <c r="AB131">
        <f t="shared" si="115"/>
        <v>1650668463.0703678</v>
      </c>
      <c r="AC131">
        <f t="shared" si="115"/>
        <v>5389976923.1409607</v>
      </c>
      <c r="AD131">
        <f t="shared" si="115"/>
        <v>37846428264.93277</v>
      </c>
      <c r="AE131">
        <f t="shared" si="115"/>
        <v>4759566988.2714863</v>
      </c>
      <c r="AF131">
        <f t="shared" si="115"/>
        <v>5552547744.2548237</v>
      </c>
      <c r="AG131">
        <f t="shared" si="115"/>
        <v>768651370.25124145</v>
      </c>
      <c r="AH131">
        <f t="shared" si="115"/>
        <v>3017697447.2782602</v>
      </c>
      <c r="AI131">
        <f t="shared" si="115"/>
        <v>2662593156.0435362</v>
      </c>
      <c r="AJ131">
        <f t="shared" si="115"/>
        <v>2078278236.139051</v>
      </c>
      <c r="AK131">
        <f t="shared" si="115"/>
        <v>11121261114.677765</v>
      </c>
      <c r="AM131">
        <f t="shared" si="115"/>
        <v>30750641150.926453</v>
      </c>
      <c r="AN131">
        <f t="shared" si="115"/>
        <v>13398015320.972847</v>
      </c>
      <c r="AO131">
        <f t="shared" si="115"/>
        <v>4873534632.5125456</v>
      </c>
      <c r="AP131">
        <f t="shared" si="115"/>
        <v>1961389492.3665514</v>
      </c>
      <c r="AQ131">
        <f t="shared" si="115"/>
        <v>20350494428.850147</v>
      </c>
      <c r="AR131">
        <f t="shared" si="115"/>
        <v>1035804995.1201102</v>
      </c>
      <c r="AS131">
        <f t="shared" si="115"/>
        <v>1452049847.3537407</v>
      </c>
      <c r="AT131">
        <f t="shared" si="115"/>
        <v>4788619261.7834558</v>
      </c>
      <c r="AU131">
        <f t="shared" si="115"/>
        <v>33001475100.783512</v>
      </c>
      <c r="AV131">
        <f t="shared" si="115"/>
        <v>4127423141.1182508</v>
      </c>
      <c r="AW131">
        <f t="shared" si="115"/>
        <v>4812858474.8094597</v>
      </c>
      <c r="AX131">
        <f t="shared" si="115"/>
        <v>684282006.07330012</v>
      </c>
      <c r="AY131">
        <f t="shared" si="115"/>
        <v>2597811349.0696239</v>
      </c>
      <c r="AZ131">
        <f t="shared" si="115"/>
        <v>2335659040.1233587</v>
      </c>
      <c r="BA131">
        <f t="shared" si="115"/>
        <v>1785506058.9375699</v>
      </c>
      <c r="BB131">
        <f t="shared" si="115"/>
        <v>9715593194.0896053</v>
      </c>
      <c r="BD131">
        <f t="shared" si="115"/>
        <v>30437100563.747231</v>
      </c>
      <c r="BE131">
        <f t="shared" si="115"/>
        <v>12937226098.690922</v>
      </c>
      <c r="BF131">
        <f t="shared" si="115"/>
        <v>4658985417.6744766</v>
      </c>
      <c r="BG131">
        <f t="shared" si="115"/>
        <v>1916801591.0579729</v>
      </c>
      <c r="BH131">
        <f t="shared" si="115"/>
        <v>19639885776.825233</v>
      </c>
      <c r="BI131">
        <f t="shared" si="115"/>
        <v>861503084.9114573</v>
      </c>
      <c r="BJ131">
        <f t="shared" si="115"/>
        <v>1389466828.662828</v>
      </c>
      <c r="BK131">
        <f t="shared" si="115"/>
        <v>4573430121.2334061</v>
      </c>
      <c r="BL131">
        <f t="shared" si="115"/>
        <v>29102221225.307087</v>
      </c>
      <c r="BM131">
        <f t="shared" si="115"/>
        <v>3587157696.9433799</v>
      </c>
      <c r="BN131">
        <f t="shared" si="115"/>
        <v>4319350553.0990648</v>
      </c>
      <c r="BO131">
        <f t="shared" si="115"/>
        <v>658522332.31279922</v>
      </c>
      <c r="BP131">
        <f t="shared" si="115"/>
        <v>2303188388.7664824</v>
      </c>
      <c r="BQ131">
        <f t="shared" ref="BQ131:EB131" si="116">BQ26+BQ60</f>
        <v>2023925410.0928736</v>
      </c>
      <c r="BR131">
        <f t="shared" si="116"/>
        <v>1497837914.5191958</v>
      </c>
      <c r="BS131">
        <f t="shared" si="116"/>
        <v>8627260346.4817333</v>
      </c>
      <c r="BU131">
        <f t="shared" si="116"/>
        <v>30212786878.964809</v>
      </c>
      <c r="BV131">
        <f t="shared" si="116"/>
        <v>12738345675.458841</v>
      </c>
      <c r="BW131">
        <f t="shared" si="116"/>
        <v>4651125521.4832907</v>
      </c>
      <c r="BX131">
        <f t="shared" si="116"/>
        <v>1895916731.337553</v>
      </c>
      <c r="BY131">
        <f t="shared" si="116"/>
        <v>19350667253.148407</v>
      </c>
      <c r="BZ131">
        <f t="shared" si="116"/>
        <v>788690148.00895441</v>
      </c>
      <c r="CA131">
        <f t="shared" si="116"/>
        <v>1382662382.9796262</v>
      </c>
      <c r="CB131">
        <f t="shared" si="116"/>
        <v>4478946471.3683825</v>
      </c>
      <c r="CC131">
        <f t="shared" si="116"/>
        <v>28197117152.076897</v>
      </c>
      <c r="CD131">
        <f t="shared" si="116"/>
        <v>3429128858.5118799</v>
      </c>
      <c r="CE131">
        <f t="shared" si="116"/>
        <v>4095466479.8315511</v>
      </c>
      <c r="CF131">
        <f t="shared" si="116"/>
        <v>643953393.69546461</v>
      </c>
      <c r="CG131">
        <f t="shared" si="116"/>
        <v>2180475682.1640687</v>
      </c>
      <c r="CH131">
        <f t="shared" si="116"/>
        <v>1864075634.46701</v>
      </c>
      <c r="CI131">
        <f t="shared" si="116"/>
        <v>1399846895.5699842</v>
      </c>
      <c r="CJ131">
        <f t="shared" si="116"/>
        <v>8160584967.5352964</v>
      </c>
      <c r="CM131">
        <f t="shared" si="116"/>
        <v>30539.5</v>
      </c>
      <c r="CN131">
        <f t="shared" si="116"/>
        <v>45076735667.065887</v>
      </c>
      <c r="CO131">
        <f t="shared" si="116"/>
        <v>17880045141.434628</v>
      </c>
      <c r="CP131">
        <f t="shared" si="116"/>
        <v>6133160339.0711517</v>
      </c>
      <c r="CQ131">
        <f t="shared" si="116"/>
        <v>2432550899.3712354</v>
      </c>
      <c r="CR131">
        <f t="shared" si="116"/>
        <v>24563913190.267986</v>
      </c>
      <c r="CS131">
        <f t="shared" si="116"/>
        <v>1755649823.2472911</v>
      </c>
      <c r="CT131">
        <f t="shared" si="116"/>
        <v>2157868997.0491428</v>
      </c>
      <c r="CU131">
        <f t="shared" si="116"/>
        <v>8572291488.942152</v>
      </c>
      <c r="CV131">
        <f t="shared" si="116"/>
        <v>42493506409.178131</v>
      </c>
      <c r="CW131">
        <f t="shared" si="116"/>
        <v>6010256518.0938406</v>
      </c>
      <c r="CX131">
        <f t="shared" si="116"/>
        <v>10594248595.029072</v>
      </c>
      <c r="CY131">
        <f t="shared" si="116"/>
        <v>1148365377.9260435</v>
      </c>
      <c r="CZ131">
        <f t="shared" si="116"/>
        <v>3627515199.4689026</v>
      </c>
      <c r="DA131">
        <f t="shared" si="116"/>
        <v>3805155236.2967319</v>
      </c>
      <c r="DB131">
        <f t="shared" si="116"/>
        <v>3017155015.3804483</v>
      </c>
      <c r="DC131">
        <f t="shared" si="116"/>
        <v>13060447724.953362</v>
      </c>
      <c r="DE131">
        <f t="shared" si="116"/>
        <v>40382303140.034485</v>
      </c>
      <c r="DF131">
        <f t="shared" si="116"/>
        <v>15947129849.236071</v>
      </c>
      <c r="DG131">
        <f t="shared" si="116"/>
        <v>5766709529.4715862</v>
      </c>
      <c r="DH131">
        <f t="shared" si="116"/>
        <v>2139736336.9049077</v>
      </c>
      <c r="DI131">
        <f t="shared" si="116"/>
        <v>22158842415.461876</v>
      </c>
      <c r="DJ131">
        <f t="shared" si="116"/>
        <v>1503311559.5979989</v>
      </c>
      <c r="DK131">
        <f t="shared" si="116"/>
        <v>1948285719.6950235</v>
      </c>
      <c r="DL131">
        <f t="shared" si="116"/>
        <v>7517239763.0125484</v>
      </c>
      <c r="DM131">
        <f t="shared" si="116"/>
        <v>37574972226.983406</v>
      </c>
      <c r="DN131">
        <f t="shared" si="116"/>
        <v>5198893907.1968803</v>
      </c>
      <c r="DO131">
        <f t="shared" si="116"/>
        <v>9210171189.0787983</v>
      </c>
      <c r="DP131">
        <f t="shared" si="116"/>
        <v>1007811245.1638548</v>
      </c>
      <c r="DQ131">
        <f t="shared" si="116"/>
        <v>3152445410.1088266</v>
      </c>
      <c r="DR131">
        <f t="shared" si="116"/>
        <v>3501611769.103857</v>
      </c>
      <c r="DS131">
        <f t="shared" si="116"/>
        <v>2611209325.5402222</v>
      </c>
      <c r="DT131">
        <f t="shared" si="116"/>
        <v>11490891796.659456</v>
      </c>
      <c r="DV131">
        <f t="shared" si="116"/>
        <v>36459899736.003563</v>
      </c>
      <c r="DW131">
        <f t="shared" si="116"/>
        <v>15104615088.567173</v>
      </c>
      <c r="DX131">
        <f t="shared" si="116"/>
        <v>5654921473.9361439</v>
      </c>
      <c r="DY131">
        <f t="shared" si="116"/>
        <v>2000868362.3641806</v>
      </c>
      <c r="DZ131">
        <f t="shared" si="116"/>
        <v>20265754889.624187</v>
      </c>
      <c r="EA131">
        <f t="shared" si="116"/>
        <v>1251252734.2636046</v>
      </c>
      <c r="EB131">
        <f t="shared" si="116"/>
        <v>1743053212.412935</v>
      </c>
      <c r="EC131">
        <f t="shared" ref="EC131:GN131" si="117">EC26+EC60</f>
        <v>6462188037.0829487</v>
      </c>
      <c r="ED131">
        <f t="shared" si="117"/>
        <v>32656438044.788643</v>
      </c>
      <c r="EE131">
        <f t="shared" si="117"/>
        <v>4387531296.299921</v>
      </c>
      <c r="EF131">
        <f t="shared" si="117"/>
        <v>7973816242.9763794</v>
      </c>
      <c r="EG131">
        <f t="shared" si="117"/>
        <v>867438465.642676</v>
      </c>
      <c r="EH131">
        <f t="shared" si="117"/>
        <v>2679156872.2007093</v>
      </c>
      <c r="EI131">
        <f t="shared" si="117"/>
        <v>3311156510.7805934</v>
      </c>
      <c r="EJ131">
        <f t="shared" si="117"/>
        <v>2208882198.4040709</v>
      </c>
      <c r="EK131">
        <f t="shared" si="117"/>
        <v>10154103366.964569</v>
      </c>
      <c r="EM131">
        <f t="shared" si="117"/>
        <v>36216698888.224876</v>
      </c>
      <c r="EN131">
        <f t="shared" si="117"/>
        <v>15084687727.204754</v>
      </c>
      <c r="EO131">
        <f t="shared" si="117"/>
        <v>5625511844.2443247</v>
      </c>
      <c r="EP131">
        <f t="shared" si="117"/>
        <v>1965464115.3313868</v>
      </c>
      <c r="EQ131">
        <f t="shared" si="117"/>
        <v>19834319054.208942</v>
      </c>
      <c r="ER131">
        <f t="shared" si="117"/>
        <v>1017101056.0351868</v>
      </c>
      <c r="ES131">
        <f t="shared" si="117"/>
        <v>1730054612.123389</v>
      </c>
      <c r="ET131">
        <f t="shared" si="117"/>
        <v>6051144955.8372393</v>
      </c>
      <c r="EU131">
        <f t="shared" si="117"/>
        <v>30136957546.224426</v>
      </c>
      <c r="EV131">
        <f t="shared" si="117"/>
        <v>3826254256.7548785</v>
      </c>
      <c r="EW131">
        <f t="shared" si="117"/>
        <v>7403700156.5126839</v>
      </c>
      <c r="EX131">
        <f t="shared" si="117"/>
        <v>799577771.61305785</v>
      </c>
      <c r="EY131">
        <f t="shared" si="117"/>
        <v>2519982479.3846684</v>
      </c>
      <c r="EZ131">
        <f t="shared" si="117"/>
        <v>3228592859.6790566</v>
      </c>
      <c r="FA131">
        <f t="shared" si="117"/>
        <v>2055364163.2165027</v>
      </c>
      <c r="FB131">
        <f t="shared" si="117"/>
        <v>9437478448.3553009</v>
      </c>
      <c r="FD131">
        <f t="shared" si="117"/>
        <v>36097356875.54039</v>
      </c>
      <c r="FE131">
        <f t="shared" si="117"/>
        <v>15068457045.737484</v>
      </c>
      <c r="FF131">
        <f t="shared" si="117"/>
        <v>5607743221.7886705</v>
      </c>
      <c r="FG131">
        <f t="shared" si="117"/>
        <v>1942112122.8395147</v>
      </c>
      <c r="FH131">
        <f t="shared" si="117"/>
        <v>19563326268.211193</v>
      </c>
      <c r="FI131">
        <f t="shared" si="117"/>
        <v>975278017.36519885</v>
      </c>
      <c r="FJ131">
        <f t="shared" si="117"/>
        <v>1722899859.6504664</v>
      </c>
      <c r="FK131">
        <f t="shared" si="117"/>
        <v>5981990909.4433327</v>
      </c>
      <c r="FL131">
        <f t="shared" si="117"/>
        <v>29309013737.90892</v>
      </c>
      <c r="FM131">
        <f t="shared" si="117"/>
        <v>3765716554.0669093</v>
      </c>
      <c r="FN131">
        <f t="shared" si="117"/>
        <v>7164792479.3336468</v>
      </c>
      <c r="FO131">
        <f t="shared" si="117"/>
        <v>790968894.59370065</v>
      </c>
      <c r="FP131">
        <f t="shared" si="117"/>
        <v>2495951312.7030029</v>
      </c>
      <c r="FQ131">
        <f t="shared" si="117"/>
        <v>3184064671.1111341</v>
      </c>
      <c r="FR131">
        <f t="shared" si="117"/>
        <v>1980457816.2365482</v>
      </c>
      <c r="FS131">
        <f t="shared" si="117"/>
        <v>9063252342.6618862</v>
      </c>
      <c r="FV131">
        <f t="shared" si="117"/>
        <v>30539.5</v>
      </c>
      <c r="FW131">
        <f t="shared" si="117"/>
        <v>41178525842.56102</v>
      </c>
      <c r="FX131">
        <f t="shared" si="117"/>
        <v>18424563973.009048</v>
      </c>
      <c r="FY131">
        <f t="shared" si="117"/>
        <v>6659062354.4417019</v>
      </c>
      <c r="FZ131">
        <f t="shared" si="117"/>
        <v>2660958105.6505265</v>
      </c>
      <c r="GA131">
        <f t="shared" si="117"/>
        <v>20459463180.063126</v>
      </c>
      <c r="GB131">
        <f t="shared" si="117"/>
        <v>1069780118.1035323</v>
      </c>
      <c r="GC131">
        <f t="shared" si="117"/>
        <v>2347312897.0840364</v>
      </c>
      <c r="GD131">
        <f t="shared" si="117"/>
        <v>13190312416.688913</v>
      </c>
      <c r="GE131">
        <f t="shared" si="117"/>
        <v>43185348714.59317</v>
      </c>
      <c r="GF131">
        <f t="shared" si="117"/>
        <v>5853222270.7318048</v>
      </c>
      <c r="GG131">
        <f t="shared" si="117"/>
        <v>7261804632.0334024</v>
      </c>
      <c r="GH131">
        <f t="shared" si="117"/>
        <v>1644462599.89677</v>
      </c>
      <c r="GI131">
        <f t="shared" si="117"/>
        <v>2807082455.1680417</v>
      </c>
      <c r="GJ131">
        <f t="shared" si="117"/>
        <v>3785026606.0485768</v>
      </c>
      <c r="GK131">
        <f t="shared" si="117"/>
        <v>2996592656.5418153</v>
      </c>
      <c r="GL131">
        <f t="shared" si="117"/>
        <v>16334536671.584862</v>
      </c>
      <c r="GN131">
        <f t="shared" si="117"/>
        <v>39082059372.07431</v>
      </c>
      <c r="GO131">
        <f t="shared" ref="GO131:IZ131" si="118">GO26+GO60</f>
        <v>17156208939.19883</v>
      </c>
      <c r="GP131">
        <f t="shared" si="118"/>
        <v>6297148268.9719095</v>
      </c>
      <c r="GQ131">
        <f t="shared" si="118"/>
        <v>2494032086.9299755</v>
      </c>
      <c r="GR131">
        <f t="shared" si="118"/>
        <v>19094506166.765358</v>
      </c>
      <c r="GS131">
        <f t="shared" si="118"/>
        <v>954242850.20406199</v>
      </c>
      <c r="GT131">
        <f t="shared" si="118"/>
        <v>2150507893.0357947</v>
      </c>
      <c r="GU131">
        <f t="shared" si="118"/>
        <v>12223383750.271631</v>
      </c>
      <c r="GV131">
        <f t="shared" si="118"/>
        <v>39039768059.648376</v>
      </c>
      <c r="GW131">
        <f t="shared" si="118"/>
        <v>5317483787.7350416</v>
      </c>
      <c r="GX131">
        <f t="shared" si="118"/>
        <v>6813047398.1561909</v>
      </c>
      <c r="GY131">
        <f t="shared" si="118"/>
        <v>1484212074.8295922</v>
      </c>
      <c r="GZ131">
        <f t="shared" si="118"/>
        <v>2571945924.2339878</v>
      </c>
      <c r="HA131">
        <f t="shared" si="118"/>
        <v>3398524901.4689679</v>
      </c>
      <c r="HB131">
        <f t="shared" si="118"/>
        <v>2720443000.9753709</v>
      </c>
      <c r="HC131">
        <f t="shared" si="118"/>
        <v>14824362729.744926</v>
      </c>
      <c r="HE131">
        <f t="shared" si="118"/>
        <v>38484050566.297859</v>
      </c>
      <c r="HF131">
        <f t="shared" si="118"/>
        <v>15899800563.610188</v>
      </c>
      <c r="HG131">
        <f t="shared" si="118"/>
        <v>6065469544.5169678</v>
      </c>
      <c r="HH131">
        <f t="shared" si="118"/>
        <v>2457200333.6805234</v>
      </c>
      <c r="HI131">
        <f t="shared" si="118"/>
        <v>17840169545.797302</v>
      </c>
      <c r="HJ131">
        <f t="shared" si="118"/>
        <v>836783738.60074329</v>
      </c>
      <c r="HK131">
        <f t="shared" si="118"/>
        <v>1953702888.9875503</v>
      </c>
      <c r="HL131">
        <f t="shared" si="118"/>
        <v>11301670674.974085</v>
      </c>
      <c r="HM131">
        <f t="shared" si="118"/>
        <v>34894187404.703583</v>
      </c>
      <c r="HN131">
        <f t="shared" si="118"/>
        <v>4781745304.7382822</v>
      </c>
      <c r="HO131">
        <f t="shared" si="118"/>
        <v>6675340235.3731146</v>
      </c>
      <c r="HP131">
        <f t="shared" si="118"/>
        <v>1323873702.1987443</v>
      </c>
      <c r="HQ131">
        <f t="shared" si="118"/>
        <v>2336809393.2999349</v>
      </c>
      <c r="HR131">
        <f t="shared" si="118"/>
        <v>3011493853.2561855</v>
      </c>
      <c r="HS131">
        <f t="shared" si="118"/>
        <v>2444365599.3414717</v>
      </c>
      <c r="HT131">
        <f t="shared" si="118"/>
        <v>13314188787.90501</v>
      </c>
      <c r="HV131">
        <f t="shared" si="118"/>
        <v>38141840140.756012</v>
      </c>
      <c r="HW131">
        <f t="shared" si="118"/>
        <v>15717685877.062738</v>
      </c>
      <c r="HX131">
        <f t="shared" si="118"/>
        <v>6054713968.2532349</v>
      </c>
      <c r="HY131">
        <f t="shared" si="118"/>
        <v>2441593916.767333</v>
      </c>
      <c r="HZ131">
        <f t="shared" si="118"/>
        <v>17674422896.284481</v>
      </c>
      <c r="IA131">
        <f t="shared" si="118"/>
        <v>716660512.92825723</v>
      </c>
      <c r="IB131">
        <f t="shared" si="118"/>
        <v>1815455974.4049196</v>
      </c>
      <c r="IC131">
        <f t="shared" si="118"/>
        <v>11159307166.701229</v>
      </c>
      <c r="ID131">
        <f t="shared" si="118"/>
        <v>33632113924.349014</v>
      </c>
      <c r="IE131">
        <f t="shared" si="118"/>
        <v>4513543819.9346895</v>
      </c>
      <c r="IF131">
        <f t="shared" si="118"/>
        <v>6629850288.9734631</v>
      </c>
      <c r="IG131">
        <f t="shared" si="118"/>
        <v>1158571385.0781951</v>
      </c>
      <c r="IH131">
        <f t="shared" si="118"/>
        <v>2182316644.3942242</v>
      </c>
      <c r="II131">
        <f t="shared" si="118"/>
        <v>2929389896.4572287</v>
      </c>
      <c r="IJ131">
        <f t="shared" si="118"/>
        <v>2306101884.7613106</v>
      </c>
      <c r="IK131">
        <f t="shared" si="118"/>
        <v>12263016932.634544</v>
      </c>
      <c r="IM131">
        <f t="shared" si="118"/>
        <v>37944967698.916611</v>
      </c>
      <c r="IN131">
        <f t="shared" si="118"/>
        <v>15637783961.125757</v>
      </c>
      <c r="IO131">
        <f t="shared" si="118"/>
        <v>6044937296.2197161</v>
      </c>
      <c r="IP131">
        <f t="shared" si="118"/>
        <v>2433847752.345181</v>
      </c>
      <c r="IQ131">
        <f t="shared" si="118"/>
        <v>17577628807.732086</v>
      </c>
      <c r="IR131">
        <f t="shared" si="118"/>
        <v>680553401.84105706</v>
      </c>
      <c r="IS131">
        <f t="shared" si="118"/>
        <v>1812195626.4257898</v>
      </c>
      <c r="IT131">
        <f t="shared" si="118"/>
        <v>11123324668.100166</v>
      </c>
      <c r="IU131">
        <f t="shared" si="118"/>
        <v>33351434088.334839</v>
      </c>
      <c r="IV131">
        <f t="shared" si="118"/>
        <v>4465273895.5619268</v>
      </c>
      <c r="IW131">
        <f t="shared" si="118"/>
        <v>6609090136.5918751</v>
      </c>
      <c r="IX131">
        <f t="shared" si="118"/>
        <v>1135572985.6715178</v>
      </c>
      <c r="IY131">
        <f t="shared" si="118"/>
        <v>2163165585.1489124</v>
      </c>
      <c r="IZ131">
        <f t="shared" si="118"/>
        <v>2893305649.5161281</v>
      </c>
      <c r="JA131">
        <f t="shared" ref="JA131" si="119">JA26+JA60</f>
        <v>2271218819.0466619</v>
      </c>
      <c r="JB131">
        <f t="shared" si="4"/>
        <v>12162774068.206421</v>
      </c>
    </row>
    <row r="132" spans="1:262" x14ac:dyDescent="0.25">
      <c r="D132">
        <v>2044</v>
      </c>
      <c r="E132">
        <f t="shared" ref="E132:BP132" si="120">E27+E61</f>
        <v>31780949634.271591</v>
      </c>
      <c r="F132">
        <f t="shared" si="120"/>
        <v>18644481589.47879</v>
      </c>
      <c r="G132">
        <f t="shared" si="120"/>
        <v>5711280091.7363491</v>
      </c>
      <c r="H132">
        <f t="shared" si="120"/>
        <v>2559661874.3533115</v>
      </c>
      <c r="I132">
        <f t="shared" si="120"/>
        <v>23637820956.965881</v>
      </c>
      <c r="J132">
        <f t="shared" si="120"/>
        <v>1538625730.6759503</v>
      </c>
      <c r="K132">
        <f t="shared" si="120"/>
        <v>2021433605.5124774</v>
      </c>
      <c r="L132">
        <f t="shared" si="120"/>
        <v>6550152619.3445358</v>
      </c>
      <c r="M132">
        <f t="shared" si="120"/>
        <v>44335442886.609619</v>
      </c>
      <c r="N132">
        <f t="shared" si="120"/>
        <v>5918065640.7202473</v>
      </c>
      <c r="O132">
        <f t="shared" si="120"/>
        <v>6623740932.6636238</v>
      </c>
      <c r="P132">
        <f t="shared" si="120"/>
        <v>949682275.54859805</v>
      </c>
      <c r="Q132">
        <f t="shared" si="120"/>
        <v>3692928642.9116788</v>
      </c>
      <c r="R132">
        <f t="shared" si="120"/>
        <v>3211531175.0917172</v>
      </c>
      <c r="S132">
        <f t="shared" si="120"/>
        <v>2665675311.7029476</v>
      </c>
      <c r="T132">
        <f t="shared" si="120"/>
        <v>13069355074.995598</v>
      </c>
      <c r="V132">
        <f t="shared" si="120"/>
        <v>30902333280.976574</v>
      </c>
      <c r="W132">
        <f t="shared" si="120"/>
        <v>16350043931.442533</v>
      </c>
      <c r="X132">
        <f t="shared" si="120"/>
        <v>5128148648.2437315</v>
      </c>
      <c r="Y132">
        <f t="shared" si="120"/>
        <v>2251951518.3185205</v>
      </c>
      <c r="Z132">
        <f t="shared" si="120"/>
        <v>21686862798.462372</v>
      </c>
      <c r="AA132">
        <f t="shared" si="120"/>
        <v>1323900191.4562659</v>
      </c>
      <c r="AB132">
        <f t="shared" si="120"/>
        <v>1784791435.5397151</v>
      </c>
      <c r="AC132">
        <f t="shared" si="120"/>
        <v>5780621008.072402</v>
      </c>
      <c r="AD132">
        <f t="shared" si="120"/>
        <v>38800060091.168785</v>
      </c>
      <c r="AE132">
        <f t="shared" si="120"/>
        <v>5148430534.8784418</v>
      </c>
      <c r="AF132">
        <f t="shared" si="120"/>
        <v>5765548581.5599508</v>
      </c>
      <c r="AG132">
        <f t="shared" si="120"/>
        <v>836964492.19395685</v>
      </c>
      <c r="AH132">
        <f t="shared" si="120"/>
        <v>3195470492.7850018</v>
      </c>
      <c r="AI132">
        <f t="shared" si="120"/>
        <v>2824643279.0730009</v>
      </c>
      <c r="AJ132">
        <f t="shared" si="120"/>
        <v>2300993693.1399622</v>
      </c>
      <c r="AK132">
        <f t="shared" si="120"/>
        <v>11455792323.596699</v>
      </c>
      <c r="AM132">
        <f t="shared" si="120"/>
        <v>30451846245.939796</v>
      </c>
      <c r="AN132">
        <f t="shared" si="120"/>
        <v>14058371143.690598</v>
      </c>
      <c r="AO132">
        <f t="shared" si="120"/>
        <v>4707224248.89995</v>
      </c>
      <c r="AP132">
        <f t="shared" si="120"/>
        <v>1986968260.1074753</v>
      </c>
      <c r="AQ132">
        <f t="shared" si="120"/>
        <v>20315025889.024586</v>
      </c>
      <c r="AR132">
        <f t="shared" si="120"/>
        <v>1109174652.2365811</v>
      </c>
      <c r="AS132">
        <f t="shared" si="120"/>
        <v>1542449842.7719808</v>
      </c>
      <c r="AT132">
        <f t="shared" si="120"/>
        <v>5012331430.4579039</v>
      </c>
      <c r="AU132">
        <f t="shared" si="120"/>
        <v>33275317988.613342</v>
      </c>
      <c r="AV132">
        <f t="shared" si="120"/>
        <v>4378795429.0366316</v>
      </c>
      <c r="AW132">
        <f t="shared" si="120"/>
        <v>4907356230.456274</v>
      </c>
      <c r="AX132">
        <f t="shared" si="120"/>
        <v>724494771.74400294</v>
      </c>
      <c r="AY132">
        <f t="shared" si="120"/>
        <v>2698012342.6583242</v>
      </c>
      <c r="AZ132">
        <f t="shared" si="120"/>
        <v>2437755383.0542731</v>
      </c>
      <c r="BA132">
        <f t="shared" si="120"/>
        <v>1936312074.5769746</v>
      </c>
      <c r="BB132">
        <f t="shared" si="120"/>
        <v>9842229572.1978035</v>
      </c>
      <c r="BD132">
        <f t="shared" si="120"/>
        <v>30138305658.760578</v>
      </c>
      <c r="BE132">
        <f t="shared" si="120"/>
        <v>12918978664.054138</v>
      </c>
      <c r="BF132">
        <f t="shared" si="120"/>
        <v>4492750543.2785921</v>
      </c>
      <c r="BG132">
        <f t="shared" si="120"/>
        <v>1942405236.7048528</v>
      </c>
      <c r="BH132">
        <f t="shared" si="120"/>
        <v>19604417236.999672</v>
      </c>
      <c r="BI132">
        <f t="shared" si="120"/>
        <v>894462621.82992256</v>
      </c>
      <c r="BJ132">
        <f t="shared" si="120"/>
        <v>1424413911.5882149</v>
      </c>
      <c r="BK132">
        <f t="shared" si="120"/>
        <v>4697816290.1229134</v>
      </c>
      <c r="BL132">
        <f t="shared" si="120"/>
        <v>29376537389.164944</v>
      </c>
      <c r="BM132">
        <f t="shared" si="120"/>
        <v>3690131756.1400137</v>
      </c>
      <c r="BN132">
        <f t="shared" si="120"/>
        <v>4383976299.7603149</v>
      </c>
      <c r="BO132">
        <f t="shared" si="120"/>
        <v>681123080.67021966</v>
      </c>
      <c r="BP132">
        <f t="shared" si="120"/>
        <v>2351838012.885952</v>
      </c>
      <c r="BQ132">
        <f t="shared" ref="BQ132:EB132" si="121">BQ27+BQ61</f>
        <v>2089723305.2637992</v>
      </c>
      <c r="BR132">
        <f t="shared" si="121"/>
        <v>1571706581.5447006</v>
      </c>
      <c r="BS132">
        <f t="shared" si="121"/>
        <v>8752198522.2512646</v>
      </c>
      <c r="BU132">
        <f t="shared" si="121"/>
        <v>29913991973.978157</v>
      </c>
      <c r="BV132">
        <f t="shared" si="121"/>
        <v>12720268161.854675</v>
      </c>
      <c r="BW132">
        <f t="shared" si="121"/>
        <v>4484950721.2116451</v>
      </c>
      <c r="BX132">
        <f t="shared" si="121"/>
        <v>1921542421.3289571</v>
      </c>
      <c r="BY132">
        <f t="shared" si="121"/>
        <v>19315198713.322845</v>
      </c>
      <c r="BZ132">
        <f t="shared" si="121"/>
        <v>804419671.63332415</v>
      </c>
      <c r="CA132">
        <f t="shared" si="121"/>
        <v>1417629080.5929167</v>
      </c>
      <c r="CB132">
        <f t="shared" si="121"/>
        <v>4603395051.6595707</v>
      </c>
      <c r="CC132">
        <f t="shared" si="121"/>
        <v>28471807547.478996</v>
      </c>
      <c r="CD132">
        <f t="shared" si="121"/>
        <v>3532145020.0953674</v>
      </c>
      <c r="CE132">
        <f t="shared" si="121"/>
        <v>4160141957.2829504</v>
      </c>
      <c r="CF132">
        <f t="shared" si="121"/>
        <v>666562829.19320822</v>
      </c>
      <c r="CG132">
        <f t="shared" si="121"/>
        <v>2229151345.7592492</v>
      </c>
      <c r="CH132">
        <f t="shared" si="121"/>
        <v>1929899620.4861765</v>
      </c>
      <c r="CI132">
        <f t="shared" si="121"/>
        <v>1456493009.5032091</v>
      </c>
      <c r="CJ132">
        <f t="shared" si="121"/>
        <v>8285639344.6128044</v>
      </c>
      <c r="CM132">
        <f t="shared" si="121"/>
        <v>32584.5</v>
      </c>
      <c r="CN132">
        <f t="shared" si="121"/>
        <v>46144682819.451698</v>
      </c>
      <c r="CO132">
        <f t="shared" si="121"/>
        <v>18512175833.501602</v>
      </c>
      <c r="CP132">
        <f t="shared" si="121"/>
        <v>5918797301.195013</v>
      </c>
      <c r="CQ132">
        <f t="shared" si="121"/>
        <v>2579746082.6131849</v>
      </c>
      <c r="CR132">
        <f t="shared" si="121"/>
        <v>25389428599.05003</v>
      </c>
      <c r="CS132">
        <f t="shared" si="121"/>
        <v>1955537385.1771429</v>
      </c>
      <c r="CT132">
        <f t="shared" si="121"/>
        <v>2262561652.3201551</v>
      </c>
      <c r="CU132">
        <f t="shared" si="121"/>
        <v>8952330895.9659538</v>
      </c>
      <c r="CV132">
        <f t="shared" si="121"/>
        <v>43361585196.982407</v>
      </c>
      <c r="CW132">
        <f t="shared" si="121"/>
        <v>6377952227.1332598</v>
      </c>
      <c r="CX132">
        <f t="shared" si="121"/>
        <v>10689056168.195576</v>
      </c>
      <c r="CY132">
        <f t="shared" si="121"/>
        <v>1283236182.2891541</v>
      </c>
      <c r="CZ132">
        <f t="shared" si="121"/>
        <v>3823242800.3733401</v>
      </c>
      <c r="DA132">
        <f t="shared" si="121"/>
        <v>3818160959.0846477</v>
      </c>
      <c r="DB132">
        <f t="shared" si="121"/>
        <v>3184606052.7039413</v>
      </c>
      <c r="DC132">
        <f t="shared" si="121"/>
        <v>13265629908.428818</v>
      </c>
      <c r="DE132">
        <f t="shared" si="121"/>
        <v>41092228703.447372</v>
      </c>
      <c r="DF132">
        <f t="shared" si="121"/>
        <v>16363535646.022514</v>
      </c>
      <c r="DG132">
        <f t="shared" si="121"/>
        <v>5552346491.5954475</v>
      </c>
      <c r="DH132">
        <f t="shared" si="121"/>
        <v>2249303956.1862526</v>
      </c>
      <c r="DI132">
        <f t="shared" si="121"/>
        <v>22763258886.580723</v>
      </c>
      <c r="DJ132">
        <f t="shared" si="121"/>
        <v>1658401480.9571207</v>
      </c>
      <c r="DK132">
        <f t="shared" si="121"/>
        <v>2028404403.4303169</v>
      </c>
      <c r="DL132">
        <f t="shared" si="121"/>
        <v>7798318686.109272</v>
      </c>
      <c r="DM132">
        <f t="shared" si="121"/>
        <v>38117343658.571609</v>
      </c>
      <c r="DN132">
        <f t="shared" si="121"/>
        <v>5476121146.7258224</v>
      </c>
      <c r="DO132">
        <f t="shared" si="121"/>
        <v>9243779383.4458637</v>
      </c>
      <c r="DP132">
        <f t="shared" si="121"/>
        <v>1116154047.1494312</v>
      </c>
      <c r="DQ132">
        <f t="shared" si="121"/>
        <v>3299408393.4220338</v>
      </c>
      <c r="DR132">
        <f t="shared" si="121"/>
        <v>3506511159.2109227</v>
      </c>
      <c r="DS132">
        <f t="shared" si="121"/>
        <v>2736348652.1540718</v>
      </c>
      <c r="DT132">
        <f t="shared" si="121"/>
        <v>11606273648.099192</v>
      </c>
      <c r="DV132">
        <f t="shared" si="121"/>
        <v>36589169227.384636</v>
      </c>
      <c r="DW132">
        <f t="shared" si="121"/>
        <v>14939396854.961828</v>
      </c>
      <c r="DX132">
        <f t="shared" si="121"/>
        <v>5440558436.0600052</v>
      </c>
      <c r="DY132">
        <f t="shared" si="121"/>
        <v>2019541527.885922</v>
      </c>
      <c r="DZ132">
        <f t="shared" si="121"/>
        <v>20478411250.126251</v>
      </c>
      <c r="EA132">
        <f t="shared" si="121"/>
        <v>1361544919.4570122</v>
      </c>
      <c r="EB132">
        <f t="shared" si="121"/>
        <v>1798591978.928865</v>
      </c>
      <c r="EC132">
        <f t="shared" ref="EC132:GN132" si="122">EC27+EC61</f>
        <v>6644306476.2525969</v>
      </c>
      <c r="ED132">
        <f t="shared" si="122"/>
        <v>32873102120.160782</v>
      </c>
      <c r="EE132">
        <f t="shared" si="122"/>
        <v>4574290066.318387</v>
      </c>
      <c r="EF132">
        <f t="shared" si="122"/>
        <v>7992081723.9173622</v>
      </c>
      <c r="EG132">
        <f t="shared" si="122"/>
        <v>949253237.1769284</v>
      </c>
      <c r="EH132">
        <f t="shared" si="122"/>
        <v>2777354867.0434103</v>
      </c>
      <c r="EI132">
        <f t="shared" si="122"/>
        <v>3316117440.7795162</v>
      </c>
      <c r="EJ132">
        <f t="shared" si="122"/>
        <v>2291709315.5706844</v>
      </c>
      <c r="EK132">
        <f t="shared" si="122"/>
        <v>10202440831.978476</v>
      </c>
      <c r="EM132">
        <f t="shared" si="122"/>
        <v>36346399397.629784</v>
      </c>
      <c r="EN132">
        <f t="shared" si="122"/>
        <v>14919578319.445023</v>
      </c>
      <c r="EO132">
        <f t="shared" si="122"/>
        <v>5411148806.368186</v>
      </c>
      <c r="EP132">
        <f t="shared" si="122"/>
        <v>1984157606.0665207</v>
      </c>
      <c r="EQ132">
        <f t="shared" si="122"/>
        <v>20047182642.37228</v>
      </c>
      <c r="ER132">
        <f t="shared" si="122"/>
        <v>1080462758.5473111</v>
      </c>
      <c r="ES132">
        <f t="shared" si="122"/>
        <v>1754921026.0975938</v>
      </c>
      <c r="ET132">
        <f t="shared" si="122"/>
        <v>6147763533.6781893</v>
      </c>
      <c r="EU132">
        <f t="shared" si="122"/>
        <v>30304368611.813263</v>
      </c>
      <c r="EV132">
        <f t="shared" si="122"/>
        <v>3908245030.9402494</v>
      </c>
      <c r="EW132">
        <f t="shared" si="122"/>
        <v>7422062203.8435421</v>
      </c>
      <c r="EX132">
        <f t="shared" si="122"/>
        <v>839055015.08556962</v>
      </c>
      <c r="EY132">
        <f t="shared" si="122"/>
        <v>2569216618.7356367</v>
      </c>
      <c r="EZ132">
        <f t="shared" si="122"/>
        <v>3233604955.6761708</v>
      </c>
      <c r="FA132">
        <f t="shared" si="122"/>
        <v>2095234696.2094226</v>
      </c>
      <c r="FB132">
        <f t="shared" si="122"/>
        <v>9485952643.2825699</v>
      </c>
      <c r="FD132">
        <f t="shared" si="122"/>
        <v>36227441829.035614</v>
      </c>
      <c r="FE132">
        <f t="shared" si="122"/>
        <v>14903454488.712593</v>
      </c>
      <c r="FF132">
        <f t="shared" si="122"/>
        <v>5393380183.9125319</v>
      </c>
      <c r="FG132">
        <f t="shared" si="122"/>
        <v>1960824427.5279808</v>
      </c>
      <c r="FH132">
        <f t="shared" si="122"/>
        <v>19776377310.809204</v>
      </c>
      <c r="FI132">
        <f t="shared" si="122"/>
        <v>1010647454.7353663</v>
      </c>
      <c r="FJ132">
        <f t="shared" si="122"/>
        <v>1747786006.6062841</v>
      </c>
      <c r="FK132">
        <f t="shared" si="122"/>
        <v>6078669113.6056881</v>
      </c>
      <c r="FL132">
        <f t="shared" si="122"/>
        <v>29476762618.993912</v>
      </c>
      <c r="FM132">
        <f t="shared" si="122"/>
        <v>3847742722.1245661</v>
      </c>
      <c r="FN132">
        <f t="shared" si="122"/>
        <v>7183230811.7666492</v>
      </c>
      <c r="FO132">
        <f t="shared" si="122"/>
        <v>830454387.83134317</v>
      </c>
      <c r="FP132">
        <f t="shared" si="122"/>
        <v>2545208337.9019203</v>
      </c>
      <c r="FQ132">
        <f t="shared" si="122"/>
        <v>3189120618.1597195</v>
      </c>
      <c r="FR132">
        <f t="shared" si="122"/>
        <v>2020348629.9210958</v>
      </c>
      <c r="FS132">
        <f t="shared" si="122"/>
        <v>9111841567.3013592</v>
      </c>
      <c r="FV132">
        <f t="shared" si="122"/>
        <v>32584.5</v>
      </c>
      <c r="FW132">
        <f t="shared" si="122"/>
        <v>41229498275.860428</v>
      </c>
      <c r="FX132">
        <f t="shared" si="122"/>
        <v>18721643411.416935</v>
      </c>
      <c r="FY132">
        <f t="shared" si="122"/>
        <v>6468160736.444335</v>
      </c>
      <c r="FZ132">
        <f t="shared" si="122"/>
        <v>2759405445.1382051</v>
      </c>
      <c r="GA132">
        <f t="shared" si="122"/>
        <v>20999561336.9081</v>
      </c>
      <c r="GB132">
        <f t="shared" si="122"/>
        <v>1254043087.7927413</v>
      </c>
      <c r="GC132">
        <f t="shared" si="122"/>
        <v>2487099082.1169138</v>
      </c>
      <c r="GD132">
        <f t="shared" si="122"/>
        <v>13394998165.309099</v>
      </c>
      <c r="GE132">
        <f t="shared" si="122"/>
        <v>43559889045.435196</v>
      </c>
      <c r="GF132">
        <f t="shared" si="122"/>
        <v>6158332537.412693</v>
      </c>
      <c r="GG132">
        <f t="shared" si="122"/>
        <v>7299150755.436799</v>
      </c>
      <c r="GH132">
        <f t="shared" si="122"/>
        <v>1750772661.4128635</v>
      </c>
      <c r="GI132">
        <f t="shared" si="122"/>
        <v>2917414998.4908137</v>
      </c>
      <c r="GJ132">
        <f t="shared" si="122"/>
        <v>3901310830.0472317</v>
      </c>
      <c r="GK132">
        <f t="shared" si="122"/>
        <v>3031505021.4121337</v>
      </c>
      <c r="GL132">
        <f t="shared" si="122"/>
        <v>17117150551.815233</v>
      </c>
      <c r="GN132">
        <f t="shared" si="122"/>
        <v>38923473289.449661</v>
      </c>
      <c r="GO132">
        <f t="shared" ref="GO132:IZ132" si="123">GO27+GO61</f>
        <v>17336687499.146671</v>
      </c>
      <c r="GP132">
        <f t="shared" si="123"/>
        <v>6092848456.6087465</v>
      </c>
      <c r="GQ132">
        <f t="shared" si="123"/>
        <v>2572129381.5234389</v>
      </c>
      <c r="GR132">
        <f t="shared" si="123"/>
        <v>19526273576.76495</v>
      </c>
      <c r="GS132">
        <f t="shared" si="123"/>
        <v>1106969009.9571538</v>
      </c>
      <c r="GT132">
        <f t="shared" si="123"/>
        <v>2264800319.3474369</v>
      </c>
      <c r="GU132">
        <f t="shared" si="123"/>
        <v>12379769987.854414</v>
      </c>
      <c r="GV132">
        <f t="shared" si="123"/>
        <v>39270818586.940674</v>
      </c>
      <c r="GW132">
        <f t="shared" si="123"/>
        <v>5567606268.0061369</v>
      </c>
      <c r="GX132">
        <f t="shared" si="123"/>
        <v>6822389522.5021973</v>
      </c>
      <c r="GY132">
        <f t="shared" si="123"/>
        <v>1572483260.1025374</v>
      </c>
      <c r="GZ132">
        <f t="shared" si="123"/>
        <v>2661965336.8327999</v>
      </c>
      <c r="HA132">
        <f t="shared" si="123"/>
        <v>3490422578.2082376</v>
      </c>
      <c r="HB132">
        <f t="shared" si="123"/>
        <v>2745169457.6665916</v>
      </c>
      <c r="HC132">
        <f t="shared" si="123"/>
        <v>15463748564.057243</v>
      </c>
      <c r="HE132">
        <f t="shared" si="123"/>
        <v>38326186626.843636</v>
      </c>
      <c r="HF132">
        <f t="shared" si="123"/>
        <v>15950580179.93469</v>
      </c>
      <c r="HG132">
        <f t="shared" si="123"/>
        <v>5861657153.8143692</v>
      </c>
      <c r="HH132">
        <f t="shared" si="123"/>
        <v>2481493665.4315391</v>
      </c>
      <c r="HI132">
        <f t="shared" si="123"/>
        <v>18050404135.145405</v>
      </c>
      <c r="HJ132">
        <f t="shared" si="123"/>
        <v>957972465.07097375</v>
      </c>
      <c r="HK132">
        <f t="shared" si="123"/>
        <v>2042501556.5779572</v>
      </c>
      <c r="HL132">
        <f t="shared" si="123"/>
        <v>11379025817.184469</v>
      </c>
      <c r="HM132">
        <f t="shared" si="123"/>
        <v>34981748128.446159</v>
      </c>
      <c r="HN132">
        <f t="shared" si="123"/>
        <v>4976879998.5995855</v>
      </c>
      <c r="HO132">
        <f t="shared" si="123"/>
        <v>6684966102.2753782</v>
      </c>
      <c r="HP132">
        <f t="shared" si="123"/>
        <v>1394105984.6086111</v>
      </c>
      <c r="HQ132">
        <f t="shared" si="123"/>
        <v>2406515675.1747866</v>
      </c>
      <c r="HR132">
        <f t="shared" si="123"/>
        <v>3079004419.4368763</v>
      </c>
      <c r="HS132">
        <f t="shared" si="123"/>
        <v>2458906052.2608228</v>
      </c>
      <c r="HT132">
        <f t="shared" si="123"/>
        <v>13810346576.299271</v>
      </c>
      <c r="HV132">
        <f t="shared" si="123"/>
        <v>37984605379.026802</v>
      </c>
      <c r="HW132">
        <f t="shared" si="123"/>
        <v>15548918487.200249</v>
      </c>
      <c r="HX132">
        <f t="shared" si="123"/>
        <v>5851232550.0298777</v>
      </c>
      <c r="HY132">
        <f t="shared" si="123"/>
        <v>2465925836.0230651</v>
      </c>
      <c r="HZ132">
        <f t="shared" si="123"/>
        <v>17866631169.125645</v>
      </c>
      <c r="IA132">
        <f t="shared" si="123"/>
        <v>806309122.91383457</v>
      </c>
      <c r="IB132">
        <f t="shared" si="123"/>
        <v>1861219624.9786551</v>
      </c>
      <c r="IC132">
        <f t="shared" si="123"/>
        <v>11236855099.919912</v>
      </c>
      <c r="ID132">
        <f t="shared" si="123"/>
        <v>33673745515.00193</v>
      </c>
      <c r="IE132">
        <f t="shared" si="123"/>
        <v>4628012059.136507</v>
      </c>
      <c r="IF132">
        <f t="shared" si="123"/>
        <v>6639709936.1419182</v>
      </c>
      <c r="IG132">
        <f t="shared" si="123"/>
        <v>1210761476.3060803</v>
      </c>
      <c r="IH132">
        <f t="shared" si="123"/>
        <v>2225869783.2944651</v>
      </c>
      <c r="II132">
        <f t="shared" si="123"/>
        <v>2972635135.8934746</v>
      </c>
      <c r="IJ132">
        <f t="shared" si="123"/>
        <v>2318371568.563067</v>
      </c>
      <c r="IK132">
        <f t="shared" si="123"/>
        <v>12562722586.094383</v>
      </c>
      <c r="IM132">
        <f t="shared" si="123"/>
        <v>37788292773.626045</v>
      </c>
      <c r="IN132">
        <f t="shared" si="123"/>
        <v>15469208582.008101</v>
      </c>
      <c r="IO132">
        <f t="shared" si="123"/>
        <v>5841780462.2191029</v>
      </c>
      <c r="IP132">
        <f t="shared" si="123"/>
        <v>2458212756.6680789</v>
      </c>
      <c r="IQ132">
        <f t="shared" si="123"/>
        <v>17770063925.990517</v>
      </c>
      <c r="IR132">
        <f t="shared" si="123"/>
        <v>740606666.64850593</v>
      </c>
      <c r="IS132">
        <f t="shared" si="123"/>
        <v>1857980277.687315</v>
      </c>
      <c r="IT132">
        <f t="shared" si="123"/>
        <v>11201031935.058577</v>
      </c>
      <c r="IU132">
        <f t="shared" si="123"/>
        <v>33393580517.456337</v>
      </c>
      <c r="IV132">
        <f t="shared" si="123"/>
        <v>4579815285.6264362</v>
      </c>
      <c r="IW132">
        <f t="shared" si="123"/>
        <v>6619148737.5957575</v>
      </c>
      <c r="IX132">
        <f t="shared" si="123"/>
        <v>1179031506.2648015</v>
      </c>
      <c r="IY132">
        <f t="shared" si="123"/>
        <v>2206746457.1219726</v>
      </c>
      <c r="IZ132">
        <f t="shared" si="123"/>
        <v>2936602615.6076865</v>
      </c>
      <c r="JA132">
        <f t="shared" ref="JA132" si="124">JA27+JA61</f>
        <v>2283524151.3689733</v>
      </c>
      <c r="JB132">
        <f t="shared" si="4"/>
        <v>12462655366.919687</v>
      </c>
    </row>
    <row r="133" spans="1:262" x14ac:dyDescent="0.25">
      <c r="D133">
        <v>2045</v>
      </c>
      <c r="E133">
        <f t="shared" ref="E133:BP133" si="125">E28+E62</f>
        <v>31329616698.467876</v>
      </c>
      <c r="F133">
        <f t="shared" si="125"/>
        <v>19810247258.177715</v>
      </c>
      <c r="G133">
        <f t="shared" si="125"/>
        <v>5636151194.0423508</v>
      </c>
      <c r="H133">
        <f t="shared" si="125"/>
        <v>2747726146.7222757</v>
      </c>
      <c r="I133">
        <f t="shared" si="125"/>
        <v>23606487102.320965</v>
      </c>
      <c r="J133">
        <f t="shared" si="125"/>
        <v>1674210999.2225051</v>
      </c>
      <c r="K133">
        <f t="shared" si="125"/>
        <v>2177614805.0605111</v>
      </c>
      <c r="L133">
        <f t="shared" si="125"/>
        <v>7440186735.0737276</v>
      </c>
      <c r="M133">
        <f t="shared" si="125"/>
        <v>45358204424.216125</v>
      </c>
      <c r="N133">
        <f t="shared" si="125"/>
        <v>6497626791.6574678</v>
      </c>
      <c r="O133">
        <f t="shared" si="125"/>
        <v>6941801100.0520382</v>
      </c>
      <c r="P133">
        <f t="shared" si="125"/>
        <v>1048024441.6501034</v>
      </c>
      <c r="Q133">
        <f t="shared" si="125"/>
        <v>3905860124.0209656</v>
      </c>
      <c r="R133">
        <f t="shared" si="125"/>
        <v>3391703767.3932629</v>
      </c>
      <c r="S133">
        <f t="shared" si="125"/>
        <v>2964948250.1019449</v>
      </c>
      <c r="T133">
        <f t="shared" si="125"/>
        <v>13509628459.016043</v>
      </c>
      <c r="V133">
        <f t="shared" si="125"/>
        <v>30375537882.846539</v>
      </c>
      <c r="W133">
        <f t="shared" si="125"/>
        <v>17118021252.716574</v>
      </c>
      <c r="X133">
        <f t="shared" si="125"/>
        <v>4995877317.8443871</v>
      </c>
      <c r="Y133">
        <f t="shared" si="125"/>
        <v>2382674775.3447404</v>
      </c>
      <c r="Z133">
        <f t="shared" si="125"/>
        <v>21615479126.247787</v>
      </c>
      <c r="AA133">
        <f t="shared" si="125"/>
        <v>1420315573.5824766</v>
      </c>
      <c r="AB133">
        <f t="shared" si="125"/>
        <v>1896846276.9849977</v>
      </c>
      <c r="AC133">
        <f t="shared" si="125"/>
        <v>6470253978.6009636</v>
      </c>
      <c r="AD133">
        <f t="shared" si="125"/>
        <v>39228788647.740593</v>
      </c>
      <c r="AE133">
        <f t="shared" si="125"/>
        <v>5576827581.9451351</v>
      </c>
      <c r="AF133">
        <f t="shared" si="125"/>
        <v>5967672353.0488815</v>
      </c>
      <c r="AG133">
        <f t="shared" si="125"/>
        <v>911305407.34775674</v>
      </c>
      <c r="AH133">
        <f t="shared" si="125"/>
        <v>3336196783.7446871</v>
      </c>
      <c r="AI133">
        <f t="shared" si="125"/>
        <v>2950853350.6392956</v>
      </c>
      <c r="AJ133">
        <f t="shared" si="125"/>
        <v>2524657699.1354613</v>
      </c>
      <c r="AK133">
        <f t="shared" si="125"/>
        <v>11703934464.152073</v>
      </c>
      <c r="AM133">
        <f t="shared" si="125"/>
        <v>29849588385.483437</v>
      </c>
      <c r="AN133">
        <f t="shared" si="125"/>
        <v>14428553277.749985</v>
      </c>
      <c r="AO133">
        <f t="shared" si="125"/>
        <v>4445244588.9161434</v>
      </c>
      <c r="AP133">
        <f t="shared" si="125"/>
        <v>2019404734.9805467</v>
      </c>
      <c r="AQ133">
        <f t="shared" si="125"/>
        <v>20203592399.240337</v>
      </c>
      <c r="AR133">
        <f t="shared" si="125"/>
        <v>1166420147.9424484</v>
      </c>
      <c r="AS133">
        <f t="shared" si="125"/>
        <v>1610374951.5119774</v>
      </c>
      <c r="AT133">
        <f t="shared" si="125"/>
        <v>5501560479.6360655</v>
      </c>
      <c r="AU133">
        <f t="shared" si="125"/>
        <v>33253761777.153511</v>
      </c>
      <c r="AV133">
        <f t="shared" si="125"/>
        <v>4656028372.2327967</v>
      </c>
      <c r="AW133">
        <f t="shared" si="125"/>
        <v>4993543606.0457211</v>
      </c>
      <c r="AX133">
        <f t="shared" si="125"/>
        <v>774834005.13562822</v>
      </c>
      <c r="AY133">
        <f t="shared" si="125"/>
        <v>2766533443.4684091</v>
      </c>
      <c r="AZ133">
        <f t="shared" si="125"/>
        <v>2510002933.8853168</v>
      </c>
      <c r="BA133">
        <f t="shared" si="125"/>
        <v>2084367148.1689744</v>
      </c>
      <c r="BB133">
        <f t="shared" si="125"/>
        <v>9904896123.1841278</v>
      </c>
      <c r="BD133">
        <f t="shared" si="125"/>
        <v>29460585335.977898</v>
      </c>
      <c r="BE133">
        <f t="shared" si="125"/>
        <v>12646477680.903267</v>
      </c>
      <c r="BF133">
        <f t="shared" si="125"/>
        <v>4220742322.4464045</v>
      </c>
      <c r="BG133">
        <f t="shared" si="125"/>
        <v>1947995600.0913775</v>
      </c>
      <c r="BH133">
        <f t="shared" si="125"/>
        <v>19452933929.645756</v>
      </c>
      <c r="BI133">
        <f t="shared" si="125"/>
        <v>912538208.03629565</v>
      </c>
      <c r="BJ133">
        <f t="shared" si="125"/>
        <v>1435368962.0422707</v>
      </c>
      <c r="BK133">
        <f t="shared" si="125"/>
        <v>4876559138.1129847</v>
      </c>
      <c r="BL133">
        <f t="shared" si="125"/>
        <v>29318890886.129337</v>
      </c>
      <c r="BM133">
        <f t="shared" si="125"/>
        <v>3787822171.9148893</v>
      </c>
      <c r="BN133">
        <f t="shared" si="125"/>
        <v>4434599560.0343475</v>
      </c>
      <c r="BO133">
        <f t="shared" si="125"/>
        <v>700933087.03341293</v>
      </c>
      <c r="BP133">
        <f t="shared" si="125"/>
        <v>2384018203.5066028</v>
      </c>
      <c r="BQ133">
        <f t="shared" ref="BQ133:EB133" si="126">BQ28+BQ62</f>
        <v>2140347373.9342844</v>
      </c>
      <c r="BR133">
        <f t="shared" si="126"/>
        <v>1644152611.3058224</v>
      </c>
      <c r="BS133">
        <f t="shared" si="126"/>
        <v>8805378129.880106</v>
      </c>
      <c r="BU133">
        <f t="shared" si="126"/>
        <v>29160809188.869152</v>
      </c>
      <c r="BV133">
        <f t="shared" si="126"/>
        <v>12423496186.103199</v>
      </c>
      <c r="BW133">
        <f t="shared" si="126"/>
        <v>4202894546.2657099</v>
      </c>
      <c r="BX133">
        <f t="shared" si="126"/>
        <v>1923990822.9050405</v>
      </c>
      <c r="BY133">
        <f t="shared" si="126"/>
        <v>19123665588.399269</v>
      </c>
      <c r="BZ133">
        <f t="shared" si="126"/>
        <v>806068710.36365306</v>
      </c>
      <c r="CA133">
        <f t="shared" si="126"/>
        <v>1425870837.203877</v>
      </c>
      <c r="CB133">
        <f t="shared" si="126"/>
        <v>4775059241.0743828</v>
      </c>
      <c r="CC133">
        <f t="shared" si="126"/>
        <v>28377929459.668369</v>
      </c>
      <c r="CD133">
        <f t="shared" si="126"/>
        <v>3626274951.0928164</v>
      </c>
      <c r="CE133">
        <f t="shared" si="126"/>
        <v>4206736150.6296873</v>
      </c>
      <c r="CF133">
        <f t="shared" si="126"/>
        <v>685527861.63274229</v>
      </c>
      <c r="CG133">
        <f t="shared" si="126"/>
        <v>2258703870.4378519</v>
      </c>
      <c r="CH133">
        <f t="shared" si="126"/>
        <v>1979685312.2909589</v>
      </c>
      <c r="CI133">
        <f t="shared" si="126"/>
        <v>1509665207.464967</v>
      </c>
      <c r="CJ133">
        <f t="shared" si="126"/>
        <v>8329304183.0067711</v>
      </c>
      <c r="CM133">
        <f t="shared" si="126"/>
        <v>32600.5</v>
      </c>
      <c r="CN133">
        <f t="shared" si="126"/>
        <v>46991005314.09684</v>
      </c>
      <c r="CO133">
        <f t="shared" si="126"/>
        <v>18784714139.3918</v>
      </c>
      <c r="CP133">
        <f t="shared" si="126"/>
        <v>5623366638.2024689</v>
      </c>
      <c r="CQ133">
        <f t="shared" si="126"/>
        <v>2729784556.2835221</v>
      </c>
      <c r="CR133">
        <f t="shared" si="126"/>
        <v>26197225644.789665</v>
      </c>
      <c r="CS133">
        <f t="shared" si="126"/>
        <v>2110144037.0606778</v>
      </c>
      <c r="CT133">
        <f t="shared" si="126"/>
        <v>2334690649.9672613</v>
      </c>
      <c r="CU133">
        <f t="shared" si="126"/>
        <v>9440642588.3097706</v>
      </c>
      <c r="CV133">
        <f t="shared" si="126"/>
        <v>44321114027.84185</v>
      </c>
      <c r="CW133">
        <f t="shared" si="126"/>
        <v>6685037366.5538588</v>
      </c>
      <c r="CX133">
        <f t="shared" si="126"/>
        <v>10748274727.646187</v>
      </c>
      <c r="CY133">
        <f t="shared" si="126"/>
        <v>1402377275.6906486</v>
      </c>
      <c r="CZ133">
        <f t="shared" si="126"/>
        <v>4009533803.4113369</v>
      </c>
      <c r="DA133">
        <f t="shared" si="126"/>
        <v>3839927174.9221234</v>
      </c>
      <c r="DB133">
        <f t="shared" si="126"/>
        <v>3306134730.6191163</v>
      </c>
      <c r="DC133">
        <f t="shared" si="126"/>
        <v>13344912567.654667</v>
      </c>
      <c r="DE133">
        <f t="shared" si="126"/>
        <v>41572896621.84684</v>
      </c>
      <c r="DF133">
        <f t="shared" si="126"/>
        <v>16449818738.609537</v>
      </c>
      <c r="DG133">
        <f t="shared" si="126"/>
        <v>5235160870.1562185</v>
      </c>
      <c r="DH133">
        <f t="shared" si="126"/>
        <v>2359456503.1446834</v>
      </c>
      <c r="DI133">
        <f t="shared" si="126"/>
        <v>23336259124.225552</v>
      </c>
      <c r="DJ133">
        <f t="shared" si="126"/>
        <v>1776137497.1715558</v>
      </c>
      <c r="DK133">
        <f t="shared" si="126"/>
        <v>2077972542.7834177</v>
      </c>
      <c r="DL133">
        <f t="shared" si="126"/>
        <v>8168350959.2979126</v>
      </c>
      <c r="DM133">
        <f t="shared" si="126"/>
        <v>38753515798.625847</v>
      </c>
      <c r="DN133">
        <f t="shared" si="126"/>
        <v>5705227158.4702635</v>
      </c>
      <c r="DO133">
        <f t="shared" si="126"/>
        <v>9257043618.6473007</v>
      </c>
      <c r="DP133">
        <f t="shared" si="126"/>
        <v>1210978512.4316468</v>
      </c>
      <c r="DQ133">
        <f t="shared" si="126"/>
        <v>3439291700.0720601</v>
      </c>
      <c r="DR133">
        <f t="shared" si="126"/>
        <v>3511267935.2495947</v>
      </c>
      <c r="DS133">
        <f t="shared" si="126"/>
        <v>2825618320.5195479</v>
      </c>
      <c r="DT133">
        <f t="shared" si="126"/>
        <v>11621301387.169718</v>
      </c>
      <c r="DV133">
        <f t="shared" si="126"/>
        <v>36400060306.511627</v>
      </c>
      <c r="DW133">
        <f t="shared" si="126"/>
        <v>14547722149.846783</v>
      </c>
      <c r="DX133">
        <f t="shared" si="126"/>
        <v>5111095410.1840448</v>
      </c>
      <c r="DY133">
        <f t="shared" si="126"/>
        <v>2039613763.5644503</v>
      </c>
      <c r="DZ133">
        <f t="shared" si="126"/>
        <v>20678067724.788544</v>
      </c>
      <c r="EA133">
        <f t="shared" si="126"/>
        <v>1442410205.9076188</v>
      </c>
      <c r="EB133">
        <f t="shared" si="126"/>
        <v>1825593496.7983642</v>
      </c>
      <c r="EC133">
        <f t="shared" ref="EC133:GN133" si="127">EC28+EC62</f>
        <v>6896059330.2860603</v>
      </c>
      <c r="ED133">
        <f t="shared" si="127"/>
        <v>33185917569.409821</v>
      </c>
      <c r="EE133">
        <f t="shared" si="127"/>
        <v>4725416950.3866692</v>
      </c>
      <c r="EF133">
        <f t="shared" si="127"/>
        <v>7989522603.9732628</v>
      </c>
      <c r="EG133">
        <f t="shared" si="127"/>
        <v>1019761046.6894493</v>
      </c>
      <c r="EH133">
        <f t="shared" si="127"/>
        <v>2870830109.5413513</v>
      </c>
      <c r="EI133">
        <f t="shared" si="127"/>
        <v>3317550126.4829435</v>
      </c>
      <c r="EJ133">
        <f t="shared" si="127"/>
        <v>2348719483.5031071</v>
      </c>
      <c r="EK133">
        <f t="shared" si="127"/>
        <v>10172520350.234619</v>
      </c>
      <c r="EM133">
        <f t="shared" si="127"/>
        <v>36078432784.746025</v>
      </c>
      <c r="EN133">
        <f t="shared" si="127"/>
        <v>14467898298.492981</v>
      </c>
      <c r="EO133">
        <f t="shared" si="127"/>
        <v>5069395136.7262287</v>
      </c>
      <c r="EP133">
        <f t="shared" si="127"/>
        <v>1989050019.2147946</v>
      </c>
      <c r="EQ133">
        <f t="shared" si="127"/>
        <v>20143350033.546974</v>
      </c>
      <c r="ER133">
        <f t="shared" si="127"/>
        <v>1124454985.3226829</v>
      </c>
      <c r="ES133">
        <f t="shared" si="127"/>
        <v>1750216836.5015104</v>
      </c>
      <c r="ET133">
        <f t="shared" si="127"/>
        <v>6238323854.9699154</v>
      </c>
      <c r="EU133">
        <f t="shared" si="127"/>
        <v>30366724060.107002</v>
      </c>
      <c r="EV133">
        <f t="shared" si="127"/>
        <v>3960391695.1821942</v>
      </c>
      <c r="EW133">
        <f t="shared" si="127"/>
        <v>7412624963.5429611</v>
      </c>
      <c r="EX133">
        <f t="shared" si="127"/>
        <v>870290279.75645077</v>
      </c>
      <c r="EY133">
        <f t="shared" si="127"/>
        <v>2607275147.4928479</v>
      </c>
      <c r="EZ133">
        <f t="shared" si="127"/>
        <v>3231701072.0948329</v>
      </c>
      <c r="FA133">
        <f t="shared" si="127"/>
        <v>2120477365.5854659</v>
      </c>
      <c r="FB133">
        <f t="shared" si="127"/>
        <v>9442430751.9360733</v>
      </c>
      <c r="FD133">
        <f t="shared" si="127"/>
        <v>35880570402.268585</v>
      </c>
      <c r="FE133">
        <f t="shared" si="127"/>
        <v>14417995577.799103</v>
      </c>
      <c r="FF133">
        <f t="shared" si="127"/>
        <v>5039322775.1998634</v>
      </c>
      <c r="FG133">
        <f t="shared" si="127"/>
        <v>1962302861.0034082</v>
      </c>
      <c r="FH133">
        <f t="shared" si="127"/>
        <v>19830450717.202988</v>
      </c>
      <c r="FI133">
        <f t="shared" si="127"/>
        <v>1027379331.5974834</v>
      </c>
      <c r="FJ133">
        <f t="shared" si="127"/>
        <v>1739625985.3738</v>
      </c>
      <c r="FK133">
        <f t="shared" si="127"/>
        <v>6159228407.5181837</v>
      </c>
      <c r="FL133">
        <f t="shared" si="127"/>
        <v>29512905115.771591</v>
      </c>
      <c r="FM133">
        <f t="shared" si="127"/>
        <v>3894904083.0599289</v>
      </c>
      <c r="FN133">
        <f t="shared" si="127"/>
        <v>7166891819.56359</v>
      </c>
      <c r="FO133">
        <f t="shared" si="127"/>
        <v>860445619.2133348</v>
      </c>
      <c r="FP133">
        <f t="shared" si="127"/>
        <v>2579315697.258306</v>
      </c>
      <c r="FQ133">
        <f t="shared" si="127"/>
        <v>3183871955.459415</v>
      </c>
      <c r="FR133">
        <f t="shared" si="127"/>
        <v>2043561582.2135062</v>
      </c>
      <c r="FS133">
        <f t="shared" si="127"/>
        <v>9054693011.7284946</v>
      </c>
      <c r="FV133">
        <f t="shared" si="127"/>
        <v>32600.5</v>
      </c>
      <c r="FW133">
        <f t="shared" si="127"/>
        <v>40986149128.342308</v>
      </c>
      <c r="FX133">
        <f t="shared" si="127"/>
        <v>18686227171.111607</v>
      </c>
      <c r="FY133">
        <f t="shared" si="127"/>
        <v>6227859359.3823795</v>
      </c>
      <c r="FZ133">
        <f t="shared" si="127"/>
        <v>2882526102.2207098</v>
      </c>
      <c r="GA133">
        <f t="shared" si="127"/>
        <v>21590982245.947853</v>
      </c>
      <c r="GB133">
        <f t="shared" si="127"/>
        <v>1409619784.655612</v>
      </c>
      <c r="GC133">
        <f t="shared" si="127"/>
        <v>2562963353.6481247</v>
      </c>
      <c r="GD133">
        <f t="shared" si="127"/>
        <v>13823303829.548979</v>
      </c>
      <c r="GE133">
        <f t="shared" si="127"/>
        <v>44203756825.551788</v>
      </c>
      <c r="GF133">
        <f t="shared" si="127"/>
        <v>6454933046.1947813</v>
      </c>
      <c r="GG133">
        <f t="shared" si="127"/>
        <v>7346347246.7431545</v>
      </c>
      <c r="GH133">
        <f t="shared" si="127"/>
        <v>1838489468.4433393</v>
      </c>
      <c r="GI133">
        <f t="shared" si="127"/>
        <v>3034730354.2296705</v>
      </c>
      <c r="GJ133">
        <f t="shared" si="127"/>
        <v>4007249584.9692178</v>
      </c>
      <c r="GK133">
        <f t="shared" si="127"/>
        <v>3058568125.2173791</v>
      </c>
      <c r="GL133">
        <f t="shared" si="127"/>
        <v>17749577398.47168</v>
      </c>
      <c r="GN133">
        <f t="shared" si="127"/>
        <v>38500586939.375839</v>
      </c>
      <c r="GO133">
        <f t="shared" ref="GO133:IZ133" si="128">GO28+GO62</f>
        <v>17224423796.396534</v>
      </c>
      <c r="GP133">
        <f t="shared" si="128"/>
        <v>5801477433.7352982</v>
      </c>
      <c r="GQ133">
        <f t="shared" si="128"/>
        <v>2667123661.8928275</v>
      </c>
      <c r="GR133">
        <f t="shared" si="128"/>
        <v>19985811102.032692</v>
      </c>
      <c r="GS133">
        <f t="shared" si="128"/>
        <v>1233782483.6128664</v>
      </c>
      <c r="GT133">
        <f t="shared" si="128"/>
        <v>2321752520.4341102</v>
      </c>
      <c r="GU133">
        <f t="shared" si="128"/>
        <v>12713262778.384789</v>
      </c>
      <c r="GV133">
        <f t="shared" si="128"/>
        <v>39705187871.500694</v>
      </c>
      <c r="GW133">
        <f t="shared" si="128"/>
        <v>5807843617.8781681</v>
      </c>
      <c r="GX133">
        <f t="shared" si="128"/>
        <v>6825808264.8862877</v>
      </c>
      <c r="GY133">
        <f t="shared" si="128"/>
        <v>1644186522.188395</v>
      </c>
      <c r="GZ133">
        <f t="shared" si="128"/>
        <v>2756595604.225441</v>
      </c>
      <c r="HA133">
        <f t="shared" si="128"/>
        <v>3572068576.4468489</v>
      </c>
      <c r="HB133">
        <f t="shared" si="128"/>
        <v>2762523414.8008904</v>
      </c>
      <c r="HC133">
        <f t="shared" si="128"/>
        <v>15966490553.232685</v>
      </c>
      <c r="HE133">
        <f t="shared" si="128"/>
        <v>37848450409.259796</v>
      </c>
      <c r="HF133">
        <f t="shared" si="128"/>
        <v>15761453862.141956</v>
      </c>
      <c r="HG133">
        <f t="shared" si="128"/>
        <v>5561078560.2579117</v>
      </c>
      <c r="HH133">
        <f t="shared" si="128"/>
        <v>2501626476.0513492</v>
      </c>
      <c r="HI133">
        <f t="shared" si="128"/>
        <v>18378034956.485649</v>
      </c>
      <c r="HJ133">
        <f t="shared" si="128"/>
        <v>1056022095.5306344</v>
      </c>
      <c r="HK133">
        <f t="shared" si="128"/>
        <v>2080541687.2200933</v>
      </c>
      <c r="HL133">
        <f t="shared" si="128"/>
        <v>11604332556.052759</v>
      </c>
      <c r="HM133">
        <f t="shared" si="128"/>
        <v>35206618917.449593</v>
      </c>
      <c r="HN133">
        <f t="shared" si="128"/>
        <v>5160754189.5615597</v>
      </c>
      <c r="HO133">
        <f t="shared" si="128"/>
        <v>6677825154.0915184</v>
      </c>
      <c r="HP133">
        <f t="shared" si="128"/>
        <v>1449795675.2498701</v>
      </c>
      <c r="HQ133">
        <f t="shared" si="128"/>
        <v>2478460854.2212119</v>
      </c>
      <c r="HR133">
        <f t="shared" si="128"/>
        <v>3136357100.1737003</v>
      </c>
      <c r="HS133">
        <f t="shared" si="128"/>
        <v>2466550767.4321237</v>
      </c>
      <c r="HT133">
        <f t="shared" si="128"/>
        <v>14183403707.993702</v>
      </c>
      <c r="HV133">
        <f t="shared" si="128"/>
        <v>37451914431.550072</v>
      </c>
      <c r="HW133">
        <f t="shared" si="128"/>
        <v>15160014806.39278</v>
      </c>
      <c r="HX133">
        <f t="shared" si="128"/>
        <v>5541387019.0276604</v>
      </c>
      <c r="HY133">
        <f t="shared" si="128"/>
        <v>2482230225.764658</v>
      </c>
      <c r="HZ133">
        <f t="shared" si="128"/>
        <v>18007907136.330624</v>
      </c>
      <c r="IA133">
        <f t="shared" si="128"/>
        <v>875592241.4295423</v>
      </c>
      <c r="IB133">
        <f t="shared" si="128"/>
        <v>1866187296.7998991</v>
      </c>
      <c r="IC133">
        <f t="shared" si="128"/>
        <v>11338874213.185997</v>
      </c>
      <c r="ID133">
        <f t="shared" si="128"/>
        <v>33633664760.088776</v>
      </c>
      <c r="IE133">
        <f t="shared" si="128"/>
        <v>4721236468.9802628</v>
      </c>
      <c r="IF133">
        <f t="shared" si="128"/>
        <v>6621978767.6023817</v>
      </c>
      <c r="IG133">
        <f t="shared" si="128"/>
        <v>1250434322.0009332</v>
      </c>
      <c r="IH133">
        <f t="shared" si="128"/>
        <v>2264133959.3832259</v>
      </c>
      <c r="II133">
        <f t="shared" si="128"/>
        <v>3000614617.8501563</v>
      </c>
      <c r="IJ133">
        <f t="shared" si="128"/>
        <v>2320412427.1333141</v>
      </c>
      <c r="IK133">
        <f t="shared" si="128"/>
        <v>12746002657.41832</v>
      </c>
      <c r="IM133">
        <f t="shared" si="128"/>
        <v>37200570686.143158</v>
      </c>
      <c r="IN133">
        <f t="shared" si="128"/>
        <v>15078041353.062006</v>
      </c>
      <c r="IO133">
        <f t="shared" si="128"/>
        <v>5522666234.088521</v>
      </c>
      <c r="IP133">
        <f t="shared" si="128"/>
        <v>2470682907.3816075</v>
      </c>
      <c r="IQ133">
        <f t="shared" si="128"/>
        <v>17886751629.488689</v>
      </c>
      <c r="IR133">
        <f t="shared" si="128"/>
        <v>781014529.17128181</v>
      </c>
      <c r="IS133">
        <f t="shared" si="128"/>
        <v>1860650048.7166214</v>
      </c>
      <c r="IT133">
        <f t="shared" si="128"/>
        <v>11285135102.536186</v>
      </c>
      <c r="IU133">
        <f t="shared" si="128"/>
        <v>33312567037.206268</v>
      </c>
      <c r="IV133">
        <f t="shared" si="128"/>
        <v>4668188697.450222</v>
      </c>
      <c r="IW133">
        <f t="shared" si="128"/>
        <v>6590808142.9948015</v>
      </c>
      <c r="IX133">
        <f t="shared" si="128"/>
        <v>1208470968.6535032</v>
      </c>
      <c r="IY133">
        <f t="shared" si="128"/>
        <v>2242454765.4684167</v>
      </c>
      <c r="IZ133">
        <f t="shared" si="128"/>
        <v>2960683161.771327</v>
      </c>
      <c r="JA133">
        <f t="shared" ref="JA133" si="129">JA28+JA62</f>
        <v>2282972328.569241</v>
      </c>
      <c r="JB133">
        <f t="shared" si="4"/>
        <v>12631461087.597109</v>
      </c>
    </row>
    <row r="134" spans="1:262" x14ac:dyDescent="0.25">
      <c r="D134">
        <v>2046</v>
      </c>
      <c r="E134">
        <f t="shared" ref="E134:BP134" si="130">E29+E63</f>
        <v>30387278816.502312</v>
      </c>
      <c r="F134">
        <f t="shared" si="130"/>
        <v>19899059627.616989</v>
      </c>
      <c r="G134">
        <f t="shared" si="130"/>
        <v>5524468712.5846605</v>
      </c>
      <c r="H134">
        <f t="shared" si="130"/>
        <v>2834438736.0986066</v>
      </c>
      <c r="I134">
        <f t="shared" si="130"/>
        <v>23859130251.96146</v>
      </c>
      <c r="J134">
        <f t="shared" si="130"/>
        <v>1859775748.6584864</v>
      </c>
      <c r="K134">
        <f t="shared" si="130"/>
        <v>2415414162.3651171</v>
      </c>
      <c r="L134">
        <f t="shared" si="130"/>
        <v>7816803937.582675</v>
      </c>
      <c r="M134">
        <f t="shared" si="130"/>
        <v>46208190646.025215</v>
      </c>
      <c r="N134">
        <f t="shared" si="130"/>
        <v>7140716407.4101973</v>
      </c>
      <c r="O134">
        <f t="shared" si="130"/>
        <v>7412442300.3091049</v>
      </c>
      <c r="P134">
        <f t="shared" si="130"/>
        <v>1127023012.7991149</v>
      </c>
      <c r="Q134">
        <f t="shared" si="130"/>
        <v>4043153300.4855571</v>
      </c>
      <c r="R134">
        <f t="shared" si="130"/>
        <v>3561273539.0870814</v>
      </c>
      <c r="S134">
        <f t="shared" si="130"/>
        <v>3186042659.8163381</v>
      </c>
      <c r="T134">
        <f t="shared" si="130"/>
        <v>14078206921.845476</v>
      </c>
      <c r="V134">
        <f t="shared" si="130"/>
        <v>29433200000.88097</v>
      </c>
      <c r="W134">
        <f t="shared" si="130"/>
        <v>17033816007.27297</v>
      </c>
      <c r="X134">
        <f t="shared" si="130"/>
        <v>4849648503.5591583</v>
      </c>
      <c r="Y134">
        <f t="shared" si="130"/>
        <v>2434240383.5325265</v>
      </c>
      <c r="Z134">
        <f t="shared" si="130"/>
        <v>21607246629.813065</v>
      </c>
      <c r="AA134">
        <f t="shared" si="130"/>
        <v>1560160456.9880881</v>
      </c>
      <c r="AB134">
        <f t="shared" si="130"/>
        <v>2081547166.3603389</v>
      </c>
      <c r="AC134">
        <f t="shared" si="130"/>
        <v>6731806257.0499392</v>
      </c>
      <c r="AD134">
        <f t="shared" si="130"/>
        <v>39604937489.599945</v>
      </c>
      <c r="AE134">
        <f t="shared" si="130"/>
        <v>6062053934.2426739</v>
      </c>
      <c r="AF134">
        <f t="shared" si="130"/>
        <v>6307406446.8857603</v>
      </c>
      <c r="AG134">
        <f t="shared" si="130"/>
        <v>970065095.81283164</v>
      </c>
      <c r="AH134">
        <f t="shared" si="130"/>
        <v>3420332908.8466845</v>
      </c>
      <c r="AI134">
        <f t="shared" si="130"/>
        <v>3071613288.3806782</v>
      </c>
      <c r="AJ134">
        <f t="shared" si="130"/>
        <v>2684879840.2422404</v>
      </c>
      <c r="AK134">
        <f t="shared" si="130"/>
        <v>12084755849.184376</v>
      </c>
      <c r="AM134">
        <f t="shared" si="130"/>
        <v>28907250503.517872</v>
      </c>
      <c r="AN134">
        <f t="shared" si="130"/>
        <v>14171688915.119793</v>
      </c>
      <c r="AO134">
        <f t="shared" si="130"/>
        <v>4189822382.115623</v>
      </c>
      <c r="AP134">
        <f t="shared" si="130"/>
        <v>2035819698.5273368</v>
      </c>
      <c r="AQ134">
        <f t="shared" si="130"/>
        <v>20202644978.523941</v>
      </c>
      <c r="AR134">
        <f t="shared" si="130"/>
        <v>1260545165.3176897</v>
      </c>
      <c r="AS134">
        <f t="shared" si="130"/>
        <v>1741973995.3623123</v>
      </c>
      <c r="AT134">
        <f t="shared" si="130"/>
        <v>5648045057.9459562</v>
      </c>
      <c r="AU134">
        <f t="shared" si="130"/>
        <v>33187748447.176224</v>
      </c>
      <c r="AV134">
        <f t="shared" si="130"/>
        <v>4983391461.0751448</v>
      </c>
      <c r="AW134">
        <f t="shared" si="130"/>
        <v>5202370593.462409</v>
      </c>
      <c r="AX134">
        <f t="shared" si="130"/>
        <v>813354379.12099767</v>
      </c>
      <c r="AY134">
        <f t="shared" si="130"/>
        <v>2797512517.2078123</v>
      </c>
      <c r="AZ134">
        <f t="shared" si="130"/>
        <v>2581953037.6742635</v>
      </c>
      <c r="BA134">
        <f t="shared" si="130"/>
        <v>2183717020.6681399</v>
      </c>
      <c r="BB134">
        <f t="shared" si="130"/>
        <v>10091438619.085546</v>
      </c>
      <c r="BD134">
        <f t="shared" si="130"/>
        <v>28518247454.012333</v>
      </c>
      <c r="BE134">
        <f t="shared" si="130"/>
        <v>12378365566.628201</v>
      </c>
      <c r="BF134">
        <f t="shared" si="130"/>
        <v>3965384607.5833435</v>
      </c>
      <c r="BG134">
        <f t="shared" si="130"/>
        <v>1950670204.0492902</v>
      </c>
      <c r="BH134">
        <f t="shared" si="130"/>
        <v>19459130756.657169</v>
      </c>
      <c r="BI134">
        <f t="shared" si="130"/>
        <v>960943336.36768293</v>
      </c>
      <c r="BJ134">
        <f t="shared" si="130"/>
        <v>1481434126.1147263</v>
      </c>
      <c r="BK134">
        <f t="shared" si="130"/>
        <v>4918626545.7398815</v>
      </c>
      <c r="BL134">
        <f t="shared" si="130"/>
        <v>29253398955.978901</v>
      </c>
      <c r="BM134">
        <f t="shared" si="130"/>
        <v>3907483423.5040779</v>
      </c>
      <c r="BN134">
        <f t="shared" si="130"/>
        <v>4526372558.7890434</v>
      </c>
      <c r="BO134">
        <f t="shared" si="130"/>
        <v>713966385.84495628</v>
      </c>
      <c r="BP134">
        <f t="shared" si="130"/>
        <v>2407871031.4577489</v>
      </c>
      <c r="BQ134">
        <f t="shared" ref="BQ134:EB134" si="131">BQ29+BQ63</f>
        <v>2190383916.4029756</v>
      </c>
      <c r="BR134">
        <f t="shared" si="131"/>
        <v>1683079776.4775372</v>
      </c>
      <c r="BS134">
        <f t="shared" si="131"/>
        <v>8917141131.4255905</v>
      </c>
      <c r="BU134">
        <f t="shared" si="131"/>
        <v>28218471306.903587</v>
      </c>
      <c r="BV134">
        <f t="shared" si="131"/>
        <v>12155512587.614874</v>
      </c>
      <c r="BW134">
        <f t="shared" si="131"/>
        <v>3947578162.8411269</v>
      </c>
      <c r="BX134">
        <f t="shared" si="131"/>
        <v>1926683027.4611514</v>
      </c>
      <c r="BY134">
        <f t="shared" si="131"/>
        <v>19136856703.07489</v>
      </c>
      <c r="BZ134">
        <f t="shared" si="131"/>
        <v>835333796.54206967</v>
      </c>
      <c r="CA134">
        <f t="shared" si="131"/>
        <v>1471950232.6444306</v>
      </c>
      <c r="CB134">
        <f t="shared" si="131"/>
        <v>4817180318.2938633</v>
      </c>
      <c r="CC134">
        <f t="shared" si="131"/>
        <v>28312776398.206329</v>
      </c>
      <c r="CD134">
        <f t="shared" si="131"/>
        <v>3736723539.420722</v>
      </c>
      <c r="CE134">
        <f t="shared" si="131"/>
        <v>4298559161.0100574</v>
      </c>
      <c r="CF134">
        <f t="shared" si="131"/>
        <v>698568881.14055872</v>
      </c>
      <c r="CG134">
        <f t="shared" si="131"/>
        <v>2282581478.0731668</v>
      </c>
      <c r="CH134">
        <f t="shared" si="131"/>
        <v>2029753086.9575028</v>
      </c>
      <c r="CI134">
        <f t="shared" si="131"/>
        <v>1548609088.6004114</v>
      </c>
      <c r="CJ134">
        <f t="shared" si="131"/>
        <v>8441182473.3580666</v>
      </c>
      <c r="CM134">
        <f t="shared" si="131"/>
        <v>34647.5</v>
      </c>
      <c r="CN134">
        <f t="shared" si="131"/>
        <v>47653284836.976311</v>
      </c>
      <c r="CO134">
        <f t="shared" si="131"/>
        <v>18528804782.931854</v>
      </c>
      <c r="CP134">
        <f t="shared" si="131"/>
        <v>5375899680.7550411</v>
      </c>
      <c r="CQ134">
        <f t="shared" si="131"/>
        <v>2881305475.6584101</v>
      </c>
      <c r="CR134">
        <f t="shared" si="131"/>
        <v>27434979758.443409</v>
      </c>
      <c r="CS134">
        <f t="shared" si="131"/>
        <v>2264855417.4655604</v>
      </c>
      <c r="CT134">
        <f t="shared" si="131"/>
        <v>2437348464.0567551</v>
      </c>
      <c r="CU134">
        <f t="shared" si="131"/>
        <v>9590446918.3183193</v>
      </c>
      <c r="CV134">
        <f t="shared" si="131"/>
        <v>45363881713.078468</v>
      </c>
      <c r="CW134">
        <f t="shared" si="131"/>
        <v>7009157222.2132416</v>
      </c>
      <c r="CX134">
        <f t="shared" si="131"/>
        <v>10826898060.442535</v>
      </c>
      <c r="CY134">
        <f t="shared" si="131"/>
        <v>1474426555.1756771</v>
      </c>
      <c r="CZ134">
        <f t="shared" si="131"/>
        <v>4166372243.1552882</v>
      </c>
      <c r="DA134">
        <f t="shared" si="131"/>
        <v>3856108719.9004006</v>
      </c>
      <c r="DB134">
        <f t="shared" si="131"/>
        <v>3403362954.3887939</v>
      </c>
      <c r="DC134">
        <f t="shared" si="131"/>
        <v>13638037544.251688</v>
      </c>
      <c r="DE134">
        <f t="shared" si="131"/>
        <v>41961693790.501991</v>
      </c>
      <c r="DF134">
        <f t="shared" si="131"/>
        <v>16166502387.331026</v>
      </c>
      <c r="DG134">
        <f t="shared" si="131"/>
        <v>4945953075.5897865</v>
      </c>
      <c r="DH134">
        <f t="shared" si="131"/>
        <v>2477496438.09484</v>
      </c>
      <c r="DI134">
        <f t="shared" si="131"/>
        <v>24317979962.323544</v>
      </c>
      <c r="DJ134">
        <f t="shared" si="131"/>
        <v>1898575290.532058</v>
      </c>
      <c r="DK134">
        <f t="shared" si="131"/>
        <v>2158719823.6167197</v>
      </c>
      <c r="DL134">
        <f t="shared" si="131"/>
        <v>8269378229.5811882</v>
      </c>
      <c r="DM134">
        <f t="shared" si="131"/>
        <v>39510777391.535782</v>
      </c>
      <c r="DN134">
        <f t="shared" si="131"/>
        <v>5957712139.9208775</v>
      </c>
      <c r="DO134">
        <f t="shared" si="131"/>
        <v>9302895149.1736145</v>
      </c>
      <c r="DP134">
        <f t="shared" si="131"/>
        <v>1267966780.0805721</v>
      </c>
      <c r="DQ134">
        <f t="shared" si="131"/>
        <v>3561824246.0449448</v>
      </c>
      <c r="DR134">
        <f t="shared" si="131"/>
        <v>3517257019.3167248</v>
      </c>
      <c r="DS134">
        <f t="shared" si="131"/>
        <v>2899191095.8247361</v>
      </c>
      <c r="DT134">
        <f t="shared" si="131"/>
        <v>11839718004.559357</v>
      </c>
      <c r="DV134">
        <f t="shared" si="131"/>
        <v>36480577292.831932</v>
      </c>
      <c r="DW134">
        <f t="shared" si="131"/>
        <v>14222417818.980839</v>
      </c>
      <c r="DX134">
        <f t="shared" si="131"/>
        <v>4821956999.9768257</v>
      </c>
      <c r="DY134">
        <f t="shared" si="131"/>
        <v>2124163492.542505</v>
      </c>
      <c r="DZ134">
        <f t="shared" si="131"/>
        <v>21403714726.894318</v>
      </c>
      <c r="EA134">
        <f t="shared" si="131"/>
        <v>1532574317.4012594</v>
      </c>
      <c r="EB134">
        <f t="shared" si="131"/>
        <v>1884424467.5483243</v>
      </c>
      <c r="EC134">
        <f t="shared" ref="EC134:GN134" si="132">EC29+EC63</f>
        <v>6948309540.8440647</v>
      </c>
      <c r="ED134">
        <f t="shared" si="132"/>
        <v>33657673069.993073</v>
      </c>
      <c r="EE134">
        <f t="shared" si="132"/>
        <v>4906267057.6285143</v>
      </c>
      <c r="EF134">
        <f t="shared" si="132"/>
        <v>8003458871.0589914</v>
      </c>
      <c r="EG134">
        <f t="shared" si="132"/>
        <v>1061688274.7861885</v>
      </c>
      <c r="EH134">
        <f t="shared" si="132"/>
        <v>2959056391.2105803</v>
      </c>
      <c r="EI134">
        <f t="shared" si="132"/>
        <v>3323604750.4438038</v>
      </c>
      <c r="EJ134">
        <f t="shared" si="132"/>
        <v>2398636316.6517248</v>
      </c>
      <c r="EK134">
        <f t="shared" si="132"/>
        <v>10235310326.055519</v>
      </c>
      <c r="EM134">
        <f t="shared" si="132"/>
        <v>35671023836.570183</v>
      </c>
      <c r="EN134">
        <f t="shared" si="132"/>
        <v>14128586270.204407</v>
      </c>
      <c r="EO134">
        <f t="shared" si="132"/>
        <v>4780316857.4459362</v>
      </c>
      <c r="EP134">
        <f t="shared" si="132"/>
        <v>2016033443.276104</v>
      </c>
      <c r="EQ134">
        <f t="shared" si="132"/>
        <v>20453167578.447998</v>
      </c>
      <c r="ER134">
        <f t="shared" si="132"/>
        <v>1182343067.0179524</v>
      </c>
      <c r="ES134">
        <f t="shared" si="132"/>
        <v>1771466657.5863476</v>
      </c>
      <c r="ET134">
        <f t="shared" si="132"/>
        <v>6235503259.9449139</v>
      </c>
      <c r="EU134">
        <f t="shared" si="132"/>
        <v>30477648247.506077</v>
      </c>
      <c r="EV134">
        <f t="shared" si="132"/>
        <v>4027590892.3838329</v>
      </c>
      <c r="EW134">
        <f t="shared" si="132"/>
        <v>7426662065.0591679</v>
      </c>
      <c r="EX134">
        <f t="shared" si="132"/>
        <v>887704681.30467725</v>
      </c>
      <c r="EY134">
        <f t="shared" si="132"/>
        <v>2650096422.6530194</v>
      </c>
      <c r="EZ134">
        <f t="shared" si="132"/>
        <v>3237806443.5502768</v>
      </c>
      <c r="FA134">
        <f t="shared" si="132"/>
        <v>2142843867.9453788</v>
      </c>
      <c r="FB134">
        <f t="shared" si="132"/>
        <v>9505355764.3625927</v>
      </c>
      <c r="FD134">
        <f t="shared" si="132"/>
        <v>35473424151.652107</v>
      </c>
      <c r="FE134">
        <f t="shared" si="132"/>
        <v>14078737747.930721</v>
      </c>
      <c r="FF134">
        <f t="shared" si="132"/>
        <v>4750297393.5545254</v>
      </c>
      <c r="FG134">
        <f t="shared" si="132"/>
        <v>1989301398.0583401</v>
      </c>
      <c r="FH134">
        <f t="shared" si="132"/>
        <v>20140426976.669083</v>
      </c>
      <c r="FI134">
        <f t="shared" si="132"/>
        <v>1064226091.9000566</v>
      </c>
      <c r="FJ134">
        <f t="shared" si="132"/>
        <v>1760889898.7846324</v>
      </c>
      <c r="FK134">
        <f t="shared" si="132"/>
        <v>6156456261.650526</v>
      </c>
      <c r="FL134">
        <f t="shared" si="132"/>
        <v>29624158429.41703</v>
      </c>
      <c r="FM134">
        <f t="shared" si="132"/>
        <v>3962133543.6279898</v>
      </c>
      <c r="FN134">
        <f t="shared" si="132"/>
        <v>7181002383.7321119</v>
      </c>
      <c r="FO134">
        <f t="shared" si="132"/>
        <v>877866735.43403578</v>
      </c>
      <c r="FP134">
        <f t="shared" si="132"/>
        <v>2622154646.3875208</v>
      </c>
      <c r="FQ134">
        <f t="shared" si="132"/>
        <v>3190018809.719985</v>
      </c>
      <c r="FR134">
        <f t="shared" si="132"/>
        <v>2065947480.9399509</v>
      </c>
      <c r="FS134">
        <f t="shared" si="132"/>
        <v>9117723820.3772316</v>
      </c>
      <c r="FV134">
        <f t="shared" si="132"/>
        <v>34647.5</v>
      </c>
      <c r="FW134">
        <f t="shared" si="132"/>
        <v>40394115686.321426</v>
      </c>
      <c r="FX134">
        <f t="shared" si="132"/>
        <v>18378573978.498405</v>
      </c>
      <c r="FY134">
        <f t="shared" si="132"/>
        <v>6041977111.7356701</v>
      </c>
      <c r="FZ134">
        <f t="shared" si="132"/>
        <v>2964182650.97263</v>
      </c>
      <c r="GA134">
        <f t="shared" si="132"/>
        <v>22830892026.386757</v>
      </c>
      <c r="GB134">
        <f t="shared" si="132"/>
        <v>1576570485.3206363</v>
      </c>
      <c r="GC134">
        <f t="shared" si="132"/>
        <v>2594141908.6806684</v>
      </c>
      <c r="GD134">
        <f t="shared" si="132"/>
        <v>13891731517.465998</v>
      </c>
      <c r="GE134">
        <f t="shared" si="132"/>
        <v>44880604412.36512</v>
      </c>
      <c r="GF134">
        <f t="shared" si="132"/>
        <v>6798870188.6354437</v>
      </c>
      <c r="GG134">
        <f t="shared" si="132"/>
        <v>7443542918.8868484</v>
      </c>
      <c r="GH134">
        <f t="shared" si="132"/>
        <v>1900693200.5684533</v>
      </c>
      <c r="GI134">
        <f t="shared" si="132"/>
        <v>3120293536.7794151</v>
      </c>
      <c r="GJ134">
        <f t="shared" si="132"/>
        <v>4048823088.1907282</v>
      </c>
      <c r="GK134">
        <f t="shared" si="132"/>
        <v>3067013874.9047747</v>
      </c>
      <c r="GL134">
        <f t="shared" si="132"/>
        <v>18473694897.172462</v>
      </c>
      <c r="GN134">
        <f t="shared" si="132"/>
        <v>37758613457.458374</v>
      </c>
      <c r="GO134">
        <f t="shared" ref="GO134:IZ134" si="133">GO29+GO63</f>
        <v>16906068223.175819</v>
      </c>
      <c r="GP134">
        <f t="shared" si="133"/>
        <v>5606604907.0420122</v>
      </c>
      <c r="GQ134">
        <f t="shared" si="133"/>
        <v>2732749197.011704</v>
      </c>
      <c r="GR134">
        <f t="shared" si="133"/>
        <v>21016653750.425797</v>
      </c>
      <c r="GS134">
        <f t="shared" si="133"/>
        <v>1373389970.1381154</v>
      </c>
      <c r="GT134">
        <f t="shared" si="133"/>
        <v>2344265261.9517508</v>
      </c>
      <c r="GU134">
        <f t="shared" si="133"/>
        <v>12757149770.889462</v>
      </c>
      <c r="GV134">
        <f t="shared" si="133"/>
        <v>40213742629.671165</v>
      </c>
      <c r="GW134">
        <f t="shared" si="133"/>
        <v>6093482510.0143871</v>
      </c>
      <c r="GX134">
        <f t="shared" si="133"/>
        <v>6875680954.9640179</v>
      </c>
      <c r="GY134">
        <f t="shared" si="133"/>
        <v>1695128183.65834</v>
      </c>
      <c r="GZ134">
        <f t="shared" si="133"/>
        <v>2827366654.3620214</v>
      </c>
      <c r="HA134">
        <f t="shared" si="133"/>
        <v>3604734316.095449</v>
      </c>
      <c r="HB134">
        <f t="shared" si="133"/>
        <v>2767181382.3122454</v>
      </c>
      <c r="HC134">
        <f t="shared" si="133"/>
        <v>16566924556.664865</v>
      </c>
      <c r="HE134">
        <f t="shared" si="133"/>
        <v>37047793678.878441</v>
      </c>
      <c r="HF134">
        <f t="shared" si="133"/>
        <v>15432395796.330538</v>
      </c>
      <c r="HG134">
        <f t="shared" si="133"/>
        <v>5298473941.9099131</v>
      </c>
      <c r="HH134">
        <f t="shared" si="133"/>
        <v>2520795494.3176155</v>
      </c>
      <c r="HI134">
        <f t="shared" si="133"/>
        <v>19199786843.815392</v>
      </c>
      <c r="HJ134">
        <f t="shared" si="133"/>
        <v>1168285738.0443096</v>
      </c>
      <c r="HK134">
        <f t="shared" si="133"/>
        <v>2094388615.2228298</v>
      </c>
      <c r="HL134">
        <f t="shared" si="133"/>
        <v>11623675990.686144</v>
      </c>
      <c r="HM134">
        <f t="shared" si="133"/>
        <v>35546880846.977196</v>
      </c>
      <c r="HN134">
        <f t="shared" si="133"/>
        <v>5388094831.3933382</v>
      </c>
      <c r="HO134">
        <f t="shared" si="133"/>
        <v>6708120273.3136187</v>
      </c>
      <c r="HP134">
        <f t="shared" si="133"/>
        <v>1489475239.1483409</v>
      </c>
      <c r="HQ134">
        <f t="shared" si="133"/>
        <v>2534439771.9446273</v>
      </c>
      <c r="HR134">
        <f t="shared" si="133"/>
        <v>3160114506.8052225</v>
      </c>
      <c r="HS134">
        <f t="shared" si="133"/>
        <v>2467420856.1809659</v>
      </c>
      <c r="HT134">
        <f t="shared" si="133"/>
        <v>14660154216.157282</v>
      </c>
      <c r="HV134">
        <f t="shared" si="133"/>
        <v>36651822456.599396</v>
      </c>
      <c r="HW134">
        <f t="shared" si="133"/>
        <v>14810642180.035286</v>
      </c>
      <c r="HX134">
        <f t="shared" si="133"/>
        <v>5278849564.7684259</v>
      </c>
      <c r="HY134">
        <f t="shared" si="133"/>
        <v>2501431591.7640829</v>
      </c>
      <c r="HZ134">
        <f t="shared" si="133"/>
        <v>18427493305.023773</v>
      </c>
      <c r="IA134">
        <f t="shared" si="133"/>
        <v>960509328.64269114</v>
      </c>
      <c r="IB134">
        <f t="shared" si="133"/>
        <v>1863619155.8690815</v>
      </c>
      <c r="IC134">
        <f t="shared" si="133"/>
        <v>11325279956.497112</v>
      </c>
      <c r="ID134">
        <f t="shared" si="133"/>
        <v>33668108809.817001</v>
      </c>
      <c r="IE134">
        <f t="shared" si="133"/>
        <v>4839357269.0219374</v>
      </c>
      <c r="IF134">
        <f t="shared" si="133"/>
        <v>6652377209.1678782</v>
      </c>
      <c r="IG134">
        <f t="shared" si="133"/>
        <v>1278848463.3980789</v>
      </c>
      <c r="IH134">
        <f t="shared" si="133"/>
        <v>2296141569.9974604</v>
      </c>
      <c r="II134">
        <f t="shared" si="133"/>
        <v>3016433485.3919387</v>
      </c>
      <c r="IJ134">
        <f t="shared" si="133"/>
        <v>2319658746.1117034</v>
      </c>
      <c r="IK134">
        <f t="shared" si="133"/>
        <v>13007327154.81492</v>
      </c>
      <c r="IM134">
        <f t="shared" si="133"/>
        <v>36400958795.72345</v>
      </c>
      <c r="IN134">
        <f t="shared" si="133"/>
        <v>14728678674.881376</v>
      </c>
      <c r="IO134">
        <f t="shared" si="133"/>
        <v>5260194102.4895105</v>
      </c>
      <c r="IP134">
        <f t="shared" si="133"/>
        <v>2489910367.5796928</v>
      </c>
      <c r="IQ134">
        <f t="shared" si="133"/>
        <v>18306536792.202145</v>
      </c>
      <c r="IR134">
        <f t="shared" si="133"/>
        <v>840502036.44870377</v>
      </c>
      <c r="IS134">
        <f t="shared" si="133"/>
        <v>1858098464.1245387</v>
      </c>
      <c r="IT134">
        <f t="shared" si="133"/>
        <v>11271669179.513472</v>
      </c>
      <c r="IU134">
        <f t="shared" si="133"/>
        <v>33347469631.529823</v>
      </c>
      <c r="IV134">
        <f t="shared" si="133"/>
        <v>4786378065.1165247</v>
      </c>
      <c r="IW134">
        <f t="shared" si="133"/>
        <v>6621289265.4335117</v>
      </c>
      <c r="IX134">
        <f t="shared" si="133"/>
        <v>1228389553.4176607</v>
      </c>
      <c r="IY134">
        <f t="shared" si="133"/>
        <v>2274486401.6135616</v>
      </c>
      <c r="IZ134">
        <f t="shared" si="133"/>
        <v>2976550848.7195292</v>
      </c>
      <c r="JA134">
        <f t="shared" ref="JA134" si="134">JA29+JA63</f>
        <v>2282252155.6945653</v>
      </c>
      <c r="JB134">
        <f t="shared" si="4"/>
        <v>12892944212.71648</v>
      </c>
    </row>
    <row r="135" spans="1:262" x14ac:dyDescent="0.25">
      <c r="D135">
        <v>2047</v>
      </c>
      <c r="E135">
        <f t="shared" ref="E135:BP135" si="135">E30+E64</f>
        <v>29430729834.469795</v>
      </c>
      <c r="F135">
        <f t="shared" si="135"/>
        <v>19939815372.116711</v>
      </c>
      <c r="G135">
        <f t="shared" si="135"/>
        <v>5463423711.377717</v>
      </c>
      <c r="H135">
        <f t="shared" si="135"/>
        <v>2898153493.7900763</v>
      </c>
      <c r="I135">
        <f t="shared" si="135"/>
        <v>24517947685.295166</v>
      </c>
      <c r="J135">
        <f t="shared" si="135"/>
        <v>2006359511.7862167</v>
      </c>
      <c r="K135">
        <f t="shared" si="135"/>
        <v>2697188057.0053492</v>
      </c>
      <c r="L135">
        <f t="shared" si="135"/>
        <v>8131033517.8855171</v>
      </c>
      <c r="M135">
        <f t="shared" si="135"/>
        <v>46158161328.425865</v>
      </c>
      <c r="N135">
        <f t="shared" si="135"/>
        <v>7725724063.1039715</v>
      </c>
      <c r="O135">
        <f t="shared" si="135"/>
        <v>7876954591.321249</v>
      </c>
      <c r="P135">
        <f t="shared" si="135"/>
        <v>1233109858.7732925</v>
      </c>
      <c r="Q135">
        <f t="shared" si="135"/>
        <v>4084820911.865344</v>
      </c>
      <c r="R135">
        <f t="shared" si="135"/>
        <v>3666296157.3725009</v>
      </c>
      <c r="S135">
        <f t="shared" si="135"/>
        <v>3327549405.5398402</v>
      </c>
      <c r="T135">
        <f t="shared" si="135"/>
        <v>14343949809.772863</v>
      </c>
      <c r="V135">
        <f t="shared" si="135"/>
        <v>28227820116.524269</v>
      </c>
      <c r="W135">
        <f t="shared" si="135"/>
        <v>16947863505.01326</v>
      </c>
      <c r="X135">
        <f t="shared" si="135"/>
        <v>4762920623.4333267</v>
      </c>
      <c r="Y135">
        <f t="shared" si="135"/>
        <v>2470222289.5782194</v>
      </c>
      <c r="Z135">
        <f t="shared" si="135"/>
        <v>21634275213.019707</v>
      </c>
      <c r="AA135">
        <f t="shared" si="135"/>
        <v>1668397897.6450388</v>
      </c>
      <c r="AB135">
        <f t="shared" si="135"/>
        <v>2303214221.922472</v>
      </c>
      <c r="AC135">
        <f t="shared" si="135"/>
        <v>6950659699.6623383</v>
      </c>
      <c r="AD135">
        <f t="shared" si="135"/>
        <v>39416990426.695351</v>
      </c>
      <c r="AE135">
        <f t="shared" si="135"/>
        <v>6500302034.9987679</v>
      </c>
      <c r="AF135">
        <f t="shared" si="135"/>
        <v>6647282237.3481426</v>
      </c>
      <c r="AG135">
        <f t="shared" si="135"/>
        <v>1050243247.0399477</v>
      </c>
      <c r="AH135">
        <f t="shared" si="135"/>
        <v>3428761842.8130832</v>
      </c>
      <c r="AI135">
        <f t="shared" si="135"/>
        <v>3141021839.2853041</v>
      </c>
      <c r="AJ135">
        <f t="shared" si="135"/>
        <v>2781796358.7497945</v>
      </c>
      <c r="AK135">
        <f t="shared" si="135"/>
        <v>12225258206.537901</v>
      </c>
      <c r="AM135">
        <f t="shared" si="135"/>
        <v>27717488834.458691</v>
      </c>
      <c r="AN135">
        <f t="shared" si="135"/>
        <v>14049346548.426853</v>
      </c>
      <c r="AO135">
        <f t="shared" si="135"/>
        <v>4063914654.177814</v>
      </c>
      <c r="AP135">
        <f t="shared" si="135"/>
        <v>2044065077.6111417</v>
      </c>
      <c r="AQ135">
        <f t="shared" si="135"/>
        <v>20230060663.796272</v>
      </c>
      <c r="AR135">
        <f t="shared" si="135"/>
        <v>1330436283.503861</v>
      </c>
      <c r="AS135">
        <f t="shared" si="135"/>
        <v>1903530831.3676038</v>
      </c>
      <c r="AT135">
        <f t="shared" si="135"/>
        <v>5771519586.9838991</v>
      </c>
      <c r="AU135">
        <f t="shared" si="135"/>
        <v>33000464891.223518</v>
      </c>
      <c r="AV135">
        <f t="shared" si="135"/>
        <v>5274880006.8935547</v>
      </c>
      <c r="AW135">
        <f t="shared" si="135"/>
        <v>5417609883.3750334</v>
      </c>
      <c r="AX135">
        <f t="shared" si="135"/>
        <v>867623402.83005917</v>
      </c>
      <c r="AY135">
        <f t="shared" si="135"/>
        <v>2775558879.0891566</v>
      </c>
      <c r="AZ135">
        <f t="shared" si="135"/>
        <v>2615747521.1980958</v>
      </c>
      <c r="BA135">
        <f t="shared" si="135"/>
        <v>2236043311.9597459</v>
      </c>
      <c r="BB135">
        <f t="shared" si="135"/>
        <v>10106700348.705795</v>
      </c>
      <c r="BD135">
        <f t="shared" si="135"/>
        <v>27343903946.729847</v>
      </c>
      <c r="BE135">
        <f t="shared" si="135"/>
        <v>12255025714.694817</v>
      </c>
      <c r="BF135">
        <f t="shared" si="135"/>
        <v>3839545728.8494401</v>
      </c>
      <c r="BG135">
        <f t="shared" si="135"/>
        <v>1952654826.4594555</v>
      </c>
      <c r="BH135">
        <f t="shared" si="135"/>
        <v>19486864788.989414</v>
      </c>
      <c r="BI135">
        <f t="shared" si="135"/>
        <v>992488109.13715887</v>
      </c>
      <c r="BJ135">
        <f t="shared" si="135"/>
        <v>1536773349.2080908</v>
      </c>
      <c r="BK135">
        <f t="shared" si="135"/>
        <v>4988225609.8281155</v>
      </c>
      <c r="BL135">
        <f t="shared" si="135"/>
        <v>29066696391.824509</v>
      </c>
      <c r="BM135">
        <f t="shared" si="135"/>
        <v>4052207892.5973454</v>
      </c>
      <c r="BN135">
        <f t="shared" si="135"/>
        <v>4616913514.9538755</v>
      </c>
      <c r="BO135">
        <f t="shared" si="135"/>
        <v>708987279.52082109</v>
      </c>
      <c r="BP135">
        <f t="shared" si="135"/>
        <v>2385954492.4370556</v>
      </c>
      <c r="BQ135">
        <f t="shared" ref="BQ135:EB135" si="136">BQ30+BQ64</f>
        <v>2221389403.1348066</v>
      </c>
      <c r="BR135">
        <f t="shared" si="136"/>
        <v>1705617811.2782309</v>
      </c>
      <c r="BS135">
        <f t="shared" si="136"/>
        <v>8927322040.5742416</v>
      </c>
      <c r="BU135">
        <f t="shared" si="136"/>
        <v>27059383411.055046</v>
      </c>
      <c r="BV135">
        <f t="shared" si="136"/>
        <v>12032306659.599518</v>
      </c>
      <c r="BW135">
        <f t="shared" si="136"/>
        <v>3821781272.0196152</v>
      </c>
      <c r="BX135">
        <f t="shared" si="136"/>
        <v>1928685820.6487088</v>
      </c>
      <c r="BY135">
        <f t="shared" si="136"/>
        <v>19164843120.772762</v>
      </c>
      <c r="BZ135">
        <f t="shared" si="136"/>
        <v>856773410.15540695</v>
      </c>
      <c r="CA135">
        <f t="shared" si="136"/>
        <v>1527304010.3168116</v>
      </c>
      <c r="CB135">
        <f t="shared" si="136"/>
        <v>4886835497.4127331</v>
      </c>
      <c r="CC135">
        <f t="shared" si="136"/>
        <v>28126431554.167686</v>
      </c>
      <c r="CD135">
        <f t="shared" si="136"/>
        <v>3820332028.7587833</v>
      </c>
      <c r="CE135">
        <f t="shared" si="136"/>
        <v>4389153755.8158436</v>
      </c>
      <c r="CF135">
        <f t="shared" si="136"/>
        <v>693597882.65418649</v>
      </c>
      <c r="CG135">
        <f t="shared" si="136"/>
        <v>2260691425.962719</v>
      </c>
      <c r="CH135">
        <f t="shared" si="136"/>
        <v>2060793103.1874101</v>
      </c>
      <c r="CI135">
        <f t="shared" si="136"/>
        <v>1571165637.4548392</v>
      </c>
      <c r="CJ135">
        <f t="shared" si="136"/>
        <v>8451487311.6404972</v>
      </c>
      <c r="CM135">
        <f t="shared" si="136"/>
        <v>36695.5</v>
      </c>
      <c r="CN135">
        <f t="shared" si="136"/>
        <v>48053693427.443596</v>
      </c>
      <c r="CO135">
        <f t="shared" si="136"/>
        <v>18456498477.360252</v>
      </c>
      <c r="CP135">
        <f t="shared" si="136"/>
        <v>5272670637.31567</v>
      </c>
      <c r="CQ135">
        <f t="shared" si="136"/>
        <v>2984773194.9400048</v>
      </c>
      <c r="CR135">
        <f t="shared" si="136"/>
        <v>28757739782.538551</v>
      </c>
      <c r="CS135">
        <f t="shared" si="136"/>
        <v>2388993545.0821829</v>
      </c>
      <c r="CT135">
        <f t="shared" si="136"/>
        <v>2538496700.3071952</v>
      </c>
      <c r="CU135">
        <f t="shared" si="136"/>
        <v>9666036293.2968216</v>
      </c>
      <c r="CV135">
        <f t="shared" si="136"/>
        <v>45820637805.420395</v>
      </c>
      <c r="CW135">
        <f t="shared" si="136"/>
        <v>7288367144.3541918</v>
      </c>
      <c r="CX135">
        <f t="shared" si="136"/>
        <v>10902526525.2596</v>
      </c>
      <c r="CY135">
        <f t="shared" si="136"/>
        <v>1565973220.8743896</v>
      </c>
      <c r="CZ135">
        <f t="shared" si="136"/>
        <v>4246608964.390645</v>
      </c>
      <c r="DA135">
        <f t="shared" si="136"/>
        <v>3881767963.6969285</v>
      </c>
      <c r="DB135">
        <f t="shared" si="136"/>
        <v>3470107203.6423135</v>
      </c>
      <c r="DC135">
        <f t="shared" si="136"/>
        <v>13760434065.121332</v>
      </c>
      <c r="DE135">
        <f t="shared" si="136"/>
        <v>42113128973.31736</v>
      </c>
      <c r="DF135">
        <f t="shared" si="136"/>
        <v>16068135456.615915</v>
      </c>
      <c r="DG135">
        <f t="shared" si="136"/>
        <v>4812112112.7155085</v>
      </c>
      <c r="DH135">
        <f t="shared" si="136"/>
        <v>2558133671.6507664</v>
      </c>
      <c r="DI135">
        <f t="shared" si="136"/>
        <v>25372692280.79726</v>
      </c>
      <c r="DJ135">
        <f t="shared" si="136"/>
        <v>1997313856.262146</v>
      </c>
      <c r="DK135">
        <f t="shared" si="136"/>
        <v>2238694595.826673</v>
      </c>
      <c r="DL135">
        <f t="shared" si="136"/>
        <v>8320500044.7429075</v>
      </c>
      <c r="DM135">
        <f t="shared" si="136"/>
        <v>39814211871.986877</v>
      </c>
      <c r="DN135">
        <f t="shared" si="136"/>
        <v>6175654979.6023817</v>
      </c>
      <c r="DO135">
        <f t="shared" si="136"/>
        <v>9353011673.2516365</v>
      </c>
      <c r="DP135">
        <f t="shared" si="136"/>
        <v>1338882891.0321314</v>
      </c>
      <c r="DQ135">
        <f t="shared" si="136"/>
        <v>3619722100.247232</v>
      </c>
      <c r="DR135">
        <f t="shared" si="136"/>
        <v>3526692787.5195751</v>
      </c>
      <c r="DS135">
        <f t="shared" si="136"/>
        <v>2949676492.1693602</v>
      </c>
      <c r="DT135">
        <f t="shared" si="136"/>
        <v>11919636908.512445</v>
      </c>
      <c r="DV135">
        <f t="shared" si="136"/>
        <v>36382960465.791878</v>
      </c>
      <c r="DW135">
        <f t="shared" si="136"/>
        <v>14086701031.1686</v>
      </c>
      <c r="DX135">
        <f t="shared" si="136"/>
        <v>4688189104.3681011</v>
      </c>
      <c r="DY135">
        <f t="shared" si="136"/>
        <v>2181960955.2771025</v>
      </c>
      <c r="DZ135">
        <f t="shared" si="136"/>
        <v>22190338439.760445</v>
      </c>
      <c r="EA135">
        <f t="shared" si="136"/>
        <v>1605913225.6890593</v>
      </c>
      <c r="EB135">
        <f t="shared" si="136"/>
        <v>1943219985.3275583</v>
      </c>
      <c r="EC135">
        <f t="shared" ref="EC135:GN135" si="137">EC30+EC64</f>
        <v>6974963796.1890011</v>
      </c>
      <c r="ED135">
        <f t="shared" si="137"/>
        <v>33807785938.553329</v>
      </c>
      <c r="EE135">
        <f t="shared" si="137"/>
        <v>5062942814.8505735</v>
      </c>
      <c r="EF135">
        <f t="shared" si="137"/>
        <v>8017532279.803731</v>
      </c>
      <c r="EG135">
        <f t="shared" si="137"/>
        <v>1111973803.209198</v>
      </c>
      <c r="EH135">
        <f t="shared" si="137"/>
        <v>2994615005.0581694</v>
      </c>
      <c r="EI135">
        <f t="shared" si="137"/>
        <v>3333111006.0660954</v>
      </c>
      <c r="EJ135">
        <f t="shared" si="137"/>
        <v>2432862363.5710154</v>
      </c>
      <c r="EK135">
        <f t="shared" si="137"/>
        <v>10223839701.06216</v>
      </c>
      <c r="EM135">
        <f t="shared" si="137"/>
        <v>34944354621.074837</v>
      </c>
      <c r="EN135">
        <f t="shared" si="137"/>
        <v>13987241714.748297</v>
      </c>
      <c r="EO135">
        <f t="shared" si="137"/>
        <v>4646611025.335825</v>
      </c>
      <c r="EP135">
        <f t="shared" si="137"/>
        <v>2035718578.7493582</v>
      </c>
      <c r="EQ135">
        <f t="shared" si="137"/>
        <v>20744509573.003571</v>
      </c>
      <c r="ER135">
        <f t="shared" si="137"/>
        <v>1230279951.7751179</v>
      </c>
      <c r="ES135">
        <f t="shared" si="137"/>
        <v>1790134632.5396538</v>
      </c>
      <c r="ET135">
        <f t="shared" si="137"/>
        <v>6251069639.7585325</v>
      </c>
      <c r="EU135">
        <f t="shared" si="137"/>
        <v>30482095717.180435</v>
      </c>
      <c r="EV135">
        <f t="shared" si="137"/>
        <v>4075646505.3163991</v>
      </c>
      <c r="EW135">
        <f t="shared" si="137"/>
        <v>7440843889.617094</v>
      </c>
      <c r="EX135">
        <f t="shared" si="137"/>
        <v>912527062.49277556</v>
      </c>
      <c r="EY135">
        <f t="shared" si="137"/>
        <v>2648883485.2961416</v>
      </c>
      <c r="EZ135">
        <f t="shared" si="137"/>
        <v>3247366134.9639158</v>
      </c>
      <c r="FA135">
        <f t="shared" si="137"/>
        <v>2157270119.952198</v>
      </c>
      <c r="FB135">
        <f t="shared" si="137"/>
        <v>9494029826.54105</v>
      </c>
      <c r="FD135">
        <f t="shared" si="137"/>
        <v>34747015567.401672</v>
      </c>
      <c r="FE135">
        <f t="shared" si="137"/>
        <v>13937448475.047434</v>
      </c>
      <c r="FF135">
        <f t="shared" si="137"/>
        <v>4616645944.7218065</v>
      </c>
      <c r="FG135">
        <f t="shared" si="137"/>
        <v>2009002131.5547514</v>
      </c>
      <c r="FH135">
        <f t="shared" si="137"/>
        <v>20431935044.359879</v>
      </c>
      <c r="FI135">
        <f t="shared" si="137"/>
        <v>1094666816.6626215</v>
      </c>
      <c r="FJ135">
        <f t="shared" si="137"/>
        <v>1779572271.1963873</v>
      </c>
      <c r="FK135">
        <f t="shared" si="137"/>
        <v>6172072779.4478941</v>
      </c>
      <c r="FL135">
        <f t="shared" si="137"/>
        <v>29628955716.099747</v>
      </c>
      <c r="FM135">
        <f t="shared" si="137"/>
        <v>4010220684.6289721</v>
      </c>
      <c r="FN135">
        <f t="shared" si="137"/>
        <v>7195261544.2116585</v>
      </c>
      <c r="FO135">
        <f t="shared" si="137"/>
        <v>881771538.5753547</v>
      </c>
      <c r="FP135">
        <f t="shared" si="137"/>
        <v>2620959909.6567192</v>
      </c>
      <c r="FQ135">
        <f t="shared" si="137"/>
        <v>3199621642.6154466</v>
      </c>
      <c r="FR135">
        <f t="shared" si="137"/>
        <v>2080394264.9760215</v>
      </c>
      <c r="FS135">
        <f t="shared" si="137"/>
        <v>9106509436.7140846</v>
      </c>
      <c r="FV135">
        <f t="shared" si="137"/>
        <v>36695.5</v>
      </c>
      <c r="FW135">
        <f t="shared" si="137"/>
        <v>39841020851.519028</v>
      </c>
      <c r="FX135">
        <f t="shared" si="137"/>
        <v>18259380498.18523</v>
      </c>
      <c r="FY135">
        <f t="shared" si="137"/>
        <v>5943872646.5667896</v>
      </c>
      <c r="FZ135">
        <f t="shared" si="137"/>
        <v>3030705472.6682205</v>
      </c>
      <c r="GA135">
        <f t="shared" si="137"/>
        <v>24364753522.977234</v>
      </c>
      <c r="GB135">
        <f t="shared" si="137"/>
        <v>1721715998.2498782</v>
      </c>
      <c r="GC135">
        <f t="shared" si="137"/>
        <v>2612131864.4234347</v>
      </c>
      <c r="GD135">
        <f t="shared" si="137"/>
        <v>14018353983.248585</v>
      </c>
      <c r="GE135">
        <f t="shared" si="137"/>
        <v>45236595363.479034</v>
      </c>
      <c r="GF135">
        <f t="shared" si="137"/>
        <v>7092435633.1280432</v>
      </c>
      <c r="GG135">
        <f t="shared" si="137"/>
        <v>7537508830.9024134</v>
      </c>
      <c r="GH135">
        <f t="shared" si="137"/>
        <v>1930349146.0022674</v>
      </c>
      <c r="GI135">
        <f t="shared" si="137"/>
        <v>3162115765.3528137</v>
      </c>
      <c r="GJ135">
        <f t="shared" si="137"/>
        <v>4051657793.8309627</v>
      </c>
      <c r="GK135">
        <f t="shared" si="137"/>
        <v>3059147592.2455087</v>
      </c>
      <c r="GL135">
        <f t="shared" si="137"/>
        <v>19095974812.631245</v>
      </c>
      <c r="GN135">
        <f t="shared" si="137"/>
        <v>37131519678.495476</v>
      </c>
      <c r="GO135">
        <f t="shared" ref="GO135:IZ135" si="138">GO30+GO64</f>
        <v>16778191521.18911</v>
      </c>
      <c r="GP135">
        <f t="shared" si="138"/>
        <v>5505747396.6375704</v>
      </c>
      <c r="GQ135">
        <f t="shared" si="138"/>
        <v>2786629989.5552101</v>
      </c>
      <c r="GR135">
        <f t="shared" si="138"/>
        <v>22288798400.202957</v>
      </c>
      <c r="GS135">
        <f t="shared" si="138"/>
        <v>1494748333.4311967</v>
      </c>
      <c r="GT135">
        <f t="shared" si="138"/>
        <v>2355651649.5933847</v>
      </c>
      <c r="GU135">
        <f t="shared" si="138"/>
        <v>12859599457.052528</v>
      </c>
      <c r="GV135">
        <f t="shared" si="138"/>
        <v>40474533270.220619</v>
      </c>
      <c r="GW135">
        <f t="shared" si="138"/>
        <v>6335276186.0038433</v>
      </c>
      <c r="GX135">
        <f t="shared" si="138"/>
        <v>6951818139.5941076</v>
      </c>
      <c r="GY135">
        <f t="shared" si="138"/>
        <v>1714993109.3463197</v>
      </c>
      <c r="GZ135">
        <f t="shared" si="138"/>
        <v>2857766462.1269484</v>
      </c>
      <c r="HA135">
        <f t="shared" si="138"/>
        <v>3605841244.9592981</v>
      </c>
      <c r="HB135">
        <f t="shared" si="138"/>
        <v>2759315099.6529794</v>
      </c>
      <c r="HC135">
        <f t="shared" si="138"/>
        <v>17080649378.469517</v>
      </c>
      <c r="HE135">
        <f t="shared" si="138"/>
        <v>36038144730.049561</v>
      </c>
      <c r="HF135">
        <f t="shared" si="138"/>
        <v>15295835759.048775</v>
      </c>
      <c r="HG135">
        <f t="shared" si="138"/>
        <v>5167816752.0766468</v>
      </c>
      <c r="HH135">
        <f t="shared" si="138"/>
        <v>2537464462.4666681</v>
      </c>
      <c r="HI135">
        <f t="shared" si="138"/>
        <v>20210190705.816875</v>
      </c>
      <c r="HJ135">
        <f t="shared" si="138"/>
        <v>1265856311.8422737</v>
      </c>
      <c r="HK135">
        <f t="shared" si="138"/>
        <v>2099171434.7633317</v>
      </c>
      <c r="HL135">
        <f t="shared" si="138"/>
        <v>11701950001.518854</v>
      </c>
      <c r="HM135">
        <f t="shared" si="138"/>
        <v>35712471176.962204</v>
      </c>
      <c r="HN135">
        <f t="shared" si="138"/>
        <v>5578116738.879652</v>
      </c>
      <c r="HO135">
        <f t="shared" si="138"/>
        <v>6736735447.9917555</v>
      </c>
      <c r="HP135">
        <f t="shared" si="138"/>
        <v>1499549117.7534804</v>
      </c>
      <c r="HQ135">
        <f t="shared" si="138"/>
        <v>2553417158.9010825</v>
      </c>
      <c r="HR135">
        <f t="shared" si="138"/>
        <v>3161338831.9323258</v>
      </c>
      <c r="HS135">
        <f t="shared" si="138"/>
        <v>2459554573.5216999</v>
      </c>
      <c r="HT135">
        <f t="shared" si="138"/>
        <v>15065323944.307804</v>
      </c>
      <c r="HV135">
        <f t="shared" si="138"/>
        <v>35642765487.114586</v>
      </c>
      <c r="HW135">
        <f t="shared" si="138"/>
        <v>14657988745.42972</v>
      </c>
      <c r="HX135">
        <f t="shared" si="138"/>
        <v>5148261825.0896349</v>
      </c>
      <c r="HY135">
        <f t="shared" si="138"/>
        <v>2518134274.4093218</v>
      </c>
      <c r="HZ135">
        <f t="shared" si="138"/>
        <v>18904645772.583961</v>
      </c>
      <c r="IA135">
        <f t="shared" si="138"/>
        <v>1034289358.6667656</v>
      </c>
      <c r="IB135">
        <f t="shared" si="138"/>
        <v>1853296157.9547672</v>
      </c>
      <c r="IC135">
        <f t="shared" si="138"/>
        <v>11369393868.517084</v>
      </c>
      <c r="ID135">
        <f t="shared" si="138"/>
        <v>33660927160.224007</v>
      </c>
      <c r="IE135">
        <f t="shared" si="138"/>
        <v>4925962425.2512445</v>
      </c>
      <c r="IF135">
        <f t="shared" si="138"/>
        <v>6681099891.5480423</v>
      </c>
      <c r="IG135">
        <f t="shared" si="138"/>
        <v>1279127918.022068</v>
      </c>
      <c r="IH135">
        <f t="shared" si="138"/>
        <v>2290379043.4315329</v>
      </c>
      <c r="II135">
        <f t="shared" si="138"/>
        <v>3017718814.8978872</v>
      </c>
      <c r="IJ135">
        <f t="shared" si="138"/>
        <v>2311792463.4524374</v>
      </c>
      <c r="IK135">
        <f t="shared" si="138"/>
        <v>13207950886.449242</v>
      </c>
      <c r="IM135">
        <f t="shared" si="138"/>
        <v>35392400778.545456</v>
      </c>
      <c r="IN135">
        <f t="shared" si="138"/>
        <v>14576035502.802574</v>
      </c>
      <c r="IO135">
        <f t="shared" si="138"/>
        <v>5129673888.559001</v>
      </c>
      <c r="IP135">
        <f t="shared" si="138"/>
        <v>2506640068.2908254</v>
      </c>
      <c r="IQ135">
        <f t="shared" si="138"/>
        <v>18783897005.940796</v>
      </c>
      <c r="IR135">
        <f t="shared" si="138"/>
        <v>891503967.29114628</v>
      </c>
      <c r="IS135">
        <f t="shared" si="138"/>
        <v>1847792573.6559525</v>
      </c>
      <c r="IT135">
        <f t="shared" si="138"/>
        <v>11315915900.678143</v>
      </c>
      <c r="IU135">
        <f t="shared" si="138"/>
        <v>33340766948.858612</v>
      </c>
      <c r="IV135">
        <f t="shared" si="138"/>
        <v>4873055066.7880383</v>
      </c>
      <c r="IW135">
        <f t="shared" si="138"/>
        <v>6650097357.7986441</v>
      </c>
      <c r="IX135">
        <f t="shared" si="138"/>
        <v>1214989503.6830854</v>
      </c>
      <c r="IY135">
        <f t="shared" si="138"/>
        <v>2268749223.757853</v>
      </c>
      <c r="IZ135">
        <f t="shared" si="138"/>
        <v>2977887593.8568439</v>
      </c>
      <c r="JA135">
        <f t="shared" ref="JA135" si="139">JA30+JA64</f>
        <v>2274385873.0352993</v>
      </c>
      <c r="JB135">
        <f t="shared" si="4"/>
        <v>13093734374.310253</v>
      </c>
    </row>
    <row r="136" spans="1:262" x14ac:dyDescent="0.25">
      <c r="D136">
        <v>2048</v>
      </c>
      <c r="E136">
        <f t="shared" ref="E136:BP136" si="140">E31+E65</f>
        <v>30789315360.760014</v>
      </c>
      <c r="F136">
        <f t="shared" si="140"/>
        <v>20265563216.401268</v>
      </c>
      <c r="G136">
        <f t="shared" si="140"/>
        <v>5313397105.8754549</v>
      </c>
      <c r="H136">
        <f t="shared" si="140"/>
        <v>2923568826.8697615</v>
      </c>
      <c r="I136">
        <f t="shared" si="140"/>
        <v>25292105397.031754</v>
      </c>
      <c r="J136">
        <f t="shared" si="140"/>
        <v>2137528601.5193529</v>
      </c>
      <c r="K136">
        <f t="shared" si="140"/>
        <v>2890300037.0751886</v>
      </c>
      <c r="L136">
        <f t="shared" si="140"/>
        <v>8407249281.9359541</v>
      </c>
      <c r="M136">
        <f t="shared" si="140"/>
        <v>45898631710.152893</v>
      </c>
      <c r="N136">
        <f t="shared" si="140"/>
        <v>8304879596.9886694</v>
      </c>
      <c r="O136">
        <f t="shared" si="140"/>
        <v>8435359713.7164621</v>
      </c>
      <c r="P136">
        <f t="shared" si="140"/>
        <v>1310423868.5565736</v>
      </c>
      <c r="Q136">
        <f t="shared" si="140"/>
        <v>4154891694.5367737</v>
      </c>
      <c r="R136">
        <f t="shared" si="140"/>
        <v>3747329998.5979853</v>
      </c>
      <c r="S136">
        <f t="shared" si="140"/>
        <v>3397914126.9736853</v>
      </c>
      <c r="T136">
        <f t="shared" si="140"/>
        <v>14619563496.875168</v>
      </c>
      <c r="V136">
        <f t="shared" si="140"/>
        <v>27834286440.044571</v>
      </c>
      <c r="W136">
        <f t="shared" si="140"/>
        <v>17120201989.82556</v>
      </c>
      <c r="X136">
        <f t="shared" si="140"/>
        <v>4598031969.8328791</v>
      </c>
      <c r="Y136">
        <f t="shared" si="140"/>
        <v>2477303100.6727028</v>
      </c>
      <c r="Z136">
        <f t="shared" si="140"/>
        <v>21982681693.907837</v>
      </c>
      <c r="AA136">
        <f t="shared" si="140"/>
        <v>1765447828.4135432</v>
      </c>
      <c r="AB136">
        <f t="shared" si="140"/>
        <v>2451532457.839273</v>
      </c>
      <c r="AC136">
        <f t="shared" si="140"/>
        <v>7144798484.4931641</v>
      </c>
      <c r="AD136">
        <f t="shared" si="140"/>
        <v>39157460808.422371</v>
      </c>
      <c r="AE136">
        <f t="shared" si="140"/>
        <v>6935922414.1826468</v>
      </c>
      <c r="AF136">
        <f t="shared" si="140"/>
        <v>7068856975.9220791</v>
      </c>
      <c r="AG136">
        <f t="shared" si="140"/>
        <v>1107984996.6967742</v>
      </c>
      <c r="AH136">
        <f t="shared" si="140"/>
        <v>3465535503.6023941</v>
      </c>
      <c r="AI136">
        <f t="shared" si="140"/>
        <v>3193804556.7735853</v>
      </c>
      <c r="AJ136">
        <f t="shared" si="140"/>
        <v>2820916660.3584919</v>
      </c>
      <c r="AK136">
        <f t="shared" si="140"/>
        <v>12388770025.709476</v>
      </c>
      <c r="AM136">
        <f t="shared" si="140"/>
        <v>27324381275.588997</v>
      </c>
      <c r="AN136">
        <f t="shared" si="140"/>
        <v>13980275604.387054</v>
      </c>
      <c r="AO136">
        <f t="shared" si="140"/>
        <v>3879321048.4065685</v>
      </c>
      <c r="AP136">
        <f t="shared" si="140"/>
        <v>2032807679.5453737</v>
      </c>
      <c r="AQ136">
        <f t="shared" si="140"/>
        <v>20287395629.961281</v>
      </c>
      <c r="AR136">
        <f t="shared" si="140"/>
        <v>1393367055.3077328</v>
      </c>
      <c r="AS136">
        <f t="shared" si="140"/>
        <v>2007051939.8814228</v>
      </c>
      <c r="AT136">
        <f t="shared" si="140"/>
        <v>5883578617.0323143</v>
      </c>
      <c r="AU136">
        <f t="shared" si="140"/>
        <v>32740935272.950546</v>
      </c>
      <c r="AV136">
        <f t="shared" si="140"/>
        <v>5566965231.3766136</v>
      </c>
      <c r="AW136">
        <f t="shared" si="140"/>
        <v>5702354238.1276951</v>
      </c>
      <c r="AX136">
        <f t="shared" si="140"/>
        <v>905792458.62041509</v>
      </c>
      <c r="AY136">
        <f t="shared" si="140"/>
        <v>2776241113.5503097</v>
      </c>
      <c r="AZ136">
        <f t="shared" si="140"/>
        <v>2640279114.949173</v>
      </c>
      <c r="BA136">
        <f t="shared" si="140"/>
        <v>2243919193.7432952</v>
      </c>
      <c r="BB136">
        <f t="shared" si="140"/>
        <v>10158110202.821756</v>
      </c>
      <c r="BD136">
        <f t="shared" si="140"/>
        <v>26951180015.522865</v>
      </c>
      <c r="BE136">
        <f t="shared" si="140"/>
        <v>12175387107.410248</v>
      </c>
      <c r="BF136">
        <f t="shared" si="140"/>
        <v>3584944268.6950655</v>
      </c>
      <c r="BG136">
        <f t="shared" si="140"/>
        <v>1939463888.9095397</v>
      </c>
      <c r="BH136">
        <f t="shared" si="140"/>
        <v>19544534512.250175</v>
      </c>
      <c r="BI136">
        <f t="shared" si="140"/>
        <v>1021299699.0999768</v>
      </c>
      <c r="BJ136">
        <f t="shared" si="140"/>
        <v>1570499276.1907194</v>
      </c>
      <c r="BK136">
        <f t="shared" si="140"/>
        <v>5045887212.2826939</v>
      </c>
      <c r="BL136">
        <f t="shared" si="140"/>
        <v>28807166773.551537</v>
      </c>
      <c r="BM136">
        <f t="shared" si="140"/>
        <v>4200753469.9493537</v>
      </c>
      <c r="BN136">
        <f t="shared" si="140"/>
        <v>4717291312.6376209</v>
      </c>
      <c r="BO136">
        <f t="shared" si="140"/>
        <v>712332104.26250851</v>
      </c>
      <c r="BP136">
        <f t="shared" si="140"/>
        <v>2372588691.4163203</v>
      </c>
      <c r="BQ136">
        <f t="shared" ref="BQ136:EB136" si="141">BQ31+BQ65</f>
        <v>2245438020.6064415</v>
      </c>
      <c r="BR136">
        <f t="shared" si="141"/>
        <v>1677095941.5126295</v>
      </c>
      <c r="BS136">
        <f t="shared" si="141"/>
        <v>8933937932.7171574</v>
      </c>
      <c r="BU136">
        <f t="shared" si="141"/>
        <v>26667011019.52771</v>
      </c>
      <c r="BV136">
        <f t="shared" si="141"/>
        <v>11952807398.455772</v>
      </c>
      <c r="BW136">
        <f t="shared" si="141"/>
        <v>3567222440.6198955</v>
      </c>
      <c r="BX136">
        <f t="shared" si="141"/>
        <v>1915513620.5236804</v>
      </c>
      <c r="BY136">
        <f t="shared" si="141"/>
        <v>19222774356.055298</v>
      </c>
      <c r="BZ136">
        <f t="shared" si="141"/>
        <v>878516868.47578263</v>
      </c>
      <c r="CA136">
        <f t="shared" si="141"/>
        <v>1561044811.0038404</v>
      </c>
      <c r="CB136">
        <f t="shared" si="141"/>
        <v>4944555624.8870478</v>
      </c>
      <c r="CC136">
        <f t="shared" si="141"/>
        <v>27866901935.894714</v>
      </c>
      <c r="CD136">
        <f t="shared" si="141"/>
        <v>3884031475.4263868</v>
      </c>
      <c r="CE136">
        <f t="shared" si="141"/>
        <v>4489588780.4535103</v>
      </c>
      <c r="CF136">
        <f t="shared" si="141"/>
        <v>696951199.01095724</v>
      </c>
      <c r="CG136">
        <f t="shared" si="141"/>
        <v>2247353810.1209431</v>
      </c>
      <c r="CH136">
        <f t="shared" si="141"/>
        <v>2084879478.4285402</v>
      </c>
      <c r="CI136">
        <f t="shared" si="141"/>
        <v>1542664081.562192</v>
      </c>
      <c r="CJ136">
        <f t="shared" si="141"/>
        <v>8458235646.5822029</v>
      </c>
      <c r="CM136">
        <f t="shared" si="141"/>
        <v>38744.5</v>
      </c>
      <c r="CN136">
        <f t="shared" si="141"/>
        <v>48262708431.395294</v>
      </c>
      <c r="CO136">
        <f t="shared" si="141"/>
        <v>18640613709.821053</v>
      </c>
      <c r="CP136">
        <f t="shared" si="141"/>
        <v>5099887835.3990993</v>
      </c>
      <c r="CQ136">
        <f t="shared" si="141"/>
        <v>3092064491.3830886</v>
      </c>
      <c r="CR136">
        <f t="shared" si="141"/>
        <v>29579829822.901871</v>
      </c>
      <c r="CS136">
        <f t="shared" si="141"/>
        <v>2515302805.2788005</v>
      </c>
      <c r="CT136">
        <f t="shared" si="141"/>
        <v>2600514745.1304908</v>
      </c>
      <c r="CU136">
        <f t="shared" si="141"/>
        <v>9781101088.0131378</v>
      </c>
      <c r="CV136">
        <f t="shared" si="141"/>
        <v>46065884641.852509</v>
      </c>
      <c r="CW136">
        <f t="shared" si="141"/>
        <v>7558213921.7501078</v>
      </c>
      <c r="CX136">
        <f t="shared" si="141"/>
        <v>11009248404.508562</v>
      </c>
      <c r="CY136">
        <f t="shared" si="141"/>
        <v>1653000578.2312229</v>
      </c>
      <c r="CZ136">
        <f t="shared" si="141"/>
        <v>4332323192.2075586</v>
      </c>
      <c r="DA136">
        <f t="shared" si="141"/>
        <v>3945094549.7161231</v>
      </c>
      <c r="DB136">
        <f t="shared" si="141"/>
        <v>3508723438.7535133</v>
      </c>
      <c r="DC136">
        <f t="shared" si="141"/>
        <v>14085976100.783182</v>
      </c>
      <c r="DE136">
        <f t="shared" si="141"/>
        <v>42148184491.742966</v>
      </c>
      <c r="DF136">
        <f t="shared" si="141"/>
        <v>16187948380.187555</v>
      </c>
      <c r="DG136">
        <f t="shared" si="141"/>
        <v>4623408566.6571455</v>
      </c>
      <c r="DH136">
        <f t="shared" si="141"/>
        <v>2642463795.0135326</v>
      </c>
      <c r="DI136">
        <f t="shared" si="141"/>
        <v>26018344322.168137</v>
      </c>
      <c r="DJ136">
        <f t="shared" si="141"/>
        <v>2099755863.0945773</v>
      </c>
      <c r="DK136">
        <f t="shared" si="141"/>
        <v>2286620793.998466</v>
      </c>
      <c r="DL136">
        <f t="shared" si="141"/>
        <v>8408616238.526783</v>
      </c>
      <c r="DM136">
        <f t="shared" si="141"/>
        <v>39956638093.453224</v>
      </c>
      <c r="DN136">
        <f t="shared" si="141"/>
        <v>6387123360.9488392</v>
      </c>
      <c r="DO136">
        <f t="shared" si="141"/>
        <v>9432108276.6568298</v>
      </c>
      <c r="DP136">
        <f t="shared" si="141"/>
        <v>1409038744.2141132</v>
      </c>
      <c r="DQ136">
        <f t="shared" si="141"/>
        <v>3684559452.7284298</v>
      </c>
      <c r="DR136">
        <f t="shared" si="141"/>
        <v>3558716458.0382113</v>
      </c>
      <c r="DS136">
        <f t="shared" si="141"/>
        <v>2973215058.21772</v>
      </c>
      <c r="DT136">
        <f t="shared" si="141"/>
        <v>12174390099.70723</v>
      </c>
      <c r="DV136">
        <f t="shared" si="141"/>
        <v>36243980051.124107</v>
      </c>
      <c r="DW136">
        <f t="shared" si="141"/>
        <v>14054037268.613863</v>
      </c>
      <c r="DX136">
        <f t="shared" si="141"/>
        <v>4438460039.3834667</v>
      </c>
      <c r="DY136">
        <f t="shared" si="141"/>
        <v>2243320556.4781232</v>
      </c>
      <c r="DZ136">
        <f t="shared" si="141"/>
        <v>22659511239.877953</v>
      </c>
      <c r="EA136">
        <f t="shared" si="141"/>
        <v>1684487882.8627141</v>
      </c>
      <c r="EB136">
        <f t="shared" si="141"/>
        <v>1977048532.9706073</v>
      </c>
      <c r="EC136">
        <f t="shared" ref="EC136:GN136" si="142">EC31+EC65</f>
        <v>7036131389.040432</v>
      </c>
      <c r="ED136">
        <f t="shared" si="142"/>
        <v>33847391545.053917</v>
      </c>
      <c r="EE136">
        <f t="shared" si="142"/>
        <v>5216032800.1475677</v>
      </c>
      <c r="EF136">
        <f t="shared" si="142"/>
        <v>8033911412.0588942</v>
      </c>
      <c r="EG136">
        <f t="shared" si="142"/>
        <v>1165258124.3699811</v>
      </c>
      <c r="EH136">
        <f t="shared" si="142"/>
        <v>3038575106.0722542</v>
      </c>
      <c r="EI136">
        <f t="shared" si="142"/>
        <v>3356458220.2268915</v>
      </c>
      <c r="EJ136">
        <f t="shared" si="142"/>
        <v>2441322761.2000289</v>
      </c>
      <c r="EK136">
        <f t="shared" si="142"/>
        <v>10357496536.099014</v>
      </c>
      <c r="EM136">
        <f t="shared" si="142"/>
        <v>34354972310.549377</v>
      </c>
      <c r="EN136">
        <f t="shared" si="142"/>
        <v>13912441216.853983</v>
      </c>
      <c r="EO136">
        <f t="shared" si="142"/>
        <v>4396945962.9364557</v>
      </c>
      <c r="EP136">
        <f t="shared" si="142"/>
        <v>2053039183.1194875</v>
      </c>
      <c r="EQ136">
        <f t="shared" si="142"/>
        <v>20884530387.699795</v>
      </c>
      <c r="ER136">
        <f t="shared" si="142"/>
        <v>1284984874.907058</v>
      </c>
      <c r="ES136">
        <f t="shared" si="142"/>
        <v>1796822973.0355728</v>
      </c>
      <c r="ET136">
        <f t="shared" si="142"/>
        <v>6279668885.5056496</v>
      </c>
      <c r="EU136">
        <f t="shared" si="142"/>
        <v>30401106822.051239</v>
      </c>
      <c r="EV136">
        <f t="shared" si="142"/>
        <v>4153054051.6437225</v>
      </c>
      <c r="EW136">
        <f t="shared" si="142"/>
        <v>7457338954.016943</v>
      </c>
      <c r="EX136">
        <f t="shared" si="142"/>
        <v>948933904.87279963</v>
      </c>
      <c r="EY136">
        <f t="shared" si="142"/>
        <v>2654352637.3695598</v>
      </c>
      <c r="EZ136">
        <f t="shared" si="142"/>
        <v>3270769401.8741651</v>
      </c>
      <c r="FA136">
        <f t="shared" si="142"/>
        <v>2132635191.4161172</v>
      </c>
      <c r="FB136">
        <f t="shared" si="142"/>
        <v>9549648880.187315</v>
      </c>
      <c r="FD136">
        <f t="shared" si="142"/>
        <v>34157891390.153854</v>
      </c>
      <c r="FE136">
        <f t="shared" si="142"/>
        <v>13862704345.391632</v>
      </c>
      <c r="FF136">
        <f t="shared" si="142"/>
        <v>4367036756.5338793</v>
      </c>
      <c r="FG136">
        <f t="shared" si="142"/>
        <v>2026338819.8632259</v>
      </c>
      <c r="FH136">
        <f t="shared" si="142"/>
        <v>20572129321.793835</v>
      </c>
      <c r="FI136">
        <f t="shared" si="142"/>
        <v>1131200771.9180653</v>
      </c>
      <c r="FJ136">
        <f t="shared" si="142"/>
        <v>1786275311.7523913</v>
      </c>
      <c r="FK136">
        <f t="shared" si="142"/>
        <v>6200723853.5154419</v>
      </c>
      <c r="FL136">
        <f t="shared" si="142"/>
        <v>29548337436.958603</v>
      </c>
      <c r="FM136">
        <f t="shared" si="142"/>
        <v>4047044941.3922052</v>
      </c>
      <c r="FN136">
        <f t="shared" si="142"/>
        <v>7211837784.7143517</v>
      </c>
      <c r="FO136">
        <f t="shared" si="142"/>
        <v>900232683.13542318</v>
      </c>
      <c r="FP136">
        <f t="shared" si="142"/>
        <v>2626447790.6726646</v>
      </c>
      <c r="FQ136">
        <f t="shared" si="142"/>
        <v>3223069663.5431814</v>
      </c>
      <c r="FR136">
        <f t="shared" si="142"/>
        <v>2055781002.8186171</v>
      </c>
      <c r="FS136">
        <f t="shared" si="142"/>
        <v>9162245652.1774902</v>
      </c>
      <c r="FV136">
        <f t="shared" si="142"/>
        <v>38744.5</v>
      </c>
      <c r="FW136">
        <f t="shared" si="142"/>
        <v>39566517834.634911</v>
      </c>
      <c r="FX136">
        <f t="shared" si="142"/>
        <v>18121048946.853371</v>
      </c>
      <c r="FY136">
        <f t="shared" si="142"/>
        <v>5802336453.8848991</v>
      </c>
      <c r="FZ136">
        <f t="shared" si="142"/>
        <v>3101981971.6394134</v>
      </c>
      <c r="GA136">
        <f t="shared" si="142"/>
        <v>25318611383.360435</v>
      </c>
      <c r="GB136">
        <f t="shared" si="142"/>
        <v>1876608588.6815875</v>
      </c>
      <c r="GC136">
        <f t="shared" si="142"/>
        <v>2641779677.9226894</v>
      </c>
      <c r="GD136">
        <f t="shared" si="142"/>
        <v>14000724587.103745</v>
      </c>
      <c r="GE136">
        <f t="shared" si="142"/>
        <v>45904325780.341194</v>
      </c>
      <c r="GF136">
        <f t="shared" si="142"/>
        <v>7468830190.2618303</v>
      </c>
      <c r="GG136">
        <f t="shared" si="142"/>
        <v>7709091826.5122032</v>
      </c>
      <c r="GH136">
        <f t="shared" si="142"/>
        <v>1960007204.2717631</v>
      </c>
      <c r="GI136">
        <f t="shared" si="142"/>
        <v>3221470198.9315462</v>
      </c>
      <c r="GJ136">
        <f t="shared" si="142"/>
        <v>4061340426.5625529</v>
      </c>
      <c r="GK136">
        <f t="shared" si="142"/>
        <v>3006810990.9198542</v>
      </c>
      <c r="GL136">
        <f t="shared" si="142"/>
        <v>19651396813.307911</v>
      </c>
      <c r="GN136">
        <f t="shared" si="142"/>
        <v>36777655453.389938</v>
      </c>
      <c r="GO136">
        <f t="shared" ref="GO136:IZ136" si="143">GO31+GO65</f>
        <v>16629939381.86392</v>
      </c>
      <c r="GP136">
        <f t="shared" si="143"/>
        <v>5353723869.9758205</v>
      </c>
      <c r="GQ136">
        <f t="shared" si="143"/>
        <v>2843894871.4560952</v>
      </c>
      <c r="GR136">
        <f t="shared" si="143"/>
        <v>23069680965.952328</v>
      </c>
      <c r="GS136">
        <f t="shared" si="143"/>
        <v>1625057320.2807319</v>
      </c>
      <c r="GT136">
        <f t="shared" si="143"/>
        <v>2377666134.8564444</v>
      </c>
      <c r="GU136">
        <f t="shared" si="143"/>
        <v>12841970060.907688</v>
      </c>
      <c r="GV136">
        <f t="shared" si="143"/>
        <v>41002613204.122284</v>
      </c>
      <c r="GW136">
        <f t="shared" si="143"/>
        <v>6645848675.552022</v>
      </c>
      <c r="GX136">
        <f t="shared" si="143"/>
        <v>7093085077.8760014</v>
      </c>
      <c r="GY136">
        <f t="shared" si="143"/>
        <v>1737432503.4960647</v>
      </c>
      <c r="GZ136">
        <f t="shared" si="143"/>
        <v>2903865023.6553731</v>
      </c>
      <c r="HA136">
        <f t="shared" si="143"/>
        <v>3613043741.047965</v>
      </c>
      <c r="HB136">
        <f t="shared" si="143"/>
        <v>2707669143.8879328</v>
      </c>
      <c r="HC136">
        <f t="shared" si="143"/>
        <v>17539111738.127239</v>
      </c>
      <c r="HE136">
        <f t="shared" si="143"/>
        <v>35311965363.245766</v>
      </c>
      <c r="HF136">
        <f t="shared" si="143"/>
        <v>15137662916.453541</v>
      </c>
      <c r="HG136">
        <f t="shared" si="143"/>
        <v>4932686602.0919905</v>
      </c>
      <c r="HH136">
        <f t="shared" si="143"/>
        <v>2579080504.4906507</v>
      </c>
      <c r="HI136">
        <f t="shared" si="143"/>
        <v>20818073720.915142</v>
      </c>
      <c r="HJ136">
        <f t="shared" si="143"/>
        <v>1371581045.1583118</v>
      </c>
      <c r="HK136">
        <f t="shared" si="143"/>
        <v>2113552591.7901959</v>
      </c>
      <c r="HL136">
        <f t="shared" si="143"/>
        <v>11684320605.374014</v>
      </c>
      <c r="HM136">
        <f t="shared" si="143"/>
        <v>36100900627.903366</v>
      </c>
      <c r="HN136">
        <f t="shared" si="143"/>
        <v>5822867160.8422203</v>
      </c>
      <c r="HO136">
        <f t="shared" si="143"/>
        <v>6787106657.2742367</v>
      </c>
      <c r="HP136">
        <f t="shared" si="143"/>
        <v>1514769820.0213532</v>
      </c>
      <c r="HQ136">
        <f t="shared" si="143"/>
        <v>2586259848.379199</v>
      </c>
      <c r="HR136">
        <f t="shared" si="143"/>
        <v>3165279066.5961299</v>
      </c>
      <c r="HS136">
        <f t="shared" si="143"/>
        <v>2408599263.3172622</v>
      </c>
      <c r="HT136">
        <f t="shared" si="143"/>
        <v>15426826662.946589</v>
      </c>
      <c r="HV136">
        <f t="shared" si="143"/>
        <v>34917205628.666679</v>
      </c>
      <c r="HW136">
        <f t="shared" si="143"/>
        <v>14478511303.145792</v>
      </c>
      <c r="HX136">
        <f t="shared" si="143"/>
        <v>4913203443.6856918</v>
      </c>
      <c r="HY136">
        <f t="shared" si="143"/>
        <v>2531484623.8543572</v>
      </c>
      <c r="HZ136">
        <f t="shared" si="143"/>
        <v>19150492224.778336</v>
      </c>
      <c r="IA136">
        <f t="shared" si="143"/>
        <v>1115427040.7278543</v>
      </c>
      <c r="IB136">
        <f t="shared" si="143"/>
        <v>1849701763.8921847</v>
      </c>
      <c r="IC136">
        <f t="shared" si="143"/>
        <v>11351764472.372244</v>
      </c>
      <c r="ID136">
        <f t="shared" si="143"/>
        <v>33756426695.725876</v>
      </c>
      <c r="IE136">
        <f t="shared" si="143"/>
        <v>5032116209.9563389</v>
      </c>
      <c r="IF136">
        <f t="shared" si="143"/>
        <v>6731582849.9105902</v>
      </c>
      <c r="IG136">
        <f t="shared" si="143"/>
        <v>1287126498.9959626</v>
      </c>
      <c r="IH136">
        <f t="shared" si="143"/>
        <v>2293785473.6857877</v>
      </c>
      <c r="II136">
        <f t="shared" si="143"/>
        <v>3021725662.95753</v>
      </c>
      <c r="IJ136">
        <f t="shared" si="143"/>
        <v>2258758200.6262679</v>
      </c>
      <c r="IK136">
        <f t="shared" si="143"/>
        <v>13377371936.184086</v>
      </c>
      <c r="IM136">
        <f t="shared" si="143"/>
        <v>34667358949.515442</v>
      </c>
      <c r="IN136">
        <f t="shared" si="143"/>
        <v>14396568641.543522</v>
      </c>
      <c r="IO136">
        <f t="shared" si="143"/>
        <v>4894685267.1151457</v>
      </c>
      <c r="IP136">
        <f t="shared" si="143"/>
        <v>2520018373.620327</v>
      </c>
      <c r="IQ136">
        <f t="shared" si="143"/>
        <v>19029960061.65715</v>
      </c>
      <c r="IR136">
        <f t="shared" si="143"/>
        <v>948936115.56872916</v>
      </c>
      <c r="IS136">
        <f t="shared" si="143"/>
        <v>1844215845.4517369</v>
      </c>
      <c r="IT136">
        <f t="shared" si="143"/>
        <v>11298286504.533302</v>
      </c>
      <c r="IU136">
        <f t="shared" si="143"/>
        <v>33436766162.440468</v>
      </c>
      <c r="IV136">
        <f t="shared" si="143"/>
        <v>4979283996.6311073</v>
      </c>
      <c r="IW136">
        <f t="shared" si="143"/>
        <v>6700668490.7169743</v>
      </c>
      <c r="IX136">
        <f t="shared" si="143"/>
        <v>1214035205.9930735</v>
      </c>
      <c r="IY136">
        <f t="shared" si="143"/>
        <v>2272182343.7710915</v>
      </c>
      <c r="IZ136">
        <f t="shared" si="143"/>
        <v>2981948493.0292993</v>
      </c>
      <c r="JA136">
        <f t="shared" ref="JA136" si="144">JA31+JA65</f>
        <v>2221424771.9037962</v>
      </c>
      <c r="JB136">
        <f t="shared" si="4"/>
        <v>13263329755.450333</v>
      </c>
    </row>
    <row r="137" spans="1:262" x14ac:dyDescent="0.25">
      <c r="D137">
        <v>2049</v>
      </c>
      <c r="E137">
        <f t="shared" ref="E137:BP137" si="145">E32+E66</f>
        <v>31706595014.935452</v>
      </c>
      <c r="F137">
        <f t="shared" si="145"/>
        <v>20605299120.730339</v>
      </c>
      <c r="G137">
        <f t="shared" si="145"/>
        <v>5236953981.8075666</v>
      </c>
      <c r="H137">
        <f t="shared" si="145"/>
        <v>2931527667.2776999</v>
      </c>
      <c r="I137">
        <f t="shared" si="145"/>
        <v>25596541588.738186</v>
      </c>
      <c r="J137">
        <f t="shared" si="145"/>
        <v>2257524730.0618758</v>
      </c>
      <c r="K137">
        <f t="shared" si="145"/>
        <v>3030450034.0689178</v>
      </c>
      <c r="L137">
        <f t="shared" si="145"/>
        <v>8624273342.5315723</v>
      </c>
      <c r="M137">
        <f t="shared" si="145"/>
        <v>45630692295.998779</v>
      </c>
      <c r="N137">
        <f t="shared" si="145"/>
        <v>8945803316.5060234</v>
      </c>
      <c r="O137">
        <f t="shared" si="145"/>
        <v>9095313584.4116135</v>
      </c>
      <c r="P137">
        <f t="shared" si="145"/>
        <v>1398579158.1024463</v>
      </c>
      <c r="Q137">
        <f t="shared" si="145"/>
        <v>4204491834.9542766</v>
      </c>
      <c r="R137">
        <f t="shared" si="145"/>
        <v>3844386981.6406245</v>
      </c>
      <c r="S137">
        <f t="shared" si="145"/>
        <v>3502264598.3355441</v>
      </c>
      <c r="T137">
        <f t="shared" si="145"/>
        <v>14882273770.404289</v>
      </c>
      <c r="V137">
        <f t="shared" si="145"/>
        <v>27635148572.162575</v>
      </c>
      <c r="W137">
        <f t="shared" si="145"/>
        <v>17295284892.761765</v>
      </c>
      <c r="X137">
        <f t="shared" si="145"/>
        <v>4505526754.1580009</v>
      </c>
      <c r="Y137">
        <f t="shared" si="145"/>
        <v>2467877899.9617987</v>
      </c>
      <c r="Z137">
        <f t="shared" si="145"/>
        <v>22149681952.489006</v>
      </c>
      <c r="AA137">
        <f t="shared" si="145"/>
        <v>1854297248.2587776</v>
      </c>
      <c r="AB137">
        <f t="shared" si="145"/>
        <v>2554670425.3966947</v>
      </c>
      <c r="AC137">
        <f t="shared" si="145"/>
        <v>7284895223.8271093</v>
      </c>
      <c r="AD137">
        <f t="shared" si="145"/>
        <v>38889521394.268265</v>
      </c>
      <c r="AE137">
        <f t="shared" si="145"/>
        <v>7427570742.2205191</v>
      </c>
      <c r="AF137">
        <f t="shared" si="145"/>
        <v>7575524321.0777283</v>
      </c>
      <c r="AG137">
        <f t="shared" si="145"/>
        <v>1175674971.4422371</v>
      </c>
      <c r="AH137">
        <f t="shared" si="145"/>
        <v>3487176392.4738197</v>
      </c>
      <c r="AI137">
        <f t="shared" si="145"/>
        <v>3263051054.0990062</v>
      </c>
      <c r="AJ137">
        <f t="shared" si="145"/>
        <v>2890788842.636148</v>
      </c>
      <c r="AK137">
        <f t="shared" si="145"/>
        <v>12548086740.461081</v>
      </c>
      <c r="AM137">
        <f t="shared" si="145"/>
        <v>26866979457.614449</v>
      </c>
      <c r="AN137">
        <f t="shared" si="145"/>
        <v>13989874625.657494</v>
      </c>
      <c r="AO137">
        <f t="shared" si="145"/>
        <v>3770738349.7842236</v>
      </c>
      <c r="AP137">
        <f t="shared" si="145"/>
        <v>2005994738.6869504</v>
      </c>
      <c r="AQ137">
        <f t="shared" si="145"/>
        <v>20209593173.211952</v>
      </c>
      <c r="AR137">
        <f t="shared" si="145"/>
        <v>1451069766.4556794</v>
      </c>
      <c r="AS137">
        <f t="shared" si="145"/>
        <v>2073174492.0948231</v>
      </c>
      <c r="AT137">
        <f t="shared" si="145"/>
        <v>5946745259.9907761</v>
      </c>
      <c r="AU137">
        <f t="shared" si="145"/>
        <v>32472995858.796436</v>
      </c>
      <c r="AV137">
        <f t="shared" si="145"/>
        <v>5909338167.9350033</v>
      </c>
      <c r="AW137">
        <f t="shared" si="145"/>
        <v>6055735057.7438393</v>
      </c>
      <c r="AX137">
        <f t="shared" si="145"/>
        <v>953016683.86275601</v>
      </c>
      <c r="AY137">
        <f t="shared" si="145"/>
        <v>2769922720.1939001</v>
      </c>
      <c r="AZ137">
        <f t="shared" si="145"/>
        <v>2681715126.5573759</v>
      </c>
      <c r="BA137">
        <f t="shared" si="145"/>
        <v>2279313086.936749</v>
      </c>
      <c r="BB137">
        <f t="shared" si="145"/>
        <v>10214033261.710264</v>
      </c>
      <c r="BD137">
        <f t="shared" si="145"/>
        <v>26494171744.923508</v>
      </c>
      <c r="BE137">
        <f t="shared" si="145"/>
        <v>11724475418.032207</v>
      </c>
      <c r="BF137">
        <f t="shared" si="145"/>
        <v>3417207858.912921</v>
      </c>
      <c r="BG137">
        <f t="shared" si="145"/>
        <v>1858230902.9884596</v>
      </c>
      <c r="BH137">
        <f t="shared" si="145"/>
        <v>19467082773.976093</v>
      </c>
      <c r="BI137">
        <f t="shared" si="145"/>
        <v>1047855678.7456548</v>
      </c>
      <c r="BJ137">
        <f t="shared" si="145"/>
        <v>1592321554.8747973</v>
      </c>
      <c r="BK137">
        <f t="shared" si="145"/>
        <v>4936392679.0965538</v>
      </c>
      <c r="BL137">
        <f t="shared" si="145"/>
        <v>28539227359.397427</v>
      </c>
      <c r="BM137">
        <f t="shared" si="145"/>
        <v>4393846552.5480499</v>
      </c>
      <c r="BN137">
        <f t="shared" si="145"/>
        <v>4811037170.6231222</v>
      </c>
      <c r="BO137">
        <f t="shared" si="145"/>
        <v>735220338.93348098</v>
      </c>
      <c r="BP137">
        <f t="shared" si="145"/>
        <v>2324626534.5465164</v>
      </c>
      <c r="BQ137">
        <f t="shared" ref="BQ137:EB137" si="146">BQ32+BQ66</f>
        <v>2273816542.5623503</v>
      </c>
      <c r="BR137">
        <f t="shared" si="146"/>
        <v>1668487583.7354782</v>
      </c>
      <c r="BS137">
        <f t="shared" si="146"/>
        <v>8854898597.4780655</v>
      </c>
      <c r="BU137">
        <f t="shared" si="146"/>
        <v>26210361953.260445</v>
      </c>
      <c r="BV137">
        <f t="shared" si="146"/>
        <v>11502040491.782774</v>
      </c>
      <c r="BW137">
        <f t="shared" si="146"/>
        <v>3399529284.7998958</v>
      </c>
      <c r="BX137">
        <f t="shared" si="146"/>
        <v>1834299935.1630938</v>
      </c>
      <c r="BY137">
        <f t="shared" si="146"/>
        <v>19145592990.37458</v>
      </c>
      <c r="BZ137">
        <f t="shared" si="146"/>
        <v>892597198.89785957</v>
      </c>
      <c r="CA137">
        <f t="shared" si="146"/>
        <v>1537627717.2445512</v>
      </c>
      <c r="CB137">
        <f t="shared" si="146"/>
        <v>4835121991.3357077</v>
      </c>
      <c r="CC137">
        <f t="shared" si="146"/>
        <v>27598962521.740601</v>
      </c>
      <c r="CD137">
        <f t="shared" si="146"/>
        <v>3984881664.479476</v>
      </c>
      <c r="CE137">
        <f t="shared" si="146"/>
        <v>4583395415.1395769</v>
      </c>
      <c r="CF137">
        <f t="shared" si="146"/>
        <v>707240119.75332618</v>
      </c>
      <c r="CG137">
        <f t="shared" si="146"/>
        <v>2199421527.8106561</v>
      </c>
      <c r="CH137">
        <f t="shared" si="146"/>
        <v>2113298917.512804</v>
      </c>
      <c r="CI137">
        <f t="shared" si="146"/>
        <v>1522077052.2040939</v>
      </c>
      <c r="CJ137">
        <f t="shared" si="146"/>
        <v>8379337141.4506016</v>
      </c>
      <c r="CM137">
        <f t="shared" si="146"/>
        <v>40794.5</v>
      </c>
      <c r="CN137">
        <f t="shared" si="146"/>
        <v>48267604088.963608</v>
      </c>
      <c r="CO137">
        <f t="shared" si="146"/>
        <v>18698456139.628815</v>
      </c>
      <c r="CP137">
        <f t="shared" si="146"/>
        <v>5073440681.0049639</v>
      </c>
      <c r="CQ137">
        <f t="shared" si="146"/>
        <v>3136964289.0883002</v>
      </c>
      <c r="CR137">
        <f t="shared" si="146"/>
        <v>30287932115.250126</v>
      </c>
      <c r="CS137">
        <f t="shared" si="146"/>
        <v>2626790695.9507055</v>
      </c>
      <c r="CT137">
        <f t="shared" si="146"/>
        <v>2614574016.1203213</v>
      </c>
      <c r="CU137">
        <f t="shared" si="146"/>
        <v>9814580336.1996613</v>
      </c>
      <c r="CV137">
        <f t="shared" si="146"/>
        <v>46116944576.080429</v>
      </c>
      <c r="CW137">
        <f t="shared" si="146"/>
        <v>7932629275.0817862</v>
      </c>
      <c r="CX137">
        <f t="shared" si="146"/>
        <v>11125037684.244471</v>
      </c>
      <c r="CY137">
        <f t="shared" si="146"/>
        <v>1749937275.5109799</v>
      </c>
      <c r="CZ137">
        <f t="shared" si="146"/>
        <v>4351882209.2728748</v>
      </c>
      <c r="DA137">
        <f t="shared" si="146"/>
        <v>4034434864.8888679</v>
      </c>
      <c r="DB137">
        <f t="shared" si="146"/>
        <v>3553925804.1343746</v>
      </c>
      <c r="DC137">
        <f t="shared" si="146"/>
        <v>14286894515.834034</v>
      </c>
      <c r="DE137">
        <f t="shared" si="146"/>
        <v>42028699521.195091</v>
      </c>
      <c r="DF137">
        <f t="shared" si="146"/>
        <v>16153606612.796236</v>
      </c>
      <c r="DG137">
        <f t="shared" si="146"/>
        <v>4578019048.7834702</v>
      </c>
      <c r="DH137">
        <f t="shared" si="146"/>
        <v>2666469367.5285602</v>
      </c>
      <c r="DI137">
        <f t="shared" si="146"/>
        <v>26576482269.444748</v>
      </c>
      <c r="DJ137">
        <f t="shared" si="146"/>
        <v>2190341797.8064785</v>
      </c>
      <c r="DK137">
        <f t="shared" si="146"/>
        <v>2288637194.4937329</v>
      </c>
      <c r="DL137">
        <f t="shared" si="146"/>
        <v>8408851400.269434</v>
      </c>
      <c r="DM137">
        <f t="shared" si="146"/>
        <v>39948260604.453094</v>
      </c>
      <c r="DN137">
        <f t="shared" si="146"/>
        <v>6693456678.3334875</v>
      </c>
      <c r="DO137">
        <f t="shared" si="146"/>
        <v>9517803898.59128</v>
      </c>
      <c r="DP137">
        <f t="shared" si="146"/>
        <v>1489081119.1195045</v>
      </c>
      <c r="DQ137">
        <f t="shared" si="146"/>
        <v>3691117709.51548</v>
      </c>
      <c r="DR137">
        <f t="shared" si="146"/>
        <v>3632000940.3901458</v>
      </c>
      <c r="DS137">
        <f t="shared" si="146"/>
        <v>3003448477.2341681</v>
      </c>
      <c r="DT137">
        <f t="shared" si="146"/>
        <v>12316528318.356518</v>
      </c>
      <c r="DV137">
        <f t="shared" si="146"/>
        <v>36000040191.768776</v>
      </c>
      <c r="DW137">
        <f t="shared" si="146"/>
        <v>13927405808.113882</v>
      </c>
      <c r="DX137">
        <f t="shared" si="146"/>
        <v>4302432292.1995039</v>
      </c>
      <c r="DY137">
        <f t="shared" si="146"/>
        <v>2246422490.2952852</v>
      </c>
      <c r="DZ137">
        <f t="shared" si="146"/>
        <v>23067643254.800838</v>
      </c>
      <c r="EA137">
        <f t="shared" si="146"/>
        <v>1754171764.5755777</v>
      </c>
      <c r="EB137">
        <f t="shared" si="146"/>
        <v>1967016245.6847534</v>
      </c>
      <c r="EC137">
        <f t="shared" ref="EC137:GN137" si="147">EC32+EC66</f>
        <v>7003122464.3392115</v>
      </c>
      <c r="ED137">
        <f t="shared" si="147"/>
        <v>33779576632.825745</v>
      </c>
      <c r="EE137">
        <f t="shared" si="147"/>
        <v>5454284081.5851908</v>
      </c>
      <c r="EF137">
        <f t="shared" si="147"/>
        <v>8031850093.1404285</v>
      </c>
      <c r="EG137">
        <f t="shared" si="147"/>
        <v>1228406148.9900773</v>
      </c>
      <c r="EH137">
        <f t="shared" si="147"/>
        <v>3032132223.6190028</v>
      </c>
      <c r="EI137">
        <f t="shared" si="147"/>
        <v>3388822662.4823804</v>
      </c>
      <c r="EJ137">
        <f t="shared" si="147"/>
        <v>2456586731.6396909</v>
      </c>
      <c r="EK137">
        <f t="shared" si="147"/>
        <v>10440837125.803789</v>
      </c>
      <c r="EM137">
        <f t="shared" si="147"/>
        <v>33751853093.336723</v>
      </c>
      <c r="EN137">
        <f t="shared" si="147"/>
        <v>13480831442.366295</v>
      </c>
      <c r="EO137">
        <f t="shared" si="147"/>
        <v>4260984164.0309839</v>
      </c>
      <c r="EP137">
        <f t="shared" si="147"/>
        <v>1997697364.9587593</v>
      </c>
      <c r="EQ137">
        <f t="shared" si="147"/>
        <v>20997015419.082321</v>
      </c>
      <c r="ER137">
        <f t="shared" si="147"/>
        <v>1333764300.8045692</v>
      </c>
      <c r="ES137">
        <f t="shared" si="147"/>
        <v>1749085412.4218297</v>
      </c>
      <c r="ET137">
        <f t="shared" si="147"/>
        <v>6151636760.7982464</v>
      </c>
      <c r="EU137">
        <f t="shared" si="147"/>
        <v>30249845030.082275</v>
      </c>
      <c r="EV137">
        <f t="shared" si="147"/>
        <v>4323203734.0408859</v>
      </c>
      <c r="EW137">
        <f t="shared" si="147"/>
        <v>7455401018.8184299</v>
      </c>
      <c r="EX137">
        <f t="shared" si="147"/>
        <v>995181618.6561954</v>
      </c>
      <c r="EY137">
        <f t="shared" si="147"/>
        <v>2614607241.1028337</v>
      </c>
      <c r="EZ137">
        <f t="shared" si="147"/>
        <v>3303192442.5640488</v>
      </c>
      <c r="FA137">
        <f t="shared" si="147"/>
        <v>2112815343.6417875</v>
      </c>
      <c r="FB137">
        <f t="shared" si="147"/>
        <v>9496748322.6383591</v>
      </c>
      <c r="FD137">
        <f t="shared" si="147"/>
        <v>33555027375.719959</v>
      </c>
      <c r="FE137">
        <f t="shared" si="147"/>
        <v>13431152026.367418</v>
      </c>
      <c r="FF137">
        <f t="shared" si="147"/>
        <v>4231132328.1365376</v>
      </c>
      <c r="FG137">
        <f t="shared" si="147"/>
        <v>1971013572.4635608</v>
      </c>
      <c r="FH137">
        <f t="shared" si="147"/>
        <v>20684795236.90126</v>
      </c>
      <c r="FI137">
        <f t="shared" si="147"/>
        <v>1161244094.47788</v>
      </c>
      <c r="FJ137">
        <f t="shared" si="147"/>
        <v>1738552751.2775879</v>
      </c>
      <c r="FK137">
        <f t="shared" si="147"/>
        <v>6072745249.0496731</v>
      </c>
      <c r="FL137">
        <f t="shared" si="147"/>
        <v>29397467169.168648</v>
      </c>
      <c r="FM137">
        <f t="shared" si="147"/>
        <v>4150289600.3074017</v>
      </c>
      <c r="FN137">
        <f t="shared" si="147"/>
        <v>7209984832.8540602</v>
      </c>
      <c r="FO137">
        <f t="shared" si="147"/>
        <v>928723843.7376405</v>
      </c>
      <c r="FP137">
        <f t="shared" si="147"/>
        <v>2586721653.3491349</v>
      </c>
      <c r="FQ137">
        <f t="shared" si="147"/>
        <v>3255539024.6753492</v>
      </c>
      <c r="FR137">
        <f t="shared" si="147"/>
        <v>2035983954.5078619</v>
      </c>
      <c r="FS137">
        <f t="shared" si="147"/>
        <v>9109467713.971344</v>
      </c>
      <c r="FV137">
        <f t="shared" si="147"/>
        <v>40794.5</v>
      </c>
      <c r="FW137">
        <f t="shared" si="147"/>
        <v>39283876287.209808</v>
      </c>
      <c r="FX137">
        <f t="shared" si="147"/>
        <v>17844436820.135426</v>
      </c>
      <c r="FY137">
        <f t="shared" si="147"/>
        <v>5724154180.555831</v>
      </c>
      <c r="FZ137">
        <f t="shared" si="147"/>
        <v>3103851846.8646121</v>
      </c>
      <c r="GA137">
        <f t="shared" si="147"/>
        <v>26069440647.476742</v>
      </c>
      <c r="GB137">
        <f t="shared" si="147"/>
        <v>2008235428.5961916</v>
      </c>
      <c r="GC137">
        <f t="shared" si="147"/>
        <v>2628092800.7210555</v>
      </c>
      <c r="GD137">
        <f t="shared" si="147"/>
        <v>13897497513.9156</v>
      </c>
      <c r="GE137">
        <f t="shared" si="147"/>
        <v>46479130234.460808</v>
      </c>
      <c r="GF137">
        <f t="shared" si="147"/>
        <v>7895421891.7806654</v>
      </c>
      <c r="GG137">
        <f t="shared" si="147"/>
        <v>7856272591.6241608</v>
      </c>
      <c r="GH137">
        <f t="shared" si="147"/>
        <v>1988283705.9196091</v>
      </c>
      <c r="GI137">
        <f t="shared" si="147"/>
        <v>3279339075.7109036</v>
      </c>
      <c r="GJ137">
        <f t="shared" si="147"/>
        <v>4081438513.4015465</v>
      </c>
      <c r="GK137">
        <f t="shared" si="147"/>
        <v>2969260117.558805</v>
      </c>
      <c r="GL137">
        <f t="shared" si="147"/>
        <v>20133751794.149387</v>
      </c>
      <c r="GN137">
        <f t="shared" si="147"/>
        <v>36427463683.558395</v>
      </c>
      <c r="GO137">
        <f t="shared" ref="GO137:IZ137" si="148">GO32+GO66</f>
        <v>16333709926.984573</v>
      </c>
      <c r="GP137">
        <f t="shared" si="148"/>
        <v>5265587283.6003084</v>
      </c>
      <c r="GQ137">
        <f t="shared" si="148"/>
        <v>2833195979.2719531</v>
      </c>
      <c r="GR137">
        <f t="shared" si="148"/>
        <v>23679010694.274319</v>
      </c>
      <c r="GS137">
        <f t="shared" si="148"/>
        <v>1735063260.1094117</v>
      </c>
      <c r="GT137">
        <f t="shared" si="148"/>
        <v>2356909640.3515387</v>
      </c>
      <c r="GU137">
        <f t="shared" si="148"/>
        <v>12727124328.436243</v>
      </c>
      <c r="GV137">
        <f t="shared" si="148"/>
        <v>41455463986.279984</v>
      </c>
      <c r="GW137">
        <f t="shared" si="148"/>
        <v>7002961684.5292778</v>
      </c>
      <c r="GX137">
        <f t="shared" si="148"/>
        <v>7209838828.2241478</v>
      </c>
      <c r="GY137">
        <f t="shared" si="148"/>
        <v>1759451868.8511202</v>
      </c>
      <c r="GZ137">
        <f t="shared" si="148"/>
        <v>2944708647.2896214</v>
      </c>
      <c r="HA137">
        <f t="shared" si="148"/>
        <v>3629561731.0605001</v>
      </c>
      <c r="HB137">
        <f t="shared" si="148"/>
        <v>2669414568.6379642</v>
      </c>
      <c r="HC137">
        <f t="shared" si="148"/>
        <v>17924948381.954067</v>
      </c>
      <c r="HE137">
        <f t="shared" si="148"/>
        <v>34624973199.941566</v>
      </c>
      <c r="HF137">
        <f t="shared" si="148"/>
        <v>14821753515.122583</v>
      </c>
      <c r="HG137">
        <f t="shared" si="148"/>
        <v>4804026752.0957346</v>
      </c>
      <c r="HH137">
        <f t="shared" si="148"/>
        <v>2555786939.8593626</v>
      </c>
      <c r="HI137">
        <f t="shared" si="148"/>
        <v>21285879339.232887</v>
      </c>
      <c r="HJ137">
        <f t="shared" si="148"/>
        <v>1459965424.7512138</v>
      </c>
      <c r="HK137">
        <f t="shared" si="148"/>
        <v>2085726479.9820185</v>
      </c>
      <c r="HL137">
        <f t="shared" si="148"/>
        <v>11557850326.553911</v>
      </c>
      <c r="HM137">
        <f t="shared" si="148"/>
        <v>36431797738.099159</v>
      </c>
      <c r="HN137">
        <f t="shared" si="148"/>
        <v>6110501477.2778988</v>
      </c>
      <c r="HO137">
        <f t="shared" si="148"/>
        <v>6804569370.7377396</v>
      </c>
      <c r="HP137">
        <f t="shared" si="148"/>
        <v>1530532020.8919284</v>
      </c>
      <c r="HQ137">
        <f t="shared" si="148"/>
        <v>2610078218.8683386</v>
      </c>
      <c r="HR137">
        <f t="shared" si="148"/>
        <v>3177171667.6628151</v>
      </c>
      <c r="HS137">
        <f t="shared" si="148"/>
        <v>2369640688.517354</v>
      </c>
      <c r="HT137">
        <f t="shared" si="148"/>
        <v>15716144969.75877</v>
      </c>
      <c r="HV137">
        <f t="shared" si="148"/>
        <v>34230860809.348549</v>
      </c>
      <c r="HW137">
        <f t="shared" si="148"/>
        <v>13949859634.46183</v>
      </c>
      <c r="HX137">
        <f t="shared" si="148"/>
        <v>4758599786.7796211</v>
      </c>
      <c r="HY137">
        <f t="shared" si="148"/>
        <v>2467539913.344389</v>
      </c>
      <c r="HZ137">
        <f t="shared" si="148"/>
        <v>19312555456.58181</v>
      </c>
      <c r="IA137">
        <f t="shared" si="148"/>
        <v>1182187018.4638536</v>
      </c>
      <c r="IB137">
        <f t="shared" si="148"/>
        <v>1803607122.1707573</v>
      </c>
      <c r="IC137">
        <f t="shared" si="148"/>
        <v>11179825801.725067</v>
      </c>
      <c r="ID137">
        <f t="shared" si="148"/>
        <v>33813033807.780022</v>
      </c>
      <c r="IE137">
        <f t="shared" si="148"/>
        <v>5218277952.27915</v>
      </c>
      <c r="IF137">
        <f t="shared" si="148"/>
        <v>6749161610.1102028</v>
      </c>
      <c r="IG137">
        <f t="shared" si="148"/>
        <v>1296628052.9058552</v>
      </c>
      <c r="IH137">
        <f t="shared" si="148"/>
        <v>2281744664.0600491</v>
      </c>
      <c r="II137">
        <f t="shared" si="148"/>
        <v>3029402511.037848</v>
      </c>
      <c r="IJ137">
        <f t="shared" si="148"/>
        <v>2211597059.4256563</v>
      </c>
      <c r="IK137">
        <f t="shared" si="148"/>
        <v>13517845974.305782</v>
      </c>
      <c r="IM137">
        <f t="shared" si="148"/>
        <v>33981551447.161034</v>
      </c>
      <c r="IN137">
        <f t="shared" si="148"/>
        <v>13868718106.533159</v>
      </c>
      <c r="IO137">
        <f t="shared" si="148"/>
        <v>4740153635.6545229</v>
      </c>
      <c r="IP137">
        <f t="shared" si="148"/>
        <v>2456102570.8286204</v>
      </c>
      <c r="IQ137">
        <f t="shared" si="148"/>
        <v>19192248860.020294</v>
      </c>
      <c r="IR137">
        <f t="shared" si="148"/>
        <v>993357334.64702368</v>
      </c>
      <c r="IS137">
        <f t="shared" si="148"/>
        <v>1787984209.443119</v>
      </c>
      <c r="IT137">
        <f t="shared" si="148"/>
        <v>11126626800.170477</v>
      </c>
      <c r="IU137">
        <f t="shared" si="148"/>
        <v>33493893953.815605</v>
      </c>
      <c r="IV137">
        <f t="shared" si="148"/>
        <v>5123623847.7250462</v>
      </c>
      <c r="IW137">
        <f t="shared" si="148"/>
        <v>6718338225.6811428</v>
      </c>
      <c r="IX137">
        <f t="shared" si="148"/>
        <v>1215657264.403743</v>
      </c>
      <c r="IY137">
        <f t="shared" si="148"/>
        <v>2252082748.1775231</v>
      </c>
      <c r="IZ137">
        <f t="shared" si="148"/>
        <v>2989682067.1149101</v>
      </c>
      <c r="JA137">
        <f t="shared" ref="JA137" si="149">JA32+JA66</f>
        <v>2174303332.7372241</v>
      </c>
      <c r="JB137">
        <f t="shared" si="4"/>
        <v>13337337412.320704</v>
      </c>
    </row>
    <row r="138" spans="1:262" x14ac:dyDescent="0.25">
      <c r="D138">
        <v>2050</v>
      </c>
      <c r="E138">
        <f t="shared" ref="E138:BP138" si="150">E33+E67</f>
        <v>32203258762.719662</v>
      </c>
      <c r="F138">
        <f t="shared" si="150"/>
        <v>21001774478.241829</v>
      </c>
      <c r="G138">
        <f t="shared" si="150"/>
        <v>5193892487.4494352</v>
      </c>
      <c r="H138">
        <f t="shared" si="150"/>
        <v>2956005567.7575092</v>
      </c>
      <c r="I138">
        <f t="shared" si="150"/>
        <v>25893541774.4146</v>
      </c>
      <c r="J138">
        <f t="shared" si="150"/>
        <v>2356876866.6502171</v>
      </c>
      <c r="K138">
        <f t="shared" si="150"/>
        <v>3127992344.9954619</v>
      </c>
      <c r="L138">
        <f t="shared" si="150"/>
        <v>8739197156.2318897</v>
      </c>
      <c r="M138">
        <f t="shared" si="150"/>
        <v>45282636613.134491</v>
      </c>
      <c r="N138">
        <f t="shared" si="150"/>
        <v>9538405584.1360645</v>
      </c>
      <c r="O138">
        <f t="shared" si="150"/>
        <v>9678316324.8092155</v>
      </c>
      <c r="P138">
        <f t="shared" si="150"/>
        <v>1493892338.4838042</v>
      </c>
      <c r="Q138">
        <f t="shared" si="150"/>
        <v>4218601424.9810271</v>
      </c>
      <c r="R138">
        <f t="shared" si="150"/>
        <v>3918787854.5866146</v>
      </c>
      <c r="S138">
        <f t="shared" si="150"/>
        <v>3565327925.767415</v>
      </c>
      <c r="T138">
        <f t="shared" si="150"/>
        <v>15137629336.121052</v>
      </c>
      <c r="V138">
        <f t="shared" si="150"/>
        <v>27890686580.753677</v>
      </c>
      <c r="W138">
        <f t="shared" si="150"/>
        <v>17536400211.788315</v>
      </c>
      <c r="X138">
        <f t="shared" si="150"/>
        <v>4450897539.7318459</v>
      </c>
      <c r="Y138">
        <f t="shared" si="150"/>
        <v>2474889793.3853106</v>
      </c>
      <c r="Z138">
        <f t="shared" si="150"/>
        <v>22333578082.586975</v>
      </c>
      <c r="AA138">
        <f t="shared" si="150"/>
        <v>1928244385.8112402</v>
      </c>
      <c r="AB138">
        <f t="shared" si="150"/>
        <v>2623399726.6354899</v>
      </c>
      <c r="AC138">
        <f t="shared" si="150"/>
        <v>7331036977.8372374</v>
      </c>
      <c r="AD138">
        <f t="shared" si="150"/>
        <v>38458500095.179794</v>
      </c>
      <c r="AE138">
        <f t="shared" si="150"/>
        <v>7883908305.1044626</v>
      </c>
      <c r="AF138">
        <f t="shared" si="150"/>
        <v>8025918984.929348</v>
      </c>
      <c r="AG138">
        <f t="shared" si="150"/>
        <v>1250164170.4568145</v>
      </c>
      <c r="AH138">
        <f t="shared" si="150"/>
        <v>3480995217.5028539</v>
      </c>
      <c r="AI138">
        <f t="shared" si="150"/>
        <v>3315920887.108315</v>
      </c>
      <c r="AJ138">
        <f t="shared" si="150"/>
        <v>2930956954.5627227</v>
      </c>
      <c r="AK138">
        <f t="shared" si="150"/>
        <v>12716090633.263065</v>
      </c>
      <c r="AM138">
        <f t="shared" si="150"/>
        <v>25963770467.366333</v>
      </c>
      <c r="AN138">
        <f t="shared" si="150"/>
        <v>14075621548.337074</v>
      </c>
      <c r="AO138">
        <f t="shared" si="150"/>
        <v>3704526057.391417</v>
      </c>
      <c r="AP138">
        <f t="shared" si="150"/>
        <v>1995536914.1777718</v>
      </c>
      <c r="AQ138">
        <f t="shared" si="150"/>
        <v>20208982478.710575</v>
      </c>
      <c r="AR138">
        <f t="shared" si="150"/>
        <v>1499611904.9722629</v>
      </c>
      <c r="AS138">
        <f t="shared" si="150"/>
        <v>2113087395.1954503</v>
      </c>
      <c r="AT138">
        <f t="shared" si="150"/>
        <v>5924102179.7753639</v>
      </c>
      <c r="AU138">
        <f t="shared" si="150"/>
        <v>32044486357.575249</v>
      </c>
      <c r="AV138">
        <f t="shared" si="150"/>
        <v>6229411026.0728464</v>
      </c>
      <c r="AW138">
        <f t="shared" si="150"/>
        <v>6373521645.0494814</v>
      </c>
      <c r="AX138">
        <f t="shared" si="150"/>
        <v>1006681465.8515975</v>
      </c>
      <c r="AY138">
        <f t="shared" si="150"/>
        <v>2743450749.4267235</v>
      </c>
      <c r="AZ138">
        <f t="shared" si="150"/>
        <v>2713053919.630003</v>
      </c>
      <c r="BA138">
        <f t="shared" si="150"/>
        <v>2296585983.358026</v>
      </c>
      <c r="BB138">
        <f t="shared" si="150"/>
        <v>10294685384.556036</v>
      </c>
      <c r="BD138">
        <f t="shared" si="150"/>
        <v>25591365983.825729</v>
      </c>
      <c r="BE138">
        <f t="shared" si="150"/>
        <v>11375809831.496216</v>
      </c>
      <c r="BF138">
        <f t="shared" si="150"/>
        <v>3325650616.4723768</v>
      </c>
      <c r="BG138">
        <f t="shared" si="150"/>
        <v>1792544322.5967216</v>
      </c>
      <c r="BH138">
        <f t="shared" si="150"/>
        <v>19466838311.056969</v>
      </c>
      <c r="BI138">
        <f t="shared" si="150"/>
        <v>1070992795.4947922</v>
      </c>
      <c r="BJ138">
        <f t="shared" si="150"/>
        <v>1603404986.0992377</v>
      </c>
      <c r="BK138">
        <f t="shared" si="150"/>
        <v>4612816993.6107216</v>
      </c>
      <c r="BL138">
        <f t="shared" si="150"/>
        <v>28112786008.854042</v>
      </c>
      <c r="BM138">
        <f t="shared" si="150"/>
        <v>4577650274.0090017</v>
      </c>
      <c r="BN138">
        <f t="shared" si="150"/>
        <v>4924152304.2328882</v>
      </c>
      <c r="BO138">
        <f t="shared" si="150"/>
        <v>768055083.83962512</v>
      </c>
      <c r="BP138">
        <f t="shared" si="150"/>
        <v>2242668432.3758631</v>
      </c>
      <c r="BQ138">
        <f t="shared" ref="BQ138:EB138" si="151">BQ33+BQ67</f>
        <v>2295633635.9167309</v>
      </c>
      <c r="BR138">
        <f t="shared" si="151"/>
        <v>1662864857.9954886</v>
      </c>
      <c r="BS138">
        <f t="shared" si="151"/>
        <v>8836046072.0824203</v>
      </c>
      <c r="BU138">
        <f t="shared" si="151"/>
        <v>25307922869.99279</v>
      </c>
      <c r="BV138">
        <f t="shared" si="151"/>
        <v>11153525139.108383</v>
      </c>
      <c r="BW138">
        <f t="shared" si="151"/>
        <v>3308015905.8896165</v>
      </c>
      <c r="BX138">
        <f t="shared" si="151"/>
        <v>1768633214.9750233</v>
      </c>
      <c r="BY138">
        <f t="shared" si="151"/>
        <v>19145627494.671982</v>
      </c>
      <c r="BZ138">
        <f t="shared" si="151"/>
        <v>909536406.44554818</v>
      </c>
      <c r="CA138">
        <f t="shared" si="151"/>
        <v>1493237354.3776784</v>
      </c>
      <c r="CB138">
        <f t="shared" si="151"/>
        <v>4511609544.79737</v>
      </c>
      <c r="CC138">
        <f t="shared" si="151"/>
        <v>27173690536.322281</v>
      </c>
      <c r="CD138">
        <f t="shared" si="151"/>
        <v>4083144430.3627548</v>
      </c>
      <c r="CE138">
        <f t="shared" si="151"/>
        <v>4696574836.7626762</v>
      </c>
      <c r="CF138">
        <f t="shared" si="151"/>
        <v>723425957.33162832</v>
      </c>
      <c r="CG138">
        <f t="shared" si="151"/>
        <v>2117494980.760273</v>
      </c>
      <c r="CH138">
        <f t="shared" si="151"/>
        <v>2135160018.5518827</v>
      </c>
      <c r="CI138">
        <f t="shared" si="151"/>
        <v>1511588954.6867132</v>
      </c>
      <c r="CJ138">
        <f t="shared" si="151"/>
        <v>8360633707.4099979</v>
      </c>
      <c r="CM138">
        <f t="shared" si="151"/>
        <v>42845.5</v>
      </c>
      <c r="CN138">
        <f t="shared" si="151"/>
        <v>47331863624.575783</v>
      </c>
      <c r="CO138">
        <f t="shared" si="151"/>
        <v>18817410667.633949</v>
      </c>
      <c r="CP138">
        <f t="shared" si="151"/>
        <v>5072266787.3186054</v>
      </c>
      <c r="CQ138">
        <f t="shared" si="151"/>
        <v>3196446839.6019583</v>
      </c>
      <c r="CR138">
        <f t="shared" si="151"/>
        <v>30895954272.265438</v>
      </c>
      <c r="CS138">
        <f t="shared" si="151"/>
        <v>2714750081.5652027</v>
      </c>
      <c r="CT138">
        <f t="shared" si="151"/>
        <v>2592825948.1543527</v>
      </c>
      <c r="CU138">
        <f t="shared" si="151"/>
        <v>9588690833.4446983</v>
      </c>
      <c r="CV138">
        <f t="shared" si="151"/>
        <v>45706366351.90377</v>
      </c>
      <c r="CW138">
        <f t="shared" si="151"/>
        <v>8260931882.8383522</v>
      </c>
      <c r="CX138">
        <f t="shared" si="151"/>
        <v>11222252981.303059</v>
      </c>
      <c r="CY138">
        <f t="shared" si="151"/>
        <v>1832470968.4295962</v>
      </c>
      <c r="CZ138">
        <f t="shared" si="151"/>
        <v>4316216000.333601</v>
      </c>
      <c r="DA138">
        <f t="shared" si="151"/>
        <v>4086039317.4984455</v>
      </c>
      <c r="DB138">
        <f t="shared" si="151"/>
        <v>3575784943.1573629</v>
      </c>
      <c r="DC138">
        <f t="shared" si="151"/>
        <v>14513380950.022938</v>
      </c>
      <c r="DE138">
        <f t="shared" si="151"/>
        <v>41068242758.144661</v>
      </c>
      <c r="DF138">
        <f t="shared" si="151"/>
        <v>16186296484.637774</v>
      </c>
      <c r="DG138">
        <f t="shared" si="151"/>
        <v>4564269805.1544714</v>
      </c>
      <c r="DH138">
        <f t="shared" si="151"/>
        <v>2705348265.4945893</v>
      </c>
      <c r="DI138">
        <f t="shared" si="151"/>
        <v>27069920804.095467</v>
      </c>
      <c r="DJ138">
        <f t="shared" si="151"/>
        <v>2263251746.6567364</v>
      </c>
      <c r="DK138">
        <f t="shared" si="151"/>
        <v>2259418768.102994</v>
      </c>
      <c r="DL138">
        <f t="shared" si="151"/>
        <v>8163593318.8659582</v>
      </c>
      <c r="DM138">
        <f t="shared" si="151"/>
        <v>39539982624.359764</v>
      </c>
      <c r="DN138">
        <f t="shared" si="151"/>
        <v>6965685620.2333727</v>
      </c>
      <c r="DO138">
        <f t="shared" si="151"/>
        <v>9595251443.4094639</v>
      </c>
      <c r="DP138">
        <f t="shared" si="151"/>
        <v>1558252899.2848256</v>
      </c>
      <c r="DQ138">
        <f t="shared" si="151"/>
        <v>3648137180.1973705</v>
      </c>
      <c r="DR138">
        <f t="shared" si="151"/>
        <v>3674091694.6003656</v>
      </c>
      <c r="DS138">
        <f t="shared" si="151"/>
        <v>3017540205.6454535</v>
      </c>
      <c r="DT138">
        <f t="shared" si="151"/>
        <v>12492375570.353302</v>
      </c>
      <c r="DV138">
        <f t="shared" si="151"/>
        <v>35014795088.814468</v>
      </c>
      <c r="DW138">
        <f t="shared" si="151"/>
        <v>13873724867.400248</v>
      </c>
      <c r="DX138">
        <f t="shared" si="151"/>
        <v>4233880641.6232591</v>
      </c>
      <c r="DY138">
        <f t="shared" si="151"/>
        <v>2264688257.3362341</v>
      </c>
      <c r="DZ138">
        <f t="shared" si="151"/>
        <v>23446456232.015991</v>
      </c>
      <c r="EA138">
        <f t="shared" si="151"/>
        <v>1812032178.8724756</v>
      </c>
      <c r="EB138">
        <f t="shared" si="151"/>
        <v>1930321630.2526975</v>
      </c>
      <c r="EC138">
        <f t="shared" ref="EC138:GN138" si="152">EC33+EC67</f>
        <v>6738495804.2872267</v>
      </c>
      <c r="ED138">
        <f t="shared" si="152"/>
        <v>33373598896.815758</v>
      </c>
      <c r="EE138">
        <f t="shared" si="152"/>
        <v>5670439357.6283913</v>
      </c>
      <c r="EF138">
        <f t="shared" si="152"/>
        <v>8068054777.8412724</v>
      </c>
      <c r="EG138">
        <f t="shared" si="152"/>
        <v>1284215988.4269691</v>
      </c>
      <c r="EH138">
        <f t="shared" si="152"/>
        <v>2981836992.108357</v>
      </c>
      <c r="EI138">
        <f t="shared" si="152"/>
        <v>3407445496.303628</v>
      </c>
      <c r="EJ138">
        <f t="shared" si="152"/>
        <v>2462910544.355154</v>
      </c>
      <c r="EK138">
        <f t="shared" si="152"/>
        <v>10566027847.471409</v>
      </c>
      <c r="EM138">
        <f t="shared" si="152"/>
        <v>32521000091.518074</v>
      </c>
      <c r="EN138">
        <f t="shared" si="152"/>
        <v>13158508714.439501</v>
      </c>
      <c r="EO138">
        <f t="shared" si="152"/>
        <v>4192500414.125102</v>
      </c>
      <c r="EP138">
        <f t="shared" si="152"/>
        <v>1961393953.8368878</v>
      </c>
      <c r="EQ138">
        <f t="shared" si="152"/>
        <v>21156843653.34005</v>
      </c>
      <c r="ER138">
        <f t="shared" si="152"/>
        <v>1376572759.1585922</v>
      </c>
      <c r="ES138">
        <f t="shared" si="152"/>
        <v>1680068964.2282536</v>
      </c>
      <c r="ET138">
        <f t="shared" si="152"/>
        <v>5774099730.3293743</v>
      </c>
      <c r="EU138">
        <f t="shared" si="152"/>
        <v>29810139993.346546</v>
      </c>
      <c r="EV138">
        <f t="shared" si="152"/>
        <v>4483265598.5498562</v>
      </c>
      <c r="EW138">
        <f t="shared" si="152"/>
        <v>7479340461.0138378</v>
      </c>
      <c r="EX138">
        <f t="shared" si="152"/>
        <v>1037623543.1019887</v>
      </c>
      <c r="EY138">
        <f t="shared" si="152"/>
        <v>2535449207.0752697</v>
      </c>
      <c r="EZ138">
        <f t="shared" si="152"/>
        <v>3321876349.2905073</v>
      </c>
      <c r="FA138">
        <f t="shared" si="152"/>
        <v>2101805030.6421406</v>
      </c>
      <c r="FB138">
        <f t="shared" si="152"/>
        <v>9513005717.7993393</v>
      </c>
      <c r="FD138">
        <f t="shared" si="152"/>
        <v>32324426212.731876</v>
      </c>
      <c r="FE138">
        <f t="shared" si="152"/>
        <v>13108887842.734573</v>
      </c>
      <c r="FF138">
        <f t="shared" si="152"/>
        <v>4162707450.4695182</v>
      </c>
      <c r="FG138">
        <f t="shared" si="152"/>
        <v>1934727219.8549247</v>
      </c>
      <c r="FH138">
        <f t="shared" si="152"/>
        <v>20844811807.610409</v>
      </c>
      <c r="FI138">
        <f t="shared" si="152"/>
        <v>1191455286.1695971</v>
      </c>
      <c r="FJ138">
        <f t="shared" si="152"/>
        <v>1669551600.7868028</v>
      </c>
      <c r="FK138">
        <f t="shared" si="152"/>
        <v>5695263432.4024439</v>
      </c>
      <c r="FL138">
        <f t="shared" si="152"/>
        <v>28958174675.016647</v>
      </c>
      <c r="FM138">
        <f t="shared" si="152"/>
        <v>4254684112.4703383</v>
      </c>
      <c r="FN138">
        <f t="shared" si="152"/>
        <v>7234013032.8163691</v>
      </c>
      <c r="FO138">
        <f t="shared" si="152"/>
        <v>957405600.71665096</v>
      </c>
      <c r="FP138">
        <f t="shared" si="152"/>
        <v>2507583409.9745712</v>
      </c>
      <c r="FQ138">
        <f t="shared" si="152"/>
        <v>3274270772.1840172</v>
      </c>
      <c r="FR138">
        <f t="shared" si="152"/>
        <v>2024997572.8407738</v>
      </c>
      <c r="FS138">
        <f t="shared" si="152"/>
        <v>9125853035.9985218</v>
      </c>
      <c r="FV138">
        <f t="shared" si="152"/>
        <v>42845.5</v>
      </c>
      <c r="FW138">
        <f t="shared" si="152"/>
        <v>38336376287.122559</v>
      </c>
      <c r="FX138">
        <f t="shared" si="152"/>
        <v>17909569661.097557</v>
      </c>
      <c r="FY138">
        <f t="shared" si="152"/>
        <v>5709475509.3517036</v>
      </c>
      <c r="FZ138">
        <f t="shared" si="152"/>
        <v>3138188634.5680246</v>
      </c>
      <c r="GA138">
        <f t="shared" si="152"/>
        <v>26848792630.521397</v>
      </c>
      <c r="GB138">
        <f t="shared" si="152"/>
        <v>2145334312.3970015</v>
      </c>
      <c r="GC138">
        <f t="shared" si="152"/>
        <v>2598627418.0082512</v>
      </c>
      <c r="GD138">
        <f t="shared" si="152"/>
        <v>13566143052.757151</v>
      </c>
      <c r="GE138">
        <f t="shared" si="152"/>
        <v>47068934089.318184</v>
      </c>
      <c r="GF138">
        <f t="shared" si="152"/>
        <v>8366887272.2058525</v>
      </c>
      <c r="GG138">
        <f t="shared" si="152"/>
        <v>8128056544.4595594</v>
      </c>
      <c r="GH138">
        <f t="shared" si="152"/>
        <v>2019180153.187156</v>
      </c>
      <c r="GI138">
        <f t="shared" si="152"/>
        <v>3321258273.6090841</v>
      </c>
      <c r="GJ138">
        <f t="shared" si="152"/>
        <v>4080985387.1855946</v>
      </c>
      <c r="GK138">
        <f t="shared" si="152"/>
        <v>2966826954.6224265</v>
      </c>
      <c r="GL138">
        <f t="shared" si="152"/>
        <v>20750685802.975098</v>
      </c>
      <c r="GN138">
        <f t="shared" si="152"/>
        <v>35462785895.856392</v>
      </c>
      <c r="GO138">
        <f t="shared" ref="GO138:IZ138" si="153">GO33+GO67</f>
        <v>16324998803.178997</v>
      </c>
      <c r="GP138">
        <f t="shared" si="153"/>
        <v>5241429964.1635714</v>
      </c>
      <c r="GQ138">
        <f t="shared" si="153"/>
        <v>2851919848.7524018</v>
      </c>
      <c r="GR138">
        <f t="shared" si="153"/>
        <v>24326299025.704529</v>
      </c>
      <c r="GS138">
        <f t="shared" si="153"/>
        <v>1850805138.808985</v>
      </c>
      <c r="GT138">
        <f t="shared" si="153"/>
        <v>2321549256.8477755</v>
      </c>
      <c r="GU138">
        <f t="shared" si="153"/>
        <v>12392587311.73317</v>
      </c>
      <c r="GV138">
        <f t="shared" si="153"/>
        <v>41903362200.127907</v>
      </c>
      <c r="GW138">
        <f t="shared" si="153"/>
        <v>7399700526.4604597</v>
      </c>
      <c r="GX138">
        <f t="shared" si="153"/>
        <v>7437910851.4629431</v>
      </c>
      <c r="GY138">
        <f t="shared" si="153"/>
        <v>1784390846.3807707</v>
      </c>
      <c r="GZ138">
        <f t="shared" si="153"/>
        <v>2968423044.7901649</v>
      </c>
      <c r="HA138">
        <f t="shared" si="153"/>
        <v>3629108604.8445482</v>
      </c>
      <c r="HB138">
        <f t="shared" si="153"/>
        <v>2663795728.3742142</v>
      </c>
      <c r="HC138">
        <f t="shared" si="153"/>
        <v>18435310093.389004</v>
      </c>
      <c r="HE138">
        <f t="shared" si="153"/>
        <v>33397573110.318882</v>
      </c>
      <c r="HF138">
        <f t="shared" si="153"/>
        <v>14739182141.779783</v>
      </c>
      <c r="HG138">
        <f t="shared" si="153"/>
        <v>4770340353.6318617</v>
      </c>
      <c r="HH138">
        <f t="shared" si="153"/>
        <v>2558871571.1165748</v>
      </c>
      <c r="HI138">
        <f t="shared" si="153"/>
        <v>21801079123.480518</v>
      </c>
      <c r="HJ138">
        <f t="shared" si="153"/>
        <v>1554349627.894033</v>
      </c>
      <c r="HK138">
        <f t="shared" si="153"/>
        <v>2044471095.6872966</v>
      </c>
      <c r="HL138">
        <f t="shared" si="153"/>
        <v>11220127757.062927</v>
      </c>
      <c r="HM138">
        <f t="shared" si="153"/>
        <v>36737790310.937622</v>
      </c>
      <c r="HN138">
        <f t="shared" si="153"/>
        <v>6432513780.7150726</v>
      </c>
      <c r="HO138">
        <f t="shared" si="153"/>
        <v>6899201136.3785439</v>
      </c>
      <c r="HP138">
        <f t="shared" si="153"/>
        <v>1549513500.0579267</v>
      </c>
      <c r="HQ138">
        <f t="shared" si="153"/>
        <v>2615587815.9712458</v>
      </c>
      <c r="HR138">
        <f t="shared" si="153"/>
        <v>3176718541.4468627</v>
      </c>
      <c r="HS138">
        <f t="shared" si="153"/>
        <v>2360836069.0440073</v>
      </c>
      <c r="HT138">
        <f t="shared" si="153"/>
        <v>16119934383.802925</v>
      </c>
      <c r="HV138">
        <f t="shared" si="153"/>
        <v>33004136207.506531</v>
      </c>
      <c r="HW138">
        <f t="shared" si="153"/>
        <v>13646563877.962139</v>
      </c>
      <c r="HX138">
        <f t="shared" si="153"/>
        <v>4685753342.0975647</v>
      </c>
      <c r="HY138">
        <f t="shared" si="153"/>
        <v>2425662527.7137346</v>
      </c>
      <c r="HZ138">
        <f t="shared" si="153"/>
        <v>19552541773.161621</v>
      </c>
      <c r="IA138">
        <f t="shared" si="153"/>
        <v>1255210660.0679684</v>
      </c>
      <c r="IB138">
        <f t="shared" si="153"/>
        <v>1756433158.5742922</v>
      </c>
      <c r="IC138">
        <f t="shared" si="153"/>
        <v>10763467364.004147</v>
      </c>
      <c r="ID138">
        <f t="shared" si="153"/>
        <v>33757397417.051159</v>
      </c>
      <c r="IE138">
        <f t="shared" si="153"/>
        <v>5465490885.8246098</v>
      </c>
      <c r="IF138">
        <f t="shared" si="153"/>
        <v>6843913776.6845369</v>
      </c>
      <c r="IG138">
        <f t="shared" si="153"/>
        <v>1309648497.6125998</v>
      </c>
      <c r="IH138">
        <f t="shared" si="153"/>
        <v>2269032796.1330562</v>
      </c>
      <c r="II138">
        <f t="shared" si="153"/>
        <v>3028949384.8218956</v>
      </c>
      <c r="IJ138">
        <f t="shared" si="153"/>
        <v>2192319085.5266552</v>
      </c>
      <c r="IK138">
        <f t="shared" si="153"/>
        <v>13814945073.885033</v>
      </c>
      <c r="IM138">
        <f t="shared" si="153"/>
        <v>32755383661.380569</v>
      </c>
      <c r="IN138">
        <f t="shared" si="153"/>
        <v>13540718717.109383</v>
      </c>
      <c r="IO138">
        <f t="shared" si="153"/>
        <v>4667381513.3292761</v>
      </c>
      <c r="IP138">
        <f t="shared" si="153"/>
        <v>2414255058.8303208</v>
      </c>
      <c r="IQ138">
        <f t="shared" si="153"/>
        <v>19432469812.40937</v>
      </c>
      <c r="IR138">
        <f t="shared" si="153"/>
        <v>1045260496.2269707</v>
      </c>
      <c r="IS138">
        <f t="shared" si="153"/>
        <v>1717620469.9991021</v>
      </c>
      <c r="IT138">
        <f t="shared" si="153"/>
        <v>10710414853.151045</v>
      </c>
      <c r="IU138">
        <f t="shared" si="153"/>
        <v>33438799535.007393</v>
      </c>
      <c r="IV138">
        <f t="shared" si="153"/>
        <v>5292043775.3179646</v>
      </c>
      <c r="IW138">
        <f t="shared" si="153"/>
        <v>6813184203.0486441</v>
      </c>
      <c r="IX138">
        <f t="shared" si="153"/>
        <v>1221437320.1829364</v>
      </c>
      <c r="IY138">
        <f t="shared" si="153"/>
        <v>2205391340.3853302</v>
      </c>
      <c r="IZ138">
        <f t="shared" si="153"/>
        <v>2989228940.8989573</v>
      </c>
      <c r="JA138">
        <f t="shared" ref="JA138" si="154">JA33+JA67</f>
        <v>2155067178.4120817</v>
      </c>
      <c r="JB138">
        <f t="shared" si="4"/>
        <v>13515100023.709457</v>
      </c>
    </row>
    <row r="139" spans="1:262" x14ac:dyDescent="0.25">
      <c r="E139">
        <f>SUM(E118:E138)</f>
        <v>639458982804.4928</v>
      </c>
      <c r="F139">
        <f t="shared" ref="F139:BQ139" si="155">SUM(F118:F138)</f>
        <v>342862722149.4632</v>
      </c>
      <c r="G139">
        <f t="shared" si="155"/>
        <v>104919245265.28166</v>
      </c>
      <c r="H139">
        <f t="shared" si="155"/>
        <v>46966003582.751297</v>
      </c>
      <c r="I139">
        <f t="shared" si="155"/>
        <v>432700365584.98218</v>
      </c>
      <c r="J139">
        <f t="shared" si="155"/>
        <v>24701567413.132858</v>
      </c>
      <c r="K139">
        <f t="shared" si="155"/>
        <v>36971490686.351357</v>
      </c>
      <c r="L139">
        <f t="shared" si="155"/>
        <v>117015989752.37158</v>
      </c>
      <c r="M139">
        <f t="shared" si="155"/>
        <v>701360782159.21509</v>
      </c>
      <c r="N139">
        <f t="shared" si="155"/>
        <v>99877939670.772888</v>
      </c>
      <c r="O139">
        <f t="shared" si="155"/>
        <v>110238578032.94649</v>
      </c>
      <c r="P139">
        <f t="shared" si="155"/>
        <v>17189637867.033611</v>
      </c>
      <c r="Q139">
        <f t="shared" si="155"/>
        <v>59317044998.530396</v>
      </c>
      <c r="R139">
        <f t="shared" si="155"/>
        <v>45832707105.048561</v>
      </c>
      <c r="S139">
        <f t="shared" si="155"/>
        <v>41508256236.818237</v>
      </c>
      <c r="T139">
        <f t="shared" si="155"/>
        <v>206546031112.80972</v>
      </c>
      <c r="U139">
        <f t="shared" si="155"/>
        <v>0</v>
      </c>
      <c r="V139">
        <f t="shared" si="155"/>
        <v>617213644070.41528</v>
      </c>
      <c r="W139">
        <f t="shared" si="155"/>
        <v>313729404090.4458</v>
      </c>
      <c r="X139">
        <f t="shared" si="155"/>
        <v>98138130959.975754</v>
      </c>
      <c r="Y139">
        <f t="shared" si="155"/>
        <v>42944873881.453796</v>
      </c>
      <c r="Z139">
        <f t="shared" si="155"/>
        <v>403969179525.61383</v>
      </c>
      <c r="AA139">
        <f t="shared" si="155"/>
        <v>21738551715.310478</v>
      </c>
      <c r="AB139">
        <f t="shared" si="155"/>
        <v>33652359473.643337</v>
      </c>
      <c r="AC139">
        <f t="shared" si="155"/>
        <v>106391248126.83438</v>
      </c>
      <c r="AD139">
        <f t="shared" si="155"/>
        <v>636937339755.28003</v>
      </c>
      <c r="AE139">
        <f t="shared" si="155"/>
        <v>88897973588.99939</v>
      </c>
      <c r="AF139">
        <f t="shared" si="155"/>
        <v>98579665544.560654</v>
      </c>
      <c r="AG139">
        <f t="shared" si="155"/>
        <v>15548816772.338446</v>
      </c>
      <c r="AH139">
        <f t="shared" si="155"/>
        <v>53124450027.109085</v>
      </c>
      <c r="AI139">
        <f t="shared" si="155"/>
        <v>41072682542.340164</v>
      </c>
      <c r="AJ139">
        <f t="shared" si="155"/>
        <v>36725359908.968498</v>
      </c>
      <c r="AK139">
        <f t="shared" si="155"/>
        <v>186550109960.32977</v>
      </c>
      <c r="AL139">
        <f t="shared" si="155"/>
        <v>0</v>
      </c>
      <c r="AM139">
        <f t="shared" si="155"/>
        <v>607829756627.92932</v>
      </c>
      <c r="AN139">
        <f t="shared" si="155"/>
        <v>285227034999.19861</v>
      </c>
      <c r="AO139">
        <f t="shared" si="155"/>
        <v>92071449602.817825</v>
      </c>
      <c r="AP139">
        <f t="shared" si="155"/>
        <v>39235212183.929115</v>
      </c>
      <c r="AQ139">
        <f t="shared" si="155"/>
        <v>384871615581.12732</v>
      </c>
      <c r="AR139">
        <f t="shared" si="155"/>
        <v>18775536017.488098</v>
      </c>
      <c r="AS139">
        <f t="shared" si="155"/>
        <v>30442588582.006226</v>
      </c>
      <c r="AT139">
        <f t="shared" si="155"/>
        <v>95961608351.753296</v>
      </c>
      <c r="AU139">
        <f t="shared" si="155"/>
        <v>574249049943.24622</v>
      </c>
      <c r="AV139">
        <f t="shared" si="155"/>
        <v>77918007507.225754</v>
      </c>
      <c r="AW139">
        <f t="shared" si="155"/>
        <v>86920753056.174728</v>
      </c>
      <c r="AX139">
        <f t="shared" si="155"/>
        <v>13938224573.678583</v>
      </c>
      <c r="AY139">
        <f t="shared" si="155"/>
        <v>46934896471.500992</v>
      </c>
      <c r="AZ139">
        <f t="shared" si="155"/>
        <v>36312657979.631668</v>
      </c>
      <c r="BA139">
        <f t="shared" si="155"/>
        <v>31942463581.118736</v>
      </c>
      <c r="BB139">
        <f t="shared" si="155"/>
        <v>166561512703.33231</v>
      </c>
      <c r="BC139">
        <f t="shared" si="155"/>
        <v>0</v>
      </c>
      <c r="BD139">
        <f t="shared" si="155"/>
        <v>602175639624.39697</v>
      </c>
      <c r="BE139">
        <f t="shared" si="155"/>
        <v>268232330368.57108</v>
      </c>
      <c r="BF139">
        <f t="shared" si="155"/>
        <v>89200134335.190521</v>
      </c>
      <c r="BG139">
        <f t="shared" si="155"/>
        <v>38110248217.473831</v>
      </c>
      <c r="BH139">
        <f t="shared" si="155"/>
        <v>374687570454.617</v>
      </c>
      <c r="BI139">
        <f t="shared" si="155"/>
        <v>15814825386.147943</v>
      </c>
      <c r="BJ139">
        <f t="shared" si="155"/>
        <v>27955770497.256371</v>
      </c>
      <c r="BK139">
        <f t="shared" si="155"/>
        <v>88840436572.924149</v>
      </c>
      <c r="BL139">
        <f t="shared" si="155"/>
        <v>529739316747.14105</v>
      </c>
      <c r="BM139">
        <f t="shared" si="155"/>
        <v>67320824151.839409</v>
      </c>
      <c r="BN139">
        <f t="shared" si="155"/>
        <v>78238262556.418274</v>
      </c>
      <c r="BO139">
        <f t="shared" si="155"/>
        <v>12718980608.922222</v>
      </c>
      <c r="BP139">
        <f t="shared" si="155"/>
        <v>42664781395.031693</v>
      </c>
      <c r="BQ139">
        <f t="shared" si="155"/>
        <v>32425365587.240555</v>
      </c>
      <c r="BR139">
        <f t="shared" ref="BR139:EC139" si="156">SUM(BR118:BR138)</f>
        <v>27197228817.969109</v>
      </c>
      <c r="BS139">
        <f t="shared" si="156"/>
        <v>153054127918.05478</v>
      </c>
      <c r="BT139">
        <f t="shared" si="156"/>
        <v>0</v>
      </c>
      <c r="BU139">
        <f t="shared" si="156"/>
        <v>597928860633.08032</v>
      </c>
      <c r="BV139">
        <f t="shared" si="156"/>
        <v>264819494914.73407</v>
      </c>
      <c r="BW139">
        <f t="shared" si="156"/>
        <v>88998793537.339584</v>
      </c>
      <c r="BX139">
        <f t="shared" si="156"/>
        <v>37731760406.447998</v>
      </c>
      <c r="BY139">
        <f t="shared" si="156"/>
        <v>369953280625.11987</v>
      </c>
      <c r="BZ139">
        <f t="shared" si="156"/>
        <v>14531661501.108854</v>
      </c>
      <c r="CA139">
        <f t="shared" si="156"/>
        <v>27672272907.486027</v>
      </c>
      <c r="CB139">
        <f t="shared" si="156"/>
        <v>87329211108.094925</v>
      </c>
      <c r="CC139">
        <f t="shared" si="156"/>
        <v>515899273720.98987</v>
      </c>
      <c r="CD139">
        <f t="shared" si="156"/>
        <v>64219744997.64222</v>
      </c>
      <c r="CE139">
        <f t="shared" si="156"/>
        <v>75080607038.663956</v>
      </c>
      <c r="CF139">
        <f t="shared" si="156"/>
        <v>12443739196.78319</v>
      </c>
      <c r="CG139">
        <f t="shared" si="156"/>
        <v>40893919450.056976</v>
      </c>
      <c r="CH139">
        <f t="shared" si="156"/>
        <v>30456112394.867939</v>
      </c>
      <c r="CI139">
        <f t="shared" si="156"/>
        <v>25609081713.880833</v>
      </c>
      <c r="CJ139">
        <f t="shared" si="156"/>
        <v>146644277882.20062</v>
      </c>
      <c r="CK139">
        <f t="shared" si="156"/>
        <v>0</v>
      </c>
      <c r="CL139">
        <f t="shared" si="156"/>
        <v>0</v>
      </c>
      <c r="CM139">
        <f t="shared" si="156"/>
        <v>497816</v>
      </c>
      <c r="CN139">
        <f t="shared" si="156"/>
        <v>833259670678.99023</v>
      </c>
      <c r="CO139">
        <f t="shared" si="156"/>
        <v>364098484008.3006</v>
      </c>
      <c r="CP139">
        <f t="shared" si="156"/>
        <v>118174502556.64464</v>
      </c>
      <c r="CQ139">
        <f t="shared" si="156"/>
        <v>48431305555.699203</v>
      </c>
      <c r="CR139">
        <f t="shared" si="156"/>
        <v>465740434221.4693</v>
      </c>
      <c r="CS139">
        <f t="shared" si="156"/>
        <v>30179751654.683594</v>
      </c>
      <c r="CT139">
        <f t="shared" si="156"/>
        <v>40911877297.012909</v>
      </c>
      <c r="CU139">
        <f t="shared" si="156"/>
        <v>151794366876.3923</v>
      </c>
      <c r="CV139">
        <f t="shared" si="156"/>
        <v>700613501444.44019</v>
      </c>
      <c r="CW139">
        <f t="shared" si="156"/>
        <v>104584782738.99315</v>
      </c>
      <c r="CX139">
        <f t="shared" si="156"/>
        <v>176664532949.21948</v>
      </c>
      <c r="CY139">
        <f t="shared" si="156"/>
        <v>21758842142.180962</v>
      </c>
      <c r="CZ139">
        <f t="shared" si="156"/>
        <v>65783472105.151512</v>
      </c>
      <c r="DA139">
        <f t="shared" si="156"/>
        <v>67525043636.056396</v>
      </c>
      <c r="DB139">
        <f t="shared" si="156"/>
        <v>51532709243.89167</v>
      </c>
      <c r="DC139">
        <f t="shared" si="156"/>
        <v>224432550272.54492</v>
      </c>
      <c r="DD139">
        <f t="shared" si="156"/>
        <v>0</v>
      </c>
      <c r="DE139">
        <f t="shared" si="156"/>
        <v>770345858684.61499</v>
      </c>
      <c r="DF139">
        <f t="shared" si="156"/>
        <v>337266975595.13257</v>
      </c>
      <c r="DG139">
        <f t="shared" si="156"/>
        <v>112958623120.96858</v>
      </c>
      <c r="DH139">
        <f t="shared" si="156"/>
        <v>44110090940.322273</v>
      </c>
      <c r="DI139">
        <f t="shared" si="156"/>
        <v>431176452505.31885</v>
      </c>
      <c r="DJ139">
        <f t="shared" si="156"/>
        <v>26469055134.811943</v>
      </c>
      <c r="DK139">
        <f t="shared" si="156"/>
        <v>37905367795.073738</v>
      </c>
      <c r="DL139">
        <f t="shared" si="156"/>
        <v>137560569056.23294</v>
      </c>
      <c r="DM139">
        <f t="shared" si="156"/>
        <v>636677332283.30383</v>
      </c>
      <c r="DN139">
        <f t="shared" si="156"/>
        <v>93236275238.084167</v>
      </c>
      <c r="DO139">
        <f t="shared" si="156"/>
        <v>158988120712.68866</v>
      </c>
      <c r="DP139">
        <f t="shared" si="156"/>
        <v>19574359698.225517</v>
      </c>
      <c r="DQ139">
        <f t="shared" si="156"/>
        <v>59191407729.947716</v>
      </c>
      <c r="DR139">
        <f t="shared" si="156"/>
        <v>63391281235.925247</v>
      </c>
      <c r="DS139">
        <f t="shared" si="156"/>
        <v>46027596917.45285</v>
      </c>
      <c r="DT139">
        <f t="shared" si="156"/>
        <v>203795785361.02383</v>
      </c>
      <c r="DU139">
        <f t="shared" si="156"/>
        <v>0</v>
      </c>
      <c r="DV139">
        <f t="shared" si="156"/>
        <v>713804252516.75635</v>
      </c>
      <c r="DW139">
        <f t="shared" si="156"/>
        <v>318314718877.72809</v>
      </c>
      <c r="DX139">
        <f t="shared" si="156"/>
        <v>111023293213.8513</v>
      </c>
      <c r="DY139">
        <f t="shared" si="156"/>
        <v>40967491202.33847</v>
      </c>
      <c r="DZ139">
        <f t="shared" si="156"/>
        <v>401232368893.39539</v>
      </c>
      <c r="EA139">
        <f t="shared" si="156"/>
        <v>22771111345.091259</v>
      </c>
      <c r="EB139">
        <f t="shared" si="156"/>
        <v>35209254067.787201</v>
      </c>
      <c r="EC139">
        <f t="shared" si="156"/>
        <v>123326771236.07367</v>
      </c>
      <c r="ED139">
        <f t="shared" ref="ED139:GO139" si="157">SUM(ED118:ED138)</f>
        <v>572741163122.16748</v>
      </c>
      <c r="EE139">
        <f t="shared" si="157"/>
        <v>81887767737.175186</v>
      </c>
      <c r="EF139">
        <f t="shared" si="157"/>
        <v>142805313121.90533</v>
      </c>
      <c r="EG139">
        <f t="shared" si="157"/>
        <v>17393861822.162365</v>
      </c>
      <c r="EH139">
        <f t="shared" si="157"/>
        <v>52645079829.003883</v>
      </c>
      <c r="EI139">
        <f t="shared" si="157"/>
        <v>60704377091.868027</v>
      </c>
      <c r="EJ139">
        <f t="shared" si="157"/>
        <v>40604879569.230293</v>
      </c>
      <c r="EK139">
        <f t="shared" si="157"/>
        <v>184815443145.21228</v>
      </c>
      <c r="EL139">
        <f t="shared" si="157"/>
        <v>0</v>
      </c>
      <c r="EM139">
        <f t="shared" si="157"/>
        <v>701800276900.63867</v>
      </c>
      <c r="EN139">
        <f t="shared" si="157"/>
        <v>316458569285.48798</v>
      </c>
      <c r="EO139">
        <f t="shared" si="157"/>
        <v>110434480393.01907</v>
      </c>
      <c r="EP139">
        <f t="shared" si="157"/>
        <v>39523842039.394249</v>
      </c>
      <c r="EQ139">
        <f t="shared" si="157"/>
        <v>387959893567.2431</v>
      </c>
      <c r="ER139">
        <f t="shared" si="157"/>
        <v>19439840688.702682</v>
      </c>
      <c r="ES139">
        <f t="shared" si="157"/>
        <v>34039477658.388195</v>
      </c>
      <c r="ET139">
        <f t="shared" si="157"/>
        <v>115859229306.96933</v>
      </c>
      <c r="EU139">
        <f t="shared" si="157"/>
        <v>536541246561.2124</v>
      </c>
      <c r="EV139">
        <f t="shared" si="157"/>
        <v>72732789501.228043</v>
      </c>
      <c r="EW139">
        <f t="shared" si="157"/>
        <v>134652291710.22397</v>
      </c>
      <c r="EX139">
        <f t="shared" si="157"/>
        <v>15808768723.81662</v>
      </c>
      <c r="EY139">
        <f t="shared" si="157"/>
        <v>49253164629.849449</v>
      </c>
      <c r="EZ139">
        <f t="shared" si="157"/>
        <v>59437007665.890572</v>
      </c>
      <c r="FA139">
        <f t="shared" si="157"/>
        <v>37688225346.100914</v>
      </c>
      <c r="FB139">
        <f t="shared" si="157"/>
        <v>174118699796.21338</v>
      </c>
      <c r="FC139">
        <f t="shared" si="157"/>
        <v>0</v>
      </c>
      <c r="FD139">
        <f t="shared" si="157"/>
        <v>699168086641.43994</v>
      </c>
      <c r="FE139">
        <f t="shared" si="157"/>
        <v>315924818349.34967</v>
      </c>
      <c r="FF139">
        <f t="shared" si="157"/>
        <v>110043636828.19171</v>
      </c>
      <c r="FG139">
        <f t="shared" si="157"/>
        <v>39087741474.704887</v>
      </c>
      <c r="FH139">
        <f t="shared" si="157"/>
        <v>383268103215.88849</v>
      </c>
      <c r="FI139">
        <f t="shared" si="157"/>
        <v>18148776750.642681</v>
      </c>
      <c r="FJ139">
        <f t="shared" si="157"/>
        <v>33888199369.208641</v>
      </c>
      <c r="FK139">
        <f t="shared" si="157"/>
        <v>114598017453.66856</v>
      </c>
      <c r="FL139">
        <f t="shared" si="157"/>
        <v>523235231594</v>
      </c>
      <c r="FM139">
        <f t="shared" si="157"/>
        <v>71352574676.234375</v>
      </c>
      <c r="FN139">
        <f t="shared" si="157"/>
        <v>130812688241.35733</v>
      </c>
      <c r="FO139">
        <f t="shared" si="157"/>
        <v>15465431868.123158</v>
      </c>
      <c r="FP139">
        <f t="shared" si="157"/>
        <v>48793389409.537743</v>
      </c>
      <c r="FQ139">
        <f t="shared" si="157"/>
        <v>58700250120.460938</v>
      </c>
      <c r="FR139">
        <f t="shared" si="157"/>
        <v>36494097634.988373</v>
      </c>
      <c r="FS139">
        <f t="shared" si="157"/>
        <v>168400969064.70346</v>
      </c>
      <c r="FT139">
        <f t="shared" si="157"/>
        <v>0</v>
      </c>
      <c r="FU139">
        <f t="shared" si="157"/>
        <v>0</v>
      </c>
      <c r="FV139">
        <f t="shared" si="157"/>
        <v>497816</v>
      </c>
      <c r="FW139">
        <f t="shared" si="157"/>
        <v>798807578335.31213</v>
      </c>
      <c r="FX139">
        <f t="shared" si="157"/>
        <v>360736328880.77411</v>
      </c>
      <c r="FY139">
        <f t="shared" si="157"/>
        <v>128001401897.08417</v>
      </c>
      <c r="FZ139">
        <f t="shared" si="157"/>
        <v>55012363407.165085</v>
      </c>
      <c r="GA139">
        <f t="shared" si="157"/>
        <v>404199194907.38806</v>
      </c>
      <c r="GB139">
        <f t="shared" si="157"/>
        <v>20027912873.207531</v>
      </c>
      <c r="GC139">
        <f t="shared" si="157"/>
        <v>41550716338.927887</v>
      </c>
      <c r="GD139">
        <f t="shared" si="157"/>
        <v>245448191965.42133</v>
      </c>
      <c r="GE139">
        <f t="shared" si="157"/>
        <v>764592766819.62292</v>
      </c>
      <c r="GF139">
        <f t="shared" si="157"/>
        <v>107243496055.9837</v>
      </c>
      <c r="GG139">
        <f t="shared" si="157"/>
        <v>143519854670.80182</v>
      </c>
      <c r="GH139">
        <f t="shared" si="157"/>
        <v>26585754995.959396</v>
      </c>
      <c r="GI139">
        <f t="shared" si="157"/>
        <v>50631496667.243286</v>
      </c>
      <c r="GJ139">
        <f t="shared" si="157"/>
        <v>65797757338.825317</v>
      </c>
      <c r="GK139">
        <f t="shared" si="157"/>
        <v>51170712748.873291</v>
      </c>
      <c r="GL139">
        <f t="shared" si="157"/>
        <v>287531818726.80267</v>
      </c>
      <c r="GM139">
        <f t="shared" si="157"/>
        <v>0</v>
      </c>
      <c r="GN139">
        <f t="shared" si="157"/>
        <v>768247001442.90784</v>
      </c>
      <c r="GO139">
        <f t="shared" si="157"/>
        <v>343441387543.70349</v>
      </c>
      <c r="GP139">
        <f t="shared" ref="GP139:JA139" si="158">SUM(GP118:GP138)</f>
        <v>122635195946.95813</v>
      </c>
      <c r="GQ139">
        <f t="shared" si="158"/>
        <v>52452911787.90786</v>
      </c>
      <c r="GR139">
        <f t="shared" si="158"/>
        <v>383006084875.31018</v>
      </c>
      <c r="GS139">
        <f t="shared" si="158"/>
        <v>18078570321.187595</v>
      </c>
      <c r="GT139">
        <f t="shared" si="158"/>
        <v>38905810753.873917</v>
      </c>
      <c r="GU139">
        <f t="shared" si="158"/>
        <v>232524857239.43671</v>
      </c>
      <c r="GV139">
        <f t="shared" si="158"/>
        <v>709848767293.56287</v>
      </c>
      <c r="GW139">
        <f t="shared" si="158"/>
        <v>99300163458.113953</v>
      </c>
      <c r="GX139">
        <f t="shared" si="158"/>
        <v>136575377634.79871</v>
      </c>
      <c r="GY139">
        <f t="shared" si="158"/>
        <v>24497907994.610245</v>
      </c>
      <c r="GZ139">
        <f t="shared" si="158"/>
        <v>47355839769.508423</v>
      </c>
      <c r="HA139">
        <f t="shared" si="158"/>
        <v>60769440616.344177</v>
      </c>
      <c r="HB139">
        <f t="shared" si="158"/>
        <v>47677282596.185966</v>
      </c>
      <c r="HC139">
        <f t="shared" si="158"/>
        <v>266698788254.70877</v>
      </c>
      <c r="HD139">
        <f t="shared" si="158"/>
        <v>0</v>
      </c>
      <c r="HE139">
        <f t="shared" si="158"/>
        <v>754431103305.05103</v>
      </c>
      <c r="HF139">
        <f t="shared" si="158"/>
        <v>326657317810.13141</v>
      </c>
      <c r="HG139">
        <f t="shared" si="158"/>
        <v>118594312651.38034</v>
      </c>
      <c r="HH139">
        <f t="shared" si="158"/>
        <v>50608169740.043747</v>
      </c>
      <c r="HI139">
        <f t="shared" si="158"/>
        <v>362545159287.97479</v>
      </c>
      <c r="HJ139">
        <f t="shared" si="158"/>
        <v>16124926628.704988</v>
      </c>
      <c r="HK139">
        <f t="shared" si="158"/>
        <v>36260905168.819931</v>
      </c>
      <c r="HL139">
        <f t="shared" si="158"/>
        <v>219697653080.08197</v>
      </c>
      <c r="HM139">
        <f t="shared" si="158"/>
        <v>655104767767.50281</v>
      </c>
      <c r="HN139">
        <f t="shared" si="158"/>
        <v>91356830860.244293</v>
      </c>
      <c r="HO139">
        <f t="shared" si="158"/>
        <v>133532675083.00812</v>
      </c>
      <c r="HP139">
        <f t="shared" si="158"/>
        <v>22409739323.924461</v>
      </c>
      <c r="HQ139">
        <f t="shared" si="158"/>
        <v>44080182871.77356</v>
      </c>
      <c r="HR139">
        <f t="shared" si="158"/>
        <v>55760082851.023445</v>
      </c>
      <c r="HS139">
        <f t="shared" si="158"/>
        <v>44188002737.881409</v>
      </c>
      <c r="HT139">
        <f t="shared" si="158"/>
        <v>245865757782.61508</v>
      </c>
      <c r="HU139">
        <f t="shared" si="158"/>
        <v>0</v>
      </c>
      <c r="HV139">
        <f t="shared" si="158"/>
        <v>748345028358.11743</v>
      </c>
      <c r="HW139">
        <f t="shared" si="158"/>
        <v>320239289402.16376</v>
      </c>
      <c r="HX139">
        <f t="shared" si="158"/>
        <v>118259278102.58705</v>
      </c>
      <c r="HY139">
        <f t="shared" si="158"/>
        <v>50097949803.580666</v>
      </c>
      <c r="HZ139">
        <f t="shared" si="158"/>
        <v>352459348500.3562</v>
      </c>
      <c r="IA139">
        <f t="shared" si="158"/>
        <v>14224825632.520744</v>
      </c>
      <c r="IB139">
        <f t="shared" si="158"/>
        <v>34127367555.549</v>
      </c>
      <c r="IC139">
        <f t="shared" si="158"/>
        <v>216417557082.54199</v>
      </c>
      <c r="ID139">
        <f t="shared" si="158"/>
        <v>632121795467.73157</v>
      </c>
      <c r="IE139">
        <f t="shared" si="158"/>
        <v>85542200050.112778</v>
      </c>
      <c r="IF139">
        <f t="shared" si="158"/>
        <v>132672285465.09485</v>
      </c>
      <c r="IG139">
        <f t="shared" si="158"/>
        <v>20358857457.784481</v>
      </c>
      <c r="IH139">
        <f t="shared" si="158"/>
        <v>41396133429.017265</v>
      </c>
      <c r="II139">
        <f t="shared" si="158"/>
        <v>54307572681.87178</v>
      </c>
      <c r="IJ139">
        <f t="shared" si="158"/>
        <v>42242719664.111206</v>
      </c>
      <c r="IK139">
        <f t="shared" si="158"/>
        <v>228821638711.93448</v>
      </c>
      <c r="IL139">
        <f t="shared" si="158"/>
        <v>0</v>
      </c>
      <c r="IM139">
        <f t="shared" si="158"/>
        <v>744583597345.56531</v>
      </c>
      <c r="IN139">
        <f t="shared" si="158"/>
        <v>318767290478.98529</v>
      </c>
      <c r="IO139">
        <f t="shared" si="158"/>
        <v>118033097826.18796</v>
      </c>
      <c r="IP139">
        <f t="shared" si="158"/>
        <v>49932656280.329124</v>
      </c>
      <c r="IQ139">
        <f t="shared" si="158"/>
        <v>350672044143.28278</v>
      </c>
      <c r="IR139">
        <f t="shared" si="158"/>
        <v>13166201688.639357</v>
      </c>
      <c r="IS139">
        <f t="shared" si="158"/>
        <v>34010902007.07497</v>
      </c>
      <c r="IT139">
        <f t="shared" si="158"/>
        <v>215678398457.60172</v>
      </c>
      <c r="IU139">
        <f t="shared" si="158"/>
        <v>627022021304.99561</v>
      </c>
      <c r="IV139">
        <f t="shared" si="158"/>
        <v>84537513280.135391</v>
      </c>
      <c r="IW139">
        <f t="shared" si="158"/>
        <v>132230114414.71918</v>
      </c>
      <c r="IX139">
        <f t="shared" si="158"/>
        <v>19837092201.324329</v>
      </c>
      <c r="IY139">
        <f t="shared" si="158"/>
        <v>41016607232.052849</v>
      </c>
      <c r="IZ139">
        <f t="shared" si="158"/>
        <v>53685701541.029327</v>
      </c>
      <c r="JA139">
        <f t="shared" si="158"/>
        <v>41657414812.376671</v>
      </c>
      <c r="JB139">
        <f t="shared" ref="JB139" si="159">SUM(JB118:JB138)</f>
        <v>226790338308.30688</v>
      </c>
    </row>
    <row r="141" spans="1:262" x14ac:dyDescent="0.25">
      <c r="A141" t="s">
        <v>59</v>
      </c>
      <c r="E141" t="s">
        <v>6</v>
      </c>
      <c r="F141" t="s">
        <v>7</v>
      </c>
      <c r="G141" t="s">
        <v>8</v>
      </c>
      <c r="H141" t="s">
        <v>9</v>
      </c>
      <c r="I141" t="s">
        <v>10</v>
      </c>
      <c r="J141" t="s">
        <v>11</v>
      </c>
      <c r="K141" t="s">
        <v>12</v>
      </c>
      <c r="L141" t="s">
        <v>24</v>
      </c>
      <c r="M141" t="s">
        <v>13</v>
      </c>
      <c r="N141" t="s">
        <v>14</v>
      </c>
      <c r="O141" t="s">
        <v>15</v>
      </c>
      <c r="P141" t="s">
        <v>16</v>
      </c>
      <c r="Q141" t="s">
        <v>17</v>
      </c>
      <c r="R141" t="s">
        <v>18</v>
      </c>
      <c r="S141" t="s">
        <v>19</v>
      </c>
      <c r="T141" t="s">
        <v>20</v>
      </c>
      <c r="V141" t="s">
        <v>6</v>
      </c>
      <c r="W141" t="s">
        <v>7</v>
      </c>
      <c r="X141" t="s">
        <v>8</v>
      </c>
      <c r="Y141" t="s">
        <v>9</v>
      </c>
      <c r="Z141" t="s">
        <v>10</v>
      </c>
      <c r="AA141" t="s">
        <v>11</v>
      </c>
      <c r="AB141" t="s">
        <v>12</v>
      </c>
      <c r="AC141" t="s">
        <v>24</v>
      </c>
      <c r="AD141" t="s">
        <v>13</v>
      </c>
      <c r="AE141" t="s">
        <v>14</v>
      </c>
      <c r="AF141" t="s">
        <v>15</v>
      </c>
      <c r="AG141" t="s">
        <v>16</v>
      </c>
      <c r="AH141" t="s">
        <v>17</v>
      </c>
      <c r="AI141" t="s">
        <v>18</v>
      </c>
      <c r="AJ141" t="s">
        <v>19</v>
      </c>
      <c r="AK141" t="s">
        <v>20</v>
      </c>
      <c r="AM141" t="s">
        <v>6</v>
      </c>
      <c r="AN141" t="s">
        <v>7</v>
      </c>
      <c r="AO141" t="s">
        <v>8</v>
      </c>
      <c r="AP141" t="s">
        <v>9</v>
      </c>
      <c r="AQ141" t="s">
        <v>10</v>
      </c>
      <c r="AR141" t="s">
        <v>11</v>
      </c>
      <c r="AS141" t="s">
        <v>12</v>
      </c>
      <c r="AT141" t="s">
        <v>24</v>
      </c>
      <c r="AU141" t="s">
        <v>13</v>
      </c>
      <c r="AV141" t="s">
        <v>14</v>
      </c>
      <c r="AW141" t="s">
        <v>15</v>
      </c>
      <c r="AX141" t="s">
        <v>16</v>
      </c>
      <c r="AY141" t="s">
        <v>17</v>
      </c>
      <c r="AZ141" t="s">
        <v>18</v>
      </c>
      <c r="BA141" t="s">
        <v>19</v>
      </c>
      <c r="BB141" t="s">
        <v>20</v>
      </c>
      <c r="BD141" t="s">
        <v>6</v>
      </c>
      <c r="BE141" t="s">
        <v>7</v>
      </c>
      <c r="BF141" t="s">
        <v>8</v>
      </c>
      <c r="BG141" t="s">
        <v>9</v>
      </c>
      <c r="BH141" t="s">
        <v>10</v>
      </c>
      <c r="BI141" t="s">
        <v>11</v>
      </c>
      <c r="BJ141" t="s">
        <v>12</v>
      </c>
      <c r="BK141" t="s">
        <v>24</v>
      </c>
      <c r="BL141" t="s">
        <v>13</v>
      </c>
      <c r="BM141" t="s">
        <v>14</v>
      </c>
      <c r="BN141" t="s">
        <v>15</v>
      </c>
      <c r="BO141" t="s">
        <v>16</v>
      </c>
      <c r="BP141" t="s">
        <v>17</v>
      </c>
      <c r="BQ141" t="s">
        <v>18</v>
      </c>
      <c r="BR141" t="s">
        <v>19</v>
      </c>
      <c r="BS141" t="s">
        <v>20</v>
      </c>
      <c r="BU141" t="s">
        <v>6</v>
      </c>
      <c r="BV141" t="s">
        <v>7</v>
      </c>
      <c r="BW141" t="s">
        <v>8</v>
      </c>
      <c r="BX141" t="s">
        <v>9</v>
      </c>
      <c r="BY141" t="s">
        <v>10</v>
      </c>
      <c r="BZ141" t="s">
        <v>11</v>
      </c>
      <c r="CA141" t="s">
        <v>12</v>
      </c>
      <c r="CB141" t="s">
        <v>24</v>
      </c>
      <c r="CC141" t="s">
        <v>13</v>
      </c>
      <c r="CD141" t="s">
        <v>14</v>
      </c>
      <c r="CE141" t="s">
        <v>15</v>
      </c>
      <c r="CF141" t="s">
        <v>16</v>
      </c>
      <c r="CG141" t="s">
        <v>17</v>
      </c>
      <c r="CH141" t="s">
        <v>18</v>
      </c>
      <c r="CI141" t="s">
        <v>19</v>
      </c>
      <c r="CJ141" t="s">
        <v>20</v>
      </c>
      <c r="CN141" t="s">
        <v>6</v>
      </c>
      <c r="CO141" t="s">
        <v>7</v>
      </c>
      <c r="CP141" t="s">
        <v>8</v>
      </c>
      <c r="CQ141" t="s">
        <v>9</v>
      </c>
      <c r="CR141" t="s">
        <v>10</v>
      </c>
      <c r="CS141" t="s">
        <v>11</v>
      </c>
      <c r="CT141" t="s">
        <v>12</v>
      </c>
      <c r="CU141" t="s">
        <v>24</v>
      </c>
      <c r="CV141" t="s">
        <v>13</v>
      </c>
      <c r="CW141" t="s">
        <v>14</v>
      </c>
      <c r="CX141" t="s">
        <v>15</v>
      </c>
      <c r="CY141" t="s">
        <v>16</v>
      </c>
      <c r="CZ141" t="s">
        <v>17</v>
      </c>
      <c r="DA141" t="s">
        <v>18</v>
      </c>
      <c r="DB141" t="s">
        <v>19</v>
      </c>
      <c r="DC141" t="s">
        <v>20</v>
      </c>
      <c r="DE141" t="s">
        <v>6</v>
      </c>
      <c r="DF141" t="s">
        <v>7</v>
      </c>
      <c r="DG141" t="s">
        <v>8</v>
      </c>
      <c r="DH141" t="s">
        <v>9</v>
      </c>
      <c r="DI141" t="s">
        <v>10</v>
      </c>
      <c r="DJ141" t="s">
        <v>11</v>
      </c>
      <c r="DK141" t="s">
        <v>12</v>
      </c>
      <c r="DL141" t="s">
        <v>24</v>
      </c>
      <c r="DM141" t="s">
        <v>13</v>
      </c>
      <c r="DN141" t="s">
        <v>14</v>
      </c>
      <c r="DO141" t="s">
        <v>15</v>
      </c>
      <c r="DP141" t="s">
        <v>16</v>
      </c>
      <c r="DQ141" t="s">
        <v>17</v>
      </c>
      <c r="DR141" t="s">
        <v>18</v>
      </c>
      <c r="DS141" t="s">
        <v>19</v>
      </c>
      <c r="DT141" t="s">
        <v>20</v>
      </c>
      <c r="DV141" t="s">
        <v>6</v>
      </c>
      <c r="DW141" t="s">
        <v>7</v>
      </c>
      <c r="DX141" t="s">
        <v>8</v>
      </c>
      <c r="DY141" t="s">
        <v>9</v>
      </c>
      <c r="DZ141" t="s">
        <v>10</v>
      </c>
      <c r="EA141" t="s">
        <v>11</v>
      </c>
      <c r="EB141" t="s">
        <v>12</v>
      </c>
      <c r="EC141" t="s">
        <v>24</v>
      </c>
      <c r="ED141" t="s">
        <v>13</v>
      </c>
      <c r="EE141" t="s">
        <v>14</v>
      </c>
      <c r="EF141" t="s">
        <v>15</v>
      </c>
      <c r="EG141" t="s">
        <v>16</v>
      </c>
      <c r="EH141" t="s">
        <v>17</v>
      </c>
      <c r="EI141" t="s">
        <v>18</v>
      </c>
      <c r="EJ141" t="s">
        <v>19</v>
      </c>
      <c r="EK141" t="s">
        <v>20</v>
      </c>
      <c r="EM141" t="s">
        <v>6</v>
      </c>
      <c r="EN141" t="s">
        <v>7</v>
      </c>
      <c r="EO141" t="s">
        <v>8</v>
      </c>
      <c r="EP141" t="s">
        <v>9</v>
      </c>
      <c r="EQ141" t="s">
        <v>10</v>
      </c>
      <c r="ER141" t="s">
        <v>11</v>
      </c>
      <c r="ES141" t="s">
        <v>12</v>
      </c>
      <c r="ET141" t="s">
        <v>24</v>
      </c>
      <c r="EU141" t="s">
        <v>13</v>
      </c>
      <c r="EV141" t="s">
        <v>14</v>
      </c>
      <c r="EW141" t="s">
        <v>15</v>
      </c>
      <c r="EX141" t="s">
        <v>16</v>
      </c>
      <c r="EY141" t="s">
        <v>17</v>
      </c>
      <c r="EZ141" t="s">
        <v>18</v>
      </c>
      <c r="FA141" t="s">
        <v>19</v>
      </c>
      <c r="FB141" t="s">
        <v>20</v>
      </c>
      <c r="FD141" t="s">
        <v>6</v>
      </c>
      <c r="FE141" t="s">
        <v>7</v>
      </c>
      <c r="FF141" t="s">
        <v>8</v>
      </c>
      <c r="FG141" t="s">
        <v>9</v>
      </c>
      <c r="FH141" t="s">
        <v>10</v>
      </c>
      <c r="FI141" t="s">
        <v>11</v>
      </c>
      <c r="FJ141" t="s">
        <v>12</v>
      </c>
      <c r="FK141" t="s">
        <v>24</v>
      </c>
      <c r="FL141" t="s">
        <v>13</v>
      </c>
      <c r="FM141" t="s">
        <v>14</v>
      </c>
      <c r="FN141" t="s">
        <v>15</v>
      </c>
      <c r="FO141" t="s">
        <v>16</v>
      </c>
      <c r="FP141" t="s">
        <v>17</v>
      </c>
      <c r="FQ141" t="s">
        <v>18</v>
      </c>
      <c r="FR141" t="s">
        <v>19</v>
      </c>
      <c r="FS141" t="s">
        <v>20</v>
      </c>
      <c r="FW141" t="s">
        <v>6</v>
      </c>
      <c r="FX141" t="s">
        <v>7</v>
      </c>
      <c r="FY141" t="s">
        <v>8</v>
      </c>
      <c r="FZ141" t="s">
        <v>9</v>
      </c>
      <c r="GA141" t="s">
        <v>10</v>
      </c>
      <c r="GB141" t="s">
        <v>11</v>
      </c>
      <c r="GC141" t="s">
        <v>12</v>
      </c>
      <c r="GD141" t="s">
        <v>24</v>
      </c>
      <c r="GE141" t="s">
        <v>13</v>
      </c>
      <c r="GF141" t="s">
        <v>14</v>
      </c>
      <c r="GG141" t="s">
        <v>15</v>
      </c>
      <c r="GH141" t="s">
        <v>16</v>
      </c>
      <c r="GI141" t="s">
        <v>17</v>
      </c>
      <c r="GJ141" t="s">
        <v>18</v>
      </c>
      <c r="GK141" t="s">
        <v>19</v>
      </c>
      <c r="GL141" t="s">
        <v>20</v>
      </c>
      <c r="GN141" t="s">
        <v>6</v>
      </c>
      <c r="GO141" t="s">
        <v>7</v>
      </c>
      <c r="GP141" t="s">
        <v>8</v>
      </c>
      <c r="GQ141" t="s">
        <v>9</v>
      </c>
      <c r="GR141" t="s">
        <v>10</v>
      </c>
      <c r="GS141" t="s">
        <v>11</v>
      </c>
      <c r="GT141" t="s">
        <v>12</v>
      </c>
      <c r="GU141" t="s">
        <v>24</v>
      </c>
      <c r="GV141" t="s">
        <v>13</v>
      </c>
      <c r="GW141" t="s">
        <v>14</v>
      </c>
      <c r="GX141" t="s">
        <v>15</v>
      </c>
      <c r="GY141" t="s">
        <v>16</v>
      </c>
      <c r="GZ141" t="s">
        <v>17</v>
      </c>
      <c r="HA141" t="s">
        <v>18</v>
      </c>
      <c r="HB141" t="s">
        <v>19</v>
      </c>
      <c r="HC141" t="s">
        <v>20</v>
      </c>
      <c r="HE141" t="s">
        <v>6</v>
      </c>
      <c r="HF141" t="s">
        <v>7</v>
      </c>
      <c r="HG141" t="s">
        <v>8</v>
      </c>
      <c r="HH141" t="s">
        <v>9</v>
      </c>
      <c r="HI141" t="s">
        <v>10</v>
      </c>
      <c r="HJ141" t="s">
        <v>11</v>
      </c>
      <c r="HK141" t="s">
        <v>12</v>
      </c>
      <c r="HL141" t="s">
        <v>24</v>
      </c>
      <c r="HM141" t="s">
        <v>13</v>
      </c>
      <c r="HN141" t="s">
        <v>14</v>
      </c>
      <c r="HO141" t="s">
        <v>15</v>
      </c>
      <c r="HP141" t="s">
        <v>16</v>
      </c>
      <c r="HQ141" t="s">
        <v>17</v>
      </c>
      <c r="HR141" t="s">
        <v>18</v>
      </c>
      <c r="HS141" t="s">
        <v>19</v>
      </c>
      <c r="HT141" t="s">
        <v>20</v>
      </c>
      <c r="HV141" t="s">
        <v>6</v>
      </c>
      <c r="HW141" t="s">
        <v>7</v>
      </c>
      <c r="HX141" t="s">
        <v>8</v>
      </c>
      <c r="HY141" t="s">
        <v>9</v>
      </c>
      <c r="HZ141" t="s">
        <v>10</v>
      </c>
      <c r="IA141" t="s">
        <v>11</v>
      </c>
      <c r="IB141" t="s">
        <v>12</v>
      </c>
      <c r="IC141" t="s">
        <v>24</v>
      </c>
      <c r="ID141" t="s">
        <v>13</v>
      </c>
      <c r="IE141" t="s">
        <v>14</v>
      </c>
      <c r="IF141" t="s">
        <v>15</v>
      </c>
      <c r="IG141" t="s">
        <v>16</v>
      </c>
      <c r="IH141" t="s">
        <v>17</v>
      </c>
      <c r="II141" t="s">
        <v>18</v>
      </c>
      <c r="IJ141" t="s">
        <v>19</v>
      </c>
      <c r="IK141" t="s">
        <v>20</v>
      </c>
      <c r="IM141" t="s">
        <v>6</v>
      </c>
      <c r="IN141" t="s">
        <v>7</v>
      </c>
      <c r="IO141" t="s">
        <v>8</v>
      </c>
      <c r="IP141" t="s">
        <v>9</v>
      </c>
      <c r="IQ141" t="s">
        <v>10</v>
      </c>
      <c r="IR141" t="s">
        <v>11</v>
      </c>
      <c r="IS141" t="s">
        <v>12</v>
      </c>
      <c r="IT141" t="s">
        <v>24</v>
      </c>
      <c r="IU141" t="s">
        <v>13</v>
      </c>
      <c r="IV141" t="s">
        <v>14</v>
      </c>
      <c r="IW141" t="s">
        <v>15</v>
      </c>
      <c r="IX141" t="s">
        <v>16</v>
      </c>
      <c r="IY141" t="s">
        <v>17</v>
      </c>
      <c r="IZ141" t="s">
        <v>18</v>
      </c>
      <c r="JA141" t="s">
        <v>19</v>
      </c>
      <c r="JB141" t="s">
        <v>20</v>
      </c>
    </row>
    <row r="142" spans="1:262" x14ac:dyDescent="0.25">
      <c r="D142">
        <v>2020</v>
      </c>
      <c r="E142">
        <f>E71+E3</f>
        <v>6694267028.9972687</v>
      </c>
      <c r="F142">
        <f t="shared" ref="F142:BQ142" si="160">F71+F3</f>
        <v>4832328949.1633978</v>
      </c>
      <c r="G142">
        <f t="shared" si="160"/>
        <v>1850260862.5749509</v>
      </c>
      <c r="H142">
        <f t="shared" si="160"/>
        <v>368884005.39356953</v>
      </c>
      <c r="I142">
        <f t="shared" si="160"/>
        <v>1028321911.7363931</v>
      </c>
      <c r="J142">
        <f t="shared" si="160"/>
        <v>107009560.55943105</v>
      </c>
      <c r="K142">
        <f t="shared" si="160"/>
        <v>341667035.04248339</v>
      </c>
      <c r="L142">
        <f t="shared" si="160"/>
        <v>866480753.12541091</v>
      </c>
      <c r="M142">
        <f t="shared" si="160"/>
        <v>2216365267.4684782</v>
      </c>
      <c r="N142">
        <f t="shared" si="160"/>
        <v>317455323.23514616</v>
      </c>
      <c r="O142">
        <f t="shared" si="160"/>
        <v>174344570.34832302</v>
      </c>
      <c r="P142">
        <f t="shared" si="160"/>
        <v>111322128.69810817</v>
      </c>
      <c r="Q142">
        <f t="shared" si="160"/>
        <v>255169944.02585572</v>
      </c>
      <c r="R142">
        <f t="shared" si="160"/>
        <v>1922306.772233801</v>
      </c>
      <c r="S142">
        <f t="shared" si="160"/>
        <v>157521108.83341095</v>
      </c>
      <c r="T142">
        <f t="shared" si="160"/>
        <v>592310534.71127367</v>
      </c>
      <c r="V142">
        <f t="shared" si="160"/>
        <v>6694267028.9972687</v>
      </c>
      <c r="W142">
        <f t="shared" si="160"/>
        <v>4832328949.1633978</v>
      </c>
      <c r="X142">
        <f t="shared" si="160"/>
        <v>1850260862.5749509</v>
      </c>
      <c r="Y142">
        <f t="shared" si="160"/>
        <v>368884005.39356953</v>
      </c>
      <c r="Z142">
        <f t="shared" si="160"/>
        <v>1028321911.7363931</v>
      </c>
      <c r="AA142">
        <f t="shared" si="160"/>
        <v>107009560.55943105</v>
      </c>
      <c r="AB142">
        <f t="shared" si="160"/>
        <v>341667035.04248339</v>
      </c>
      <c r="AC142">
        <f t="shared" si="160"/>
        <v>866480753.12541091</v>
      </c>
      <c r="AD142">
        <f t="shared" si="160"/>
        <v>2216365267.4684782</v>
      </c>
      <c r="AE142">
        <f t="shared" si="160"/>
        <v>317455323.23514616</v>
      </c>
      <c r="AF142">
        <f t="shared" si="160"/>
        <v>174344570.34832302</v>
      </c>
      <c r="AG142">
        <f t="shared" si="160"/>
        <v>111322128.69810817</v>
      </c>
      <c r="AH142">
        <f t="shared" si="160"/>
        <v>255169944.02585572</v>
      </c>
      <c r="AI142">
        <f t="shared" si="160"/>
        <v>1922306.772233801</v>
      </c>
      <c r="AJ142">
        <f t="shared" si="160"/>
        <v>157521108.83341095</v>
      </c>
      <c r="AK142">
        <f t="shared" si="160"/>
        <v>592310534.71127367</v>
      </c>
      <c r="AM142">
        <f t="shared" si="160"/>
        <v>6694267028.9972687</v>
      </c>
      <c r="AN142">
        <f t="shared" si="160"/>
        <v>4832328949.1633978</v>
      </c>
      <c r="AO142">
        <f t="shared" si="160"/>
        <v>1850260862.5749509</v>
      </c>
      <c r="AP142">
        <f t="shared" si="160"/>
        <v>368884005.39356953</v>
      </c>
      <c r="AQ142">
        <f t="shared" si="160"/>
        <v>1028321911.7363931</v>
      </c>
      <c r="AR142">
        <f t="shared" si="160"/>
        <v>107009560.55943105</v>
      </c>
      <c r="AS142">
        <f t="shared" si="160"/>
        <v>341667035.04248339</v>
      </c>
      <c r="AT142">
        <f t="shared" si="160"/>
        <v>866480753.12541091</v>
      </c>
      <c r="AU142">
        <f t="shared" si="160"/>
        <v>2216365267.4684782</v>
      </c>
      <c r="AV142">
        <f t="shared" si="160"/>
        <v>317455323.23514616</v>
      </c>
      <c r="AW142">
        <f t="shared" si="160"/>
        <v>174344570.34832302</v>
      </c>
      <c r="AX142">
        <f t="shared" si="160"/>
        <v>111322128.69810817</v>
      </c>
      <c r="AY142">
        <f t="shared" si="160"/>
        <v>255169944.02585572</v>
      </c>
      <c r="AZ142">
        <f t="shared" si="160"/>
        <v>1922306.772233801</v>
      </c>
      <c r="BA142">
        <f t="shared" si="160"/>
        <v>157521108.83341095</v>
      </c>
      <c r="BB142">
        <f t="shared" si="160"/>
        <v>592310534.71127367</v>
      </c>
      <c r="BD142">
        <f t="shared" si="160"/>
        <v>6694267028.9972687</v>
      </c>
      <c r="BE142">
        <f t="shared" si="160"/>
        <v>4832328949.1633978</v>
      </c>
      <c r="BF142">
        <f t="shared" si="160"/>
        <v>1850260862.5749509</v>
      </c>
      <c r="BG142">
        <f t="shared" si="160"/>
        <v>368884005.39356953</v>
      </c>
      <c r="BH142">
        <f t="shared" si="160"/>
        <v>1028321911.7363931</v>
      </c>
      <c r="BI142">
        <f t="shared" si="160"/>
        <v>107009560.55943105</v>
      </c>
      <c r="BJ142">
        <f t="shared" si="160"/>
        <v>341667035.04248339</v>
      </c>
      <c r="BK142">
        <f t="shared" si="160"/>
        <v>866480753.12541091</v>
      </c>
      <c r="BL142">
        <f t="shared" si="160"/>
        <v>2216365267.4684782</v>
      </c>
      <c r="BM142">
        <f t="shared" si="160"/>
        <v>317455323.23514616</v>
      </c>
      <c r="BN142">
        <f t="shared" si="160"/>
        <v>174344570.34832302</v>
      </c>
      <c r="BO142">
        <f t="shared" si="160"/>
        <v>111322128.69810817</v>
      </c>
      <c r="BP142">
        <f t="shared" si="160"/>
        <v>255169944.02585572</v>
      </c>
      <c r="BQ142">
        <f t="shared" si="160"/>
        <v>1922306.772233801</v>
      </c>
      <c r="BR142">
        <f t="shared" ref="BR142:EC142" si="161">BR71+BR3</f>
        <v>157521108.83341095</v>
      </c>
      <c r="BS142">
        <f t="shared" si="161"/>
        <v>592310534.71127367</v>
      </c>
      <c r="BU142">
        <f t="shared" si="161"/>
        <v>6694267028.9972687</v>
      </c>
      <c r="BV142">
        <f t="shared" si="161"/>
        <v>4832328949.1633978</v>
      </c>
      <c r="BW142">
        <f t="shared" si="161"/>
        <v>1850260862.5749509</v>
      </c>
      <c r="BX142">
        <f t="shared" si="161"/>
        <v>368884005.39356953</v>
      </c>
      <c r="BY142">
        <f t="shared" si="161"/>
        <v>1028321911.7363931</v>
      </c>
      <c r="BZ142">
        <f t="shared" si="161"/>
        <v>107009560.55943105</v>
      </c>
      <c r="CA142">
        <f t="shared" si="161"/>
        <v>341667035.04248339</v>
      </c>
      <c r="CB142">
        <f t="shared" si="161"/>
        <v>866480753.12541091</v>
      </c>
      <c r="CC142">
        <f t="shared" si="161"/>
        <v>2216365267.4684782</v>
      </c>
      <c r="CD142">
        <f t="shared" si="161"/>
        <v>317455323.23514616</v>
      </c>
      <c r="CE142">
        <f t="shared" si="161"/>
        <v>174344570.34832302</v>
      </c>
      <c r="CF142">
        <f t="shared" si="161"/>
        <v>111322128.69810817</v>
      </c>
      <c r="CG142">
        <f t="shared" si="161"/>
        <v>255169944.02585572</v>
      </c>
      <c r="CH142">
        <f t="shared" si="161"/>
        <v>1922306.772233801</v>
      </c>
      <c r="CI142">
        <f t="shared" si="161"/>
        <v>157521108.83341095</v>
      </c>
      <c r="CJ142">
        <f t="shared" si="161"/>
        <v>592310534.71127367</v>
      </c>
      <c r="CM142">
        <f t="shared" si="161"/>
        <v>2758.833333333333</v>
      </c>
      <c r="CN142">
        <f t="shared" si="161"/>
        <v>6694267028.9972687</v>
      </c>
      <c r="CO142">
        <f t="shared" si="161"/>
        <v>4832328949.1633978</v>
      </c>
      <c r="CP142">
        <f t="shared" si="161"/>
        <v>1850260862.5749509</v>
      </c>
      <c r="CQ142">
        <f t="shared" si="161"/>
        <v>368884005.39356953</v>
      </c>
      <c r="CR142">
        <f t="shared" si="161"/>
        <v>1028321911.7363931</v>
      </c>
      <c r="CS142">
        <f t="shared" si="161"/>
        <v>107009560.55943105</v>
      </c>
      <c r="CT142">
        <f t="shared" si="161"/>
        <v>341667035.04248339</v>
      </c>
      <c r="CU142">
        <f t="shared" si="161"/>
        <v>866480753.12541091</v>
      </c>
      <c r="CV142">
        <f t="shared" si="161"/>
        <v>2216365267.4684782</v>
      </c>
      <c r="CW142">
        <f t="shared" si="161"/>
        <v>317455323.23514616</v>
      </c>
      <c r="CX142">
        <f t="shared" si="161"/>
        <v>174344570.34832302</v>
      </c>
      <c r="CY142">
        <f t="shared" si="161"/>
        <v>111322128.69810817</v>
      </c>
      <c r="CZ142">
        <f t="shared" si="161"/>
        <v>255169944.02585572</v>
      </c>
      <c r="DA142">
        <f t="shared" si="161"/>
        <v>1922306.772233801</v>
      </c>
      <c r="DB142">
        <f t="shared" si="161"/>
        <v>157521108.83341095</v>
      </c>
      <c r="DC142">
        <f t="shared" si="161"/>
        <v>592310534.71127367</v>
      </c>
      <c r="DE142">
        <f t="shared" si="161"/>
        <v>6694267028.9972687</v>
      </c>
      <c r="DF142">
        <f t="shared" si="161"/>
        <v>4832328949.1633978</v>
      </c>
      <c r="DG142">
        <f t="shared" si="161"/>
        <v>1850260862.5749509</v>
      </c>
      <c r="DH142">
        <f t="shared" si="161"/>
        <v>368884005.39356953</v>
      </c>
      <c r="DI142">
        <f t="shared" si="161"/>
        <v>1028321911.7363931</v>
      </c>
      <c r="DJ142">
        <f t="shared" si="161"/>
        <v>107009560.55943105</v>
      </c>
      <c r="DK142">
        <f t="shared" si="161"/>
        <v>341667035.04248339</v>
      </c>
      <c r="DL142">
        <f t="shared" si="161"/>
        <v>866480753.12541091</v>
      </c>
      <c r="DM142">
        <f t="shared" si="161"/>
        <v>2216365267.4684782</v>
      </c>
      <c r="DN142">
        <f t="shared" si="161"/>
        <v>317455323.23514616</v>
      </c>
      <c r="DO142">
        <f t="shared" si="161"/>
        <v>174344570.34832302</v>
      </c>
      <c r="DP142">
        <f t="shared" si="161"/>
        <v>111322128.69810817</v>
      </c>
      <c r="DQ142">
        <f t="shared" si="161"/>
        <v>255169944.02585572</v>
      </c>
      <c r="DR142">
        <f t="shared" si="161"/>
        <v>1922306.772233801</v>
      </c>
      <c r="DS142">
        <f t="shared" si="161"/>
        <v>157521108.83341095</v>
      </c>
      <c r="DT142">
        <f t="shared" si="161"/>
        <v>592310534.71127367</v>
      </c>
      <c r="DV142">
        <f t="shared" si="161"/>
        <v>6694267028.9972687</v>
      </c>
      <c r="DW142">
        <f t="shared" si="161"/>
        <v>4832328949.1633978</v>
      </c>
      <c r="DX142">
        <f t="shared" si="161"/>
        <v>1850260862.5749509</v>
      </c>
      <c r="DY142">
        <f t="shared" si="161"/>
        <v>368884005.39356953</v>
      </c>
      <c r="DZ142">
        <f t="shared" si="161"/>
        <v>1028321911.7363931</v>
      </c>
      <c r="EA142">
        <f t="shared" si="161"/>
        <v>107009560.55943105</v>
      </c>
      <c r="EB142">
        <f t="shared" si="161"/>
        <v>341667035.04248339</v>
      </c>
      <c r="EC142">
        <f t="shared" si="161"/>
        <v>866480753.12541091</v>
      </c>
      <c r="ED142">
        <f t="shared" ref="ED142:GO142" si="162">ED71+ED3</f>
        <v>2216365267.4684782</v>
      </c>
      <c r="EE142">
        <f t="shared" si="162"/>
        <v>317455323.23514616</v>
      </c>
      <c r="EF142">
        <f t="shared" si="162"/>
        <v>174344570.34832302</v>
      </c>
      <c r="EG142">
        <f t="shared" si="162"/>
        <v>111322128.69810817</v>
      </c>
      <c r="EH142">
        <f t="shared" si="162"/>
        <v>255169944.02585572</v>
      </c>
      <c r="EI142">
        <f t="shared" si="162"/>
        <v>1922306.772233801</v>
      </c>
      <c r="EJ142">
        <f t="shared" si="162"/>
        <v>157521108.83341095</v>
      </c>
      <c r="EK142">
        <f t="shared" si="162"/>
        <v>592310534.71127367</v>
      </c>
      <c r="EM142">
        <f t="shared" si="162"/>
        <v>6694267028.9972687</v>
      </c>
      <c r="EN142">
        <f t="shared" si="162"/>
        <v>4832328949.1633978</v>
      </c>
      <c r="EO142">
        <f t="shared" si="162"/>
        <v>1850260862.5749509</v>
      </c>
      <c r="EP142">
        <f t="shared" si="162"/>
        <v>368884005.39356953</v>
      </c>
      <c r="EQ142">
        <f t="shared" si="162"/>
        <v>1028321911.7363931</v>
      </c>
      <c r="ER142">
        <f t="shared" si="162"/>
        <v>107009560.55943105</v>
      </c>
      <c r="ES142">
        <f t="shared" si="162"/>
        <v>341667035.04248339</v>
      </c>
      <c r="ET142">
        <f t="shared" si="162"/>
        <v>866480753.12541091</v>
      </c>
      <c r="EU142">
        <f t="shared" si="162"/>
        <v>2216365267.4684782</v>
      </c>
      <c r="EV142">
        <f t="shared" si="162"/>
        <v>317455323.23514616</v>
      </c>
      <c r="EW142">
        <f t="shared" si="162"/>
        <v>174344570.34832302</v>
      </c>
      <c r="EX142">
        <f t="shared" si="162"/>
        <v>111322128.69810817</v>
      </c>
      <c r="EY142">
        <f t="shared" si="162"/>
        <v>255169944.02585572</v>
      </c>
      <c r="EZ142">
        <f t="shared" si="162"/>
        <v>1922306.772233801</v>
      </c>
      <c r="FA142">
        <f t="shared" si="162"/>
        <v>157521108.83341095</v>
      </c>
      <c r="FB142">
        <f t="shared" si="162"/>
        <v>592310534.71127367</v>
      </c>
      <c r="FD142">
        <f t="shared" si="162"/>
        <v>6694267028.9972687</v>
      </c>
      <c r="FE142">
        <f t="shared" si="162"/>
        <v>4832328949.1633978</v>
      </c>
      <c r="FF142">
        <f t="shared" si="162"/>
        <v>1850260862.5749509</v>
      </c>
      <c r="FG142">
        <f t="shared" si="162"/>
        <v>368884005.39356953</v>
      </c>
      <c r="FH142">
        <f t="shared" si="162"/>
        <v>1028321911.7363931</v>
      </c>
      <c r="FI142">
        <f t="shared" si="162"/>
        <v>107009560.55943105</v>
      </c>
      <c r="FJ142">
        <f t="shared" si="162"/>
        <v>341667035.04248339</v>
      </c>
      <c r="FK142">
        <f t="shared" si="162"/>
        <v>866480753.12541091</v>
      </c>
      <c r="FL142">
        <f t="shared" si="162"/>
        <v>2216365267.4684782</v>
      </c>
      <c r="FM142">
        <f t="shared" si="162"/>
        <v>317455323.23514616</v>
      </c>
      <c r="FN142">
        <f t="shared" si="162"/>
        <v>174344570.34832302</v>
      </c>
      <c r="FO142">
        <f t="shared" si="162"/>
        <v>111322128.69810817</v>
      </c>
      <c r="FP142">
        <f t="shared" si="162"/>
        <v>255169944.02585572</v>
      </c>
      <c r="FQ142">
        <f t="shared" si="162"/>
        <v>1922306.772233801</v>
      </c>
      <c r="FR142">
        <f t="shared" si="162"/>
        <v>157521108.83341095</v>
      </c>
      <c r="FS142">
        <f t="shared" si="162"/>
        <v>592310534.71127367</v>
      </c>
      <c r="FV142">
        <f t="shared" si="162"/>
        <v>2758.833333333333</v>
      </c>
      <c r="FW142">
        <f t="shared" si="162"/>
        <v>6694267028.9972687</v>
      </c>
      <c r="FX142">
        <f t="shared" si="162"/>
        <v>4832328949.1633978</v>
      </c>
      <c r="FY142">
        <f t="shared" si="162"/>
        <v>1850260862.5749509</v>
      </c>
      <c r="FZ142">
        <f t="shared" si="162"/>
        <v>368884005.39356953</v>
      </c>
      <c r="GA142">
        <f t="shared" si="162"/>
        <v>1028321911.7363931</v>
      </c>
      <c r="GB142">
        <f t="shared" si="162"/>
        <v>107009560.55943105</v>
      </c>
      <c r="GC142">
        <f t="shared" si="162"/>
        <v>341667035.04248339</v>
      </c>
      <c r="GD142">
        <f t="shared" si="162"/>
        <v>866480753.12541091</v>
      </c>
      <c r="GE142">
        <f t="shared" si="162"/>
        <v>2216365267.4684782</v>
      </c>
      <c r="GF142">
        <f t="shared" si="162"/>
        <v>317455323.23514616</v>
      </c>
      <c r="GG142">
        <f t="shared" si="162"/>
        <v>174344570.34832302</v>
      </c>
      <c r="GH142">
        <f t="shared" si="162"/>
        <v>111322128.69810817</v>
      </c>
      <c r="GI142">
        <f t="shared" si="162"/>
        <v>255169944.02585572</v>
      </c>
      <c r="GJ142">
        <f t="shared" si="162"/>
        <v>1922306.772233801</v>
      </c>
      <c r="GK142">
        <f t="shared" si="162"/>
        <v>157521108.83341095</v>
      </c>
      <c r="GL142">
        <f t="shared" si="162"/>
        <v>592310534.71127367</v>
      </c>
      <c r="GN142">
        <f t="shared" si="162"/>
        <v>6694267028.9972687</v>
      </c>
      <c r="GO142">
        <f t="shared" si="162"/>
        <v>4832328949.1633978</v>
      </c>
      <c r="GP142">
        <f t="shared" ref="GP142:JA142" si="163">GP71+GP3</f>
        <v>1850260862.5749509</v>
      </c>
      <c r="GQ142">
        <f t="shared" si="163"/>
        <v>368884005.39356953</v>
      </c>
      <c r="GR142">
        <f t="shared" si="163"/>
        <v>1028321911.7363931</v>
      </c>
      <c r="GS142">
        <f t="shared" si="163"/>
        <v>107009560.55943105</v>
      </c>
      <c r="GT142">
        <f t="shared" si="163"/>
        <v>341667035.04248339</v>
      </c>
      <c r="GU142">
        <f t="shared" si="163"/>
        <v>866480753.12541091</v>
      </c>
      <c r="GV142">
        <f t="shared" si="163"/>
        <v>2216365267.4684782</v>
      </c>
      <c r="GW142">
        <f t="shared" si="163"/>
        <v>317455323.23514616</v>
      </c>
      <c r="GX142">
        <f t="shared" si="163"/>
        <v>174344570.34832302</v>
      </c>
      <c r="GY142">
        <f t="shared" si="163"/>
        <v>111322128.69810817</v>
      </c>
      <c r="GZ142">
        <f t="shared" si="163"/>
        <v>255169944.02585572</v>
      </c>
      <c r="HA142">
        <f t="shared" si="163"/>
        <v>1922306.772233801</v>
      </c>
      <c r="HB142">
        <f t="shared" si="163"/>
        <v>157521108.83341095</v>
      </c>
      <c r="HC142">
        <f t="shared" si="163"/>
        <v>592310534.71127367</v>
      </c>
      <c r="HE142">
        <f t="shared" si="163"/>
        <v>6694267028.9972687</v>
      </c>
      <c r="HF142">
        <f t="shared" si="163"/>
        <v>4832328949.1633978</v>
      </c>
      <c r="HG142">
        <f t="shared" si="163"/>
        <v>1850260862.5749509</v>
      </c>
      <c r="HH142">
        <f t="shared" si="163"/>
        <v>368884005.39356953</v>
      </c>
      <c r="HI142">
        <f t="shared" si="163"/>
        <v>1028321911.7363931</v>
      </c>
      <c r="HJ142">
        <f t="shared" si="163"/>
        <v>107009560.55943105</v>
      </c>
      <c r="HK142">
        <f t="shared" si="163"/>
        <v>341667035.04248339</v>
      </c>
      <c r="HL142">
        <f t="shared" si="163"/>
        <v>866480753.12541091</v>
      </c>
      <c r="HM142">
        <f t="shared" si="163"/>
        <v>2216365267.4684782</v>
      </c>
      <c r="HN142">
        <f t="shared" si="163"/>
        <v>317455323.23514616</v>
      </c>
      <c r="HO142">
        <f t="shared" si="163"/>
        <v>174344570.34832302</v>
      </c>
      <c r="HP142">
        <f t="shared" si="163"/>
        <v>111322128.69810817</v>
      </c>
      <c r="HQ142">
        <f t="shared" si="163"/>
        <v>255169944.02585572</v>
      </c>
      <c r="HR142">
        <f t="shared" si="163"/>
        <v>1922306.772233801</v>
      </c>
      <c r="HS142">
        <f t="shared" si="163"/>
        <v>157521108.83341095</v>
      </c>
      <c r="HT142">
        <f t="shared" si="163"/>
        <v>592310534.71127367</v>
      </c>
      <c r="HV142">
        <f t="shared" si="163"/>
        <v>6694267028.9972687</v>
      </c>
      <c r="HW142">
        <f t="shared" si="163"/>
        <v>4832328949.1633978</v>
      </c>
      <c r="HX142">
        <f t="shared" si="163"/>
        <v>1850260862.5749509</v>
      </c>
      <c r="HY142">
        <f t="shared" si="163"/>
        <v>368884005.39356953</v>
      </c>
      <c r="HZ142">
        <f t="shared" si="163"/>
        <v>1028321911.7363931</v>
      </c>
      <c r="IA142">
        <f t="shared" si="163"/>
        <v>107009560.55943105</v>
      </c>
      <c r="IB142">
        <f t="shared" si="163"/>
        <v>341667035.04248339</v>
      </c>
      <c r="IC142">
        <f t="shared" si="163"/>
        <v>866480753.12541091</v>
      </c>
      <c r="ID142">
        <f t="shared" si="163"/>
        <v>2216365267.4684782</v>
      </c>
      <c r="IE142">
        <f t="shared" si="163"/>
        <v>317455323.23514616</v>
      </c>
      <c r="IF142">
        <f t="shared" si="163"/>
        <v>174344570.34832302</v>
      </c>
      <c r="IG142">
        <f t="shared" si="163"/>
        <v>111322128.69810817</v>
      </c>
      <c r="IH142">
        <f t="shared" si="163"/>
        <v>255169944.02585572</v>
      </c>
      <c r="II142">
        <f t="shared" si="163"/>
        <v>1922306.772233801</v>
      </c>
      <c r="IJ142">
        <f t="shared" si="163"/>
        <v>157521108.83341095</v>
      </c>
      <c r="IK142">
        <f t="shared" si="163"/>
        <v>592310534.71127367</v>
      </c>
      <c r="IM142">
        <f t="shared" si="163"/>
        <v>6694267028.9972687</v>
      </c>
      <c r="IN142">
        <f t="shared" si="163"/>
        <v>4832328949.1633978</v>
      </c>
      <c r="IO142">
        <f t="shared" si="163"/>
        <v>1850260862.5749509</v>
      </c>
      <c r="IP142">
        <f t="shared" si="163"/>
        <v>368884005.39356953</v>
      </c>
      <c r="IQ142">
        <f t="shared" si="163"/>
        <v>1028321911.7363931</v>
      </c>
      <c r="IR142">
        <f t="shared" si="163"/>
        <v>107009560.55943105</v>
      </c>
      <c r="IS142">
        <f t="shared" si="163"/>
        <v>341667035.04248339</v>
      </c>
      <c r="IT142">
        <f t="shared" si="163"/>
        <v>866480753.12541091</v>
      </c>
      <c r="IU142">
        <f t="shared" si="163"/>
        <v>2216365267.4684782</v>
      </c>
      <c r="IV142">
        <f t="shared" si="163"/>
        <v>317455323.23514616</v>
      </c>
      <c r="IW142">
        <f t="shared" si="163"/>
        <v>174344570.34832302</v>
      </c>
      <c r="IX142">
        <f t="shared" si="163"/>
        <v>111322128.69810817</v>
      </c>
      <c r="IY142">
        <f t="shared" si="163"/>
        <v>255169944.02585572</v>
      </c>
      <c r="IZ142">
        <f t="shared" si="163"/>
        <v>1922306.772233801</v>
      </c>
      <c r="JA142">
        <f t="shared" si="163"/>
        <v>157521108.83341095</v>
      </c>
      <c r="JB142">
        <f t="shared" ref="JB142:JB172" si="164">JB71+JB3</f>
        <v>592310534.71127367</v>
      </c>
    </row>
    <row r="143" spans="1:262" x14ac:dyDescent="0.25">
      <c r="D143">
        <v>2021</v>
      </c>
      <c r="E143">
        <f t="shared" ref="E143:BP143" si="165">E72+E4</f>
        <v>7580287552.5662546</v>
      </c>
      <c r="F143">
        <f t="shared" si="165"/>
        <v>5118688849.9178915</v>
      </c>
      <c r="G143">
        <f t="shared" si="165"/>
        <v>1904110681.0194488</v>
      </c>
      <c r="H143">
        <f t="shared" si="165"/>
        <v>394263566.39884192</v>
      </c>
      <c r="I143">
        <f t="shared" si="165"/>
        <v>1939739295.3895817</v>
      </c>
      <c r="J143">
        <f t="shared" si="165"/>
        <v>110268703.57651863</v>
      </c>
      <c r="K143">
        <f t="shared" si="165"/>
        <v>377238392.06781065</v>
      </c>
      <c r="L143">
        <f t="shared" si="165"/>
        <v>940991819.05815625</v>
      </c>
      <c r="M143">
        <f t="shared" si="165"/>
        <v>2910019078.4590139</v>
      </c>
      <c r="N143">
        <f t="shared" si="165"/>
        <v>343538208.20329922</v>
      </c>
      <c r="O143">
        <f t="shared" si="165"/>
        <v>233411184.18745387</v>
      </c>
      <c r="P143">
        <f t="shared" si="165"/>
        <v>116919299.0974485</v>
      </c>
      <c r="Q143">
        <f t="shared" si="165"/>
        <v>281706070.34001929</v>
      </c>
      <c r="R143">
        <f t="shared" si="165"/>
        <v>5300056.7105695</v>
      </c>
      <c r="S143">
        <f t="shared" si="165"/>
        <v>170668688.19987786</v>
      </c>
      <c r="T143">
        <f t="shared" si="165"/>
        <v>1249931527.3991437</v>
      </c>
      <c r="V143">
        <f t="shared" si="165"/>
        <v>7580287552.5662546</v>
      </c>
      <c r="W143">
        <f t="shared" si="165"/>
        <v>5118688849.9178915</v>
      </c>
      <c r="X143">
        <f t="shared" si="165"/>
        <v>1904110681.0194488</v>
      </c>
      <c r="Y143">
        <f t="shared" si="165"/>
        <v>394263566.39884192</v>
      </c>
      <c r="Z143">
        <f t="shared" si="165"/>
        <v>1939739295.3895817</v>
      </c>
      <c r="AA143">
        <f t="shared" si="165"/>
        <v>110268703.57651863</v>
      </c>
      <c r="AB143">
        <f t="shared" si="165"/>
        <v>377238392.06781065</v>
      </c>
      <c r="AC143">
        <f t="shared" si="165"/>
        <v>940991819.05815625</v>
      </c>
      <c r="AD143">
        <f t="shared" si="165"/>
        <v>2910019078.4590139</v>
      </c>
      <c r="AE143">
        <f t="shared" si="165"/>
        <v>343538208.20329922</v>
      </c>
      <c r="AF143">
        <f t="shared" si="165"/>
        <v>233411184.18745387</v>
      </c>
      <c r="AG143">
        <f t="shared" si="165"/>
        <v>116919299.0974485</v>
      </c>
      <c r="AH143">
        <f t="shared" si="165"/>
        <v>281706070.34001929</v>
      </c>
      <c r="AI143">
        <f t="shared" si="165"/>
        <v>5300056.7105695</v>
      </c>
      <c r="AJ143">
        <f t="shared" si="165"/>
        <v>170668688.19987786</v>
      </c>
      <c r="AK143">
        <f t="shared" si="165"/>
        <v>1249931527.3991437</v>
      </c>
      <c r="AM143">
        <f t="shared" si="165"/>
        <v>7580287552.5662546</v>
      </c>
      <c r="AN143">
        <f t="shared" si="165"/>
        <v>5118688849.9178915</v>
      </c>
      <c r="AO143">
        <f t="shared" si="165"/>
        <v>1904110681.0194488</v>
      </c>
      <c r="AP143">
        <f t="shared" si="165"/>
        <v>394263566.39884192</v>
      </c>
      <c r="AQ143">
        <f t="shared" si="165"/>
        <v>1939739295.3895817</v>
      </c>
      <c r="AR143">
        <f t="shared" si="165"/>
        <v>110268703.57651863</v>
      </c>
      <c r="AS143">
        <f t="shared" si="165"/>
        <v>377238392.06781065</v>
      </c>
      <c r="AT143">
        <f t="shared" si="165"/>
        <v>940991819.05815625</v>
      </c>
      <c r="AU143">
        <f t="shared" si="165"/>
        <v>2910019078.4590139</v>
      </c>
      <c r="AV143">
        <f t="shared" si="165"/>
        <v>343538208.20329922</v>
      </c>
      <c r="AW143">
        <f t="shared" si="165"/>
        <v>233411184.18745387</v>
      </c>
      <c r="AX143">
        <f t="shared" si="165"/>
        <v>116919299.0974485</v>
      </c>
      <c r="AY143">
        <f t="shared" si="165"/>
        <v>281706070.34001929</v>
      </c>
      <c r="AZ143">
        <f t="shared" si="165"/>
        <v>5300056.7105695</v>
      </c>
      <c r="BA143">
        <f t="shared" si="165"/>
        <v>170668688.19987786</v>
      </c>
      <c r="BB143">
        <f t="shared" si="165"/>
        <v>1249931527.3991437</v>
      </c>
      <c r="BD143">
        <f t="shared" si="165"/>
        <v>7580287552.5662546</v>
      </c>
      <c r="BE143">
        <f t="shared" si="165"/>
        <v>5118688849.9178915</v>
      </c>
      <c r="BF143">
        <f t="shared" si="165"/>
        <v>1904110681.0194488</v>
      </c>
      <c r="BG143">
        <f t="shared" si="165"/>
        <v>394263566.39884192</v>
      </c>
      <c r="BH143">
        <f t="shared" si="165"/>
        <v>1939739295.3895817</v>
      </c>
      <c r="BI143">
        <f t="shared" si="165"/>
        <v>110268703.57651863</v>
      </c>
      <c r="BJ143">
        <f t="shared" si="165"/>
        <v>377238392.06781065</v>
      </c>
      <c r="BK143">
        <f t="shared" si="165"/>
        <v>940991819.05815625</v>
      </c>
      <c r="BL143">
        <f t="shared" si="165"/>
        <v>2910019078.4590139</v>
      </c>
      <c r="BM143">
        <f t="shared" si="165"/>
        <v>343538208.20329922</v>
      </c>
      <c r="BN143">
        <f t="shared" si="165"/>
        <v>233411184.18745387</v>
      </c>
      <c r="BO143">
        <f t="shared" si="165"/>
        <v>116919299.0974485</v>
      </c>
      <c r="BP143">
        <f t="shared" si="165"/>
        <v>281706070.34001929</v>
      </c>
      <c r="BQ143">
        <f t="shared" ref="BQ143:EB143" si="166">BQ72+BQ4</f>
        <v>5300056.7105695</v>
      </c>
      <c r="BR143">
        <f t="shared" si="166"/>
        <v>170668688.19987786</v>
      </c>
      <c r="BS143">
        <f t="shared" si="166"/>
        <v>1249931527.3991437</v>
      </c>
      <c r="BU143">
        <f t="shared" si="166"/>
        <v>7580287552.5662546</v>
      </c>
      <c r="BV143">
        <f t="shared" si="166"/>
        <v>5118688849.9178915</v>
      </c>
      <c r="BW143">
        <f t="shared" si="166"/>
        <v>1904110681.0194488</v>
      </c>
      <c r="BX143">
        <f t="shared" si="166"/>
        <v>394263566.39884192</v>
      </c>
      <c r="BY143">
        <f t="shared" si="166"/>
        <v>1939739295.3895817</v>
      </c>
      <c r="BZ143">
        <f t="shared" si="166"/>
        <v>110268703.57651863</v>
      </c>
      <c r="CA143">
        <f t="shared" si="166"/>
        <v>377238392.06781065</v>
      </c>
      <c r="CB143">
        <f t="shared" si="166"/>
        <v>940991819.05815625</v>
      </c>
      <c r="CC143">
        <f t="shared" si="166"/>
        <v>2910019078.4590139</v>
      </c>
      <c r="CD143">
        <f t="shared" si="166"/>
        <v>343538208.20329922</v>
      </c>
      <c r="CE143">
        <f t="shared" si="166"/>
        <v>233411184.18745387</v>
      </c>
      <c r="CF143">
        <f t="shared" si="166"/>
        <v>116919299.0974485</v>
      </c>
      <c r="CG143">
        <f t="shared" si="166"/>
        <v>281706070.34001929</v>
      </c>
      <c r="CH143">
        <f t="shared" si="166"/>
        <v>5300056.7105695</v>
      </c>
      <c r="CI143">
        <f t="shared" si="166"/>
        <v>170668688.19987786</v>
      </c>
      <c r="CJ143">
        <f t="shared" si="166"/>
        <v>1249931527.3991437</v>
      </c>
      <c r="CM143">
        <f t="shared" si="166"/>
        <v>4847.2</v>
      </c>
      <c r="CN143">
        <f t="shared" si="166"/>
        <v>7551030696.3379526</v>
      </c>
      <c r="CO143">
        <f t="shared" si="166"/>
        <v>5127795134.5566301</v>
      </c>
      <c r="CP143">
        <f t="shared" si="166"/>
        <v>1908982278.8319464</v>
      </c>
      <c r="CQ143">
        <f t="shared" si="166"/>
        <v>394065692.34613246</v>
      </c>
      <c r="CR143">
        <f t="shared" si="166"/>
        <v>1932721497.6961205</v>
      </c>
      <c r="CS143">
        <f t="shared" si="166"/>
        <v>110290650.974297</v>
      </c>
      <c r="CT143">
        <f t="shared" si="166"/>
        <v>376510417.89579523</v>
      </c>
      <c r="CU143">
        <f t="shared" si="166"/>
        <v>943370980.6878345</v>
      </c>
      <c r="CV143">
        <f t="shared" si="166"/>
        <v>2905933048.266346</v>
      </c>
      <c r="CW143">
        <f t="shared" si="166"/>
        <v>343595130.96399897</v>
      </c>
      <c r="CX143">
        <f t="shared" si="166"/>
        <v>233784050.09240684</v>
      </c>
      <c r="CY143">
        <f t="shared" si="166"/>
        <v>117232882.70240323</v>
      </c>
      <c r="CZ143">
        <f t="shared" si="166"/>
        <v>282412429.77038676</v>
      </c>
      <c r="DA143">
        <f t="shared" si="166"/>
        <v>5260714.1383815203</v>
      </c>
      <c r="DB143">
        <f t="shared" si="166"/>
        <v>171048616.54178643</v>
      </c>
      <c r="DC143">
        <f t="shared" si="166"/>
        <v>1249948885.1550279</v>
      </c>
      <c r="DE143">
        <f t="shared" si="166"/>
        <v>7551030696.3379526</v>
      </c>
      <c r="DF143">
        <f t="shared" si="166"/>
        <v>5127795134.5566301</v>
      </c>
      <c r="DG143">
        <f t="shared" si="166"/>
        <v>1908982278.8319464</v>
      </c>
      <c r="DH143">
        <f t="shared" si="166"/>
        <v>394065692.34613246</v>
      </c>
      <c r="DI143">
        <f t="shared" si="166"/>
        <v>1932721497.6961205</v>
      </c>
      <c r="DJ143">
        <f t="shared" si="166"/>
        <v>110290650.974297</v>
      </c>
      <c r="DK143">
        <f t="shared" si="166"/>
        <v>376510417.89579523</v>
      </c>
      <c r="DL143">
        <f t="shared" si="166"/>
        <v>943370980.6878345</v>
      </c>
      <c r="DM143">
        <f t="shared" si="166"/>
        <v>2905933048.266346</v>
      </c>
      <c r="DN143">
        <f t="shared" si="166"/>
        <v>343595130.96399897</v>
      </c>
      <c r="DO143">
        <f t="shared" si="166"/>
        <v>233784050.09240684</v>
      </c>
      <c r="DP143">
        <f t="shared" si="166"/>
        <v>117232882.70240323</v>
      </c>
      <c r="DQ143">
        <f t="shared" si="166"/>
        <v>282412429.77038676</v>
      </c>
      <c r="DR143">
        <f t="shared" si="166"/>
        <v>5260714.1383815203</v>
      </c>
      <c r="DS143">
        <f t="shared" si="166"/>
        <v>171048616.54178643</v>
      </c>
      <c r="DT143">
        <f t="shared" si="166"/>
        <v>1249948885.1550279</v>
      </c>
      <c r="DV143">
        <f t="shared" si="166"/>
        <v>7551030696.3379526</v>
      </c>
      <c r="DW143">
        <f t="shared" si="166"/>
        <v>5127795134.5566301</v>
      </c>
      <c r="DX143">
        <f t="shared" si="166"/>
        <v>1908982278.8319464</v>
      </c>
      <c r="DY143">
        <f t="shared" si="166"/>
        <v>394065692.34613246</v>
      </c>
      <c r="DZ143">
        <f t="shared" si="166"/>
        <v>1932721497.6961205</v>
      </c>
      <c r="EA143">
        <f t="shared" si="166"/>
        <v>110290650.974297</v>
      </c>
      <c r="EB143">
        <f t="shared" si="166"/>
        <v>376510417.89579523</v>
      </c>
      <c r="EC143">
        <f t="shared" ref="EC143:GN143" si="167">EC72+EC4</f>
        <v>943370980.6878345</v>
      </c>
      <c r="ED143">
        <f t="shared" si="167"/>
        <v>2905933048.266346</v>
      </c>
      <c r="EE143">
        <f t="shared" si="167"/>
        <v>343595130.96399897</v>
      </c>
      <c r="EF143">
        <f t="shared" si="167"/>
        <v>233784050.09240684</v>
      </c>
      <c r="EG143">
        <f t="shared" si="167"/>
        <v>117232882.70240323</v>
      </c>
      <c r="EH143">
        <f t="shared" si="167"/>
        <v>282412429.77038676</v>
      </c>
      <c r="EI143">
        <f t="shared" si="167"/>
        <v>5260714.1383815203</v>
      </c>
      <c r="EJ143">
        <f t="shared" si="167"/>
        <v>171048616.54178643</v>
      </c>
      <c r="EK143">
        <f t="shared" si="167"/>
        <v>1249948885.1550279</v>
      </c>
      <c r="EM143">
        <f t="shared" si="167"/>
        <v>7551030696.3379526</v>
      </c>
      <c r="EN143">
        <f t="shared" si="167"/>
        <v>5127795134.5566301</v>
      </c>
      <c r="EO143">
        <f t="shared" si="167"/>
        <v>1908982278.8319464</v>
      </c>
      <c r="EP143">
        <f t="shared" si="167"/>
        <v>394065692.34613246</v>
      </c>
      <c r="EQ143">
        <f t="shared" si="167"/>
        <v>1932721497.6961205</v>
      </c>
      <c r="ER143">
        <f t="shared" si="167"/>
        <v>110290650.974297</v>
      </c>
      <c r="ES143">
        <f t="shared" si="167"/>
        <v>376510417.89579523</v>
      </c>
      <c r="ET143">
        <f t="shared" si="167"/>
        <v>943370980.6878345</v>
      </c>
      <c r="EU143">
        <f t="shared" si="167"/>
        <v>2905933048.266346</v>
      </c>
      <c r="EV143">
        <f t="shared" si="167"/>
        <v>343595130.96399897</v>
      </c>
      <c r="EW143">
        <f t="shared" si="167"/>
        <v>233784050.09240684</v>
      </c>
      <c r="EX143">
        <f t="shared" si="167"/>
        <v>117232882.70240323</v>
      </c>
      <c r="EY143">
        <f t="shared" si="167"/>
        <v>282412429.77038676</v>
      </c>
      <c r="EZ143">
        <f t="shared" si="167"/>
        <v>5260714.1383815203</v>
      </c>
      <c r="FA143">
        <f t="shared" si="167"/>
        <v>171048616.54178643</v>
      </c>
      <c r="FB143">
        <f t="shared" si="167"/>
        <v>1249948885.1550279</v>
      </c>
      <c r="FD143">
        <f t="shared" si="167"/>
        <v>7551030696.3379526</v>
      </c>
      <c r="FE143">
        <f t="shared" si="167"/>
        <v>5127795134.5566301</v>
      </c>
      <c r="FF143">
        <f t="shared" si="167"/>
        <v>1908982278.8319464</v>
      </c>
      <c r="FG143">
        <f t="shared" si="167"/>
        <v>394065692.34613246</v>
      </c>
      <c r="FH143">
        <f t="shared" si="167"/>
        <v>1932721497.6961205</v>
      </c>
      <c r="FI143">
        <f t="shared" si="167"/>
        <v>110290650.974297</v>
      </c>
      <c r="FJ143">
        <f t="shared" si="167"/>
        <v>376510417.89579523</v>
      </c>
      <c r="FK143">
        <f t="shared" si="167"/>
        <v>943370980.6878345</v>
      </c>
      <c r="FL143">
        <f t="shared" si="167"/>
        <v>2905933048.266346</v>
      </c>
      <c r="FM143">
        <f t="shared" si="167"/>
        <v>343595130.96399897</v>
      </c>
      <c r="FN143">
        <f t="shared" si="167"/>
        <v>233784050.09240684</v>
      </c>
      <c r="FO143">
        <f t="shared" si="167"/>
        <v>117232882.70240323</v>
      </c>
      <c r="FP143">
        <f t="shared" si="167"/>
        <v>282412429.77038676</v>
      </c>
      <c r="FQ143">
        <f t="shared" si="167"/>
        <v>5260714.1383815203</v>
      </c>
      <c r="FR143">
        <f t="shared" si="167"/>
        <v>171048616.54178643</v>
      </c>
      <c r="FS143">
        <f t="shared" si="167"/>
        <v>1249948885.1550279</v>
      </c>
      <c r="FV143">
        <f t="shared" si="167"/>
        <v>4847.2</v>
      </c>
      <c r="FW143">
        <f t="shared" si="167"/>
        <v>7535623353.6079836</v>
      </c>
      <c r="FX143">
        <f t="shared" si="167"/>
        <v>5122917299.1422386</v>
      </c>
      <c r="FY143">
        <f t="shared" si="167"/>
        <v>1908144224.5876684</v>
      </c>
      <c r="FZ143">
        <f t="shared" si="167"/>
        <v>393619288.83301586</v>
      </c>
      <c r="GA143">
        <f t="shared" si="167"/>
        <v>1918642318.1296113</v>
      </c>
      <c r="GB143">
        <f t="shared" si="167"/>
        <v>110234437.90290216</v>
      </c>
      <c r="GC143">
        <f t="shared" si="167"/>
        <v>375959804.63609791</v>
      </c>
      <c r="GD143">
        <f t="shared" si="167"/>
        <v>942044167.01243234</v>
      </c>
      <c r="GE143">
        <f t="shared" si="167"/>
        <v>2895173986.3879261</v>
      </c>
      <c r="GF143">
        <f t="shared" si="167"/>
        <v>343135552.8353709</v>
      </c>
      <c r="GG143">
        <f t="shared" si="167"/>
        <v>232731596.99725658</v>
      </c>
      <c r="GH143">
        <f t="shared" si="167"/>
        <v>117124666.09245846</v>
      </c>
      <c r="GI143">
        <f t="shared" si="167"/>
        <v>281933697.14865923</v>
      </c>
      <c r="GJ143">
        <f t="shared" si="167"/>
        <v>5211947.6594919171</v>
      </c>
      <c r="GK143">
        <f t="shared" si="167"/>
        <v>170812151.41467771</v>
      </c>
      <c r="GL143">
        <f t="shared" si="167"/>
        <v>1238393580.4228263</v>
      </c>
      <c r="GN143">
        <f t="shared" si="167"/>
        <v>7535623353.6079836</v>
      </c>
      <c r="GO143">
        <f t="shared" ref="GO143:IZ143" si="168">GO72+GO4</f>
        <v>5122917299.1422386</v>
      </c>
      <c r="GP143">
        <f t="shared" si="168"/>
        <v>1908144224.5876684</v>
      </c>
      <c r="GQ143">
        <f t="shared" si="168"/>
        <v>393619288.83301586</v>
      </c>
      <c r="GR143">
        <f t="shared" si="168"/>
        <v>1918642318.1296113</v>
      </c>
      <c r="GS143">
        <f t="shared" si="168"/>
        <v>110234437.90290216</v>
      </c>
      <c r="GT143">
        <f t="shared" si="168"/>
        <v>375959804.63609791</v>
      </c>
      <c r="GU143">
        <f t="shared" si="168"/>
        <v>942044167.01243234</v>
      </c>
      <c r="GV143">
        <f t="shared" si="168"/>
        <v>2895173986.3879261</v>
      </c>
      <c r="GW143">
        <f t="shared" si="168"/>
        <v>343135552.8353709</v>
      </c>
      <c r="GX143">
        <f t="shared" si="168"/>
        <v>232731596.99725658</v>
      </c>
      <c r="GY143">
        <f t="shared" si="168"/>
        <v>117124666.09245846</v>
      </c>
      <c r="GZ143">
        <f t="shared" si="168"/>
        <v>281933697.14865923</v>
      </c>
      <c r="HA143">
        <f t="shared" si="168"/>
        <v>5211947.6594919171</v>
      </c>
      <c r="HB143">
        <f t="shared" si="168"/>
        <v>170812151.41467771</v>
      </c>
      <c r="HC143">
        <f t="shared" si="168"/>
        <v>1238393580.4228263</v>
      </c>
      <c r="HE143">
        <f t="shared" si="168"/>
        <v>7535623353.6079836</v>
      </c>
      <c r="HF143">
        <f t="shared" si="168"/>
        <v>5122917299.1422386</v>
      </c>
      <c r="HG143">
        <f t="shared" si="168"/>
        <v>1908144224.5876684</v>
      </c>
      <c r="HH143">
        <f t="shared" si="168"/>
        <v>393619288.83301586</v>
      </c>
      <c r="HI143">
        <f t="shared" si="168"/>
        <v>1918642318.1296113</v>
      </c>
      <c r="HJ143">
        <f t="shared" si="168"/>
        <v>110234437.90290216</v>
      </c>
      <c r="HK143">
        <f t="shared" si="168"/>
        <v>375959804.63609791</v>
      </c>
      <c r="HL143">
        <f t="shared" si="168"/>
        <v>942044167.01243234</v>
      </c>
      <c r="HM143">
        <f t="shared" si="168"/>
        <v>2895173986.3879261</v>
      </c>
      <c r="HN143">
        <f t="shared" si="168"/>
        <v>343135552.8353709</v>
      </c>
      <c r="HO143">
        <f t="shared" si="168"/>
        <v>232731596.99725658</v>
      </c>
      <c r="HP143">
        <f t="shared" si="168"/>
        <v>117124666.09245846</v>
      </c>
      <c r="HQ143">
        <f t="shared" si="168"/>
        <v>281933697.14865923</v>
      </c>
      <c r="HR143">
        <f t="shared" si="168"/>
        <v>5211947.6594919171</v>
      </c>
      <c r="HS143">
        <f t="shared" si="168"/>
        <v>170812151.41467771</v>
      </c>
      <c r="HT143">
        <f t="shared" si="168"/>
        <v>1238393580.4228263</v>
      </c>
      <c r="HV143">
        <f t="shared" si="168"/>
        <v>7535623353.6079836</v>
      </c>
      <c r="HW143">
        <f t="shared" si="168"/>
        <v>5122917299.1422386</v>
      </c>
      <c r="HX143">
        <f t="shared" si="168"/>
        <v>1908144224.5876684</v>
      </c>
      <c r="HY143">
        <f t="shared" si="168"/>
        <v>393619288.83301586</v>
      </c>
      <c r="HZ143">
        <f t="shared" si="168"/>
        <v>1918642318.1296113</v>
      </c>
      <c r="IA143">
        <f t="shared" si="168"/>
        <v>110234437.90290216</v>
      </c>
      <c r="IB143">
        <f t="shared" si="168"/>
        <v>375959804.63609791</v>
      </c>
      <c r="IC143">
        <f t="shared" si="168"/>
        <v>942044167.01243234</v>
      </c>
      <c r="ID143">
        <f t="shared" si="168"/>
        <v>2895173986.3879261</v>
      </c>
      <c r="IE143">
        <f t="shared" si="168"/>
        <v>343135552.8353709</v>
      </c>
      <c r="IF143">
        <f t="shared" si="168"/>
        <v>232731596.99725658</v>
      </c>
      <c r="IG143">
        <f t="shared" si="168"/>
        <v>117124666.09245846</v>
      </c>
      <c r="IH143">
        <f t="shared" si="168"/>
        <v>281933697.14865923</v>
      </c>
      <c r="II143">
        <f t="shared" si="168"/>
        <v>5211947.6594919171</v>
      </c>
      <c r="IJ143">
        <f t="shared" si="168"/>
        <v>170812151.41467771</v>
      </c>
      <c r="IK143">
        <f t="shared" si="168"/>
        <v>1238393580.4228263</v>
      </c>
      <c r="IM143">
        <f t="shared" si="168"/>
        <v>7535623353.6079836</v>
      </c>
      <c r="IN143">
        <f t="shared" si="168"/>
        <v>5122917299.1422386</v>
      </c>
      <c r="IO143">
        <f t="shared" si="168"/>
        <v>1908144224.5876684</v>
      </c>
      <c r="IP143">
        <f t="shared" si="168"/>
        <v>393619288.83301586</v>
      </c>
      <c r="IQ143">
        <f t="shared" si="168"/>
        <v>1918642318.1296113</v>
      </c>
      <c r="IR143">
        <f t="shared" si="168"/>
        <v>110234437.90290216</v>
      </c>
      <c r="IS143">
        <f t="shared" si="168"/>
        <v>375959804.63609791</v>
      </c>
      <c r="IT143">
        <f t="shared" si="168"/>
        <v>942044167.01243234</v>
      </c>
      <c r="IU143">
        <f t="shared" si="168"/>
        <v>2895173986.3879261</v>
      </c>
      <c r="IV143">
        <f t="shared" si="168"/>
        <v>343135552.8353709</v>
      </c>
      <c r="IW143">
        <f t="shared" si="168"/>
        <v>232731596.99725658</v>
      </c>
      <c r="IX143">
        <f t="shared" si="168"/>
        <v>117124666.09245846</v>
      </c>
      <c r="IY143">
        <f t="shared" si="168"/>
        <v>281933697.14865923</v>
      </c>
      <c r="IZ143">
        <f t="shared" si="168"/>
        <v>5211947.6594919171</v>
      </c>
      <c r="JA143">
        <f t="shared" ref="JA143" si="169">JA72+JA4</f>
        <v>170812151.41467771</v>
      </c>
      <c r="JB143">
        <f t="shared" si="164"/>
        <v>1238393580.4228263</v>
      </c>
    </row>
    <row r="144" spans="1:262" x14ac:dyDescent="0.25">
      <c r="D144">
        <v>2022</v>
      </c>
      <c r="E144">
        <f t="shared" ref="E144:BP144" si="170">E73+E5</f>
        <v>10153996076.336123</v>
      </c>
      <c r="F144">
        <f t="shared" si="170"/>
        <v>6120601740.5891657</v>
      </c>
      <c r="G144">
        <f t="shared" si="170"/>
        <v>2277635810.005188</v>
      </c>
      <c r="H144">
        <f t="shared" si="170"/>
        <v>474349694.00874764</v>
      </c>
      <c r="I144">
        <f t="shared" si="170"/>
        <v>3586243694.9313631</v>
      </c>
      <c r="J144">
        <f t="shared" si="170"/>
        <v>130570363.74994418</v>
      </c>
      <c r="K144">
        <f t="shared" si="170"/>
        <v>525602801.07435364</v>
      </c>
      <c r="L144">
        <f t="shared" si="170"/>
        <v>1149929974.4082067</v>
      </c>
      <c r="M144">
        <f t="shared" si="170"/>
        <v>3762952843.123271</v>
      </c>
      <c r="N144">
        <f t="shared" si="170"/>
        <v>416012293.9298687</v>
      </c>
      <c r="O144">
        <f t="shared" si="170"/>
        <v>307397671.55650252</v>
      </c>
      <c r="P144">
        <f t="shared" si="170"/>
        <v>161774788.28134745</v>
      </c>
      <c r="Q144">
        <f t="shared" si="170"/>
        <v>353795788.45917773</v>
      </c>
      <c r="R144">
        <f t="shared" si="170"/>
        <v>10574878.476845963</v>
      </c>
      <c r="S144">
        <f t="shared" si="170"/>
        <v>206576771.21573958</v>
      </c>
      <c r="T144">
        <f t="shared" si="170"/>
        <v>1622368963.8588133</v>
      </c>
      <c r="V144">
        <f t="shared" si="170"/>
        <v>10153996076.336123</v>
      </c>
      <c r="W144">
        <f t="shared" si="170"/>
        <v>6120601740.5891657</v>
      </c>
      <c r="X144">
        <f t="shared" si="170"/>
        <v>2277635810.005188</v>
      </c>
      <c r="Y144">
        <f t="shared" si="170"/>
        <v>474349694.00874764</v>
      </c>
      <c r="Z144">
        <f t="shared" si="170"/>
        <v>3586243694.9313631</v>
      </c>
      <c r="AA144">
        <f t="shared" si="170"/>
        <v>130570363.74994418</v>
      </c>
      <c r="AB144">
        <f t="shared" si="170"/>
        <v>525602801.07435364</v>
      </c>
      <c r="AC144">
        <f t="shared" si="170"/>
        <v>1149929974.4082067</v>
      </c>
      <c r="AD144">
        <f t="shared" si="170"/>
        <v>3762952843.123271</v>
      </c>
      <c r="AE144">
        <f t="shared" si="170"/>
        <v>416012293.9298687</v>
      </c>
      <c r="AF144">
        <f t="shared" si="170"/>
        <v>307397671.55650252</v>
      </c>
      <c r="AG144">
        <f t="shared" si="170"/>
        <v>161774788.28134745</v>
      </c>
      <c r="AH144">
        <f t="shared" si="170"/>
        <v>353795788.45917773</v>
      </c>
      <c r="AI144">
        <f t="shared" si="170"/>
        <v>10574878.476845963</v>
      </c>
      <c r="AJ144">
        <f t="shared" si="170"/>
        <v>206576771.21573958</v>
      </c>
      <c r="AK144">
        <f t="shared" si="170"/>
        <v>1622368963.8588133</v>
      </c>
      <c r="AM144">
        <f t="shared" si="170"/>
        <v>10153996076.336123</v>
      </c>
      <c r="AN144">
        <f t="shared" si="170"/>
        <v>6120601740.5891657</v>
      </c>
      <c r="AO144">
        <f t="shared" si="170"/>
        <v>2277635810.005188</v>
      </c>
      <c r="AP144">
        <f t="shared" si="170"/>
        <v>474349694.00874764</v>
      </c>
      <c r="AQ144">
        <f t="shared" si="170"/>
        <v>3586243694.9313631</v>
      </c>
      <c r="AR144">
        <f t="shared" si="170"/>
        <v>130570363.74994418</v>
      </c>
      <c r="AS144">
        <f t="shared" si="170"/>
        <v>525602801.07435364</v>
      </c>
      <c r="AT144">
        <f t="shared" si="170"/>
        <v>1149929974.4082067</v>
      </c>
      <c r="AU144">
        <f t="shared" si="170"/>
        <v>3762952843.123271</v>
      </c>
      <c r="AV144">
        <f t="shared" si="170"/>
        <v>416012293.9298687</v>
      </c>
      <c r="AW144">
        <f t="shared" si="170"/>
        <v>307397671.55650252</v>
      </c>
      <c r="AX144">
        <f t="shared" si="170"/>
        <v>161774788.28134745</v>
      </c>
      <c r="AY144">
        <f t="shared" si="170"/>
        <v>353795788.45917773</v>
      </c>
      <c r="AZ144">
        <f t="shared" si="170"/>
        <v>10574878.476845963</v>
      </c>
      <c r="BA144">
        <f t="shared" si="170"/>
        <v>206576771.21573958</v>
      </c>
      <c r="BB144">
        <f t="shared" si="170"/>
        <v>1622368963.8588133</v>
      </c>
      <c r="BD144">
        <f t="shared" si="170"/>
        <v>10153996076.336123</v>
      </c>
      <c r="BE144">
        <f t="shared" si="170"/>
        <v>6120601740.5891657</v>
      </c>
      <c r="BF144">
        <f t="shared" si="170"/>
        <v>2277635810.005188</v>
      </c>
      <c r="BG144">
        <f t="shared" si="170"/>
        <v>474349694.00874764</v>
      </c>
      <c r="BH144">
        <f t="shared" si="170"/>
        <v>3586243694.9313631</v>
      </c>
      <c r="BI144">
        <f t="shared" si="170"/>
        <v>130570363.74994418</v>
      </c>
      <c r="BJ144">
        <f t="shared" si="170"/>
        <v>525602801.07435364</v>
      </c>
      <c r="BK144">
        <f t="shared" si="170"/>
        <v>1149929974.4082067</v>
      </c>
      <c r="BL144">
        <f t="shared" si="170"/>
        <v>3762952843.123271</v>
      </c>
      <c r="BM144">
        <f t="shared" si="170"/>
        <v>416012293.9298687</v>
      </c>
      <c r="BN144">
        <f t="shared" si="170"/>
        <v>307397671.55650252</v>
      </c>
      <c r="BO144">
        <f t="shared" si="170"/>
        <v>161774788.28134745</v>
      </c>
      <c r="BP144">
        <f t="shared" si="170"/>
        <v>353795788.45917773</v>
      </c>
      <c r="BQ144">
        <f t="shared" ref="BQ144:EB144" si="171">BQ73+BQ5</f>
        <v>10574878.476845963</v>
      </c>
      <c r="BR144">
        <f t="shared" si="171"/>
        <v>206576771.21573958</v>
      </c>
      <c r="BS144">
        <f t="shared" si="171"/>
        <v>1622368963.8588133</v>
      </c>
      <c r="BU144">
        <f t="shared" si="171"/>
        <v>10153996076.336123</v>
      </c>
      <c r="BV144">
        <f t="shared" si="171"/>
        <v>6120601740.5891657</v>
      </c>
      <c r="BW144">
        <f t="shared" si="171"/>
        <v>2277635810.005188</v>
      </c>
      <c r="BX144">
        <f t="shared" si="171"/>
        <v>474349694.00874764</v>
      </c>
      <c r="BY144">
        <f t="shared" si="171"/>
        <v>3586243694.9313631</v>
      </c>
      <c r="BZ144">
        <f t="shared" si="171"/>
        <v>130570363.74994418</v>
      </c>
      <c r="CA144">
        <f t="shared" si="171"/>
        <v>525602801.07435364</v>
      </c>
      <c r="CB144">
        <f t="shared" si="171"/>
        <v>1149929974.4082067</v>
      </c>
      <c r="CC144">
        <f t="shared" si="171"/>
        <v>3762952843.123271</v>
      </c>
      <c r="CD144">
        <f t="shared" si="171"/>
        <v>416012293.9298687</v>
      </c>
      <c r="CE144">
        <f t="shared" si="171"/>
        <v>307397671.55650252</v>
      </c>
      <c r="CF144">
        <f t="shared" si="171"/>
        <v>161774788.28134745</v>
      </c>
      <c r="CG144">
        <f t="shared" si="171"/>
        <v>353795788.45917773</v>
      </c>
      <c r="CH144">
        <f t="shared" si="171"/>
        <v>10574878.476845963</v>
      </c>
      <c r="CI144">
        <f t="shared" si="171"/>
        <v>206576771.21573958</v>
      </c>
      <c r="CJ144">
        <f t="shared" si="171"/>
        <v>1622368963.8588133</v>
      </c>
      <c r="CM144">
        <f t="shared" si="171"/>
        <v>6936.6</v>
      </c>
      <c r="CN144">
        <f t="shared" si="171"/>
        <v>10124225756.397835</v>
      </c>
      <c r="CO144">
        <f t="shared" si="171"/>
        <v>6108397610.0133142</v>
      </c>
      <c r="CP144">
        <f t="shared" si="171"/>
        <v>2270869996.9985847</v>
      </c>
      <c r="CQ144">
        <f t="shared" si="171"/>
        <v>473455213.05323565</v>
      </c>
      <c r="CR144">
        <f t="shared" si="171"/>
        <v>3570699171.8854909</v>
      </c>
      <c r="CS144">
        <f t="shared" si="171"/>
        <v>130361337.70221671</v>
      </c>
      <c r="CT144">
        <f t="shared" si="171"/>
        <v>521049028.1040194</v>
      </c>
      <c r="CU144">
        <f t="shared" si="171"/>
        <v>1147297095.5514669</v>
      </c>
      <c r="CV144">
        <f t="shared" si="171"/>
        <v>3743397643.2568665</v>
      </c>
      <c r="CW144">
        <f t="shared" si="171"/>
        <v>415196048.98717356</v>
      </c>
      <c r="CX144">
        <f t="shared" si="171"/>
        <v>306421083.32125938</v>
      </c>
      <c r="CY144">
        <f t="shared" si="171"/>
        <v>161325565.15766975</v>
      </c>
      <c r="CZ144">
        <f t="shared" si="171"/>
        <v>353000054.78315693</v>
      </c>
      <c r="DA144">
        <f t="shared" si="171"/>
        <v>10442491.801306747</v>
      </c>
      <c r="DB144">
        <f t="shared" si="171"/>
        <v>206182159.64475298</v>
      </c>
      <c r="DC144">
        <f t="shared" si="171"/>
        <v>1615143509.5641985</v>
      </c>
      <c r="DE144">
        <f t="shared" si="171"/>
        <v>10124225756.397835</v>
      </c>
      <c r="DF144">
        <f t="shared" si="171"/>
        <v>6108397610.0133142</v>
      </c>
      <c r="DG144">
        <f t="shared" si="171"/>
        <v>2270869996.9985847</v>
      </c>
      <c r="DH144">
        <f t="shared" si="171"/>
        <v>473455213.05323565</v>
      </c>
      <c r="DI144">
        <f t="shared" si="171"/>
        <v>3570699171.8854909</v>
      </c>
      <c r="DJ144">
        <f t="shared" si="171"/>
        <v>130361337.70221671</v>
      </c>
      <c r="DK144">
        <f t="shared" si="171"/>
        <v>521049028.1040194</v>
      </c>
      <c r="DL144">
        <f t="shared" si="171"/>
        <v>1147297095.5514669</v>
      </c>
      <c r="DM144">
        <f t="shared" si="171"/>
        <v>3743397643.2568665</v>
      </c>
      <c r="DN144">
        <f t="shared" si="171"/>
        <v>415196048.98717356</v>
      </c>
      <c r="DO144">
        <f t="shared" si="171"/>
        <v>306421083.32125938</v>
      </c>
      <c r="DP144">
        <f t="shared" si="171"/>
        <v>161325565.15766975</v>
      </c>
      <c r="DQ144">
        <f t="shared" si="171"/>
        <v>353000054.78315693</v>
      </c>
      <c r="DR144">
        <f t="shared" si="171"/>
        <v>10442491.801306747</v>
      </c>
      <c r="DS144">
        <f t="shared" si="171"/>
        <v>206182159.64475298</v>
      </c>
      <c r="DT144">
        <f t="shared" si="171"/>
        <v>1615143509.5641985</v>
      </c>
      <c r="DV144">
        <f t="shared" si="171"/>
        <v>10124225756.397835</v>
      </c>
      <c r="DW144">
        <f t="shared" si="171"/>
        <v>6108397610.0133142</v>
      </c>
      <c r="DX144">
        <f t="shared" si="171"/>
        <v>2270869996.9985847</v>
      </c>
      <c r="DY144">
        <f t="shared" si="171"/>
        <v>473455213.05323565</v>
      </c>
      <c r="DZ144">
        <f t="shared" si="171"/>
        <v>3570699171.8854909</v>
      </c>
      <c r="EA144">
        <f t="shared" si="171"/>
        <v>130361337.70221671</v>
      </c>
      <c r="EB144">
        <f t="shared" si="171"/>
        <v>521049028.1040194</v>
      </c>
      <c r="EC144">
        <f t="shared" ref="EC144:GN144" si="172">EC73+EC5</f>
        <v>1147297095.5514669</v>
      </c>
      <c r="ED144">
        <f t="shared" si="172"/>
        <v>3743397643.2568665</v>
      </c>
      <c r="EE144">
        <f t="shared" si="172"/>
        <v>415196048.98717356</v>
      </c>
      <c r="EF144">
        <f t="shared" si="172"/>
        <v>306421083.32125938</v>
      </c>
      <c r="EG144">
        <f t="shared" si="172"/>
        <v>161325565.15766975</v>
      </c>
      <c r="EH144">
        <f t="shared" si="172"/>
        <v>353000054.78315693</v>
      </c>
      <c r="EI144">
        <f t="shared" si="172"/>
        <v>10442491.801306747</v>
      </c>
      <c r="EJ144">
        <f t="shared" si="172"/>
        <v>206182159.64475298</v>
      </c>
      <c r="EK144">
        <f t="shared" si="172"/>
        <v>1615143509.5641985</v>
      </c>
      <c r="EM144">
        <f t="shared" si="172"/>
        <v>10124225756.397835</v>
      </c>
      <c r="EN144">
        <f t="shared" si="172"/>
        <v>6108397610.0133142</v>
      </c>
      <c r="EO144">
        <f t="shared" si="172"/>
        <v>2270869996.9985847</v>
      </c>
      <c r="EP144">
        <f t="shared" si="172"/>
        <v>473455213.05323565</v>
      </c>
      <c r="EQ144">
        <f t="shared" si="172"/>
        <v>3570699171.8854909</v>
      </c>
      <c r="ER144">
        <f t="shared" si="172"/>
        <v>130361337.70221671</v>
      </c>
      <c r="ES144">
        <f t="shared" si="172"/>
        <v>521049028.1040194</v>
      </c>
      <c r="ET144">
        <f t="shared" si="172"/>
        <v>1147297095.5514669</v>
      </c>
      <c r="EU144">
        <f t="shared" si="172"/>
        <v>3743397643.2568665</v>
      </c>
      <c r="EV144">
        <f t="shared" si="172"/>
        <v>415196048.98717356</v>
      </c>
      <c r="EW144">
        <f t="shared" si="172"/>
        <v>306421083.32125938</v>
      </c>
      <c r="EX144">
        <f t="shared" si="172"/>
        <v>161325565.15766975</v>
      </c>
      <c r="EY144">
        <f t="shared" si="172"/>
        <v>353000054.78315693</v>
      </c>
      <c r="EZ144">
        <f t="shared" si="172"/>
        <v>10442491.801306747</v>
      </c>
      <c r="FA144">
        <f t="shared" si="172"/>
        <v>206182159.64475298</v>
      </c>
      <c r="FB144">
        <f t="shared" si="172"/>
        <v>1615143509.5641985</v>
      </c>
      <c r="FD144">
        <f t="shared" si="172"/>
        <v>10124225756.397835</v>
      </c>
      <c r="FE144">
        <f t="shared" si="172"/>
        <v>6108397610.0133142</v>
      </c>
      <c r="FF144">
        <f t="shared" si="172"/>
        <v>2270869996.9985847</v>
      </c>
      <c r="FG144">
        <f t="shared" si="172"/>
        <v>473455213.05323565</v>
      </c>
      <c r="FH144">
        <f t="shared" si="172"/>
        <v>3570699171.8854909</v>
      </c>
      <c r="FI144">
        <f t="shared" si="172"/>
        <v>130361337.70221671</v>
      </c>
      <c r="FJ144">
        <f t="shared" si="172"/>
        <v>521049028.1040194</v>
      </c>
      <c r="FK144">
        <f t="shared" si="172"/>
        <v>1147297095.5514669</v>
      </c>
      <c r="FL144">
        <f t="shared" si="172"/>
        <v>3743397643.2568665</v>
      </c>
      <c r="FM144">
        <f t="shared" si="172"/>
        <v>415196048.98717356</v>
      </c>
      <c r="FN144">
        <f t="shared" si="172"/>
        <v>306421083.32125938</v>
      </c>
      <c r="FO144">
        <f t="shared" si="172"/>
        <v>161325565.15766975</v>
      </c>
      <c r="FP144">
        <f t="shared" si="172"/>
        <v>353000054.78315693</v>
      </c>
      <c r="FQ144">
        <f t="shared" si="172"/>
        <v>10442491.801306747</v>
      </c>
      <c r="FR144">
        <f t="shared" si="172"/>
        <v>206182159.64475298</v>
      </c>
      <c r="FS144">
        <f t="shared" si="172"/>
        <v>1615143509.5641985</v>
      </c>
      <c r="FV144">
        <f t="shared" si="172"/>
        <v>6936.6</v>
      </c>
      <c r="FW144">
        <f t="shared" si="172"/>
        <v>10015472865.461815</v>
      </c>
      <c r="FX144">
        <f t="shared" si="172"/>
        <v>6070315563.3307524</v>
      </c>
      <c r="FY144">
        <f t="shared" si="172"/>
        <v>2259192302.4132318</v>
      </c>
      <c r="FZ144">
        <f t="shared" si="172"/>
        <v>470135529.85225207</v>
      </c>
      <c r="GA144">
        <f t="shared" si="172"/>
        <v>3504966450.2063522</v>
      </c>
      <c r="GB144">
        <f t="shared" si="172"/>
        <v>129581377.90031993</v>
      </c>
      <c r="GC144">
        <f t="shared" si="172"/>
        <v>515790113.14410597</v>
      </c>
      <c r="GD144">
        <f t="shared" si="172"/>
        <v>1138765840.7624428</v>
      </c>
      <c r="GE144">
        <f t="shared" si="172"/>
        <v>3706298044.4832025</v>
      </c>
      <c r="GF144">
        <f t="shared" si="172"/>
        <v>412147464.55178005</v>
      </c>
      <c r="GG144">
        <f t="shared" si="172"/>
        <v>302739746.27854866</v>
      </c>
      <c r="GH144">
        <f t="shared" si="172"/>
        <v>159628957.08118096</v>
      </c>
      <c r="GI144">
        <f t="shared" si="172"/>
        <v>349977558.55824006</v>
      </c>
      <c r="GJ144">
        <f t="shared" si="172"/>
        <v>10242465.477849022</v>
      </c>
      <c r="GK144">
        <f t="shared" si="172"/>
        <v>204681083.48159301</v>
      </c>
      <c r="GL144">
        <f t="shared" si="172"/>
        <v>1590520062.4530582</v>
      </c>
      <c r="GN144">
        <f t="shared" si="172"/>
        <v>10015472865.461815</v>
      </c>
      <c r="GO144">
        <f t="shared" ref="GO144:IZ144" si="173">GO73+GO5</f>
        <v>6070315563.3307524</v>
      </c>
      <c r="GP144">
        <f t="shared" si="173"/>
        <v>2259192302.4132318</v>
      </c>
      <c r="GQ144">
        <f t="shared" si="173"/>
        <v>470135529.85225207</v>
      </c>
      <c r="GR144">
        <f t="shared" si="173"/>
        <v>3504966450.2063522</v>
      </c>
      <c r="GS144">
        <f t="shared" si="173"/>
        <v>129581377.90031993</v>
      </c>
      <c r="GT144">
        <f t="shared" si="173"/>
        <v>515790113.14410597</v>
      </c>
      <c r="GU144">
        <f t="shared" si="173"/>
        <v>1138765840.7624428</v>
      </c>
      <c r="GV144">
        <f t="shared" si="173"/>
        <v>3706298044.4832025</v>
      </c>
      <c r="GW144">
        <f t="shared" si="173"/>
        <v>412147464.55178005</v>
      </c>
      <c r="GX144">
        <f t="shared" si="173"/>
        <v>302739746.27854866</v>
      </c>
      <c r="GY144">
        <f t="shared" si="173"/>
        <v>159628957.08118096</v>
      </c>
      <c r="GZ144">
        <f t="shared" si="173"/>
        <v>349977558.55824006</v>
      </c>
      <c r="HA144">
        <f t="shared" si="173"/>
        <v>10242465.477849022</v>
      </c>
      <c r="HB144">
        <f t="shared" si="173"/>
        <v>204681083.48159301</v>
      </c>
      <c r="HC144">
        <f t="shared" si="173"/>
        <v>1590520062.4530582</v>
      </c>
      <c r="HE144">
        <f t="shared" si="173"/>
        <v>10015472865.461815</v>
      </c>
      <c r="HF144">
        <f t="shared" si="173"/>
        <v>6070315563.3307524</v>
      </c>
      <c r="HG144">
        <f t="shared" si="173"/>
        <v>2259192302.4132318</v>
      </c>
      <c r="HH144">
        <f t="shared" si="173"/>
        <v>470135529.85225207</v>
      </c>
      <c r="HI144">
        <f t="shared" si="173"/>
        <v>3504966450.2063522</v>
      </c>
      <c r="HJ144">
        <f t="shared" si="173"/>
        <v>129581377.90031993</v>
      </c>
      <c r="HK144">
        <f t="shared" si="173"/>
        <v>515790113.14410597</v>
      </c>
      <c r="HL144">
        <f t="shared" si="173"/>
        <v>1138765840.7624428</v>
      </c>
      <c r="HM144">
        <f t="shared" si="173"/>
        <v>3706298044.4832025</v>
      </c>
      <c r="HN144">
        <f t="shared" si="173"/>
        <v>412147464.55178005</v>
      </c>
      <c r="HO144">
        <f t="shared" si="173"/>
        <v>302739746.27854866</v>
      </c>
      <c r="HP144">
        <f t="shared" si="173"/>
        <v>159628957.08118096</v>
      </c>
      <c r="HQ144">
        <f t="shared" si="173"/>
        <v>349977558.55824006</v>
      </c>
      <c r="HR144">
        <f t="shared" si="173"/>
        <v>10242465.477849022</v>
      </c>
      <c r="HS144">
        <f t="shared" si="173"/>
        <v>204681083.48159301</v>
      </c>
      <c r="HT144">
        <f t="shared" si="173"/>
        <v>1590520062.4530582</v>
      </c>
      <c r="HV144">
        <f t="shared" si="173"/>
        <v>10015472865.461815</v>
      </c>
      <c r="HW144">
        <f t="shared" si="173"/>
        <v>6070315563.3307524</v>
      </c>
      <c r="HX144">
        <f t="shared" si="173"/>
        <v>2259192302.4132318</v>
      </c>
      <c r="HY144">
        <f t="shared" si="173"/>
        <v>470135529.85225207</v>
      </c>
      <c r="HZ144">
        <f t="shared" si="173"/>
        <v>3504966450.2063522</v>
      </c>
      <c r="IA144">
        <f t="shared" si="173"/>
        <v>129581377.90031993</v>
      </c>
      <c r="IB144">
        <f t="shared" si="173"/>
        <v>515790113.14410597</v>
      </c>
      <c r="IC144">
        <f t="shared" si="173"/>
        <v>1138765840.7624428</v>
      </c>
      <c r="ID144">
        <f t="shared" si="173"/>
        <v>3706298044.4832025</v>
      </c>
      <c r="IE144">
        <f t="shared" si="173"/>
        <v>412147464.55178005</v>
      </c>
      <c r="IF144">
        <f t="shared" si="173"/>
        <v>302739746.27854866</v>
      </c>
      <c r="IG144">
        <f t="shared" si="173"/>
        <v>159628957.08118096</v>
      </c>
      <c r="IH144">
        <f t="shared" si="173"/>
        <v>349977558.55824006</v>
      </c>
      <c r="II144">
        <f t="shared" si="173"/>
        <v>10242465.477849022</v>
      </c>
      <c r="IJ144">
        <f t="shared" si="173"/>
        <v>204681083.48159301</v>
      </c>
      <c r="IK144">
        <f t="shared" si="173"/>
        <v>1590520062.4530582</v>
      </c>
      <c r="IM144">
        <f t="shared" si="173"/>
        <v>10015472865.461815</v>
      </c>
      <c r="IN144">
        <f t="shared" si="173"/>
        <v>6070315563.3307524</v>
      </c>
      <c r="IO144">
        <f t="shared" si="173"/>
        <v>2259192302.4132318</v>
      </c>
      <c r="IP144">
        <f t="shared" si="173"/>
        <v>470135529.85225207</v>
      </c>
      <c r="IQ144">
        <f t="shared" si="173"/>
        <v>3504966450.2063522</v>
      </c>
      <c r="IR144">
        <f t="shared" si="173"/>
        <v>129581377.90031993</v>
      </c>
      <c r="IS144">
        <f t="shared" si="173"/>
        <v>515790113.14410597</v>
      </c>
      <c r="IT144">
        <f t="shared" si="173"/>
        <v>1138765840.7624428</v>
      </c>
      <c r="IU144">
        <f t="shared" si="173"/>
        <v>3706298044.4832025</v>
      </c>
      <c r="IV144">
        <f t="shared" si="173"/>
        <v>412147464.55178005</v>
      </c>
      <c r="IW144">
        <f t="shared" si="173"/>
        <v>302739746.27854866</v>
      </c>
      <c r="IX144">
        <f t="shared" si="173"/>
        <v>159628957.08118096</v>
      </c>
      <c r="IY144">
        <f t="shared" si="173"/>
        <v>349977558.55824006</v>
      </c>
      <c r="IZ144">
        <f t="shared" si="173"/>
        <v>10242465.477849022</v>
      </c>
      <c r="JA144">
        <f t="shared" ref="JA144" si="174">JA73+JA5</f>
        <v>204681083.48159301</v>
      </c>
      <c r="JB144">
        <f t="shared" si="164"/>
        <v>1590520062.4530582</v>
      </c>
    </row>
    <row r="145" spans="4:262" x14ac:dyDescent="0.25">
      <c r="D145">
        <v>2023</v>
      </c>
      <c r="E145">
        <f t="shared" ref="E145:BP145" si="175">E74+E6</f>
        <v>13744130118.51096</v>
      </c>
      <c r="F145">
        <f t="shared" si="175"/>
        <v>8013186143.6999264</v>
      </c>
      <c r="G145">
        <f t="shared" si="175"/>
        <v>2900765940.0570297</v>
      </c>
      <c r="H145">
        <f t="shared" si="175"/>
        <v>611470709.78102088</v>
      </c>
      <c r="I145">
        <f t="shared" si="175"/>
        <v>5274193435.420023</v>
      </c>
      <c r="J145">
        <f t="shared" si="175"/>
        <v>165200693.44726539</v>
      </c>
      <c r="K145">
        <f t="shared" si="175"/>
        <v>702382805.28601253</v>
      </c>
      <c r="L145">
        <f t="shared" si="175"/>
        <v>1498975013.6815643</v>
      </c>
      <c r="M145">
        <f t="shared" si="175"/>
        <v>5200238476.7663174</v>
      </c>
      <c r="N145">
        <f t="shared" si="175"/>
        <v>540619929.29267895</v>
      </c>
      <c r="O145">
        <f t="shared" si="175"/>
        <v>429105363.36419559</v>
      </c>
      <c r="P145">
        <f t="shared" si="175"/>
        <v>208512912.71048689</v>
      </c>
      <c r="Q145">
        <f t="shared" si="175"/>
        <v>493534366.75519735</v>
      </c>
      <c r="R145">
        <f t="shared" si="175"/>
        <v>18792401.234890237</v>
      </c>
      <c r="S145">
        <f t="shared" si="175"/>
        <v>268651621.7901293</v>
      </c>
      <c r="T145">
        <f t="shared" si="175"/>
        <v>2175718581.5064754</v>
      </c>
      <c r="V145">
        <f t="shared" si="175"/>
        <v>13744130118.51096</v>
      </c>
      <c r="W145">
        <f t="shared" si="175"/>
        <v>8013186143.6999264</v>
      </c>
      <c r="X145">
        <f t="shared" si="175"/>
        <v>2900765940.0570297</v>
      </c>
      <c r="Y145">
        <f t="shared" si="175"/>
        <v>611470709.78102088</v>
      </c>
      <c r="Z145">
        <f t="shared" si="175"/>
        <v>5274193435.420023</v>
      </c>
      <c r="AA145">
        <f t="shared" si="175"/>
        <v>165200693.44726539</v>
      </c>
      <c r="AB145">
        <f t="shared" si="175"/>
        <v>702382805.28601253</v>
      </c>
      <c r="AC145">
        <f t="shared" si="175"/>
        <v>1498975013.6815643</v>
      </c>
      <c r="AD145">
        <f t="shared" si="175"/>
        <v>5200238476.7663174</v>
      </c>
      <c r="AE145">
        <f t="shared" si="175"/>
        <v>540619929.29267895</v>
      </c>
      <c r="AF145">
        <f t="shared" si="175"/>
        <v>429105363.36419559</v>
      </c>
      <c r="AG145">
        <f t="shared" si="175"/>
        <v>208512912.71048689</v>
      </c>
      <c r="AH145">
        <f t="shared" si="175"/>
        <v>493534366.75519735</v>
      </c>
      <c r="AI145">
        <f t="shared" si="175"/>
        <v>18792401.234890237</v>
      </c>
      <c r="AJ145">
        <f t="shared" si="175"/>
        <v>268651621.7901293</v>
      </c>
      <c r="AK145">
        <f t="shared" si="175"/>
        <v>2175718581.5064754</v>
      </c>
      <c r="AM145">
        <f t="shared" si="175"/>
        <v>13744130118.51096</v>
      </c>
      <c r="AN145">
        <f t="shared" si="175"/>
        <v>8013186143.6999264</v>
      </c>
      <c r="AO145">
        <f t="shared" si="175"/>
        <v>2900765940.0570297</v>
      </c>
      <c r="AP145">
        <f t="shared" si="175"/>
        <v>611470709.78102088</v>
      </c>
      <c r="AQ145">
        <f t="shared" si="175"/>
        <v>5274193435.420023</v>
      </c>
      <c r="AR145">
        <f t="shared" si="175"/>
        <v>165200693.44726539</v>
      </c>
      <c r="AS145">
        <f t="shared" si="175"/>
        <v>702382805.28601253</v>
      </c>
      <c r="AT145">
        <f t="shared" si="175"/>
        <v>1498975013.6815643</v>
      </c>
      <c r="AU145">
        <f t="shared" si="175"/>
        <v>5200238476.7663174</v>
      </c>
      <c r="AV145">
        <f t="shared" si="175"/>
        <v>540619929.29267895</v>
      </c>
      <c r="AW145">
        <f t="shared" si="175"/>
        <v>429105363.36419559</v>
      </c>
      <c r="AX145">
        <f t="shared" si="175"/>
        <v>208512912.71048689</v>
      </c>
      <c r="AY145">
        <f t="shared" si="175"/>
        <v>493534366.75519735</v>
      </c>
      <c r="AZ145">
        <f t="shared" si="175"/>
        <v>18792401.234890237</v>
      </c>
      <c r="BA145">
        <f t="shared" si="175"/>
        <v>268651621.7901293</v>
      </c>
      <c r="BB145">
        <f t="shared" si="175"/>
        <v>2175718581.5064754</v>
      </c>
      <c r="BD145">
        <f t="shared" si="175"/>
        <v>13744130118.51096</v>
      </c>
      <c r="BE145">
        <f t="shared" si="175"/>
        <v>8013186143.6999264</v>
      </c>
      <c r="BF145">
        <f t="shared" si="175"/>
        <v>2900765940.0570297</v>
      </c>
      <c r="BG145">
        <f t="shared" si="175"/>
        <v>611470709.78102088</v>
      </c>
      <c r="BH145">
        <f t="shared" si="175"/>
        <v>5274193435.420023</v>
      </c>
      <c r="BI145">
        <f t="shared" si="175"/>
        <v>165200693.44726539</v>
      </c>
      <c r="BJ145">
        <f t="shared" si="175"/>
        <v>702382805.28601253</v>
      </c>
      <c r="BK145">
        <f t="shared" si="175"/>
        <v>1498975013.6815643</v>
      </c>
      <c r="BL145">
        <f t="shared" si="175"/>
        <v>5200238476.7663174</v>
      </c>
      <c r="BM145">
        <f t="shared" si="175"/>
        <v>540619929.29267895</v>
      </c>
      <c r="BN145">
        <f t="shared" si="175"/>
        <v>429105363.36419559</v>
      </c>
      <c r="BO145">
        <f t="shared" si="175"/>
        <v>208512912.71048689</v>
      </c>
      <c r="BP145">
        <f t="shared" si="175"/>
        <v>493534366.75519735</v>
      </c>
      <c r="BQ145">
        <f t="shared" ref="BQ145:EB145" si="176">BQ74+BQ6</f>
        <v>18792401.234890237</v>
      </c>
      <c r="BR145">
        <f t="shared" si="176"/>
        <v>268651621.7901293</v>
      </c>
      <c r="BS145">
        <f t="shared" si="176"/>
        <v>2175718581.5064754</v>
      </c>
      <c r="BU145">
        <f t="shared" si="176"/>
        <v>13744130118.51096</v>
      </c>
      <c r="BV145">
        <f t="shared" si="176"/>
        <v>8013186143.6999264</v>
      </c>
      <c r="BW145">
        <f t="shared" si="176"/>
        <v>2900765940.0570297</v>
      </c>
      <c r="BX145">
        <f t="shared" si="176"/>
        <v>611470709.78102088</v>
      </c>
      <c r="BY145">
        <f t="shared" si="176"/>
        <v>5274193435.420023</v>
      </c>
      <c r="BZ145">
        <f t="shared" si="176"/>
        <v>165200693.44726539</v>
      </c>
      <c r="CA145">
        <f t="shared" si="176"/>
        <v>702382805.28601253</v>
      </c>
      <c r="CB145">
        <f t="shared" si="176"/>
        <v>1498975013.6815643</v>
      </c>
      <c r="CC145">
        <f t="shared" si="176"/>
        <v>5200238476.7663174</v>
      </c>
      <c r="CD145">
        <f t="shared" si="176"/>
        <v>540619929.29267895</v>
      </c>
      <c r="CE145">
        <f t="shared" si="176"/>
        <v>429105363.36419559</v>
      </c>
      <c r="CF145">
        <f t="shared" si="176"/>
        <v>208512912.71048689</v>
      </c>
      <c r="CG145">
        <f t="shared" si="176"/>
        <v>493534366.75519735</v>
      </c>
      <c r="CH145">
        <f t="shared" si="176"/>
        <v>18792401.234890237</v>
      </c>
      <c r="CI145">
        <f t="shared" si="176"/>
        <v>268651621.7901293</v>
      </c>
      <c r="CJ145">
        <f t="shared" si="176"/>
        <v>2175718581.5064754</v>
      </c>
      <c r="CM145">
        <f t="shared" si="176"/>
        <v>9027.0333333333328</v>
      </c>
      <c r="CN145">
        <f t="shared" si="176"/>
        <v>13661490487.423475</v>
      </c>
      <c r="CO145">
        <f t="shared" si="176"/>
        <v>7969706275.1195011</v>
      </c>
      <c r="CP145">
        <f t="shared" si="176"/>
        <v>2877450253.0658922</v>
      </c>
      <c r="CQ145">
        <f t="shared" si="176"/>
        <v>608564940.65294921</v>
      </c>
      <c r="CR145">
        <f t="shared" si="176"/>
        <v>5239833514.8286057</v>
      </c>
      <c r="CS145">
        <f t="shared" si="176"/>
        <v>164486622.40171647</v>
      </c>
      <c r="CT145">
        <f t="shared" si="176"/>
        <v>690494670.39737678</v>
      </c>
      <c r="CU145">
        <f t="shared" si="176"/>
        <v>1490538155.7968531</v>
      </c>
      <c r="CV145">
        <f t="shared" si="176"/>
        <v>5145707767.4619064</v>
      </c>
      <c r="CW145">
        <f t="shared" si="176"/>
        <v>537979646.42912519</v>
      </c>
      <c r="CX145">
        <f t="shared" si="176"/>
        <v>426344552.82981169</v>
      </c>
      <c r="CY145">
        <f t="shared" si="176"/>
        <v>207379746.27365887</v>
      </c>
      <c r="CZ145">
        <f t="shared" si="176"/>
        <v>490699275.21466994</v>
      </c>
      <c r="DA145">
        <f t="shared" si="176"/>
        <v>18429197.954500936</v>
      </c>
      <c r="DB145">
        <f t="shared" si="176"/>
        <v>267352729.35345072</v>
      </c>
      <c r="DC145">
        <f t="shared" si="176"/>
        <v>2159706328.3798327</v>
      </c>
      <c r="DE145">
        <f t="shared" si="176"/>
        <v>13661490487.423475</v>
      </c>
      <c r="DF145">
        <f t="shared" si="176"/>
        <v>7969706275.1195011</v>
      </c>
      <c r="DG145">
        <f t="shared" si="176"/>
        <v>2877450253.0658922</v>
      </c>
      <c r="DH145">
        <f t="shared" si="176"/>
        <v>608564940.65294921</v>
      </c>
      <c r="DI145">
        <f t="shared" si="176"/>
        <v>5239833514.8286057</v>
      </c>
      <c r="DJ145">
        <f t="shared" si="176"/>
        <v>164486622.40171647</v>
      </c>
      <c r="DK145">
        <f t="shared" si="176"/>
        <v>690494670.39737678</v>
      </c>
      <c r="DL145">
        <f t="shared" si="176"/>
        <v>1490538155.7968531</v>
      </c>
      <c r="DM145">
        <f t="shared" si="176"/>
        <v>5145707767.4619064</v>
      </c>
      <c r="DN145">
        <f t="shared" si="176"/>
        <v>537979646.42912519</v>
      </c>
      <c r="DO145">
        <f t="shared" si="176"/>
        <v>426344552.82981169</v>
      </c>
      <c r="DP145">
        <f t="shared" si="176"/>
        <v>207379746.27365887</v>
      </c>
      <c r="DQ145">
        <f t="shared" si="176"/>
        <v>490699275.21466994</v>
      </c>
      <c r="DR145">
        <f t="shared" si="176"/>
        <v>18429197.954500936</v>
      </c>
      <c r="DS145">
        <f t="shared" si="176"/>
        <v>267352729.35345072</v>
      </c>
      <c r="DT145">
        <f t="shared" si="176"/>
        <v>2159706328.3798327</v>
      </c>
      <c r="DV145">
        <f t="shared" si="176"/>
        <v>13661490487.423475</v>
      </c>
      <c r="DW145">
        <f t="shared" si="176"/>
        <v>7969706275.1195011</v>
      </c>
      <c r="DX145">
        <f t="shared" si="176"/>
        <v>2877450253.0658922</v>
      </c>
      <c r="DY145">
        <f t="shared" si="176"/>
        <v>608564940.65294921</v>
      </c>
      <c r="DZ145">
        <f t="shared" si="176"/>
        <v>5239833514.8286057</v>
      </c>
      <c r="EA145">
        <f t="shared" si="176"/>
        <v>164486622.40171647</v>
      </c>
      <c r="EB145">
        <f t="shared" si="176"/>
        <v>690494670.39737678</v>
      </c>
      <c r="EC145">
        <f t="shared" ref="EC145:GN145" si="177">EC74+EC6</f>
        <v>1490538155.7968531</v>
      </c>
      <c r="ED145">
        <f t="shared" si="177"/>
        <v>5145707767.4619064</v>
      </c>
      <c r="EE145">
        <f t="shared" si="177"/>
        <v>537979646.42912519</v>
      </c>
      <c r="EF145">
        <f t="shared" si="177"/>
        <v>426344552.82981169</v>
      </c>
      <c r="EG145">
        <f t="shared" si="177"/>
        <v>207379746.27365887</v>
      </c>
      <c r="EH145">
        <f t="shared" si="177"/>
        <v>490699275.21466994</v>
      </c>
      <c r="EI145">
        <f t="shared" si="177"/>
        <v>18429197.954500936</v>
      </c>
      <c r="EJ145">
        <f t="shared" si="177"/>
        <v>267352729.35345072</v>
      </c>
      <c r="EK145">
        <f t="shared" si="177"/>
        <v>2159706328.3798327</v>
      </c>
      <c r="EM145">
        <f t="shared" si="177"/>
        <v>13661490487.423475</v>
      </c>
      <c r="EN145">
        <f t="shared" si="177"/>
        <v>7969706275.1195011</v>
      </c>
      <c r="EO145">
        <f t="shared" si="177"/>
        <v>2877450253.0658922</v>
      </c>
      <c r="EP145">
        <f t="shared" si="177"/>
        <v>608564940.65294921</v>
      </c>
      <c r="EQ145">
        <f t="shared" si="177"/>
        <v>5239833514.8286057</v>
      </c>
      <c r="ER145">
        <f t="shared" si="177"/>
        <v>164486622.40171647</v>
      </c>
      <c r="ES145">
        <f t="shared" si="177"/>
        <v>690494670.39737678</v>
      </c>
      <c r="ET145">
        <f t="shared" si="177"/>
        <v>1490538155.7968531</v>
      </c>
      <c r="EU145">
        <f t="shared" si="177"/>
        <v>5145707767.4619064</v>
      </c>
      <c r="EV145">
        <f t="shared" si="177"/>
        <v>537979646.42912519</v>
      </c>
      <c r="EW145">
        <f t="shared" si="177"/>
        <v>426344552.82981169</v>
      </c>
      <c r="EX145">
        <f t="shared" si="177"/>
        <v>207379746.27365887</v>
      </c>
      <c r="EY145">
        <f t="shared" si="177"/>
        <v>490699275.21466994</v>
      </c>
      <c r="EZ145">
        <f t="shared" si="177"/>
        <v>18429197.954500936</v>
      </c>
      <c r="FA145">
        <f t="shared" si="177"/>
        <v>267352729.35345072</v>
      </c>
      <c r="FB145">
        <f t="shared" si="177"/>
        <v>2159706328.3798327</v>
      </c>
      <c r="FD145">
        <f t="shared" si="177"/>
        <v>13661490487.423475</v>
      </c>
      <c r="FE145">
        <f t="shared" si="177"/>
        <v>7969706275.1195011</v>
      </c>
      <c r="FF145">
        <f t="shared" si="177"/>
        <v>2877450253.0658922</v>
      </c>
      <c r="FG145">
        <f t="shared" si="177"/>
        <v>608564940.65294921</v>
      </c>
      <c r="FH145">
        <f t="shared" si="177"/>
        <v>5239833514.8286057</v>
      </c>
      <c r="FI145">
        <f t="shared" si="177"/>
        <v>164486622.40171647</v>
      </c>
      <c r="FJ145">
        <f t="shared" si="177"/>
        <v>690494670.39737678</v>
      </c>
      <c r="FK145">
        <f t="shared" si="177"/>
        <v>1490538155.7968531</v>
      </c>
      <c r="FL145">
        <f t="shared" si="177"/>
        <v>5145707767.4619064</v>
      </c>
      <c r="FM145">
        <f t="shared" si="177"/>
        <v>537979646.42912519</v>
      </c>
      <c r="FN145">
        <f t="shared" si="177"/>
        <v>426344552.82981169</v>
      </c>
      <c r="FO145">
        <f t="shared" si="177"/>
        <v>207379746.27365887</v>
      </c>
      <c r="FP145">
        <f t="shared" si="177"/>
        <v>490699275.21466994</v>
      </c>
      <c r="FQ145">
        <f t="shared" si="177"/>
        <v>18429197.954500936</v>
      </c>
      <c r="FR145">
        <f t="shared" si="177"/>
        <v>267352729.35345072</v>
      </c>
      <c r="FS145">
        <f t="shared" si="177"/>
        <v>2159706328.3798327</v>
      </c>
      <c r="FV145">
        <f t="shared" si="177"/>
        <v>9027.0333333333328</v>
      </c>
      <c r="FW145">
        <f t="shared" si="177"/>
        <v>13356169488.148098</v>
      </c>
      <c r="FX145">
        <f t="shared" si="177"/>
        <v>7835538659.4281788</v>
      </c>
      <c r="FY145">
        <f t="shared" si="177"/>
        <v>2837767266.4452319</v>
      </c>
      <c r="FZ145">
        <f t="shared" si="177"/>
        <v>597767287.66549218</v>
      </c>
      <c r="GA145">
        <f t="shared" si="177"/>
        <v>5094268199.1538458</v>
      </c>
      <c r="GB145">
        <f t="shared" si="177"/>
        <v>161828905.20729631</v>
      </c>
      <c r="GC145">
        <f t="shared" si="177"/>
        <v>676757943.48283291</v>
      </c>
      <c r="GD145">
        <f t="shared" si="177"/>
        <v>1463536025.5289679</v>
      </c>
      <c r="GE145">
        <f t="shared" si="177"/>
        <v>5042264999.3455009</v>
      </c>
      <c r="GF145">
        <f t="shared" si="177"/>
        <v>528149288.67668158</v>
      </c>
      <c r="GG145">
        <f t="shared" si="177"/>
        <v>416029476.95874244</v>
      </c>
      <c r="GH145">
        <f t="shared" si="177"/>
        <v>203140236.83615342</v>
      </c>
      <c r="GI145">
        <f t="shared" si="177"/>
        <v>480094446.08358395</v>
      </c>
      <c r="GJ145">
        <f t="shared" si="177"/>
        <v>17880523.311615501</v>
      </c>
      <c r="GK145">
        <f t="shared" si="177"/>
        <v>262489536.76938766</v>
      </c>
      <c r="GL145">
        <f t="shared" si="177"/>
        <v>2105386326.9929452</v>
      </c>
      <c r="GN145">
        <f t="shared" si="177"/>
        <v>13356169488.148098</v>
      </c>
      <c r="GO145">
        <f t="shared" ref="GO145:IZ145" si="178">GO74+GO6</f>
        <v>7835538659.4281788</v>
      </c>
      <c r="GP145">
        <f t="shared" si="178"/>
        <v>2837767266.4452319</v>
      </c>
      <c r="GQ145">
        <f t="shared" si="178"/>
        <v>597767287.66549218</v>
      </c>
      <c r="GR145">
        <f t="shared" si="178"/>
        <v>5094268199.1538458</v>
      </c>
      <c r="GS145">
        <f t="shared" si="178"/>
        <v>161828905.20729631</v>
      </c>
      <c r="GT145">
        <f t="shared" si="178"/>
        <v>676757943.48283291</v>
      </c>
      <c r="GU145">
        <f t="shared" si="178"/>
        <v>1463536025.5289679</v>
      </c>
      <c r="GV145">
        <f t="shared" si="178"/>
        <v>5042264999.3455009</v>
      </c>
      <c r="GW145">
        <f t="shared" si="178"/>
        <v>528149288.67668158</v>
      </c>
      <c r="GX145">
        <f t="shared" si="178"/>
        <v>416029476.95874244</v>
      </c>
      <c r="GY145">
        <f t="shared" si="178"/>
        <v>203140236.83615342</v>
      </c>
      <c r="GZ145">
        <f t="shared" si="178"/>
        <v>480094446.08358395</v>
      </c>
      <c r="HA145">
        <f t="shared" si="178"/>
        <v>17880523.311615501</v>
      </c>
      <c r="HB145">
        <f t="shared" si="178"/>
        <v>262489536.76938766</v>
      </c>
      <c r="HC145">
        <f t="shared" si="178"/>
        <v>2105386326.9929452</v>
      </c>
      <c r="HE145">
        <f t="shared" si="178"/>
        <v>13356169488.148098</v>
      </c>
      <c r="HF145">
        <f t="shared" si="178"/>
        <v>7835538659.4281788</v>
      </c>
      <c r="HG145">
        <f t="shared" si="178"/>
        <v>2837767266.4452319</v>
      </c>
      <c r="HH145">
        <f t="shared" si="178"/>
        <v>597767287.66549218</v>
      </c>
      <c r="HI145">
        <f t="shared" si="178"/>
        <v>5094268199.1538458</v>
      </c>
      <c r="HJ145">
        <f t="shared" si="178"/>
        <v>161828905.20729631</v>
      </c>
      <c r="HK145">
        <f t="shared" si="178"/>
        <v>676757943.48283291</v>
      </c>
      <c r="HL145">
        <f t="shared" si="178"/>
        <v>1463536025.5289679</v>
      </c>
      <c r="HM145">
        <f t="shared" si="178"/>
        <v>5042264999.3455009</v>
      </c>
      <c r="HN145">
        <f t="shared" si="178"/>
        <v>528149288.67668158</v>
      </c>
      <c r="HO145">
        <f t="shared" si="178"/>
        <v>416029476.95874244</v>
      </c>
      <c r="HP145">
        <f t="shared" si="178"/>
        <v>203140236.83615342</v>
      </c>
      <c r="HQ145">
        <f t="shared" si="178"/>
        <v>480094446.08358395</v>
      </c>
      <c r="HR145">
        <f t="shared" si="178"/>
        <v>17880523.311615501</v>
      </c>
      <c r="HS145">
        <f t="shared" si="178"/>
        <v>262489536.76938766</v>
      </c>
      <c r="HT145">
        <f t="shared" si="178"/>
        <v>2105386326.9929452</v>
      </c>
      <c r="HV145">
        <f t="shared" si="178"/>
        <v>13356169488.148098</v>
      </c>
      <c r="HW145">
        <f t="shared" si="178"/>
        <v>7835538659.4281788</v>
      </c>
      <c r="HX145">
        <f t="shared" si="178"/>
        <v>2837767266.4452319</v>
      </c>
      <c r="HY145">
        <f t="shared" si="178"/>
        <v>597767287.66549218</v>
      </c>
      <c r="HZ145">
        <f t="shared" si="178"/>
        <v>5094268199.1538458</v>
      </c>
      <c r="IA145">
        <f t="shared" si="178"/>
        <v>161828905.20729631</v>
      </c>
      <c r="IB145">
        <f t="shared" si="178"/>
        <v>676757943.48283291</v>
      </c>
      <c r="IC145">
        <f t="shared" si="178"/>
        <v>1463536025.5289679</v>
      </c>
      <c r="ID145">
        <f t="shared" si="178"/>
        <v>5042264999.3455009</v>
      </c>
      <c r="IE145">
        <f t="shared" si="178"/>
        <v>528149288.67668158</v>
      </c>
      <c r="IF145">
        <f t="shared" si="178"/>
        <v>416029476.95874244</v>
      </c>
      <c r="IG145">
        <f t="shared" si="178"/>
        <v>203140236.83615342</v>
      </c>
      <c r="IH145">
        <f t="shared" si="178"/>
        <v>480094446.08358395</v>
      </c>
      <c r="II145">
        <f t="shared" si="178"/>
        <v>17880523.311615501</v>
      </c>
      <c r="IJ145">
        <f t="shared" si="178"/>
        <v>262489536.76938766</v>
      </c>
      <c r="IK145">
        <f t="shared" si="178"/>
        <v>2105386326.9929452</v>
      </c>
      <c r="IM145">
        <f t="shared" si="178"/>
        <v>13356169488.148098</v>
      </c>
      <c r="IN145">
        <f t="shared" si="178"/>
        <v>7835538659.4281788</v>
      </c>
      <c r="IO145">
        <f t="shared" si="178"/>
        <v>2837767266.4452319</v>
      </c>
      <c r="IP145">
        <f t="shared" si="178"/>
        <v>597767287.66549218</v>
      </c>
      <c r="IQ145">
        <f t="shared" si="178"/>
        <v>5094268199.1538458</v>
      </c>
      <c r="IR145">
        <f t="shared" si="178"/>
        <v>161828905.20729631</v>
      </c>
      <c r="IS145">
        <f t="shared" si="178"/>
        <v>676757943.48283291</v>
      </c>
      <c r="IT145">
        <f t="shared" si="178"/>
        <v>1463536025.5289679</v>
      </c>
      <c r="IU145">
        <f t="shared" si="178"/>
        <v>5042264999.3455009</v>
      </c>
      <c r="IV145">
        <f t="shared" si="178"/>
        <v>528149288.67668158</v>
      </c>
      <c r="IW145">
        <f t="shared" si="178"/>
        <v>416029476.95874244</v>
      </c>
      <c r="IX145">
        <f t="shared" si="178"/>
        <v>203140236.83615342</v>
      </c>
      <c r="IY145">
        <f t="shared" si="178"/>
        <v>480094446.08358395</v>
      </c>
      <c r="IZ145">
        <f t="shared" si="178"/>
        <v>17880523.311615501</v>
      </c>
      <c r="JA145">
        <f t="shared" ref="JA145" si="179">JA74+JA6</f>
        <v>262489536.76938766</v>
      </c>
      <c r="JB145">
        <f t="shared" si="164"/>
        <v>2105386326.9929452</v>
      </c>
    </row>
    <row r="146" spans="4:262" x14ac:dyDescent="0.25">
      <c r="D146">
        <v>2024</v>
      </c>
      <c r="E146">
        <f t="shared" ref="E146:BP146" si="180">E75+E7</f>
        <v>14513730953.546246</v>
      </c>
      <c r="F146">
        <f t="shared" si="180"/>
        <v>8186057117.0900621</v>
      </c>
      <c r="G146">
        <f t="shared" si="180"/>
        <v>2900765940.0570297</v>
      </c>
      <c r="H146">
        <f t="shared" si="180"/>
        <v>652304186.93800759</v>
      </c>
      <c r="I146">
        <f t="shared" si="180"/>
        <v>5628826803.7318888</v>
      </c>
      <c r="J146">
        <f t="shared" si="180"/>
        <v>167427323.91310006</v>
      </c>
      <c r="K146">
        <f t="shared" si="180"/>
        <v>724678389.93198001</v>
      </c>
      <c r="L146">
        <f t="shared" si="180"/>
        <v>1536777116.4960899</v>
      </c>
      <c r="M146">
        <f t="shared" si="180"/>
        <v>6151951756.6947365</v>
      </c>
      <c r="N146">
        <f t="shared" si="180"/>
        <v>570932237.80068362</v>
      </c>
      <c r="O146">
        <f t="shared" si="180"/>
        <v>487771814.31476825</v>
      </c>
      <c r="P146">
        <f t="shared" si="180"/>
        <v>210964123.0695675</v>
      </c>
      <c r="Q146">
        <f t="shared" si="180"/>
        <v>551986273.51400316</v>
      </c>
      <c r="R146">
        <f t="shared" si="180"/>
        <v>27373420.281612419</v>
      </c>
      <c r="S146">
        <f t="shared" si="180"/>
        <v>268651621.7901293</v>
      </c>
      <c r="T146">
        <f t="shared" si="180"/>
        <v>2221666795.308187</v>
      </c>
      <c r="V146">
        <f t="shared" si="180"/>
        <v>14513730953.546246</v>
      </c>
      <c r="W146">
        <f t="shared" si="180"/>
        <v>8186057117.0900621</v>
      </c>
      <c r="X146">
        <f t="shared" si="180"/>
        <v>2900765940.0570297</v>
      </c>
      <c r="Y146">
        <f t="shared" si="180"/>
        <v>652304186.93800759</v>
      </c>
      <c r="Z146">
        <f t="shared" si="180"/>
        <v>5628826803.7318888</v>
      </c>
      <c r="AA146">
        <f t="shared" si="180"/>
        <v>167427323.91310006</v>
      </c>
      <c r="AB146">
        <f t="shared" si="180"/>
        <v>724678389.93198001</v>
      </c>
      <c r="AC146">
        <f t="shared" si="180"/>
        <v>1536777116.4960899</v>
      </c>
      <c r="AD146">
        <f t="shared" si="180"/>
        <v>6151951756.6947365</v>
      </c>
      <c r="AE146">
        <f t="shared" si="180"/>
        <v>570932237.80068362</v>
      </c>
      <c r="AF146">
        <f t="shared" si="180"/>
        <v>487771814.31476825</v>
      </c>
      <c r="AG146">
        <f t="shared" si="180"/>
        <v>210964123.0695675</v>
      </c>
      <c r="AH146">
        <f t="shared" si="180"/>
        <v>551986273.51400316</v>
      </c>
      <c r="AI146">
        <f t="shared" si="180"/>
        <v>27373420.281612419</v>
      </c>
      <c r="AJ146">
        <f t="shared" si="180"/>
        <v>268651621.7901293</v>
      </c>
      <c r="AK146">
        <f t="shared" si="180"/>
        <v>2221666795.308187</v>
      </c>
      <c r="AM146">
        <f t="shared" si="180"/>
        <v>14513730953.546246</v>
      </c>
      <c r="AN146">
        <f t="shared" si="180"/>
        <v>8186057117.0900621</v>
      </c>
      <c r="AO146">
        <f t="shared" si="180"/>
        <v>2900765940.0570297</v>
      </c>
      <c r="AP146">
        <f t="shared" si="180"/>
        <v>652304186.93800759</v>
      </c>
      <c r="AQ146">
        <f t="shared" si="180"/>
        <v>5628826803.7318888</v>
      </c>
      <c r="AR146">
        <f t="shared" si="180"/>
        <v>167427323.91310006</v>
      </c>
      <c r="AS146">
        <f t="shared" si="180"/>
        <v>724678389.93198001</v>
      </c>
      <c r="AT146">
        <f t="shared" si="180"/>
        <v>1536777116.4960899</v>
      </c>
      <c r="AU146">
        <f t="shared" si="180"/>
        <v>6151951756.6947365</v>
      </c>
      <c r="AV146">
        <f t="shared" si="180"/>
        <v>570932237.80068362</v>
      </c>
      <c r="AW146">
        <f t="shared" si="180"/>
        <v>487771814.31476825</v>
      </c>
      <c r="AX146">
        <f t="shared" si="180"/>
        <v>210964123.0695675</v>
      </c>
      <c r="AY146">
        <f t="shared" si="180"/>
        <v>551986273.51400316</v>
      </c>
      <c r="AZ146">
        <f t="shared" si="180"/>
        <v>27373420.281612419</v>
      </c>
      <c r="BA146">
        <f t="shared" si="180"/>
        <v>268651621.7901293</v>
      </c>
      <c r="BB146">
        <f t="shared" si="180"/>
        <v>2221666795.308187</v>
      </c>
      <c r="BD146">
        <f t="shared" si="180"/>
        <v>14513730953.546246</v>
      </c>
      <c r="BE146">
        <f t="shared" si="180"/>
        <v>8186057117.0900621</v>
      </c>
      <c r="BF146">
        <f t="shared" si="180"/>
        <v>2900765940.0570297</v>
      </c>
      <c r="BG146">
        <f t="shared" si="180"/>
        <v>652304186.93800759</v>
      </c>
      <c r="BH146">
        <f t="shared" si="180"/>
        <v>5628826803.7318888</v>
      </c>
      <c r="BI146">
        <f t="shared" si="180"/>
        <v>167427323.91310006</v>
      </c>
      <c r="BJ146">
        <f t="shared" si="180"/>
        <v>724678389.93198001</v>
      </c>
      <c r="BK146">
        <f t="shared" si="180"/>
        <v>1536777116.4960899</v>
      </c>
      <c r="BL146">
        <f t="shared" si="180"/>
        <v>6151951756.6947365</v>
      </c>
      <c r="BM146">
        <f t="shared" si="180"/>
        <v>570932237.80068362</v>
      </c>
      <c r="BN146">
        <f t="shared" si="180"/>
        <v>487771814.31476825</v>
      </c>
      <c r="BO146">
        <f t="shared" si="180"/>
        <v>210964123.0695675</v>
      </c>
      <c r="BP146">
        <f t="shared" si="180"/>
        <v>551986273.51400316</v>
      </c>
      <c r="BQ146">
        <f t="shared" ref="BQ146:EB146" si="181">BQ75+BQ7</f>
        <v>27373420.281612419</v>
      </c>
      <c r="BR146">
        <f t="shared" si="181"/>
        <v>268651621.7901293</v>
      </c>
      <c r="BS146">
        <f t="shared" si="181"/>
        <v>2221666795.308187</v>
      </c>
      <c r="BU146">
        <f t="shared" si="181"/>
        <v>14513730953.546246</v>
      </c>
      <c r="BV146">
        <f t="shared" si="181"/>
        <v>8186057117.0900621</v>
      </c>
      <c r="BW146">
        <f t="shared" si="181"/>
        <v>2900765940.0570297</v>
      </c>
      <c r="BX146">
        <f t="shared" si="181"/>
        <v>652304186.93800759</v>
      </c>
      <c r="BY146">
        <f t="shared" si="181"/>
        <v>5628826803.7318888</v>
      </c>
      <c r="BZ146">
        <f t="shared" si="181"/>
        <v>167427323.91310006</v>
      </c>
      <c r="CA146">
        <f t="shared" si="181"/>
        <v>724678389.93198001</v>
      </c>
      <c r="CB146">
        <f t="shared" si="181"/>
        <v>1536777116.4960899</v>
      </c>
      <c r="CC146">
        <f t="shared" si="181"/>
        <v>6151951756.6947365</v>
      </c>
      <c r="CD146">
        <f t="shared" si="181"/>
        <v>570932237.80068362</v>
      </c>
      <c r="CE146">
        <f t="shared" si="181"/>
        <v>487771814.31476825</v>
      </c>
      <c r="CF146">
        <f t="shared" si="181"/>
        <v>210964123.0695675</v>
      </c>
      <c r="CG146">
        <f t="shared" si="181"/>
        <v>551986273.51400316</v>
      </c>
      <c r="CH146">
        <f t="shared" si="181"/>
        <v>27373420.281612419</v>
      </c>
      <c r="CI146">
        <f t="shared" si="181"/>
        <v>268651621.7901293</v>
      </c>
      <c r="CJ146">
        <f t="shared" si="181"/>
        <v>2221666795.308187</v>
      </c>
      <c r="CM146">
        <f t="shared" si="181"/>
        <v>11118.5</v>
      </c>
      <c r="CN146">
        <f t="shared" si="181"/>
        <v>14758847099.022211</v>
      </c>
      <c r="CO146">
        <f t="shared" si="181"/>
        <v>8559288798.2948074</v>
      </c>
      <c r="CP146">
        <f t="shared" si="181"/>
        <v>3027450762.4312162</v>
      </c>
      <c r="CQ146">
        <f t="shared" si="181"/>
        <v>663262051.4478209</v>
      </c>
      <c r="CR146">
        <f t="shared" si="181"/>
        <v>5774082239.4762297</v>
      </c>
      <c r="CS146">
        <f t="shared" si="181"/>
        <v>173919716.91934934</v>
      </c>
      <c r="CT146">
        <f t="shared" si="181"/>
        <v>738194754.06342781</v>
      </c>
      <c r="CU146">
        <f t="shared" si="181"/>
        <v>1622617099.3024755</v>
      </c>
      <c r="CV146">
        <f t="shared" si="181"/>
        <v>5594718617.4889565</v>
      </c>
      <c r="CW146">
        <f t="shared" si="181"/>
        <v>590058549.48010778</v>
      </c>
      <c r="CX146">
        <f t="shared" si="181"/>
        <v>512639850.03787911</v>
      </c>
      <c r="CY146">
        <f t="shared" si="181"/>
        <v>221692035.78554249</v>
      </c>
      <c r="CZ146">
        <f t="shared" si="181"/>
        <v>581242803.3533808</v>
      </c>
      <c r="DA146">
        <f t="shared" si="181"/>
        <v>23980268.368583001</v>
      </c>
      <c r="DB146">
        <f t="shared" si="181"/>
        <v>281733995.14221233</v>
      </c>
      <c r="DC146">
        <f t="shared" si="181"/>
        <v>2330242759.4914656</v>
      </c>
      <c r="DE146">
        <f t="shared" si="181"/>
        <v>14758847099.022211</v>
      </c>
      <c r="DF146">
        <f t="shared" si="181"/>
        <v>8559288798.2948074</v>
      </c>
      <c r="DG146">
        <f t="shared" si="181"/>
        <v>3027450762.4312162</v>
      </c>
      <c r="DH146">
        <f t="shared" si="181"/>
        <v>663262051.4478209</v>
      </c>
      <c r="DI146">
        <f t="shared" si="181"/>
        <v>5774082239.4762297</v>
      </c>
      <c r="DJ146">
        <f t="shared" si="181"/>
        <v>173919716.91934934</v>
      </c>
      <c r="DK146">
        <f t="shared" si="181"/>
        <v>738194754.06342781</v>
      </c>
      <c r="DL146">
        <f t="shared" si="181"/>
        <v>1622617099.3024755</v>
      </c>
      <c r="DM146">
        <f t="shared" si="181"/>
        <v>5594718617.4889565</v>
      </c>
      <c r="DN146">
        <f t="shared" si="181"/>
        <v>590058549.48010778</v>
      </c>
      <c r="DO146">
        <f t="shared" si="181"/>
        <v>512639850.03787911</v>
      </c>
      <c r="DP146">
        <f t="shared" si="181"/>
        <v>221692035.78554249</v>
      </c>
      <c r="DQ146">
        <f t="shared" si="181"/>
        <v>581242803.3533808</v>
      </c>
      <c r="DR146">
        <f t="shared" si="181"/>
        <v>23980268.368583001</v>
      </c>
      <c r="DS146">
        <f t="shared" si="181"/>
        <v>281733995.14221233</v>
      </c>
      <c r="DT146">
        <f t="shared" si="181"/>
        <v>2330242759.4914656</v>
      </c>
      <c r="DV146">
        <f t="shared" si="181"/>
        <v>14758847099.022211</v>
      </c>
      <c r="DW146">
        <f t="shared" si="181"/>
        <v>8559288798.2948074</v>
      </c>
      <c r="DX146">
        <f t="shared" si="181"/>
        <v>3027450762.4312162</v>
      </c>
      <c r="DY146">
        <f t="shared" si="181"/>
        <v>663262051.4478209</v>
      </c>
      <c r="DZ146">
        <f t="shared" si="181"/>
        <v>5774082239.4762297</v>
      </c>
      <c r="EA146">
        <f t="shared" si="181"/>
        <v>173919716.91934934</v>
      </c>
      <c r="EB146">
        <f t="shared" si="181"/>
        <v>738194754.06342781</v>
      </c>
      <c r="EC146">
        <f t="shared" ref="EC146:GN146" si="182">EC75+EC7</f>
        <v>1622617099.3024755</v>
      </c>
      <c r="ED146">
        <f t="shared" si="182"/>
        <v>5594718617.4889565</v>
      </c>
      <c r="EE146">
        <f t="shared" si="182"/>
        <v>590058549.48010778</v>
      </c>
      <c r="EF146">
        <f t="shared" si="182"/>
        <v>512639850.03787911</v>
      </c>
      <c r="EG146">
        <f t="shared" si="182"/>
        <v>221692035.78554249</v>
      </c>
      <c r="EH146">
        <f t="shared" si="182"/>
        <v>581242803.3533808</v>
      </c>
      <c r="EI146">
        <f t="shared" si="182"/>
        <v>23980268.368583001</v>
      </c>
      <c r="EJ146">
        <f t="shared" si="182"/>
        <v>281733995.14221233</v>
      </c>
      <c r="EK146">
        <f t="shared" si="182"/>
        <v>2330242759.4914656</v>
      </c>
      <c r="EM146">
        <f t="shared" si="182"/>
        <v>14758847099.022211</v>
      </c>
      <c r="EN146">
        <f t="shared" si="182"/>
        <v>8559288798.2948074</v>
      </c>
      <c r="EO146">
        <f t="shared" si="182"/>
        <v>3027450762.4312162</v>
      </c>
      <c r="EP146">
        <f t="shared" si="182"/>
        <v>663262051.4478209</v>
      </c>
      <c r="EQ146">
        <f t="shared" si="182"/>
        <v>5774082239.4762297</v>
      </c>
      <c r="ER146">
        <f t="shared" si="182"/>
        <v>173919716.91934934</v>
      </c>
      <c r="ES146">
        <f t="shared" si="182"/>
        <v>738194754.06342781</v>
      </c>
      <c r="ET146">
        <f t="shared" si="182"/>
        <v>1622617099.3024755</v>
      </c>
      <c r="EU146">
        <f t="shared" si="182"/>
        <v>5594718617.4889565</v>
      </c>
      <c r="EV146">
        <f t="shared" si="182"/>
        <v>590058549.48010778</v>
      </c>
      <c r="EW146">
        <f t="shared" si="182"/>
        <v>512639850.03787911</v>
      </c>
      <c r="EX146">
        <f t="shared" si="182"/>
        <v>221692035.78554249</v>
      </c>
      <c r="EY146">
        <f t="shared" si="182"/>
        <v>581242803.3533808</v>
      </c>
      <c r="EZ146">
        <f t="shared" si="182"/>
        <v>23980268.368583001</v>
      </c>
      <c r="FA146">
        <f t="shared" si="182"/>
        <v>281733995.14221233</v>
      </c>
      <c r="FB146">
        <f t="shared" si="182"/>
        <v>2330242759.4914656</v>
      </c>
      <c r="FD146">
        <f t="shared" si="182"/>
        <v>14758847099.022211</v>
      </c>
      <c r="FE146">
        <f t="shared" si="182"/>
        <v>8559288798.2948074</v>
      </c>
      <c r="FF146">
        <f t="shared" si="182"/>
        <v>3027450762.4312162</v>
      </c>
      <c r="FG146">
        <f t="shared" si="182"/>
        <v>663262051.4478209</v>
      </c>
      <c r="FH146">
        <f t="shared" si="182"/>
        <v>5774082239.4762297</v>
      </c>
      <c r="FI146">
        <f t="shared" si="182"/>
        <v>173919716.91934934</v>
      </c>
      <c r="FJ146">
        <f t="shared" si="182"/>
        <v>738194754.06342781</v>
      </c>
      <c r="FK146">
        <f t="shared" si="182"/>
        <v>1622617099.3024755</v>
      </c>
      <c r="FL146">
        <f t="shared" si="182"/>
        <v>5594718617.4889565</v>
      </c>
      <c r="FM146">
        <f t="shared" si="182"/>
        <v>590058549.48010778</v>
      </c>
      <c r="FN146">
        <f t="shared" si="182"/>
        <v>512639850.03787911</v>
      </c>
      <c r="FO146">
        <f t="shared" si="182"/>
        <v>221692035.78554249</v>
      </c>
      <c r="FP146">
        <f t="shared" si="182"/>
        <v>581242803.3533808</v>
      </c>
      <c r="FQ146">
        <f t="shared" si="182"/>
        <v>23980268.368583001</v>
      </c>
      <c r="FR146">
        <f t="shared" si="182"/>
        <v>281733995.14221233</v>
      </c>
      <c r="FS146">
        <f t="shared" si="182"/>
        <v>2330242759.4914656</v>
      </c>
      <c r="FV146">
        <f t="shared" si="182"/>
        <v>11118.5</v>
      </c>
      <c r="FW146">
        <f t="shared" si="182"/>
        <v>18210783175.615067</v>
      </c>
      <c r="FX146">
        <f t="shared" si="182"/>
        <v>10618488441.958282</v>
      </c>
      <c r="FY146">
        <f t="shared" si="182"/>
        <v>3766567601.1013336</v>
      </c>
      <c r="FZ146">
        <f t="shared" si="182"/>
        <v>829568278.75349975</v>
      </c>
      <c r="GA146">
        <f t="shared" si="182"/>
        <v>7350467314.3993149</v>
      </c>
      <c r="GB146">
        <f t="shared" si="182"/>
        <v>216302796.99490279</v>
      </c>
      <c r="GC146">
        <f t="shared" si="182"/>
        <v>915143004.82945359</v>
      </c>
      <c r="GD146">
        <f t="shared" si="182"/>
        <v>2172289100.6386461</v>
      </c>
      <c r="GE146">
        <f t="shared" si="182"/>
        <v>7061091250.1739712</v>
      </c>
      <c r="GF146">
        <f t="shared" si="182"/>
        <v>737480240.16487134</v>
      </c>
      <c r="GG146">
        <f t="shared" si="182"/>
        <v>668009754.23260784</v>
      </c>
      <c r="GH146">
        <f t="shared" si="182"/>
        <v>276304309.63905203</v>
      </c>
      <c r="GI146">
        <f t="shared" si="182"/>
        <v>728773787.13635635</v>
      </c>
      <c r="GJ146">
        <f t="shared" si="182"/>
        <v>30846137.551569439</v>
      </c>
      <c r="GK146">
        <f t="shared" si="182"/>
        <v>360295892.45329666</v>
      </c>
      <c r="GL146">
        <f t="shared" si="182"/>
        <v>2902455490.1897717</v>
      </c>
      <c r="GN146">
        <f t="shared" si="182"/>
        <v>18210783175.615067</v>
      </c>
      <c r="GO146">
        <f t="shared" ref="GO146:IZ146" si="183">GO75+GO7</f>
        <v>10618488441.958282</v>
      </c>
      <c r="GP146">
        <f t="shared" si="183"/>
        <v>3766567601.1013336</v>
      </c>
      <c r="GQ146">
        <f t="shared" si="183"/>
        <v>829568278.75349975</v>
      </c>
      <c r="GR146">
        <f t="shared" si="183"/>
        <v>7350467314.3993149</v>
      </c>
      <c r="GS146">
        <f t="shared" si="183"/>
        <v>216302796.99490279</v>
      </c>
      <c r="GT146">
        <f t="shared" si="183"/>
        <v>915143004.82945359</v>
      </c>
      <c r="GU146">
        <f t="shared" si="183"/>
        <v>2172289100.6386461</v>
      </c>
      <c r="GV146">
        <f t="shared" si="183"/>
        <v>7061091250.1739712</v>
      </c>
      <c r="GW146">
        <f t="shared" si="183"/>
        <v>737480240.16487134</v>
      </c>
      <c r="GX146">
        <f t="shared" si="183"/>
        <v>668009754.23260784</v>
      </c>
      <c r="GY146">
        <f t="shared" si="183"/>
        <v>276304309.63905203</v>
      </c>
      <c r="GZ146">
        <f t="shared" si="183"/>
        <v>728773787.13635635</v>
      </c>
      <c r="HA146">
        <f t="shared" si="183"/>
        <v>30846137.551569439</v>
      </c>
      <c r="HB146">
        <f t="shared" si="183"/>
        <v>360295892.45329666</v>
      </c>
      <c r="HC146">
        <f t="shared" si="183"/>
        <v>2902455490.1897717</v>
      </c>
      <c r="HE146">
        <f t="shared" si="183"/>
        <v>18210783175.615067</v>
      </c>
      <c r="HF146">
        <f t="shared" si="183"/>
        <v>10618488441.958282</v>
      </c>
      <c r="HG146">
        <f t="shared" si="183"/>
        <v>3766567601.1013336</v>
      </c>
      <c r="HH146">
        <f t="shared" si="183"/>
        <v>829568278.75349975</v>
      </c>
      <c r="HI146">
        <f t="shared" si="183"/>
        <v>7350467314.3993149</v>
      </c>
      <c r="HJ146">
        <f t="shared" si="183"/>
        <v>216302796.99490279</v>
      </c>
      <c r="HK146">
        <f t="shared" si="183"/>
        <v>915143004.82945359</v>
      </c>
      <c r="HL146">
        <f t="shared" si="183"/>
        <v>2172289100.6386461</v>
      </c>
      <c r="HM146">
        <f t="shared" si="183"/>
        <v>7061091250.1739712</v>
      </c>
      <c r="HN146">
        <f t="shared" si="183"/>
        <v>737480240.16487134</v>
      </c>
      <c r="HO146">
        <f t="shared" si="183"/>
        <v>668009754.23260784</v>
      </c>
      <c r="HP146">
        <f t="shared" si="183"/>
        <v>276304309.63905203</v>
      </c>
      <c r="HQ146">
        <f t="shared" si="183"/>
        <v>728773787.13635635</v>
      </c>
      <c r="HR146">
        <f t="shared" si="183"/>
        <v>30846137.551569439</v>
      </c>
      <c r="HS146">
        <f t="shared" si="183"/>
        <v>360295892.45329666</v>
      </c>
      <c r="HT146">
        <f t="shared" si="183"/>
        <v>2902455490.1897717</v>
      </c>
      <c r="HV146">
        <f t="shared" si="183"/>
        <v>18210783175.615067</v>
      </c>
      <c r="HW146">
        <f t="shared" si="183"/>
        <v>10618488441.958282</v>
      </c>
      <c r="HX146">
        <f t="shared" si="183"/>
        <v>3766567601.1013336</v>
      </c>
      <c r="HY146">
        <f t="shared" si="183"/>
        <v>829568278.75349975</v>
      </c>
      <c r="HZ146">
        <f t="shared" si="183"/>
        <v>7350467314.3993149</v>
      </c>
      <c r="IA146">
        <f t="shared" si="183"/>
        <v>216302796.99490279</v>
      </c>
      <c r="IB146">
        <f t="shared" si="183"/>
        <v>915143004.82945359</v>
      </c>
      <c r="IC146">
        <f t="shared" si="183"/>
        <v>2172289100.6386461</v>
      </c>
      <c r="ID146">
        <f t="shared" si="183"/>
        <v>7061091250.1739712</v>
      </c>
      <c r="IE146">
        <f t="shared" si="183"/>
        <v>737480240.16487134</v>
      </c>
      <c r="IF146">
        <f t="shared" si="183"/>
        <v>668009754.23260784</v>
      </c>
      <c r="IG146">
        <f t="shared" si="183"/>
        <v>276304309.63905203</v>
      </c>
      <c r="IH146">
        <f t="shared" si="183"/>
        <v>728773787.13635635</v>
      </c>
      <c r="II146">
        <f t="shared" si="183"/>
        <v>30846137.551569439</v>
      </c>
      <c r="IJ146">
        <f t="shared" si="183"/>
        <v>360295892.45329666</v>
      </c>
      <c r="IK146">
        <f t="shared" si="183"/>
        <v>2902455490.1897717</v>
      </c>
      <c r="IM146">
        <f t="shared" si="183"/>
        <v>18210783175.615067</v>
      </c>
      <c r="IN146">
        <f t="shared" si="183"/>
        <v>10618488441.958282</v>
      </c>
      <c r="IO146">
        <f t="shared" si="183"/>
        <v>3766567601.1013336</v>
      </c>
      <c r="IP146">
        <f t="shared" si="183"/>
        <v>829568278.75349975</v>
      </c>
      <c r="IQ146">
        <f t="shared" si="183"/>
        <v>7350467314.3993149</v>
      </c>
      <c r="IR146">
        <f t="shared" si="183"/>
        <v>216302796.99490279</v>
      </c>
      <c r="IS146">
        <f t="shared" si="183"/>
        <v>915143004.82945359</v>
      </c>
      <c r="IT146">
        <f t="shared" si="183"/>
        <v>2172289100.6386461</v>
      </c>
      <c r="IU146">
        <f t="shared" si="183"/>
        <v>7061091250.1739712</v>
      </c>
      <c r="IV146">
        <f t="shared" si="183"/>
        <v>737480240.16487134</v>
      </c>
      <c r="IW146">
        <f t="shared" si="183"/>
        <v>668009754.23260784</v>
      </c>
      <c r="IX146">
        <f t="shared" si="183"/>
        <v>276304309.63905203</v>
      </c>
      <c r="IY146">
        <f t="shared" si="183"/>
        <v>728773787.13635635</v>
      </c>
      <c r="IZ146">
        <f t="shared" si="183"/>
        <v>30846137.551569439</v>
      </c>
      <c r="JA146">
        <f t="shared" ref="JA146" si="184">JA75+JA7</f>
        <v>360295892.45329666</v>
      </c>
      <c r="JB146">
        <f t="shared" si="164"/>
        <v>2902455490.1897717</v>
      </c>
    </row>
    <row r="147" spans="4:262" x14ac:dyDescent="0.25">
      <c r="D147">
        <v>2025</v>
      </c>
      <c r="E147">
        <f t="shared" ref="E147:BP147" si="185">E76+E8</f>
        <v>15068962587.632545</v>
      </c>
      <c r="F147">
        <f t="shared" si="185"/>
        <v>8414087858.5848618</v>
      </c>
      <c r="G147">
        <f t="shared" si="185"/>
        <v>2923731147.5882893</v>
      </c>
      <c r="H147">
        <f t="shared" si="185"/>
        <v>690921948.33017135</v>
      </c>
      <c r="I147">
        <f t="shared" si="185"/>
        <v>6054893782.0856848</v>
      </c>
      <c r="J147">
        <f t="shared" si="185"/>
        <v>170694690.86898658</v>
      </c>
      <c r="K147">
        <f t="shared" si="185"/>
        <v>740442108.24095154</v>
      </c>
      <c r="L147">
        <f t="shared" si="185"/>
        <v>1607372910.6316237</v>
      </c>
      <c r="M147">
        <f t="shared" si="185"/>
        <v>7221133618.3943539</v>
      </c>
      <c r="N147">
        <f t="shared" si="185"/>
        <v>620689001.08161187</v>
      </c>
      <c r="O147">
        <f t="shared" si="185"/>
        <v>560177007.78905475</v>
      </c>
      <c r="P147">
        <f t="shared" si="185"/>
        <v>217693299.13991496</v>
      </c>
      <c r="Q147">
        <f t="shared" si="185"/>
        <v>603868549.9345932</v>
      </c>
      <c r="R147">
        <f t="shared" si="185"/>
        <v>39409531.195466772</v>
      </c>
      <c r="S147">
        <f t="shared" si="185"/>
        <v>279098945.71937293</v>
      </c>
      <c r="T147">
        <f t="shared" si="185"/>
        <v>2295183714.3110814</v>
      </c>
      <c r="V147">
        <f t="shared" si="185"/>
        <v>15068962587.632545</v>
      </c>
      <c r="W147">
        <f t="shared" si="185"/>
        <v>8414087858.5848618</v>
      </c>
      <c r="X147">
        <f t="shared" si="185"/>
        <v>2923731147.5882893</v>
      </c>
      <c r="Y147">
        <f t="shared" si="185"/>
        <v>690921948.33017135</v>
      </c>
      <c r="Z147">
        <f t="shared" si="185"/>
        <v>6054893782.0856848</v>
      </c>
      <c r="AA147">
        <f t="shared" si="185"/>
        <v>170694690.86898658</v>
      </c>
      <c r="AB147">
        <f t="shared" si="185"/>
        <v>740442108.24095154</v>
      </c>
      <c r="AC147">
        <f t="shared" si="185"/>
        <v>1607372910.6316237</v>
      </c>
      <c r="AD147">
        <f t="shared" si="185"/>
        <v>7221133618.3943539</v>
      </c>
      <c r="AE147">
        <f t="shared" si="185"/>
        <v>620689001.08161187</v>
      </c>
      <c r="AF147">
        <f t="shared" si="185"/>
        <v>560177007.78905475</v>
      </c>
      <c r="AG147">
        <f t="shared" si="185"/>
        <v>217693299.13991496</v>
      </c>
      <c r="AH147">
        <f t="shared" si="185"/>
        <v>603868549.9345932</v>
      </c>
      <c r="AI147">
        <f t="shared" si="185"/>
        <v>39409531.195466772</v>
      </c>
      <c r="AJ147">
        <f t="shared" si="185"/>
        <v>279098945.71937293</v>
      </c>
      <c r="AK147">
        <f t="shared" si="185"/>
        <v>2295183714.3110814</v>
      </c>
      <c r="AM147">
        <f t="shared" si="185"/>
        <v>15068962587.632545</v>
      </c>
      <c r="AN147">
        <f t="shared" si="185"/>
        <v>8414087858.5848618</v>
      </c>
      <c r="AO147">
        <f t="shared" si="185"/>
        <v>2923731147.5882893</v>
      </c>
      <c r="AP147">
        <f t="shared" si="185"/>
        <v>690921948.33017135</v>
      </c>
      <c r="AQ147">
        <f t="shared" si="185"/>
        <v>6054893782.0856848</v>
      </c>
      <c r="AR147">
        <f t="shared" si="185"/>
        <v>170694690.86898658</v>
      </c>
      <c r="AS147">
        <f t="shared" si="185"/>
        <v>740442108.24095154</v>
      </c>
      <c r="AT147">
        <f t="shared" si="185"/>
        <v>1607372910.6316237</v>
      </c>
      <c r="AU147">
        <f t="shared" si="185"/>
        <v>7221133618.3943539</v>
      </c>
      <c r="AV147">
        <f t="shared" si="185"/>
        <v>620689001.08161187</v>
      </c>
      <c r="AW147">
        <f t="shared" si="185"/>
        <v>560177007.78905475</v>
      </c>
      <c r="AX147">
        <f t="shared" si="185"/>
        <v>217693299.13991496</v>
      </c>
      <c r="AY147">
        <f t="shared" si="185"/>
        <v>603868549.9345932</v>
      </c>
      <c r="AZ147">
        <f t="shared" si="185"/>
        <v>39409531.195466772</v>
      </c>
      <c r="BA147">
        <f t="shared" si="185"/>
        <v>279098945.71937293</v>
      </c>
      <c r="BB147">
        <f t="shared" si="185"/>
        <v>2295183714.3110814</v>
      </c>
      <c r="BD147">
        <f t="shared" si="185"/>
        <v>15068962587.632545</v>
      </c>
      <c r="BE147">
        <f t="shared" si="185"/>
        <v>8414087858.5848618</v>
      </c>
      <c r="BF147">
        <f t="shared" si="185"/>
        <v>2923731147.5882893</v>
      </c>
      <c r="BG147">
        <f t="shared" si="185"/>
        <v>690921948.33017135</v>
      </c>
      <c r="BH147">
        <f t="shared" si="185"/>
        <v>6054893782.0856848</v>
      </c>
      <c r="BI147">
        <f t="shared" si="185"/>
        <v>170694690.86898658</v>
      </c>
      <c r="BJ147">
        <f t="shared" si="185"/>
        <v>740442108.24095154</v>
      </c>
      <c r="BK147">
        <f t="shared" si="185"/>
        <v>1607372910.6316237</v>
      </c>
      <c r="BL147">
        <f t="shared" si="185"/>
        <v>7221133618.3943539</v>
      </c>
      <c r="BM147">
        <f t="shared" si="185"/>
        <v>620689001.08161187</v>
      </c>
      <c r="BN147">
        <f t="shared" si="185"/>
        <v>560177007.78905475</v>
      </c>
      <c r="BO147">
        <f t="shared" si="185"/>
        <v>217693299.13991496</v>
      </c>
      <c r="BP147">
        <f t="shared" si="185"/>
        <v>603868549.9345932</v>
      </c>
      <c r="BQ147">
        <f t="shared" ref="BQ147:EB147" si="186">BQ76+BQ8</f>
        <v>39409531.195466772</v>
      </c>
      <c r="BR147">
        <f t="shared" si="186"/>
        <v>279098945.71937293</v>
      </c>
      <c r="BS147">
        <f t="shared" si="186"/>
        <v>2295183714.3110814</v>
      </c>
      <c r="BU147">
        <f t="shared" si="186"/>
        <v>15068962587.632545</v>
      </c>
      <c r="BV147">
        <f t="shared" si="186"/>
        <v>8414087858.5848618</v>
      </c>
      <c r="BW147">
        <f t="shared" si="186"/>
        <v>2923731147.5882893</v>
      </c>
      <c r="BX147">
        <f t="shared" si="186"/>
        <v>690921948.33017135</v>
      </c>
      <c r="BY147">
        <f t="shared" si="186"/>
        <v>6054893782.0856848</v>
      </c>
      <c r="BZ147">
        <f t="shared" si="186"/>
        <v>170694690.86898658</v>
      </c>
      <c r="CA147">
        <f t="shared" si="186"/>
        <v>740442108.24095154</v>
      </c>
      <c r="CB147">
        <f t="shared" si="186"/>
        <v>1607372910.6316237</v>
      </c>
      <c r="CC147">
        <f t="shared" si="186"/>
        <v>7221133618.3943539</v>
      </c>
      <c r="CD147">
        <f t="shared" si="186"/>
        <v>620689001.08161187</v>
      </c>
      <c r="CE147">
        <f t="shared" si="186"/>
        <v>560177007.78905475</v>
      </c>
      <c r="CF147">
        <f t="shared" si="186"/>
        <v>217693299.13991496</v>
      </c>
      <c r="CG147">
        <f t="shared" si="186"/>
        <v>603868549.9345932</v>
      </c>
      <c r="CH147">
        <f t="shared" si="186"/>
        <v>39409531.195466772</v>
      </c>
      <c r="CI147">
        <f t="shared" si="186"/>
        <v>279098945.71937293</v>
      </c>
      <c r="CJ147">
        <f t="shared" si="186"/>
        <v>2295183714.3110814</v>
      </c>
      <c r="CM147">
        <f t="shared" si="186"/>
        <v>11191</v>
      </c>
      <c r="CN147">
        <f t="shared" si="186"/>
        <v>15652717946.002958</v>
      </c>
      <c r="CO147">
        <f t="shared" si="186"/>
        <v>9142403809.6152782</v>
      </c>
      <c r="CP147">
        <f t="shared" si="186"/>
        <v>3182551568.6484485</v>
      </c>
      <c r="CQ147">
        <f t="shared" si="186"/>
        <v>721854030.98513269</v>
      </c>
      <c r="CR147">
        <f t="shared" si="186"/>
        <v>6372354802.1497517</v>
      </c>
      <c r="CS147">
        <f t="shared" si="186"/>
        <v>184075267.61335006</v>
      </c>
      <c r="CT147">
        <f t="shared" si="186"/>
        <v>781580385.40241039</v>
      </c>
      <c r="CU147">
        <f t="shared" si="186"/>
        <v>1776319120.6201668</v>
      </c>
      <c r="CV147">
        <f t="shared" si="186"/>
        <v>6066321654.6951256</v>
      </c>
      <c r="CW147">
        <f t="shared" si="186"/>
        <v>662980603.17468035</v>
      </c>
      <c r="CX147">
        <f t="shared" si="186"/>
        <v>615339415.17689848</v>
      </c>
      <c r="CY147">
        <f t="shared" si="186"/>
        <v>238646554.65524963</v>
      </c>
      <c r="CZ147">
        <f t="shared" si="186"/>
        <v>665345587.46453512</v>
      </c>
      <c r="DA147">
        <f t="shared" si="186"/>
        <v>33634346.759279802</v>
      </c>
      <c r="DB147">
        <f t="shared" si="186"/>
        <v>308496930.68618965</v>
      </c>
      <c r="DC147">
        <f t="shared" si="186"/>
        <v>2514480590.4280372</v>
      </c>
      <c r="DE147">
        <f t="shared" si="186"/>
        <v>15652717946.002958</v>
      </c>
      <c r="DF147">
        <f t="shared" si="186"/>
        <v>9142403809.6152782</v>
      </c>
      <c r="DG147">
        <f t="shared" si="186"/>
        <v>3182551568.6484485</v>
      </c>
      <c r="DH147">
        <f t="shared" si="186"/>
        <v>721854030.98513269</v>
      </c>
      <c r="DI147">
        <f t="shared" si="186"/>
        <v>6372354802.1497517</v>
      </c>
      <c r="DJ147">
        <f t="shared" si="186"/>
        <v>184075267.61335006</v>
      </c>
      <c r="DK147">
        <f t="shared" si="186"/>
        <v>781580385.40241039</v>
      </c>
      <c r="DL147">
        <f t="shared" si="186"/>
        <v>1776319120.6201668</v>
      </c>
      <c r="DM147">
        <f t="shared" si="186"/>
        <v>6066321654.6951256</v>
      </c>
      <c r="DN147">
        <f t="shared" si="186"/>
        <v>662980603.17468035</v>
      </c>
      <c r="DO147">
        <f t="shared" si="186"/>
        <v>615339415.17689848</v>
      </c>
      <c r="DP147">
        <f t="shared" si="186"/>
        <v>238646554.65524963</v>
      </c>
      <c r="DQ147">
        <f t="shared" si="186"/>
        <v>665345587.46453512</v>
      </c>
      <c r="DR147">
        <f t="shared" si="186"/>
        <v>33634346.759279802</v>
      </c>
      <c r="DS147">
        <f t="shared" si="186"/>
        <v>308496930.68618965</v>
      </c>
      <c r="DT147">
        <f t="shared" si="186"/>
        <v>2514480590.4280372</v>
      </c>
      <c r="DV147">
        <f t="shared" si="186"/>
        <v>15652717946.002958</v>
      </c>
      <c r="DW147">
        <f t="shared" si="186"/>
        <v>9142403809.6152782</v>
      </c>
      <c r="DX147">
        <f t="shared" si="186"/>
        <v>3182551568.6484485</v>
      </c>
      <c r="DY147">
        <f t="shared" si="186"/>
        <v>721854030.98513269</v>
      </c>
      <c r="DZ147">
        <f t="shared" si="186"/>
        <v>6372354802.1497517</v>
      </c>
      <c r="EA147">
        <f t="shared" si="186"/>
        <v>184075267.61335006</v>
      </c>
      <c r="EB147">
        <f t="shared" si="186"/>
        <v>781580385.40241039</v>
      </c>
      <c r="EC147">
        <f t="shared" ref="EC147:GN147" si="187">EC76+EC8</f>
        <v>1776319120.6201668</v>
      </c>
      <c r="ED147">
        <f t="shared" si="187"/>
        <v>6066321654.6951256</v>
      </c>
      <c r="EE147">
        <f t="shared" si="187"/>
        <v>662980603.17468035</v>
      </c>
      <c r="EF147">
        <f t="shared" si="187"/>
        <v>615339415.17689848</v>
      </c>
      <c r="EG147">
        <f t="shared" si="187"/>
        <v>238646554.65524963</v>
      </c>
      <c r="EH147">
        <f t="shared" si="187"/>
        <v>665345587.46453512</v>
      </c>
      <c r="EI147">
        <f t="shared" si="187"/>
        <v>33634346.759279802</v>
      </c>
      <c r="EJ147">
        <f t="shared" si="187"/>
        <v>308496930.68618965</v>
      </c>
      <c r="EK147">
        <f t="shared" si="187"/>
        <v>2514480590.4280372</v>
      </c>
      <c r="EM147">
        <f t="shared" si="187"/>
        <v>15652717946.002958</v>
      </c>
      <c r="EN147">
        <f t="shared" si="187"/>
        <v>9142403809.6152782</v>
      </c>
      <c r="EO147">
        <f t="shared" si="187"/>
        <v>3182551568.6484485</v>
      </c>
      <c r="EP147">
        <f t="shared" si="187"/>
        <v>721854030.98513269</v>
      </c>
      <c r="EQ147">
        <f t="shared" si="187"/>
        <v>6372354802.1497517</v>
      </c>
      <c r="ER147">
        <f t="shared" si="187"/>
        <v>184075267.61335006</v>
      </c>
      <c r="ES147">
        <f t="shared" si="187"/>
        <v>781580385.40241039</v>
      </c>
      <c r="ET147">
        <f t="shared" si="187"/>
        <v>1776319120.6201668</v>
      </c>
      <c r="EU147">
        <f t="shared" si="187"/>
        <v>6066321654.6951256</v>
      </c>
      <c r="EV147">
        <f t="shared" si="187"/>
        <v>662980603.17468035</v>
      </c>
      <c r="EW147">
        <f t="shared" si="187"/>
        <v>615339415.17689848</v>
      </c>
      <c r="EX147">
        <f t="shared" si="187"/>
        <v>238646554.65524963</v>
      </c>
      <c r="EY147">
        <f t="shared" si="187"/>
        <v>665345587.46453512</v>
      </c>
      <c r="EZ147">
        <f t="shared" si="187"/>
        <v>33634346.759279802</v>
      </c>
      <c r="FA147">
        <f t="shared" si="187"/>
        <v>308496930.68618965</v>
      </c>
      <c r="FB147">
        <f t="shared" si="187"/>
        <v>2514480590.4280372</v>
      </c>
      <c r="FD147">
        <f t="shared" si="187"/>
        <v>15652717946.002958</v>
      </c>
      <c r="FE147">
        <f t="shared" si="187"/>
        <v>9142403809.6152782</v>
      </c>
      <c r="FF147">
        <f t="shared" si="187"/>
        <v>3182551568.6484485</v>
      </c>
      <c r="FG147">
        <f t="shared" si="187"/>
        <v>721854030.98513269</v>
      </c>
      <c r="FH147">
        <f t="shared" si="187"/>
        <v>6372354802.1497517</v>
      </c>
      <c r="FI147">
        <f t="shared" si="187"/>
        <v>184075267.61335006</v>
      </c>
      <c r="FJ147">
        <f t="shared" si="187"/>
        <v>781580385.40241039</v>
      </c>
      <c r="FK147">
        <f t="shared" si="187"/>
        <v>1776319120.6201668</v>
      </c>
      <c r="FL147">
        <f t="shared" si="187"/>
        <v>6066321654.6951256</v>
      </c>
      <c r="FM147">
        <f t="shared" si="187"/>
        <v>662980603.17468035</v>
      </c>
      <c r="FN147">
        <f t="shared" si="187"/>
        <v>615339415.17689848</v>
      </c>
      <c r="FO147">
        <f t="shared" si="187"/>
        <v>238646554.65524963</v>
      </c>
      <c r="FP147">
        <f t="shared" si="187"/>
        <v>665345587.46453512</v>
      </c>
      <c r="FQ147">
        <f t="shared" si="187"/>
        <v>33634346.759279802</v>
      </c>
      <c r="FR147">
        <f t="shared" si="187"/>
        <v>308496930.68618965</v>
      </c>
      <c r="FS147">
        <f t="shared" si="187"/>
        <v>2514480590.4280372</v>
      </c>
      <c r="FV147">
        <f t="shared" si="187"/>
        <v>11191</v>
      </c>
      <c r="FW147">
        <f t="shared" si="187"/>
        <v>21104062870.968792</v>
      </c>
      <c r="FX147">
        <f t="shared" si="187"/>
        <v>12300800903.728132</v>
      </c>
      <c r="FY147">
        <f t="shared" si="187"/>
        <v>4326005422.472188</v>
      </c>
      <c r="FZ147">
        <f t="shared" si="187"/>
        <v>1011474953.006848</v>
      </c>
      <c r="GA147">
        <f t="shared" si="187"/>
        <v>8964813549.2693348</v>
      </c>
      <c r="GB147">
        <f t="shared" si="187"/>
        <v>248471787.01421171</v>
      </c>
      <c r="GC147">
        <f t="shared" si="187"/>
        <v>1048947798.874103</v>
      </c>
      <c r="GD147">
        <f t="shared" si="187"/>
        <v>2759191748.0015507</v>
      </c>
      <c r="GE147">
        <f t="shared" si="187"/>
        <v>8450372508.4835844</v>
      </c>
      <c r="GF147">
        <f t="shared" si="187"/>
        <v>944824994.4469018</v>
      </c>
      <c r="GG147">
        <f t="shared" si="187"/>
        <v>905030590.20447326</v>
      </c>
      <c r="GH147">
        <f t="shared" si="187"/>
        <v>329495859.51809937</v>
      </c>
      <c r="GI147">
        <f t="shared" si="187"/>
        <v>922322829.07202029</v>
      </c>
      <c r="GJ147">
        <f t="shared" si="187"/>
        <v>104229480.33377305</v>
      </c>
      <c r="GK147">
        <f t="shared" si="187"/>
        <v>511523454.39278793</v>
      </c>
      <c r="GL147">
        <f t="shared" si="187"/>
        <v>3467840180.1176395</v>
      </c>
      <c r="GN147">
        <f t="shared" si="187"/>
        <v>21104062870.968792</v>
      </c>
      <c r="GO147">
        <f t="shared" ref="GO147:IZ147" si="188">GO76+GO8</f>
        <v>12300800903.728132</v>
      </c>
      <c r="GP147">
        <f t="shared" si="188"/>
        <v>4326005422.472188</v>
      </c>
      <c r="GQ147">
        <f t="shared" si="188"/>
        <v>1011474953.006848</v>
      </c>
      <c r="GR147">
        <f t="shared" si="188"/>
        <v>8964813549.2693348</v>
      </c>
      <c r="GS147">
        <f t="shared" si="188"/>
        <v>248471787.01421171</v>
      </c>
      <c r="GT147">
        <f t="shared" si="188"/>
        <v>1048947798.874103</v>
      </c>
      <c r="GU147">
        <f t="shared" si="188"/>
        <v>2759191748.0015507</v>
      </c>
      <c r="GV147">
        <f t="shared" si="188"/>
        <v>8450372508.4835844</v>
      </c>
      <c r="GW147">
        <f t="shared" si="188"/>
        <v>944824994.4469018</v>
      </c>
      <c r="GX147">
        <f t="shared" si="188"/>
        <v>905030590.20447326</v>
      </c>
      <c r="GY147">
        <f t="shared" si="188"/>
        <v>329495859.51809937</v>
      </c>
      <c r="GZ147">
        <f t="shared" si="188"/>
        <v>922322829.07202029</v>
      </c>
      <c r="HA147">
        <f t="shared" si="188"/>
        <v>104229480.33377305</v>
      </c>
      <c r="HB147">
        <f t="shared" si="188"/>
        <v>511523454.39278793</v>
      </c>
      <c r="HC147">
        <f t="shared" si="188"/>
        <v>3467840180.1176395</v>
      </c>
      <c r="HE147">
        <f t="shared" si="188"/>
        <v>21104062870.968792</v>
      </c>
      <c r="HF147">
        <f t="shared" si="188"/>
        <v>12300800903.728132</v>
      </c>
      <c r="HG147">
        <f t="shared" si="188"/>
        <v>4326005422.472188</v>
      </c>
      <c r="HH147">
        <f t="shared" si="188"/>
        <v>1011474953.006848</v>
      </c>
      <c r="HI147">
        <f t="shared" si="188"/>
        <v>8964813549.2693348</v>
      </c>
      <c r="HJ147">
        <f t="shared" si="188"/>
        <v>248471787.01421171</v>
      </c>
      <c r="HK147">
        <f t="shared" si="188"/>
        <v>1048947798.874103</v>
      </c>
      <c r="HL147">
        <f t="shared" si="188"/>
        <v>2759191748.0015507</v>
      </c>
      <c r="HM147">
        <f t="shared" si="188"/>
        <v>8450372508.4835844</v>
      </c>
      <c r="HN147">
        <f t="shared" si="188"/>
        <v>944824994.4469018</v>
      </c>
      <c r="HO147">
        <f t="shared" si="188"/>
        <v>905030590.20447326</v>
      </c>
      <c r="HP147">
        <f t="shared" si="188"/>
        <v>329495859.51809937</v>
      </c>
      <c r="HQ147">
        <f t="shared" si="188"/>
        <v>922322829.07202029</v>
      </c>
      <c r="HR147">
        <f t="shared" si="188"/>
        <v>104229480.33377305</v>
      </c>
      <c r="HS147">
        <f t="shared" si="188"/>
        <v>511523454.39278793</v>
      </c>
      <c r="HT147">
        <f t="shared" si="188"/>
        <v>3467840180.1176395</v>
      </c>
      <c r="HV147">
        <f t="shared" si="188"/>
        <v>21104062870.968792</v>
      </c>
      <c r="HW147">
        <f t="shared" si="188"/>
        <v>12300800903.728132</v>
      </c>
      <c r="HX147">
        <f t="shared" si="188"/>
        <v>4326005422.472188</v>
      </c>
      <c r="HY147">
        <f t="shared" si="188"/>
        <v>1011474953.006848</v>
      </c>
      <c r="HZ147">
        <f t="shared" si="188"/>
        <v>8964813549.2693348</v>
      </c>
      <c r="IA147">
        <f t="shared" si="188"/>
        <v>248471787.01421171</v>
      </c>
      <c r="IB147">
        <f t="shared" si="188"/>
        <v>1048947798.874103</v>
      </c>
      <c r="IC147">
        <f t="shared" si="188"/>
        <v>2759191748.0015507</v>
      </c>
      <c r="ID147">
        <f t="shared" si="188"/>
        <v>8450372508.4835844</v>
      </c>
      <c r="IE147">
        <f t="shared" si="188"/>
        <v>944824994.4469018</v>
      </c>
      <c r="IF147">
        <f t="shared" si="188"/>
        <v>905030590.20447326</v>
      </c>
      <c r="IG147">
        <f t="shared" si="188"/>
        <v>329495859.51809937</v>
      </c>
      <c r="IH147">
        <f t="shared" si="188"/>
        <v>922322829.07202029</v>
      </c>
      <c r="II147">
        <f t="shared" si="188"/>
        <v>104229480.33377305</v>
      </c>
      <c r="IJ147">
        <f t="shared" si="188"/>
        <v>511523454.39278793</v>
      </c>
      <c r="IK147">
        <f t="shared" si="188"/>
        <v>3467840180.1176395</v>
      </c>
      <c r="IM147">
        <f t="shared" si="188"/>
        <v>21104062870.968792</v>
      </c>
      <c r="IN147">
        <f t="shared" si="188"/>
        <v>12300800903.728132</v>
      </c>
      <c r="IO147">
        <f t="shared" si="188"/>
        <v>4326005422.472188</v>
      </c>
      <c r="IP147">
        <f t="shared" si="188"/>
        <v>1011474953.006848</v>
      </c>
      <c r="IQ147">
        <f t="shared" si="188"/>
        <v>8964813549.2693348</v>
      </c>
      <c r="IR147">
        <f t="shared" si="188"/>
        <v>248471787.01421171</v>
      </c>
      <c r="IS147">
        <f t="shared" si="188"/>
        <v>1048947798.874103</v>
      </c>
      <c r="IT147">
        <f t="shared" si="188"/>
        <v>2759191748.0015507</v>
      </c>
      <c r="IU147">
        <f t="shared" si="188"/>
        <v>8450372508.4835844</v>
      </c>
      <c r="IV147">
        <f t="shared" si="188"/>
        <v>944824994.4469018</v>
      </c>
      <c r="IW147">
        <f t="shared" si="188"/>
        <v>905030590.20447326</v>
      </c>
      <c r="IX147">
        <f t="shared" si="188"/>
        <v>329495859.51809937</v>
      </c>
      <c r="IY147">
        <f t="shared" si="188"/>
        <v>922322829.07202029</v>
      </c>
      <c r="IZ147">
        <f t="shared" si="188"/>
        <v>104229480.33377305</v>
      </c>
      <c r="JA147">
        <f t="shared" ref="JA147" si="189">JA76+JA8</f>
        <v>511523454.39278793</v>
      </c>
      <c r="JB147">
        <f t="shared" si="164"/>
        <v>3467840180.1176395</v>
      </c>
    </row>
    <row r="148" spans="4:262" x14ac:dyDescent="0.25">
      <c r="D148">
        <v>2026</v>
      </c>
      <c r="E148">
        <f t="shared" ref="E148:BP148" si="190">E77+E9</f>
        <v>16593139474.258369</v>
      </c>
      <c r="F148">
        <f t="shared" si="190"/>
        <v>9140376597.2080097</v>
      </c>
      <c r="G148">
        <f t="shared" si="190"/>
        <v>3133192268.5592422</v>
      </c>
      <c r="H148">
        <f t="shared" si="190"/>
        <v>783231237.65760052</v>
      </c>
      <c r="I148">
        <f t="shared" si="190"/>
        <v>6940765844.5322523</v>
      </c>
      <c r="J148">
        <f t="shared" si="190"/>
        <v>184507297.98203433</v>
      </c>
      <c r="K148">
        <f t="shared" si="190"/>
        <v>802004522.14832067</v>
      </c>
      <c r="L148">
        <f t="shared" si="190"/>
        <v>1797067477.9874492</v>
      </c>
      <c r="M148">
        <f t="shared" si="190"/>
        <v>8817972654.3316727</v>
      </c>
      <c r="N148">
        <f t="shared" si="190"/>
        <v>739339740.10433507</v>
      </c>
      <c r="O148">
        <f t="shared" si="190"/>
        <v>695456631.18894637</v>
      </c>
      <c r="P148">
        <f t="shared" si="190"/>
        <v>239380582.59246072</v>
      </c>
      <c r="Q148">
        <f t="shared" si="190"/>
        <v>705993636.88191426</v>
      </c>
      <c r="R148">
        <f t="shared" si="190"/>
        <v>61092730.605952457</v>
      </c>
      <c r="S148">
        <f t="shared" si="190"/>
        <v>313024941.47793221</v>
      </c>
      <c r="T148">
        <f t="shared" si="190"/>
        <v>2535201401.3756585</v>
      </c>
      <c r="V148">
        <f t="shared" si="190"/>
        <v>16593139474.258369</v>
      </c>
      <c r="W148">
        <f t="shared" si="190"/>
        <v>9140376597.2080097</v>
      </c>
      <c r="X148">
        <f t="shared" si="190"/>
        <v>3133192268.5592422</v>
      </c>
      <c r="Y148">
        <f t="shared" si="190"/>
        <v>783231237.65760052</v>
      </c>
      <c r="Z148">
        <f t="shared" si="190"/>
        <v>6940765844.5322523</v>
      </c>
      <c r="AA148">
        <f t="shared" si="190"/>
        <v>184507297.98203433</v>
      </c>
      <c r="AB148">
        <f t="shared" si="190"/>
        <v>802004522.14832067</v>
      </c>
      <c r="AC148">
        <f t="shared" si="190"/>
        <v>1797067477.9874492</v>
      </c>
      <c r="AD148">
        <f t="shared" si="190"/>
        <v>8817972654.3316727</v>
      </c>
      <c r="AE148">
        <f t="shared" si="190"/>
        <v>739339740.10433507</v>
      </c>
      <c r="AF148">
        <f t="shared" si="190"/>
        <v>695456631.18894637</v>
      </c>
      <c r="AG148">
        <f t="shared" si="190"/>
        <v>239380582.59246072</v>
      </c>
      <c r="AH148">
        <f t="shared" si="190"/>
        <v>705993636.88191426</v>
      </c>
      <c r="AI148">
        <f t="shared" si="190"/>
        <v>61092730.605952457</v>
      </c>
      <c r="AJ148">
        <f t="shared" si="190"/>
        <v>313024941.47793221</v>
      </c>
      <c r="AK148">
        <f t="shared" si="190"/>
        <v>2535201401.3756585</v>
      </c>
      <c r="AM148">
        <f t="shared" si="190"/>
        <v>16593139474.258369</v>
      </c>
      <c r="AN148">
        <f t="shared" si="190"/>
        <v>9140376597.2080097</v>
      </c>
      <c r="AO148">
        <f t="shared" si="190"/>
        <v>3133192268.5592422</v>
      </c>
      <c r="AP148">
        <f t="shared" si="190"/>
        <v>783231237.65760052</v>
      </c>
      <c r="AQ148">
        <f t="shared" si="190"/>
        <v>6940765844.5322523</v>
      </c>
      <c r="AR148">
        <f t="shared" si="190"/>
        <v>184507297.98203433</v>
      </c>
      <c r="AS148">
        <f t="shared" si="190"/>
        <v>802004522.14832067</v>
      </c>
      <c r="AT148">
        <f t="shared" si="190"/>
        <v>1797067477.9874492</v>
      </c>
      <c r="AU148">
        <f t="shared" si="190"/>
        <v>8817972654.3316727</v>
      </c>
      <c r="AV148">
        <f t="shared" si="190"/>
        <v>739339740.10433507</v>
      </c>
      <c r="AW148">
        <f t="shared" si="190"/>
        <v>695456631.18894637</v>
      </c>
      <c r="AX148">
        <f t="shared" si="190"/>
        <v>239380582.59246072</v>
      </c>
      <c r="AY148">
        <f t="shared" si="190"/>
        <v>705993636.88191426</v>
      </c>
      <c r="AZ148">
        <f t="shared" si="190"/>
        <v>61092730.605952457</v>
      </c>
      <c r="BA148">
        <f t="shared" si="190"/>
        <v>313024941.47793221</v>
      </c>
      <c r="BB148">
        <f t="shared" si="190"/>
        <v>2535201401.3756585</v>
      </c>
      <c r="BD148">
        <f t="shared" si="190"/>
        <v>16593139474.258369</v>
      </c>
      <c r="BE148">
        <f t="shared" si="190"/>
        <v>9140376597.2080097</v>
      </c>
      <c r="BF148">
        <f t="shared" si="190"/>
        <v>3133192268.5592422</v>
      </c>
      <c r="BG148">
        <f t="shared" si="190"/>
        <v>783231237.65760052</v>
      </c>
      <c r="BH148">
        <f t="shared" si="190"/>
        <v>6940765844.5322523</v>
      </c>
      <c r="BI148">
        <f t="shared" si="190"/>
        <v>184507297.98203433</v>
      </c>
      <c r="BJ148">
        <f t="shared" si="190"/>
        <v>802004522.14832067</v>
      </c>
      <c r="BK148">
        <f t="shared" si="190"/>
        <v>1797067477.9874492</v>
      </c>
      <c r="BL148">
        <f t="shared" si="190"/>
        <v>8817972654.3316727</v>
      </c>
      <c r="BM148">
        <f t="shared" si="190"/>
        <v>739339740.10433507</v>
      </c>
      <c r="BN148">
        <f t="shared" si="190"/>
        <v>695456631.18894637</v>
      </c>
      <c r="BO148">
        <f t="shared" si="190"/>
        <v>239380582.59246072</v>
      </c>
      <c r="BP148">
        <f t="shared" si="190"/>
        <v>705993636.88191426</v>
      </c>
      <c r="BQ148">
        <f t="shared" ref="BQ148:EB148" si="191">BQ77+BQ9</f>
        <v>61092730.605952457</v>
      </c>
      <c r="BR148">
        <f t="shared" si="191"/>
        <v>313024941.47793221</v>
      </c>
      <c r="BS148">
        <f t="shared" si="191"/>
        <v>2535201401.3756585</v>
      </c>
      <c r="BU148">
        <f t="shared" si="191"/>
        <v>16593139474.258369</v>
      </c>
      <c r="BV148">
        <f t="shared" si="191"/>
        <v>9140376597.2080097</v>
      </c>
      <c r="BW148">
        <f t="shared" si="191"/>
        <v>3133192268.5592422</v>
      </c>
      <c r="BX148">
        <f t="shared" si="191"/>
        <v>783231237.65760052</v>
      </c>
      <c r="BY148">
        <f t="shared" si="191"/>
        <v>6940765844.5322523</v>
      </c>
      <c r="BZ148">
        <f t="shared" si="191"/>
        <v>184507297.98203433</v>
      </c>
      <c r="CA148">
        <f t="shared" si="191"/>
        <v>802004522.14832067</v>
      </c>
      <c r="CB148">
        <f t="shared" si="191"/>
        <v>1797067477.9874492</v>
      </c>
      <c r="CC148">
        <f t="shared" si="191"/>
        <v>8817972654.3316727</v>
      </c>
      <c r="CD148">
        <f t="shared" si="191"/>
        <v>739339740.10433507</v>
      </c>
      <c r="CE148">
        <f t="shared" si="191"/>
        <v>695456631.18894637</v>
      </c>
      <c r="CF148">
        <f t="shared" si="191"/>
        <v>239380582.59246072</v>
      </c>
      <c r="CG148">
        <f t="shared" si="191"/>
        <v>705993636.88191426</v>
      </c>
      <c r="CH148">
        <f t="shared" si="191"/>
        <v>61092730.605952457</v>
      </c>
      <c r="CI148">
        <f t="shared" si="191"/>
        <v>313024941.47793221</v>
      </c>
      <c r="CJ148">
        <f t="shared" si="191"/>
        <v>2535201401.3756585</v>
      </c>
      <c r="CM148">
        <f t="shared" si="191"/>
        <v>13284.533333333333</v>
      </c>
      <c r="CN148">
        <f t="shared" si="191"/>
        <v>17853579935.391438</v>
      </c>
      <c r="CO148">
        <f t="shared" si="191"/>
        <v>10423410176.765329</v>
      </c>
      <c r="CP148">
        <f t="shared" si="191"/>
        <v>3569090332.1392431</v>
      </c>
      <c r="CQ148">
        <f t="shared" si="191"/>
        <v>836419611.32294559</v>
      </c>
      <c r="CR148">
        <f t="shared" si="191"/>
        <v>7511709261.9186811</v>
      </c>
      <c r="CS148">
        <f t="shared" si="191"/>
        <v>209226659.67088717</v>
      </c>
      <c r="CT148">
        <f t="shared" si="191"/>
        <v>891831112.96427214</v>
      </c>
      <c r="CU148">
        <f t="shared" si="191"/>
        <v>2108358978.8872952</v>
      </c>
      <c r="CV148">
        <f t="shared" si="191"/>
        <v>6920814955.9124651</v>
      </c>
      <c r="CW148">
        <f t="shared" si="191"/>
        <v>830430838.89233851</v>
      </c>
      <c r="CX148">
        <f t="shared" si="191"/>
        <v>814180506.24227107</v>
      </c>
      <c r="CY148">
        <f t="shared" si="191"/>
        <v>276164936.56709635</v>
      </c>
      <c r="CZ148">
        <f t="shared" si="191"/>
        <v>826096152.48006749</v>
      </c>
      <c r="DA148">
        <f t="shared" si="191"/>
        <v>49016629.876072317</v>
      </c>
      <c r="DB148">
        <f t="shared" si="191"/>
        <v>370358127.73551333</v>
      </c>
      <c r="DC148">
        <f t="shared" si="191"/>
        <v>2930283675.6411185</v>
      </c>
      <c r="DE148">
        <f t="shared" si="191"/>
        <v>17853579935.391438</v>
      </c>
      <c r="DF148">
        <f t="shared" si="191"/>
        <v>10423410176.765329</v>
      </c>
      <c r="DG148">
        <f t="shared" si="191"/>
        <v>3569090332.1392431</v>
      </c>
      <c r="DH148">
        <f t="shared" si="191"/>
        <v>836419611.32294559</v>
      </c>
      <c r="DI148">
        <f t="shared" si="191"/>
        <v>7511709261.9186811</v>
      </c>
      <c r="DJ148">
        <f t="shared" si="191"/>
        <v>209226659.67088717</v>
      </c>
      <c r="DK148">
        <f t="shared" si="191"/>
        <v>891831112.96427214</v>
      </c>
      <c r="DL148">
        <f t="shared" si="191"/>
        <v>2108358978.8872952</v>
      </c>
      <c r="DM148">
        <f t="shared" si="191"/>
        <v>6920814955.9124651</v>
      </c>
      <c r="DN148">
        <f t="shared" si="191"/>
        <v>830430838.89233851</v>
      </c>
      <c r="DO148">
        <f t="shared" si="191"/>
        <v>814180506.24227107</v>
      </c>
      <c r="DP148">
        <f t="shared" si="191"/>
        <v>276164936.56709635</v>
      </c>
      <c r="DQ148">
        <f t="shared" si="191"/>
        <v>826096152.48006749</v>
      </c>
      <c r="DR148">
        <f t="shared" si="191"/>
        <v>49016629.876072317</v>
      </c>
      <c r="DS148">
        <f t="shared" si="191"/>
        <v>370358127.73551333</v>
      </c>
      <c r="DT148">
        <f t="shared" si="191"/>
        <v>2930283675.6411185</v>
      </c>
      <c r="DV148">
        <f t="shared" si="191"/>
        <v>17853579935.391438</v>
      </c>
      <c r="DW148">
        <f t="shared" si="191"/>
        <v>10423410176.765329</v>
      </c>
      <c r="DX148">
        <f t="shared" si="191"/>
        <v>3569090332.1392431</v>
      </c>
      <c r="DY148">
        <f t="shared" si="191"/>
        <v>836419611.32294559</v>
      </c>
      <c r="DZ148">
        <f t="shared" si="191"/>
        <v>7511709261.9186811</v>
      </c>
      <c r="EA148">
        <f t="shared" si="191"/>
        <v>209226659.67088717</v>
      </c>
      <c r="EB148">
        <f t="shared" si="191"/>
        <v>891831112.96427214</v>
      </c>
      <c r="EC148">
        <f t="shared" ref="EC148:GN148" si="192">EC77+EC9</f>
        <v>2108358978.8872952</v>
      </c>
      <c r="ED148">
        <f t="shared" si="192"/>
        <v>6920814955.9124651</v>
      </c>
      <c r="EE148">
        <f t="shared" si="192"/>
        <v>830430838.89233851</v>
      </c>
      <c r="EF148">
        <f t="shared" si="192"/>
        <v>814180506.24227107</v>
      </c>
      <c r="EG148">
        <f t="shared" si="192"/>
        <v>276164936.56709635</v>
      </c>
      <c r="EH148">
        <f t="shared" si="192"/>
        <v>826096152.48006749</v>
      </c>
      <c r="EI148">
        <f t="shared" si="192"/>
        <v>49016629.876072317</v>
      </c>
      <c r="EJ148">
        <f t="shared" si="192"/>
        <v>370358127.73551333</v>
      </c>
      <c r="EK148">
        <f t="shared" si="192"/>
        <v>2930283675.6411185</v>
      </c>
      <c r="EM148">
        <f t="shared" si="192"/>
        <v>17853579935.391438</v>
      </c>
      <c r="EN148">
        <f t="shared" si="192"/>
        <v>10423410176.765329</v>
      </c>
      <c r="EO148">
        <f t="shared" si="192"/>
        <v>3569090332.1392431</v>
      </c>
      <c r="EP148">
        <f t="shared" si="192"/>
        <v>836419611.32294559</v>
      </c>
      <c r="EQ148">
        <f t="shared" si="192"/>
        <v>7511709261.9186811</v>
      </c>
      <c r="ER148">
        <f t="shared" si="192"/>
        <v>209226659.67088717</v>
      </c>
      <c r="ES148">
        <f t="shared" si="192"/>
        <v>891831112.96427214</v>
      </c>
      <c r="ET148">
        <f t="shared" si="192"/>
        <v>2108358978.8872952</v>
      </c>
      <c r="EU148">
        <f t="shared" si="192"/>
        <v>6920814955.9124651</v>
      </c>
      <c r="EV148">
        <f t="shared" si="192"/>
        <v>830430838.89233851</v>
      </c>
      <c r="EW148">
        <f t="shared" si="192"/>
        <v>814180506.24227107</v>
      </c>
      <c r="EX148">
        <f t="shared" si="192"/>
        <v>276164936.56709635</v>
      </c>
      <c r="EY148">
        <f t="shared" si="192"/>
        <v>826096152.48006749</v>
      </c>
      <c r="EZ148">
        <f t="shared" si="192"/>
        <v>49016629.876072317</v>
      </c>
      <c r="FA148">
        <f t="shared" si="192"/>
        <v>370358127.73551333</v>
      </c>
      <c r="FB148">
        <f t="shared" si="192"/>
        <v>2930283675.6411185</v>
      </c>
      <c r="FD148">
        <f t="shared" si="192"/>
        <v>17853579935.391438</v>
      </c>
      <c r="FE148">
        <f t="shared" si="192"/>
        <v>10423410176.765329</v>
      </c>
      <c r="FF148">
        <f t="shared" si="192"/>
        <v>3569090332.1392431</v>
      </c>
      <c r="FG148">
        <f t="shared" si="192"/>
        <v>836419611.32294559</v>
      </c>
      <c r="FH148">
        <f t="shared" si="192"/>
        <v>7511709261.9186811</v>
      </c>
      <c r="FI148">
        <f t="shared" si="192"/>
        <v>209226659.67088717</v>
      </c>
      <c r="FJ148">
        <f t="shared" si="192"/>
        <v>891831112.96427214</v>
      </c>
      <c r="FK148">
        <f t="shared" si="192"/>
        <v>2108358978.8872952</v>
      </c>
      <c r="FL148">
        <f t="shared" si="192"/>
        <v>6920814955.9124651</v>
      </c>
      <c r="FM148">
        <f t="shared" si="192"/>
        <v>830430838.89233851</v>
      </c>
      <c r="FN148">
        <f t="shared" si="192"/>
        <v>814180506.24227107</v>
      </c>
      <c r="FO148">
        <f t="shared" si="192"/>
        <v>276164936.56709635</v>
      </c>
      <c r="FP148">
        <f t="shared" si="192"/>
        <v>826096152.48006749</v>
      </c>
      <c r="FQ148">
        <f t="shared" si="192"/>
        <v>49016629.876072317</v>
      </c>
      <c r="FR148">
        <f t="shared" si="192"/>
        <v>370358127.73551333</v>
      </c>
      <c r="FS148">
        <f t="shared" si="192"/>
        <v>2930283675.6411185</v>
      </c>
      <c r="FV148">
        <f t="shared" si="192"/>
        <v>13284.533333333333</v>
      </c>
      <c r="FW148">
        <f t="shared" si="192"/>
        <v>22906070635.873787</v>
      </c>
      <c r="FX148">
        <f t="shared" si="192"/>
        <v>13270320712.171701</v>
      </c>
      <c r="FY148">
        <f t="shared" si="192"/>
        <v>4698209826.2327976</v>
      </c>
      <c r="FZ148">
        <f t="shared" si="192"/>
        <v>1253954171.9878154</v>
      </c>
      <c r="GA148">
        <f t="shared" si="192"/>
        <v>10237456023.447048</v>
      </c>
      <c r="GB148">
        <f t="shared" si="192"/>
        <v>266093698.90508297</v>
      </c>
      <c r="GC148">
        <f t="shared" si="192"/>
        <v>1130022200.7023847</v>
      </c>
      <c r="GD148">
        <f t="shared" si="192"/>
        <v>4129195510.7732244</v>
      </c>
      <c r="GE148">
        <f t="shared" si="192"/>
        <v>10090867225.445988</v>
      </c>
      <c r="GF148">
        <f t="shared" si="192"/>
        <v>1217529705.9983523</v>
      </c>
      <c r="GG148">
        <f t="shared" si="192"/>
        <v>1472432481.0214767</v>
      </c>
      <c r="GH148">
        <f t="shared" si="192"/>
        <v>372781350.47517043</v>
      </c>
      <c r="GI148">
        <f t="shared" si="192"/>
        <v>1099369701.3100541</v>
      </c>
      <c r="GJ148">
        <f t="shared" si="192"/>
        <v>265991182.54747236</v>
      </c>
      <c r="GK148">
        <f t="shared" si="192"/>
        <v>757717097.43944228</v>
      </c>
      <c r="GL148">
        <f t="shared" si="192"/>
        <v>3996956627.8761697</v>
      </c>
      <c r="GN148">
        <f t="shared" si="192"/>
        <v>22906070635.873787</v>
      </c>
      <c r="GO148">
        <f t="shared" ref="GO148:IZ148" si="193">GO77+GO9</f>
        <v>13270320712.171701</v>
      </c>
      <c r="GP148">
        <f t="shared" si="193"/>
        <v>4698209826.2327976</v>
      </c>
      <c r="GQ148">
        <f t="shared" si="193"/>
        <v>1253954171.9878154</v>
      </c>
      <c r="GR148">
        <f t="shared" si="193"/>
        <v>10237456023.447048</v>
      </c>
      <c r="GS148">
        <f t="shared" si="193"/>
        <v>266093698.90508297</v>
      </c>
      <c r="GT148">
        <f t="shared" si="193"/>
        <v>1130022200.7023847</v>
      </c>
      <c r="GU148">
        <f t="shared" si="193"/>
        <v>4129195510.7732244</v>
      </c>
      <c r="GV148">
        <f t="shared" si="193"/>
        <v>10090867225.445988</v>
      </c>
      <c r="GW148">
        <f t="shared" si="193"/>
        <v>1217529705.9983523</v>
      </c>
      <c r="GX148">
        <f t="shared" si="193"/>
        <v>1472432481.0214767</v>
      </c>
      <c r="GY148">
        <f t="shared" si="193"/>
        <v>372781350.47517043</v>
      </c>
      <c r="GZ148">
        <f t="shared" si="193"/>
        <v>1099369701.3100541</v>
      </c>
      <c r="HA148">
        <f t="shared" si="193"/>
        <v>265991182.54747236</v>
      </c>
      <c r="HB148">
        <f t="shared" si="193"/>
        <v>757717097.43944228</v>
      </c>
      <c r="HC148">
        <f t="shared" si="193"/>
        <v>3996956627.8761697</v>
      </c>
      <c r="HE148">
        <f t="shared" si="193"/>
        <v>22906070635.873787</v>
      </c>
      <c r="HF148">
        <f t="shared" si="193"/>
        <v>13270320712.171701</v>
      </c>
      <c r="HG148">
        <f t="shared" si="193"/>
        <v>4698209826.2327976</v>
      </c>
      <c r="HH148">
        <f t="shared" si="193"/>
        <v>1253954171.9878154</v>
      </c>
      <c r="HI148">
        <f t="shared" si="193"/>
        <v>10237456023.447048</v>
      </c>
      <c r="HJ148">
        <f t="shared" si="193"/>
        <v>266093698.90508297</v>
      </c>
      <c r="HK148">
        <f t="shared" si="193"/>
        <v>1130022200.7023847</v>
      </c>
      <c r="HL148">
        <f t="shared" si="193"/>
        <v>4129195510.7732244</v>
      </c>
      <c r="HM148">
        <f t="shared" si="193"/>
        <v>10090867225.445988</v>
      </c>
      <c r="HN148">
        <f t="shared" si="193"/>
        <v>1217529705.9983523</v>
      </c>
      <c r="HO148">
        <f t="shared" si="193"/>
        <v>1472432481.0214767</v>
      </c>
      <c r="HP148">
        <f t="shared" si="193"/>
        <v>372781350.47517043</v>
      </c>
      <c r="HQ148">
        <f t="shared" si="193"/>
        <v>1099369701.3100541</v>
      </c>
      <c r="HR148">
        <f t="shared" si="193"/>
        <v>265991182.54747236</v>
      </c>
      <c r="HS148">
        <f t="shared" si="193"/>
        <v>757717097.43944228</v>
      </c>
      <c r="HT148">
        <f t="shared" si="193"/>
        <v>3996956627.8761697</v>
      </c>
      <c r="HV148">
        <f t="shared" si="193"/>
        <v>22906070635.873787</v>
      </c>
      <c r="HW148">
        <f t="shared" si="193"/>
        <v>13270320712.171701</v>
      </c>
      <c r="HX148">
        <f t="shared" si="193"/>
        <v>4698209826.2327976</v>
      </c>
      <c r="HY148">
        <f t="shared" si="193"/>
        <v>1253954171.9878154</v>
      </c>
      <c r="HZ148">
        <f t="shared" si="193"/>
        <v>10237456023.447048</v>
      </c>
      <c r="IA148">
        <f t="shared" si="193"/>
        <v>266093698.90508297</v>
      </c>
      <c r="IB148">
        <f t="shared" si="193"/>
        <v>1130022200.7023847</v>
      </c>
      <c r="IC148">
        <f t="shared" si="193"/>
        <v>4129195510.7732244</v>
      </c>
      <c r="ID148">
        <f t="shared" si="193"/>
        <v>10090867225.445988</v>
      </c>
      <c r="IE148">
        <f t="shared" si="193"/>
        <v>1217529705.9983523</v>
      </c>
      <c r="IF148">
        <f t="shared" si="193"/>
        <v>1472432481.0214767</v>
      </c>
      <c r="IG148">
        <f t="shared" si="193"/>
        <v>372781350.47517043</v>
      </c>
      <c r="IH148">
        <f t="shared" si="193"/>
        <v>1099369701.3100541</v>
      </c>
      <c r="II148">
        <f t="shared" si="193"/>
        <v>265991182.54747236</v>
      </c>
      <c r="IJ148">
        <f t="shared" si="193"/>
        <v>757717097.43944228</v>
      </c>
      <c r="IK148">
        <f t="shared" si="193"/>
        <v>3996956627.8761697</v>
      </c>
      <c r="IM148">
        <f t="shared" si="193"/>
        <v>22906070635.873787</v>
      </c>
      <c r="IN148">
        <f t="shared" si="193"/>
        <v>13270320712.171701</v>
      </c>
      <c r="IO148">
        <f t="shared" si="193"/>
        <v>4698209826.2327976</v>
      </c>
      <c r="IP148">
        <f t="shared" si="193"/>
        <v>1253954171.9878154</v>
      </c>
      <c r="IQ148">
        <f t="shared" si="193"/>
        <v>10237456023.447048</v>
      </c>
      <c r="IR148">
        <f t="shared" si="193"/>
        <v>266093698.90508297</v>
      </c>
      <c r="IS148">
        <f t="shared" si="193"/>
        <v>1130022200.7023847</v>
      </c>
      <c r="IT148">
        <f t="shared" si="193"/>
        <v>4129195510.7732244</v>
      </c>
      <c r="IU148">
        <f t="shared" si="193"/>
        <v>10090867225.445988</v>
      </c>
      <c r="IV148">
        <f t="shared" si="193"/>
        <v>1217529705.9983523</v>
      </c>
      <c r="IW148">
        <f t="shared" si="193"/>
        <v>1472432481.0214767</v>
      </c>
      <c r="IX148">
        <f t="shared" si="193"/>
        <v>372781350.47517043</v>
      </c>
      <c r="IY148">
        <f t="shared" si="193"/>
        <v>1099369701.3100541</v>
      </c>
      <c r="IZ148">
        <f t="shared" si="193"/>
        <v>265991182.54747236</v>
      </c>
      <c r="JA148">
        <f t="shared" ref="JA148" si="194">JA77+JA9</f>
        <v>757717097.43944228</v>
      </c>
      <c r="JB148">
        <f t="shared" si="164"/>
        <v>3996956627.8761697</v>
      </c>
    </row>
    <row r="149" spans="4:262" x14ac:dyDescent="0.25">
      <c r="D149">
        <v>2027</v>
      </c>
      <c r="E149">
        <f t="shared" ref="E149:BP149" si="195">E78+E10</f>
        <v>18122517765.074707</v>
      </c>
      <c r="F149">
        <f t="shared" si="195"/>
        <v>9799963224.3903465</v>
      </c>
      <c r="G149">
        <f t="shared" si="195"/>
        <v>3320522181.0801377</v>
      </c>
      <c r="H149">
        <f t="shared" si="195"/>
        <v>876616513.42163169</v>
      </c>
      <c r="I149">
        <f t="shared" si="195"/>
        <v>7876258410.9325027</v>
      </c>
      <c r="J149">
        <f t="shared" si="195"/>
        <v>198686232.31765619</v>
      </c>
      <c r="K149">
        <f t="shared" si="195"/>
        <v>858672873.88689828</v>
      </c>
      <c r="L149">
        <f t="shared" si="195"/>
        <v>1993340547.8362138</v>
      </c>
      <c r="M149">
        <f t="shared" si="195"/>
        <v>10507667340.680191</v>
      </c>
      <c r="N149">
        <f t="shared" si="195"/>
        <v>885127059.3947494</v>
      </c>
      <c r="O149">
        <f t="shared" si="195"/>
        <v>859880823.10528922</v>
      </c>
      <c r="P149">
        <f t="shared" si="195"/>
        <v>261077916.36589468</v>
      </c>
      <c r="Q149">
        <f t="shared" si="195"/>
        <v>813614248.0443821</v>
      </c>
      <c r="R149">
        <f t="shared" si="195"/>
        <v>94287044.77627033</v>
      </c>
      <c r="S149">
        <f t="shared" si="195"/>
        <v>352646251.35643899</v>
      </c>
      <c r="T149">
        <f t="shared" si="195"/>
        <v>2789907275.7482023</v>
      </c>
      <c r="V149">
        <f t="shared" si="195"/>
        <v>18122517765.074707</v>
      </c>
      <c r="W149">
        <f t="shared" si="195"/>
        <v>9799963224.3903465</v>
      </c>
      <c r="X149">
        <f t="shared" si="195"/>
        <v>3320522181.0801377</v>
      </c>
      <c r="Y149">
        <f t="shared" si="195"/>
        <v>876616513.42163169</v>
      </c>
      <c r="Z149">
        <f t="shared" si="195"/>
        <v>7876258410.9325027</v>
      </c>
      <c r="AA149">
        <f t="shared" si="195"/>
        <v>198686232.31765619</v>
      </c>
      <c r="AB149">
        <f t="shared" si="195"/>
        <v>858672873.88689828</v>
      </c>
      <c r="AC149">
        <f t="shared" si="195"/>
        <v>1993340547.8362138</v>
      </c>
      <c r="AD149">
        <f t="shared" si="195"/>
        <v>10507667340.680191</v>
      </c>
      <c r="AE149">
        <f t="shared" si="195"/>
        <v>885127059.3947494</v>
      </c>
      <c r="AF149">
        <f t="shared" si="195"/>
        <v>859880823.10528922</v>
      </c>
      <c r="AG149">
        <f t="shared" si="195"/>
        <v>261077916.36589468</v>
      </c>
      <c r="AH149">
        <f t="shared" si="195"/>
        <v>813614248.0443821</v>
      </c>
      <c r="AI149">
        <f t="shared" si="195"/>
        <v>94287044.77627033</v>
      </c>
      <c r="AJ149">
        <f t="shared" si="195"/>
        <v>352646251.35643899</v>
      </c>
      <c r="AK149">
        <f t="shared" si="195"/>
        <v>2789907275.7482023</v>
      </c>
      <c r="AM149">
        <f t="shared" si="195"/>
        <v>18122517765.074707</v>
      </c>
      <c r="AN149">
        <f t="shared" si="195"/>
        <v>9799963224.3903465</v>
      </c>
      <c r="AO149">
        <f t="shared" si="195"/>
        <v>3320522181.0801377</v>
      </c>
      <c r="AP149">
        <f t="shared" si="195"/>
        <v>876616513.42163169</v>
      </c>
      <c r="AQ149">
        <f t="shared" si="195"/>
        <v>7876258410.9325027</v>
      </c>
      <c r="AR149">
        <f t="shared" si="195"/>
        <v>198686232.31765619</v>
      </c>
      <c r="AS149">
        <f t="shared" si="195"/>
        <v>858672873.88689828</v>
      </c>
      <c r="AT149">
        <f t="shared" si="195"/>
        <v>1993340547.8362138</v>
      </c>
      <c r="AU149">
        <f t="shared" si="195"/>
        <v>10507667340.680191</v>
      </c>
      <c r="AV149">
        <f t="shared" si="195"/>
        <v>885127059.3947494</v>
      </c>
      <c r="AW149">
        <f t="shared" si="195"/>
        <v>859880823.10528922</v>
      </c>
      <c r="AX149">
        <f t="shared" si="195"/>
        <v>261077916.36589468</v>
      </c>
      <c r="AY149">
        <f t="shared" si="195"/>
        <v>813614248.0443821</v>
      </c>
      <c r="AZ149">
        <f t="shared" si="195"/>
        <v>94287044.77627033</v>
      </c>
      <c r="BA149">
        <f t="shared" si="195"/>
        <v>352646251.35643899</v>
      </c>
      <c r="BB149">
        <f t="shared" si="195"/>
        <v>2789907275.7482023</v>
      </c>
      <c r="BD149">
        <f t="shared" si="195"/>
        <v>18122517765.074707</v>
      </c>
      <c r="BE149">
        <f t="shared" si="195"/>
        <v>9799963224.3903465</v>
      </c>
      <c r="BF149">
        <f t="shared" si="195"/>
        <v>3320522181.0801377</v>
      </c>
      <c r="BG149">
        <f t="shared" si="195"/>
        <v>876616513.42163169</v>
      </c>
      <c r="BH149">
        <f t="shared" si="195"/>
        <v>7876258410.9325027</v>
      </c>
      <c r="BI149">
        <f t="shared" si="195"/>
        <v>198686232.31765619</v>
      </c>
      <c r="BJ149">
        <f t="shared" si="195"/>
        <v>858672873.88689828</v>
      </c>
      <c r="BK149">
        <f t="shared" si="195"/>
        <v>1993340547.8362138</v>
      </c>
      <c r="BL149">
        <f t="shared" si="195"/>
        <v>10507667340.680191</v>
      </c>
      <c r="BM149">
        <f t="shared" si="195"/>
        <v>885127059.3947494</v>
      </c>
      <c r="BN149">
        <f t="shared" si="195"/>
        <v>859880823.10528922</v>
      </c>
      <c r="BO149">
        <f t="shared" si="195"/>
        <v>261077916.36589468</v>
      </c>
      <c r="BP149">
        <f t="shared" si="195"/>
        <v>813614248.0443821</v>
      </c>
      <c r="BQ149">
        <f t="shared" ref="BQ149:EB149" si="196">BQ78+BQ10</f>
        <v>94287044.77627033</v>
      </c>
      <c r="BR149">
        <f t="shared" si="196"/>
        <v>352646251.35643899</v>
      </c>
      <c r="BS149">
        <f t="shared" si="196"/>
        <v>2789907275.7482023</v>
      </c>
      <c r="BU149">
        <f t="shared" si="196"/>
        <v>18122517765.074707</v>
      </c>
      <c r="BV149">
        <f t="shared" si="196"/>
        <v>9799963224.3903465</v>
      </c>
      <c r="BW149">
        <f t="shared" si="196"/>
        <v>3320522181.0801377</v>
      </c>
      <c r="BX149">
        <f t="shared" si="196"/>
        <v>876616513.42163169</v>
      </c>
      <c r="BY149">
        <f t="shared" si="196"/>
        <v>7876258410.9325027</v>
      </c>
      <c r="BZ149">
        <f t="shared" si="196"/>
        <v>198686232.31765619</v>
      </c>
      <c r="CA149">
        <f t="shared" si="196"/>
        <v>858672873.88689828</v>
      </c>
      <c r="CB149">
        <f t="shared" si="196"/>
        <v>1993340547.8362138</v>
      </c>
      <c r="CC149">
        <f t="shared" si="196"/>
        <v>10507667340.680191</v>
      </c>
      <c r="CD149">
        <f t="shared" si="196"/>
        <v>885127059.3947494</v>
      </c>
      <c r="CE149">
        <f t="shared" si="196"/>
        <v>859880823.10528922</v>
      </c>
      <c r="CF149">
        <f t="shared" si="196"/>
        <v>261077916.36589468</v>
      </c>
      <c r="CG149">
        <f t="shared" si="196"/>
        <v>813614248.0443821</v>
      </c>
      <c r="CH149">
        <f t="shared" si="196"/>
        <v>94287044.77627033</v>
      </c>
      <c r="CI149">
        <f t="shared" si="196"/>
        <v>352646251.35643899</v>
      </c>
      <c r="CJ149">
        <f t="shared" si="196"/>
        <v>2789907275.7482023</v>
      </c>
      <c r="CM149">
        <f t="shared" si="196"/>
        <v>13358.1</v>
      </c>
      <c r="CN149">
        <f t="shared" si="196"/>
        <v>20054906372.015591</v>
      </c>
      <c r="CO149">
        <f t="shared" si="196"/>
        <v>11669918037.298666</v>
      </c>
      <c r="CP149">
        <f t="shared" si="196"/>
        <v>3934801264.0921812</v>
      </c>
      <c r="CQ149">
        <f t="shared" si="196"/>
        <v>957852745.13767695</v>
      </c>
      <c r="CR149">
        <f t="shared" si="196"/>
        <v>8752625163.3858414</v>
      </c>
      <c r="CS149">
        <f t="shared" si="196"/>
        <v>234503322.35757014</v>
      </c>
      <c r="CT149">
        <f t="shared" si="196"/>
        <v>1002408961.6967007</v>
      </c>
      <c r="CU149">
        <f t="shared" si="196"/>
        <v>2464512769.5134258</v>
      </c>
      <c r="CV149">
        <f t="shared" si="196"/>
        <v>7740984955.2222624</v>
      </c>
      <c r="CW149">
        <f t="shared" si="196"/>
        <v>1044706685.2516923</v>
      </c>
      <c r="CX149">
        <f t="shared" si="196"/>
        <v>1075232837.1826766</v>
      </c>
      <c r="CY149">
        <f t="shared" si="196"/>
        <v>315593204.17198253</v>
      </c>
      <c r="CZ149">
        <f t="shared" si="196"/>
        <v>1006182583.4089388</v>
      </c>
      <c r="DA149">
        <f t="shared" si="196"/>
        <v>100639405.26851079</v>
      </c>
      <c r="DB149">
        <f t="shared" si="196"/>
        <v>452788025.88221157</v>
      </c>
      <c r="DC149">
        <f t="shared" si="196"/>
        <v>3387860318.5572848</v>
      </c>
      <c r="DE149">
        <f t="shared" si="196"/>
        <v>20054906372.015591</v>
      </c>
      <c r="DF149">
        <f t="shared" si="196"/>
        <v>11669918037.298666</v>
      </c>
      <c r="DG149">
        <f t="shared" si="196"/>
        <v>3934801264.0921812</v>
      </c>
      <c r="DH149">
        <f t="shared" si="196"/>
        <v>957852745.13767695</v>
      </c>
      <c r="DI149">
        <f t="shared" si="196"/>
        <v>8752625163.3858414</v>
      </c>
      <c r="DJ149">
        <f t="shared" si="196"/>
        <v>234503322.35757014</v>
      </c>
      <c r="DK149">
        <f t="shared" si="196"/>
        <v>1002408961.6967007</v>
      </c>
      <c r="DL149">
        <f t="shared" si="196"/>
        <v>2464512769.5134258</v>
      </c>
      <c r="DM149">
        <f t="shared" si="196"/>
        <v>7740984955.2222624</v>
      </c>
      <c r="DN149">
        <f t="shared" si="196"/>
        <v>1044706685.2516923</v>
      </c>
      <c r="DO149">
        <f t="shared" si="196"/>
        <v>1075232837.1826766</v>
      </c>
      <c r="DP149">
        <f t="shared" si="196"/>
        <v>315593204.17198253</v>
      </c>
      <c r="DQ149">
        <f t="shared" si="196"/>
        <v>1006182583.4089388</v>
      </c>
      <c r="DR149">
        <f t="shared" si="196"/>
        <v>100639405.26851079</v>
      </c>
      <c r="DS149">
        <f t="shared" si="196"/>
        <v>452788025.88221157</v>
      </c>
      <c r="DT149">
        <f t="shared" si="196"/>
        <v>3387860318.5572848</v>
      </c>
      <c r="DV149">
        <f t="shared" si="196"/>
        <v>20054906372.015591</v>
      </c>
      <c r="DW149">
        <f t="shared" si="196"/>
        <v>11669918037.298666</v>
      </c>
      <c r="DX149">
        <f t="shared" si="196"/>
        <v>3934801264.0921812</v>
      </c>
      <c r="DY149">
        <f t="shared" si="196"/>
        <v>957852745.13767695</v>
      </c>
      <c r="DZ149">
        <f t="shared" si="196"/>
        <v>8752625163.3858414</v>
      </c>
      <c r="EA149">
        <f t="shared" si="196"/>
        <v>234503322.35757014</v>
      </c>
      <c r="EB149">
        <f t="shared" si="196"/>
        <v>1002408961.6967007</v>
      </c>
      <c r="EC149">
        <f t="shared" ref="EC149:GN149" si="197">EC78+EC10</f>
        <v>2464512769.5134258</v>
      </c>
      <c r="ED149">
        <f t="shared" si="197"/>
        <v>7740984955.2222624</v>
      </c>
      <c r="EE149">
        <f t="shared" si="197"/>
        <v>1044706685.2516923</v>
      </c>
      <c r="EF149">
        <f t="shared" si="197"/>
        <v>1075232837.1826766</v>
      </c>
      <c r="EG149">
        <f t="shared" si="197"/>
        <v>315593204.17198253</v>
      </c>
      <c r="EH149">
        <f t="shared" si="197"/>
        <v>1006182583.4089388</v>
      </c>
      <c r="EI149">
        <f t="shared" si="197"/>
        <v>100639405.26851079</v>
      </c>
      <c r="EJ149">
        <f t="shared" si="197"/>
        <v>452788025.88221157</v>
      </c>
      <c r="EK149">
        <f t="shared" si="197"/>
        <v>3387860318.5572848</v>
      </c>
      <c r="EM149">
        <f t="shared" si="197"/>
        <v>20054906372.015591</v>
      </c>
      <c r="EN149">
        <f t="shared" si="197"/>
        <v>11669918037.298666</v>
      </c>
      <c r="EO149">
        <f t="shared" si="197"/>
        <v>3934801264.0921812</v>
      </c>
      <c r="EP149">
        <f t="shared" si="197"/>
        <v>957852745.13767695</v>
      </c>
      <c r="EQ149">
        <f t="shared" si="197"/>
        <v>8752625163.3858414</v>
      </c>
      <c r="ER149">
        <f t="shared" si="197"/>
        <v>234503322.35757014</v>
      </c>
      <c r="ES149">
        <f t="shared" si="197"/>
        <v>1002408961.6967007</v>
      </c>
      <c r="ET149">
        <f t="shared" si="197"/>
        <v>2464512769.5134258</v>
      </c>
      <c r="EU149">
        <f t="shared" si="197"/>
        <v>7740984955.2222624</v>
      </c>
      <c r="EV149">
        <f t="shared" si="197"/>
        <v>1044706685.2516923</v>
      </c>
      <c r="EW149">
        <f t="shared" si="197"/>
        <v>1075232837.1826766</v>
      </c>
      <c r="EX149">
        <f t="shared" si="197"/>
        <v>315593204.17198253</v>
      </c>
      <c r="EY149">
        <f t="shared" si="197"/>
        <v>1006182583.4089388</v>
      </c>
      <c r="EZ149">
        <f t="shared" si="197"/>
        <v>100639405.26851079</v>
      </c>
      <c r="FA149">
        <f t="shared" si="197"/>
        <v>452788025.88221157</v>
      </c>
      <c r="FB149">
        <f t="shared" si="197"/>
        <v>3387860318.5572848</v>
      </c>
      <c r="FD149">
        <f t="shared" si="197"/>
        <v>20054906372.015591</v>
      </c>
      <c r="FE149">
        <f t="shared" si="197"/>
        <v>11669918037.298666</v>
      </c>
      <c r="FF149">
        <f t="shared" si="197"/>
        <v>3934801264.0921812</v>
      </c>
      <c r="FG149">
        <f t="shared" si="197"/>
        <v>957852745.13767695</v>
      </c>
      <c r="FH149">
        <f t="shared" si="197"/>
        <v>8752625163.3858414</v>
      </c>
      <c r="FI149">
        <f t="shared" si="197"/>
        <v>234503322.35757014</v>
      </c>
      <c r="FJ149">
        <f t="shared" si="197"/>
        <v>1002408961.6967007</v>
      </c>
      <c r="FK149">
        <f t="shared" si="197"/>
        <v>2464512769.5134258</v>
      </c>
      <c r="FL149">
        <f t="shared" si="197"/>
        <v>7740984955.2222624</v>
      </c>
      <c r="FM149">
        <f t="shared" si="197"/>
        <v>1044706685.2516923</v>
      </c>
      <c r="FN149">
        <f t="shared" si="197"/>
        <v>1075232837.1826766</v>
      </c>
      <c r="FO149">
        <f t="shared" si="197"/>
        <v>315593204.17198253</v>
      </c>
      <c r="FP149">
        <f t="shared" si="197"/>
        <v>1006182583.4089388</v>
      </c>
      <c r="FQ149">
        <f t="shared" si="197"/>
        <v>100639405.26851079</v>
      </c>
      <c r="FR149">
        <f t="shared" si="197"/>
        <v>452788025.88221157</v>
      </c>
      <c r="FS149">
        <f t="shared" si="197"/>
        <v>3387860318.5572848</v>
      </c>
      <c r="FV149">
        <f t="shared" si="197"/>
        <v>13358.1</v>
      </c>
      <c r="FW149">
        <f t="shared" si="197"/>
        <v>23747432062.008263</v>
      </c>
      <c r="FX149">
        <f t="shared" si="197"/>
        <v>13777902778.468264</v>
      </c>
      <c r="FY149">
        <f t="shared" si="197"/>
        <v>4917937286.6682234</v>
      </c>
      <c r="FZ149">
        <f t="shared" si="197"/>
        <v>1497745064.1822171</v>
      </c>
      <c r="GA149">
        <f t="shared" si="197"/>
        <v>11180611171.258928</v>
      </c>
      <c r="GB149">
        <f t="shared" si="197"/>
        <v>290481092.27687848</v>
      </c>
      <c r="GC149">
        <f t="shared" si="197"/>
        <v>1175595599.0342033</v>
      </c>
      <c r="GD149">
        <f t="shared" si="197"/>
        <v>5410761498.6806335</v>
      </c>
      <c r="GE149">
        <f t="shared" si="197"/>
        <v>12353903766.634201</v>
      </c>
      <c r="GF149">
        <f t="shared" si="197"/>
        <v>1541808096.4083495</v>
      </c>
      <c r="GG149">
        <f t="shared" si="197"/>
        <v>2326508948.7514687</v>
      </c>
      <c r="GH149">
        <f t="shared" si="197"/>
        <v>415154664.9013359</v>
      </c>
      <c r="GI149">
        <f t="shared" si="197"/>
        <v>1241375052.2599423</v>
      </c>
      <c r="GJ149">
        <f t="shared" si="197"/>
        <v>481702768.18116546</v>
      </c>
      <c r="GK149">
        <f t="shared" si="197"/>
        <v>984376801.28371322</v>
      </c>
      <c r="GL149">
        <f t="shared" si="197"/>
        <v>4750042966.3709135</v>
      </c>
      <c r="GN149">
        <f t="shared" si="197"/>
        <v>23747432062.008263</v>
      </c>
      <c r="GO149">
        <f t="shared" ref="GO149:IZ149" si="198">GO78+GO10</f>
        <v>13777902778.468264</v>
      </c>
      <c r="GP149">
        <f t="shared" si="198"/>
        <v>4917937286.6682234</v>
      </c>
      <c r="GQ149">
        <f t="shared" si="198"/>
        <v>1497745064.1822171</v>
      </c>
      <c r="GR149">
        <f t="shared" si="198"/>
        <v>11180611171.258928</v>
      </c>
      <c r="GS149">
        <f t="shared" si="198"/>
        <v>290481092.27687848</v>
      </c>
      <c r="GT149">
        <f t="shared" si="198"/>
        <v>1175595599.0342033</v>
      </c>
      <c r="GU149">
        <f t="shared" si="198"/>
        <v>5410761498.6806335</v>
      </c>
      <c r="GV149">
        <f t="shared" si="198"/>
        <v>12353903766.634201</v>
      </c>
      <c r="GW149">
        <f t="shared" si="198"/>
        <v>1541808096.4083495</v>
      </c>
      <c r="GX149">
        <f t="shared" si="198"/>
        <v>2326508948.7514687</v>
      </c>
      <c r="GY149">
        <f t="shared" si="198"/>
        <v>415154664.9013359</v>
      </c>
      <c r="GZ149">
        <f t="shared" si="198"/>
        <v>1241375052.2599423</v>
      </c>
      <c r="HA149">
        <f t="shared" si="198"/>
        <v>481702768.18116546</v>
      </c>
      <c r="HB149">
        <f t="shared" si="198"/>
        <v>984376801.28371322</v>
      </c>
      <c r="HC149">
        <f t="shared" si="198"/>
        <v>4750042966.3709135</v>
      </c>
      <c r="HE149">
        <f t="shared" si="198"/>
        <v>23747432062.008263</v>
      </c>
      <c r="HF149">
        <f t="shared" si="198"/>
        <v>13777902778.468264</v>
      </c>
      <c r="HG149">
        <f t="shared" si="198"/>
        <v>4917937286.6682234</v>
      </c>
      <c r="HH149">
        <f t="shared" si="198"/>
        <v>1497745064.1822171</v>
      </c>
      <c r="HI149">
        <f t="shared" si="198"/>
        <v>11180611171.258928</v>
      </c>
      <c r="HJ149">
        <f t="shared" si="198"/>
        <v>290481092.27687848</v>
      </c>
      <c r="HK149">
        <f t="shared" si="198"/>
        <v>1175595599.0342033</v>
      </c>
      <c r="HL149">
        <f t="shared" si="198"/>
        <v>5410761498.6806335</v>
      </c>
      <c r="HM149">
        <f t="shared" si="198"/>
        <v>12353903766.634201</v>
      </c>
      <c r="HN149">
        <f t="shared" si="198"/>
        <v>1541808096.4083495</v>
      </c>
      <c r="HO149">
        <f t="shared" si="198"/>
        <v>2326508948.7514687</v>
      </c>
      <c r="HP149">
        <f t="shared" si="198"/>
        <v>415154664.9013359</v>
      </c>
      <c r="HQ149">
        <f t="shared" si="198"/>
        <v>1241375052.2599423</v>
      </c>
      <c r="HR149">
        <f t="shared" si="198"/>
        <v>481702768.18116546</v>
      </c>
      <c r="HS149">
        <f t="shared" si="198"/>
        <v>984376801.28371322</v>
      </c>
      <c r="HT149">
        <f t="shared" si="198"/>
        <v>4750042966.3709135</v>
      </c>
      <c r="HV149">
        <f t="shared" si="198"/>
        <v>23747432062.008263</v>
      </c>
      <c r="HW149">
        <f t="shared" si="198"/>
        <v>13777902778.468264</v>
      </c>
      <c r="HX149">
        <f t="shared" si="198"/>
        <v>4917937286.6682234</v>
      </c>
      <c r="HY149">
        <f t="shared" si="198"/>
        <v>1497745064.1822171</v>
      </c>
      <c r="HZ149">
        <f t="shared" si="198"/>
        <v>11180611171.258928</v>
      </c>
      <c r="IA149">
        <f t="shared" si="198"/>
        <v>290481092.27687848</v>
      </c>
      <c r="IB149">
        <f t="shared" si="198"/>
        <v>1175595599.0342033</v>
      </c>
      <c r="IC149">
        <f t="shared" si="198"/>
        <v>5410761498.6806335</v>
      </c>
      <c r="ID149">
        <f t="shared" si="198"/>
        <v>12353903766.634201</v>
      </c>
      <c r="IE149">
        <f t="shared" si="198"/>
        <v>1541808096.4083495</v>
      </c>
      <c r="IF149">
        <f t="shared" si="198"/>
        <v>2326508948.7514687</v>
      </c>
      <c r="IG149">
        <f t="shared" si="198"/>
        <v>415154664.9013359</v>
      </c>
      <c r="IH149">
        <f t="shared" si="198"/>
        <v>1241375052.2599423</v>
      </c>
      <c r="II149">
        <f t="shared" si="198"/>
        <v>481702768.18116546</v>
      </c>
      <c r="IJ149">
        <f t="shared" si="198"/>
        <v>984376801.28371322</v>
      </c>
      <c r="IK149">
        <f t="shared" si="198"/>
        <v>4750042966.3709135</v>
      </c>
      <c r="IM149">
        <f t="shared" si="198"/>
        <v>23747432062.008263</v>
      </c>
      <c r="IN149">
        <f t="shared" si="198"/>
        <v>13777902778.468264</v>
      </c>
      <c r="IO149">
        <f t="shared" si="198"/>
        <v>4917937286.6682234</v>
      </c>
      <c r="IP149">
        <f t="shared" si="198"/>
        <v>1497745064.1822171</v>
      </c>
      <c r="IQ149">
        <f t="shared" si="198"/>
        <v>11180611171.258928</v>
      </c>
      <c r="IR149">
        <f t="shared" si="198"/>
        <v>290481092.27687848</v>
      </c>
      <c r="IS149">
        <f t="shared" si="198"/>
        <v>1175595599.0342033</v>
      </c>
      <c r="IT149">
        <f t="shared" si="198"/>
        <v>5410761498.6806335</v>
      </c>
      <c r="IU149">
        <f t="shared" si="198"/>
        <v>12353903766.634201</v>
      </c>
      <c r="IV149">
        <f t="shared" si="198"/>
        <v>1541808096.4083495</v>
      </c>
      <c r="IW149">
        <f t="shared" si="198"/>
        <v>2326508948.7514687</v>
      </c>
      <c r="IX149">
        <f t="shared" si="198"/>
        <v>415154664.9013359</v>
      </c>
      <c r="IY149">
        <f t="shared" si="198"/>
        <v>1241375052.2599423</v>
      </c>
      <c r="IZ149">
        <f t="shared" si="198"/>
        <v>481702768.18116546</v>
      </c>
      <c r="JA149">
        <f t="shared" ref="JA149" si="199">JA78+JA10</f>
        <v>984376801.28371322</v>
      </c>
      <c r="JB149">
        <f t="shared" si="164"/>
        <v>4750042966.3709135</v>
      </c>
    </row>
    <row r="150" spans="4:262" x14ac:dyDescent="0.25">
      <c r="D150">
        <v>2028</v>
      </c>
      <c r="E150">
        <f t="shared" ref="E150:BP150" si="200">E79+E11</f>
        <v>19746433082.934998</v>
      </c>
      <c r="F150">
        <f t="shared" si="200"/>
        <v>10404919078.384569</v>
      </c>
      <c r="G150">
        <f t="shared" si="200"/>
        <v>3496805228.6685543</v>
      </c>
      <c r="H150">
        <f t="shared" si="200"/>
        <v>981157242.46390224</v>
      </c>
      <c r="I150">
        <f t="shared" si="200"/>
        <v>8884974278.9877491</v>
      </c>
      <c r="J150">
        <f t="shared" si="200"/>
        <v>217820775.77987397</v>
      </c>
      <c r="K150">
        <f t="shared" si="200"/>
        <v>913438822.74111021</v>
      </c>
      <c r="L150">
        <f t="shared" si="200"/>
        <v>2214324047.0962648</v>
      </c>
      <c r="M150">
        <f t="shared" si="200"/>
        <v>12276003116.886379</v>
      </c>
      <c r="N150">
        <f t="shared" si="200"/>
        <v>1059414244.6279871</v>
      </c>
      <c r="O150">
        <f t="shared" si="200"/>
        <v>1072190877.2898237</v>
      </c>
      <c r="P150">
        <f t="shared" si="200"/>
        <v>285578642.75024104</v>
      </c>
      <c r="Q150">
        <f t="shared" si="200"/>
        <v>939185081.15187049</v>
      </c>
      <c r="R150">
        <f t="shared" si="200"/>
        <v>140794752.06633824</v>
      </c>
      <c r="S150">
        <f t="shared" si="200"/>
        <v>404475998.37055635</v>
      </c>
      <c r="T150">
        <f t="shared" si="200"/>
        <v>3067118502.3911619</v>
      </c>
      <c r="V150">
        <f t="shared" si="200"/>
        <v>19746433082.934998</v>
      </c>
      <c r="W150">
        <f t="shared" si="200"/>
        <v>10404919078.384569</v>
      </c>
      <c r="X150">
        <f t="shared" si="200"/>
        <v>3496805228.6685543</v>
      </c>
      <c r="Y150">
        <f t="shared" si="200"/>
        <v>981157242.46390224</v>
      </c>
      <c r="Z150">
        <f t="shared" si="200"/>
        <v>8884974278.9877491</v>
      </c>
      <c r="AA150">
        <f t="shared" si="200"/>
        <v>217820775.77987397</v>
      </c>
      <c r="AB150">
        <f t="shared" si="200"/>
        <v>913438822.74111021</v>
      </c>
      <c r="AC150">
        <f t="shared" si="200"/>
        <v>2214324047.0962648</v>
      </c>
      <c r="AD150">
        <f t="shared" si="200"/>
        <v>12276003116.886379</v>
      </c>
      <c r="AE150">
        <f t="shared" si="200"/>
        <v>1059414244.6279871</v>
      </c>
      <c r="AF150">
        <f t="shared" si="200"/>
        <v>1072190877.2898237</v>
      </c>
      <c r="AG150">
        <f t="shared" si="200"/>
        <v>285578642.75024104</v>
      </c>
      <c r="AH150">
        <f t="shared" si="200"/>
        <v>939185081.15187049</v>
      </c>
      <c r="AI150">
        <f t="shared" si="200"/>
        <v>140794752.06633824</v>
      </c>
      <c r="AJ150">
        <f t="shared" si="200"/>
        <v>404475998.37055635</v>
      </c>
      <c r="AK150">
        <f t="shared" si="200"/>
        <v>3067118502.3911619</v>
      </c>
      <c r="AM150">
        <f t="shared" si="200"/>
        <v>19746433082.934998</v>
      </c>
      <c r="AN150">
        <f t="shared" si="200"/>
        <v>10404919078.384569</v>
      </c>
      <c r="AO150">
        <f t="shared" si="200"/>
        <v>3496805228.6685543</v>
      </c>
      <c r="AP150">
        <f t="shared" si="200"/>
        <v>981157242.46390224</v>
      </c>
      <c r="AQ150">
        <f t="shared" si="200"/>
        <v>8884974278.9877491</v>
      </c>
      <c r="AR150">
        <f t="shared" si="200"/>
        <v>217820775.77987397</v>
      </c>
      <c r="AS150">
        <f t="shared" si="200"/>
        <v>913438822.74111021</v>
      </c>
      <c r="AT150">
        <f t="shared" si="200"/>
        <v>2214324047.0962648</v>
      </c>
      <c r="AU150">
        <f t="shared" si="200"/>
        <v>12276003116.886379</v>
      </c>
      <c r="AV150">
        <f t="shared" si="200"/>
        <v>1059414244.6279871</v>
      </c>
      <c r="AW150">
        <f t="shared" si="200"/>
        <v>1072190877.2898237</v>
      </c>
      <c r="AX150">
        <f t="shared" si="200"/>
        <v>285578642.75024104</v>
      </c>
      <c r="AY150">
        <f t="shared" si="200"/>
        <v>939185081.15187049</v>
      </c>
      <c r="AZ150">
        <f t="shared" si="200"/>
        <v>140794752.06633824</v>
      </c>
      <c r="BA150">
        <f t="shared" si="200"/>
        <v>404475998.37055635</v>
      </c>
      <c r="BB150">
        <f t="shared" si="200"/>
        <v>3067118502.3911619</v>
      </c>
      <c r="BD150">
        <f t="shared" si="200"/>
        <v>19746433082.934998</v>
      </c>
      <c r="BE150">
        <f t="shared" si="200"/>
        <v>10404919078.384569</v>
      </c>
      <c r="BF150">
        <f t="shared" si="200"/>
        <v>3496805228.6685543</v>
      </c>
      <c r="BG150">
        <f t="shared" si="200"/>
        <v>981157242.46390224</v>
      </c>
      <c r="BH150">
        <f t="shared" si="200"/>
        <v>8884974278.9877491</v>
      </c>
      <c r="BI150">
        <f t="shared" si="200"/>
        <v>217820775.77987397</v>
      </c>
      <c r="BJ150">
        <f t="shared" si="200"/>
        <v>913438822.74111021</v>
      </c>
      <c r="BK150">
        <f t="shared" si="200"/>
        <v>2214324047.0962648</v>
      </c>
      <c r="BL150">
        <f t="shared" si="200"/>
        <v>12276003116.886379</v>
      </c>
      <c r="BM150">
        <f t="shared" si="200"/>
        <v>1059414244.6279871</v>
      </c>
      <c r="BN150">
        <f t="shared" si="200"/>
        <v>1072190877.2898237</v>
      </c>
      <c r="BO150">
        <f t="shared" si="200"/>
        <v>285578642.75024104</v>
      </c>
      <c r="BP150">
        <f t="shared" si="200"/>
        <v>939185081.15187049</v>
      </c>
      <c r="BQ150">
        <f t="shared" ref="BQ150:EB150" si="201">BQ79+BQ11</f>
        <v>140794752.06633824</v>
      </c>
      <c r="BR150">
        <f t="shared" si="201"/>
        <v>404475998.37055635</v>
      </c>
      <c r="BS150">
        <f t="shared" si="201"/>
        <v>3067118502.3911619</v>
      </c>
      <c r="BU150">
        <f t="shared" si="201"/>
        <v>19746433082.934998</v>
      </c>
      <c r="BV150">
        <f t="shared" si="201"/>
        <v>10404919078.384569</v>
      </c>
      <c r="BW150">
        <f t="shared" si="201"/>
        <v>3496805228.6685543</v>
      </c>
      <c r="BX150">
        <f t="shared" si="201"/>
        <v>981157242.46390224</v>
      </c>
      <c r="BY150">
        <f t="shared" si="201"/>
        <v>8884974278.9877491</v>
      </c>
      <c r="BZ150">
        <f t="shared" si="201"/>
        <v>217820775.77987397</v>
      </c>
      <c r="CA150">
        <f t="shared" si="201"/>
        <v>913438822.74111021</v>
      </c>
      <c r="CB150">
        <f t="shared" si="201"/>
        <v>2214324047.0962648</v>
      </c>
      <c r="CC150">
        <f t="shared" si="201"/>
        <v>12276003116.886379</v>
      </c>
      <c r="CD150">
        <f t="shared" si="201"/>
        <v>1059414244.6279871</v>
      </c>
      <c r="CE150">
        <f t="shared" si="201"/>
        <v>1072190877.2898237</v>
      </c>
      <c r="CF150">
        <f t="shared" si="201"/>
        <v>285578642.75024104</v>
      </c>
      <c r="CG150">
        <f t="shared" si="201"/>
        <v>939185081.15187049</v>
      </c>
      <c r="CH150">
        <f t="shared" si="201"/>
        <v>140794752.06633824</v>
      </c>
      <c r="CI150">
        <f t="shared" si="201"/>
        <v>404475998.37055635</v>
      </c>
      <c r="CJ150">
        <f t="shared" si="201"/>
        <v>3067118502.3911619</v>
      </c>
      <c r="CM150">
        <f t="shared" si="201"/>
        <v>13431.7</v>
      </c>
      <c r="CN150">
        <f t="shared" si="201"/>
        <v>22256491269.161495</v>
      </c>
      <c r="CO150">
        <f t="shared" si="201"/>
        <v>12778377250.997841</v>
      </c>
      <c r="CP150">
        <f t="shared" si="201"/>
        <v>4258349565.97054</v>
      </c>
      <c r="CQ150">
        <f t="shared" si="201"/>
        <v>1077293925.758708</v>
      </c>
      <c r="CR150">
        <f t="shared" si="201"/>
        <v>9987446336.0202198</v>
      </c>
      <c r="CS150">
        <f t="shared" si="201"/>
        <v>257797848.11400858</v>
      </c>
      <c r="CT150">
        <f t="shared" si="201"/>
        <v>1107835784.255614</v>
      </c>
      <c r="CU150">
        <f t="shared" si="201"/>
        <v>2849079816.867167</v>
      </c>
      <c r="CV150">
        <f t="shared" si="201"/>
        <v>8470057871.8693228</v>
      </c>
      <c r="CW150">
        <f t="shared" si="201"/>
        <v>1302392616.0942645</v>
      </c>
      <c r="CX150">
        <f t="shared" si="201"/>
        <v>1438495234.4449875</v>
      </c>
      <c r="CY150">
        <f t="shared" si="201"/>
        <v>357907786.28886771</v>
      </c>
      <c r="CZ150">
        <f t="shared" si="201"/>
        <v>1225114516.3484712</v>
      </c>
      <c r="DA150">
        <f t="shared" si="201"/>
        <v>265614627.47102383</v>
      </c>
      <c r="DB150">
        <f t="shared" si="201"/>
        <v>540846414.55238652</v>
      </c>
      <c r="DC150">
        <f t="shared" si="201"/>
        <v>3856489761.8333759</v>
      </c>
      <c r="DE150">
        <f t="shared" si="201"/>
        <v>22256491269.161495</v>
      </c>
      <c r="DF150">
        <f t="shared" si="201"/>
        <v>12778377250.997841</v>
      </c>
      <c r="DG150">
        <f t="shared" si="201"/>
        <v>4258349565.97054</v>
      </c>
      <c r="DH150">
        <f t="shared" si="201"/>
        <v>1077293925.758708</v>
      </c>
      <c r="DI150">
        <f t="shared" si="201"/>
        <v>9987446336.0202198</v>
      </c>
      <c r="DJ150">
        <f t="shared" si="201"/>
        <v>257797848.11400858</v>
      </c>
      <c r="DK150">
        <f t="shared" si="201"/>
        <v>1107835784.255614</v>
      </c>
      <c r="DL150">
        <f t="shared" si="201"/>
        <v>2849079816.867167</v>
      </c>
      <c r="DM150">
        <f t="shared" si="201"/>
        <v>8470057871.8693228</v>
      </c>
      <c r="DN150">
        <f t="shared" si="201"/>
        <v>1302392616.0942645</v>
      </c>
      <c r="DO150">
        <f t="shared" si="201"/>
        <v>1438495234.4449875</v>
      </c>
      <c r="DP150">
        <f t="shared" si="201"/>
        <v>357907786.28886771</v>
      </c>
      <c r="DQ150">
        <f t="shared" si="201"/>
        <v>1225114516.3484712</v>
      </c>
      <c r="DR150">
        <f t="shared" si="201"/>
        <v>265614627.47102383</v>
      </c>
      <c r="DS150">
        <f t="shared" si="201"/>
        <v>540846414.55238652</v>
      </c>
      <c r="DT150">
        <f t="shared" si="201"/>
        <v>3856489761.8333759</v>
      </c>
      <c r="DV150">
        <f t="shared" si="201"/>
        <v>22256491269.161495</v>
      </c>
      <c r="DW150">
        <f t="shared" si="201"/>
        <v>12778377250.997841</v>
      </c>
      <c r="DX150">
        <f t="shared" si="201"/>
        <v>4258349565.97054</v>
      </c>
      <c r="DY150">
        <f t="shared" si="201"/>
        <v>1077293925.758708</v>
      </c>
      <c r="DZ150">
        <f t="shared" si="201"/>
        <v>9987446336.0202198</v>
      </c>
      <c r="EA150">
        <f t="shared" si="201"/>
        <v>257797848.11400858</v>
      </c>
      <c r="EB150">
        <f t="shared" si="201"/>
        <v>1107835784.255614</v>
      </c>
      <c r="EC150">
        <f t="shared" ref="EC150:GN150" si="202">EC79+EC11</f>
        <v>2849079816.867167</v>
      </c>
      <c r="ED150">
        <f t="shared" si="202"/>
        <v>8470057871.8693228</v>
      </c>
      <c r="EE150">
        <f t="shared" si="202"/>
        <v>1302392616.0942645</v>
      </c>
      <c r="EF150">
        <f t="shared" si="202"/>
        <v>1438495234.4449875</v>
      </c>
      <c r="EG150">
        <f t="shared" si="202"/>
        <v>357907786.28886771</v>
      </c>
      <c r="EH150">
        <f t="shared" si="202"/>
        <v>1225114516.3484712</v>
      </c>
      <c r="EI150">
        <f t="shared" si="202"/>
        <v>265614627.47102383</v>
      </c>
      <c r="EJ150">
        <f t="shared" si="202"/>
        <v>540846414.55238652</v>
      </c>
      <c r="EK150">
        <f t="shared" si="202"/>
        <v>3856489761.8333759</v>
      </c>
      <c r="EM150">
        <f t="shared" si="202"/>
        <v>22256491269.161495</v>
      </c>
      <c r="EN150">
        <f t="shared" si="202"/>
        <v>12778377250.997841</v>
      </c>
      <c r="EO150">
        <f t="shared" si="202"/>
        <v>4258349565.97054</v>
      </c>
      <c r="EP150">
        <f t="shared" si="202"/>
        <v>1077293925.758708</v>
      </c>
      <c r="EQ150">
        <f t="shared" si="202"/>
        <v>9987446336.0202198</v>
      </c>
      <c r="ER150">
        <f t="shared" si="202"/>
        <v>257797848.11400858</v>
      </c>
      <c r="ES150">
        <f t="shared" si="202"/>
        <v>1107835784.255614</v>
      </c>
      <c r="ET150">
        <f t="shared" si="202"/>
        <v>2849079816.867167</v>
      </c>
      <c r="EU150">
        <f t="shared" si="202"/>
        <v>8470057871.8693228</v>
      </c>
      <c r="EV150">
        <f t="shared" si="202"/>
        <v>1302392616.0942645</v>
      </c>
      <c r="EW150">
        <f t="shared" si="202"/>
        <v>1438495234.4449875</v>
      </c>
      <c r="EX150">
        <f t="shared" si="202"/>
        <v>357907786.28886771</v>
      </c>
      <c r="EY150">
        <f t="shared" si="202"/>
        <v>1225114516.3484712</v>
      </c>
      <c r="EZ150">
        <f t="shared" si="202"/>
        <v>265614627.47102383</v>
      </c>
      <c r="FA150">
        <f t="shared" si="202"/>
        <v>540846414.55238652</v>
      </c>
      <c r="FB150">
        <f t="shared" si="202"/>
        <v>3856489761.8333759</v>
      </c>
      <c r="FD150">
        <f t="shared" si="202"/>
        <v>22256491269.161495</v>
      </c>
      <c r="FE150">
        <f t="shared" si="202"/>
        <v>12778377250.997841</v>
      </c>
      <c r="FF150">
        <f t="shared" si="202"/>
        <v>4258349565.97054</v>
      </c>
      <c r="FG150">
        <f t="shared" si="202"/>
        <v>1077293925.758708</v>
      </c>
      <c r="FH150">
        <f t="shared" si="202"/>
        <v>9987446336.0202198</v>
      </c>
      <c r="FI150">
        <f t="shared" si="202"/>
        <v>257797848.11400858</v>
      </c>
      <c r="FJ150">
        <f t="shared" si="202"/>
        <v>1107835784.255614</v>
      </c>
      <c r="FK150">
        <f t="shared" si="202"/>
        <v>2849079816.867167</v>
      </c>
      <c r="FL150">
        <f t="shared" si="202"/>
        <v>8470057871.8693228</v>
      </c>
      <c r="FM150">
        <f t="shared" si="202"/>
        <v>1302392616.0942645</v>
      </c>
      <c r="FN150">
        <f t="shared" si="202"/>
        <v>1438495234.4449875</v>
      </c>
      <c r="FO150">
        <f t="shared" si="202"/>
        <v>357907786.28886771</v>
      </c>
      <c r="FP150">
        <f t="shared" si="202"/>
        <v>1225114516.3484712</v>
      </c>
      <c r="FQ150">
        <f t="shared" si="202"/>
        <v>265614627.47102383</v>
      </c>
      <c r="FR150">
        <f t="shared" si="202"/>
        <v>540846414.55238652</v>
      </c>
      <c r="FS150">
        <f t="shared" si="202"/>
        <v>3856489761.8333759</v>
      </c>
      <c r="FV150">
        <f t="shared" si="202"/>
        <v>13431.7</v>
      </c>
      <c r="FW150">
        <f t="shared" si="202"/>
        <v>25073798658.901939</v>
      </c>
      <c r="FX150">
        <f t="shared" si="202"/>
        <v>13886296405.681601</v>
      </c>
      <c r="FY150">
        <f t="shared" si="202"/>
        <v>4984021364.926404</v>
      </c>
      <c r="FZ150">
        <f t="shared" si="202"/>
        <v>1694850477.3547392</v>
      </c>
      <c r="GA150">
        <f t="shared" si="202"/>
        <v>11807296353.848181</v>
      </c>
      <c r="GB150">
        <f t="shared" si="202"/>
        <v>321713808.10670799</v>
      </c>
      <c r="GC150">
        <f t="shared" si="202"/>
        <v>1187411409.6256685</v>
      </c>
      <c r="GD150">
        <f t="shared" si="202"/>
        <v>6455728639.4193821</v>
      </c>
      <c r="GE150">
        <f t="shared" si="202"/>
        <v>14611453361.637917</v>
      </c>
      <c r="GF150">
        <f t="shared" si="202"/>
        <v>1794547469.3606491</v>
      </c>
      <c r="GG150">
        <f t="shared" si="202"/>
        <v>3073812863.9585929</v>
      </c>
      <c r="GH150">
        <f t="shared" si="202"/>
        <v>456832397.49147111</v>
      </c>
      <c r="GI150">
        <f t="shared" si="202"/>
        <v>1343260088.5268061</v>
      </c>
      <c r="GJ150">
        <f t="shared" si="202"/>
        <v>858533677.25818849</v>
      </c>
      <c r="GK150">
        <f t="shared" si="202"/>
        <v>1165771313.235425</v>
      </c>
      <c r="GL150">
        <f t="shared" si="202"/>
        <v>5483928807.1102962</v>
      </c>
      <c r="GN150">
        <f t="shared" si="202"/>
        <v>25073798658.901939</v>
      </c>
      <c r="GO150">
        <f t="shared" ref="GO150:IZ150" si="203">GO79+GO11</f>
        <v>13886296405.681601</v>
      </c>
      <c r="GP150">
        <f t="shared" si="203"/>
        <v>4984021364.926404</v>
      </c>
      <c r="GQ150">
        <f t="shared" si="203"/>
        <v>1694850477.3547392</v>
      </c>
      <c r="GR150">
        <f t="shared" si="203"/>
        <v>11807296353.848181</v>
      </c>
      <c r="GS150">
        <f t="shared" si="203"/>
        <v>321713808.10670799</v>
      </c>
      <c r="GT150">
        <f t="shared" si="203"/>
        <v>1187411409.6256685</v>
      </c>
      <c r="GU150">
        <f t="shared" si="203"/>
        <v>6455728639.4193821</v>
      </c>
      <c r="GV150">
        <f t="shared" si="203"/>
        <v>14611453361.637917</v>
      </c>
      <c r="GW150">
        <f t="shared" si="203"/>
        <v>1794547469.3606491</v>
      </c>
      <c r="GX150">
        <f t="shared" si="203"/>
        <v>3073812863.9585929</v>
      </c>
      <c r="GY150">
        <f t="shared" si="203"/>
        <v>456832397.49147111</v>
      </c>
      <c r="GZ150">
        <f t="shared" si="203"/>
        <v>1343260088.5268061</v>
      </c>
      <c r="HA150">
        <f t="shared" si="203"/>
        <v>858533677.25818849</v>
      </c>
      <c r="HB150">
        <f t="shared" si="203"/>
        <v>1165771313.235425</v>
      </c>
      <c r="HC150">
        <f t="shared" si="203"/>
        <v>5483928807.1102962</v>
      </c>
      <c r="HE150">
        <f t="shared" si="203"/>
        <v>25073798658.901939</v>
      </c>
      <c r="HF150">
        <f t="shared" si="203"/>
        <v>13886296405.681601</v>
      </c>
      <c r="HG150">
        <f t="shared" si="203"/>
        <v>4984021364.926404</v>
      </c>
      <c r="HH150">
        <f t="shared" si="203"/>
        <v>1694850477.3547392</v>
      </c>
      <c r="HI150">
        <f t="shared" si="203"/>
        <v>11807296353.848181</v>
      </c>
      <c r="HJ150">
        <f t="shared" si="203"/>
        <v>321713808.10670799</v>
      </c>
      <c r="HK150">
        <f t="shared" si="203"/>
        <v>1187411409.6256685</v>
      </c>
      <c r="HL150">
        <f t="shared" si="203"/>
        <v>6455728639.4193821</v>
      </c>
      <c r="HM150">
        <f t="shared" si="203"/>
        <v>14611453361.637917</v>
      </c>
      <c r="HN150">
        <f t="shared" si="203"/>
        <v>1794547469.3606491</v>
      </c>
      <c r="HO150">
        <f t="shared" si="203"/>
        <v>3073812863.9585929</v>
      </c>
      <c r="HP150">
        <f t="shared" si="203"/>
        <v>456832397.49147111</v>
      </c>
      <c r="HQ150">
        <f t="shared" si="203"/>
        <v>1343260088.5268061</v>
      </c>
      <c r="HR150">
        <f t="shared" si="203"/>
        <v>858533677.25818849</v>
      </c>
      <c r="HS150">
        <f t="shared" si="203"/>
        <v>1165771313.235425</v>
      </c>
      <c r="HT150">
        <f t="shared" si="203"/>
        <v>5483928807.1102962</v>
      </c>
      <c r="HV150">
        <f t="shared" si="203"/>
        <v>25073798658.901939</v>
      </c>
      <c r="HW150">
        <f t="shared" si="203"/>
        <v>13886296405.681601</v>
      </c>
      <c r="HX150">
        <f t="shared" si="203"/>
        <v>4984021364.926404</v>
      </c>
      <c r="HY150">
        <f t="shared" si="203"/>
        <v>1694850477.3547392</v>
      </c>
      <c r="HZ150">
        <f t="shared" si="203"/>
        <v>11807296353.848181</v>
      </c>
      <c r="IA150">
        <f t="shared" si="203"/>
        <v>321713808.10670799</v>
      </c>
      <c r="IB150">
        <f t="shared" si="203"/>
        <v>1187411409.6256685</v>
      </c>
      <c r="IC150">
        <f t="shared" si="203"/>
        <v>6455728639.4193821</v>
      </c>
      <c r="ID150">
        <f t="shared" si="203"/>
        <v>14611453361.637917</v>
      </c>
      <c r="IE150">
        <f t="shared" si="203"/>
        <v>1794547469.3606491</v>
      </c>
      <c r="IF150">
        <f t="shared" si="203"/>
        <v>3073812863.9585929</v>
      </c>
      <c r="IG150">
        <f t="shared" si="203"/>
        <v>456832397.49147111</v>
      </c>
      <c r="IH150">
        <f t="shared" si="203"/>
        <v>1343260088.5268061</v>
      </c>
      <c r="II150">
        <f t="shared" si="203"/>
        <v>858533677.25818849</v>
      </c>
      <c r="IJ150">
        <f t="shared" si="203"/>
        <v>1165771313.235425</v>
      </c>
      <c r="IK150">
        <f t="shared" si="203"/>
        <v>5483928807.1102962</v>
      </c>
      <c r="IM150">
        <f t="shared" si="203"/>
        <v>25073798658.901939</v>
      </c>
      <c r="IN150">
        <f t="shared" si="203"/>
        <v>13886296405.681601</v>
      </c>
      <c r="IO150">
        <f t="shared" si="203"/>
        <v>4984021364.926404</v>
      </c>
      <c r="IP150">
        <f t="shared" si="203"/>
        <v>1694850477.3547392</v>
      </c>
      <c r="IQ150">
        <f t="shared" si="203"/>
        <v>11807296353.848181</v>
      </c>
      <c r="IR150">
        <f t="shared" si="203"/>
        <v>321713808.10670799</v>
      </c>
      <c r="IS150">
        <f t="shared" si="203"/>
        <v>1187411409.6256685</v>
      </c>
      <c r="IT150">
        <f t="shared" si="203"/>
        <v>6455728639.4193821</v>
      </c>
      <c r="IU150">
        <f t="shared" si="203"/>
        <v>14611453361.637917</v>
      </c>
      <c r="IV150">
        <f t="shared" si="203"/>
        <v>1794547469.3606491</v>
      </c>
      <c r="IW150">
        <f t="shared" si="203"/>
        <v>3073812863.9585929</v>
      </c>
      <c r="IX150">
        <f t="shared" si="203"/>
        <v>456832397.49147111</v>
      </c>
      <c r="IY150">
        <f t="shared" si="203"/>
        <v>1343260088.5268061</v>
      </c>
      <c r="IZ150">
        <f t="shared" si="203"/>
        <v>858533677.25818849</v>
      </c>
      <c r="JA150">
        <f t="shared" ref="JA150" si="204">JA79+JA11</f>
        <v>1165771313.235425</v>
      </c>
      <c r="JB150">
        <f t="shared" si="164"/>
        <v>5483928807.1102962</v>
      </c>
    </row>
    <row r="151" spans="4:262" x14ac:dyDescent="0.25">
      <c r="D151">
        <v>2029</v>
      </c>
      <c r="E151">
        <f t="shared" ref="E151:BP151" si="205">E80+E12</f>
        <v>21668104637.798656</v>
      </c>
      <c r="F151">
        <f t="shared" si="205"/>
        <v>11124759842.069738</v>
      </c>
      <c r="G151">
        <f t="shared" si="205"/>
        <v>3726586587.7419224</v>
      </c>
      <c r="H151">
        <f t="shared" si="205"/>
        <v>1115159435.7896585</v>
      </c>
      <c r="I151">
        <f t="shared" si="205"/>
        <v>10120565297.6129</v>
      </c>
      <c r="J151">
        <f t="shared" si="205"/>
        <v>249797725.10323566</v>
      </c>
      <c r="K151">
        <f t="shared" si="205"/>
        <v>984609748.7319603</v>
      </c>
      <c r="L151">
        <f t="shared" si="205"/>
        <v>2473116066.895514</v>
      </c>
      <c r="M151">
        <f t="shared" si="205"/>
        <v>13595303585.303894</v>
      </c>
      <c r="N151">
        <f t="shared" si="205"/>
        <v>1271649516.7818167</v>
      </c>
      <c r="O151">
        <f t="shared" si="205"/>
        <v>1302641080.4438102</v>
      </c>
      <c r="P151">
        <f t="shared" si="205"/>
        <v>317897737.50388211</v>
      </c>
      <c r="Q151">
        <f t="shared" si="205"/>
        <v>1075937265.1254246</v>
      </c>
      <c r="R151">
        <f t="shared" si="205"/>
        <v>203999886.20964134</v>
      </c>
      <c r="S151">
        <f t="shared" si="205"/>
        <v>476764968.61525106</v>
      </c>
      <c r="T151">
        <f t="shared" si="205"/>
        <v>3407812898.0503578</v>
      </c>
      <c r="V151">
        <f t="shared" si="205"/>
        <v>21668104637.798656</v>
      </c>
      <c r="W151">
        <f t="shared" si="205"/>
        <v>11124759842.069738</v>
      </c>
      <c r="X151">
        <f t="shared" si="205"/>
        <v>3726586587.7419224</v>
      </c>
      <c r="Y151">
        <f t="shared" si="205"/>
        <v>1115159435.7896585</v>
      </c>
      <c r="Z151">
        <f t="shared" si="205"/>
        <v>10120565297.6129</v>
      </c>
      <c r="AA151">
        <f t="shared" si="205"/>
        <v>249797725.10323566</v>
      </c>
      <c r="AB151">
        <f t="shared" si="205"/>
        <v>984609748.7319603</v>
      </c>
      <c r="AC151">
        <f t="shared" si="205"/>
        <v>2473116066.895514</v>
      </c>
      <c r="AD151">
        <f t="shared" si="205"/>
        <v>13595303585.303894</v>
      </c>
      <c r="AE151">
        <f t="shared" si="205"/>
        <v>1271649516.7818167</v>
      </c>
      <c r="AF151">
        <f t="shared" si="205"/>
        <v>1302641080.4438102</v>
      </c>
      <c r="AG151">
        <f t="shared" si="205"/>
        <v>317897737.50388211</v>
      </c>
      <c r="AH151">
        <f t="shared" si="205"/>
        <v>1075937265.1254246</v>
      </c>
      <c r="AI151">
        <f t="shared" si="205"/>
        <v>203999886.20964134</v>
      </c>
      <c r="AJ151">
        <f t="shared" si="205"/>
        <v>476764968.61525106</v>
      </c>
      <c r="AK151">
        <f t="shared" si="205"/>
        <v>3407812898.0503578</v>
      </c>
      <c r="AM151">
        <f t="shared" si="205"/>
        <v>21668104637.798656</v>
      </c>
      <c r="AN151">
        <f t="shared" si="205"/>
        <v>11124759842.069738</v>
      </c>
      <c r="AO151">
        <f t="shared" si="205"/>
        <v>3726586587.7419224</v>
      </c>
      <c r="AP151">
        <f t="shared" si="205"/>
        <v>1115159435.7896585</v>
      </c>
      <c r="AQ151">
        <f t="shared" si="205"/>
        <v>10120565297.6129</v>
      </c>
      <c r="AR151">
        <f t="shared" si="205"/>
        <v>249797725.10323566</v>
      </c>
      <c r="AS151">
        <f t="shared" si="205"/>
        <v>984609748.7319603</v>
      </c>
      <c r="AT151">
        <f t="shared" si="205"/>
        <v>2473116066.895514</v>
      </c>
      <c r="AU151">
        <f t="shared" si="205"/>
        <v>13595303585.303894</v>
      </c>
      <c r="AV151">
        <f t="shared" si="205"/>
        <v>1271649516.7818167</v>
      </c>
      <c r="AW151">
        <f t="shared" si="205"/>
        <v>1302641080.4438102</v>
      </c>
      <c r="AX151">
        <f t="shared" si="205"/>
        <v>317897737.50388211</v>
      </c>
      <c r="AY151">
        <f t="shared" si="205"/>
        <v>1075937265.1254246</v>
      </c>
      <c r="AZ151">
        <f t="shared" si="205"/>
        <v>203999886.20964134</v>
      </c>
      <c r="BA151">
        <f t="shared" si="205"/>
        <v>476764968.61525106</v>
      </c>
      <c r="BB151">
        <f t="shared" si="205"/>
        <v>3407812898.0503578</v>
      </c>
      <c r="BD151">
        <f t="shared" si="205"/>
        <v>21668104637.798656</v>
      </c>
      <c r="BE151">
        <f t="shared" si="205"/>
        <v>11124759842.069738</v>
      </c>
      <c r="BF151">
        <f t="shared" si="205"/>
        <v>3726586587.7419224</v>
      </c>
      <c r="BG151">
        <f t="shared" si="205"/>
        <v>1115159435.7896585</v>
      </c>
      <c r="BH151">
        <f t="shared" si="205"/>
        <v>10120565297.6129</v>
      </c>
      <c r="BI151">
        <f t="shared" si="205"/>
        <v>249797725.10323566</v>
      </c>
      <c r="BJ151">
        <f t="shared" si="205"/>
        <v>984609748.7319603</v>
      </c>
      <c r="BK151">
        <f t="shared" si="205"/>
        <v>2473116066.895514</v>
      </c>
      <c r="BL151">
        <f t="shared" si="205"/>
        <v>13595303585.303894</v>
      </c>
      <c r="BM151">
        <f t="shared" si="205"/>
        <v>1271649516.7818167</v>
      </c>
      <c r="BN151">
        <f t="shared" si="205"/>
        <v>1302641080.4438102</v>
      </c>
      <c r="BO151">
        <f t="shared" si="205"/>
        <v>317897737.50388211</v>
      </c>
      <c r="BP151">
        <f t="shared" si="205"/>
        <v>1075937265.1254246</v>
      </c>
      <c r="BQ151">
        <f t="shared" ref="BQ151:EB151" si="206">BQ80+BQ12</f>
        <v>203999886.20964134</v>
      </c>
      <c r="BR151">
        <f t="shared" si="206"/>
        <v>476764968.61525106</v>
      </c>
      <c r="BS151">
        <f t="shared" si="206"/>
        <v>3407812898.0503578</v>
      </c>
      <c r="BU151">
        <f t="shared" si="206"/>
        <v>21668104637.798656</v>
      </c>
      <c r="BV151">
        <f t="shared" si="206"/>
        <v>11124759842.069738</v>
      </c>
      <c r="BW151">
        <f t="shared" si="206"/>
        <v>3726586587.7419224</v>
      </c>
      <c r="BX151">
        <f t="shared" si="206"/>
        <v>1115159435.7896585</v>
      </c>
      <c r="BY151">
        <f t="shared" si="206"/>
        <v>10120565297.6129</v>
      </c>
      <c r="BZ151">
        <f t="shared" si="206"/>
        <v>249797725.10323566</v>
      </c>
      <c r="CA151">
        <f t="shared" si="206"/>
        <v>984609748.7319603</v>
      </c>
      <c r="CB151">
        <f t="shared" si="206"/>
        <v>2473116066.895514</v>
      </c>
      <c r="CC151">
        <f t="shared" si="206"/>
        <v>13595303585.303894</v>
      </c>
      <c r="CD151">
        <f t="shared" si="206"/>
        <v>1271649516.7818167</v>
      </c>
      <c r="CE151">
        <f t="shared" si="206"/>
        <v>1302641080.4438102</v>
      </c>
      <c r="CF151">
        <f t="shared" si="206"/>
        <v>317897737.50388211</v>
      </c>
      <c r="CG151">
        <f t="shared" si="206"/>
        <v>1075937265.1254246</v>
      </c>
      <c r="CH151">
        <f t="shared" si="206"/>
        <v>203999886.20964134</v>
      </c>
      <c r="CI151">
        <f t="shared" si="206"/>
        <v>476764968.61525106</v>
      </c>
      <c r="CJ151">
        <f t="shared" si="206"/>
        <v>3407812898.0503578</v>
      </c>
      <c r="CM151">
        <f t="shared" si="206"/>
        <v>15528.333333333334</v>
      </c>
      <c r="CN151">
        <f t="shared" si="206"/>
        <v>24492805996.133316</v>
      </c>
      <c r="CO151">
        <f t="shared" si="206"/>
        <v>13851195698.866531</v>
      </c>
      <c r="CP151">
        <f t="shared" si="206"/>
        <v>4597794803.12994</v>
      </c>
      <c r="CQ151">
        <f t="shared" si="206"/>
        <v>1212022757.248898</v>
      </c>
      <c r="CR151">
        <f t="shared" si="206"/>
        <v>11273660788.360022</v>
      </c>
      <c r="CS151">
        <f t="shared" si="206"/>
        <v>283189468.81628388</v>
      </c>
      <c r="CT151">
        <f t="shared" si="206"/>
        <v>1220567073.9577725</v>
      </c>
      <c r="CU151">
        <f t="shared" si="206"/>
        <v>3255315153.0268831</v>
      </c>
      <c r="CV151">
        <f t="shared" si="206"/>
        <v>9465295869.1968765</v>
      </c>
      <c r="CW151">
        <f t="shared" si="206"/>
        <v>1609732734.8878093</v>
      </c>
      <c r="CX151">
        <f t="shared" si="206"/>
        <v>1868465858.344028</v>
      </c>
      <c r="CY151">
        <f t="shared" si="206"/>
        <v>408144459.11793131</v>
      </c>
      <c r="CZ151">
        <f t="shared" si="206"/>
        <v>1455272865.433636</v>
      </c>
      <c r="DA151">
        <f t="shared" si="206"/>
        <v>563740749.7987088</v>
      </c>
      <c r="DB151">
        <f t="shared" si="206"/>
        <v>666679099.86467421</v>
      </c>
      <c r="DC151">
        <f t="shared" si="206"/>
        <v>4375043855.2709846</v>
      </c>
      <c r="DE151">
        <f t="shared" si="206"/>
        <v>24492805996.133316</v>
      </c>
      <c r="DF151">
        <f t="shared" si="206"/>
        <v>13851195698.866531</v>
      </c>
      <c r="DG151">
        <f t="shared" si="206"/>
        <v>4597794803.12994</v>
      </c>
      <c r="DH151">
        <f t="shared" si="206"/>
        <v>1212022757.248898</v>
      </c>
      <c r="DI151">
        <f t="shared" si="206"/>
        <v>11273660788.360022</v>
      </c>
      <c r="DJ151">
        <f t="shared" si="206"/>
        <v>283189468.81628388</v>
      </c>
      <c r="DK151">
        <f t="shared" si="206"/>
        <v>1220567073.9577725</v>
      </c>
      <c r="DL151">
        <f t="shared" si="206"/>
        <v>3255315153.0268831</v>
      </c>
      <c r="DM151">
        <f t="shared" si="206"/>
        <v>9465295869.1968765</v>
      </c>
      <c r="DN151">
        <f t="shared" si="206"/>
        <v>1609732734.8878093</v>
      </c>
      <c r="DO151">
        <f t="shared" si="206"/>
        <v>1868465858.344028</v>
      </c>
      <c r="DP151">
        <f t="shared" si="206"/>
        <v>408144459.11793131</v>
      </c>
      <c r="DQ151">
        <f t="shared" si="206"/>
        <v>1455272865.433636</v>
      </c>
      <c r="DR151">
        <f t="shared" si="206"/>
        <v>563740749.7987088</v>
      </c>
      <c r="DS151">
        <f t="shared" si="206"/>
        <v>666679099.86467421</v>
      </c>
      <c r="DT151">
        <f t="shared" si="206"/>
        <v>4375043855.2709846</v>
      </c>
      <c r="DV151">
        <f t="shared" si="206"/>
        <v>24492805996.133316</v>
      </c>
      <c r="DW151">
        <f t="shared" si="206"/>
        <v>13851195698.866531</v>
      </c>
      <c r="DX151">
        <f t="shared" si="206"/>
        <v>4597794803.12994</v>
      </c>
      <c r="DY151">
        <f t="shared" si="206"/>
        <v>1212022757.248898</v>
      </c>
      <c r="DZ151">
        <f t="shared" si="206"/>
        <v>11273660788.360022</v>
      </c>
      <c r="EA151">
        <f t="shared" si="206"/>
        <v>283189468.81628388</v>
      </c>
      <c r="EB151">
        <f t="shared" si="206"/>
        <v>1220567073.9577725</v>
      </c>
      <c r="EC151">
        <f t="shared" ref="EC151:GN151" si="207">EC80+EC12</f>
        <v>3255315153.0268831</v>
      </c>
      <c r="ED151">
        <f t="shared" si="207"/>
        <v>9465295869.1968765</v>
      </c>
      <c r="EE151">
        <f t="shared" si="207"/>
        <v>1609732734.8878093</v>
      </c>
      <c r="EF151">
        <f t="shared" si="207"/>
        <v>1868465858.344028</v>
      </c>
      <c r="EG151">
        <f t="shared" si="207"/>
        <v>408144459.11793131</v>
      </c>
      <c r="EH151">
        <f t="shared" si="207"/>
        <v>1455272865.433636</v>
      </c>
      <c r="EI151">
        <f t="shared" si="207"/>
        <v>563740749.7987088</v>
      </c>
      <c r="EJ151">
        <f t="shared" si="207"/>
        <v>666679099.86467421</v>
      </c>
      <c r="EK151">
        <f t="shared" si="207"/>
        <v>4375043855.2709846</v>
      </c>
      <c r="EM151">
        <f t="shared" si="207"/>
        <v>24492805996.133316</v>
      </c>
      <c r="EN151">
        <f t="shared" si="207"/>
        <v>13851195698.866531</v>
      </c>
      <c r="EO151">
        <f t="shared" si="207"/>
        <v>4597794803.12994</v>
      </c>
      <c r="EP151">
        <f t="shared" si="207"/>
        <v>1212022757.248898</v>
      </c>
      <c r="EQ151">
        <f t="shared" si="207"/>
        <v>11273660788.360022</v>
      </c>
      <c r="ER151">
        <f t="shared" si="207"/>
        <v>283189468.81628388</v>
      </c>
      <c r="ES151">
        <f t="shared" si="207"/>
        <v>1220567073.9577725</v>
      </c>
      <c r="ET151">
        <f t="shared" si="207"/>
        <v>3255315153.0268831</v>
      </c>
      <c r="EU151">
        <f t="shared" si="207"/>
        <v>9465295869.1968765</v>
      </c>
      <c r="EV151">
        <f t="shared" si="207"/>
        <v>1609732734.8878093</v>
      </c>
      <c r="EW151">
        <f t="shared" si="207"/>
        <v>1868465858.344028</v>
      </c>
      <c r="EX151">
        <f t="shared" si="207"/>
        <v>408144459.11793131</v>
      </c>
      <c r="EY151">
        <f t="shared" si="207"/>
        <v>1455272865.433636</v>
      </c>
      <c r="EZ151">
        <f t="shared" si="207"/>
        <v>563740749.7987088</v>
      </c>
      <c r="FA151">
        <f t="shared" si="207"/>
        <v>666679099.86467421</v>
      </c>
      <c r="FB151">
        <f t="shared" si="207"/>
        <v>4375043855.2709846</v>
      </c>
      <c r="FD151">
        <f t="shared" si="207"/>
        <v>24492805996.133316</v>
      </c>
      <c r="FE151">
        <f t="shared" si="207"/>
        <v>13851195698.866531</v>
      </c>
      <c r="FF151">
        <f t="shared" si="207"/>
        <v>4597794803.12994</v>
      </c>
      <c r="FG151">
        <f t="shared" si="207"/>
        <v>1212022757.248898</v>
      </c>
      <c r="FH151">
        <f t="shared" si="207"/>
        <v>11273660788.360022</v>
      </c>
      <c r="FI151">
        <f t="shared" si="207"/>
        <v>283189468.81628388</v>
      </c>
      <c r="FJ151">
        <f t="shared" si="207"/>
        <v>1220567073.9577725</v>
      </c>
      <c r="FK151">
        <f t="shared" si="207"/>
        <v>3255315153.0268831</v>
      </c>
      <c r="FL151">
        <f t="shared" si="207"/>
        <v>9465295869.1968765</v>
      </c>
      <c r="FM151">
        <f t="shared" si="207"/>
        <v>1609732734.8878093</v>
      </c>
      <c r="FN151">
        <f t="shared" si="207"/>
        <v>1868465858.344028</v>
      </c>
      <c r="FO151">
        <f t="shared" si="207"/>
        <v>408144459.11793131</v>
      </c>
      <c r="FP151">
        <f t="shared" si="207"/>
        <v>1455272865.433636</v>
      </c>
      <c r="FQ151">
        <f t="shared" si="207"/>
        <v>563740749.7987088</v>
      </c>
      <c r="FR151">
        <f t="shared" si="207"/>
        <v>666679099.86467421</v>
      </c>
      <c r="FS151">
        <f t="shared" si="207"/>
        <v>4375043855.2709846</v>
      </c>
      <c r="FV151">
        <f t="shared" si="207"/>
        <v>15528.333333333334</v>
      </c>
      <c r="FW151">
        <f t="shared" si="207"/>
        <v>26626478053.83316</v>
      </c>
      <c r="FX151">
        <f t="shared" si="207"/>
        <v>13967990335.207996</v>
      </c>
      <c r="FY151">
        <f t="shared" si="207"/>
        <v>5056524179.234086</v>
      </c>
      <c r="FZ151">
        <f t="shared" si="207"/>
        <v>1857505359.4674892</v>
      </c>
      <c r="GA151">
        <f t="shared" si="207"/>
        <v>12114004007.054379</v>
      </c>
      <c r="GB151">
        <f t="shared" si="207"/>
        <v>348684461.08153039</v>
      </c>
      <c r="GC151">
        <f t="shared" si="207"/>
        <v>1207549212.3636653</v>
      </c>
      <c r="GD151">
        <f t="shared" si="207"/>
        <v>7285420563.0240784</v>
      </c>
      <c r="GE151">
        <f t="shared" si="207"/>
        <v>16601737734.1061</v>
      </c>
      <c r="GF151">
        <f t="shared" si="207"/>
        <v>2056728943.9009922</v>
      </c>
      <c r="GG151">
        <f t="shared" si="207"/>
        <v>3835804169.1936908</v>
      </c>
      <c r="GH151">
        <f t="shared" si="207"/>
        <v>495439351.79493093</v>
      </c>
      <c r="GI151">
        <f t="shared" si="207"/>
        <v>1412124737.033267</v>
      </c>
      <c r="GJ151">
        <f t="shared" si="207"/>
        <v>1141104996.8665416</v>
      </c>
      <c r="GK151">
        <f t="shared" si="207"/>
        <v>1271603420.5470538</v>
      </c>
      <c r="GL151">
        <f t="shared" si="207"/>
        <v>6150883057.1015644</v>
      </c>
      <c r="GN151">
        <f t="shared" si="207"/>
        <v>26626478053.83316</v>
      </c>
      <c r="GO151">
        <f t="shared" ref="GO151:IZ151" si="208">GO80+GO12</f>
        <v>13967990335.207996</v>
      </c>
      <c r="GP151">
        <f t="shared" si="208"/>
        <v>5056524179.234086</v>
      </c>
      <c r="GQ151">
        <f t="shared" si="208"/>
        <v>1857505359.4674892</v>
      </c>
      <c r="GR151">
        <f t="shared" si="208"/>
        <v>12114004007.054379</v>
      </c>
      <c r="GS151">
        <f t="shared" si="208"/>
        <v>348684461.08153039</v>
      </c>
      <c r="GT151">
        <f t="shared" si="208"/>
        <v>1207549212.3636653</v>
      </c>
      <c r="GU151">
        <f t="shared" si="208"/>
        <v>7285420563.0240784</v>
      </c>
      <c r="GV151">
        <f t="shared" si="208"/>
        <v>16601737734.1061</v>
      </c>
      <c r="GW151">
        <f t="shared" si="208"/>
        <v>2056728943.9009922</v>
      </c>
      <c r="GX151">
        <f t="shared" si="208"/>
        <v>3835804169.1936908</v>
      </c>
      <c r="GY151">
        <f t="shared" si="208"/>
        <v>495439351.79493093</v>
      </c>
      <c r="GZ151">
        <f t="shared" si="208"/>
        <v>1412124737.033267</v>
      </c>
      <c r="HA151">
        <f t="shared" si="208"/>
        <v>1141104996.8665416</v>
      </c>
      <c r="HB151">
        <f t="shared" si="208"/>
        <v>1271603420.5470538</v>
      </c>
      <c r="HC151">
        <f t="shared" si="208"/>
        <v>6150883057.1015644</v>
      </c>
      <c r="HE151">
        <f t="shared" si="208"/>
        <v>26626478053.83316</v>
      </c>
      <c r="HF151">
        <f t="shared" si="208"/>
        <v>13967990335.207996</v>
      </c>
      <c r="HG151">
        <f t="shared" si="208"/>
        <v>5056524179.234086</v>
      </c>
      <c r="HH151">
        <f t="shared" si="208"/>
        <v>1857505359.4674892</v>
      </c>
      <c r="HI151">
        <f t="shared" si="208"/>
        <v>12114004007.054379</v>
      </c>
      <c r="HJ151">
        <f t="shared" si="208"/>
        <v>348684461.08153039</v>
      </c>
      <c r="HK151">
        <f t="shared" si="208"/>
        <v>1207549212.3636653</v>
      </c>
      <c r="HL151">
        <f t="shared" si="208"/>
        <v>7285420563.0240784</v>
      </c>
      <c r="HM151">
        <f t="shared" si="208"/>
        <v>16601737734.1061</v>
      </c>
      <c r="HN151">
        <f t="shared" si="208"/>
        <v>2056728943.9009922</v>
      </c>
      <c r="HO151">
        <f t="shared" si="208"/>
        <v>3835804169.1936908</v>
      </c>
      <c r="HP151">
        <f t="shared" si="208"/>
        <v>495439351.79493093</v>
      </c>
      <c r="HQ151">
        <f t="shared" si="208"/>
        <v>1412124737.033267</v>
      </c>
      <c r="HR151">
        <f t="shared" si="208"/>
        <v>1141104996.8665416</v>
      </c>
      <c r="HS151">
        <f t="shared" si="208"/>
        <v>1271603420.5470538</v>
      </c>
      <c r="HT151">
        <f t="shared" si="208"/>
        <v>6150883057.1015644</v>
      </c>
      <c r="HV151">
        <f t="shared" si="208"/>
        <v>26626478053.83316</v>
      </c>
      <c r="HW151">
        <f t="shared" si="208"/>
        <v>13967990335.207996</v>
      </c>
      <c r="HX151">
        <f t="shared" si="208"/>
        <v>5056524179.234086</v>
      </c>
      <c r="HY151">
        <f t="shared" si="208"/>
        <v>1857505359.4674892</v>
      </c>
      <c r="HZ151">
        <f t="shared" si="208"/>
        <v>12114004007.054379</v>
      </c>
      <c r="IA151">
        <f t="shared" si="208"/>
        <v>348684461.08153039</v>
      </c>
      <c r="IB151">
        <f t="shared" si="208"/>
        <v>1207549212.3636653</v>
      </c>
      <c r="IC151">
        <f t="shared" si="208"/>
        <v>7285420563.0240784</v>
      </c>
      <c r="ID151">
        <f t="shared" si="208"/>
        <v>16601737734.1061</v>
      </c>
      <c r="IE151">
        <f t="shared" si="208"/>
        <v>2056728943.9009922</v>
      </c>
      <c r="IF151">
        <f t="shared" si="208"/>
        <v>3835804169.1936908</v>
      </c>
      <c r="IG151">
        <f t="shared" si="208"/>
        <v>495439351.79493093</v>
      </c>
      <c r="IH151">
        <f t="shared" si="208"/>
        <v>1412124737.033267</v>
      </c>
      <c r="II151">
        <f t="shared" si="208"/>
        <v>1141104996.8665416</v>
      </c>
      <c r="IJ151">
        <f t="shared" si="208"/>
        <v>1271603420.5470538</v>
      </c>
      <c r="IK151">
        <f t="shared" si="208"/>
        <v>6150883057.1015644</v>
      </c>
      <c r="IM151">
        <f t="shared" si="208"/>
        <v>26626478053.83316</v>
      </c>
      <c r="IN151">
        <f t="shared" si="208"/>
        <v>13967990335.207996</v>
      </c>
      <c r="IO151">
        <f t="shared" si="208"/>
        <v>5056524179.234086</v>
      </c>
      <c r="IP151">
        <f t="shared" si="208"/>
        <v>1857505359.4674892</v>
      </c>
      <c r="IQ151">
        <f t="shared" si="208"/>
        <v>12114004007.054379</v>
      </c>
      <c r="IR151">
        <f t="shared" si="208"/>
        <v>348684461.08153039</v>
      </c>
      <c r="IS151">
        <f t="shared" si="208"/>
        <v>1207549212.3636653</v>
      </c>
      <c r="IT151">
        <f t="shared" si="208"/>
        <v>7285420563.0240784</v>
      </c>
      <c r="IU151">
        <f t="shared" si="208"/>
        <v>16601737734.1061</v>
      </c>
      <c r="IV151">
        <f t="shared" si="208"/>
        <v>2056728943.9009922</v>
      </c>
      <c r="IW151">
        <f t="shared" si="208"/>
        <v>3835804169.1936908</v>
      </c>
      <c r="IX151">
        <f t="shared" si="208"/>
        <v>495439351.79493093</v>
      </c>
      <c r="IY151">
        <f t="shared" si="208"/>
        <v>1412124737.033267</v>
      </c>
      <c r="IZ151">
        <f t="shared" si="208"/>
        <v>1141104996.8665416</v>
      </c>
      <c r="JA151">
        <f t="shared" ref="JA151" si="209">JA80+JA12</f>
        <v>1271603420.5470538</v>
      </c>
      <c r="JB151">
        <f t="shared" si="164"/>
        <v>6150883057.1015644</v>
      </c>
    </row>
    <row r="152" spans="4:262" x14ac:dyDescent="0.25">
      <c r="D152">
        <v>2030</v>
      </c>
      <c r="E152">
        <f t="shared" ref="E152:BP152" si="210">E81+E13</f>
        <v>23431973238.516098</v>
      </c>
      <c r="F152">
        <f t="shared" si="210"/>
        <v>11714200852.003618</v>
      </c>
      <c r="G152">
        <f t="shared" si="210"/>
        <v>3912988743.9177165</v>
      </c>
      <c r="H152">
        <f t="shared" si="210"/>
        <v>1260547039.1067653</v>
      </c>
      <c r="I152">
        <f t="shared" si="210"/>
        <v>11271677003.673233</v>
      </c>
      <c r="J152">
        <f t="shared" si="210"/>
        <v>294250539.38219863</v>
      </c>
      <c r="K152">
        <f t="shared" si="210"/>
        <v>1044110599.0727752</v>
      </c>
      <c r="L152">
        <f t="shared" si="210"/>
        <v>2724907620.1562099</v>
      </c>
      <c r="M152">
        <f t="shared" si="210"/>
        <v>14903783292.166595</v>
      </c>
      <c r="N152">
        <f t="shared" si="210"/>
        <v>1493862584.4400966</v>
      </c>
      <c r="O152">
        <f t="shared" si="210"/>
        <v>1562996990.1125906</v>
      </c>
      <c r="P152">
        <f t="shared" si="210"/>
        <v>350899323.31759882</v>
      </c>
      <c r="Q152">
        <f t="shared" si="210"/>
        <v>1218085776.7619596</v>
      </c>
      <c r="R152">
        <f t="shared" si="210"/>
        <v>283611561.94672281</v>
      </c>
      <c r="S152">
        <f t="shared" si="210"/>
        <v>555349221.9973824</v>
      </c>
      <c r="T152">
        <f t="shared" si="210"/>
        <v>3744529239.833756</v>
      </c>
      <c r="V152">
        <f t="shared" si="210"/>
        <v>23457217172.232243</v>
      </c>
      <c r="W152">
        <f t="shared" si="210"/>
        <v>11718485074.345795</v>
      </c>
      <c r="X152">
        <f t="shared" si="210"/>
        <v>3917425331.0835872</v>
      </c>
      <c r="Y152">
        <f t="shared" si="210"/>
        <v>1261480922.496417</v>
      </c>
      <c r="Z152">
        <f t="shared" si="210"/>
        <v>11287525198.224417</v>
      </c>
      <c r="AA152">
        <f t="shared" si="210"/>
        <v>294349128.225811</v>
      </c>
      <c r="AB152">
        <f t="shared" si="210"/>
        <v>1045139419.5229142</v>
      </c>
      <c r="AC152">
        <f t="shared" si="210"/>
        <v>2727500654.105669</v>
      </c>
      <c r="AD152">
        <f t="shared" si="210"/>
        <v>14914018871.27706</v>
      </c>
      <c r="AE152">
        <f t="shared" si="210"/>
        <v>1494761392.5078034</v>
      </c>
      <c r="AF152">
        <f t="shared" si="210"/>
        <v>1564238011.0381036</v>
      </c>
      <c r="AG152">
        <f t="shared" si="210"/>
        <v>351168507.51088971</v>
      </c>
      <c r="AH152">
        <f t="shared" si="210"/>
        <v>1218421032.743624</v>
      </c>
      <c r="AI152">
        <f t="shared" si="210"/>
        <v>284023553.17911744</v>
      </c>
      <c r="AJ152">
        <f t="shared" si="210"/>
        <v>555650742.02214801</v>
      </c>
      <c r="AK152">
        <f t="shared" si="210"/>
        <v>3747869029.0730038</v>
      </c>
      <c r="AM152">
        <f t="shared" si="210"/>
        <v>23482461105.948383</v>
      </c>
      <c r="AN152">
        <f t="shared" si="210"/>
        <v>11722769296.687971</v>
      </c>
      <c r="AO152">
        <f t="shared" si="210"/>
        <v>3921861918.2494578</v>
      </c>
      <c r="AP152">
        <f t="shared" si="210"/>
        <v>1262414805.8860686</v>
      </c>
      <c r="AQ152">
        <f t="shared" si="210"/>
        <v>11303373392.775599</v>
      </c>
      <c r="AR152">
        <f t="shared" si="210"/>
        <v>294447717.0694235</v>
      </c>
      <c r="AS152">
        <f t="shared" si="210"/>
        <v>1046168239.9730535</v>
      </c>
      <c r="AT152">
        <f t="shared" si="210"/>
        <v>2730093688.0551257</v>
      </c>
      <c r="AU152">
        <f t="shared" si="210"/>
        <v>14924254450.387524</v>
      </c>
      <c r="AV152">
        <f t="shared" si="210"/>
        <v>1495660200.5755103</v>
      </c>
      <c r="AW152">
        <f t="shared" si="210"/>
        <v>1565479031.9636164</v>
      </c>
      <c r="AX152">
        <f t="shared" si="210"/>
        <v>351437691.7041806</v>
      </c>
      <c r="AY152">
        <f t="shared" si="210"/>
        <v>1218756288.7252889</v>
      </c>
      <c r="AZ152">
        <f t="shared" si="210"/>
        <v>284435544.41151237</v>
      </c>
      <c r="BA152">
        <f t="shared" si="210"/>
        <v>555952262.04691339</v>
      </c>
      <c r="BB152">
        <f t="shared" si="210"/>
        <v>3751208818.3122544</v>
      </c>
      <c r="BD152">
        <f t="shared" si="210"/>
        <v>23507705039.664528</v>
      </c>
      <c r="BE152">
        <f t="shared" si="210"/>
        <v>11727053519.030146</v>
      </c>
      <c r="BF152">
        <f t="shared" si="210"/>
        <v>3926298505.415328</v>
      </c>
      <c r="BG152">
        <f t="shared" si="210"/>
        <v>1263348689.2757201</v>
      </c>
      <c r="BH152">
        <f t="shared" si="210"/>
        <v>11319221587.32678</v>
      </c>
      <c r="BI152">
        <f t="shared" si="210"/>
        <v>294546305.91303605</v>
      </c>
      <c r="BJ152">
        <f t="shared" si="210"/>
        <v>1047197060.4231925</v>
      </c>
      <c r="BK152">
        <f t="shared" si="210"/>
        <v>2732686722.0045829</v>
      </c>
      <c r="BL152">
        <f t="shared" si="210"/>
        <v>14934490029.49799</v>
      </c>
      <c r="BM152">
        <f t="shared" si="210"/>
        <v>1496559008.6432171</v>
      </c>
      <c r="BN152">
        <f t="shared" si="210"/>
        <v>1566720052.8891308</v>
      </c>
      <c r="BO152">
        <f t="shared" si="210"/>
        <v>351706875.89747149</v>
      </c>
      <c r="BP152">
        <f t="shared" si="210"/>
        <v>1219091544.706953</v>
      </c>
      <c r="BQ152">
        <f t="shared" ref="BQ152:EB152" si="211">BQ81+BQ13</f>
        <v>284847535.64390701</v>
      </c>
      <c r="BR152">
        <f t="shared" si="211"/>
        <v>556253782.071679</v>
      </c>
      <c r="BS152">
        <f t="shared" si="211"/>
        <v>3754548607.5515022</v>
      </c>
      <c r="BU152">
        <f t="shared" si="211"/>
        <v>23532948973.380669</v>
      </c>
      <c r="BV152">
        <f t="shared" si="211"/>
        <v>11731337741.372322</v>
      </c>
      <c r="BW152">
        <f t="shared" si="211"/>
        <v>3930735092.5811992</v>
      </c>
      <c r="BX152">
        <f t="shared" si="211"/>
        <v>1264282572.6653719</v>
      </c>
      <c r="BY152">
        <f t="shared" si="211"/>
        <v>11335069781.877964</v>
      </c>
      <c r="BZ152">
        <f t="shared" si="211"/>
        <v>294644894.75664836</v>
      </c>
      <c r="CA152">
        <f t="shared" si="211"/>
        <v>1048225880.8733314</v>
      </c>
      <c r="CB152">
        <f t="shared" si="211"/>
        <v>2735279755.9540401</v>
      </c>
      <c r="CC152">
        <f t="shared" si="211"/>
        <v>14944725608.608454</v>
      </c>
      <c r="CD152">
        <f t="shared" si="211"/>
        <v>1497457816.7109239</v>
      </c>
      <c r="CE152">
        <f t="shared" si="211"/>
        <v>1567961073.8146434</v>
      </c>
      <c r="CF152">
        <f t="shared" si="211"/>
        <v>351976060.09076244</v>
      </c>
      <c r="CG152">
        <f t="shared" si="211"/>
        <v>1219426800.6886179</v>
      </c>
      <c r="CH152">
        <f t="shared" si="211"/>
        <v>285259526.87630188</v>
      </c>
      <c r="CI152">
        <f t="shared" si="211"/>
        <v>556555302.09644461</v>
      </c>
      <c r="CJ152">
        <f t="shared" si="211"/>
        <v>3757888396.79075</v>
      </c>
      <c r="CM152">
        <f t="shared" si="211"/>
        <v>15603</v>
      </c>
      <c r="CN152">
        <f t="shared" si="211"/>
        <v>26557002818.447517</v>
      </c>
      <c r="CO152">
        <f t="shared" si="211"/>
        <v>14687670370.119032</v>
      </c>
      <c r="CP152">
        <f t="shared" si="211"/>
        <v>4872785833.8827524</v>
      </c>
      <c r="CQ152">
        <f t="shared" si="211"/>
        <v>1332407988.8389113</v>
      </c>
      <c r="CR152">
        <f t="shared" si="211"/>
        <v>12399490004.823502</v>
      </c>
      <c r="CS152">
        <f t="shared" si="211"/>
        <v>355182862.38416344</v>
      </c>
      <c r="CT152">
        <f t="shared" si="211"/>
        <v>1307094577.141921</v>
      </c>
      <c r="CU152">
        <f t="shared" si="211"/>
        <v>3676927679.1734262</v>
      </c>
      <c r="CV152">
        <f t="shared" si="211"/>
        <v>10735152387.457432</v>
      </c>
      <c r="CW152">
        <f t="shared" si="211"/>
        <v>1929235632.6413155</v>
      </c>
      <c r="CX152">
        <f t="shared" si="211"/>
        <v>2465373433.5307784</v>
      </c>
      <c r="CY152">
        <f t="shared" si="211"/>
        <v>458924571.97655481</v>
      </c>
      <c r="CZ152">
        <f t="shared" si="211"/>
        <v>1692039390.7835577</v>
      </c>
      <c r="DA152">
        <f t="shared" si="211"/>
        <v>972339879.27731085</v>
      </c>
      <c r="DB152">
        <f t="shared" si="211"/>
        <v>804473343.43629587</v>
      </c>
      <c r="DC152">
        <f t="shared" si="211"/>
        <v>4870541564.469779</v>
      </c>
      <c r="DE152">
        <f t="shared" si="211"/>
        <v>26587742413.755306</v>
      </c>
      <c r="DF152">
        <f t="shared" si="211"/>
        <v>14693595706.600666</v>
      </c>
      <c r="DG152">
        <f t="shared" si="211"/>
        <v>4877886822.7889204</v>
      </c>
      <c r="DH152">
        <f t="shared" si="211"/>
        <v>1333189778.3100743</v>
      </c>
      <c r="DI152">
        <f t="shared" si="211"/>
        <v>12418034780.898308</v>
      </c>
      <c r="DJ152">
        <f t="shared" si="211"/>
        <v>355297653.18998933</v>
      </c>
      <c r="DK152">
        <f t="shared" si="211"/>
        <v>1308278196.2928178</v>
      </c>
      <c r="DL152">
        <f t="shared" si="211"/>
        <v>3679893312.3744965</v>
      </c>
      <c r="DM152">
        <f t="shared" si="211"/>
        <v>10742213778.718275</v>
      </c>
      <c r="DN152">
        <f t="shared" si="211"/>
        <v>1930319778.3031492</v>
      </c>
      <c r="DO152">
        <f t="shared" si="211"/>
        <v>2467305503.5466652</v>
      </c>
      <c r="DP152">
        <f t="shared" si="211"/>
        <v>459304628.97822595</v>
      </c>
      <c r="DQ152">
        <f t="shared" si="211"/>
        <v>1692495299.0734916</v>
      </c>
      <c r="DR152">
        <f t="shared" si="211"/>
        <v>973950277.64397299</v>
      </c>
      <c r="DS152">
        <f t="shared" si="211"/>
        <v>804873472.97688329</v>
      </c>
      <c r="DT152">
        <f t="shared" si="211"/>
        <v>4874919448.2513342</v>
      </c>
      <c r="DV152">
        <f t="shared" si="211"/>
        <v>26618482009.063091</v>
      </c>
      <c r="DW152">
        <f t="shared" si="211"/>
        <v>14699521043.082306</v>
      </c>
      <c r="DX152">
        <f t="shared" si="211"/>
        <v>4882987811.6950893</v>
      </c>
      <c r="DY152">
        <f t="shared" si="211"/>
        <v>1333971567.7812378</v>
      </c>
      <c r="DZ152">
        <f t="shared" si="211"/>
        <v>12436579556.973118</v>
      </c>
      <c r="EA152">
        <f t="shared" si="211"/>
        <v>355412443.99581528</v>
      </c>
      <c r="EB152">
        <f t="shared" si="211"/>
        <v>1309461815.4437146</v>
      </c>
      <c r="EC152">
        <f t="shared" ref="EC152:GN152" si="212">EC81+EC13</f>
        <v>3682858945.5755668</v>
      </c>
      <c r="ED152">
        <f t="shared" si="212"/>
        <v>10749275169.979118</v>
      </c>
      <c r="EE152">
        <f t="shared" si="212"/>
        <v>1931403923.964983</v>
      </c>
      <c r="EF152">
        <f t="shared" si="212"/>
        <v>2469237573.5625539</v>
      </c>
      <c r="EG152">
        <f t="shared" si="212"/>
        <v>459684685.97989702</v>
      </c>
      <c r="EH152">
        <f t="shared" si="212"/>
        <v>1692951207.3634262</v>
      </c>
      <c r="EI152">
        <f t="shared" si="212"/>
        <v>975560676.01063347</v>
      </c>
      <c r="EJ152">
        <f t="shared" si="212"/>
        <v>805273602.51747036</v>
      </c>
      <c r="EK152">
        <f t="shared" si="212"/>
        <v>4879297332.0328903</v>
      </c>
      <c r="EM152">
        <f t="shared" si="212"/>
        <v>26649221604.370876</v>
      </c>
      <c r="EN152">
        <f t="shared" si="212"/>
        <v>14705446379.563942</v>
      </c>
      <c r="EO152">
        <f t="shared" si="212"/>
        <v>4888088800.6012573</v>
      </c>
      <c r="EP152">
        <f t="shared" si="212"/>
        <v>1334753357.2524009</v>
      </c>
      <c r="EQ152">
        <f t="shared" si="212"/>
        <v>12455124333.047924</v>
      </c>
      <c r="ER152">
        <f t="shared" si="212"/>
        <v>355527234.80164111</v>
      </c>
      <c r="ES152">
        <f t="shared" si="212"/>
        <v>1310645434.5946112</v>
      </c>
      <c r="ET152">
        <f t="shared" si="212"/>
        <v>3685824578.7766342</v>
      </c>
      <c r="EU152">
        <f t="shared" si="212"/>
        <v>10756336561.23996</v>
      </c>
      <c r="EV152">
        <f t="shared" si="212"/>
        <v>1932488069.6268167</v>
      </c>
      <c r="EW152">
        <f t="shared" si="212"/>
        <v>2471169643.5784407</v>
      </c>
      <c r="EX152">
        <f t="shared" si="212"/>
        <v>460064742.98156792</v>
      </c>
      <c r="EY152">
        <f t="shared" si="212"/>
        <v>1693407115.6533604</v>
      </c>
      <c r="EZ152">
        <f t="shared" si="212"/>
        <v>977171074.37729371</v>
      </c>
      <c r="FA152">
        <f t="shared" si="212"/>
        <v>805673732.05805755</v>
      </c>
      <c r="FB152">
        <f t="shared" si="212"/>
        <v>4883675215.8144464</v>
      </c>
      <c r="FD152">
        <f t="shared" si="212"/>
        <v>26679961199.678665</v>
      </c>
      <c r="FE152">
        <f t="shared" si="212"/>
        <v>14711371716.045578</v>
      </c>
      <c r="FF152">
        <f t="shared" si="212"/>
        <v>4893189789.5074282</v>
      </c>
      <c r="FG152">
        <f t="shared" si="212"/>
        <v>1335535146.7235641</v>
      </c>
      <c r="FH152">
        <f t="shared" si="212"/>
        <v>12473669109.122736</v>
      </c>
      <c r="FI152">
        <f t="shared" si="212"/>
        <v>355642025.60746706</v>
      </c>
      <c r="FJ152">
        <f t="shared" si="212"/>
        <v>1311829053.745508</v>
      </c>
      <c r="FK152">
        <f t="shared" si="212"/>
        <v>3688790211.9777045</v>
      </c>
      <c r="FL152">
        <f t="shared" si="212"/>
        <v>10763397952.500805</v>
      </c>
      <c r="FM152">
        <f t="shared" si="212"/>
        <v>1933572215.2886503</v>
      </c>
      <c r="FN152">
        <f t="shared" si="212"/>
        <v>2473101713.5943265</v>
      </c>
      <c r="FO152">
        <f t="shared" si="212"/>
        <v>460444799.983239</v>
      </c>
      <c r="FP152">
        <f t="shared" si="212"/>
        <v>1693863023.9432943</v>
      </c>
      <c r="FQ152">
        <f t="shared" si="212"/>
        <v>978781472.7439543</v>
      </c>
      <c r="FR152">
        <f t="shared" si="212"/>
        <v>806073861.59864473</v>
      </c>
      <c r="FS152">
        <f t="shared" si="212"/>
        <v>4888053099.5959988</v>
      </c>
      <c r="FV152">
        <f t="shared" si="212"/>
        <v>15603</v>
      </c>
      <c r="FW152">
        <f t="shared" si="212"/>
        <v>28175192930.884254</v>
      </c>
      <c r="FX152">
        <f t="shared" si="212"/>
        <v>13986393237.589117</v>
      </c>
      <c r="FY152">
        <f t="shared" si="212"/>
        <v>5106344041.5388994</v>
      </c>
      <c r="FZ152">
        <f t="shared" si="212"/>
        <v>1989937213.4536159</v>
      </c>
      <c r="GA152">
        <f t="shared" si="212"/>
        <v>12313696803.196926</v>
      </c>
      <c r="GB152">
        <f t="shared" si="212"/>
        <v>370834382.4953115</v>
      </c>
      <c r="GC152">
        <f t="shared" si="212"/>
        <v>1223285494.6832285</v>
      </c>
      <c r="GD152">
        <f t="shared" si="212"/>
        <v>7918332873.661396</v>
      </c>
      <c r="GE152">
        <f t="shared" si="212"/>
        <v>18656842582.669182</v>
      </c>
      <c r="GF152">
        <f t="shared" si="212"/>
        <v>2285330685.2740054</v>
      </c>
      <c r="GG152">
        <f t="shared" si="212"/>
        <v>4476539782.0712719</v>
      </c>
      <c r="GH152">
        <f t="shared" si="212"/>
        <v>530262529.85870117</v>
      </c>
      <c r="GI152">
        <f t="shared" si="212"/>
        <v>1464182115.7965679</v>
      </c>
      <c r="GJ152">
        <f t="shared" si="212"/>
        <v>1312026031.7838588</v>
      </c>
      <c r="GK152">
        <f t="shared" si="212"/>
        <v>1320454197.0969019</v>
      </c>
      <c r="GL152">
        <f t="shared" si="212"/>
        <v>6701132486.3438168</v>
      </c>
      <c r="GN152">
        <f t="shared" si="212"/>
        <v>28200484697.944691</v>
      </c>
      <c r="GO152">
        <f t="shared" ref="GO152:IZ152" si="213">GO81+GO13</f>
        <v>13987299403.435772</v>
      </c>
      <c r="GP152">
        <f t="shared" si="213"/>
        <v>5111052288.0218658</v>
      </c>
      <c r="GQ152">
        <f t="shared" si="213"/>
        <v>1991355602.8943381</v>
      </c>
      <c r="GR152">
        <f t="shared" si="213"/>
        <v>12325766540.654505</v>
      </c>
      <c r="GS152">
        <f t="shared" si="213"/>
        <v>371066800.97748739</v>
      </c>
      <c r="GT152">
        <f t="shared" si="213"/>
        <v>1224327880.3579113</v>
      </c>
      <c r="GU152">
        <f t="shared" si="213"/>
        <v>7926472895.3294411</v>
      </c>
      <c r="GV152">
        <f t="shared" si="213"/>
        <v>18673573466.549896</v>
      </c>
      <c r="GW152">
        <f t="shared" si="213"/>
        <v>2287379545.414278</v>
      </c>
      <c r="GX152">
        <f t="shared" si="213"/>
        <v>4480908407.4116602</v>
      </c>
      <c r="GY152">
        <f t="shared" si="213"/>
        <v>530776346.71069467</v>
      </c>
      <c r="GZ152">
        <f t="shared" si="213"/>
        <v>1465061639.2602031</v>
      </c>
      <c r="HA152">
        <f t="shared" si="213"/>
        <v>1314101539.505621</v>
      </c>
      <c r="HB152">
        <f t="shared" si="213"/>
        <v>1321405705.2421153</v>
      </c>
      <c r="HC152">
        <f t="shared" si="213"/>
        <v>6707508578.1271238</v>
      </c>
      <c r="HE152">
        <f t="shared" si="213"/>
        <v>28225776465.005135</v>
      </c>
      <c r="HF152">
        <f t="shared" si="213"/>
        <v>13988205569.282427</v>
      </c>
      <c r="HG152">
        <f t="shared" si="213"/>
        <v>5115760534.5048332</v>
      </c>
      <c r="HH152">
        <f t="shared" si="213"/>
        <v>1992773992.3350594</v>
      </c>
      <c r="HI152">
        <f t="shared" si="213"/>
        <v>12337836278.112087</v>
      </c>
      <c r="HJ152">
        <f t="shared" si="213"/>
        <v>371299219.45966327</v>
      </c>
      <c r="HK152">
        <f t="shared" si="213"/>
        <v>1225370266.0325942</v>
      </c>
      <c r="HL152">
        <f t="shared" si="213"/>
        <v>7934612916.9974852</v>
      </c>
      <c r="HM152">
        <f t="shared" si="213"/>
        <v>18690304350.430607</v>
      </c>
      <c r="HN152">
        <f t="shared" si="213"/>
        <v>2289428405.5545502</v>
      </c>
      <c r="HO152">
        <f t="shared" si="213"/>
        <v>4485277032.7520475</v>
      </c>
      <c r="HP152">
        <f t="shared" si="213"/>
        <v>531290163.56268835</v>
      </c>
      <c r="HQ152">
        <f t="shared" si="213"/>
        <v>1465941162.7238383</v>
      </c>
      <c r="HR152">
        <f t="shared" si="213"/>
        <v>1316177047.2273819</v>
      </c>
      <c r="HS152">
        <f t="shared" si="213"/>
        <v>1322357213.3873289</v>
      </c>
      <c r="HT152">
        <f t="shared" si="213"/>
        <v>6713884669.91043</v>
      </c>
      <c r="HV152">
        <f t="shared" si="213"/>
        <v>28251068232.065582</v>
      </c>
      <c r="HW152">
        <f t="shared" si="213"/>
        <v>13989111735.129082</v>
      </c>
      <c r="HX152">
        <f t="shared" si="213"/>
        <v>5120468780.9877996</v>
      </c>
      <c r="HY152">
        <f t="shared" si="213"/>
        <v>1994192381.7757807</v>
      </c>
      <c r="HZ152">
        <f t="shared" si="213"/>
        <v>12349906015.569668</v>
      </c>
      <c r="IA152">
        <f t="shared" si="213"/>
        <v>371531637.94183934</v>
      </c>
      <c r="IB152">
        <f t="shared" si="213"/>
        <v>1226412651.7072771</v>
      </c>
      <c r="IC152">
        <f t="shared" si="213"/>
        <v>7942752938.6655321</v>
      </c>
      <c r="ID152">
        <f t="shared" si="213"/>
        <v>18707035234.311325</v>
      </c>
      <c r="IE152">
        <f t="shared" si="213"/>
        <v>2291477265.6948233</v>
      </c>
      <c r="IF152">
        <f t="shared" si="213"/>
        <v>4489645658.0924368</v>
      </c>
      <c r="IG152">
        <f t="shared" si="213"/>
        <v>531803980.41468203</v>
      </c>
      <c r="IH152">
        <f t="shared" si="213"/>
        <v>1466820686.1874735</v>
      </c>
      <c r="II152">
        <f t="shared" si="213"/>
        <v>1318252554.9491429</v>
      </c>
      <c r="IJ152">
        <f t="shared" si="213"/>
        <v>1323308721.532542</v>
      </c>
      <c r="IK152">
        <f t="shared" si="213"/>
        <v>6720260761.693737</v>
      </c>
      <c r="IM152">
        <f t="shared" si="213"/>
        <v>28276359999.126019</v>
      </c>
      <c r="IN152">
        <f t="shared" si="213"/>
        <v>13990017900.975737</v>
      </c>
      <c r="IO152">
        <f t="shared" si="213"/>
        <v>5125177027.470767</v>
      </c>
      <c r="IP152">
        <f t="shared" si="213"/>
        <v>1995610771.216502</v>
      </c>
      <c r="IQ152">
        <f t="shared" si="213"/>
        <v>12361975753.02725</v>
      </c>
      <c r="IR152">
        <f t="shared" si="213"/>
        <v>371764056.42401528</v>
      </c>
      <c r="IS152">
        <f t="shared" si="213"/>
        <v>1227455037.3819594</v>
      </c>
      <c r="IT152">
        <f t="shared" si="213"/>
        <v>7950892960.3335772</v>
      </c>
      <c r="IU152">
        <f t="shared" si="213"/>
        <v>18723766118.192039</v>
      </c>
      <c r="IV152">
        <f t="shared" si="213"/>
        <v>2293526125.8350954</v>
      </c>
      <c r="IW152">
        <f t="shared" si="213"/>
        <v>4494014283.4328241</v>
      </c>
      <c r="IX152">
        <f t="shared" si="213"/>
        <v>532317797.26667571</v>
      </c>
      <c r="IY152">
        <f t="shared" si="213"/>
        <v>1467700209.6511087</v>
      </c>
      <c r="IZ152">
        <f t="shared" si="213"/>
        <v>1320328062.6709039</v>
      </c>
      <c r="JA152">
        <f t="shared" ref="JA152" si="214">JA81+JA13</f>
        <v>1324260229.6777554</v>
      </c>
      <c r="JB152">
        <f t="shared" si="164"/>
        <v>6726636853.4770412</v>
      </c>
    </row>
    <row r="153" spans="4:262" x14ac:dyDescent="0.25">
      <c r="D153">
        <v>2031</v>
      </c>
      <c r="E153">
        <f t="shared" ref="E153:BP153" si="215">E82+E14</f>
        <v>25327851113.853909</v>
      </c>
      <c r="F153">
        <f t="shared" si="215"/>
        <v>12225012182.88839</v>
      </c>
      <c r="G153">
        <f t="shared" si="215"/>
        <v>4125828030.8895955</v>
      </c>
      <c r="H153">
        <f t="shared" si="215"/>
        <v>1419012946.853359</v>
      </c>
      <c r="I153">
        <f t="shared" si="215"/>
        <v>12595052425.07114</v>
      </c>
      <c r="J153">
        <f t="shared" si="215"/>
        <v>354221542.89308929</v>
      </c>
      <c r="K153">
        <f t="shared" si="215"/>
        <v>1112733636.8647232</v>
      </c>
      <c r="L153">
        <f t="shared" si="215"/>
        <v>3003480603.3057332</v>
      </c>
      <c r="M153">
        <f t="shared" si="215"/>
        <v>16458753341.144928</v>
      </c>
      <c r="N153">
        <f t="shared" si="215"/>
        <v>1745765126.4635975</v>
      </c>
      <c r="O153">
        <f t="shared" si="215"/>
        <v>1866315328.0438139</v>
      </c>
      <c r="P153">
        <f t="shared" si="215"/>
        <v>391284811.00176024</v>
      </c>
      <c r="Q153">
        <f t="shared" si="215"/>
        <v>1358399573.6862221</v>
      </c>
      <c r="R153">
        <f t="shared" si="215"/>
        <v>388422249.68775976</v>
      </c>
      <c r="S153">
        <f t="shared" si="215"/>
        <v>652684688.38709247</v>
      </c>
      <c r="T153">
        <f t="shared" si="215"/>
        <v>4137737854.1169395</v>
      </c>
      <c r="V153">
        <f t="shared" si="215"/>
        <v>25358771586.653984</v>
      </c>
      <c r="W153">
        <f t="shared" si="215"/>
        <v>12223295749.082043</v>
      </c>
      <c r="X153">
        <f t="shared" si="215"/>
        <v>4131787402.4017968</v>
      </c>
      <c r="Y153">
        <f t="shared" si="215"/>
        <v>1419733796.3176603</v>
      </c>
      <c r="Z153">
        <f t="shared" si="215"/>
        <v>12617915970.792248</v>
      </c>
      <c r="AA153">
        <f t="shared" si="215"/>
        <v>354105640.30179566</v>
      </c>
      <c r="AB153">
        <f t="shared" si="215"/>
        <v>1113878898.6403151</v>
      </c>
      <c r="AC153">
        <f t="shared" si="215"/>
        <v>3006314166.0294142</v>
      </c>
      <c r="AD153">
        <f t="shared" si="215"/>
        <v>16465384056.471861</v>
      </c>
      <c r="AE153">
        <f t="shared" si="215"/>
        <v>1746136593.4636345</v>
      </c>
      <c r="AF153">
        <f t="shared" si="215"/>
        <v>1867317956.3608484</v>
      </c>
      <c r="AG153">
        <f t="shared" si="215"/>
        <v>391516799.67872643</v>
      </c>
      <c r="AH153">
        <f t="shared" si="215"/>
        <v>1357851942.0351393</v>
      </c>
      <c r="AI153">
        <f t="shared" si="215"/>
        <v>389077184.43460441</v>
      </c>
      <c r="AJ153">
        <f t="shared" si="215"/>
        <v>652731972.38385057</v>
      </c>
      <c r="AK153">
        <f t="shared" si="215"/>
        <v>4141147630.9736085</v>
      </c>
      <c r="AM153">
        <f t="shared" si="215"/>
        <v>25389692059.45406</v>
      </c>
      <c r="AN153">
        <f t="shared" si="215"/>
        <v>12221579315.27569</v>
      </c>
      <c r="AO153">
        <f t="shared" si="215"/>
        <v>4137746773.9139996</v>
      </c>
      <c r="AP153">
        <f t="shared" si="215"/>
        <v>1420454645.781961</v>
      </c>
      <c r="AQ153">
        <f t="shared" si="215"/>
        <v>12640779516.513359</v>
      </c>
      <c r="AR153">
        <f t="shared" si="215"/>
        <v>353989737.71050209</v>
      </c>
      <c r="AS153">
        <f t="shared" si="215"/>
        <v>1115024160.4159069</v>
      </c>
      <c r="AT153">
        <f t="shared" si="215"/>
        <v>3009147728.7530928</v>
      </c>
      <c r="AU153">
        <f t="shared" si="215"/>
        <v>16472014771.798794</v>
      </c>
      <c r="AV153">
        <f t="shared" si="215"/>
        <v>1746508060.4636703</v>
      </c>
      <c r="AW153">
        <f t="shared" si="215"/>
        <v>1868320584.6778803</v>
      </c>
      <c r="AX153">
        <f t="shared" si="215"/>
        <v>391748788.35569292</v>
      </c>
      <c r="AY153">
        <f t="shared" si="215"/>
        <v>1357304310.3840566</v>
      </c>
      <c r="AZ153">
        <f t="shared" si="215"/>
        <v>389732119.18144959</v>
      </c>
      <c r="BA153">
        <f t="shared" si="215"/>
        <v>652779256.38060844</v>
      </c>
      <c r="BB153">
        <f t="shared" si="215"/>
        <v>4144557407.8302794</v>
      </c>
      <c r="BD153">
        <f t="shared" si="215"/>
        <v>25420612532.254139</v>
      </c>
      <c r="BE153">
        <f t="shared" si="215"/>
        <v>12219862881.469339</v>
      </c>
      <c r="BF153">
        <f t="shared" si="215"/>
        <v>4143706145.4262009</v>
      </c>
      <c r="BG153">
        <f t="shared" si="215"/>
        <v>1421175495.2462621</v>
      </c>
      <c r="BH153">
        <f t="shared" si="215"/>
        <v>12663643062.234468</v>
      </c>
      <c r="BI153">
        <f t="shared" si="215"/>
        <v>353873835.11920863</v>
      </c>
      <c r="BJ153">
        <f t="shared" si="215"/>
        <v>1116169422.1914985</v>
      </c>
      <c r="BK153">
        <f t="shared" si="215"/>
        <v>3011981291.4767723</v>
      </c>
      <c r="BL153">
        <f t="shared" si="215"/>
        <v>16478645487.125723</v>
      </c>
      <c r="BM153">
        <f t="shared" si="215"/>
        <v>1746879527.4637063</v>
      </c>
      <c r="BN153">
        <f t="shared" si="215"/>
        <v>1869323212.9949162</v>
      </c>
      <c r="BO153">
        <f t="shared" si="215"/>
        <v>391980777.03265905</v>
      </c>
      <c r="BP153">
        <f t="shared" si="215"/>
        <v>1356756678.7329738</v>
      </c>
      <c r="BQ153">
        <f t="shared" ref="BQ153:EB153" si="216">BQ82+BQ14</f>
        <v>390387053.92829448</v>
      </c>
      <c r="BR153">
        <f t="shared" si="216"/>
        <v>652826540.37736678</v>
      </c>
      <c r="BS153">
        <f t="shared" si="216"/>
        <v>4147967184.6869483</v>
      </c>
      <c r="BU153">
        <f t="shared" si="216"/>
        <v>25451533005.054211</v>
      </c>
      <c r="BV153">
        <f t="shared" si="216"/>
        <v>12218146447.662991</v>
      </c>
      <c r="BW153">
        <f t="shared" si="216"/>
        <v>4149665516.9384027</v>
      </c>
      <c r="BX153">
        <f t="shared" si="216"/>
        <v>1421896344.7105632</v>
      </c>
      <c r="BY153">
        <f t="shared" si="216"/>
        <v>12686506607.955578</v>
      </c>
      <c r="BZ153">
        <f t="shared" si="216"/>
        <v>353757932.52791458</v>
      </c>
      <c r="CA153">
        <f t="shared" si="216"/>
        <v>1117314683.9670901</v>
      </c>
      <c r="CB153">
        <f t="shared" si="216"/>
        <v>3014814854.2004504</v>
      </c>
      <c r="CC153">
        <f t="shared" si="216"/>
        <v>16485276202.452654</v>
      </c>
      <c r="CD153">
        <f t="shared" si="216"/>
        <v>1747250994.4637423</v>
      </c>
      <c r="CE153">
        <f t="shared" si="216"/>
        <v>1870325841.3119476</v>
      </c>
      <c r="CF153">
        <f t="shared" si="216"/>
        <v>392212765.70962554</v>
      </c>
      <c r="CG153">
        <f t="shared" si="216"/>
        <v>1356209047.0818913</v>
      </c>
      <c r="CH153">
        <f t="shared" si="216"/>
        <v>391041988.67513943</v>
      </c>
      <c r="CI153">
        <f t="shared" si="216"/>
        <v>652873824.37412512</v>
      </c>
      <c r="CJ153">
        <f t="shared" si="216"/>
        <v>4151376961.5436168</v>
      </c>
      <c r="CM153">
        <f t="shared" si="216"/>
        <v>15677.7</v>
      </c>
      <c r="CN153">
        <f t="shared" si="216"/>
        <v>28539021737.76218</v>
      </c>
      <c r="CO153">
        <f t="shared" si="216"/>
        <v>15218463666.958015</v>
      </c>
      <c r="CP153">
        <f t="shared" si="216"/>
        <v>5108173389.751379</v>
      </c>
      <c r="CQ153">
        <f t="shared" si="216"/>
        <v>1470101690.3396025</v>
      </c>
      <c r="CR153">
        <f t="shared" si="216"/>
        <v>13550166505.930859</v>
      </c>
      <c r="CS153">
        <f t="shared" si="216"/>
        <v>449409112.44636124</v>
      </c>
      <c r="CT153">
        <f t="shared" si="216"/>
        <v>1382350264.9672747</v>
      </c>
      <c r="CU153">
        <f t="shared" si="216"/>
        <v>4070358009.1912374</v>
      </c>
      <c r="CV153">
        <f t="shared" si="216"/>
        <v>12718012888.299393</v>
      </c>
      <c r="CW153">
        <f t="shared" si="216"/>
        <v>2246326989.1510935</v>
      </c>
      <c r="CX153">
        <f t="shared" si="216"/>
        <v>3240522853.0391164</v>
      </c>
      <c r="CY153">
        <f t="shared" si="216"/>
        <v>509219830.32462847</v>
      </c>
      <c r="CZ153">
        <f t="shared" si="216"/>
        <v>1853987276.6470106</v>
      </c>
      <c r="DA153">
        <f t="shared" si="216"/>
        <v>1434974304.1379077</v>
      </c>
      <c r="DB153">
        <f t="shared" si="216"/>
        <v>979171314.59803963</v>
      </c>
      <c r="DC153">
        <f t="shared" si="216"/>
        <v>5340410978.3495407</v>
      </c>
      <c r="DE153">
        <f t="shared" si="216"/>
        <v>28578736826.752426</v>
      </c>
      <c r="DF153">
        <f t="shared" si="216"/>
        <v>15216539764.800335</v>
      </c>
      <c r="DG153">
        <f t="shared" si="216"/>
        <v>5115039747.9368858</v>
      </c>
      <c r="DH153">
        <f t="shared" si="216"/>
        <v>1470270268.3573744</v>
      </c>
      <c r="DI153">
        <f t="shared" si="216"/>
        <v>13576601040.806456</v>
      </c>
      <c r="DJ153">
        <f t="shared" si="216"/>
        <v>449187423.07446736</v>
      </c>
      <c r="DK153">
        <f t="shared" si="216"/>
        <v>1383610833.8221872</v>
      </c>
      <c r="DL153">
        <f t="shared" si="216"/>
        <v>4072673912.3976202</v>
      </c>
      <c r="DM153">
        <f t="shared" si="216"/>
        <v>12721834021.38707</v>
      </c>
      <c r="DN153">
        <f t="shared" si="216"/>
        <v>2246355849.2454844</v>
      </c>
      <c r="DO153">
        <f t="shared" si="216"/>
        <v>3241604145.3106346</v>
      </c>
      <c r="DP153">
        <f t="shared" si="216"/>
        <v>509556146.20571828</v>
      </c>
      <c r="DQ153">
        <f t="shared" si="216"/>
        <v>1853046041.3608382</v>
      </c>
      <c r="DR153">
        <f t="shared" si="216"/>
        <v>1437950812.3792155</v>
      </c>
      <c r="DS153">
        <f t="shared" si="216"/>
        <v>979024520.76881146</v>
      </c>
      <c r="DT153">
        <f t="shared" si="216"/>
        <v>5344638278.679265</v>
      </c>
      <c r="DV153">
        <f t="shared" si="216"/>
        <v>28618451915.742664</v>
      </c>
      <c r="DW153">
        <f t="shared" si="216"/>
        <v>15214615862.642658</v>
      </c>
      <c r="DX153">
        <f t="shared" si="216"/>
        <v>5121906106.1223927</v>
      </c>
      <c r="DY153">
        <f t="shared" si="216"/>
        <v>1470438846.3751459</v>
      </c>
      <c r="DZ153">
        <f t="shared" si="216"/>
        <v>13603035575.682053</v>
      </c>
      <c r="EA153">
        <f t="shared" si="216"/>
        <v>448965733.70257354</v>
      </c>
      <c r="EB153">
        <f t="shared" si="216"/>
        <v>1384871402.6770995</v>
      </c>
      <c r="EC153">
        <f t="shared" ref="EC153:GN153" si="217">EC82+EC14</f>
        <v>4074989815.6040049</v>
      </c>
      <c r="ED153">
        <f t="shared" si="217"/>
        <v>12725655154.474745</v>
      </c>
      <c r="EE153">
        <f t="shared" si="217"/>
        <v>2246384709.3398781</v>
      </c>
      <c r="EF153">
        <f t="shared" si="217"/>
        <v>3242685437.5821543</v>
      </c>
      <c r="EG153">
        <f t="shared" si="217"/>
        <v>509892462.08680797</v>
      </c>
      <c r="EH153">
        <f t="shared" si="217"/>
        <v>1852104806.0746655</v>
      </c>
      <c r="EI153">
        <f t="shared" si="217"/>
        <v>1440927320.6205194</v>
      </c>
      <c r="EJ153">
        <f t="shared" si="217"/>
        <v>978877726.93958282</v>
      </c>
      <c r="EK153">
        <f t="shared" si="217"/>
        <v>5348865579.0089912</v>
      </c>
      <c r="EM153">
        <f t="shared" si="217"/>
        <v>28658167004.732918</v>
      </c>
      <c r="EN153">
        <f t="shared" si="217"/>
        <v>15212691960.484972</v>
      </c>
      <c r="EO153">
        <f t="shared" si="217"/>
        <v>5128772464.3078985</v>
      </c>
      <c r="EP153">
        <f t="shared" si="217"/>
        <v>1470607424.3929179</v>
      </c>
      <c r="EQ153">
        <f t="shared" si="217"/>
        <v>13629470110.557652</v>
      </c>
      <c r="ER153">
        <f t="shared" si="217"/>
        <v>448744044.3306796</v>
      </c>
      <c r="ES153">
        <f t="shared" si="217"/>
        <v>1386131971.5320117</v>
      </c>
      <c r="ET153">
        <f t="shared" si="217"/>
        <v>4077305718.8103848</v>
      </c>
      <c r="EU153">
        <f t="shared" si="217"/>
        <v>12729476287.562422</v>
      </c>
      <c r="EV153">
        <f t="shared" si="217"/>
        <v>2246413569.434269</v>
      </c>
      <c r="EW153">
        <f t="shared" si="217"/>
        <v>3243766729.8536725</v>
      </c>
      <c r="EX153">
        <f t="shared" si="217"/>
        <v>510228777.96789747</v>
      </c>
      <c r="EY153">
        <f t="shared" si="217"/>
        <v>1851163570.7884936</v>
      </c>
      <c r="EZ153">
        <f t="shared" si="217"/>
        <v>1443903828.8618233</v>
      </c>
      <c r="FA153">
        <f t="shared" si="217"/>
        <v>978730933.11035454</v>
      </c>
      <c r="FB153">
        <f t="shared" si="217"/>
        <v>5353092879.3387175</v>
      </c>
      <c r="FD153">
        <f t="shared" si="217"/>
        <v>28697882093.723152</v>
      </c>
      <c r="FE153">
        <f t="shared" si="217"/>
        <v>15210768058.327295</v>
      </c>
      <c r="FF153">
        <f t="shared" si="217"/>
        <v>5135638822.4934092</v>
      </c>
      <c r="FG153">
        <f t="shared" si="217"/>
        <v>1470776002.4106894</v>
      </c>
      <c r="FH153">
        <f t="shared" si="217"/>
        <v>13655904645.433252</v>
      </c>
      <c r="FI153">
        <f t="shared" si="217"/>
        <v>448522354.95878577</v>
      </c>
      <c r="FJ153">
        <f t="shared" si="217"/>
        <v>1387392540.3869243</v>
      </c>
      <c r="FK153">
        <f t="shared" si="217"/>
        <v>4079621622.0167699</v>
      </c>
      <c r="FL153">
        <f t="shared" si="217"/>
        <v>12733297420.650099</v>
      </c>
      <c r="FM153">
        <f t="shared" si="217"/>
        <v>2246442429.5286598</v>
      </c>
      <c r="FN153">
        <f t="shared" si="217"/>
        <v>3244848022.1251926</v>
      </c>
      <c r="FO153">
        <f t="shared" si="217"/>
        <v>510565093.84898722</v>
      </c>
      <c r="FP153">
        <f t="shared" si="217"/>
        <v>1850222335.5023215</v>
      </c>
      <c r="FQ153">
        <f t="shared" si="217"/>
        <v>1446880337.1031277</v>
      </c>
      <c r="FR153">
        <f t="shared" si="217"/>
        <v>978584139.28112614</v>
      </c>
      <c r="FS153">
        <f t="shared" si="217"/>
        <v>5357320179.6684389</v>
      </c>
      <c r="FV153">
        <f t="shared" si="217"/>
        <v>15677.7</v>
      </c>
      <c r="FW153">
        <f t="shared" si="217"/>
        <v>29848164576.940544</v>
      </c>
      <c r="FX153">
        <f t="shared" si="217"/>
        <v>14342356291.252861</v>
      </c>
      <c r="FY153">
        <f t="shared" si="217"/>
        <v>5340181406.582612</v>
      </c>
      <c r="FZ153">
        <f t="shared" si="217"/>
        <v>2102894902.1530147</v>
      </c>
      <c r="GA153">
        <f t="shared" si="217"/>
        <v>13138148148.061312</v>
      </c>
      <c r="GB153">
        <f t="shared" si="217"/>
        <v>407815798.85028809</v>
      </c>
      <c r="GC153">
        <f t="shared" si="217"/>
        <v>1290783512.5383031</v>
      </c>
      <c r="GD153">
        <f t="shared" si="217"/>
        <v>8279622223.273612</v>
      </c>
      <c r="GE153">
        <f t="shared" si="217"/>
        <v>21334296087.292683</v>
      </c>
      <c r="GF153">
        <f t="shared" si="217"/>
        <v>2611573660.9238739</v>
      </c>
      <c r="GG153">
        <f t="shared" si="217"/>
        <v>5146984416.2988701</v>
      </c>
      <c r="GH153">
        <f t="shared" si="217"/>
        <v>571984518.80287445</v>
      </c>
      <c r="GI153">
        <f t="shared" si="217"/>
        <v>1480790477.1001029</v>
      </c>
      <c r="GJ153">
        <f t="shared" si="217"/>
        <v>1571263063.9620037</v>
      </c>
      <c r="GK153">
        <f t="shared" si="217"/>
        <v>1373061076.2246821</v>
      </c>
      <c r="GL153">
        <f t="shared" si="217"/>
        <v>7367840107.2992868</v>
      </c>
      <c r="GN153">
        <f t="shared" si="217"/>
        <v>29885251695.935432</v>
      </c>
      <c r="GO153">
        <f t="shared" ref="GO153:IZ153" si="218">GO82+GO14</f>
        <v>14345155712.587212</v>
      </c>
      <c r="GP153">
        <f t="shared" si="218"/>
        <v>5347327463.3728886</v>
      </c>
      <c r="GQ153">
        <f t="shared" si="218"/>
        <v>2104583187.4066095</v>
      </c>
      <c r="GR153">
        <f t="shared" si="218"/>
        <v>13156932159.598265</v>
      </c>
      <c r="GS153">
        <f t="shared" si="218"/>
        <v>408076115.66972989</v>
      </c>
      <c r="GT153">
        <f t="shared" si="218"/>
        <v>1292276358.3391609</v>
      </c>
      <c r="GU153">
        <f t="shared" si="218"/>
        <v>8291519522.6594296</v>
      </c>
      <c r="GV153">
        <f t="shared" si="218"/>
        <v>21356715112.341496</v>
      </c>
      <c r="GW153">
        <f t="shared" si="218"/>
        <v>2614430875.629178</v>
      </c>
      <c r="GX153">
        <f t="shared" si="218"/>
        <v>5153088426.415781</v>
      </c>
      <c r="GY153">
        <f t="shared" si="218"/>
        <v>572779691.61506474</v>
      </c>
      <c r="GZ153">
        <f t="shared" si="218"/>
        <v>1481737243.9352486</v>
      </c>
      <c r="HA153">
        <f t="shared" si="218"/>
        <v>1574856800.1225009</v>
      </c>
      <c r="HB153">
        <f t="shared" si="218"/>
        <v>1374149015.8716087</v>
      </c>
      <c r="HC153">
        <f t="shared" si="218"/>
        <v>7377058700.9777536</v>
      </c>
      <c r="HE153">
        <f t="shared" si="218"/>
        <v>29922338814.930332</v>
      </c>
      <c r="HF153">
        <f t="shared" si="218"/>
        <v>14347955133.921566</v>
      </c>
      <c r="HG153">
        <f t="shared" si="218"/>
        <v>5354473520.1631641</v>
      </c>
      <c r="HH153">
        <f t="shared" si="218"/>
        <v>2106271472.6602037</v>
      </c>
      <c r="HI153">
        <f t="shared" si="218"/>
        <v>13175716171.13522</v>
      </c>
      <c r="HJ153">
        <f t="shared" si="218"/>
        <v>408336432.48917162</v>
      </c>
      <c r="HK153">
        <f t="shared" si="218"/>
        <v>1293769204.1400192</v>
      </c>
      <c r="HL153">
        <f t="shared" si="218"/>
        <v>8303416822.0452433</v>
      </c>
      <c r="HM153">
        <f t="shared" si="218"/>
        <v>21379134137.390305</v>
      </c>
      <c r="HN153">
        <f t="shared" si="218"/>
        <v>2617288090.3344817</v>
      </c>
      <c r="HO153">
        <f t="shared" si="218"/>
        <v>5159192436.532692</v>
      </c>
      <c r="HP153">
        <f t="shared" si="218"/>
        <v>573574864.42725492</v>
      </c>
      <c r="HQ153">
        <f t="shared" si="218"/>
        <v>1482684010.7703943</v>
      </c>
      <c r="HR153">
        <f t="shared" si="218"/>
        <v>1578450536.2829981</v>
      </c>
      <c r="HS153">
        <f t="shared" si="218"/>
        <v>1375236955.5185351</v>
      </c>
      <c r="HT153">
        <f t="shared" si="218"/>
        <v>7386277294.6562204</v>
      </c>
      <c r="HV153">
        <f t="shared" si="218"/>
        <v>29959425933.925243</v>
      </c>
      <c r="HW153">
        <f t="shared" si="218"/>
        <v>14350754555.255917</v>
      </c>
      <c r="HX153">
        <f t="shared" si="218"/>
        <v>5361619576.9534435</v>
      </c>
      <c r="HY153">
        <f t="shared" si="218"/>
        <v>2107959757.9137976</v>
      </c>
      <c r="HZ153">
        <f t="shared" si="218"/>
        <v>13194500182.672176</v>
      </c>
      <c r="IA153">
        <f t="shared" si="218"/>
        <v>408596749.3086136</v>
      </c>
      <c r="IB153">
        <f t="shared" si="218"/>
        <v>1295262049.940877</v>
      </c>
      <c r="IC153">
        <f t="shared" si="218"/>
        <v>8315314121.4310627</v>
      </c>
      <c r="ID153">
        <f t="shared" si="218"/>
        <v>21401553162.439133</v>
      </c>
      <c r="IE153">
        <f t="shared" si="218"/>
        <v>2620145305.0397863</v>
      </c>
      <c r="IF153">
        <f t="shared" si="218"/>
        <v>5165296446.6496029</v>
      </c>
      <c r="IG153">
        <f t="shared" si="218"/>
        <v>574370037.23944521</v>
      </c>
      <c r="IH153">
        <f t="shared" si="218"/>
        <v>1483630777.6055403</v>
      </c>
      <c r="II153">
        <f t="shared" si="218"/>
        <v>1582044272.4434955</v>
      </c>
      <c r="IJ153">
        <f t="shared" si="218"/>
        <v>1376324895.1654613</v>
      </c>
      <c r="IK153">
        <f t="shared" si="218"/>
        <v>7395495888.3346872</v>
      </c>
      <c r="IM153">
        <f t="shared" si="218"/>
        <v>29996513052.920139</v>
      </c>
      <c r="IN153">
        <f t="shared" si="218"/>
        <v>14353553976.590269</v>
      </c>
      <c r="IO153">
        <f t="shared" si="218"/>
        <v>5368765633.743721</v>
      </c>
      <c r="IP153">
        <f t="shared" si="218"/>
        <v>2109648043.1673918</v>
      </c>
      <c r="IQ153">
        <f t="shared" si="218"/>
        <v>13213284194.209129</v>
      </c>
      <c r="IR153">
        <f t="shared" si="218"/>
        <v>408857066.12805551</v>
      </c>
      <c r="IS153">
        <f t="shared" si="218"/>
        <v>1296754895.741735</v>
      </c>
      <c r="IT153">
        <f t="shared" si="218"/>
        <v>8327211420.8168793</v>
      </c>
      <c r="IU153">
        <f t="shared" si="218"/>
        <v>21423972187.487949</v>
      </c>
      <c r="IV153">
        <f t="shared" si="218"/>
        <v>2623002519.745091</v>
      </c>
      <c r="IW153">
        <f t="shared" si="218"/>
        <v>5171400456.7665138</v>
      </c>
      <c r="IX153">
        <f t="shared" si="218"/>
        <v>575165210.05163562</v>
      </c>
      <c r="IY153">
        <f t="shared" si="218"/>
        <v>1484570816.2877009</v>
      </c>
      <c r="IZ153">
        <f t="shared" si="218"/>
        <v>1585638008.6039913</v>
      </c>
      <c r="JA153">
        <f t="shared" ref="JA153" si="219">JA82+JA14</f>
        <v>1377412834.8123879</v>
      </c>
      <c r="JB153">
        <f t="shared" si="164"/>
        <v>7404714482.0131531</v>
      </c>
    </row>
    <row r="154" spans="4:262" x14ac:dyDescent="0.25">
      <c r="D154">
        <v>2032</v>
      </c>
      <c r="E154">
        <f t="shared" ref="E154:BP154" si="220">E83+E15</f>
        <v>26904261292.635017</v>
      </c>
      <c r="F154">
        <f t="shared" si="220"/>
        <v>12514345405.641924</v>
      </c>
      <c r="G154">
        <f t="shared" si="220"/>
        <v>4283423893.8751311</v>
      </c>
      <c r="H154">
        <f t="shared" si="220"/>
        <v>1564511878.9939952</v>
      </c>
      <c r="I154">
        <f t="shared" si="220"/>
        <v>13826048441.067808</v>
      </c>
      <c r="J154">
        <f t="shared" si="220"/>
        <v>421625615.96894479</v>
      </c>
      <c r="K154">
        <f t="shared" si="220"/>
        <v>1165429778.4596474</v>
      </c>
      <c r="L154">
        <f t="shared" si="220"/>
        <v>3260350407.8114572</v>
      </c>
      <c r="M154">
        <f t="shared" si="220"/>
        <v>18060400569.534229</v>
      </c>
      <c r="N154">
        <f t="shared" si="220"/>
        <v>1996031645.8818822</v>
      </c>
      <c r="O154">
        <f t="shared" si="220"/>
        <v>2188768715.0634561</v>
      </c>
      <c r="P154">
        <f t="shared" si="220"/>
        <v>431050444.74947619</v>
      </c>
      <c r="Q154">
        <f t="shared" si="220"/>
        <v>1494071447.6742096</v>
      </c>
      <c r="R154">
        <f t="shared" si="220"/>
        <v>510803206.20875204</v>
      </c>
      <c r="S154">
        <f t="shared" si="220"/>
        <v>754185850.32781672</v>
      </c>
      <c r="T154">
        <f t="shared" si="220"/>
        <v>4554875776.877717</v>
      </c>
      <c r="V154">
        <f t="shared" si="220"/>
        <v>26919806243.19828</v>
      </c>
      <c r="W154">
        <f t="shared" si="220"/>
        <v>12496477442.535515</v>
      </c>
      <c r="X154">
        <f t="shared" si="220"/>
        <v>4288091583.4326425</v>
      </c>
      <c r="Y154">
        <f t="shared" si="220"/>
        <v>1563592790.2031035</v>
      </c>
      <c r="Z154">
        <f t="shared" si="220"/>
        <v>13845492482.881962</v>
      </c>
      <c r="AA154">
        <f t="shared" si="220"/>
        <v>420805645.38830012</v>
      </c>
      <c r="AB154">
        <f t="shared" si="220"/>
        <v>1165749587.7386498</v>
      </c>
      <c r="AC154">
        <f t="shared" si="220"/>
        <v>3260686569.3594089</v>
      </c>
      <c r="AD154">
        <f t="shared" si="220"/>
        <v>18046690295.082561</v>
      </c>
      <c r="AE154">
        <f t="shared" si="220"/>
        <v>1993909204.2021282</v>
      </c>
      <c r="AF154">
        <f t="shared" si="220"/>
        <v>2187332142.9885702</v>
      </c>
      <c r="AG154">
        <f t="shared" si="220"/>
        <v>430868709.46749771</v>
      </c>
      <c r="AH154">
        <f t="shared" si="220"/>
        <v>1491122183.3283045</v>
      </c>
      <c r="AI154">
        <f t="shared" si="220"/>
        <v>511284228.79531175</v>
      </c>
      <c r="AJ154">
        <f t="shared" si="220"/>
        <v>753180403.25676167</v>
      </c>
      <c r="AK154">
        <f t="shared" si="220"/>
        <v>4554406464.7416582</v>
      </c>
      <c r="AM154">
        <f t="shared" si="220"/>
        <v>26935351193.761536</v>
      </c>
      <c r="AN154">
        <f t="shared" si="220"/>
        <v>12478609479.429104</v>
      </c>
      <c r="AO154">
        <f t="shared" si="220"/>
        <v>4292759272.9901567</v>
      </c>
      <c r="AP154">
        <f t="shared" si="220"/>
        <v>1562673701.4122114</v>
      </c>
      <c r="AQ154">
        <f t="shared" si="220"/>
        <v>13864936524.696117</v>
      </c>
      <c r="AR154">
        <f t="shared" si="220"/>
        <v>419985674.80765581</v>
      </c>
      <c r="AS154">
        <f t="shared" si="220"/>
        <v>1166069397.0176523</v>
      </c>
      <c r="AT154">
        <f t="shared" si="220"/>
        <v>3261022730.9073572</v>
      </c>
      <c r="AU154">
        <f t="shared" si="220"/>
        <v>18032980020.630886</v>
      </c>
      <c r="AV154">
        <f t="shared" si="220"/>
        <v>1991786762.5223734</v>
      </c>
      <c r="AW154">
        <f t="shared" si="220"/>
        <v>2185895570.913681</v>
      </c>
      <c r="AX154">
        <f t="shared" si="220"/>
        <v>430686974.18551958</v>
      </c>
      <c r="AY154">
        <f t="shared" si="220"/>
        <v>1488172918.9823995</v>
      </c>
      <c r="AZ154">
        <f t="shared" si="220"/>
        <v>511765251.38187224</v>
      </c>
      <c r="BA154">
        <f t="shared" si="220"/>
        <v>752174956.18570626</v>
      </c>
      <c r="BB154">
        <f t="shared" si="220"/>
        <v>4553937152.6056023</v>
      </c>
      <c r="BD154">
        <f t="shared" si="220"/>
        <v>26950896144.324802</v>
      </c>
      <c r="BE154">
        <f t="shared" si="220"/>
        <v>12460741516.322691</v>
      </c>
      <c r="BF154">
        <f t="shared" si="220"/>
        <v>4297426962.5476694</v>
      </c>
      <c r="BG154">
        <f t="shared" si="220"/>
        <v>1561754612.6213195</v>
      </c>
      <c r="BH154">
        <f t="shared" si="220"/>
        <v>13884380566.510273</v>
      </c>
      <c r="BI154">
        <f t="shared" si="220"/>
        <v>419165704.2270115</v>
      </c>
      <c r="BJ154">
        <f t="shared" si="220"/>
        <v>1166389206.2966545</v>
      </c>
      <c r="BK154">
        <f t="shared" si="220"/>
        <v>3261358892.4553061</v>
      </c>
      <c r="BL154">
        <f t="shared" si="220"/>
        <v>18019269746.179214</v>
      </c>
      <c r="BM154">
        <f t="shared" si="220"/>
        <v>1989664320.8426182</v>
      </c>
      <c r="BN154">
        <f t="shared" si="220"/>
        <v>2184458998.8387966</v>
      </c>
      <c r="BO154">
        <f t="shared" si="220"/>
        <v>430505238.90354133</v>
      </c>
      <c r="BP154">
        <f t="shared" si="220"/>
        <v>1485223654.6364946</v>
      </c>
      <c r="BQ154">
        <f t="shared" ref="BQ154:EB154" si="221">BQ83+BQ15</f>
        <v>512246273.96843249</v>
      </c>
      <c r="BR154">
        <f t="shared" si="221"/>
        <v>751169509.11465144</v>
      </c>
      <c r="BS154">
        <f t="shared" si="221"/>
        <v>4553467840.4695415</v>
      </c>
      <c r="BU154">
        <f t="shared" si="221"/>
        <v>26966441094.888058</v>
      </c>
      <c r="BV154">
        <f t="shared" si="221"/>
        <v>12442873553.21628</v>
      </c>
      <c r="BW154">
        <f t="shared" si="221"/>
        <v>4302094652.1051817</v>
      </c>
      <c r="BX154">
        <f t="shared" si="221"/>
        <v>1560835523.8304276</v>
      </c>
      <c r="BY154">
        <f t="shared" si="221"/>
        <v>13903824608.324425</v>
      </c>
      <c r="BZ154">
        <f t="shared" si="221"/>
        <v>418345733.64636672</v>
      </c>
      <c r="CA154">
        <f t="shared" si="221"/>
        <v>1166709015.5756567</v>
      </c>
      <c r="CB154">
        <f t="shared" si="221"/>
        <v>3261695054.003253</v>
      </c>
      <c r="CC154">
        <f t="shared" si="221"/>
        <v>18005559471.727539</v>
      </c>
      <c r="CD154">
        <f t="shared" si="221"/>
        <v>1987541879.1628633</v>
      </c>
      <c r="CE154">
        <f t="shared" si="221"/>
        <v>2183022426.7639046</v>
      </c>
      <c r="CF154">
        <f t="shared" si="221"/>
        <v>430323503.62156314</v>
      </c>
      <c r="CG154">
        <f t="shared" si="221"/>
        <v>1482274390.2905896</v>
      </c>
      <c r="CH154">
        <f t="shared" si="221"/>
        <v>512727296.55499268</v>
      </c>
      <c r="CI154">
        <f t="shared" si="221"/>
        <v>750164062.04359663</v>
      </c>
      <c r="CJ154">
        <f t="shared" si="221"/>
        <v>4552998528.3334827</v>
      </c>
      <c r="CM154">
        <f t="shared" si="221"/>
        <v>17777.433333333334</v>
      </c>
      <c r="CN154">
        <f t="shared" si="221"/>
        <v>29947888514.912884</v>
      </c>
      <c r="CO154">
        <f t="shared" si="221"/>
        <v>15409724671.908091</v>
      </c>
      <c r="CP154">
        <f t="shared" si="221"/>
        <v>5325216178.5991926</v>
      </c>
      <c r="CQ154">
        <f t="shared" si="221"/>
        <v>1622901807.2898619</v>
      </c>
      <c r="CR154">
        <f t="shared" si="221"/>
        <v>14496247684.294041</v>
      </c>
      <c r="CS154">
        <f t="shared" si="221"/>
        <v>537494692.83725083</v>
      </c>
      <c r="CT154">
        <f t="shared" si="221"/>
        <v>1444815564.1125295</v>
      </c>
      <c r="CU154">
        <f t="shared" si="221"/>
        <v>4455840525.828721</v>
      </c>
      <c r="CV154">
        <f t="shared" si="221"/>
        <v>15311144874.675859</v>
      </c>
      <c r="CW154">
        <f t="shared" si="221"/>
        <v>2562708699.8369341</v>
      </c>
      <c r="CX154">
        <f t="shared" si="221"/>
        <v>4123832818.2288351</v>
      </c>
      <c r="CY154">
        <f t="shared" si="221"/>
        <v>560482808.51684046</v>
      </c>
      <c r="CZ154">
        <f t="shared" si="221"/>
        <v>2000912653.7780333</v>
      </c>
      <c r="DA154">
        <f t="shared" si="221"/>
        <v>1871679588.6450696</v>
      </c>
      <c r="DB154">
        <f t="shared" si="221"/>
        <v>1163407865.928463</v>
      </c>
      <c r="DC154">
        <f t="shared" si="221"/>
        <v>5798329193.5066309</v>
      </c>
      <c r="DE154">
        <f t="shared" si="221"/>
        <v>29969849434.396679</v>
      </c>
      <c r="DF154">
        <f t="shared" si="221"/>
        <v>15384721433.459799</v>
      </c>
      <c r="DG154">
        <f t="shared" si="221"/>
        <v>5330166098.8741255</v>
      </c>
      <c r="DH154">
        <f t="shared" si="221"/>
        <v>1620399704.4733558</v>
      </c>
      <c r="DI154">
        <f t="shared" si="221"/>
        <v>14516907243.395054</v>
      </c>
      <c r="DJ154">
        <f t="shared" si="221"/>
        <v>536136677.10460377</v>
      </c>
      <c r="DK154">
        <f t="shared" si="221"/>
        <v>1444834359.4354851</v>
      </c>
      <c r="DL154">
        <f t="shared" si="221"/>
        <v>4452366698.8887091</v>
      </c>
      <c r="DM154">
        <f t="shared" si="221"/>
        <v>15292837531.447989</v>
      </c>
      <c r="DN154">
        <f t="shared" si="221"/>
        <v>2558264625.935863</v>
      </c>
      <c r="DO154">
        <f t="shared" si="221"/>
        <v>4118032254.9374003</v>
      </c>
      <c r="DP154">
        <f t="shared" si="221"/>
        <v>560168755.32228374</v>
      </c>
      <c r="DQ154">
        <f t="shared" si="221"/>
        <v>1996047116.6297545</v>
      </c>
      <c r="DR154">
        <f t="shared" si="221"/>
        <v>1874563605.5071423</v>
      </c>
      <c r="DS154">
        <f t="shared" si="221"/>
        <v>1161032554.8306463</v>
      </c>
      <c r="DT154">
        <f t="shared" si="221"/>
        <v>5796209701.1697845</v>
      </c>
      <c r="DV154">
        <f t="shared" si="221"/>
        <v>29991810353.880474</v>
      </c>
      <c r="DW154">
        <f t="shared" si="221"/>
        <v>15360982738.476809</v>
      </c>
      <c r="DX154">
        <f t="shared" si="221"/>
        <v>5335116019.1490564</v>
      </c>
      <c r="DY154">
        <f t="shared" si="221"/>
        <v>1617897601.6568496</v>
      </c>
      <c r="DZ154">
        <f t="shared" si="221"/>
        <v>14537566802.496075</v>
      </c>
      <c r="EA154">
        <f t="shared" si="221"/>
        <v>534778661.37195683</v>
      </c>
      <c r="EB154">
        <f t="shared" si="221"/>
        <v>1444853154.7584407</v>
      </c>
      <c r="EC154">
        <f t="shared" ref="EC154:GN154" si="222">EC83+EC15</f>
        <v>4448892871.9486961</v>
      </c>
      <c r="ED154">
        <f t="shared" si="222"/>
        <v>15274530188.220114</v>
      </c>
      <c r="EE154">
        <f t="shared" si="222"/>
        <v>2553820552.0347924</v>
      </c>
      <c r="EF154">
        <f t="shared" si="222"/>
        <v>4112231691.6459689</v>
      </c>
      <c r="EG154">
        <f t="shared" si="222"/>
        <v>559854702.12772691</v>
      </c>
      <c r="EH154">
        <f t="shared" si="222"/>
        <v>1991181579.4814756</v>
      </c>
      <c r="EI154">
        <f t="shared" si="222"/>
        <v>1877447622.3692117</v>
      </c>
      <c r="EJ154">
        <f t="shared" si="222"/>
        <v>1158657243.7328289</v>
      </c>
      <c r="EK154">
        <f t="shared" si="222"/>
        <v>5794090208.8329391</v>
      </c>
      <c r="EM154">
        <f t="shared" si="222"/>
        <v>30013771273.364281</v>
      </c>
      <c r="EN154">
        <f t="shared" si="222"/>
        <v>15356745083.898649</v>
      </c>
      <c r="EO154">
        <f t="shared" si="222"/>
        <v>5340065939.4239874</v>
      </c>
      <c r="EP154">
        <f t="shared" si="222"/>
        <v>1615395498.8403435</v>
      </c>
      <c r="EQ154">
        <f t="shared" si="222"/>
        <v>14558226361.597092</v>
      </c>
      <c r="ER154">
        <f t="shared" si="222"/>
        <v>533420645.6393097</v>
      </c>
      <c r="ES154">
        <f t="shared" si="222"/>
        <v>1444871950.0813961</v>
      </c>
      <c r="ET154">
        <f t="shared" si="222"/>
        <v>4445419045.0086784</v>
      </c>
      <c r="EU154">
        <f t="shared" si="222"/>
        <v>15256222844.992243</v>
      </c>
      <c r="EV154">
        <f t="shared" si="222"/>
        <v>2549376478.133719</v>
      </c>
      <c r="EW154">
        <f t="shared" si="222"/>
        <v>4106431128.3545337</v>
      </c>
      <c r="EX154">
        <f t="shared" si="222"/>
        <v>559540648.93316996</v>
      </c>
      <c r="EY154">
        <f t="shared" si="222"/>
        <v>1986316042.3331971</v>
      </c>
      <c r="EZ154">
        <f t="shared" si="222"/>
        <v>1880331639.2312806</v>
      </c>
      <c r="FA154">
        <f t="shared" si="222"/>
        <v>1156281932.6350119</v>
      </c>
      <c r="FB154">
        <f t="shared" si="222"/>
        <v>5791970716.4960947</v>
      </c>
      <c r="FD154">
        <f t="shared" si="222"/>
        <v>30035732192.848072</v>
      </c>
      <c r="FE154">
        <f t="shared" si="222"/>
        <v>15352507429.320498</v>
      </c>
      <c r="FF154">
        <f t="shared" si="222"/>
        <v>5345015859.6989222</v>
      </c>
      <c r="FG154">
        <f t="shared" si="222"/>
        <v>1612893396.0238369</v>
      </c>
      <c r="FH154">
        <f t="shared" si="222"/>
        <v>14578885920.698111</v>
      </c>
      <c r="FI154">
        <f t="shared" si="222"/>
        <v>532062629.90666276</v>
      </c>
      <c r="FJ154">
        <f t="shared" si="222"/>
        <v>1444890745.4043517</v>
      </c>
      <c r="FK154">
        <f t="shared" si="222"/>
        <v>4441945218.0686665</v>
      </c>
      <c r="FL154">
        <f t="shared" si="222"/>
        <v>15237915501.76437</v>
      </c>
      <c r="FM154">
        <f t="shared" si="222"/>
        <v>2544932404.2326465</v>
      </c>
      <c r="FN154">
        <f t="shared" si="222"/>
        <v>4100630565.0631027</v>
      </c>
      <c r="FO154">
        <f t="shared" si="222"/>
        <v>559226595.73861325</v>
      </c>
      <c r="FP154">
        <f t="shared" si="222"/>
        <v>1981450505.1849186</v>
      </c>
      <c r="FQ154">
        <f t="shared" si="222"/>
        <v>1883215656.0933518</v>
      </c>
      <c r="FR154">
        <f t="shared" si="222"/>
        <v>1153906621.5371945</v>
      </c>
      <c r="FS154">
        <f t="shared" si="222"/>
        <v>5789851224.1592445</v>
      </c>
      <c r="FV154">
        <f t="shared" si="222"/>
        <v>17777.433333333334</v>
      </c>
      <c r="FW154">
        <f t="shared" si="222"/>
        <v>32124900017.999538</v>
      </c>
      <c r="FX154">
        <f t="shared" si="222"/>
        <v>14645251616.49378</v>
      </c>
      <c r="FY154">
        <f t="shared" si="222"/>
        <v>5522983495.520051</v>
      </c>
      <c r="FZ154">
        <f t="shared" si="222"/>
        <v>2198021180.1276007</v>
      </c>
      <c r="GA154">
        <f t="shared" si="222"/>
        <v>13907397801.820896</v>
      </c>
      <c r="GB154">
        <f t="shared" si="222"/>
        <v>431855545.81186968</v>
      </c>
      <c r="GC154">
        <f t="shared" si="222"/>
        <v>1354774740.8377354</v>
      </c>
      <c r="GD154">
        <f t="shared" si="222"/>
        <v>8626385953.6187401</v>
      </c>
      <c r="GE154">
        <f t="shared" si="222"/>
        <v>23503217420.21339</v>
      </c>
      <c r="GF154">
        <f t="shared" si="222"/>
        <v>2885136964.4433789</v>
      </c>
      <c r="GG154">
        <f t="shared" si="222"/>
        <v>5582839986.3978386</v>
      </c>
      <c r="GH154">
        <f t="shared" si="222"/>
        <v>626505904.31319785</v>
      </c>
      <c r="GI154">
        <f t="shared" si="222"/>
        <v>1543626075.4034522</v>
      </c>
      <c r="GJ154">
        <f t="shared" si="222"/>
        <v>1861569065.4916401</v>
      </c>
      <c r="GK154">
        <f t="shared" si="222"/>
        <v>1437919571.7485528</v>
      </c>
      <c r="GL154">
        <f t="shared" si="222"/>
        <v>7896071757.0151148</v>
      </c>
      <c r="GN154">
        <f t="shared" si="222"/>
        <v>32153548853.828659</v>
      </c>
      <c r="GO154">
        <f t="shared" ref="GO154:IZ154" si="223">GO83+GO15</f>
        <v>14640808551.44278</v>
      </c>
      <c r="GP154">
        <f t="shared" si="223"/>
        <v>5529171087.5904713</v>
      </c>
      <c r="GQ154">
        <f t="shared" si="223"/>
        <v>2198420805.5261765</v>
      </c>
      <c r="GR154">
        <f t="shared" si="223"/>
        <v>13924600926.64043</v>
      </c>
      <c r="GS154">
        <f t="shared" si="223"/>
        <v>431826227.95502788</v>
      </c>
      <c r="GT154">
        <f t="shared" si="223"/>
        <v>1355858166.1384087</v>
      </c>
      <c r="GU154">
        <f t="shared" si="223"/>
        <v>8636482303.5139236</v>
      </c>
      <c r="GV154">
        <f t="shared" si="223"/>
        <v>23510251779.416077</v>
      </c>
      <c r="GW154">
        <f t="shared" si="223"/>
        <v>2886443279.9021144</v>
      </c>
      <c r="GX154">
        <f t="shared" si="223"/>
        <v>5586032662.7329063</v>
      </c>
      <c r="GY154">
        <f t="shared" si="223"/>
        <v>627220744.89935458</v>
      </c>
      <c r="GZ154">
        <f t="shared" si="223"/>
        <v>1543630073.8539793</v>
      </c>
      <c r="HA154">
        <f t="shared" si="223"/>
        <v>1865075629.4275305</v>
      </c>
      <c r="HB154">
        <f t="shared" si="223"/>
        <v>1438062025.1029222</v>
      </c>
      <c r="HC154">
        <f t="shared" si="223"/>
        <v>7902324358.6548452</v>
      </c>
      <c r="HE154">
        <f t="shared" si="223"/>
        <v>32182197689.657787</v>
      </c>
      <c r="HF154">
        <f t="shared" si="223"/>
        <v>14636365486.391781</v>
      </c>
      <c r="HG154">
        <f t="shared" si="223"/>
        <v>5535358679.6608906</v>
      </c>
      <c r="HH154">
        <f t="shared" si="223"/>
        <v>2198820430.9247508</v>
      </c>
      <c r="HI154">
        <f t="shared" si="223"/>
        <v>13941804051.459965</v>
      </c>
      <c r="HJ154">
        <f t="shared" si="223"/>
        <v>431796910.09818614</v>
      </c>
      <c r="HK154">
        <f t="shared" si="223"/>
        <v>1356941591.4390824</v>
      </c>
      <c r="HL154">
        <f t="shared" si="223"/>
        <v>8646578653.4091015</v>
      </c>
      <c r="HM154">
        <f t="shared" si="223"/>
        <v>23517286138.618767</v>
      </c>
      <c r="HN154">
        <f t="shared" si="223"/>
        <v>2887749595.3608503</v>
      </c>
      <c r="HO154">
        <f t="shared" si="223"/>
        <v>5589225339.067976</v>
      </c>
      <c r="HP154">
        <f t="shared" si="223"/>
        <v>627935585.48551118</v>
      </c>
      <c r="HQ154">
        <f t="shared" si="223"/>
        <v>1543634072.3045063</v>
      </c>
      <c r="HR154">
        <f t="shared" si="223"/>
        <v>1868582193.3634202</v>
      </c>
      <c r="HS154">
        <f t="shared" si="223"/>
        <v>1438204478.4572914</v>
      </c>
      <c r="HT154">
        <f t="shared" si="223"/>
        <v>7908576960.2945805</v>
      </c>
      <c r="HV154">
        <f t="shared" si="223"/>
        <v>32210846525.486938</v>
      </c>
      <c r="HW154">
        <f t="shared" si="223"/>
        <v>14631922421.340776</v>
      </c>
      <c r="HX154">
        <f t="shared" si="223"/>
        <v>5541546271.7313118</v>
      </c>
      <c r="HY154">
        <f t="shared" si="223"/>
        <v>2199220056.3233252</v>
      </c>
      <c r="HZ154">
        <f t="shared" si="223"/>
        <v>13959007176.279503</v>
      </c>
      <c r="IA154">
        <f t="shared" si="223"/>
        <v>431767592.24134457</v>
      </c>
      <c r="IB154">
        <f t="shared" si="223"/>
        <v>1358025016.7397554</v>
      </c>
      <c r="IC154">
        <f t="shared" si="223"/>
        <v>8656675003.304287</v>
      </c>
      <c r="ID154">
        <f t="shared" si="223"/>
        <v>23524320497.821461</v>
      </c>
      <c r="IE154">
        <f t="shared" si="223"/>
        <v>2889055910.8195858</v>
      </c>
      <c r="IF154">
        <f t="shared" si="223"/>
        <v>5592418015.4030457</v>
      </c>
      <c r="IG154">
        <f t="shared" si="223"/>
        <v>628650426.07166815</v>
      </c>
      <c r="IH154">
        <f t="shared" si="223"/>
        <v>1543638070.7550335</v>
      </c>
      <c r="II154">
        <f t="shared" si="223"/>
        <v>1872088757.2993104</v>
      </c>
      <c r="IJ154">
        <f t="shared" si="223"/>
        <v>1438346931.8116603</v>
      </c>
      <c r="IK154">
        <f t="shared" si="223"/>
        <v>7914829561.9343109</v>
      </c>
      <c r="IM154">
        <f t="shared" si="223"/>
        <v>32239495361.316067</v>
      </c>
      <c r="IN154">
        <f t="shared" si="223"/>
        <v>14627972397.713205</v>
      </c>
      <c r="IO154">
        <f t="shared" si="223"/>
        <v>5547733863.801734</v>
      </c>
      <c r="IP154">
        <f t="shared" si="223"/>
        <v>2199619681.7219</v>
      </c>
      <c r="IQ154">
        <f t="shared" si="223"/>
        <v>13976210301.099039</v>
      </c>
      <c r="IR154">
        <f t="shared" si="223"/>
        <v>431738274.38450283</v>
      </c>
      <c r="IS154">
        <f t="shared" si="223"/>
        <v>1359108442.0404284</v>
      </c>
      <c r="IT154">
        <f t="shared" si="223"/>
        <v>8666771353.1994686</v>
      </c>
      <c r="IU154">
        <f t="shared" si="223"/>
        <v>23531354857.024155</v>
      </c>
      <c r="IV154">
        <f t="shared" si="223"/>
        <v>2890362226.2783227</v>
      </c>
      <c r="IW154">
        <f t="shared" si="223"/>
        <v>5595610691.7381134</v>
      </c>
      <c r="IX154">
        <f t="shared" si="223"/>
        <v>629365266.65782487</v>
      </c>
      <c r="IY154">
        <f t="shared" si="223"/>
        <v>1543560829.2483015</v>
      </c>
      <c r="IZ154">
        <f t="shared" si="223"/>
        <v>1875595321.2351995</v>
      </c>
      <c r="JA154">
        <f t="shared" ref="JA154" si="224">JA83+JA15</f>
        <v>1438489385.1660295</v>
      </c>
      <c r="JB154">
        <f t="shared" si="164"/>
        <v>7921082163.5740433</v>
      </c>
    </row>
    <row r="155" spans="4:262" x14ac:dyDescent="0.25">
      <c r="D155">
        <v>2033</v>
      </c>
      <c r="E155">
        <f t="shared" ref="E155:BP155" si="225">E84+E16</f>
        <v>28390955767.375305</v>
      </c>
      <c r="F155">
        <f t="shared" si="225"/>
        <v>12811249617.439051</v>
      </c>
      <c r="G155">
        <f t="shared" si="225"/>
        <v>4406997849.5276146</v>
      </c>
      <c r="H155">
        <f t="shared" si="225"/>
        <v>1697097750.2992613</v>
      </c>
      <c r="I155">
        <f t="shared" si="225"/>
        <v>15011762592.339083</v>
      </c>
      <c r="J155">
        <f t="shared" si="225"/>
        <v>499798927.47784209</v>
      </c>
      <c r="K155">
        <f t="shared" si="225"/>
        <v>1212985557.8838291</v>
      </c>
      <c r="L155">
        <f t="shared" si="225"/>
        <v>3508057108.1912522</v>
      </c>
      <c r="M155">
        <f t="shared" si="225"/>
        <v>19774710798.552143</v>
      </c>
      <c r="N155">
        <f t="shared" si="225"/>
        <v>2258438911.5032539</v>
      </c>
      <c r="O155">
        <f t="shared" si="225"/>
        <v>2530877584.0566058</v>
      </c>
      <c r="P155">
        <f t="shared" si="225"/>
        <v>475378913.39652967</v>
      </c>
      <c r="Q155">
        <f t="shared" si="225"/>
        <v>1619793272.0799828</v>
      </c>
      <c r="R155">
        <f t="shared" si="225"/>
        <v>659284976.96261477</v>
      </c>
      <c r="S155">
        <f t="shared" si="225"/>
        <v>867411102.337237</v>
      </c>
      <c r="T155">
        <f t="shared" si="225"/>
        <v>5020265054.0453682</v>
      </c>
      <c r="V155">
        <f t="shared" si="225"/>
        <v>28366971608.667618</v>
      </c>
      <c r="W155">
        <f t="shared" si="225"/>
        <v>12765727942.354076</v>
      </c>
      <c r="X155">
        <f t="shared" si="225"/>
        <v>4407492959.6294699</v>
      </c>
      <c r="Y155">
        <f t="shared" si="225"/>
        <v>1692782996.1114869</v>
      </c>
      <c r="Z155">
        <f t="shared" si="225"/>
        <v>15015097423.928944</v>
      </c>
      <c r="AA155">
        <f t="shared" si="225"/>
        <v>497516125.9667803</v>
      </c>
      <c r="AB155">
        <f t="shared" si="225"/>
        <v>1211430888.6478701</v>
      </c>
      <c r="AC155">
        <f t="shared" si="225"/>
        <v>3502567722.9072614</v>
      </c>
      <c r="AD155">
        <f t="shared" si="225"/>
        <v>19718924792.966019</v>
      </c>
      <c r="AE155">
        <f t="shared" si="225"/>
        <v>2251122657.7933154</v>
      </c>
      <c r="AF155">
        <f t="shared" si="225"/>
        <v>2523843246.2190065</v>
      </c>
      <c r="AG155">
        <f t="shared" si="225"/>
        <v>474282600.6739279</v>
      </c>
      <c r="AH155">
        <f t="shared" si="225"/>
        <v>1612563570.7397711</v>
      </c>
      <c r="AI155">
        <f t="shared" si="225"/>
        <v>658819515.1078738</v>
      </c>
      <c r="AJ155">
        <f t="shared" si="225"/>
        <v>864188216.28530669</v>
      </c>
      <c r="AK155">
        <f t="shared" si="225"/>
        <v>5010688683.167428</v>
      </c>
      <c r="AM155">
        <f t="shared" si="225"/>
        <v>28342987449.959923</v>
      </c>
      <c r="AN155">
        <f t="shared" si="225"/>
        <v>12720206267.2691</v>
      </c>
      <c r="AO155">
        <f t="shared" si="225"/>
        <v>4407988069.731329</v>
      </c>
      <c r="AP155">
        <f t="shared" si="225"/>
        <v>1688468241.9237123</v>
      </c>
      <c r="AQ155">
        <f t="shared" si="225"/>
        <v>15018432255.518803</v>
      </c>
      <c r="AR155">
        <f t="shared" si="225"/>
        <v>495233324.45571893</v>
      </c>
      <c r="AS155">
        <f t="shared" si="225"/>
        <v>1209876219.4119112</v>
      </c>
      <c r="AT155">
        <f t="shared" si="225"/>
        <v>3497078337.6232643</v>
      </c>
      <c r="AU155">
        <f t="shared" si="225"/>
        <v>19663138787.37989</v>
      </c>
      <c r="AV155">
        <f t="shared" si="225"/>
        <v>2243806404.0833755</v>
      </c>
      <c r="AW155">
        <f t="shared" si="225"/>
        <v>2516808908.3814044</v>
      </c>
      <c r="AX155">
        <f t="shared" si="225"/>
        <v>473186287.95132643</v>
      </c>
      <c r="AY155">
        <f t="shared" si="225"/>
        <v>1605333869.3995602</v>
      </c>
      <c r="AZ155">
        <f t="shared" si="225"/>
        <v>658354053.2531333</v>
      </c>
      <c r="BA155">
        <f t="shared" si="225"/>
        <v>860965330.23337603</v>
      </c>
      <c r="BB155">
        <f t="shared" si="225"/>
        <v>5001112312.2894869</v>
      </c>
      <c r="BD155">
        <f t="shared" si="225"/>
        <v>28319003291.252235</v>
      </c>
      <c r="BE155">
        <f t="shared" si="225"/>
        <v>12674684592.18412</v>
      </c>
      <c r="BF155">
        <f t="shared" si="225"/>
        <v>4408483179.8331852</v>
      </c>
      <c r="BG155">
        <f t="shared" si="225"/>
        <v>1684153487.7359369</v>
      </c>
      <c r="BH155">
        <f t="shared" si="225"/>
        <v>15021767087.108658</v>
      </c>
      <c r="BI155">
        <f t="shared" si="225"/>
        <v>492950522.94465733</v>
      </c>
      <c r="BJ155">
        <f t="shared" si="225"/>
        <v>1208321550.1759515</v>
      </c>
      <c r="BK155">
        <f t="shared" si="225"/>
        <v>3491588952.3392687</v>
      </c>
      <c r="BL155">
        <f t="shared" si="225"/>
        <v>19607352781.793758</v>
      </c>
      <c r="BM155">
        <f t="shared" si="225"/>
        <v>2236490150.373436</v>
      </c>
      <c r="BN155">
        <f t="shared" si="225"/>
        <v>2509774570.5438042</v>
      </c>
      <c r="BO155">
        <f t="shared" si="225"/>
        <v>472089975.22872519</v>
      </c>
      <c r="BP155">
        <f t="shared" si="225"/>
        <v>1598104168.0593491</v>
      </c>
      <c r="BQ155">
        <f t="shared" ref="BQ155:EB155" si="226">BQ84+BQ16</f>
        <v>657888591.39839268</v>
      </c>
      <c r="BR155">
        <f t="shared" si="226"/>
        <v>857742444.18144584</v>
      </c>
      <c r="BS155">
        <f t="shared" si="226"/>
        <v>4991535941.4115448</v>
      </c>
      <c r="BU155">
        <f t="shared" si="226"/>
        <v>28295019132.54454</v>
      </c>
      <c r="BV155">
        <f t="shared" si="226"/>
        <v>12639816921.640871</v>
      </c>
      <c r="BW155">
        <f t="shared" si="226"/>
        <v>4408978289.9350424</v>
      </c>
      <c r="BX155">
        <f t="shared" si="226"/>
        <v>1679838733.5481625</v>
      </c>
      <c r="BY155">
        <f t="shared" si="226"/>
        <v>15025101918.698517</v>
      </c>
      <c r="BZ155">
        <f t="shared" si="226"/>
        <v>490667721.43359542</v>
      </c>
      <c r="CA155">
        <f t="shared" si="226"/>
        <v>1206766880.9399922</v>
      </c>
      <c r="CB155">
        <f t="shared" si="226"/>
        <v>3486099567.0552716</v>
      </c>
      <c r="CC155">
        <f t="shared" si="226"/>
        <v>19551566776.20763</v>
      </c>
      <c r="CD155">
        <f t="shared" si="226"/>
        <v>2229173896.6634955</v>
      </c>
      <c r="CE155">
        <f t="shared" si="226"/>
        <v>2502740232.7061992</v>
      </c>
      <c r="CF155">
        <f t="shared" si="226"/>
        <v>470993662.50612366</v>
      </c>
      <c r="CG155">
        <f t="shared" si="226"/>
        <v>1590874466.7191377</v>
      </c>
      <c r="CH155">
        <f t="shared" si="226"/>
        <v>657423129.54365182</v>
      </c>
      <c r="CI155">
        <f t="shared" si="226"/>
        <v>854519558.12951553</v>
      </c>
      <c r="CJ155">
        <f t="shared" si="226"/>
        <v>4981959570.5336056</v>
      </c>
      <c r="CM155">
        <f t="shared" si="226"/>
        <v>17853.2</v>
      </c>
      <c r="CN155">
        <f t="shared" si="226"/>
        <v>31252143289.948666</v>
      </c>
      <c r="CO155">
        <f t="shared" si="226"/>
        <v>15569109751.293989</v>
      </c>
      <c r="CP155">
        <f t="shared" si="226"/>
        <v>5513200578.8769083</v>
      </c>
      <c r="CQ155">
        <f t="shared" si="226"/>
        <v>1793885827.2178469</v>
      </c>
      <c r="CR155">
        <f t="shared" si="226"/>
        <v>15652613189.289791</v>
      </c>
      <c r="CS155">
        <f t="shared" si="226"/>
        <v>642131206.7043196</v>
      </c>
      <c r="CT155">
        <f t="shared" si="226"/>
        <v>1508514952.5482912</v>
      </c>
      <c r="CU155">
        <f t="shared" si="226"/>
        <v>4814119663.430336</v>
      </c>
      <c r="CV155">
        <f t="shared" si="226"/>
        <v>18422053364.545074</v>
      </c>
      <c r="CW155">
        <f t="shared" si="226"/>
        <v>2862214927.539012</v>
      </c>
      <c r="CX155">
        <f t="shared" si="226"/>
        <v>4945317111.6120186</v>
      </c>
      <c r="CY155">
        <f t="shared" si="226"/>
        <v>610152496.53040743</v>
      </c>
      <c r="CZ155">
        <f t="shared" si="226"/>
        <v>2119247946.5350966</v>
      </c>
      <c r="DA155">
        <f t="shared" si="226"/>
        <v>2202377996.1343603</v>
      </c>
      <c r="DB155">
        <f t="shared" si="226"/>
        <v>1371996827.998915</v>
      </c>
      <c r="DC155">
        <f t="shared" si="226"/>
        <v>6295303337.7006311</v>
      </c>
      <c r="DE155">
        <f t="shared" si="226"/>
        <v>31222582622.150162</v>
      </c>
      <c r="DF155">
        <f t="shared" si="226"/>
        <v>15502574871.905546</v>
      </c>
      <c r="DG155">
        <f t="shared" si="226"/>
        <v>5511926453.9608898</v>
      </c>
      <c r="DH155">
        <f t="shared" si="226"/>
        <v>1785564985.5185437</v>
      </c>
      <c r="DI155">
        <f t="shared" si="226"/>
        <v>15648364279.124336</v>
      </c>
      <c r="DJ155">
        <f t="shared" si="226"/>
        <v>638229077.19280756</v>
      </c>
      <c r="DK155">
        <f t="shared" si="226"/>
        <v>1505599688.7465031</v>
      </c>
      <c r="DL155">
        <f t="shared" si="226"/>
        <v>4797672054.3097792</v>
      </c>
      <c r="DM155">
        <f t="shared" si="226"/>
        <v>18348274759.192802</v>
      </c>
      <c r="DN155">
        <f t="shared" si="226"/>
        <v>2848273347.6061292</v>
      </c>
      <c r="DO155">
        <f t="shared" si="226"/>
        <v>4922895100.2319593</v>
      </c>
      <c r="DP155">
        <f t="shared" si="226"/>
        <v>608329753.43822038</v>
      </c>
      <c r="DQ155">
        <f t="shared" si="226"/>
        <v>2107184859.2302032</v>
      </c>
      <c r="DR155">
        <f t="shared" si="226"/>
        <v>2202800111.1554551</v>
      </c>
      <c r="DS155">
        <f t="shared" si="226"/>
        <v>1364551494.9842961</v>
      </c>
      <c r="DT155">
        <f t="shared" si="226"/>
        <v>6277912245.5617075</v>
      </c>
      <c r="DV155">
        <f t="shared" si="226"/>
        <v>31193021954.351665</v>
      </c>
      <c r="DW155">
        <f t="shared" si="226"/>
        <v>15467380253.770128</v>
      </c>
      <c r="DX155">
        <f t="shared" si="226"/>
        <v>5510652329.0448713</v>
      </c>
      <c r="DY155">
        <f t="shared" si="226"/>
        <v>1777244143.8192403</v>
      </c>
      <c r="DZ155">
        <f t="shared" si="226"/>
        <v>15644115368.958885</v>
      </c>
      <c r="EA155">
        <f t="shared" si="226"/>
        <v>634326947.68129528</v>
      </c>
      <c r="EB155">
        <f t="shared" si="226"/>
        <v>1502684424.9447153</v>
      </c>
      <c r="EC155">
        <f t="shared" ref="EC155:GN155" si="227">EC84+EC16</f>
        <v>4781224445.1892223</v>
      </c>
      <c r="ED155">
        <f t="shared" si="227"/>
        <v>18274496153.840504</v>
      </c>
      <c r="EE155">
        <f t="shared" si="227"/>
        <v>2834331767.6732473</v>
      </c>
      <c r="EF155">
        <f t="shared" si="227"/>
        <v>4900473088.851903</v>
      </c>
      <c r="EG155">
        <f t="shared" si="227"/>
        <v>606507010.34603369</v>
      </c>
      <c r="EH155">
        <f t="shared" si="227"/>
        <v>2095121771.9253094</v>
      </c>
      <c r="EI155">
        <f t="shared" si="227"/>
        <v>2203222226.1765485</v>
      </c>
      <c r="EJ155">
        <f t="shared" si="227"/>
        <v>1357106161.9696765</v>
      </c>
      <c r="EK155">
        <f t="shared" si="227"/>
        <v>6260521153.4227819</v>
      </c>
      <c r="EM155">
        <f t="shared" si="227"/>
        <v>31163461286.553169</v>
      </c>
      <c r="EN155">
        <f t="shared" si="227"/>
        <v>15460464852.263872</v>
      </c>
      <c r="EO155">
        <f t="shared" si="227"/>
        <v>5509378204.1288509</v>
      </c>
      <c r="EP155">
        <f t="shared" si="227"/>
        <v>1768923302.1199372</v>
      </c>
      <c r="EQ155">
        <f t="shared" si="227"/>
        <v>15639866458.793434</v>
      </c>
      <c r="ER155">
        <f t="shared" si="227"/>
        <v>630424818.169783</v>
      </c>
      <c r="ES155">
        <f t="shared" si="227"/>
        <v>1499769161.1429276</v>
      </c>
      <c r="ET155">
        <f t="shared" si="227"/>
        <v>4764776836.0686607</v>
      </c>
      <c r="EU155">
        <f t="shared" si="227"/>
        <v>18200717548.488232</v>
      </c>
      <c r="EV155">
        <f t="shared" si="227"/>
        <v>2820390187.7403626</v>
      </c>
      <c r="EW155">
        <f t="shared" si="227"/>
        <v>4878051077.4718447</v>
      </c>
      <c r="EX155">
        <f t="shared" si="227"/>
        <v>604684267.25384641</v>
      </c>
      <c r="EY155">
        <f t="shared" si="227"/>
        <v>2083058684.6204166</v>
      </c>
      <c r="EZ155">
        <f t="shared" si="227"/>
        <v>2203644341.1976395</v>
      </c>
      <c r="FA155">
        <f t="shared" si="227"/>
        <v>1349660828.9550574</v>
      </c>
      <c r="FB155">
        <f t="shared" si="227"/>
        <v>6243130061.2838583</v>
      </c>
      <c r="FD155">
        <f t="shared" si="227"/>
        <v>31133900618.754673</v>
      </c>
      <c r="FE155">
        <f t="shared" si="227"/>
        <v>15456549464.997309</v>
      </c>
      <c r="FF155">
        <f t="shared" si="227"/>
        <v>5508104079.2128353</v>
      </c>
      <c r="FG155">
        <f t="shared" si="227"/>
        <v>1760602460.4206333</v>
      </c>
      <c r="FH155">
        <f t="shared" si="227"/>
        <v>15635617548.627985</v>
      </c>
      <c r="FI155">
        <f t="shared" si="227"/>
        <v>626522688.65827084</v>
      </c>
      <c r="FJ155">
        <f t="shared" si="227"/>
        <v>1496853897.3411393</v>
      </c>
      <c r="FK155">
        <f t="shared" si="227"/>
        <v>4748329226.9481058</v>
      </c>
      <c r="FL155">
        <f t="shared" si="227"/>
        <v>18126938943.135937</v>
      </c>
      <c r="FM155">
        <f t="shared" si="227"/>
        <v>2806448607.8074794</v>
      </c>
      <c r="FN155">
        <f t="shared" si="227"/>
        <v>4855629066.0917883</v>
      </c>
      <c r="FO155">
        <f t="shared" si="227"/>
        <v>602861524.16165984</v>
      </c>
      <c r="FP155">
        <f t="shared" si="227"/>
        <v>2070995597.3155229</v>
      </c>
      <c r="FQ155">
        <f t="shared" si="227"/>
        <v>2204066456.2187333</v>
      </c>
      <c r="FR155">
        <f t="shared" si="227"/>
        <v>1342215495.9404378</v>
      </c>
      <c r="FS155">
        <f t="shared" si="227"/>
        <v>6225738969.1449299</v>
      </c>
      <c r="FV155">
        <f t="shared" si="227"/>
        <v>17853.2</v>
      </c>
      <c r="FW155">
        <f t="shared" si="227"/>
        <v>34100997281.908661</v>
      </c>
      <c r="FX155">
        <f t="shared" si="227"/>
        <v>15009447886.278088</v>
      </c>
      <c r="FY155">
        <f t="shared" si="227"/>
        <v>5676107652.3538561</v>
      </c>
      <c r="FZ155">
        <f t="shared" si="227"/>
        <v>2297398708.6831007</v>
      </c>
      <c r="GA155">
        <f t="shared" si="227"/>
        <v>14678106414.378811</v>
      </c>
      <c r="GB155">
        <f t="shared" si="227"/>
        <v>452214593.37519783</v>
      </c>
      <c r="GC155">
        <f t="shared" si="227"/>
        <v>1406638141.6537986</v>
      </c>
      <c r="GD155">
        <f t="shared" si="227"/>
        <v>9064222620.4081173</v>
      </c>
      <c r="GE155">
        <f t="shared" si="227"/>
        <v>25430617816.258671</v>
      </c>
      <c r="GF155">
        <f t="shared" si="227"/>
        <v>3160735973.5296149</v>
      </c>
      <c r="GG155">
        <f t="shared" si="227"/>
        <v>5987065630.2667856</v>
      </c>
      <c r="GH155">
        <f t="shared" si="227"/>
        <v>681513116.5719533</v>
      </c>
      <c r="GI155">
        <f t="shared" si="227"/>
        <v>1604211315.6479604</v>
      </c>
      <c r="GJ155">
        <f t="shared" si="227"/>
        <v>2057418439.031631</v>
      </c>
      <c r="GK155">
        <f t="shared" si="227"/>
        <v>1562503952.2951038</v>
      </c>
      <c r="GL155">
        <f t="shared" si="227"/>
        <v>8441726452.5489349</v>
      </c>
      <c r="GN155">
        <f t="shared" si="227"/>
        <v>34090619720.365993</v>
      </c>
      <c r="GO155">
        <f t="shared" ref="GO155:IZ155" si="228">GO84+GO16</f>
        <v>14986422092.039196</v>
      </c>
      <c r="GP155">
        <f t="shared" si="228"/>
        <v>5676441650.8320351</v>
      </c>
      <c r="GQ155">
        <f t="shared" si="228"/>
        <v>2294390162.0917611</v>
      </c>
      <c r="GR155">
        <f t="shared" si="228"/>
        <v>14681255479.120384</v>
      </c>
      <c r="GS155">
        <f t="shared" si="228"/>
        <v>451470641.14007366</v>
      </c>
      <c r="GT155">
        <f t="shared" si="228"/>
        <v>1406121726.1546924</v>
      </c>
      <c r="GU155">
        <f t="shared" si="228"/>
        <v>9064858586.5679646</v>
      </c>
      <c r="GV155">
        <f t="shared" si="228"/>
        <v>25389895744.37888</v>
      </c>
      <c r="GW155">
        <f t="shared" si="228"/>
        <v>3156774798.7767434</v>
      </c>
      <c r="GX155">
        <f t="shared" si="228"/>
        <v>5980800745.1869535</v>
      </c>
      <c r="GY155">
        <f t="shared" si="228"/>
        <v>681573239.7891109</v>
      </c>
      <c r="GZ155">
        <f t="shared" si="228"/>
        <v>1601940051.1476305</v>
      </c>
      <c r="HA155">
        <f t="shared" si="228"/>
        <v>2057918414.1803446</v>
      </c>
      <c r="HB155">
        <f t="shared" si="228"/>
        <v>1559846003.0387836</v>
      </c>
      <c r="HC155">
        <f t="shared" si="228"/>
        <v>8436385112.0970268</v>
      </c>
      <c r="HE155">
        <f t="shared" si="228"/>
        <v>34080242158.823341</v>
      </c>
      <c r="HF155">
        <f t="shared" si="228"/>
        <v>14963396297.800304</v>
      </c>
      <c r="HG155">
        <f t="shared" si="228"/>
        <v>5676775649.3102121</v>
      </c>
      <c r="HH155">
        <f t="shared" si="228"/>
        <v>2291381615.5004206</v>
      </c>
      <c r="HI155">
        <f t="shared" si="228"/>
        <v>14684404543.861961</v>
      </c>
      <c r="HJ155">
        <f t="shared" si="228"/>
        <v>450726688.90494937</v>
      </c>
      <c r="HK155">
        <f t="shared" si="228"/>
        <v>1405605310.655587</v>
      </c>
      <c r="HL155">
        <f t="shared" si="228"/>
        <v>9065494552.7278099</v>
      </c>
      <c r="HM155">
        <f t="shared" si="228"/>
        <v>25349173672.499088</v>
      </c>
      <c r="HN155">
        <f t="shared" si="228"/>
        <v>3152813624.0238738</v>
      </c>
      <c r="HO155">
        <f t="shared" si="228"/>
        <v>5974535860.1071243</v>
      </c>
      <c r="HP155">
        <f t="shared" si="228"/>
        <v>681633363.00626826</v>
      </c>
      <c r="HQ155">
        <f t="shared" si="228"/>
        <v>1599668786.6473005</v>
      </c>
      <c r="HR155">
        <f t="shared" si="228"/>
        <v>2058418389.3290586</v>
      </c>
      <c r="HS155">
        <f t="shared" si="228"/>
        <v>1557188053.7824636</v>
      </c>
      <c r="HT155">
        <f t="shared" si="228"/>
        <v>8431043771.6451216</v>
      </c>
      <c r="HV155">
        <f t="shared" si="228"/>
        <v>34069864597.280701</v>
      </c>
      <c r="HW155">
        <f t="shared" si="228"/>
        <v>14940370503.561409</v>
      </c>
      <c r="HX155">
        <f t="shared" si="228"/>
        <v>5677109647.788393</v>
      </c>
      <c r="HY155">
        <f t="shared" si="228"/>
        <v>2288373068.9090791</v>
      </c>
      <c r="HZ155">
        <f t="shared" si="228"/>
        <v>14687553608.60354</v>
      </c>
      <c r="IA155">
        <f t="shared" si="228"/>
        <v>449982736.66982543</v>
      </c>
      <c r="IB155">
        <f t="shared" si="228"/>
        <v>1405088895.156481</v>
      </c>
      <c r="IC155">
        <f t="shared" si="228"/>
        <v>9066130518.8876591</v>
      </c>
      <c r="ID155">
        <f t="shared" si="228"/>
        <v>25308451600.619301</v>
      </c>
      <c r="IE155">
        <f t="shared" si="228"/>
        <v>3148852449.2710037</v>
      </c>
      <c r="IF155">
        <f t="shared" si="228"/>
        <v>5968270975.0272942</v>
      </c>
      <c r="IG155">
        <f t="shared" si="228"/>
        <v>681693486.22342598</v>
      </c>
      <c r="IH155">
        <f t="shared" si="228"/>
        <v>1597397522.1469707</v>
      </c>
      <c r="II155">
        <f t="shared" si="228"/>
        <v>2058918364.4777722</v>
      </c>
      <c r="IJ155">
        <f t="shared" si="228"/>
        <v>1554530104.5261428</v>
      </c>
      <c r="IK155">
        <f t="shared" si="228"/>
        <v>8425702431.1932135</v>
      </c>
      <c r="IM155">
        <f t="shared" si="228"/>
        <v>34059487035.738056</v>
      </c>
      <c r="IN155">
        <f t="shared" si="228"/>
        <v>14919150269.329529</v>
      </c>
      <c r="IO155">
        <f t="shared" si="228"/>
        <v>5678013656.5145121</v>
      </c>
      <c r="IP155">
        <f t="shared" si="228"/>
        <v>2285364522.3177385</v>
      </c>
      <c r="IQ155">
        <f t="shared" si="228"/>
        <v>14690702673.345116</v>
      </c>
      <c r="IR155">
        <f t="shared" si="228"/>
        <v>449238784.43470132</v>
      </c>
      <c r="IS155">
        <f t="shared" si="228"/>
        <v>1404572479.6573749</v>
      </c>
      <c r="IT155">
        <f t="shared" si="228"/>
        <v>9066766485.0475044</v>
      </c>
      <c r="IU155">
        <f t="shared" si="228"/>
        <v>25267729528.739525</v>
      </c>
      <c r="IV155">
        <f t="shared" si="228"/>
        <v>3144891274.5181341</v>
      </c>
      <c r="IW155">
        <f t="shared" si="228"/>
        <v>5962006089.9474621</v>
      </c>
      <c r="IX155">
        <f t="shared" si="228"/>
        <v>681753609.44058359</v>
      </c>
      <c r="IY155">
        <f t="shared" si="228"/>
        <v>1595044214.3906612</v>
      </c>
      <c r="IZ155">
        <f t="shared" si="228"/>
        <v>2059418339.6264856</v>
      </c>
      <c r="JA155">
        <f t="shared" ref="JA155" si="229">JA84+JA16</f>
        <v>1551872155.2698226</v>
      </c>
      <c r="JB155">
        <f t="shared" si="164"/>
        <v>8420361090.7413054</v>
      </c>
    </row>
    <row r="156" spans="4:262" x14ac:dyDescent="0.25">
      <c r="D156">
        <v>2034</v>
      </c>
      <c r="E156">
        <f t="shared" ref="E156:BP156" si="230">E85+E17</f>
        <v>29709208768.207905</v>
      </c>
      <c r="F156">
        <f t="shared" si="230"/>
        <v>13072893738.751886</v>
      </c>
      <c r="G156">
        <f t="shared" si="230"/>
        <v>4492736693.484169</v>
      </c>
      <c r="H156">
        <f t="shared" si="230"/>
        <v>1804476509.4087512</v>
      </c>
      <c r="I156">
        <f t="shared" si="230"/>
        <v>16241618761.120451</v>
      </c>
      <c r="J156">
        <f t="shared" si="230"/>
        <v>578965516.17889655</v>
      </c>
      <c r="K156">
        <f t="shared" si="230"/>
        <v>1251627794.8636086</v>
      </c>
      <c r="L156">
        <f t="shared" si="230"/>
        <v>3754355268.1874938</v>
      </c>
      <c r="M156">
        <f t="shared" si="230"/>
        <v>21606958378.876606</v>
      </c>
      <c r="N156">
        <f t="shared" si="230"/>
        <v>2520762438.4659815</v>
      </c>
      <c r="O156">
        <f t="shared" si="230"/>
        <v>2885846083.2125974</v>
      </c>
      <c r="P156">
        <f t="shared" si="230"/>
        <v>520999502.52673614</v>
      </c>
      <c r="Q156">
        <f t="shared" si="230"/>
        <v>1746751079.2436314</v>
      </c>
      <c r="R156">
        <f t="shared" si="230"/>
        <v>831389632.33226728</v>
      </c>
      <c r="S156">
        <f t="shared" si="230"/>
        <v>984192025.4974438</v>
      </c>
      <c r="T156">
        <f t="shared" si="230"/>
        <v>5522786242.8830633</v>
      </c>
      <c r="V156">
        <f t="shared" si="230"/>
        <v>29618965306.764591</v>
      </c>
      <c r="W156">
        <f t="shared" si="230"/>
        <v>12987129901.676748</v>
      </c>
      <c r="X156">
        <f t="shared" si="230"/>
        <v>4486236049.3625431</v>
      </c>
      <c r="Y156">
        <f t="shared" si="230"/>
        <v>1794822749.1411891</v>
      </c>
      <c r="Z156">
        <f t="shared" si="230"/>
        <v>16213441600.407747</v>
      </c>
      <c r="AA156">
        <f t="shared" si="230"/>
        <v>574223619.87566924</v>
      </c>
      <c r="AB156">
        <f t="shared" si="230"/>
        <v>1247074108.491416</v>
      </c>
      <c r="AC156">
        <f t="shared" si="230"/>
        <v>3739044021.00772</v>
      </c>
      <c r="AD156">
        <f t="shared" si="230"/>
        <v>21481334068.258171</v>
      </c>
      <c r="AE156">
        <f t="shared" si="230"/>
        <v>2504837183.5757866</v>
      </c>
      <c r="AF156">
        <f t="shared" si="230"/>
        <v>2869000745.7547665</v>
      </c>
      <c r="AG156">
        <f t="shared" si="230"/>
        <v>518362893.44781941</v>
      </c>
      <c r="AH156">
        <f t="shared" si="230"/>
        <v>1732881212.6037827</v>
      </c>
      <c r="AI156">
        <f t="shared" si="230"/>
        <v>828754925.88760781</v>
      </c>
      <c r="AJ156">
        <f t="shared" si="230"/>
        <v>977214727.73264849</v>
      </c>
      <c r="AK156">
        <f t="shared" si="230"/>
        <v>5497368765.3770037</v>
      </c>
      <c r="AM156">
        <f t="shared" si="230"/>
        <v>29528721845.321274</v>
      </c>
      <c r="AN156">
        <f t="shared" si="230"/>
        <v>12901366064.601614</v>
      </c>
      <c r="AO156">
        <f t="shared" si="230"/>
        <v>4479735405.2409182</v>
      </c>
      <c r="AP156">
        <f t="shared" si="230"/>
        <v>1785168988.873626</v>
      </c>
      <c r="AQ156">
        <f t="shared" si="230"/>
        <v>16185264439.695038</v>
      </c>
      <c r="AR156">
        <f t="shared" si="230"/>
        <v>569481723.57244229</v>
      </c>
      <c r="AS156">
        <f t="shared" si="230"/>
        <v>1242520422.1192234</v>
      </c>
      <c r="AT156">
        <f t="shared" si="230"/>
        <v>3723732773.8279405</v>
      </c>
      <c r="AU156">
        <f t="shared" si="230"/>
        <v>21355709757.639732</v>
      </c>
      <c r="AV156">
        <f t="shared" si="230"/>
        <v>2488911928.6855888</v>
      </c>
      <c r="AW156">
        <f t="shared" si="230"/>
        <v>2852155408.2969294</v>
      </c>
      <c r="AX156">
        <f t="shared" si="230"/>
        <v>515726284.36890268</v>
      </c>
      <c r="AY156">
        <f t="shared" si="230"/>
        <v>1719011345.9639347</v>
      </c>
      <c r="AZ156">
        <f t="shared" si="230"/>
        <v>826120219.4429487</v>
      </c>
      <c r="BA156">
        <f t="shared" si="230"/>
        <v>970237429.96785271</v>
      </c>
      <c r="BB156">
        <f t="shared" si="230"/>
        <v>5471951287.8709478</v>
      </c>
      <c r="BD156">
        <f t="shared" si="230"/>
        <v>29438478383.877964</v>
      </c>
      <c r="BE156">
        <f t="shared" si="230"/>
        <v>12833721895.659046</v>
      </c>
      <c r="BF156">
        <f t="shared" si="230"/>
        <v>4475479999.3149099</v>
      </c>
      <c r="BG156">
        <f t="shared" si="230"/>
        <v>1775515228.6060629</v>
      </c>
      <c r="BH156">
        <f t="shared" si="230"/>
        <v>16157087278.982332</v>
      </c>
      <c r="BI156">
        <f t="shared" si="230"/>
        <v>564739827.26921523</v>
      </c>
      <c r="BJ156">
        <f t="shared" si="230"/>
        <v>1237966735.7470298</v>
      </c>
      <c r="BK156">
        <f t="shared" si="230"/>
        <v>3708421526.6481614</v>
      </c>
      <c r="BL156">
        <f t="shared" si="230"/>
        <v>21230085447.021286</v>
      </c>
      <c r="BM156">
        <f t="shared" si="230"/>
        <v>2472986673.7953906</v>
      </c>
      <c r="BN156">
        <f t="shared" si="230"/>
        <v>2835310070.839097</v>
      </c>
      <c r="BO156">
        <f t="shared" si="230"/>
        <v>513089675.28998661</v>
      </c>
      <c r="BP156">
        <f t="shared" si="230"/>
        <v>1705141479.3240867</v>
      </c>
      <c r="BQ156">
        <f t="shared" ref="BQ156:EB156" si="231">BQ85+BQ17</f>
        <v>823485512.99828982</v>
      </c>
      <c r="BR156">
        <f t="shared" si="231"/>
        <v>963260132.20305741</v>
      </c>
      <c r="BS156">
        <f t="shared" si="231"/>
        <v>5446533810.3648872</v>
      </c>
      <c r="BU156">
        <f t="shared" si="231"/>
        <v>29348234922.434647</v>
      </c>
      <c r="BV156">
        <f t="shared" si="231"/>
        <v>12795843624.414446</v>
      </c>
      <c r="BW156">
        <f t="shared" si="231"/>
        <v>4476109973.894434</v>
      </c>
      <c r="BX156">
        <f t="shared" si="231"/>
        <v>1765861468.3385007</v>
      </c>
      <c r="BY156">
        <f t="shared" si="231"/>
        <v>16128910118.269627</v>
      </c>
      <c r="BZ156">
        <f t="shared" si="231"/>
        <v>559997930.9659878</v>
      </c>
      <c r="CA156">
        <f t="shared" si="231"/>
        <v>1234227522.0673945</v>
      </c>
      <c r="CB156">
        <f t="shared" si="231"/>
        <v>3693110279.4683809</v>
      </c>
      <c r="CC156">
        <f t="shared" si="231"/>
        <v>21104461136.402843</v>
      </c>
      <c r="CD156">
        <f t="shared" si="231"/>
        <v>2457061418.9051929</v>
      </c>
      <c r="CE156">
        <f t="shared" si="231"/>
        <v>2818464733.3812609</v>
      </c>
      <c r="CF156">
        <f t="shared" si="231"/>
        <v>510453066.21106994</v>
      </c>
      <c r="CG156">
        <f t="shared" si="231"/>
        <v>1691271612.684238</v>
      </c>
      <c r="CH156">
        <f t="shared" si="231"/>
        <v>820850806.55363059</v>
      </c>
      <c r="CI156">
        <f t="shared" si="231"/>
        <v>956282834.43826234</v>
      </c>
      <c r="CJ156">
        <f t="shared" si="231"/>
        <v>5421116332.8588285</v>
      </c>
      <c r="CM156">
        <f t="shared" si="231"/>
        <v>17929</v>
      </c>
      <c r="CN156">
        <f t="shared" si="231"/>
        <v>32403986829.581757</v>
      </c>
      <c r="CO156">
        <f t="shared" si="231"/>
        <v>15712734018.702087</v>
      </c>
      <c r="CP156">
        <f t="shared" si="231"/>
        <v>5686126840.6469212</v>
      </c>
      <c r="CQ156">
        <f t="shared" si="231"/>
        <v>1921765271.0515404</v>
      </c>
      <c r="CR156">
        <f t="shared" si="231"/>
        <v>17080702326.88847</v>
      </c>
      <c r="CS156">
        <f t="shared" si="231"/>
        <v>754064880.24031305</v>
      </c>
      <c r="CT156">
        <f t="shared" si="231"/>
        <v>1561473434.8213587</v>
      </c>
      <c r="CU156">
        <f t="shared" si="231"/>
        <v>5159697596.5450954</v>
      </c>
      <c r="CV156">
        <f t="shared" si="231"/>
        <v>21505218073.188084</v>
      </c>
      <c r="CW156">
        <f t="shared" si="231"/>
        <v>3111105617.5153298</v>
      </c>
      <c r="CX156">
        <f t="shared" si="231"/>
        <v>5707226106.3360586</v>
      </c>
      <c r="CY156">
        <f t="shared" si="231"/>
        <v>656915835.60730064</v>
      </c>
      <c r="CZ156">
        <f t="shared" si="231"/>
        <v>2214523669.0562267</v>
      </c>
      <c r="DA156">
        <f t="shared" si="231"/>
        <v>2517633514.3779998</v>
      </c>
      <c r="DB156">
        <f t="shared" si="231"/>
        <v>1526537339.3228347</v>
      </c>
      <c r="DC156">
        <f t="shared" si="231"/>
        <v>6832522129.1794481</v>
      </c>
      <c r="DE156">
        <f t="shared" si="231"/>
        <v>32282682588.624634</v>
      </c>
      <c r="DF156">
        <f t="shared" si="231"/>
        <v>15589271686.788301</v>
      </c>
      <c r="DG156">
        <f t="shared" si="231"/>
        <v>5673862595.2079744</v>
      </c>
      <c r="DH156">
        <f t="shared" si="231"/>
        <v>1903910335.8738792</v>
      </c>
      <c r="DI156">
        <f t="shared" si="231"/>
        <v>17023683641.638929</v>
      </c>
      <c r="DJ156">
        <f t="shared" si="231"/>
        <v>745512793.67491519</v>
      </c>
      <c r="DK156">
        <f t="shared" si="231"/>
        <v>1553652373.2106533</v>
      </c>
      <c r="DL156">
        <f t="shared" si="231"/>
        <v>5120724045.8747959</v>
      </c>
      <c r="DM156">
        <f t="shared" si="231"/>
        <v>21329272133.471844</v>
      </c>
      <c r="DN156">
        <f t="shared" si="231"/>
        <v>3081346012.9968939</v>
      </c>
      <c r="DO156">
        <f t="shared" si="231"/>
        <v>5654396446.1036644</v>
      </c>
      <c r="DP156">
        <f t="shared" si="231"/>
        <v>652469612.087376</v>
      </c>
      <c r="DQ156">
        <f t="shared" si="231"/>
        <v>2191286927.5292253</v>
      </c>
      <c r="DR156">
        <f t="shared" si="231"/>
        <v>2512427463.0842271</v>
      </c>
      <c r="DS156">
        <f t="shared" si="231"/>
        <v>1510738450.1773441</v>
      </c>
      <c r="DT156">
        <f t="shared" si="231"/>
        <v>6787547747.7559032</v>
      </c>
      <c r="DV156">
        <f t="shared" si="231"/>
        <v>32161378347.667526</v>
      </c>
      <c r="DW156">
        <f t="shared" si="231"/>
        <v>15554471827.405985</v>
      </c>
      <c r="DX156">
        <f t="shared" si="231"/>
        <v>5661598349.7690258</v>
      </c>
      <c r="DY156">
        <f t="shared" si="231"/>
        <v>1886055400.6962173</v>
      </c>
      <c r="DZ156">
        <f t="shared" si="231"/>
        <v>16966664956.389393</v>
      </c>
      <c r="EA156">
        <f t="shared" si="231"/>
        <v>736960707.1095171</v>
      </c>
      <c r="EB156">
        <f t="shared" si="231"/>
        <v>1545831311.5999479</v>
      </c>
      <c r="EC156">
        <f t="shared" ref="EC156:GN156" si="232">EC85+EC17</f>
        <v>5081750495.2044973</v>
      </c>
      <c r="ED156">
        <f t="shared" si="232"/>
        <v>21153326193.7556</v>
      </c>
      <c r="EE156">
        <f t="shared" si="232"/>
        <v>3051586408.4784579</v>
      </c>
      <c r="EF156">
        <f t="shared" si="232"/>
        <v>5601566785.8712749</v>
      </c>
      <c r="EG156">
        <f t="shared" si="232"/>
        <v>648023388.56745183</v>
      </c>
      <c r="EH156">
        <f t="shared" si="232"/>
        <v>2168050186.002224</v>
      </c>
      <c r="EI156">
        <f t="shared" si="232"/>
        <v>2507221411.790452</v>
      </c>
      <c r="EJ156">
        <f t="shared" si="232"/>
        <v>1494939561.031852</v>
      </c>
      <c r="EK156">
        <f t="shared" si="232"/>
        <v>6742573366.3323574</v>
      </c>
      <c r="EM156">
        <f t="shared" si="232"/>
        <v>32040074106.710411</v>
      </c>
      <c r="EN156">
        <f t="shared" si="232"/>
        <v>15547860075.375694</v>
      </c>
      <c r="EO156">
        <f t="shared" si="232"/>
        <v>5649334104.3300781</v>
      </c>
      <c r="EP156">
        <f t="shared" si="232"/>
        <v>1868200465.5185559</v>
      </c>
      <c r="EQ156">
        <f t="shared" si="232"/>
        <v>16909646271.139853</v>
      </c>
      <c r="ER156">
        <f t="shared" si="232"/>
        <v>728408620.54411912</v>
      </c>
      <c r="ES156">
        <f t="shared" si="232"/>
        <v>1538010249.9892428</v>
      </c>
      <c r="ET156">
        <f t="shared" si="232"/>
        <v>5042776944.534194</v>
      </c>
      <c r="EU156">
        <f t="shared" si="232"/>
        <v>20977380254.039375</v>
      </c>
      <c r="EV156">
        <f t="shared" si="232"/>
        <v>3021826803.9600196</v>
      </c>
      <c r="EW156">
        <f t="shared" si="232"/>
        <v>5548737125.6388807</v>
      </c>
      <c r="EX156">
        <f t="shared" si="232"/>
        <v>643577165.04752707</v>
      </c>
      <c r="EY156">
        <f t="shared" si="232"/>
        <v>2144813444.4752238</v>
      </c>
      <c r="EZ156">
        <f t="shared" si="232"/>
        <v>2502015360.496676</v>
      </c>
      <c r="FA156">
        <f t="shared" si="232"/>
        <v>1479140671.8863611</v>
      </c>
      <c r="FB156">
        <f t="shared" si="232"/>
        <v>6697598984.9088116</v>
      </c>
      <c r="FD156">
        <f t="shared" si="232"/>
        <v>32000534388.900635</v>
      </c>
      <c r="FE156">
        <f t="shared" si="232"/>
        <v>15544244395.118826</v>
      </c>
      <c r="FF156">
        <f t="shared" si="232"/>
        <v>5644900008.6905289</v>
      </c>
      <c r="FG156">
        <f t="shared" si="232"/>
        <v>1850345530.3408937</v>
      </c>
      <c r="FH156">
        <f t="shared" si="232"/>
        <v>16852627585.890312</v>
      </c>
      <c r="FI156">
        <f t="shared" si="232"/>
        <v>719856533.97872126</v>
      </c>
      <c r="FJ156">
        <f t="shared" si="232"/>
        <v>1534377939.825901</v>
      </c>
      <c r="FK156">
        <f t="shared" si="232"/>
        <v>5003803393.8638954</v>
      </c>
      <c r="FL156">
        <f t="shared" si="232"/>
        <v>20801434314.323139</v>
      </c>
      <c r="FM156">
        <f t="shared" si="232"/>
        <v>2992067199.4415832</v>
      </c>
      <c r="FN156">
        <f t="shared" si="232"/>
        <v>5495907465.4064932</v>
      </c>
      <c r="FO156">
        <f t="shared" si="232"/>
        <v>639130941.52760303</v>
      </c>
      <c r="FP156">
        <f t="shared" si="232"/>
        <v>2126050637.7137139</v>
      </c>
      <c r="FQ156">
        <f t="shared" si="232"/>
        <v>2496809309.2029009</v>
      </c>
      <c r="FR156">
        <f t="shared" si="232"/>
        <v>1463341782.7408693</v>
      </c>
      <c r="FS156">
        <f t="shared" si="232"/>
        <v>6652624603.4852638</v>
      </c>
      <c r="FV156">
        <f t="shared" si="232"/>
        <v>17929</v>
      </c>
      <c r="FW156">
        <f t="shared" si="232"/>
        <v>35892439148.459045</v>
      </c>
      <c r="FX156">
        <f t="shared" si="232"/>
        <v>15522362677.387131</v>
      </c>
      <c r="FY156">
        <f t="shared" si="232"/>
        <v>5761598684.4204903</v>
      </c>
      <c r="FZ156">
        <f t="shared" si="232"/>
        <v>2371009213.3058705</v>
      </c>
      <c r="GA156">
        <f t="shared" si="232"/>
        <v>15464810530.03915</v>
      </c>
      <c r="GB156">
        <f t="shared" si="232"/>
        <v>472268452.13053095</v>
      </c>
      <c r="GC156">
        <f t="shared" si="232"/>
        <v>1446519414.4294887</v>
      </c>
      <c r="GD156">
        <f t="shared" si="232"/>
        <v>9437745042.9783211</v>
      </c>
      <c r="GE156">
        <f t="shared" si="232"/>
        <v>27171342664.457829</v>
      </c>
      <c r="GF156">
        <f t="shared" si="232"/>
        <v>3427781156.2946577</v>
      </c>
      <c r="GG156">
        <f t="shared" si="232"/>
        <v>6210801945.1982298</v>
      </c>
      <c r="GH156">
        <f t="shared" si="232"/>
        <v>730268038.76448798</v>
      </c>
      <c r="GI156">
        <f t="shared" si="232"/>
        <v>1655944871.458437</v>
      </c>
      <c r="GJ156">
        <f t="shared" si="232"/>
        <v>2260531765.9209929</v>
      </c>
      <c r="GK156">
        <f t="shared" si="232"/>
        <v>1725171930.0115452</v>
      </c>
      <c r="GL156">
        <f t="shared" si="232"/>
        <v>9036877993.6036682</v>
      </c>
      <c r="GN156">
        <f t="shared" si="232"/>
        <v>35804287700.127434</v>
      </c>
      <c r="GO156">
        <f t="shared" ref="GO156:IZ156" si="233">GO85+GO17</f>
        <v>15465958078.195986</v>
      </c>
      <c r="GP156">
        <f t="shared" si="233"/>
        <v>5750219239.2412128</v>
      </c>
      <c r="GQ156">
        <f t="shared" si="233"/>
        <v>2362359042.919518</v>
      </c>
      <c r="GR156">
        <f t="shared" si="233"/>
        <v>15436974134.262791</v>
      </c>
      <c r="GS156">
        <f t="shared" si="233"/>
        <v>470296351.01275933</v>
      </c>
      <c r="GT156">
        <f t="shared" si="233"/>
        <v>1443017438.7931695</v>
      </c>
      <c r="GU156">
        <f t="shared" si="233"/>
        <v>9420332137.462904</v>
      </c>
      <c r="GV156">
        <f t="shared" si="233"/>
        <v>27040294264.300079</v>
      </c>
      <c r="GW156">
        <f t="shared" si="233"/>
        <v>3413620686.1567569</v>
      </c>
      <c r="GX156">
        <f t="shared" si="233"/>
        <v>6188680939.0845242</v>
      </c>
      <c r="GY156">
        <f t="shared" si="233"/>
        <v>728982181.65889883</v>
      </c>
      <c r="GZ156">
        <f t="shared" si="233"/>
        <v>1649959228.686949</v>
      </c>
      <c r="HA156">
        <f t="shared" si="233"/>
        <v>2253489122.6940002</v>
      </c>
      <c r="HB156">
        <f t="shared" si="233"/>
        <v>1716867524.2104897</v>
      </c>
      <c r="HC156">
        <f t="shared" si="233"/>
        <v>9008212735.1812363</v>
      </c>
      <c r="HE156">
        <f t="shared" si="233"/>
        <v>35716136251.79583</v>
      </c>
      <c r="HF156">
        <f t="shared" si="233"/>
        <v>15409822957.068489</v>
      </c>
      <c r="HG156">
        <f t="shared" si="233"/>
        <v>5744172059.1766729</v>
      </c>
      <c r="HH156">
        <f t="shared" si="233"/>
        <v>2353708872.5331655</v>
      </c>
      <c r="HI156">
        <f t="shared" si="233"/>
        <v>15409137738.486437</v>
      </c>
      <c r="HJ156">
        <f t="shared" si="233"/>
        <v>468324249.8949877</v>
      </c>
      <c r="HK156">
        <f t="shared" si="233"/>
        <v>1439515463.1568511</v>
      </c>
      <c r="HL156">
        <f t="shared" si="233"/>
        <v>9402919231.947485</v>
      </c>
      <c r="HM156">
        <f t="shared" si="233"/>
        <v>26909245864.142311</v>
      </c>
      <c r="HN156">
        <f t="shared" si="233"/>
        <v>3399460216.0188575</v>
      </c>
      <c r="HO156">
        <f t="shared" si="233"/>
        <v>6166559932.9708223</v>
      </c>
      <c r="HP156">
        <f t="shared" si="233"/>
        <v>727696324.5533098</v>
      </c>
      <c r="HQ156">
        <f t="shared" si="233"/>
        <v>1643973585.9154611</v>
      </c>
      <c r="HR156">
        <f t="shared" si="233"/>
        <v>2246446479.4670067</v>
      </c>
      <c r="HS156">
        <f t="shared" si="233"/>
        <v>1708563118.409436</v>
      </c>
      <c r="HT156">
        <f t="shared" si="233"/>
        <v>8979547476.7588043</v>
      </c>
      <c r="HV156">
        <f t="shared" si="233"/>
        <v>35627984803.464241</v>
      </c>
      <c r="HW156">
        <f t="shared" si="233"/>
        <v>15356675651.436478</v>
      </c>
      <c r="HX156">
        <f t="shared" si="233"/>
        <v>5744652404.9954824</v>
      </c>
      <c r="HY156">
        <f t="shared" si="233"/>
        <v>2345058702.146812</v>
      </c>
      <c r="HZ156">
        <f t="shared" si="233"/>
        <v>15381301342.710079</v>
      </c>
      <c r="IA156">
        <f t="shared" si="233"/>
        <v>466352148.77721632</v>
      </c>
      <c r="IB156">
        <f t="shared" si="233"/>
        <v>1436716877.3718312</v>
      </c>
      <c r="IC156">
        <f t="shared" si="233"/>
        <v>9385506326.4320679</v>
      </c>
      <c r="ID156">
        <f t="shared" si="233"/>
        <v>26778197463.984547</v>
      </c>
      <c r="IE156">
        <f t="shared" si="233"/>
        <v>3385299745.8809586</v>
      </c>
      <c r="IF156">
        <f t="shared" si="233"/>
        <v>6145199993.4122391</v>
      </c>
      <c r="IG156">
        <f t="shared" si="233"/>
        <v>726410467.44772089</v>
      </c>
      <c r="IH156">
        <f t="shared" si="233"/>
        <v>1637987943.1439738</v>
      </c>
      <c r="II156">
        <f t="shared" si="233"/>
        <v>2239403836.2400131</v>
      </c>
      <c r="IJ156">
        <f t="shared" si="233"/>
        <v>1700258712.6083806</v>
      </c>
      <c r="IK156">
        <f t="shared" si="233"/>
        <v>8950882218.3363705</v>
      </c>
      <c r="IM156">
        <f t="shared" si="233"/>
        <v>35539833355.132645</v>
      </c>
      <c r="IN156">
        <f t="shared" si="233"/>
        <v>15310126508.554655</v>
      </c>
      <c r="IO156">
        <f t="shared" si="233"/>
        <v>5745700502.3113422</v>
      </c>
      <c r="IP156">
        <f t="shared" si="233"/>
        <v>2341917169.4266515</v>
      </c>
      <c r="IQ156">
        <f t="shared" si="233"/>
        <v>15353464946.933725</v>
      </c>
      <c r="IR156">
        <f t="shared" si="233"/>
        <v>464381031.60163182</v>
      </c>
      <c r="IS156">
        <f t="shared" si="233"/>
        <v>1436235796.2229683</v>
      </c>
      <c r="IT156">
        <f t="shared" si="233"/>
        <v>9376320297.4133816</v>
      </c>
      <c r="IU156">
        <f t="shared" si="233"/>
        <v>26647149063.826797</v>
      </c>
      <c r="IV156">
        <f t="shared" si="233"/>
        <v>3371139275.7430601</v>
      </c>
      <c r="IW156">
        <f t="shared" si="233"/>
        <v>6139110604.4465408</v>
      </c>
      <c r="IX156">
        <f t="shared" si="233"/>
        <v>725124610.34213197</v>
      </c>
      <c r="IY156">
        <f t="shared" si="233"/>
        <v>1634724398.3694043</v>
      </c>
      <c r="IZ156">
        <f t="shared" si="233"/>
        <v>2232361193.0130196</v>
      </c>
      <c r="JA156">
        <f t="shared" ref="JA156" si="234">JA85+JA17</f>
        <v>1691954306.8073258</v>
      </c>
      <c r="JB156">
        <f t="shared" si="164"/>
        <v>8922216959.9139366</v>
      </c>
    </row>
    <row r="157" spans="4:262" x14ac:dyDescent="0.25">
      <c r="D157">
        <v>2035</v>
      </c>
      <c r="E157">
        <f t="shared" ref="E157:BP157" si="235">E86+E18</f>
        <v>30789635745.172081</v>
      </c>
      <c r="F157">
        <f t="shared" si="235"/>
        <v>13676545882.34268</v>
      </c>
      <c r="G157">
        <f t="shared" si="235"/>
        <v>4517576359.8200865</v>
      </c>
      <c r="H157">
        <f t="shared" si="235"/>
        <v>1878862484.0570667</v>
      </c>
      <c r="I157">
        <f t="shared" si="235"/>
        <v>17400390665.962616</v>
      </c>
      <c r="J157">
        <f t="shared" si="235"/>
        <v>645159581.42617464</v>
      </c>
      <c r="K157">
        <f t="shared" si="235"/>
        <v>1276664469.9875023</v>
      </c>
      <c r="L157">
        <f t="shared" si="235"/>
        <v>3998884588.9711852</v>
      </c>
      <c r="M157">
        <f t="shared" si="235"/>
        <v>23551015353.204784</v>
      </c>
      <c r="N157">
        <f t="shared" si="235"/>
        <v>2775604867.9509082</v>
      </c>
      <c r="O157">
        <f t="shared" si="235"/>
        <v>3244079213.1173987</v>
      </c>
      <c r="P157">
        <f t="shared" si="235"/>
        <v>566410622.27636886</v>
      </c>
      <c r="Q157">
        <f t="shared" si="235"/>
        <v>1855063684.1977243</v>
      </c>
      <c r="R157">
        <f t="shared" si="235"/>
        <v>1021777753.0253881</v>
      </c>
      <c r="S157">
        <f t="shared" si="235"/>
        <v>1103353831.638247</v>
      </c>
      <c r="T157">
        <f t="shared" si="235"/>
        <v>6156192316.9966269</v>
      </c>
      <c r="V157">
        <f t="shared" si="235"/>
        <v>30606711554.776566</v>
      </c>
      <c r="W157">
        <f t="shared" si="235"/>
        <v>13531452335.623798</v>
      </c>
      <c r="X157">
        <f t="shared" si="235"/>
        <v>4505150391.5884771</v>
      </c>
      <c r="Y157">
        <f t="shared" si="235"/>
        <v>1862027636.4364274</v>
      </c>
      <c r="Z157">
        <f t="shared" si="235"/>
        <v>17324477433.076435</v>
      </c>
      <c r="AA157">
        <f t="shared" si="235"/>
        <v>636941247.46451938</v>
      </c>
      <c r="AB157">
        <f t="shared" si="235"/>
        <v>1268062434.3117075</v>
      </c>
      <c r="AC157">
        <f t="shared" si="235"/>
        <v>3969285610.6472292</v>
      </c>
      <c r="AD157">
        <f t="shared" si="235"/>
        <v>23322227879.643139</v>
      </c>
      <c r="AE157">
        <f t="shared" si="235"/>
        <v>2747150144.7242384</v>
      </c>
      <c r="AF157">
        <f t="shared" si="235"/>
        <v>3212337784.1285472</v>
      </c>
      <c r="AG157">
        <f t="shared" si="235"/>
        <v>561518859.08800614</v>
      </c>
      <c r="AH157">
        <f t="shared" si="235"/>
        <v>1832116881.1902435</v>
      </c>
      <c r="AI157">
        <f t="shared" si="235"/>
        <v>1015329678.7594813</v>
      </c>
      <c r="AJ157">
        <f t="shared" si="235"/>
        <v>1090726989.9785943</v>
      </c>
      <c r="AK157">
        <f t="shared" si="235"/>
        <v>6105618783.4375334</v>
      </c>
      <c r="AM157">
        <f t="shared" si="235"/>
        <v>30423787364.381039</v>
      </c>
      <c r="AN157">
        <f t="shared" si="235"/>
        <v>13386358788.904917</v>
      </c>
      <c r="AO157">
        <f t="shared" si="235"/>
        <v>4498788497.1711702</v>
      </c>
      <c r="AP157">
        <f t="shared" si="235"/>
        <v>1845192788.8157878</v>
      </c>
      <c r="AQ157">
        <f t="shared" si="235"/>
        <v>17248564200.19025</v>
      </c>
      <c r="AR157">
        <f t="shared" si="235"/>
        <v>628722913.50286424</v>
      </c>
      <c r="AS157">
        <f t="shared" si="235"/>
        <v>1259711487.7855952</v>
      </c>
      <c r="AT157">
        <f t="shared" si="235"/>
        <v>3939686632.323266</v>
      </c>
      <c r="AU157">
        <f t="shared" si="235"/>
        <v>23093440406.081482</v>
      </c>
      <c r="AV157">
        <f t="shared" si="235"/>
        <v>2718695421.4975662</v>
      </c>
      <c r="AW157">
        <f t="shared" si="235"/>
        <v>3180596355.1396861</v>
      </c>
      <c r="AX157">
        <f t="shared" si="235"/>
        <v>556627095.89964342</v>
      </c>
      <c r="AY157">
        <f t="shared" si="235"/>
        <v>1809170078.1827631</v>
      </c>
      <c r="AZ157">
        <f t="shared" si="235"/>
        <v>1008881604.4935755</v>
      </c>
      <c r="BA157">
        <f t="shared" si="235"/>
        <v>1078100148.3189411</v>
      </c>
      <c r="BB157">
        <f t="shared" si="235"/>
        <v>6055045249.8784437</v>
      </c>
      <c r="BD157">
        <f t="shared" si="235"/>
        <v>30240863173.985523</v>
      </c>
      <c r="BE157">
        <f t="shared" si="235"/>
        <v>13246075691.763866</v>
      </c>
      <c r="BF157">
        <f t="shared" si="235"/>
        <v>4494669922.0166092</v>
      </c>
      <c r="BG157">
        <f t="shared" si="235"/>
        <v>1828357941.1951478</v>
      </c>
      <c r="BH157">
        <f t="shared" si="235"/>
        <v>17172650967.304066</v>
      </c>
      <c r="BI157">
        <f t="shared" si="235"/>
        <v>620504579.5412091</v>
      </c>
      <c r="BJ157">
        <f t="shared" si="235"/>
        <v>1255197443.5372603</v>
      </c>
      <c r="BK157">
        <f t="shared" si="235"/>
        <v>3910087653.9993033</v>
      </c>
      <c r="BL157">
        <f t="shared" si="235"/>
        <v>22864652932.519829</v>
      </c>
      <c r="BM157">
        <f t="shared" si="235"/>
        <v>2690240698.2708931</v>
      </c>
      <c r="BN157">
        <f t="shared" si="235"/>
        <v>3148854926.1508327</v>
      </c>
      <c r="BO157">
        <f t="shared" si="235"/>
        <v>551735332.7112813</v>
      </c>
      <c r="BP157">
        <f t="shared" si="235"/>
        <v>1786223275.1752837</v>
      </c>
      <c r="BQ157">
        <f t="shared" ref="BQ157:EB157" si="236">BQ86+BQ18</f>
        <v>1002433530.2276696</v>
      </c>
      <c r="BR157">
        <f t="shared" si="236"/>
        <v>1065473306.6592884</v>
      </c>
      <c r="BS157">
        <f t="shared" si="236"/>
        <v>6004471716.3193493</v>
      </c>
      <c r="BU157">
        <f t="shared" si="236"/>
        <v>30110931326.641357</v>
      </c>
      <c r="BV157">
        <f t="shared" si="236"/>
        <v>13142385422.450766</v>
      </c>
      <c r="BW157">
        <f t="shared" si="236"/>
        <v>4495432551.9899902</v>
      </c>
      <c r="BX157">
        <f t="shared" si="236"/>
        <v>1813195498.1420689</v>
      </c>
      <c r="BY157">
        <f t="shared" si="236"/>
        <v>17096737734.417889</v>
      </c>
      <c r="BZ157">
        <f t="shared" si="236"/>
        <v>612286245.57955372</v>
      </c>
      <c r="CA157">
        <f t="shared" si="236"/>
        <v>1251497387.299139</v>
      </c>
      <c r="CB157">
        <f t="shared" si="236"/>
        <v>3880488675.6753402</v>
      </c>
      <c r="CC157">
        <f t="shared" si="236"/>
        <v>22635865458.958172</v>
      </c>
      <c r="CD157">
        <f t="shared" si="236"/>
        <v>2661785975.04422</v>
      </c>
      <c r="CE157">
        <f t="shared" si="236"/>
        <v>3117113497.161974</v>
      </c>
      <c r="CF157">
        <f t="shared" si="236"/>
        <v>546843569.52291858</v>
      </c>
      <c r="CG157">
        <f t="shared" si="236"/>
        <v>1763276472.1678023</v>
      </c>
      <c r="CH157">
        <f t="shared" si="236"/>
        <v>995985455.96176291</v>
      </c>
      <c r="CI157">
        <f t="shared" si="236"/>
        <v>1052846464.9996361</v>
      </c>
      <c r="CJ157">
        <f t="shared" si="236"/>
        <v>5953898182.7602568</v>
      </c>
      <c r="CM157">
        <f t="shared" si="236"/>
        <v>20031.833333333332</v>
      </c>
      <c r="CN157">
        <f t="shared" si="236"/>
        <v>33419427348.95005</v>
      </c>
      <c r="CO157">
        <f t="shared" si="236"/>
        <v>16143587980.8675</v>
      </c>
      <c r="CP157">
        <f t="shared" si="236"/>
        <v>5746999707.5606871</v>
      </c>
      <c r="CQ157">
        <f t="shared" si="236"/>
        <v>2008214497.8280485</v>
      </c>
      <c r="CR157">
        <f t="shared" si="236"/>
        <v>18242417151.28611</v>
      </c>
      <c r="CS157">
        <f t="shared" si="236"/>
        <v>832021141.73091042</v>
      </c>
      <c r="CT157">
        <f t="shared" si="236"/>
        <v>1597276254.3497059</v>
      </c>
      <c r="CU157">
        <f t="shared" si="236"/>
        <v>5446679130.3014431</v>
      </c>
      <c r="CV157">
        <f t="shared" si="236"/>
        <v>24662904323.127651</v>
      </c>
      <c r="CW157">
        <f t="shared" si="236"/>
        <v>3321996409.721303</v>
      </c>
      <c r="CX157">
        <f t="shared" si="236"/>
        <v>6356471509.0443678</v>
      </c>
      <c r="CY157">
        <f t="shared" si="236"/>
        <v>695314567.37366199</v>
      </c>
      <c r="CZ157">
        <f t="shared" si="236"/>
        <v>2273742215.5689173</v>
      </c>
      <c r="DA157">
        <f t="shared" si="236"/>
        <v>2791585005.4619198</v>
      </c>
      <c r="DB157">
        <f t="shared" si="236"/>
        <v>1716741241.1104305</v>
      </c>
      <c r="DC157">
        <f t="shared" si="236"/>
        <v>7565743618.0006418</v>
      </c>
      <c r="DE157">
        <f t="shared" si="236"/>
        <v>33164389876.734863</v>
      </c>
      <c r="DF157">
        <f t="shared" si="236"/>
        <v>15935354821.972122</v>
      </c>
      <c r="DG157">
        <f t="shared" si="236"/>
        <v>5721121424.8731289</v>
      </c>
      <c r="DH157">
        <f t="shared" si="236"/>
        <v>1976920569.7507973</v>
      </c>
      <c r="DI157">
        <f t="shared" si="236"/>
        <v>18103082315.608017</v>
      </c>
      <c r="DJ157">
        <f t="shared" si="236"/>
        <v>816883594.95272624</v>
      </c>
      <c r="DK157">
        <f t="shared" si="236"/>
        <v>1582647641.7611468</v>
      </c>
      <c r="DL157">
        <f t="shared" si="236"/>
        <v>5374671062.2823973</v>
      </c>
      <c r="DM157">
        <f t="shared" si="236"/>
        <v>24323774280.981995</v>
      </c>
      <c r="DN157">
        <f t="shared" si="236"/>
        <v>3269150006.1359682</v>
      </c>
      <c r="DO157">
        <f t="shared" si="236"/>
        <v>6257183714.7900429</v>
      </c>
      <c r="DP157">
        <f t="shared" si="236"/>
        <v>687057555.69921827</v>
      </c>
      <c r="DQ157">
        <f t="shared" si="236"/>
        <v>2235415890.7814169</v>
      </c>
      <c r="DR157">
        <f t="shared" si="236"/>
        <v>2777561197.2116904</v>
      </c>
      <c r="DS157">
        <f t="shared" si="236"/>
        <v>1687310844.7354107</v>
      </c>
      <c r="DT157">
        <f t="shared" si="236"/>
        <v>7474948826.2173405</v>
      </c>
      <c r="DV157">
        <f t="shared" si="236"/>
        <v>32909352404.519688</v>
      </c>
      <c r="DW157">
        <f t="shared" si="236"/>
        <v>15805936433.244589</v>
      </c>
      <c r="DX157">
        <f t="shared" si="236"/>
        <v>5709026633.9030085</v>
      </c>
      <c r="DY157">
        <f t="shared" si="236"/>
        <v>1945626641.6735456</v>
      </c>
      <c r="DZ157">
        <f t="shared" si="236"/>
        <v>17963747479.929932</v>
      </c>
      <c r="EA157">
        <f t="shared" si="236"/>
        <v>801746048.17454207</v>
      </c>
      <c r="EB157">
        <f t="shared" si="236"/>
        <v>1570435888.885572</v>
      </c>
      <c r="EC157">
        <f t="shared" ref="EC157:GN157" si="237">EC86+EC18</f>
        <v>5302662994.2633505</v>
      </c>
      <c r="ED157">
        <f t="shared" si="237"/>
        <v>23984644238.836338</v>
      </c>
      <c r="EE157">
        <f t="shared" si="237"/>
        <v>3216303602.550633</v>
      </c>
      <c r="EF157">
        <f t="shared" si="237"/>
        <v>6157895920.5357227</v>
      </c>
      <c r="EG157">
        <f t="shared" si="237"/>
        <v>678800544.02477539</v>
      </c>
      <c r="EH157">
        <f t="shared" si="237"/>
        <v>2201250148.2344885</v>
      </c>
      <c r="EI157">
        <f t="shared" si="237"/>
        <v>2763537388.9614573</v>
      </c>
      <c r="EJ157">
        <f t="shared" si="237"/>
        <v>1657880448.3603899</v>
      </c>
      <c r="EK157">
        <f t="shared" si="237"/>
        <v>7384154034.4340372</v>
      </c>
      <c r="EM157">
        <f t="shared" si="237"/>
        <v>32781751809.412186</v>
      </c>
      <c r="EN157">
        <f t="shared" si="237"/>
        <v>15799572761.091358</v>
      </c>
      <c r="EO157">
        <f t="shared" si="237"/>
        <v>5696931842.932888</v>
      </c>
      <c r="EP157">
        <f t="shared" si="237"/>
        <v>1917575642.1765337</v>
      </c>
      <c r="EQ157">
        <f t="shared" si="237"/>
        <v>17824412644.251839</v>
      </c>
      <c r="ER157">
        <f t="shared" si="237"/>
        <v>786608501.39635825</v>
      </c>
      <c r="ES157">
        <f t="shared" si="237"/>
        <v>1562664052.3993592</v>
      </c>
      <c r="ET157">
        <f t="shared" si="237"/>
        <v>5230654926.2442999</v>
      </c>
      <c r="EU157">
        <f t="shared" si="237"/>
        <v>23645514196.690685</v>
      </c>
      <c r="EV157">
        <f t="shared" si="237"/>
        <v>3163457198.9652958</v>
      </c>
      <c r="EW157">
        <f t="shared" si="237"/>
        <v>6058608126.2813978</v>
      </c>
      <c r="EX157">
        <f t="shared" si="237"/>
        <v>670543532.35033166</v>
      </c>
      <c r="EY157">
        <f t="shared" si="237"/>
        <v>2178074789.1118517</v>
      </c>
      <c r="EZ157">
        <f t="shared" si="237"/>
        <v>2749513580.7112236</v>
      </c>
      <c r="FA157">
        <f t="shared" si="237"/>
        <v>1628450051.9853702</v>
      </c>
      <c r="FB157">
        <f t="shared" si="237"/>
        <v>7293359242.6507359</v>
      </c>
      <c r="FD157">
        <f t="shared" si="237"/>
        <v>32743313365.886566</v>
      </c>
      <c r="FE157">
        <f t="shared" si="237"/>
        <v>15796205160.71155</v>
      </c>
      <c r="FF157">
        <f t="shared" si="237"/>
        <v>5692660237.8668909</v>
      </c>
      <c r="FG157">
        <f t="shared" si="237"/>
        <v>1899771059.4955163</v>
      </c>
      <c r="FH157">
        <f t="shared" si="237"/>
        <v>17685077808.573753</v>
      </c>
      <c r="FI157">
        <f t="shared" si="237"/>
        <v>771470954.61817431</v>
      </c>
      <c r="FJ157">
        <f t="shared" si="237"/>
        <v>1559078540.3001194</v>
      </c>
      <c r="FK157">
        <f t="shared" si="237"/>
        <v>5179817618.8919754</v>
      </c>
      <c r="FL157">
        <f t="shared" si="237"/>
        <v>23306384154.545033</v>
      </c>
      <c r="FM157">
        <f t="shared" si="237"/>
        <v>3115566647.6947994</v>
      </c>
      <c r="FN157">
        <f t="shared" si="237"/>
        <v>5959320332.0270815</v>
      </c>
      <c r="FO157">
        <f t="shared" si="237"/>
        <v>664468696.51516175</v>
      </c>
      <c r="FP157">
        <f t="shared" si="237"/>
        <v>2159371881.3876967</v>
      </c>
      <c r="FQ157">
        <f t="shared" si="237"/>
        <v>2735489772.4609909</v>
      </c>
      <c r="FR157">
        <f t="shared" si="237"/>
        <v>1599019655.6103492</v>
      </c>
      <c r="FS157">
        <f t="shared" si="237"/>
        <v>7202564450.8674345</v>
      </c>
      <c r="FV157">
        <f t="shared" si="237"/>
        <v>20031.833333333332</v>
      </c>
      <c r="FW157">
        <f t="shared" si="237"/>
        <v>37350519142.022011</v>
      </c>
      <c r="FX157">
        <f t="shared" si="237"/>
        <v>15993457735.346003</v>
      </c>
      <c r="FY157">
        <f t="shared" si="237"/>
        <v>5847290462.0469732</v>
      </c>
      <c r="FZ157">
        <f t="shared" si="237"/>
        <v>2429628047.9035988</v>
      </c>
      <c r="GA157">
        <f t="shared" si="237"/>
        <v>16154855177.538345</v>
      </c>
      <c r="GB157">
        <f t="shared" si="237"/>
        <v>488951533.39597952</v>
      </c>
      <c r="GC157">
        <f t="shared" si="237"/>
        <v>1486935788.7251346</v>
      </c>
      <c r="GD157">
        <f t="shared" si="237"/>
        <v>9798207112.8055</v>
      </c>
      <c r="GE157">
        <f t="shared" si="237"/>
        <v>28906610284.529812</v>
      </c>
      <c r="GF157">
        <f t="shared" si="237"/>
        <v>3700288815.7150784</v>
      </c>
      <c r="GG157">
        <f t="shared" si="237"/>
        <v>6415632494.1033783</v>
      </c>
      <c r="GH157">
        <f t="shared" si="237"/>
        <v>783683544.66887581</v>
      </c>
      <c r="GI157">
        <f t="shared" si="237"/>
        <v>1746430752.946758</v>
      </c>
      <c r="GJ157">
        <f t="shared" si="237"/>
        <v>2481598140.8781228</v>
      </c>
      <c r="GK157">
        <f t="shared" si="237"/>
        <v>1856035542.3372669</v>
      </c>
      <c r="GL157">
        <f t="shared" si="237"/>
        <v>9638355160.3689995</v>
      </c>
      <c r="GN157">
        <f t="shared" si="237"/>
        <v>37149474547.252396</v>
      </c>
      <c r="GO157">
        <f t="shared" ref="GO157:IZ157" si="238">GO86+GO18</f>
        <v>15891029500.810249</v>
      </c>
      <c r="GP157">
        <f t="shared" si="238"/>
        <v>5817832182.5397358</v>
      </c>
      <c r="GQ157">
        <f t="shared" si="238"/>
        <v>2413612949.6248622</v>
      </c>
      <c r="GR157">
        <f t="shared" si="238"/>
        <v>16078903432.57563</v>
      </c>
      <c r="GS157">
        <f t="shared" si="238"/>
        <v>485339861.79850984</v>
      </c>
      <c r="GT157">
        <f t="shared" si="238"/>
        <v>1479074011.1417661</v>
      </c>
      <c r="GU157">
        <f t="shared" si="238"/>
        <v>9755454546.9031792</v>
      </c>
      <c r="GV157">
        <f t="shared" si="238"/>
        <v>28638040647.900475</v>
      </c>
      <c r="GW157">
        <f t="shared" si="238"/>
        <v>3670598648.7870555</v>
      </c>
      <c r="GX157">
        <f t="shared" si="238"/>
        <v>6372050009.5552578</v>
      </c>
      <c r="GY157">
        <f t="shared" si="238"/>
        <v>780374671.93525493</v>
      </c>
      <c r="GZ157">
        <f t="shared" si="238"/>
        <v>1734897730.7115829</v>
      </c>
      <c r="HA157">
        <f t="shared" si="238"/>
        <v>2460918741.2926416</v>
      </c>
      <c r="HB157">
        <f t="shared" si="238"/>
        <v>1839682864.7659731</v>
      </c>
      <c r="HC157">
        <f t="shared" si="238"/>
        <v>9574176767.677021</v>
      </c>
      <c r="HE157">
        <f t="shared" si="238"/>
        <v>36948429952.482803</v>
      </c>
      <c r="HF157">
        <f t="shared" si="238"/>
        <v>15788617252.12878</v>
      </c>
      <c r="HG157">
        <f t="shared" si="238"/>
        <v>5809137340.2152605</v>
      </c>
      <c r="HH157">
        <f t="shared" si="238"/>
        <v>2398514942.7469568</v>
      </c>
      <c r="HI157">
        <f t="shared" si="238"/>
        <v>16002951687.612917</v>
      </c>
      <c r="HJ157">
        <f t="shared" si="238"/>
        <v>481728190.20104021</v>
      </c>
      <c r="HK157">
        <f t="shared" si="238"/>
        <v>1471212233.5583982</v>
      </c>
      <c r="HL157">
        <f t="shared" si="238"/>
        <v>9712701981.0008583</v>
      </c>
      <c r="HM157">
        <f t="shared" si="238"/>
        <v>28369471011.27113</v>
      </c>
      <c r="HN157">
        <f t="shared" si="238"/>
        <v>3640908481.859035</v>
      </c>
      <c r="HO157">
        <f t="shared" si="238"/>
        <v>6328467525.007144</v>
      </c>
      <c r="HP157">
        <f t="shared" si="238"/>
        <v>777065799.20163441</v>
      </c>
      <c r="HQ157">
        <f t="shared" si="238"/>
        <v>1723364708.4764082</v>
      </c>
      <c r="HR157">
        <f t="shared" si="238"/>
        <v>2440239341.707159</v>
      </c>
      <c r="HS157">
        <f t="shared" si="238"/>
        <v>1823330187.1946809</v>
      </c>
      <c r="HT157">
        <f t="shared" si="238"/>
        <v>9509998374.9850445</v>
      </c>
      <c r="HV157">
        <f t="shared" si="238"/>
        <v>36761475016.305481</v>
      </c>
      <c r="HW157">
        <f t="shared" si="238"/>
        <v>15713319425.540173</v>
      </c>
      <c r="HX157">
        <f t="shared" si="238"/>
        <v>5809757518.0736341</v>
      </c>
      <c r="HY157">
        <f t="shared" si="238"/>
        <v>2389922119.6551633</v>
      </c>
      <c r="HZ157">
        <f t="shared" si="238"/>
        <v>15926999942.650206</v>
      </c>
      <c r="IA157">
        <f t="shared" si="238"/>
        <v>478906608.51675814</v>
      </c>
      <c r="IB157">
        <f t="shared" si="238"/>
        <v>1468117464.8125401</v>
      </c>
      <c r="IC157">
        <f t="shared" si="238"/>
        <v>9681680928.3581791</v>
      </c>
      <c r="ID157">
        <f t="shared" si="238"/>
        <v>28100901374.641777</v>
      </c>
      <c r="IE157">
        <f t="shared" si="238"/>
        <v>3611218314.931015</v>
      </c>
      <c r="IF157">
        <f t="shared" si="238"/>
        <v>6305939778.9131012</v>
      </c>
      <c r="IG157">
        <f t="shared" si="238"/>
        <v>773756926.468014</v>
      </c>
      <c r="IH157">
        <f t="shared" si="238"/>
        <v>1711831686.2412338</v>
      </c>
      <c r="II157">
        <f t="shared" si="238"/>
        <v>2419559942.1216784</v>
      </c>
      <c r="IJ157">
        <f t="shared" si="238"/>
        <v>1806977509.6233864</v>
      </c>
      <c r="IK157">
        <f t="shared" si="238"/>
        <v>9445819982.2930641</v>
      </c>
      <c r="IM157">
        <f t="shared" si="238"/>
        <v>36674131400.623863</v>
      </c>
      <c r="IN157">
        <f t="shared" si="238"/>
        <v>15667052806.354843</v>
      </c>
      <c r="IO157">
        <f t="shared" si="238"/>
        <v>5810943213.32798</v>
      </c>
      <c r="IP157">
        <f t="shared" si="238"/>
        <v>2386833754.0685172</v>
      </c>
      <c r="IQ157">
        <f t="shared" si="238"/>
        <v>15882753550.712048</v>
      </c>
      <c r="IR157">
        <f t="shared" si="238"/>
        <v>476946400.84336287</v>
      </c>
      <c r="IS157">
        <f t="shared" si="238"/>
        <v>1467669648.579102</v>
      </c>
      <c r="IT157">
        <f t="shared" si="238"/>
        <v>9672748520.5689545</v>
      </c>
      <c r="IU157">
        <f t="shared" si="238"/>
        <v>27932199990.106941</v>
      </c>
      <c r="IV157">
        <f t="shared" si="238"/>
        <v>3581528148.0029955</v>
      </c>
      <c r="IW157">
        <f t="shared" si="238"/>
        <v>6300013980.7114697</v>
      </c>
      <c r="IX157">
        <f t="shared" si="238"/>
        <v>770448053.73439348</v>
      </c>
      <c r="IY157">
        <f t="shared" si="238"/>
        <v>1704375287.7712598</v>
      </c>
      <c r="IZ157">
        <f t="shared" si="238"/>
        <v>2398880542.5361967</v>
      </c>
      <c r="JA157">
        <f t="shared" ref="JA157" si="239">JA86+JA18</f>
        <v>1790624832.0520937</v>
      </c>
      <c r="JB157">
        <f t="shared" si="164"/>
        <v>9389124596.352438</v>
      </c>
    </row>
    <row r="158" spans="4:262" x14ac:dyDescent="0.25">
      <c r="D158">
        <v>2036</v>
      </c>
      <c r="E158">
        <f t="shared" ref="E158:BP158" si="240">E87+E19</f>
        <v>31612505950.680725</v>
      </c>
      <c r="F158">
        <f t="shared" si="240"/>
        <v>14278512896.700962</v>
      </c>
      <c r="G158">
        <f t="shared" si="240"/>
        <v>4517576359.8200865</v>
      </c>
      <c r="H158">
        <f t="shared" si="240"/>
        <v>1947819086.2594602</v>
      </c>
      <c r="I158">
        <f t="shared" si="240"/>
        <v>18565779569.590336</v>
      </c>
      <c r="J158">
        <f t="shared" si="240"/>
        <v>720632458.73301411</v>
      </c>
      <c r="K158">
        <f t="shared" si="240"/>
        <v>1297540636.3365927</v>
      </c>
      <c r="L158">
        <f t="shared" si="240"/>
        <v>4245705409.4251289</v>
      </c>
      <c r="M158">
        <f t="shared" si="240"/>
        <v>25580086586.65033</v>
      </c>
      <c r="N158">
        <f t="shared" si="240"/>
        <v>3046632445.6560888</v>
      </c>
      <c r="O158">
        <f t="shared" si="240"/>
        <v>3626773654.7579408</v>
      </c>
      <c r="P158">
        <f t="shared" si="240"/>
        <v>614395072.68429101</v>
      </c>
      <c r="Q158">
        <f t="shared" si="240"/>
        <v>2010771287.8027797</v>
      </c>
      <c r="R158">
        <f t="shared" si="240"/>
        <v>1232807939.9819632</v>
      </c>
      <c r="S158">
        <f t="shared" si="240"/>
        <v>1233978572.0217173</v>
      </c>
      <c r="T158">
        <f t="shared" si="240"/>
        <v>6901670505.6202383</v>
      </c>
      <c r="V158">
        <f t="shared" si="240"/>
        <v>31315230554.699257</v>
      </c>
      <c r="W158">
        <f t="shared" si="240"/>
        <v>14063158915.661726</v>
      </c>
      <c r="X158">
        <f t="shared" si="240"/>
        <v>4505150391.5884771</v>
      </c>
      <c r="Y158">
        <f t="shared" si="240"/>
        <v>1921821541.0961535</v>
      </c>
      <c r="Z158">
        <f t="shared" si="240"/>
        <v>18426571749.411137</v>
      </c>
      <c r="AA158">
        <f t="shared" si="240"/>
        <v>707497883.26369357</v>
      </c>
      <c r="AB158">
        <f t="shared" si="240"/>
        <v>1283950066.8963189</v>
      </c>
      <c r="AC158">
        <f t="shared" si="240"/>
        <v>4197317949.8568058</v>
      </c>
      <c r="AD158">
        <f t="shared" si="240"/>
        <v>25212169352.934124</v>
      </c>
      <c r="AE158">
        <f t="shared" si="240"/>
        <v>3001030264.0650415</v>
      </c>
      <c r="AF158">
        <f t="shared" si="240"/>
        <v>3574026141.3397369</v>
      </c>
      <c r="AG158">
        <f t="shared" si="240"/>
        <v>606478013.41701138</v>
      </c>
      <c r="AH158">
        <f t="shared" si="240"/>
        <v>1974954599.6623502</v>
      </c>
      <c r="AI158">
        <f t="shared" si="240"/>
        <v>1220593918.6746764</v>
      </c>
      <c r="AJ158">
        <f t="shared" si="240"/>
        <v>1213355481.7273316</v>
      </c>
      <c r="AK158">
        <f t="shared" si="240"/>
        <v>6814988115.2443657</v>
      </c>
      <c r="AM158">
        <f t="shared" si="240"/>
        <v>31017955158.717781</v>
      </c>
      <c r="AN158">
        <f t="shared" si="240"/>
        <v>13849422942.60041</v>
      </c>
      <c r="AO158">
        <f t="shared" si="240"/>
        <v>4498788497.1711702</v>
      </c>
      <c r="AP158">
        <f t="shared" si="240"/>
        <v>1895823995.932847</v>
      </c>
      <c r="AQ158">
        <f t="shared" si="240"/>
        <v>18287363929.231937</v>
      </c>
      <c r="AR158">
        <f t="shared" si="240"/>
        <v>694363307.79437327</v>
      </c>
      <c r="AS158">
        <f t="shared" si="240"/>
        <v>1274054868.704803</v>
      </c>
      <c r="AT158">
        <f t="shared" si="240"/>
        <v>4148930490.2884741</v>
      </c>
      <c r="AU158">
        <f t="shared" si="240"/>
        <v>24844252119.217911</v>
      </c>
      <c r="AV158">
        <f t="shared" si="240"/>
        <v>2955428082.4739923</v>
      </c>
      <c r="AW158">
        <f t="shared" si="240"/>
        <v>3521278627.921526</v>
      </c>
      <c r="AX158">
        <f t="shared" si="240"/>
        <v>598560954.14973152</v>
      </c>
      <c r="AY158">
        <f t="shared" si="240"/>
        <v>1939137911.5219212</v>
      </c>
      <c r="AZ158">
        <f t="shared" si="240"/>
        <v>1208379897.3673909</v>
      </c>
      <c r="BA158">
        <f t="shared" si="240"/>
        <v>1192732391.4329453</v>
      </c>
      <c r="BB158">
        <f t="shared" si="240"/>
        <v>6728305724.8684969</v>
      </c>
      <c r="BD158">
        <f t="shared" si="240"/>
        <v>30821584479.740414</v>
      </c>
      <c r="BE158">
        <f t="shared" si="240"/>
        <v>13640490438.262365</v>
      </c>
      <c r="BF158">
        <f t="shared" si="240"/>
        <v>4494669922.0166092</v>
      </c>
      <c r="BG158">
        <f t="shared" si="240"/>
        <v>1872000174.5377529</v>
      </c>
      <c r="BH158">
        <f t="shared" si="240"/>
        <v>18148156109.052738</v>
      </c>
      <c r="BI158">
        <f t="shared" si="240"/>
        <v>681228732.3250531</v>
      </c>
      <c r="BJ158">
        <f t="shared" si="240"/>
        <v>1269581577.4277956</v>
      </c>
      <c r="BK158">
        <f t="shared" si="240"/>
        <v>4100543030.7201424</v>
      </c>
      <c r="BL158">
        <f t="shared" si="240"/>
        <v>24476334885.501701</v>
      </c>
      <c r="BM158">
        <f t="shared" si="240"/>
        <v>2909825900.8829408</v>
      </c>
      <c r="BN158">
        <f t="shared" si="240"/>
        <v>3468531114.5033216</v>
      </c>
      <c r="BO158">
        <f t="shared" si="240"/>
        <v>590643894.88245249</v>
      </c>
      <c r="BP158">
        <f t="shared" si="240"/>
        <v>1903321223.3814926</v>
      </c>
      <c r="BQ158">
        <f t="shared" ref="BQ158:EB158" si="241">BQ87+BQ19</f>
        <v>1196165876.0601053</v>
      </c>
      <c r="BR158">
        <f t="shared" si="241"/>
        <v>1172109301.1385598</v>
      </c>
      <c r="BS158">
        <f t="shared" si="241"/>
        <v>6641623334.4926233</v>
      </c>
      <c r="BU158">
        <f t="shared" si="241"/>
        <v>30692583730.981487</v>
      </c>
      <c r="BV158">
        <f t="shared" si="241"/>
        <v>13490200103.710545</v>
      </c>
      <c r="BW158">
        <f t="shared" si="241"/>
        <v>4495432551.9899902</v>
      </c>
      <c r="BX158">
        <f t="shared" si="241"/>
        <v>1856886934.1439605</v>
      </c>
      <c r="BY158">
        <f t="shared" si="241"/>
        <v>18008948288.873543</v>
      </c>
      <c r="BZ158">
        <f t="shared" si="241"/>
        <v>668094156.85573256</v>
      </c>
      <c r="CA158">
        <f t="shared" si="241"/>
        <v>1265921703.2306671</v>
      </c>
      <c r="CB158">
        <f t="shared" si="241"/>
        <v>4052155571.1518102</v>
      </c>
      <c r="CC158">
        <f t="shared" si="241"/>
        <v>24108417651.785484</v>
      </c>
      <c r="CD158">
        <f t="shared" si="241"/>
        <v>2864223719.2918901</v>
      </c>
      <c r="CE158">
        <f t="shared" si="241"/>
        <v>3415783601.0851116</v>
      </c>
      <c r="CF158">
        <f t="shared" si="241"/>
        <v>582726835.61517262</v>
      </c>
      <c r="CG158">
        <f t="shared" si="241"/>
        <v>1867504535.2410626</v>
      </c>
      <c r="CH158">
        <f t="shared" si="241"/>
        <v>1183951854.7528188</v>
      </c>
      <c r="CI158">
        <f t="shared" si="241"/>
        <v>1151486210.8441746</v>
      </c>
      <c r="CJ158">
        <f t="shared" si="241"/>
        <v>6554940944.1167498</v>
      </c>
      <c r="CM158">
        <f t="shared" si="241"/>
        <v>20108.7</v>
      </c>
      <c r="CN158">
        <f t="shared" si="241"/>
        <v>34416260917.394325</v>
      </c>
      <c r="CO158">
        <f t="shared" si="241"/>
        <v>16684383565.957712</v>
      </c>
      <c r="CP158">
        <f t="shared" si="241"/>
        <v>5746999707.5606871</v>
      </c>
      <c r="CQ158">
        <f t="shared" si="241"/>
        <v>2067318199.0541742</v>
      </c>
      <c r="CR158">
        <f t="shared" si="241"/>
        <v>19440431417.389912</v>
      </c>
      <c r="CS158">
        <f t="shared" si="241"/>
        <v>914571752.45869017</v>
      </c>
      <c r="CT158">
        <f t="shared" si="241"/>
        <v>1631110590.3446622</v>
      </c>
      <c r="CU158">
        <f t="shared" si="241"/>
        <v>5740079034.2577114</v>
      </c>
      <c r="CV158">
        <f t="shared" si="241"/>
        <v>27409827341.701408</v>
      </c>
      <c r="CW158">
        <f t="shared" si="241"/>
        <v>3539016096.5207887</v>
      </c>
      <c r="CX158">
        <f t="shared" si="241"/>
        <v>7034371186.9974384</v>
      </c>
      <c r="CY158">
        <f t="shared" si="241"/>
        <v>735389843.04968202</v>
      </c>
      <c r="CZ158">
        <f t="shared" si="241"/>
        <v>2396536787.2350473</v>
      </c>
      <c r="DA158">
        <f t="shared" si="241"/>
        <v>3024292631.2871385</v>
      </c>
      <c r="DB158">
        <f t="shared" si="241"/>
        <v>1954390574.1737268</v>
      </c>
      <c r="DC158">
        <f t="shared" si="241"/>
        <v>8548944948.5624704</v>
      </c>
      <c r="DE158">
        <f t="shared" si="241"/>
        <v>33991207610.341183</v>
      </c>
      <c r="DF158">
        <f t="shared" si="241"/>
        <v>16362460863.802721</v>
      </c>
      <c r="DG158">
        <f t="shared" si="241"/>
        <v>5721121424.8731289</v>
      </c>
      <c r="DH158">
        <f t="shared" si="241"/>
        <v>2019457879.2216163</v>
      </c>
      <c r="DI158">
        <f t="shared" si="241"/>
        <v>19186653008.265549</v>
      </c>
      <c r="DJ158">
        <f t="shared" si="241"/>
        <v>890326870.00048995</v>
      </c>
      <c r="DK158">
        <f t="shared" si="241"/>
        <v>1607975057.5033784</v>
      </c>
      <c r="DL158">
        <f t="shared" si="241"/>
        <v>5624436333.5226374</v>
      </c>
      <c r="DM158">
        <f t="shared" si="241"/>
        <v>26849010472.922028</v>
      </c>
      <c r="DN158">
        <f t="shared" si="241"/>
        <v>3455485679.0525646</v>
      </c>
      <c r="DO158">
        <f t="shared" si="241"/>
        <v>6870365657.6291618</v>
      </c>
      <c r="DP158">
        <f t="shared" si="241"/>
        <v>722047146.43155229</v>
      </c>
      <c r="DQ158">
        <f t="shared" si="241"/>
        <v>2337244283.1235309</v>
      </c>
      <c r="DR158">
        <f t="shared" si="241"/>
        <v>2997718376.9351106</v>
      </c>
      <c r="DS158">
        <f t="shared" si="241"/>
        <v>1904616303.7225761</v>
      </c>
      <c r="DT158">
        <f t="shared" si="241"/>
        <v>8388475916.6602201</v>
      </c>
      <c r="DV158">
        <f t="shared" si="241"/>
        <v>33636705994.372032</v>
      </c>
      <c r="DW158">
        <f t="shared" si="241"/>
        <v>16122761616.143192</v>
      </c>
      <c r="DX158">
        <f t="shared" si="241"/>
        <v>5709026633.9030085</v>
      </c>
      <c r="DY158">
        <f t="shared" si="241"/>
        <v>1979364397.198046</v>
      </c>
      <c r="DZ158">
        <f t="shared" si="241"/>
        <v>18932874599.141197</v>
      </c>
      <c r="EA158">
        <f t="shared" si="241"/>
        <v>866081987.5422895</v>
      </c>
      <c r="EB158">
        <f t="shared" si="241"/>
        <v>1593643437.4442711</v>
      </c>
      <c r="EC158">
        <f t="shared" ref="EC158:GN158" si="242">EC87+EC19</f>
        <v>5508793632.7875586</v>
      </c>
      <c r="ED158">
        <f t="shared" si="242"/>
        <v>26288193604.142662</v>
      </c>
      <c r="EE158">
        <f t="shared" si="242"/>
        <v>3371955261.5843401</v>
      </c>
      <c r="EF158">
        <f t="shared" si="242"/>
        <v>6706360128.2608891</v>
      </c>
      <c r="EG158">
        <f t="shared" si="242"/>
        <v>708704449.8134234</v>
      </c>
      <c r="EH158">
        <f t="shared" si="242"/>
        <v>2278096697.4009733</v>
      </c>
      <c r="EI158">
        <f t="shared" si="242"/>
        <v>2971144122.5830803</v>
      </c>
      <c r="EJ158">
        <f t="shared" si="242"/>
        <v>1854842033.2714236</v>
      </c>
      <c r="EK158">
        <f t="shared" si="242"/>
        <v>8228006884.7579699</v>
      </c>
      <c r="EM158">
        <f t="shared" si="242"/>
        <v>33510280162.168549</v>
      </c>
      <c r="EN158">
        <f t="shared" si="242"/>
        <v>16116734374.992834</v>
      </c>
      <c r="EO158">
        <f t="shared" si="242"/>
        <v>5696931842.932888</v>
      </c>
      <c r="EP158">
        <f t="shared" si="242"/>
        <v>1951364913.7768931</v>
      </c>
      <c r="EQ158">
        <f t="shared" si="242"/>
        <v>18679096190.016838</v>
      </c>
      <c r="ER158">
        <f t="shared" si="242"/>
        <v>841837105.08408988</v>
      </c>
      <c r="ES158">
        <f t="shared" si="242"/>
        <v>1585920696.6868548</v>
      </c>
      <c r="ET158">
        <f t="shared" si="242"/>
        <v>5410171069.034008</v>
      </c>
      <c r="EU158">
        <f t="shared" si="242"/>
        <v>25727376735.363285</v>
      </c>
      <c r="EV158">
        <f t="shared" si="242"/>
        <v>3290728510.0035219</v>
      </c>
      <c r="EW158">
        <f t="shared" si="242"/>
        <v>6542354598.8926144</v>
      </c>
      <c r="EX158">
        <f t="shared" si="242"/>
        <v>696877713.77340209</v>
      </c>
      <c r="EY158">
        <f t="shared" si="242"/>
        <v>2247226294.9166341</v>
      </c>
      <c r="EZ158">
        <f t="shared" si="242"/>
        <v>2944569868.2310481</v>
      </c>
      <c r="FA158">
        <f t="shared" si="242"/>
        <v>1805067762.8202717</v>
      </c>
      <c r="FB158">
        <f t="shared" si="242"/>
        <v>8067537852.8557205</v>
      </c>
      <c r="FD158">
        <f t="shared" si="242"/>
        <v>33472946928.156639</v>
      </c>
      <c r="FE158">
        <f t="shared" si="242"/>
        <v>16113695184.613554</v>
      </c>
      <c r="FF158">
        <f t="shared" si="242"/>
        <v>5692660237.8668909</v>
      </c>
      <c r="FG158">
        <f t="shared" si="242"/>
        <v>1933611339.3820121</v>
      </c>
      <c r="FH158">
        <f t="shared" si="242"/>
        <v>18504858775.168549</v>
      </c>
      <c r="FI158">
        <f t="shared" si="242"/>
        <v>817798020.2941457</v>
      </c>
      <c r="FJ158">
        <f t="shared" si="242"/>
        <v>1582381515.380003</v>
      </c>
      <c r="FK158">
        <f t="shared" si="242"/>
        <v>5359480242.729043</v>
      </c>
      <c r="FL158">
        <f t="shared" si="242"/>
        <v>25166559866.583908</v>
      </c>
      <c r="FM158">
        <f t="shared" si="242"/>
        <v>3242923632.5683303</v>
      </c>
      <c r="FN158">
        <f t="shared" si="242"/>
        <v>6378349069.5243483</v>
      </c>
      <c r="FO158">
        <f t="shared" si="242"/>
        <v>690823274.25247264</v>
      </c>
      <c r="FP158">
        <f t="shared" si="242"/>
        <v>2228584117.3849401</v>
      </c>
      <c r="FQ158">
        <f t="shared" si="242"/>
        <v>2920489889.4329762</v>
      </c>
      <c r="FR158">
        <f t="shared" si="242"/>
        <v>1755293492.3691185</v>
      </c>
      <c r="FS158">
        <f t="shared" si="242"/>
        <v>7907068820.9534721</v>
      </c>
      <c r="FV158">
        <f t="shared" si="242"/>
        <v>20108.7</v>
      </c>
      <c r="FW158">
        <f t="shared" si="242"/>
        <v>38667984007.497078</v>
      </c>
      <c r="FX158">
        <f t="shared" si="242"/>
        <v>16533090386.25247</v>
      </c>
      <c r="FY158">
        <f t="shared" si="242"/>
        <v>6073304019.571497</v>
      </c>
      <c r="FZ158">
        <f t="shared" si="242"/>
        <v>2481502953.12603</v>
      </c>
      <c r="GA158">
        <f t="shared" si="242"/>
        <v>16772153054.687338</v>
      </c>
      <c r="GB158">
        <f t="shared" si="242"/>
        <v>504239962.48969954</v>
      </c>
      <c r="GC158">
        <f t="shared" si="242"/>
        <v>1546693281.222625</v>
      </c>
      <c r="GD158">
        <f t="shared" si="242"/>
        <v>10169913439.393024</v>
      </c>
      <c r="GE158">
        <f t="shared" si="242"/>
        <v>30702277655.084106</v>
      </c>
      <c r="GF158">
        <f t="shared" si="242"/>
        <v>3914449203.7511973</v>
      </c>
      <c r="GG158">
        <f t="shared" si="242"/>
        <v>6593631144.6834335</v>
      </c>
      <c r="GH158">
        <f t="shared" si="242"/>
        <v>841137825.39163101</v>
      </c>
      <c r="GI158">
        <f t="shared" si="242"/>
        <v>1877812750.9864085</v>
      </c>
      <c r="GJ158">
        <f t="shared" si="242"/>
        <v>2650974909.9735408</v>
      </c>
      <c r="GK158">
        <f t="shared" si="242"/>
        <v>2026530674.0134838</v>
      </c>
      <c r="GL158">
        <f t="shared" si="242"/>
        <v>10292529126.106356</v>
      </c>
      <c r="GN158">
        <f t="shared" si="242"/>
        <v>38314146790.329041</v>
      </c>
      <c r="GO158">
        <f t="shared" ref="GO158:IZ158" si="243">GO87+GO19</f>
        <v>16366642478.148026</v>
      </c>
      <c r="GP158">
        <f t="shared" si="243"/>
        <v>6017297922.0264339</v>
      </c>
      <c r="GQ158">
        <f t="shared" si="243"/>
        <v>2455762122.4816732</v>
      </c>
      <c r="GR158">
        <f t="shared" si="243"/>
        <v>16630522158.073381</v>
      </c>
      <c r="GS158">
        <f t="shared" si="243"/>
        <v>498431761.1778819</v>
      </c>
      <c r="GT158">
        <f t="shared" si="243"/>
        <v>1532517321.4870284</v>
      </c>
      <c r="GU158">
        <f t="shared" si="243"/>
        <v>10091560784.254692</v>
      </c>
      <c r="GV158">
        <f t="shared" si="243"/>
        <v>30242114162.321033</v>
      </c>
      <c r="GW158">
        <f t="shared" si="243"/>
        <v>3864067433.0934253</v>
      </c>
      <c r="GX158">
        <f t="shared" si="243"/>
        <v>6521270093.4497871</v>
      </c>
      <c r="GY158">
        <f t="shared" si="243"/>
        <v>834662088.68903136</v>
      </c>
      <c r="GZ158">
        <f t="shared" si="243"/>
        <v>1857419588.7149427</v>
      </c>
      <c r="HA158">
        <f t="shared" si="243"/>
        <v>2612303726.0575643</v>
      </c>
      <c r="HB158">
        <f t="shared" si="243"/>
        <v>1997616998.3926015</v>
      </c>
      <c r="HC158">
        <f t="shared" si="243"/>
        <v>10176374115.325945</v>
      </c>
      <c r="HE158">
        <f t="shared" si="243"/>
        <v>37965428757.487762</v>
      </c>
      <c r="HF158">
        <f t="shared" si="243"/>
        <v>16200210347.99873</v>
      </c>
      <c r="HG158">
        <f t="shared" si="243"/>
        <v>5979519082.8632193</v>
      </c>
      <c r="HH158">
        <f t="shared" si="243"/>
        <v>2437855750.3047338</v>
      </c>
      <c r="HI158">
        <f t="shared" si="243"/>
        <v>16488891261.459425</v>
      </c>
      <c r="HJ158">
        <f t="shared" si="243"/>
        <v>493152512.50386536</v>
      </c>
      <c r="HK158">
        <f t="shared" si="243"/>
        <v>1518341361.7514324</v>
      </c>
      <c r="HL158">
        <f t="shared" si="243"/>
        <v>10014838836.392506</v>
      </c>
      <c r="HM158">
        <f t="shared" si="243"/>
        <v>29781950669.557957</v>
      </c>
      <c r="HN158">
        <f t="shared" si="243"/>
        <v>3813685662.435657</v>
      </c>
      <c r="HO158">
        <f t="shared" si="243"/>
        <v>6466499174.5084219</v>
      </c>
      <c r="HP158">
        <f t="shared" si="243"/>
        <v>828186351.98643196</v>
      </c>
      <c r="HQ158">
        <f t="shared" si="243"/>
        <v>1837026426.4434783</v>
      </c>
      <c r="HR158">
        <f t="shared" si="243"/>
        <v>2573632542.1415854</v>
      </c>
      <c r="HS158">
        <f t="shared" si="243"/>
        <v>1968703322.7717211</v>
      </c>
      <c r="HT158">
        <f t="shared" si="243"/>
        <v>10060219104.545536</v>
      </c>
      <c r="HV158">
        <f t="shared" si="243"/>
        <v>37779328615.373932</v>
      </c>
      <c r="HW158">
        <f t="shared" si="243"/>
        <v>16119754508.059269</v>
      </c>
      <c r="HX158">
        <f t="shared" si="243"/>
        <v>5980281802.6750679</v>
      </c>
      <c r="HY158">
        <f t="shared" si="243"/>
        <v>2429322421.3522635</v>
      </c>
      <c r="HZ158">
        <f t="shared" si="243"/>
        <v>16397170747.970453</v>
      </c>
      <c r="IA158">
        <f t="shared" si="243"/>
        <v>490342382.06306642</v>
      </c>
      <c r="IB158">
        <f t="shared" si="243"/>
        <v>1514169290.5721331</v>
      </c>
      <c r="IC158">
        <f t="shared" si="243"/>
        <v>9984091939.1883545</v>
      </c>
      <c r="ID158">
        <f t="shared" si="243"/>
        <v>29423064570.545975</v>
      </c>
      <c r="IE158">
        <f t="shared" si="243"/>
        <v>3774081750.811944</v>
      </c>
      <c r="IF158">
        <f t="shared" si="243"/>
        <v>6444154597.3068438</v>
      </c>
      <c r="IG158">
        <f t="shared" si="243"/>
        <v>821710615.28383303</v>
      </c>
      <c r="IH158">
        <f t="shared" si="243"/>
        <v>1816633264.172013</v>
      </c>
      <c r="II158">
        <f t="shared" si="243"/>
        <v>2546046052.3619199</v>
      </c>
      <c r="IJ158">
        <f t="shared" si="243"/>
        <v>1939789647.1508381</v>
      </c>
      <c r="IK158">
        <f t="shared" si="243"/>
        <v>9949254020.6194916</v>
      </c>
      <c r="IM158">
        <f t="shared" si="243"/>
        <v>37692826567.699371</v>
      </c>
      <c r="IN158">
        <f t="shared" si="243"/>
        <v>16073781737.475039</v>
      </c>
      <c r="IO158">
        <f t="shared" si="243"/>
        <v>5981607688.9982738</v>
      </c>
      <c r="IP158">
        <f t="shared" si="243"/>
        <v>2426288617.4619937</v>
      </c>
      <c r="IQ158">
        <f t="shared" si="243"/>
        <v>16353249111.314575</v>
      </c>
      <c r="IR158">
        <f t="shared" si="243"/>
        <v>488393525.42938375</v>
      </c>
      <c r="IS158">
        <f t="shared" si="243"/>
        <v>1513755511.1730654</v>
      </c>
      <c r="IT158">
        <f t="shared" si="243"/>
        <v>9975420564.4419556</v>
      </c>
      <c r="IU158">
        <f t="shared" si="243"/>
        <v>29255160006.247581</v>
      </c>
      <c r="IV158">
        <f t="shared" si="243"/>
        <v>3744483215.6909108</v>
      </c>
      <c r="IW158">
        <f t="shared" si="243"/>
        <v>6438396258.005105</v>
      </c>
      <c r="IX158">
        <f t="shared" si="243"/>
        <v>818036686.43415177</v>
      </c>
      <c r="IY158">
        <f t="shared" si="243"/>
        <v>1804765519.4741364</v>
      </c>
      <c r="IZ158">
        <f t="shared" si="243"/>
        <v>2525441659.055603</v>
      </c>
      <c r="JA158">
        <f t="shared" ref="JA158" si="244">JA87+JA19</f>
        <v>1916316543.9578271</v>
      </c>
      <c r="JB158">
        <f t="shared" si="164"/>
        <v>9892800682.6653595</v>
      </c>
    </row>
    <row r="159" spans="4:262" x14ac:dyDescent="0.25">
      <c r="D159">
        <v>2037</v>
      </c>
      <c r="E159">
        <f t="shared" ref="E159:BP159" si="245">E88+E20</f>
        <v>32044360384.950104</v>
      </c>
      <c r="F159">
        <f t="shared" si="245"/>
        <v>15011652780.701742</v>
      </c>
      <c r="G159">
        <f t="shared" si="245"/>
        <v>4517576359.8200865</v>
      </c>
      <c r="H159">
        <f t="shared" si="245"/>
        <v>2025430738.9942405</v>
      </c>
      <c r="I159">
        <f t="shared" si="245"/>
        <v>19644032561.543945</v>
      </c>
      <c r="J159">
        <f t="shared" si="245"/>
        <v>792695060.05737805</v>
      </c>
      <c r="K159">
        <f t="shared" si="245"/>
        <v>1309962053.7005858</v>
      </c>
      <c r="L159">
        <f t="shared" si="245"/>
        <v>4504264543.6095028</v>
      </c>
      <c r="M159">
        <f t="shared" si="245"/>
        <v>27622864904.789631</v>
      </c>
      <c r="N159">
        <f t="shared" si="245"/>
        <v>3323984108.3800812</v>
      </c>
      <c r="O159">
        <f t="shared" si="245"/>
        <v>4018908574.6648927</v>
      </c>
      <c r="P159">
        <f t="shared" si="245"/>
        <v>654665695.11319399</v>
      </c>
      <c r="Q159">
        <f t="shared" si="245"/>
        <v>2203215206.9353037</v>
      </c>
      <c r="R159">
        <f t="shared" si="245"/>
        <v>1461176297.8143568</v>
      </c>
      <c r="S159">
        <f t="shared" si="245"/>
        <v>1344158505.2976995</v>
      </c>
      <c r="T159">
        <f t="shared" si="245"/>
        <v>7658031203.0049086</v>
      </c>
      <c r="V159">
        <f t="shared" si="245"/>
        <v>31619383787.958542</v>
      </c>
      <c r="W159">
        <f t="shared" si="245"/>
        <v>14693107615.582537</v>
      </c>
      <c r="X159">
        <f t="shared" si="245"/>
        <v>4505150391.5884771</v>
      </c>
      <c r="Y159">
        <f t="shared" si="245"/>
        <v>1987814806.525383</v>
      </c>
      <c r="Z159">
        <f t="shared" si="245"/>
        <v>19425284161.26178</v>
      </c>
      <c r="AA159">
        <f t="shared" si="245"/>
        <v>773186488.47149038</v>
      </c>
      <c r="AB159">
        <f t="shared" si="245"/>
        <v>1292474015.7720888</v>
      </c>
      <c r="AC159">
        <f t="shared" si="245"/>
        <v>4431789050.3568211</v>
      </c>
      <c r="AD159">
        <f t="shared" si="245"/>
        <v>27075292203.46487</v>
      </c>
      <c r="AE159">
        <f t="shared" si="245"/>
        <v>3255936020.8365884</v>
      </c>
      <c r="AF159">
        <f t="shared" si="245"/>
        <v>3937953545.9505138</v>
      </c>
      <c r="AG159">
        <f t="shared" si="245"/>
        <v>643049576.82136166</v>
      </c>
      <c r="AH159">
        <f t="shared" si="245"/>
        <v>2149778439.3594995</v>
      </c>
      <c r="AI159">
        <f t="shared" si="245"/>
        <v>1440694342.2884638</v>
      </c>
      <c r="AJ159">
        <f t="shared" si="245"/>
        <v>1313464900.517</v>
      </c>
      <c r="AK159">
        <f t="shared" si="245"/>
        <v>7523320315.1432981</v>
      </c>
      <c r="AM159">
        <f t="shared" si="245"/>
        <v>31323081182.280609</v>
      </c>
      <c r="AN159">
        <f t="shared" si="245"/>
        <v>14374586304.694733</v>
      </c>
      <c r="AO159">
        <f t="shared" si="245"/>
        <v>4498788497.1711702</v>
      </c>
      <c r="AP159">
        <f t="shared" si="245"/>
        <v>1950198874.0565259</v>
      </c>
      <c r="AQ159">
        <f t="shared" si="245"/>
        <v>19206535760.979618</v>
      </c>
      <c r="AR159">
        <f t="shared" si="245"/>
        <v>753677916.88560319</v>
      </c>
      <c r="AS159">
        <f t="shared" si="245"/>
        <v>1282621372.9195065</v>
      </c>
      <c r="AT159">
        <f t="shared" si="245"/>
        <v>4359313557.1041298</v>
      </c>
      <c r="AU159">
        <f t="shared" si="245"/>
        <v>26527719502.140114</v>
      </c>
      <c r="AV159">
        <f t="shared" si="245"/>
        <v>3187887933.2930932</v>
      </c>
      <c r="AW159">
        <f t="shared" si="245"/>
        <v>3856998517.2361288</v>
      </c>
      <c r="AX159">
        <f t="shared" si="245"/>
        <v>631433458.52952921</v>
      </c>
      <c r="AY159">
        <f t="shared" si="245"/>
        <v>2096341671.7836971</v>
      </c>
      <c r="AZ159">
        <f t="shared" si="245"/>
        <v>1420212386.7625711</v>
      </c>
      <c r="BA159">
        <f t="shared" si="245"/>
        <v>1282771295.7362998</v>
      </c>
      <c r="BB159">
        <f t="shared" si="245"/>
        <v>7388609427.2816906</v>
      </c>
      <c r="BD159">
        <f t="shared" si="245"/>
        <v>31127682501.571354</v>
      </c>
      <c r="BE159">
        <f t="shared" si="245"/>
        <v>14072158034.480103</v>
      </c>
      <c r="BF159">
        <f t="shared" si="245"/>
        <v>4494669922.0166092</v>
      </c>
      <c r="BG159">
        <f t="shared" si="245"/>
        <v>1920871800.6629987</v>
      </c>
      <c r="BH159">
        <f t="shared" si="245"/>
        <v>18987787360.697453</v>
      </c>
      <c r="BI159">
        <f t="shared" si="245"/>
        <v>734169345.29971611</v>
      </c>
      <c r="BJ159">
        <f t="shared" si="245"/>
        <v>1278189940.6685882</v>
      </c>
      <c r="BK159">
        <f t="shared" si="245"/>
        <v>4286838063.8514395</v>
      </c>
      <c r="BL159">
        <f t="shared" si="245"/>
        <v>25980146800.81535</v>
      </c>
      <c r="BM159">
        <f t="shared" si="245"/>
        <v>3119839845.7495961</v>
      </c>
      <c r="BN159">
        <f t="shared" si="245"/>
        <v>3776043488.5217485</v>
      </c>
      <c r="BO159">
        <f t="shared" si="245"/>
        <v>619817340.23769748</v>
      </c>
      <c r="BP159">
        <f t="shared" si="245"/>
        <v>2042904904.2078943</v>
      </c>
      <c r="BQ159">
        <f t="shared" ref="BQ159:EB159" si="246">BQ88+BQ20</f>
        <v>1399730431.2366779</v>
      </c>
      <c r="BR159">
        <f t="shared" si="246"/>
        <v>1252077690.9556007</v>
      </c>
      <c r="BS159">
        <f t="shared" si="246"/>
        <v>7253898539.4200802</v>
      </c>
      <c r="BU159">
        <f t="shared" si="246"/>
        <v>30999643282.838093</v>
      </c>
      <c r="BV159">
        <f t="shared" si="246"/>
        <v>13916222990.499752</v>
      </c>
      <c r="BW159">
        <f t="shared" si="246"/>
        <v>4495432551.9899902</v>
      </c>
      <c r="BX159">
        <f t="shared" si="246"/>
        <v>1905809403.6258049</v>
      </c>
      <c r="BY159">
        <f t="shared" si="246"/>
        <v>18820827328.315025</v>
      </c>
      <c r="BZ159">
        <f t="shared" si="246"/>
        <v>714660773.71382856</v>
      </c>
      <c r="CA159">
        <f t="shared" si="246"/>
        <v>1274571268.6921544</v>
      </c>
      <c r="CB159">
        <f t="shared" si="246"/>
        <v>4226941106.8055086</v>
      </c>
      <c r="CC159">
        <f t="shared" si="246"/>
        <v>25432574099.490593</v>
      </c>
      <c r="CD159">
        <f t="shared" si="246"/>
        <v>3051791758.2060995</v>
      </c>
      <c r="CE159">
        <f t="shared" si="246"/>
        <v>3695088459.8073626</v>
      </c>
      <c r="CF159">
        <f t="shared" si="246"/>
        <v>609437675.76263702</v>
      </c>
      <c r="CG159">
        <f t="shared" si="246"/>
        <v>1989468136.6320903</v>
      </c>
      <c r="CH159">
        <f t="shared" si="246"/>
        <v>1379248475.710784</v>
      </c>
      <c r="CI159">
        <f t="shared" si="246"/>
        <v>1221384086.1749017</v>
      </c>
      <c r="CJ159">
        <f t="shared" si="246"/>
        <v>7119187651.558466</v>
      </c>
      <c r="CM159">
        <f t="shared" si="246"/>
        <v>22213.599999999999</v>
      </c>
      <c r="CN159">
        <f t="shared" si="246"/>
        <v>35614137581.025299</v>
      </c>
      <c r="CO159">
        <f t="shared" si="246"/>
        <v>17402125412.841114</v>
      </c>
      <c r="CP159">
        <f t="shared" si="246"/>
        <v>5746999707.5606871</v>
      </c>
      <c r="CQ159">
        <f t="shared" si="246"/>
        <v>2107601447.2583003</v>
      </c>
      <c r="CR159">
        <f t="shared" si="246"/>
        <v>20395520402.47377</v>
      </c>
      <c r="CS159">
        <f t="shared" si="246"/>
        <v>1023205752.0614494</v>
      </c>
      <c r="CT159">
        <f t="shared" si="246"/>
        <v>1664641784.1825569</v>
      </c>
      <c r="CU159">
        <f t="shared" si="246"/>
        <v>6099020109.7952242</v>
      </c>
      <c r="CV159">
        <f t="shared" si="246"/>
        <v>29860243581.221207</v>
      </c>
      <c r="CW159">
        <f t="shared" si="246"/>
        <v>3776392216.0674472</v>
      </c>
      <c r="CX159">
        <f t="shared" si="246"/>
        <v>7733390478.1810408</v>
      </c>
      <c r="CY159">
        <f t="shared" si="246"/>
        <v>775984182.32864583</v>
      </c>
      <c r="CZ159">
        <f t="shared" si="246"/>
        <v>2609491991.151123</v>
      </c>
      <c r="DA159">
        <f t="shared" si="246"/>
        <v>3246741924.8869877</v>
      </c>
      <c r="DB159">
        <f t="shared" si="246"/>
        <v>2157611522.7033734</v>
      </c>
      <c r="DC159">
        <f t="shared" si="246"/>
        <v>9540678492.045454</v>
      </c>
      <c r="DE159">
        <f t="shared" si="246"/>
        <v>34980603074.893318</v>
      </c>
      <c r="DF159">
        <f t="shared" si="246"/>
        <v>16912640105.500053</v>
      </c>
      <c r="DG159">
        <f t="shared" si="246"/>
        <v>5721121424.8731289</v>
      </c>
      <c r="DH159">
        <f t="shared" si="246"/>
        <v>2042421433.3936186</v>
      </c>
      <c r="DI159">
        <f t="shared" si="246"/>
        <v>20000638916.333229</v>
      </c>
      <c r="DJ159">
        <f t="shared" si="246"/>
        <v>986211573.05455112</v>
      </c>
      <c r="DK159">
        <f t="shared" si="246"/>
        <v>1631500192.1114311</v>
      </c>
      <c r="DL159">
        <f t="shared" si="246"/>
        <v>5926942257.8434076</v>
      </c>
      <c r="DM159">
        <f t="shared" si="246"/>
        <v>29019447072.62603</v>
      </c>
      <c r="DN159">
        <f t="shared" si="246"/>
        <v>3653938274.2068887</v>
      </c>
      <c r="DO159">
        <f t="shared" si="246"/>
        <v>7485017098.5343943</v>
      </c>
      <c r="DP159">
        <f t="shared" si="246"/>
        <v>756285742.43177128</v>
      </c>
      <c r="DQ159">
        <f t="shared" si="246"/>
        <v>2520777203.5597582</v>
      </c>
      <c r="DR159">
        <f t="shared" si="246"/>
        <v>3203149780.2064195</v>
      </c>
      <c r="DS159">
        <f t="shared" si="246"/>
        <v>2082396804.157285</v>
      </c>
      <c r="DT159">
        <f t="shared" si="246"/>
        <v>9287459656.2429485</v>
      </c>
      <c r="DV159">
        <f t="shared" si="246"/>
        <v>34510719772.799286</v>
      </c>
      <c r="DW159">
        <f t="shared" si="246"/>
        <v>16544497813.30574</v>
      </c>
      <c r="DX159">
        <f t="shared" si="246"/>
        <v>5709026633.9030085</v>
      </c>
      <c r="DY159">
        <f t="shared" si="246"/>
        <v>2002380987.6532061</v>
      </c>
      <c r="DZ159">
        <f t="shared" si="246"/>
        <v>19605757430.192699</v>
      </c>
      <c r="EA159">
        <f t="shared" si="246"/>
        <v>949217394.04765272</v>
      </c>
      <c r="EB159">
        <f t="shared" si="246"/>
        <v>1616591158.6408873</v>
      </c>
      <c r="EC159">
        <f t="shared" ref="EC159:GN159" si="247">EC88+EC20</f>
        <v>5754864405.8915882</v>
      </c>
      <c r="ED159">
        <f t="shared" si="247"/>
        <v>28178650564.030888</v>
      </c>
      <c r="EE159">
        <f t="shared" si="247"/>
        <v>3531484332.3463306</v>
      </c>
      <c r="EF159">
        <f t="shared" si="247"/>
        <v>7236643718.8877535</v>
      </c>
      <c r="EG159">
        <f t="shared" si="247"/>
        <v>736587302.53489733</v>
      </c>
      <c r="EH159">
        <f t="shared" si="247"/>
        <v>2432206928.3414016</v>
      </c>
      <c r="EI159">
        <f t="shared" si="247"/>
        <v>3159557635.5258474</v>
      </c>
      <c r="EJ159">
        <f t="shared" si="247"/>
        <v>2007182085.6111944</v>
      </c>
      <c r="EK159">
        <f t="shared" si="247"/>
        <v>9034240820.4404449</v>
      </c>
      <c r="EM159">
        <f t="shared" si="247"/>
        <v>34385481055.952698</v>
      </c>
      <c r="EN159">
        <f t="shared" si="247"/>
        <v>16538762401.288845</v>
      </c>
      <c r="EO159">
        <f t="shared" si="247"/>
        <v>5696931842.932888</v>
      </c>
      <c r="EP159">
        <f t="shared" si="247"/>
        <v>1974434162.2750144</v>
      </c>
      <c r="EQ159">
        <f t="shared" si="247"/>
        <v>19317363942.262321</v>
      </c>
      <c r="ER159">
        <f t="shared" si="247"/>
        <v>912223215.04075515</v>
      </c>
      <c r="ES159">
        <f t="shared" si="247"/>
        <v>1608917269.267489</v>
      </c>
      <c r="ET159">
        <f t="shared" si="247"/>
        <v>5629331490.0048647</v>
      </c>
      <c r="EU159">
        <f t="shared" si="247"/>
        <v>27337854055.435715</v>
      </c>
      <c r="EV159">
        <f t="shared" si="247"/>
        <v>3430228342.3258476</v>
      </c>
      <c r="EW159">
        <f t="shared" si="247"/>
        <v>6988270339.2411137</v>
      </c>
      <c r="EX159">
        <f t="shared" si="247"/>
        <v>723460807.61681759</v>
      </c>
      <c r="EY159">
        <f t="shared" si="247"/>
        <v>2367696743.1185346</v>
      </c>
      <c r="EZ159">
        <f t="shared" si="247"/>
        <v>3117792922.6314592</v>
      </c>
      <c r="FA159">
        <f t="shared" si="247"/>
        <v>1931967367.0651054</v>
      </c>
      <c r="FB159">
        <f t="shared" si="247"/>
        <v>8781021984.6379433</v>
      </c>
      <c r="FD159">
        <f t="shared" si="247"/>
        <v>34349255768.556057</v>
      </c>
      <c r="FE159">
        <f t="shared" si="247"/>
        <v>16536010749.493563</v>
      </c>
      <c r="FF159">
        <f t="shared" si="247"/>
        <v>5692660237.8668909</v>
      </c>
      <c r="FG159">
        <f t="shared" si="247"/>
        <v>1956732171.124217</v>
      </c>
      <c r="FH159">
        <f t="shared" si="247"/>
        <v>19143599283.851719</v>
      </c>
      <c r="FI159">
        <f t="shared" si="247"/>
        <v>878954945.03892457</v>
      </c>
      <c r="FJ159">
        <f t="shared" si="247"/>
        <v>1605423867.1504321</v>
      </c>
      <c r="FK159">
        <f t="shared" si="247"/>
        <v>5578789245.8613529</v>
      </c>
      <c r="FL159">
        <f t="shared" si="247"/>
        <v>26699982276.159271</v>
      </c>
      <c r="FM159">
        <f t="shared" si="247"/>
        <v>3382511494.5250158</v>
      </c>
      <c r="FN159">
        <f t="shared" si="247"/>
        <v>6802423373.6812172</v>
      </c>
      <c r="FO159">
        <f t="shared" si="247"/>
        <v>717427062.88728487</v>
      </c>
      <c r="FP159">
        <f t="shared" si="247"/>
        <v>2349116067.6146092</v>
      </c>
      <c r="FQ159">
        <f t="shared" si="247"/>
        <v>3093785838.6015592</v>
      </c>
      <c r="FR159">
        <f t="shared" si="247"/>
        <v>1872267945.2979696</v>
      </c>
      <c r="FS159">
        <f t="shared" si="247"/>
        <v>8551196237.4143658</v>
      </c>
      <c r="FV159">
        <f t="shared" si="247"/>
        <v>22213.599999999999</v>
      </c>
      <c r="FW159">
        <f t="shared" si="247"/>
        <v>39430396391.89576</v>
      </c>
      <c r="FX159">
        <f t="shared" si="247"/>
        <v>17202191516.665462</v>
      </c>
      <c r="FY159">
        <f t="shared" si="247"/>
        <v>6363857055.9704695</v>
      </c>
      <c r="FZ159">
        <f t="shared" si="247"/>
        <v>2523399133.3077879</v>
      </c>
      <c r="GA159">
        <f t="shared" si="247"/>
        <v>17376652296.220261</v>
      </c>
      <c r="GB159">
        <f t="shared" si="247"/>
        <v>518695915.45633024</v>
      </c>
      <c r="GC159">
        <f t="shared" si="247"/>
        <v>1617051700.0255725</v>
      </c>
      <c r="GD159">
        <f t="shared" si="247"/>
        <v>10710432129.899872</v>
      </c>
      <c r="GE159">
        <f t="shared" si="247"/>
        <v>32665978317.542385</v>
      </c>
      <c r="GF159">
        <f t="shared" si="247"/>
        <v>4140306708.2761459</v>
      </c>
      <c r="GG159">
        <f t="shared" si="247"/>
        <v>6759456234.8211622</v>
      </c>
      <c r="GH159">
        <f t="shared" si="247"/>
        <v>883415006.06974447</v>
      </c>
      <c r="GI159">
        <f t="shared" si="247"/>
        <v>2028990119.4646654</v>
      </c>
      <c r="GJ159">
        <f t="shared" si="247"/>
        <v>2823714474.6452446</v>
      </c>
      <c r="GK159">
        <f t="shared" si="247"/>
        <v>2208941497.1288714</v>
      </c>
      <c r="GL159">
        <f t="shared" si="247"/>
        <v>11065100802.98527</v>
      </c>
      <c r="GN159">
        <f t="shared" si="247"/>
        <v>38906562920.489372</v>
      </c>
      <c r="GO159">
        <f t="shared" ref="GO159:IZ159" si="248">GO88+GO20</f>
        <v>16953088758.078674</v>
      </c>
      <c r="GP159">
        <f t="shared" si="248"/>
        <v>6273659839.073164</v>
      </c>
      <c r="GQ159">
        <f t="shared" si="248"/>
        <v>2487239440.5999551</v>
      </c>
      <c r="GR159">
        <f t="shared" si="248"/>
        <v>17153957117.956396</v>
      </c>
      <c r="GS159">
        <f t="shared" si="248"/>
        <v>510258216.81557584</v>
      </c>
      <c r="GT159">
        <f t="shared" si="248"/>
        <v>1594733519.1940014</v>
      </c>
      <c r="GU159">
        <f t="shared" si="248"/>
        <v>10583194253.579136</v>
      </c>
      <c r="GV159">
        <f t="shared" si="248"/>
        <v>31962343536.690025</v>
      </c>
      <c r="GW159">
        <f t="shared" si="248"/>
        <v>4063830379.8937554</v>
      </c>
      <c r="GX159">
        <f t="shared" si="248"/>
        <v>6652583938.1067324</v>
      </c>
      <c r="GY159">
        <f t="shared" si="248"/>
        <v>872999097.79344845</v>
      </c>
      <c r="GZ159">
        <f t="shared" si="248"/>
        <v>1996328006.0351956</v>
      </c>
      <c r="HA159">
        <f t="shared" si="248"/>
        <v>2762694322.8770909</v>
      </c>
      <c r="HB159">
        <f t="shared" si="248"/>
        <v>2163182569.8422203</v>
      </c>
      <c r="HC159">
        <f t="shared" si="248"/>
        <v>10878444079.083834</v>
      </c>
      <c r="HE159">
        <f t="shared" si="248"/>
        <v>38550973199.996948</v>
      </c>
      <c r="HF159">
        <f t="shared" si="248"/>
        <v>16705077769.049374</v>
      </c>
      <c r="HG159">
        <f t="shared" si="248"/>
        <v>6197841671.9550571</v>
      </c>
      <c r="HH159">
        <f t="shared" si="248"/>
        <v>2469396469.3319049</v>
      </c>
      <c r="HI159">
        <f t="shared" si="248"/>
        <v>16945964254.665779</v>
      </c>
      <c r="HJ159">
        <f t="shared" si="248"/>
        <v>503888762.64671433</v>
      </c>
      <c r="HK159">
        <f t="shared" si="248"/>
        <v>1572415338.3624313</v>
      </c>
      <c r="HL159">
        <f t="shared" si="248"/>
        <v>10455887829.314501</v>
      </c>
      <c r="HM159">
        <f t="shared" si="248"/>
        <v>31258708755.837658</v>
      </c>
      <c r="HN159">
        <f t="shared" si="248"/>
        <v>3987354051.5113707</v>
      </c>
      <c r="HO159">
        <f t="shared" si="248"/>
        <v>6593702395.3951406</v>
      </c>
      <c r="HP159">
        <f t="shared" si="248"/>
        <v>862616913.40930033</v>
      </c>
      <c r="HQ159">
        <f t="shared" si="248"/>
        <v>1963665892.6057272</v>
      </c>
      <c r="HR159">
        <f t="shared" si="248"/>
        <v>2701785481.2636032</v>
      </c>
      <c r="HS159">
        <f t="shared" si="248"/>
        <v>2117423642.5555727</v>
      </c>
      <c r="HT159">
        <f t="shared" si="248"/>
        <v>10691787355.1824</v>
      </c>
      <c r="HV159">
        <f t="shared" si="248"/>
        <v>38365777152.350922</v>
      </c>
      <c r="HW159">
        <f t="shared" si="248"/>
        <v>16621063943.810787</v>
      </c>
      <c r="HX159">
        <f t="shared" si="248"/>
        <v>6198749599.6502256</v>
      </c>
      <c r="HY159">
        <f t="shared" si="248"/>
        <v>2460924779.9661312</v>
      </c>
      <c r="HZ159">
        <f t="shared" si="248"/>
        <v>16854592489.849983</v>
      </c>
      <c r="IA159">
        <f t="shared" si="248"/>
        <v>501090642.53747493</v>
      </c>
      <c r="IB159">
        <f t="shared" si="248"/>
        <v>1567991861.3761632</v>
      </c>
      <c r="IC159">
        <f t="shared" si="248"/>
        <v>10419178644.683081</v>
      </c>
      <c r="ID159">
        <f t="shared" si="248"/>
        <v>30861364914.751305</v>
      </c>
      <c r="IE159">
        <f t="shared" si="248"/>
        <v>3945195984.8664269</v>
      </c>
      <c r="IF159">
        <f t="shared" si="248"/>
        <v>6571547353.7813597</v>
      </c>
      <c r="IG159">
        <f t="shared" si="248"/>
        <v>856161975.52803957</v>
      </c>
      <c r="IH159">
        <f t="shared" si="248"/>
        <v>1931324573.4730964</v>
      </c>
      <c r="II159">
        <f t="shared" si="248"/>
        <v>2674278277.5380058</v>
      </c>
      <c r="IJ159">
        <f t="shared" si="248"/>
        <v>2073518189.9788232</v>
      </c>
      <c r="IK159">
        <f t="shared" si="248"/>
        <v>10538926384.140966</v>
      </c>
      <c r="IM159">
        <f t="shared" si="248"/>
        <v>38280150509.293274</v>
      </c>
      <c r="IN159">
        <f t="shared" si="248"/>
        <v>16575396391.962664</v>
      </c>
      <c r="IO159">
        <f t="shared" si="248"/>
        <v>6200218227.819664</v>
      </c>
      <c r="IP159">
        <f t="shared" si="248"/>
        <v>2457946931.5751586</v>
      </c>
      <c r="IQ159">
        <f t="shared" si="248"/>
        <v>16811010836.557053</v>
      </c>
      <c r="IR159">
        <f t="shared" si="248"/>
        <v>499153579.73304689</v>
      </c>
      <c r="IS159">
        <f t="shared" si="248"/>
        <v>1567612885.8756158</v>
      </c>
      <c r="IT159">
        <f t="shared" si="248"/>
        <v>10410775656.094641</v>
      </c>
      <c r="IU159">
        <f t="shared" si="248"/>
        <v>30694289666.433132</v>
      </c>
      <c r="IV159">
        <f t="shared" si="248"/>
        <v>3915695364.5274019</v>
      </c>
      <c r="IW159">
        <f t="shared" si="248"/>
        <v>6565960313.1091461</v>
      </c>
      <c r="IX159">
        <f t="shared" si="248"/>
        <v>852508801.26483309</v>
      </c>
      <c r="IY159">
        <f t="shared" si="248"/>
        <v>1919495305.9377055</v>
      </c>
      <c r="IZ159">
        <f t="shared" si="248"/>
        <v>2653753102.6474333</v>
      </c>
      <c r="JA159">
        <f t="shared" ref="JA159" si="249">JA88+JA20</f>
        <v>2050089975.3980532</v>
      </c>
      <c r="JB159">
        <f t="shared" si="164"/>
        <v>10482728407.855114</v>
      </c>
    </row>
    <row r="160" spans="4:262" x14ac:dyDescent="0.25">
      <c r="D160">
        <v>2038</v>
      </c>
      <c r="E160">
        <f t="shared" ref="E160:BP160" si="250">E89+E21</f>
        <v>32307459383.64534</v>
      </c>
      <c r="F160">
        <f t="shared" si="250"/>
        <v>15599887947.154757</v>
      </c>
      <c r="G160">
        <f t="shared" si="250"/>
        <v>4551837155.4231081</v>
      </c>
      <c r="H160">
        <f t="shared" si="250"/>
        <v>2107333137.6149342</v>
      </c>
      <c r="I160">
        <f t="shared" si="250"/>
        <v>20733128574.317375</v>
      </c>
      <c r="J160">
        <f t="shared" si="250"/>
        <v>872177148.55962491</v>
      </c>
      <c r="K160">
        <f t="shared" si="250"/>
        <v>1318886064.7276063</v>
      </c>
      <c r="L160">
        <f t="shared" si="250"/>
        <v>4796099421.195118</v>
      </c>
      <c r="M160">
        <f t="shared" si="250"/>
        <v>29652659594.34272</v>
      </c>
      <c r="N160">
        <f t="shared" si="250"/>
        <v>3619619544.7225003</v>
      </c>
      <c r="O160">
        <f t="shared" si="250"/>
        <v>4418741985.9475813</v>
      </c>
      <c r="P160">
        <f t="shared" si="250"/>
        <v>692201260.49521255</v>
      </c>
      <c r="Q160">
        <f t="shared" si="250"/>
        <v>2420104464.1917892</v>
      </c>
      <c r="R160">
        <f t="shared" si="250"/>
        <v>1704031132.4136701</v>
      </c>
      <c r="S160">
        <f t="shared" si="250"/>
        <v>1485306651.189703</v>
      </c>
      <c r="T160">
        <f t="shared" si="250"/>
        <v>8462571818.5682755</v>
      </c>
      <c r="V160">
        <f t="shared" si="250"/>
        <v>31805040779.549171</v>
      </c>
      <c r="W160">
        <f t="shared" si="250"/>
        <v>15168610311.80448</v>
      </c>
      <c r="X160">
        <f t="shared" si="250"/>
        <v>4531648343.7643061</v>
      </c>
      <c r="Y160">
        <f t="shared" si="250"/>
        <v>2055560653.6969447</v>
      </c>
      <c r="Z160">
        <f t="shared" si="250"/>
        <v>20416668508.536537</v>
      </c>
      <c r="AA160">
        <f t="shared" si="250"/>
        <v>844386946.11157036</v>
      </c>
      <c r="AB160">
        <f t="shared" si="250"/>
        <v>1298608937.0192597</v>
      </c>
      <c r="AC160">
        <f t="shared" si="250"/>
        <v>4693219853.2769747</v>
      </c>
      <c r="AD160">
        <f t="shared" si="250"/>
        <v>28882821010.860039</v>
      </c>
      <c r="AE160">
        <f t="shared" si="250"/>
        <v>3522946761.8940859</v>
      </c>
      <c r="AF160">
        <f t="shared" si="250"/>
        <v>4301475880.8481035</v>
      </c>
      <c r="AG160">
        <f t="shared" si="250"/>
        <v>676162701.24336827</v>
      </c>
      <c r="AH160">
        <f t="shared" si="250"/>
        <v>2343673454.2889295</v>
      </c>
      <c r="AI160">
        <f t="shared" si="250"/>
        <v>1672289999.5325484</v>
      </c>
      <c r="AJ160">
        <f t="shared" si="250"/>
        <v>1440871669.4006088</v>
      </c>
      <c r="AK160">
        <f t="shared" si="250"/>
        <v>8265576404.4094448</v>
      </c>
      <c r="AM160">
        <f t="shared" si="250"/>
        <v>31509758907.4473</v>
      </c>
      <c r="AN160">
        <f t="shared" si="250"/>
        <v>14737356431.77878</v>
      </c>
      <c r="AO160">
        <f t="shared" si="250"/>
        <v>4525718901.2014189</v>
      </c>
      <c r="AP160">
        <f t="shared" si="250"/>
        <v>2003788169.7789555</v>
      </c>
      <c r="AQ160">
        <f t="shared" si="250"/>
        <v>20100208442.755711</v>
      </c>
      <c r="AR160">
        <f t="shared" si="250"/>
        <v>816596743.66351616</v>
      </c>
      <c r="AS160">
        <f t="shared" si="250"/>
        <v>1288800469.9453571</v>
      </c>
      <c r="AT160">
        <f t="shared" si="250"/>
        <v>4590340285.3588219</v>
      </c>
      <c r="AU160">
        <f t="shared" si="250"/>
        <v>28112982427.377346</v>
      </c>
      <c r="AV160">
        <f t="shared" si="250"/>
        <v>3426273979.0656676</v>
      </c>
      <c r="AW160">
        <f t="shared" si="250"/>
        <v>4184209775.7486215</v>
      </c>
      <c r="AX160">
        <f t="shared" si="250"/>
        <v>660124141.99152386</v>
      </c>
      <c r="AY160">
        <f t="shared" si="250"/>
        <v>2267242444.3860726</v>
      </c>
      <c r="AZ160">
        <f t="shared" si="250"/>
        <v>1640548866.6514249</v>
      </c>
      <c r="BA160">
        <f t="shared" si="250"/>
        <v>1396436687.6115136</v>
      </c>
      <c r="BB160">
        <f t="shared" si="250"/>
        <v>8068580990.2506123</v>
      </c>
      <c r="BD160">
        <f t="shared" si="250"/>
        <v>31315369623.974586</v>
      </c>
      <c r="BE160">
        <f t="shared" si="250"/>
        <v>14416114869.827213</v>
      </c>
      <c r="BF160">
        <f t="shared" si="250"/>
        <v>4522025092.9884653</v>
      </c>
      <c r="BG160">
        <f t="shared" si="250"/>
        <v>1972195142.0304556</v>
      </c>
      <c r="BH160">
        <f t="shared" si="250"/>
        <v>19805780020.634087</v>
      </c>
      <c r="BI160">
        <f t="shared" si="250"/>
        <v>788806541.21546209</v>
      </c>
      <c r="BJ160">
        <f t="shared" si="250"/>
        <v>1284411999.4023333</v>
      </c>
      <c r="BK160">
        <f t="shared" si="250"/>
        <v>4487460717.4406681</v>
      </c>
      <c r="BL160">
        <f t="shared" si="250"/>
        <v>27343143843.894661</v>
      </c>
      <c r="BM160">
        <f t="shared" si="250"/>
        <v>3329601196.2372475</v>
      </c>
      <c r="BN160">
        <f t="shared" si="250"/>
        <v>4066943670.6491408</v>
      </c>
      <c r="BO160">
        <f t="shared" si="250"/>
        <v>644830044.65272999</v>
      </c>
      <c r="BP160">
        <f t="shared" si="250"/>
        <v>2190811434.4832144</v>
      </c>
      <c r="BQ160">
        <f t="shared" ref="BQ160:EB160" si="251">BQ89+BQ21</f>
        <v>1608807733.7703004</v>
      </c>
      <c r="BR160">
        <f t="shared" si="251"/>
        <v>1352001705.8224196</v>
      </c>
      <c r="BS160">
        <f t="shared" si="251"/>
        <v>7871585576.0917797</v>
      </c>
      <c r="BU160">
        <f t="shared" si="251"/>
        <v>31188322286.480915</v>
      </c>
      <c r="BV160">
        <f t="shared" si="251"/>
        <v>14260528085.422573</v>
      </c>
      <c r="BW160">
        <f t="shared" si="251"/>
        <v>4523195768.4155931</v>
      </c>
      <c r="BX160">
        <f t="shared" si="251"/>
        <v>1957185206.5222585</v>
      </c>
      <c r="BY160">
        <f t="shared" si="251"/>
        <v>19639391665.013542</v>
      </c>
      <c r="BZ160">
        <f t="shared" si="251"/>
        <v>761016338.76740766</v>
      </c>
      <c r="CA160">
        <f t="shared" si="251"/>
        <v>1280835546.805697</v>
      </c>
      <c r="CB160">
        <f t="shared" si="251"/>
        <v>4424050963.207737</v>
      </c>
      <c r="CC160">
        <f t="shared" si="251"/>
        <v>26714485922.264587</v>
      </c>
      <c r="CD160">
        <f t="shared" si="251"/>
        <v>3237790276.3512926</v>
      </c>
      <c r="CE160">
        <f t="shared" si="251"/>
        <v>3949677565.5496554</v>
      </c>
      <c r="CF160">
        <f t="shared" si="251"/>
        <v>634466396.94400775</v>
      </c>
      <c r="CG160">
        <f t="shared" si="251"/>
        <v>2114380424.5803554</v>
      </c>
      <c r="CH160">
        <f t="shared" si="251"/>
        <v>1577066600.8891761</v>
      </c>
      <c r="CI160">
        <f t="shared" si="251"/>
        <v>1307566724.0333257</v>
      </c>
      <c r="CJ160">
        <f t="shared" si="251"/>
        <v>7674590161.9329433</v>
      </c>
      <c r="CM160">
        <f t="shared" si="251"/>
        <v>22291.533333333333</v>
      </c>
      <c r="CN160">
        <f t="shared" si="251"/>
        <v>37352395527.108871</v>
      </c>
      <c r="CO160">
        <f t="shared" si="251"/>
        <v>17795346668.472271</v>
      </c>
      <c r="CP160">
        <f t="shared" si="251"/>
        <v>5895413214.3327837</v>
      </c>
      <c r="CQ160">
        <f t="shared" si="251"/>
        <v>2128619315.6961045</v>
      </c>
      <c r="CR160">
        <f t="shared" si="251"/>
        <v>21025000727.772301</v>
      </c>
      <c r="CS160">
        <f t="shared" si="251"/>
        <v>1097082313.8701708</v>
      </c>
      <c r="CT160">
        <f t="shared" si="251"/>
        <v>1720869009.7196479</v>
      </c>
      <c r="CU160">
        <f t="shared" si="251"/>
        <v>6508062523.8185415</v>
      </c>
      <c r="CV160">
        <f t="shared" si="251"/>
        <v>31869879186.673859</v>
      </c>
      <c r="CW160">
        <f t="shared" si="251"/>
        <v>4068422572.2780771</v>
      </c>
      <c r="CX160">
        <f t="shared" si="251"/>
        <v>8494375437.3514633</v>
      </c>
      <c r="CY160">
        <f t="shared" si="251"/>
        <v>821044285.5353514</v>
      </c>
      <c r="CZ160">
        <f t="shared" si="251"/>
        <v>2827270145.148109</v>
      </c>
      <c r="DA160">
        <f t="shared" si="251"/>
        <v>3428159873.3407764</v>
      </c>
      <c r="DB160">
        <f t="shared" si="251"/>
        <v>2311497015.9756093</v>
      </c>
      <c r="DC160">
        <f t="shared" si="251"/>
        <v>10620684639.684298</v>
      </c>
      <c r="DE160">
        <f t="shared" si="251"/>
        <v>36466661180.528442</v>
      </c>
      <c r="DF160">
        <f t="shared" si="251"/>
        <v>17162847251.710308</v>
      </c>
      <c r="DG160">
        <f t="shared" si="251"/>
        <v>5834322024.4478455</v>
      </c>
      <c r="DH160">
        <f t="shared" si="251"/>
        <v>2054422836.8507118</v>
      </c>
      <c r="DI160">
        <f t="shared" si="251"/>
        <v>20475501596.326187</v>
      </c>
      <c r="DJ160">
        <f t="shared" si="251"/>
        <v>1046393496.8435651</v>
      </c>
      <c r="DK160">
        <f t="shared" si="251"/>
        <v>1675875335.4620175</v>
      </c>
      <c r="DL160">
        <f t="shared" si="251"/>
        <v>6267562274.8234196</v>
      </c>
      <c r="DM160">
        <f t="shared" si="251"/>
        <v>30711658623.603661</v>
      </c>
      <c r="DN160">
        <f t="shared" si="251"/>
        <v>3897864331.3881989</v>
      </c>
      <c r="DO160">
        <f t="shared" si="251"/>
        <v>8141427023.8582096</v>
      </c>
      <c r="DP160">
        <f t="shared" si="251"/>
        <v>793763554.68817091</v>
      </c>
      <c r="DQ160">
        <f t="shared" si="251"/>
        <v>2703321789.6234422</v>
      </c>
      <c r="DR160">
        <f t="shared" si="251"/>
        <v>3364117748.4603834</v>
      </c>
      <c r="DS160">
        <f t="shared" si="251"/>
        <v>2208127430.9016604</v>
      </c>
      <c r="DT160">
        <f t="shared" si="251"/>
        <v>10249352364.524302</v>
      </c>
      <c r="DV160">
        <f t="shared" si="251"/>
        <v>35778592849.495552</v>
      </c>
      <c r="DW160">
        <f t="shared" si="251"/>
        <v>16776904591.016348</v>
      </c>
      <c r="DX160">
        <f t="shared" si="251"/>
        <v>5822713432.8060827</v>
      </c>
      <c r="DY160">
        <f t="shared" si="251"/>
        <v>2014437129.2177248</v>
      </c>
      <c r="DZ160">
        <f t="shared" si="251"/>
        <v>20015445003.774723</v>
      </c>
      <c r="EA160">
        <f t="shared" si="251"/>
        <v>995704679.81695938</v>
      </c>
      <c r="EB160">
        <f t="shared" si="251"/>
        <v>1654909105.9579306</v>
      </c>
      <c r="EC160">
        <f t="shared" ref="EC160:GN160" si="252">EC89+EC21</f>
        <v>6027062025.8282948</v>
      </c>
      <c r="ED160">
        <f t="shared" si="252"/>
        <v>29553438060.533482</v>
      </c>
      <c r="EE160">
        <f t="shared" si="252"/>
        <v>3727306090.4983191</v>
      </c>
      <c r="EF160">
        <f t="shared" si="252"/>
        <v>7788478610.3649597</v>
      </c>
      <c r="EG160">
        <f t="shared" si="252"/>
        <v>766482823.84099162</v>
      </c>
      <c r="EH160">
        <f t="shared" si="252"/>
        <v>2579517544.6333914</v>
      </c>
      <c r="EI160">
        <f t="shared" si="252"/>
        <v>3300075623.5799856</v>
      </c>
      <c r="EJ160">
        <f t="shared" si="252"/>
        <v>2104757845.8277092</v>
      </c>
      <c r="EK160">
        <f t="shared" si="252"/>
        <v>9878020089.3643112</v>
      </c>
      <c r="EM160">
        <f t="shared" si="252"/>
        <v>35654551942.219788</v>
      </c>
      <c r="EN160">
        <f t="shared" si="252"/>
        <v>16771460156.582806</v>
      </c>
      <c r="EO160">
        <f t="shared" si="252"/>
        <v>5811104841.164319</v>
      </c>
      <c r="EP160">
        <f t="shared" si="252"/>
        <v>1986543997.6716189</v>
      </c>
      <c r="EQ160">
        <f t="shared" si="252"/>
        <v>19727521638.167171</v>
      </c>
      <c r="ER160">
        <f t="shared" si="252"/>
        <v>953972060.15987277</v>
      </c>
      <c r="ES160">
        <f t="shared" si="252"/>
        <v>1647283710.2215214</v>
      </c>
      <c r="ET160">
        <f t="shared" si="252"/>
        <v>5878596053.5992088</v>
      </c>
      <c r="EU160">
        <f t="shared" si="252"/>
        <v>28591881568.074955</v>
      </c>
      <c r="EV160">
        <f t="shared" si="252"/>
        <v>3602193399.9583573</v>
      </c>
      <c r="EW160">
        <f t="shared" si="252"/>
        <v>7449535628.478569</v>
      </c>
      <c r="EX160">
        <f t="shared" si="252"/>
        <v>752855917.98858666</v>
      </c>
      <c r="EY160">
        <f t="shared" si="252"/>
        <v>2491625250.9553618</v>
      </c>
      <c r="EZ160">
        <f t="shared" si="252"/>
        <v>3256030538.988678</v>
      </c>
      <c r="FA160">
        <f t="shared" si="252"/>
        <v>2020678474.096421</v>
      </c>
      <c r="FB160">
        <f t="shared" si="252"/>
        <v>9506687814.2043228</v>
      </c>
      <c r="FD160">
        <f t="shared" si="252"/>
        <v>35619436176.71376</v>
      </c>
      <c r="FE160">
        <f t="shared" si="252"/>
        <v>16768995047.782089</v>
      </c>
      <c r="FF160">
        <f t="shared" si="252"/>
        <v>5807293939.2626734</v>
      </c>
      <c r="FG160">
        <f t="shared" si="252"/>
        <v>1968894085.5670526</v>
      </c>
      <c r="FH160">
        <f t="shared" si="252"/>
        <v>19554219807.367458</v>
      </c>
      <c r="FI160">
        <f t="shared" si="252"/>
        <v>920723323.40752149</v>
      </c>
      <c r="FJ160">
        <f t="shared" si="252"/>
        <v>1643835452.8172779</v>
      </c>
      <c r="FK160">
        <f t="shared" si="252"/>
        <v>5828204211.0520191</v>
      </c>
      <c r="FL160">
        <f t="shared" si="252"/>
        <v>27954545008.414024</v>
      </c>
      <c r="FM160">
        <f t="shared" si="252"/>
        <v>3554566774.6394229</v>
      </c>
      <c r="FN160">
        <f t="shared" si="252"/>
        <v>7263851655.2248793</v>
      </c>
      <c r="FO160">
        <f t="shared" si="252"/>
        <v>746843124.26023912</v>
      </c>
      <c r="FP160">
        <f t="shared" si="252"/>
        <v>2473106792.0243821</v>
      </c>
      <c r="FQ160">
        <f t="shared" si="252"/>
        <v>3232098306.5986509</v>
      </c>
      <c r="FR160">
        <f t="shared" si="252"/>
        <v>1961022100.7179911</v>
      </c>
      <c r="FS160">
        <f t="shared" si="252"/>
        <v>9250215064.330143</v>
      </c>
      <c r="FV160">
        <f t="shared" si="252"/>
        <v>22291.533333333333</v>
      </c>
      <c r="FW160">
        <f t="shared" si="252"/>
        <v>39930272688.108765</v>
      </c>
      <c r="FX160">
        <f t="shared" si="252"/>
        <v>17761116074.342186</v>
      </c>
      <c r="FY160">
        <f t="shared" si="252"/>
        <v>6620675767.3450966</v>
      </c>
      <c r="FZ160">
        <f t="shared" si="252"/>
        <v>2563675357.5573249</v>
      </c>
      <c r="GA160">
        <f t="shared" si="252"/>
        <v>18045674552.853958</v>
      </c>
      <c r="GB160">
        <f t="shared" si="252"/>
        <v>532447060.50460672</v>
      </c>
      <c r="GC160">
        <f t="shared" si="252"/>
        <v>1709089597.8375728</v>
      </c>
      <c r="GD160">
        <f t="shared" si="252"/>
        <v>11305783847.948877</v>
      </c>
      <c r="GE160">
        <f t="shared" si="252"/>
        <v>34886356699.490273</v>
      </c>
      <c r="GF160">
        <f t="shared" si="252"/>
        <v>4440965249.2756529</v>
      </c>
      <c r="GG160">
        <f t="shared" si="252"/>
        <v>6930680406.1526909</v>
      </c>
      <c r="GH160">
        <f t="shared" si="252"/>
        <v>930254381.29347789</v>
      </c>
      <c r="GI160">
        <f t="shared" si="252"/>
        <v>2193896241.1749172</v>
      </c>
      <c r="GJ160">
        <f t="shared" si="252"/>
        <v>2997004284.7327905</v>
      </c>
      <c r="GK160">
        <f t="shared" si="252"/>
        <v>2394958609.2570176</v>
      </c>
      <c r="GL160">
        <f t="shared" si="252"/>
        <v>11839152161.963223</v>
      </c>
      <c r="GN160">
        <f t="shared" si="252"/>
        <v>39287805357.928268</v>
      </c>
      <c r="GO160">
        <f t="shared" ref="GO160:IZ160" si="253">GO89+GO21</f>
        <v>17424723565.21196</v>
      </c>
      <c r="GP160">
        <f t="shared" si="253"/>
        <v>6494142367.6183262</v>
      </c>
      <c r="GQ160">
        <f t="shared" si="253"/>
        <v>2517258754.5095587</v>
      </c>
      <c r="GR160">
        <f t="shared" si="253"/>
        <v>17730797414.649914</v>
      </c>
      <c r="GS160">
        <f t="shared" si="253"/>
        <v>521214918.29470247</v>
      </c>
      <c r="GT160">
        <f t="shared" si="253"/>
        <v>1676795154.8153815</v>
      </c>
      <c r="GU160">
        <f t="shared" si="253"/>
        <v>11120527133.435551</v>
      </c>
      <c r="GV160">
        <f t="shared" si="253"/>
        <v>33899473254.44458</v>
      </c>
      <c r="GW160">
        <f t="shared" si="253"/>
        <v>4332386939.6840105</v>
      </c>
      <c r="GX160">
        <f t="shared" si="253"/>
        <v>6786556269.0603542</v>
      </c>
      <c r="GY160">
        <f t="shared" si="253"/>
        <v>915069394.98990655</v>
      </c>
      <c r="GZ160">
        <f t="shared" si="253"/>
        <v>2146145163.824455</v>
      </c>
      <c r="HA160">
        <f t="shared" si="253"/>
        <v>2911241331.5656881</v>
      </c>
      <c r="HB160">
        <f t="shared" si="253"/>
        <v>2329314438.3296261</v>
      </c>
      <c r="HC160">
        <f t="shared" si="253"/>
        <v>11570415737.515678</v>
      </c>
      <c r="HE160">
        <f t="shared" si="253"/>
        <v>38933199467.183823</v>
      </c>
      <c r="HF160">
        <f t="shared" si="253"/>
        <v>17125383647.842487</v>
      </c>
      <c r="HG160">
        <f t="shared" si="253"/>
        <v>6390305393.6279278</v>
      </c>
      <c r="HH160">
        <f t="shared" si="253"/>
        <v>2499482656.3314281</v>
      </c>
      <c r="HI160">
        <f t="shared" si="253"/>
        <v>17448449064.935501</v>
      </c>
      <c r="HJ160">
        <f t="shared" si="253"/>
        <v>514040348.11948037</v>
      </c>
      <c r="HK160">
        <f t="shared" si="253"/>
        <v>1644500711.7931902</v>
      </c>
      <c r="HL160">
        <f t="shared" si="253"/>
        <v>10935201561.246531</v>
      </c>
      <c r="HM160">
        <f t="shared" si="253"/>
        <v>32912589809.398903</v>
      </c>
      <c r="HN160">
        <f t="shared" si="253"/>
        <v>4223808630.0923738</v>
      </c>
      <c r="HO160">
        <f t="shared" si="253"/>
        <v>6723602794.3617067</v>
      </c>
      <c r="HP160">
        <f t="shared" si="253"/>
        <v>900139389.11916494</v>
      </c>
      <c r="HQ160">
        <f t="shared" si="253"/>
        <v>2098394086.473995</v>
      </c>
      <c r="HR160">
        <f t="shared" si="253"/>
        <v>2829580821.9381604</v>
      </c>
      <c r="HS160">
        <f t="shared" si="253"/>
        <v>2263670267.4022365</v>
      </c>
      <c r="HT160">
        <f t="shared" si="253"/>
        <v>11301679313.068138</v>
      </c>
      <c r="HV160">
        <f t="shared" si="253"/>
        <v>38748956990.161087</v>
      </c>
      <c r="HW160">
        <f t="shared" si="253"/>
        <v>17038031087.030586</v>
      </c>
      <c r="HX160">
        <f t="shared" si="253"/>
        <v>6391361156.053874</v>
      </c>
      <c r="HY160">
        <f t="shared" si="253"/>
        <v>2491074752.6891756</v>
      </c>
      <c r="HZ160">
        <f t="shared" si="253"/>
        <v>17357448224.68602</v>
      </c>
      <c r="IA160">
        <f t="shared" si="253"/>
        <v>511254799.39804614</v>
      </c>
      <c r="IB160">
        <f t="shared" si="253"/>
        <v>1637871525.2585227</v>
      </c>
      <c r="IC160">
        <f t="shared" si="253"/>
        <v>10893657508.749283</v>
      </c>
      <c r="ID160">
        <f t="shared" si="253"/>
        <v>32479069324.910931</v>
      </c>
      <c r="IE160">
        <f t="shared" si="253"/>
        <v>4172059888.4985781</v>
      </c>
      <c r="IF160">
        <f t="shared" si="253"/>
        <v>6701643615.5700417</v>
      </c>
      <c r="IG160">
        <f t="shared" si="253"/>
        <v>893706966.02765059</v>
      </c>
      <c r="IH160">
        <f t="shared" si="253"/>
        <v>2055602063.1174757</v>
      </c>
      <c r="II160">
        <f t="shared" si="253"/>
        <v>2802157941.5197735</v>
      </c>
      <c r="IJ160">
        <f t="shared" si="253"/>
        <v>2209195926.2337437</v>
      </c>
      <c r="IK160">
        <f t="shared" si="253"/>
        <v>11125059238.606422</v>
      </c>
      <c r="IM160">
        <f t="shared" si="253"/>
        <v>38664239719.276382</v>
      </c>
      <c r="IN160">
        <f t="shared" si="253"/>
        <v>16992680179.66169</v>
      </c>
      <c r="IO160">
        <f t="shared" si="253"/>
        <v>6392975039.3140602</v>
      </c>
      <c r="IP160">
        <f t="shared" si="253"/>
        <v>2488154254.7487411</v>
      </c>
      <c r="IQ160">
        <f t="shared" si="253"/>
        <v>17314221821.429249</v>
      </c>
      <c r="IR160">
        <f t="shared" si="253"/>
        <v>509329974.86471373</v>
      </c>
      <c r="IS160">
        <f t="shared" si="253"/>
        <v>1637528117.0476561</v>
      </c>
      <c r="IT160">
        <f t="shared" si="253"/>
        <v>10885530209.797394</v>
      </c>
      <c r="IU160">
        <f t="shared" si="253"/>
        <v>32312855635.44783</v>
      </c>
      <c r="IV160">
        <f t="shared" si="253"/>
        <v>4142663517.47925</v>
      </c>
      <c r="IW160">
        <f t="shared" si="253"/>
        <v>6696231690.6596346</v>
      </c>
      <c r="IX160">
        <f t="shared" si="253"/>
        <v>890075677.74200368</v>
      </c>
      <c r="IY160">
        <f t="shared" si="253"/>
        <v>2043813621.8924365</v>
      </c>
      <c r="IZ160">
        <f t="shared" si="253"/>
        <v>2781716127.414372</v>
      </c>
      <c r="JA160">
        <f t="shared" ref="JA160" si="254">JA89+JA21</f>
        <v>2185816318.6050291</v>
      </c>
      <c r="JB160">
        <f t="shared" si="164"/>
        <v>11069129912.802811</v>
      </c>
    </row>
    <row r="161" spans="4:262" x14ac:dyDescent="0.25">
      <c r="D161">
        <v>2039</v>
      </c>
      <c r="E161">
        <f t="shared" ref="E161:BP161" si="255">E90+E22</f>
        <v>32353937925.127354</v>
      </c>
      <c r="F161">
        <f t="shared" si="255"/>
        <v>15879498172.281796</v>
      </c>
      <c r="G161">
        <f t="shared" si="255"/>
        <v>4852565785.1548405</v>
      </c>
      <c r="H161">
        <f t="shared" si="255"/>
        <v>2190339145.5432506</v>
      </c>
      <c r="I161">
        <f t="shared" si="255"/>
        <v>21825190344.328434</v>
      </c>
      <c r="J161">
        <f t="shared" si="255"/>
        <v>947671262.86446702</v>
      </c>
      <c r="K161">
        <f t="shared" si="255"/>
        <v>1318886064.7276063</v>
      </c>
      <c r="L161">
        <f t="shared" si="255"/>
        <v>5072629484.414216</v>
      </c>
      <c r="M161">
        <f t="shared" si="255"/>
        <v>31821453990.140026</v>
      </c>
      <c r="N161">
        <f t="shared" si="255"/>
        <v>3926630425.8453455</v>
      </c>
      <c r="O161">
        <f t="shared" si="255"/>
        <v>4831342076.2154436</v>
      </c>
      <c r="P161">
        <f t="shared" si="255"/>
        <v>724222975.53221655</v>
      </c>
      <c r="Q161">
        <f t="shared" si="255"/>
        <v>2625451162.6586132</v>
      </c>
      <c r="R161">
        <f t="shared" si="255"/>
        <v>1964540307.8165698</v>
      </c>
      <c r="S161">
        <f t="shared" si="255"/>
        <v>1638948722.2514822</v>
      </c>
      <c r="T161">
        <f t="shared" si="255"/>
        <v>9321634376.4931335</v>
      </c>
      <c r="V161">
        <f t="shared" si="255"/>
        <v>31838728969.284328</v>
      </c>
      <c r="W161">
        <f t="shared" si="255"/>
        <v>15358215403.095165</v>
      </c>
      <c r="X161">
        <f t="shared" si="255"/>
        <v>4777623833.4950991</v>
      </c>
      <c r="Y161">
        <f t="shared" si="255"/>
        <v>2122065043.3728383</v>
      </c>
      <c r="Z161">
        <f t="shared" si="255"/>
        <v>21393612095.885414</v>
      </c>
      <c r="AA161">
        <f t="shared" si="255"/>
        <v>910017297.26639843</v>
      </c>
      <c r="AB161">
        <f t="shared" si="255"/>
        <v>1298608937.0192597</v>
      </c>
      <c r="AC161">
        <f t="shared" si="255"/>
        <v>4934250551.7527199</v>
      </c>
      <c r="AD161">
        <f t="shared" si="255"/>
        <v>30782378190.094032</v>
      </c>
      <c r="AE161">
        <f t="shared" si="255"/>
        <v>3795094416.3660645</v>
      </c>
      <c r="AF161">
        <f t="shared" si="255"/>
        <v>4669094980.1216965</v>
      </c>
      <c r="AG161">
        <f t="shared" si="255"/>
        <v>703230671.19221365</v>
      </c>
      <c r="AH161">
        <f t="shared" si="255"/>
        <v>2521680676.1886258</v>
      </c>
      <c r="AI161">
        <f t="shared" si="255"/>
        <v>1918081682.3284273</v>
      </c>
      <c r="AJ161">
        <f t="shared" si="255"/>
        <v>1577128344.083216</v>
      </c>
      <c r="AK161">
        <f t="shared" si="255"/>
        <v>9046849170.5801201</v>
      </c>
      <c r="AM161">
        <f t="shared" si="255"/>
        <v>31544515628.895569</v>
      </c>
      <c r="AN161">
        <f t="shared" si="255"/>
        <v>14911637221.57839</v>
      </c>
      <c r="AO161">
        <f t="shared" si="255"/>
        <v>4755273394.8142624</v>
      </c>
      <c r="AP161">
        <f t="shared" si="255"/>
        <v>2055501099.2364764</v>
      </c>
      <c r="AQ161">
        <f t="shared" si="255"/>
        <v>20962033847.442394</v>
      </c>
      <c r="AR161">
        <f t="shared" si="255"/>
        <v>872363331.66832972</v>
      </c>
      <c r="AS161">
        <f t="shared" si="255"/>
        <v>1288800469.9453571</v>
      </c>
      <c r="AT161">
        <f t="shared" si="255"/>
        <v>4795871619.0912113</v>
      </c>
      <c r="AU161">
        <f t="shared" si="255"/>
        <v>29743302390.048042</v>
      </c>
      <c r="AV161">
        <f t="shared" si="255"/>
        <v>3663558406.8867798</v>
      </c>
      <c r="AW161">
        <f t="shared" si="255"/>
        <v>4506847884.0279465</v>
      </c>
      <c r="AX161">
        <f t="shared" si="255"/>
        <v>682238366.85221052</v>
      </c>
      <c r="AY161">
        <f t="shared" si="255"/>
        <v>2417910189.7186418</v>
      </c>
      <c r="AZ161">
        <f t="shared" si="255"/>
        <v>1871623056.8402817</v>
      </c>
      <c r="BA161">
        <f t="shared" si="255"/>
        <v>1515307965.9149485</v>
      </c>
      <c r="BB161">
        <f t="shared" si="255"/>
        <v>8772063964.6671028</v>
      </c>
      <c r="BD161">
        <f t="shared" si="255"/>
        <v>31351173036.332729</v>
      </c>
      <c r="BE161">
        <f t="shared" si="255"/>
        <v>14581306255.730902</v>
      </c>
      <c r="BF161">
        <f t="shared" si="255"/>
        <v>4751728933.8328667</v>
      </c>
      <c r="BG161">
        <f t="shared" si="255"/>
        <v>2023964158.4466474</v>
      </c>
      <c r="BH161">
        <f t="shared" si="255"/>
        <v>20624525611.620331</v>
      </c>
      <c r="BI161">
        <f t="shared" si="255"/>
        <v>834709366.07026184</v>
      </c>
      <c r="BJ161">
        <f t="shared" si="255"/>
        <v>1284411999.4023333</v>
      </c>
      <c r="BK161">
        <f t="shared" si="255"/>
        <v>4674033948.3308973</v>
      </c>
      <c r="BL161">
        <f t="shared" si="255"/>
        <v>28713665440.943127</v>
      </c>
      <c r="BM161">
        <f t="shared" si="255"/>
        <v>3532022397.4074907</v>
      </c>
      <c r="BN161">
        <f t="shared" si="255"/>
        <v>4344600787.9341974</v>
      </c>
      <c r="BO161">
        <f t="shared" si="255"/>
        <v>666285574.24289405</v>
      </c>
      <c r="BP161">
        <f t="shared" si="255"/>
        <v>2314139703.2486558</v>
      </c>
      <c r="BQ161">
        <f t="shared" ref="BQ161:EB161" si="256">BQ90+BQ22</f>
        <v>1825164431.3521357</v>
      </c>
      <c r="BR161">
        <f t="shared" si="256"/>
        <v>1453487587.7466826</v>
      </c>
      <c r="BS161">
        <f t="shared" si="256"/>
        <v>8497278758.7540913</v>
      </c>
      <c r="BU161">
        <f t="shared" si="256"/>
        <v>31225147852.257301</v>
      </c>
      <c r="BV161">
        <f t="shared" si="256"/>
        <v>14426084192.299019</v>
      </c>
      <c r="BW161">
        <f t="shared" si="256"/>
        <v>4753041892.6831999</v>
      </c>
      <c r="BX161">
        <f t="shared" si="256"/>
        <v>2009008280.1591475</v>
      </c>
      <c r="BY161">
        <f t="shared" si="256"/>
        <v>20458740741.654346</v>
      </c>
      <c r="BZ161">
        <f t="shared" si="256"/>
        <v>803890279.79149485</v>
      </c>
      <c r="CA161">
        <f t="shared" si="256"/>
        <v>1280835546.805697</v>
      </c>
      <c r="CB161">
        <f t="shared" si="256"/>
        <v>4610752797.0777626</v>
      </c>
      <c r="CC161">
        <f t="shared" si="256"/>
        <v>28085708791.464531</v>
      </c>
      <c r="CD161">
        <f t="shared" si="256"/>
        <v>3431089858.9055119</v>
      </c>
      <c r="CE161">
        <f t="shared" si="256"/>
        <v>4207136774.5854025</v>
      </c>
      <c r="CF161">
        <f t="shared" si="256"/>
        <v>655939139.2707901</v>
      </c>
      <c r="CG161">
        <f t="shared" si="256"/>
        <v>2229836854.0614638</v>
      </c>
      <c r="CH161">
        <f t="shared" si="256"/>
        <v>1778705805.8639889</v>
      </c>
      <c r="CI161">
        <f t="shared" si="256"/>
        <v>1396782479.3470123</v>
      </c>
      <c r="CJ161">
        <f t="shared" si="256"/>
        <v>8247515666.0012894</v>
      </c>
      <c r="CM161">
        <f t="shared" si="256"/>
        <v>22369.5</v>
      </c>
      <c r="CN161">
        <f t="shared" si="256"/>
        <v>39046559397.629471</v>
      </c>
      <c r="CO161">
        <f t="shared" si="256"/>
        <v>17917626185.990513</v>
      </c>
      <c r="CP161">
        <f t="shared" si="256"/>
        <v>6162111920.5961428</v>
      </c>
      <c r="CQ161">
        <f t="shared" si="256"/>
        <v>2164455434.3606586</v>
      </c>
      <c r="CR161">
        <f t="shared" si="256"/>
        <v>21538846796.22591</v>
      </c>
      <c r="CS161">
        <f t="shared" si="256"/>
        <v>1147147135.8467114</v>
      </c>
      <c r="CT161">
        <f t="shared" si="256"/>
        <v>1771575632.6258283</v>
      </c>
      <c r="CU161">
        <f t="shared" si="256"/>
        <v>6896087188.3332691</v>
      </c>
      <c r="CV161">
        <f t="shared" si="256"/>
        <v>33894990589.2686</v>
      </c>
      <c r="CW161">
        <f t="shared" si="256"/>
        <v>4409461014.3699112</v>
      </c>
      <c r="CX161">
        <f t="shared" si="256"/>
        <v>9129603882.8077087</v>
      </c>
      <c r="CY161">
        <f t="shared" si="256"/>
        <v>874884156.75275576</v>
      </c>
      <c r="CZ161">
        <f t="shared" si="256"/>
        <v>2990021343.2615852</v>
      </c>
      <c r="DA161">
        <f t="shared" si="256"/>
        <v>3563063042.7645679</v>
      </c>
      <c r="DB161">
        <f t="shared" si="256"/>
        <v>2444930101.2299895</v>
      </c>
      <c r="DC161">
        <f t="shared" si="256"/>
        <v>11489701079.038321</v>
      </c>
      <c r="DE161">
        <f t="shared" si="256"/>
        <v>37892589610.762733</v>
      </c>
      <c r="DF161">
        <f t="shared" si="256"/>
        <v>17262972159.616123</v>
      </c>
      <c r="DG161">
        <f t="shared" si="256"/>
        <v>6043532632.9760828</v>
      </c>
      <c r="DH161">
        <f t="shared" si="256"/>
        <v>2074836269.2478726</v>
      </c>
      <c r="DI161">
        <f t="shared" si="256"/>
        <v>20828402608.837273</v>
      </c>
      <c r="DJ161">
        <f t="shared" si="256"/>
        <v>1083015178.8169022</v>
      </c>
      <c r="DK161">
        <f t="shared" si="256"/>
        <v>1714428931.2223413</v>
      </c>
      <c r="DL161">
        <f t="shared" si="256"/>
        <v>6581513609.794508</v>
      </c>
      <c r="DM161">
        <f t="shared" si="256"/>
        <v>32386052227.118679</v>
      </c>
      <c r="DN161">
        <f t="shared" si="256"/>
        <v>4182875577.6373134</v>
      </c>
      <c r="DO161">
        <f t="shared" si="256"/>
        <v>8666068529.7842331</v>
      </c>
      <c r="DP161">
        <f t="shared" si="256"/>
        <v>838874410.05238986</v>
      </c>
      <c r="DQ161">
        <f t="shared" si="256"/>
        <v>2830559984.6909423</v>
      </c>
      <c r="DR161">
        <f t="shared" si="256"/>
        <v>3477023341.6700926</v>
      </c>
      <c r="DS161">
        <f t="shared" si="256"/>
        <v>2312024158.7402859</v>
      </c>
      <c r="DT161">
        <f t="shared" si="256"/>
        <v>10993275411.084293</v>
      </c>
      <c r="DV161">
        <f t="shared" si="256"/>
        <v>37015086783.267204</v>
      </c>
      <c r="DW161">
        <f t="shared" si="256"/>
        <v>16849302667.243181</v>
      </c>
      <c r="DX161">
        <f t="shared" si="256"/>
        <v>6024170610.3915625</v>
      </c>
      <c r="DY161">
        <f t="shared" si="256"/>
        <v>2034906863.0272241</v>
      </c>
      <c r="DZ161">
        <f t="shared" si="256"/>
        <v>20340146889.68848</v>
      </c>
      <c r="EA161">
        <f t="shared" si="256"/>
        <v>1024106874.7529194</v>
      </c>
      <c r="EB161">
        <f t="shared" si="256"/>
        <v>1689383457.2055476</v>
      </c>
      <c r="EC161">
        <f t="shared" ref="EC161:GN161" si="257">EC90+EC22</f>
        <v>6266940031.2557449</v>
      </c>
      <c r="ED161">
        <f t="shared" si="257"/>
        <v>30877113864.968754</v>
      </c>
      <c r="EE161">
        <f t="shared" si="257"/>
        <v>3956290140.9047141</v>
      </c>
      <c r="EF161">
        <f t="shared" si="257"/>
        <v>8202533176.7607565</v>
      </c>
      <c r="EG161">
        <f t="shared" si="257"/>
        <v>802864663.35202515</v>
      </c>
      <c r="EH161">
        <f t="shared" si="257"/>
        <v>2672696003.5906038</v>
      </c>
      <c r="EI161">
        <f t="shared" si="257"/>
        <v>3400427703.2824802</v>
      </c>
      <c r="EJ161">
        <f t="shared" si="257"/>
        <v>2181776501.1651764</v>
      </c>
      <c r="EK161">
        <f t="shared" si="257"/>
        <v>10496849743.130272</v>
      </c>
      <c r="EM161">
        <f t="shared" si="257"/>
        <v>36892252719.711731</v>
      </c>
      <c r="EN161">
        <f t="shared" si="257"/>
        <v>16843903746.501757</v>
      </c>
      <c r="EO161">
        <f t="shared" si="257"/>
        <v>6012729135.8270416</v>
      </c>
      <c r="EP161">
        <f t="shared" si="257"/>
        <v>2007068354.8651481</v>
      </c>
      <c r="EQ161">
        <f t="shared" si="257"/>
        <v>20052688140.404945</v>
      </c>
      <c r="ER161">
        <f t="shared" si="257"/>
        <v>982395645.39599276</v>
      </c>
      <c r="ES161">
        <f t="shared" si="257"/>
        <v>1681806083.7820451</v>
      </c>
      <c r="ET161">
        <f t="shared" si="257"/>
        <v>6114663759.8690109</v>
      </c>
      <c r="EU161">
        <f t="shared" si="257"/>
        <v>29851952007.818436</v>
      </c>
      <c r="EV161">
        <f t="shared" si="257"/>
        <v>3803471456.2404099</v>
      </c>
      <c r="EW161">
        <f t="shared" si="257"/>
        <v>7834504757.5298615</v>
      </c>
      <c r="EX161">
        <f t="shared" si="257"/>
        <v>787834085.27867615</v>
      </c>
      <c r="EY161">
        <f t="shared" si="257"/>
        <v>2584871964.5376382</v>
      </c>
      <c r="EZ161">
        <f t="shared" si="257"/>
        <v>3356461913.1198502</v>
      </c>
      <c r="FA161">
        <f t="shared" si="257"/>
        <v>2097744089.2029355</v>
      </c>
      <c r="FB161">
        <f t="shared" si="257"/>
        <v>10067112834.487406</v>
      </c>
      <c r="FD161">
        <f t="shared" si="257"/>
        <v>36858246887.45269</v>
      </c>
      <c r="FE161">
        <f t="shared" si="257"/>
        <v>16841479580.834827</v>
      </c>
      <c r="FF161">
        <f t="shared" si="257"/>
        <v>6009074923.3807116</v>
      </c>
      <c r="FG161">
        <f t="shared" si="257"/>
        <v>1989470938.3711119</v>
      </c>
      <c r="FH161">
        <f t="shared" si="257"/>
        <v>19879835456.271366</v>
      </c>
      <c r="FI161">
        <f t="shared" si="257"/>
        <v>949168048.04954374</v>
      </c>
      <c r="FJ161">
        <f t="shared" si="257"/>
        <v>1678402253.5612061</v>
      </c>
      <c r="FK161">
        <f t="shared" si="257"/>
        <v>6064423856.4324284</v>
      </c>
      <c r="FL161">
        <f t="shared" si="257"/>
        <v>29215183556.302956</v>
      </c>
      <c r="FM161">
        <f t="shared" si="257"/>
        <v>3755937083.243197</v>
      </c>
      <c r="FN161">
        <f t="shared" si="257"/>
        <v>7648993823.6754007</v>
      </c>
      <c r="FO161">
        <f t="shared" si="257"/>
        <v>781842456.45863318</v>
      </c>
      <c r="FP161">
        <f t="shared" si="257"/>
        <v>2566416379.3765383</v>
      </c>
      <c r="FQ161">
        <f t="shared" si="257"/>
        <v>3332605896.9292564</v>
      </c>
      <c r="FR161">
        <f t="shared" si="257"/>
        <v>2038133676.0323586</v>
      </c>
      <c r="FS161">
        <f t="shared" si="257"/>
        <v>9810880063.8144894</v>
      </c>
      <c r="FV161">
        <f t="shared" si="257"/>
        <v>22369.5</v>
      </c>
      <c r="FW161">
        <f t="shared" si="257"/>
        <v>40373689403.12706</v>
      </c>
      <c r="FX161">
        <f t="shared" si="257"/>
        <v>18292723723.120644</v>
      </c>
      <c r="FY161">
        <f t="shared" si="257"/>
        <v>6731458842.0060949</v>
      </c>
      <c r="FZ161">
        <f t="shared" si="257"/>
        <v>2595527329.5197339</v>
      </c>
      <c r="GA161">
        <f t="shared" si="257"/>
        <v>18747014877.324127</v>
      </c>
      <c r="GB161">
        <f t="shared" si="257"/>
        <v>563712036.45088661</v>
      </c>
      <c r="GC161">
        <f t="shared" si="257"/>
        <v>1817525778.4724193</v>
      </c>
      <c r="GD161">
        <f t="shared" si="257"/>
        <v>11900277579.042616</v>
      </c>
      <c r="GE161">
        <f t="shared" si="257"/>
        <v>37257033946.369827</v>
      </c>
      <c r="GF161">
        <f t="shared" si="257"/>
        <v>4720952677.7283611</v>
      </c>
      <c r="GG161">
        <f t="shared" si="257"/>
        <v>7080447700.5689116</v>
      </c>
      <c r="GH161">
        <f t="shared" si="257"/>
        <v>1033340279.6166364</v>
      </c>
      <c r="GI161">
        <f t="shared" si="257"/>
        <v>2357391985.0577207</v>
      </c>
      <c r="GJ161">
        <f t="shared" si="257"/>
        <v>3185873003.6104817</v>
      </c>
      <c r="GK161">
        <f t="shared" si="257"/>
        <v>2584962153.9998875</v>
      </c>
      <c r="GL161">
        <f t="shared" si="257"/>
        <v>12691402145.80937</v>
      </c>
      <c r="GN161">
        <f t="shared" si="257"/>
        <v>39624048817.102524</v>
      </c>
      <c r="GO161">
        <f t="shared" ref="GO161:IZ161" si="258">GO90+GO22</f>
        <v>17871380845.092457</v>
      </c>
      <c r="GP161">
        <f t="shared" si="258"/>
        <v>6576963226.4852743</v>
      </c>
      <c r="GQ161">
        <f t="shared" si="258"/>
        <v>2540826395.9984188</v>
      </c>
      <c r="GR161">
        <f t="shared" si="258"/>
        <v>18337589187.790184</v>
      </c>
      <c r="GS161">
        <f t="shared" si="258"/>
        <v>548886532.72484136</v>
      </c>
      <c r="GT161">
        <f t="shared" si="258"/>
        <v>1774062631.3400745</v>
      </c>
      <c r="GU161">
        <f t="shared" si="258"/>
        <v>11654209478.968353</v>
      </c>
      <c r="GV161">
        <f t="shared" si="258"/>
        <v>35972060301.857025</v>
      </c>
      <c r="GW161">
        <f t="shared" si="258"/>
        <v>4579998793.4382286</v>
      </c>
      <c r="GX161">
        <f t="shared" si="258"/>
        <v>6901307541.2628965</v>
      </c>
      <c r="GY161">
        <f t="shared" si="258"/>
        <v>1010789069.9981179</v>
      </c>
      <c r="GZ161">
        <f t="shared" si="258"/>
        <v>2293426271.608654</v>
      </c>
      <c r="HA161">
        <f t="shared" si="258"/>
        <v>3074505826.5805306</v>
      </c>
      <c r="HB161">
        <f t="shared" si="258"/>
        <v>2498034935.6042671</v>
      </c>
      <c r="HC161">
        <f t="shared" si="258"/>
        <v>12332625320.738737</v>
      </c>
      <c r="HE161">
        <f t="shared" si="258"/>
        <v>39270502064.486565</v>
      </c>
      <c r="HF161">
        <f t="shared" si="258"/>
        <v>17523715668.836681</v>
      </c>
      <c r="HG161">
        <f t="shared" si="258"/>
        <v>6473301377.2554026</v>
      </c>
      <c r="HH161">
        <f t="shared" si="258"/>
        <v>2523120642.7580185</v>
      </c>
      <c r="HI161">
        <f t="shared" si="258"/>
        <v>17971780196.700943</v>
      </c>
      <c r="HJ161">
        <f t="shared" si="258"/>
        <v>536946143.67961705</v>
      </c>
      <c r="HK161">
        <f t="shared" si="258"/>
        <v>1730599484.2077293</v>
      </c>
      <c r="HL161">
        <f t="shared" si="258"/>
        <v>11408072210.572746</v>
      </c>
      <c r="HM161">
        <f t="shared" si="258"/>
        <v>34687086657.344223</v>
      </c>
      <c r="HN161">
        <f t="shared" si="258"/>
        <v>4439044909.1481018</v>
      </c>
      <c r="HO161">
        <f t="shared" si="258"/>
        <v>6836053385.8439598</v>
      </c>
      <c r="HP161">
        <f t="shared" si="258"/>
        <v>988218279.68908453</v>
      </c>
      <c r="HQ161">
        <f t="shared" si="258"/>
        <v>2229460558.1595907</v>
      </c>
      <c r="HR161">
        <f t="shared" si="258"/>
        <v>2968016977.8136039</v>
      </c>
      <c r="HS161">
        <f t="shared" si="258"/>
        <v>2411107717.2086492</v>
      </c>
      <c r="HT161">
        <f t="shared" si="258"/>
        <v>11973848495.668106</v>
      </c>
      <c r="HV161">
        <f t="shared" si="258"/>
        <v>39087262812.301796</v>
      </c>
      <c r="HW161">
        <f t="shared" si="258"/>
        <v>17432860728.470585</v>
      </c>
      <c r="HX161">
        <f t="shared" si="258"/>
        <v>6474507562.2134266</v>
      </c>
      <c r="HY161">
        <f t="shared" si="258"/>
        <v>2514778671.7584891</v>
      </c>
      <c r="HZ161">
        <f t="shared" si="258"/>
        <v>17881172507.713917</v>
      </c>
      <c r="IA161">
        <f t="shared" si="258"/>
        <v>534173729.39670283</v>
      </c>
      <c r="IB161">
        <f t="shared" si="258"/>
        <v>1719606732.0162797</v>
      </c>
      <c r="IC161">
        <f t="shared" si="258"/>
        <v>11362880229.275169</v>
      </c>
      <c r="ID161">
        <f t="shared" si="258"/>
        <v>34197338432.245178</v>
      </c>
      <c r="IE161">
        <f t="shared" si="258"/>
        <v>4382603365.7158508</v>
      </c>
      <c r="IF161">
        <f t="shared" si="258"/>
        <v>6814296357.8732357</v>
      </c>
      <c r="IG161">
        <f t="shared" si="258"/>
        <v>974913595.01674438</v>
      </c>
      <c r="IH161">
        <f t="shared" si="258"/>
        <v>2178024957.7197008</v>
      </c>
      <c r="II161">
        <f t="shared" si="258"/>
        <v>2940683374.5376043</v>
      </c>
      <c r="IJ161">
        <f t="shared" si="258"/>
        <v>2347087958.7141414</v>
      </c>
      <c r="IK161">
        <f t="shared" si="258"/>
        <v>11765271065.205837</v>
      </c>
      <c r="IM161">
        <f t="shared" si="258"/>
        <v>39003489013.70874</v>
      </c>
      <c r="IN161">
        <f t="shared" si="258"/>
        <v>17387837947.491394</v>
      </c>
      <c r="IO161">
        <f t="shared" si="258"/>
        <v>6476269176.3085337</v>
      </c>
      <c r="IP161">
        <f t="shared" si="258"/>
        <v>2511916920.4278879</v>
      </c>
      <c r="IQ161">
        <f t="shared" si="258"/>
        <v>17838316660.460693</v>
      </c>
      <c r="IR161">
        <f t="shared" si="258"/>
        <v>532261589.24970651</v>
      </c>
      <c r="IS161">
        <f t="shared" si="258"/>
        <v>1719299650.8381209</v>
      </c>
      <c r="IT161">
        <f t="shared" si="258"/>
        <v>11355035874.040722</v>
      </c>
      <c r="IU161">
        <f t="shared" si="258"/>
        <v>34032018292.789093</v>
      </c>
      <c r="IV161">
        <f t="shared" si="258"/>
        <v>4353317630.4311304</v>
      </c>
      <c r="IW161">
        <f t="shared" si="258"/>
        <v>6809063343.3783255</v>
      </c>
      <c r="IX161">
        <f t="shared" si="258"/>
        <v>971305301.99570322</v>
      </c>
      <c r="IY161">
        <f t="shared" si="258"/>
        <v>2166279698.4228525</v>
      </c>
      <c r="IZ161">
        <f t="shared" si="258"/>
        <v>2920328993.9527655</v>
      </c>
      <c r="JA161">
        <f t="shared" ref="JA161" si="259">JA90+JA22</f>
        <v>2323760696.0485888</v>
      </c>
      <c r="JB161">
        <f t="shared" si="164"/>
        <v>11709623654.392784</v>
      </c>
    </row>
    <row r="162" spans="4:262" x14ac:dyDescent="0.25">
      <c r="D162">
        <v>2040</v>
      </c>
      <c r="E162">
        <f t="shared" ref="E162:BP162" si="260">E91+E23</f>
        <v>32334212711.427105</v>
      </c>
      <c r="F162">
        <f t="shared" si="260"/>
        <v>15997756473.51889</v>
      </c>
      <c r="G162">
        <f t="shared" si="260"/>
        <v>5586855731.0018711</v>
      </c>
      <c r="H162">
        <f t="shared" si="260"/>
        <v>2230405864.3720832</v>
      </c>
      <c r="I162">
        <f t="shared" si="260"/>
        <v>22525788296.736946</v>
      </c>
      <c r="J162">
        <f t="shared" si="260"/>
        <v>1013918402.1513039</v>
      </c>
      <c r="K162">
        <f t="shared" si="260"/>
        <v>1347729745.7178147</v>
      </c>
      <c r="L162">
        <f t="shared" si="260"/>
        <v>5207863309.7147303</v>
      </c>
      <c r="M162">
        <f t="shared" si="260"/>
        <v>33976025680.493656</v>
      </c>
      <c r="N162">
        <f t="shared" si="260"/>
        <v>4201584886.3523688</v>
      </c>
      <c r="O162">
        <f t="shared" si="260"/>
        <v>5174797948.2189026</v>
      </c>
      <c r="P162">
        <f t="shared" si="260"/>
        <v>749375218.98205996</v>
      </c>
      <c r="Q162">
        <f t="shared" si="260"/>
        <v>2786754163.5375223</v>
      </c>
      <c r="R162">
        <f t="shared" si="260"/>
        <v>2206646150.6761069</v>
      </c>
      <c r="S162">
        <f t="shared" si="260"/>
        <v>1785559525.95156</v>
      </c>
      <c r="T162">
        <f t="shared" si="260"/>
        <v>10160715003.430624</v>
      </c>
      <c r="V162">
        <f t="shared" si="260"/>
        <v>31819003755.58408</v>
      </c>
      <c r="W162">
        <f t="shared" si="260"/>
        <v>15324749858.248232</v>
      </c>
      <c r="X162">
        <f t="shared" si="260"/>
        <v>5472718159.1835318</v>
      </c>
      <c r="Y162">
        <f t="shared" si="260"/>
        <v>2145584735.9139071</v>
      </c>
      <c r="Z162">
        <f t="shared" si="260"/>
        <v>21976322890.100372</v>
      </c>
      <c r="AA162">
        <f t="shared" si="260"/>
        <v>965239760.45481968</v>
      </c>
      <c r="AB162">
        <f t="shared" si="260"/>
        <v>1312631657.1354434</v>
      </c>
      <c r="AC162">
        <f t="shared" si="260"/>
        <v>5034930476.4093561</v>
      </c>
      <c r="AD162">
        <f t="shared" si="260"/>
        <v>32629114344.055962</v>
      </c>
      <c r="AE162">
        <f t="shared" si="260"/>
        <v>4031207612.0097642</v>
      </c>
      <c r="AF162">
        <f t="shared" si="260"/>
        <v>4962923892.5762453</v>
      </c>
      <c r="AG162">
        <f t="shared" si="260"/>
        <v>723189898.38379979</v>
      </c>
      <c r="AH162">
        <f t="shared" si="260"/>
        <v>2653784417.0932279</v>
      </c>
      <c r="AI162">
        <f t="shared" si="260"/>
        <v>2142940193.7473619</v>
      </c>
      <c r="AJ162">
        <f t="shared" si="260"/>
        <v>1703593692.9267313</v>
      </c>
      <c r="AK162">
        <f t="shared" si="260"/>
        <v>9795643866.7475719</v>
      </c>
      <c r="AM162">
        <f t="shared" si="260"/>
        <v>31524790415.19532</v>
      </c>
      <c r="AN162">
        <f t="shared" si="260"/>
        <v>14688965192.716799</v>
      </c>
      <c r="AO162">
        <f t="shared" si="260"/>
        <v>5360242480.8625755</v>
      </c>
      <c r="AP162">
        <f t="shared" si="260"/>
        <v>2076750529.3870566</v>
      </c>
      <c r="AQ162">
        <f t="shared" si="260"/>
        <v>21485636297.103279</v>
      </c>
      <c r="AR162">
        <f t="shared" si="260"/>
        <v>916561118.75833559</v>
      </c>
      <c r="AS162">
        <f t="shared" si="260"/>
        <v>1302915976.2527208</v>
      </c>
      <c r="AT162">
        <f t="shared" si="260"/>
        <v>4886341714.5994654</v>
      </c>
      <c r="AU162">
        <f t="shared" si="260"/>
        <v>31282203007.618256</v>
      </c>
      <c r="AV162">
        <f t="shared" si="260"/>
        <v>3860830337.6671529</v>
      </c>
      <c r="AW162">
        <f t="shared" si="260"/>
        <v>4751049836.9335842</v>
      </c>
      <c r="AX162">
        <f t="shared" si="260"/>
        <v>699171990.27772748</v>
      </c>
      <c r="AY162">
        <f t="shared" si="260"/>
        <v>2520814670.6489358</v>
      </c>
      <c r="AZ162">
        <f t="shared" si="260"/>
        <v>2079234236.8186119</v>
      </c>
      <c r="BA162">
        <f t="shared" si="260"/>
        <v>1621627859.9019022</v>
      </c>
      <c r="BB162">
        <f t="shared" si="260"/>
        <v>9430572730.0645103</v>
      </c>
      <c r="BD162">
        <f t="shared" si="260"/>
        <v>31331447822.632481</v>
      </c>
      <c r="BE162">
        <f t="shared" si="260"/>
        <v>14359066669.617037</v>
      </c>
      <c r="BF162">
        <f t="shared" si="260"/>
        <v>5290123310.4914742</v>
      </c>
      <c r="BG162">
        <f t="shared" si="260"/>
        <v>2045272460.3510206</v>
      </c>
      <c r="BH162">
        <f t="shared" si="260"/>
        <v>21148788394.936005</v>
      </c>
      <c r="BI162">
        <f t="shared" si="260"/>
        <v>869042331.3335973</v>
      </c>
      <c r="BJ162">
        <f t="shared" si="260"/>
        <v>1298616334.6428516</v>
      </c>
      <c r="BK162">
        <f t="shared" si="260"/>
        <v>4764645351.4681253</v>
      </c>
      <c r="BL162">
        <f t="shared" si="260"/>
        <v>30045574168.860565</v>
      </c>
      <c r="BM162">
        <f t="shared" si="260"/>
        <v>3703497103.9379158</v>
      </c>
      <c r="BN162">
        <f t="shared" si="260"/>
        <v>4556988460.4399033</v>
      </c>
      <c r="BO162">
        <f t="shared" si="260"/>
        <v>683238198.22761166</v>
      </c>
      <c r="BP162">
        <f t="shared" si="260"/>
        <v>2404981834.4878731</v>
      </c>
      <c r="BQ162">
        <f t="shared" ref="BQ162:EB162" si="261">BQ91+BQ23</f>
        <v>2015528279.8898611</v>
      </c>
      <c r="BR162">
        <f t="shared" si="261"/>
        <v>1539662026.8770735</v>
      </c>
      <c r="BS162">
        <f t="shared" si="261"/>
        <v>9065501593.3814564</v>
      </c>
      <c r="BU162">
        <f t="shared" si="261"/>
        <v>31205422638.557053</v>
      </c>
      <c r="BV162">
        <f t="shared" si="261"/>
        <v>14204225989.787516</v>
      </c>
      <c r="BW162">
        <f t="shared" si="261"/>
        <v>5291580911.2931948</v>
      </c>
      <c r="BX162">
        <f t="shared" si="261"/>
        <v>2030372212.5373356</v>
      </c>
      <c r="BY162">
        <f t="shared" si="261"/>
        <v>20983638465.740448</v>
      </c>
      <c r="BZ162">
        <f t="shared" si="261"/>
        <v>838240177.36206961</v>
      </c>
      <c r="CA162">
        <f t="shared" si="261"/>
        <v>1295126978.4563441</v>
      </c>
      <c r="CB162">
        <f t="shared" si="261"/>
        <v>4701500349.2102547</v>
      </c>
      <c r="CC162">
        <f t="shared" si="261"/>
        <v>29418375229.350403</v>
      </c>
      <c r="CD162">
        <f t="shared" si="261"/>
        <v>3602650618.7267008</v>
      </c>
      <c r="CE162">
        <f t="shared" si="261"/>
        <v>4419621349.9627628</v>
      </c>
      <c r="CF162">
        <f t="shared" si="261"/>
        <v>672910180.58856344</v>
      </c>
      <c r="CG162">
        <f t="shared" si="261"/>
        <v>2320734478.9664788</v>
      </c>
      <c r="CH162">
        <f t="shared" si="261"/>
        <v>1957736413.4956455</v>
      </c>
      <c r="CI162">
        <f t="shared" si="261"/>
        <v>1481215963.3328595</v>
      </c>
      <c r="CJ162">
        <f t="shared" si="261"/>
        <v>8805533883.9916267</v>
      </c>
      <c r="CM162">
        <f t="shared" si="261"/>
        <v>24410.5</v>
      </c>
      <c r="CN162">
        <f t="shared" si="261"/>
        <v>40540686945.368904</v>
      </c>
      <c r="CO162">
        <f t="shared" si="261"/>
        <v>17657356638.287579</v>
      </c>
      <c r="CP162">
        <f t="shared" si="261"/>
        <v>6272423228.1465359</v>
      </c>
      <c r="CQ162">
        <f t="shared" si="261"/>
        <v>2176991088.7982388</v>
      </c>
      <c r="CR162">
        <f t="shared" si="261"/>
        <v>22079133753.960796</v>
      </c>
      <c r="CS162">
        <f t="shared" si="261"/>
        <v>1230891438.7247965</v>
      </c>
      <c r="CT162">
        <f t="shared" si="261"/>
        <v>1817397995.0039423</v>
      </c>
      <c r="CU162">
        <f t="shared" si="261"/>
        <v>7307508242.5084066</v>
      </c>
      <c r="CV162">
        <f t="shared" si="261"/>
        <v>35916357578.763672</v>
      </c>
      <c r="CW162">
        <f t="shared" si="261"/>
        <v>4775457599.2727137</v>
      </c>
      <c r="CX162">
        <f t="shared" si="261"/>
        <v>9634957733.6831341</v>
      </c>
      <c r="CY162">
        <f t="shared" si="261"/>
        <v>920414280.51630676</v>
      </c>
      <c r="CZ162">
        <f t="shared" si="261"/>
        <v>3129766226.5942903</v>
      </c>
      <c r="DA162">
        <f t="shared" si="261"/>
        <v>3645966123.2804747</v>
      </c>
      <c r="DB162">
        <f t="shared" si="261"/>
        <v>2544302668.725018</v>
      </c>
      <c r="DC162">
        <f t="shared" si="261"/>
        <v>12088864760.553871</v>
      </c>
      <c r="DE162">
        <f t="shared" si="261"/>
        <v>39127770228.403458</v>
      </c>
      <c r="DF162">
        <f t="shared" si="261"/>
        <v>16838280186.651951</v>
      </c>
      <c r="DG162">
        <f t="shared" si="261"/>
        <v>6125491394.1888065</v>
      </c>
      <c r="DH162">
        <f t="shared" si="261"/>
        <v>2077867371.6968403</v>
      </c>
      <c r="DI162">
        <f t="shared" si="261"/>
        <v>21205918341.663418</v>
      </c>
      <c r="DJ162">
        <f t="shared" si="261"/>
        <v>1150727260.0858009</v>
      </c>
      <c r="DK162">
        <f t="shared" si="261"/>
        <v>1748200495.59605</v>
      </c>
      <c r="DL162">
        <f t="shared" si="261"/>
        <v>6915382721.85923</v>
      </c>
      <c r="DM162">
        <f t="shared" si="261"/>
        <v>34042762259.595432</v>
      </c>
      <c r="DN162">
        <f t="shared" si="261"/>
        <v>4488370292.365798</v>
      </c>
      <c r="DO162">
        <f t="shared" si="261"/>
        <v>9065606175.1300659</v>
      </c>
      <c r="DP162">
        <f t="shared" si="261"/>
        <v>875860511.77326703</v>
      </c>
      <c r="DQ162">
        <f t="shared" si="261"/>
        <v>2936202129.1091008</v>
      </c>
      <c r="DR162">
        <f t="shared" si="261"/>
        <v>3539053047.6548467</v>
      </c>
      <c r="DS162">
        <f t="shared" si="261"/>
        <v>2383985739.6266613</v>
      </c>
      <c r="DT162">
        <f t="shared" si="261"/>
        <v>11477034430.562904</v>
      </c>
      <c r="DV162">
        <f t="shared" si="261"/>
        <v>38101261065.978394</v>
      </c>
      <c r="DW162">
        <f t="shared" si="261"/>
        <v>16405972774.861961</v>
      </c>
      <c r="DX162">
        <f t="shared" si="261"/>
        <v>6082520070.6746817</v>
      </c>
      <c r="DY162">
        <f t="shared" si="261"/>
        <v>2037995691.6325734</v>
      </c>
      <c r="DZ162">
        <f t="shared" si="261"/>
        <v>20668751501.344791</v>
      </c>
      <c r="EA162">
        <f t="shared" si="261"/>
        <v>1070746806.4774398</v>
      </c>
      <c r="EB162">
        <f t="shared" si="261"/>
        <v>1714613892.3183119</v>
      </c>
      <c r="EC162">
        <f t="shared" ref="EC162:GN162" si="262">EC91+EC23</f>
        <v>6523257201.2100534</v>
      </c>
      <c r="ED162">
        <f t="shared" si="262"/>
        <v>32169166940.42717</v>
      </c>
      <c r="EE162">
        <f t="shared" si="262"/>
        <v>4201282985.4588795</v>
      </c>
      <c r="EF162">
        <f t="shared" si="262"/>
        <v>8508012306.2125034</v>
      </c>
      <c r="EG162">
        <f t="shared" si="262"/>
        <v>832316227.39869165</v>
      </c>
      <c r="EH162">
        <f t="shared" si="262"/>
        <v>2753248029.4002647</v>
      </c>
      <c r="EI162">
        <f t="shared" si="262"/>
        <v>3460399290.4878311</v>
      </c>
      <c r="EJ162">
        <f t="shared" si="262"/>
        <v>2238967971.8180799</v>
      </c>
      <c r="EK162">
        <f t="shared" si="262"/>
        <v>10880086064.348186</v>
      </c>
      <c r="EM162">
        <f t="shared" si="262"/>
        <v>37979641218.252899</v>
      </c>
      <c r="EN162">
        <f t="shared" si="262"/>
        <v>16401100901.68149</v>
      </c>
      <c r="EO162">
        <f t="shared" si="262"/>
        <v>6071244222.5351295</v>
      </c>
      <c r="EP162">
        <f t="shared" si="262"/>
        <v>2010212630.1005387</v>
      </c>
      <c r="EQ162">
        <f t="shared" si="262"/>
        <v>20381746630.803833</v>
      </c>
      <c r="ER162">
        <f t="shared" si="262"/>
        <v>1026764052.4550605</v>
      </c>
      <c r="ES162">
        <f t="shared" si="262"/>
        <v>1707083956.1215963</v>
      </c>
      <c r="ET162">
        <f t="shared" si="262"/>
        <v>6363517246.0602856</v>
      </c>
      <c r="EU162">
        <f t="shared" si="262"/>
        <v>31073539859.546761</v>
      </c>
      <c r="EV162">
        <f t="shared" si="262"/>
        <v>4018108108.6302752</v>
      </c>
      <c r="EW162">
        <f t="shared" si="262"/>
        <v>8140181036.7138252</v>
      </c>
      <c r="EX162">
        <f t="shared" si="262"/>
        <v>817308885.69014657</v>
      </c>
      <c r="EY162">
        <f t="shared" si="262"/>
        <v>2665496581.0714693</v>
      </c>
      <c r="EZ162">
        <f t="shared" si="262"/>
        <v>3416516054.1776443</v>
      </c>
      <c r="FA162">
        <f t="shared" si="262"/>
        <v>2154986628.9517064</v>
      </c>
      <c r="FB162">
        <f t="shared" si="262"/>
        <v>10450615898.708986</v>
      </c>
      <c r="FD162">
        <f t="shared" si="262"/>
        <v>37946744564.47995</v>
      </c>
      <c r="FE162">
        <f t="shared" si="262"/>
        <v>16399199085.118366</v>
      </c>
      <c r="FF162">
        <f t="shared" si="262"/>
        <v>6067744546.8582487</v>
      </c>
      <c r="FG162">
        <f t="shared" si="262"/>
        <v>1992668046.4542937</v>
      </c>
      <c r="FH162">
        <f t="shared" si="262"/>
        <v>20209325656.609177</v>
      </c>
      <c r="FI162">
        <f t="shared" si="262"/>
        <v>993559122.79450738</v>
      </c>
      <c r="FJ162">
        <f t="shared" si="262"/>
        <v>1703723752.3168263</v>
      </c>
      <c r="FK162">
        <f t="shared" si="262"/>
        <v>6313430537.0613136</v>
      </c>
      <c r="FL162">
        <f t="shared" si="262"/>
        <v>30437369302.096931</v>
      </c>
      <c r="FM162">
        <f t="shared" si="262"/>
        <v>3970667854.7160311</v>
      </c>
      <c r="FN162">
        <f t="shared" si="262"/>
        <v>7954852518.4056234</v>
      </c>
      <c r="FO162">
        <f t="shared" si="262"/>
        <v>811338593.34375668</v>
      </c>
      <c r="FP162">
        <f t="shared" si="262"/>
        <v>2647104469.4656076</v>
      </c>
      <c r="FQ162">
        <f t="shared" si="262"/>
        <v>3392737026.1655388</v>
      </c>
      <c r="FR162">
        <f t="shared" si="262"/>
        <v>2095424919.8666921</v>
      </c>
      <c r="FS162">
        <f t="shared" si="262"/>
        <v>10194638335.782175</v>
      </c>
      <c r="FV162">
        <f t="shared" si="262"/>
        <v>24410.5</v>
      </c>
      <c r="FW162">
        <f t="shared" si="262"/>
        <v>40593601729.810188</v>
      </c>
      <c r="FX162">
        <f t="shared" si="262"/>
        <v>18384259557.548553</v>
      </c>
      <c r="FY162">
        <f t="shared" si="262"/>
        <v>6798995408.2633095</v>
      </c>
      <c r="FZ162">
        <f t="shared" si="262"/>
        <v>2609127265.9989614</v>
      </c>
      <c r="GA162">
        <f t="shared" si="262"/>
        <v>19378559639.645424</v>
      </c>
      <c r="GB162">
        <f t="shared" si="262"/>
        <v>630243381.08308029</v>
      </c>
      <c r="GC162">
        <f t="shared" si="262"/>
        <v>1928925757.7742598</v>
      </c>
      <c r="GD162">
        <f t="shared" si="262"/>
        <v>12493606993.653669</v>
      </c>
      <c r="GE162">
        <f t="shared" si="262"/>
        <v>39728163718.406525</v>
      </c>
      <c r="GF162">
        <f t="shared" si="262"/>
        <v>5031457638.4407701</v>
      </c>
      <c r="GG162">
        <f t="shared" si="262"/>
        <v>7232898386.8417206</v>
      </c>
      <c r="GH162">
        <f t="shared" si="262"/>
        <v>1161327565.9163873</v>
      </c>
      <c r="GI162">
        <f t="shared" si="262"/>
        <v>2505669322.206574</v>
      </c>
      <c r="GJ162">
        <f t="shared" si="262"/>
        <v>3383129353.1369982</v>
      </c>
      <c r="GK162">
        <f t="shared" si="262"/>
        <v>2751047504.2690668</v>
      </c>
      <c r="GL162">
        <f t="shared" si="262"/>
        <v>13581411323.660572</v>
      </c>
      <c r="GN162">
        <f t="shared" si="262"/>
        <v>39785514460.966103</v>
      </c>
      <c r="GO162">
        <f t="shared" ref="GO162:IZ162" si="263">GO91+GO23</f>
        <v>17881791389.461266</v>
      </c>
      <c r="GP162">
        <f t="shared" si="263"/>
        <v>6617972170.5334234</v>
      </c>
      <c r="GQ162">
        <f t="shared" si="263"/>
        <v>2548284435.62602</v>
      </c>
      <c r="GR162">
        <f t="shared" si="263"/>
        <v>18883719925.382122</v>
      </c>
      <c r="GS162">
        <f t="shared" si="263"/>
        <v>609551804.02786219</v>
      </c>
      <c r="GT162">
        <f t="shared" si="263"/>
        <v>1873614704.0783639</v>
      </c>
      <c r="GU162">
        <f t="shared" si="263"/>
        <v>12188297539.844992</v>
      </c>
      <c r="GV162">
        <f t="shared" si="263"/>
        <v>38147434249.816177</v>
      </c>
      <c r="GW162">
        <f t="shared" si="263"/>
        <v>4857690558.56106</v>
      </c>
      <c r="GX162">
        <f t="shared" si="263"/>
        <v>7022615403.5033731</v>
      </c>
      <c r="GY162">
        <f t="shared" si="263"/>
        <v>1129641677.3712206</v>
      </c>
      <c r="GZ162">
        <f t="shared" si="263"/>
        <v>2426322007.9068961</v>
      </c>
      <c r="HA162">
        <f t="shared" si="263"/>
        <v>3247105046.6720915</v>
      </c>
      <c r="HB162">
        <f t="shared" si="263"/>
        <v>2644503692.8328762</v>
      </c>
      <c r="HC162">
        <f t="shared" si="263"/>
        <v>13131462375.559629</v>
      </c>
      <c r="HE162">
        <f t="shared" si="263"/>
        <v>39433102409.699341</v>
      </c>
      <c r="HF162">
        <f t="shared" si="263"/>
        <v>17406282685.869476</v>
      </c>
      <c r="HG162">
        <f t="shared" si="263"/>
        <v>6498894922.3998127</v>
      </c>
      <c r="HH162">
        <f t="shared" si="263"/>
        <v>2530652498.9896464</v>
      </c>
      <c r="HI162">
        <f t="shared" si="263"/>
        <v>18439340349.835091</v>
      </c>
      <c r="HJ162">
        <f t="shared" si="263"/>
        <v>588679751.57597327</v>
      </c>
      <c r="HK162">
        <f t="shared" si="263"/>
        <v>1818303650.3824673</v>
      </c>
      <c r="HL162">
        <f t="shared" si="263"/>
        <v>11882918606.15704</v>
      </c>
      <c r="HM162">
        <f t="shared" si="263"/>
        <v>36566704781.225861</v>
      </c>
      <c r="HN162">
        <f t="shared" si="263"/>
        <v>4683923478.6813545</v>
      </c>
      <c r="HO162">
        <f t="shared" si="263"/>
        <v>6948899179.2138519</v>
      </c>
      <c r="HP162">
        <f t="shared" si="263"/>
        <v>1097936156.6819348</v>
      </c>
      <c r="HQ162">
        <f t="shared" si="263"/>
        <v>2346974693.6072206</v>
      </c>
      <c r="HR162">
        <f t="shared" si="263"/>
        <v>3111545861.153883</v>
      </c>
      <c r="HS162">
        <f t="shared" si="263"/>
        <v>2537959881.3966866</v>
      </c>
      <c r="HT162">
        <f t="shared" si="263"/>
        <v>12681513427.458696</v>
      </c>
      <c r="HV162">
        <f t="shared" si="263"/>
        <v>39250916216.948334</v>
      </c>
      <c r="HW162">
        <f t="shared" si="263"/>
        <v>17313421757.313644</v>
      </c>
      <c r="HX162">
        <f t="shared" si="263"/>
        <v>6500254078.6775322</v>
      </c>
      <c r="HY162">
        <f t="shared" si="263"/>
        <v>2522378608.4272909</v>
      </c>
      <c r="HZ162">
        <f t="shared" si="263"/>
        <v>18349148090.622478</v>
      </c>
      <c r="IA162">
        <f t="shared" si="263"/>
        <v>580494875.57268715</v>
      </c>
      <c r="IB162">
        <f t="shared" si="263"/>
        <v>1798432763.0898225</v>
      </c>
      <c r="IC162">
        <f t="shared" si="263"/>
        <v>11826160288.112408</v>
      </c>
      <c r="ID162">
        <f t="shared" si="263"/>
        <v>35955401095.833664</v>
      </c>
      <c r="IE162">
        <f t="shared" si="263"/>
        <v>4614068873.6868248</v>
      </c>
      <c r="IF162">
        <f t="shared" si="263"/>
        <v>6927350551.0490456</v>
      </c>
      <c r="IG162">
        <f t="shared" si="263"/>
        <v>1074077102.3118341</v>
      </c>
      <c r="IH162">
        <f t="shared" si="263"/>
        <v>2288366045.1472158</v>
      </c>
      <c r="II162">
        <f t="shared" si="263"/>
        <v>3084306405.6033049</v>
      </c>
      <c r="IJ162">
        <f t="shared" si="263"/>
        <v>2466864649.9798756</v>
      </c>
      <c r="IK162">
        <f t="shared" si="263"/>
        <v>12427399178.12249</v>
      </c>
      <c r="IM162">
        <f t="shared" si="263"/>
        <v>39168120124.954773</v>
      </c>
      <c r="IN162">
        <f t="shared" si="263"/>
        <v>17268738641.365608</v>
      </c>
      <c r="IO162">
        <f t="shared" si="263"/>
        <v>6502165861.880291</v>
      </c>
      <c r="IP162">
        <f t="shared" si="263"/>
        <v>2519577001.1335988</v>
      </c>
      <c r="IQ162">
        <f t="shared" si="263"/>
        <v>18306678145.338791</v>
      </c>
      <c r="IR162">
        <f t="shared" si="263"/>
        <v>578595867.62189233</v>
      </c>
      <c r="IS162">
        <f t="shared" si="263"/>
        <v>1798162765.0637257</v>
      </c>
      <c r="IT162">
        <f t="shared" si="263"/>
        <v>11818606081.512501</v>
      </c>
      <c r="IU162">
        <f t="shared" si="263"/>
        <v>35791006246.935562</v>
      </c>
      <c r="IV162">
        <f t="shared" si="263"/>
        <v>4584900212.7478046</v>
      </c>
      <c r="IW162">
        <f t="shared" si="263"/>
        <v>6922300219.2611465</v>
      </c>
      <c r="IX162">
        <f t="shared" si="263"/>
        <v>1070492891.7715307</v>
      </c>
      <c r="IY162">
        <f t="shared" si="263"/>
        <v>2276666329.9745932</v>
      </c>
      <c r="IZ162">
        <f t="shared" si="263"/>
        <v>3064043461.7671361</v>
      </c>
      <c r="JA162">
        <f t="shared" ref="JA162" si="264">JA91+JA23</f>
        <v>2443593490.1358948</v>
      </c>
      <c r="JB162">
        <f t="shared" si="164"/>
        <v>12372046923.062143</v>
      </c>
    </row>
    <row r="163" spans="4:262" x14ac:dyDescent="0.25">
      <c r="D163">
        <v>2041</v>
      </c>
      <c r="E163">
        <f t="shared" ref="E163:BP163" si="265">E92+E24</f>
        <v>32304054134.724541</v>
      </c>
      <c r="F163">
        <f t="shared" si="265"/>
        <v>16266445004.19245</v>
      </c>
      <c r="G163">
        <f t="shared" si="265"/>
        <v>5586855731.0018711</v>
      </c>
      <c r="H163">
        <f t="shared" si="265"/>
        <v>2302206408.1931434</v>
      </c>
      <c r="I163">
        <f t="shared" si="265"/>
        <v>23338264871.745255</v>
      </c>
      <c r="J163">
        <f t="shared" si="265"/>
        <v>1111315386.8640952</v>
      </c>
      <c r="K163">
        <f t="shared" si="265"/>
        <v>1470969847.6024878</v>
      </c>
      <c r="L163">
        <f t="shared" si="265"/>
        <v>5462326732.069582</v>
      </c>
      <c r="M163">
        <f t="shared" si="265"/>
        <v>36916193718.863541</v>
      </c>
      <c r="N163">
        <f t="shared" si="265"/>
        <v>4569949121.2889605</v>
      </c>
      <c r="O163">
        <f t="shared" si="265"/>
        <v>5585084369.1805048</v>
      </c>
      <c r="P163">
        <f t="shared" si="265"/>
        <v>785973031.74857616</v>
      </c>
      <c r="Q163">
        <f t="shared" si="265"/>
        <v>3001753107.7011843</v>
      </c>
      <c r="R163">
        <f t="shared" si="265"/>
        <v>2491161918.3407526</v>
      </c>
      <c r="S163">
        <f t="shared" si="265"/>
        <v>1968757549.6684046</v>
      </c>
      <c r="T163">
        <f t="shared" si="265"/>
        <v>10980214737.766516</v>
      </c>
      <c r="V163">
        <f t="shared" si="265"/>
        <v>31701792918.586983</v>
      </c>
      <c r="W163">
        <f t="shared" si="265"/>
        <v>15428390125.84161</v>
      </c>
      <c r="X163">
        <f t="shared" si="265"/>
        <v>5458708465.7445879</v>
      </c>
      <c r="Y163">
        <f t="shared" si="265"/>
        <v>2194161745.4727874</v>
      </c>
      <c r="Z163">
        <f t="shared" si="265"/>
        <v>22613882806.005852</v>
      </c>
      <c r="AA163">
        <f t="shared" si="265"/>
        <v>1047765706.3769363</v>
      </c>
      <c r="AB163">
        <f t="shared" si="265"/>
        <v>1412644428.2399361</v>
      </c>
      <c r="AC163">
        <f t="shared" si="265"/>
        <v>5237950514.5918875</v>
      </c>
      <c r="AD163">
        <f t="shared" si="265"/>
        <v>35139948386.056931</v>
      </c>
      <c r="AE163">
        <f t="shared" si="265"/>
        <v>4346856765.6515217</v>
      </c>
      <c r="AF163">
        <f t="shared" si="265"/>
        <v>5309332782.2433596</v>
      </c>
      <c r="AG163">
        <f t="shared" si="265"/>
        <v>752618366.47638547</v>
      </c>
      <c r="AH163">
        <f t="shared" si="265"/>
        <v>2830110660.2918162</v>
      </c>
      <c r="AI163">
        <f t="shared" si="265"/>
        <v>2404844395.1447444</v>
      </c>
      <c r="AJ163">
        <f t="shared" si="265"/>
        <v>1860349523.3200829</v>
      </c>
      <c r="AK163">
        <f t="shared" si="265"/>
        <v>10501889304.690825</v>
      </c>
      <c r="AM163">
        <f t="shared" si="265"/>
        <v>31320527317.903694</v>
      </c>
      <c r="AN163">
        <f t="shared" si="265"/>
        <v>14660303840.667393</v>
      </c>
      <c r="AO163">
        <f t="shared" si="265"/>
        <v>5332223093.9846869</v>
      </c>
      <c r="AP163">
        <f t="shared" si="265"/>
        <v>2107211215.3172932</v>
      </c>
      <c r="AQ163">
        <f t="shared" si="265"/>
        <v>21996924961.404305</v>
      </c>
      <c r="AR163">
        <f t="shared" si="265"/>
        <v>984216025.88977754</v>
      </c>
      <c r="AS163">
        <f t="shared" si="265"/>
        <v>1379292206.7997298</v>
      </c>
      <c r="AT163">
        <f t="shared" si="265"/>
        <v>5037818665.4078074</v>
      </c>
      <c r="AU163">
        <f t="shared" si="265"/>
        <v>33363703053.250305</v>
      </c>
      <c r="AV163">
        <f t="shared" si="265"/>
        <v>4123764410.0140753</v>
      </c>
      <c r="AW163">
        <f t="shared" si="265"/>
        <v>5033581195.3062096</v>
      </c>
      <c r="AX163">
        <f t="shared" si="265"/>
        <v>721484631.866189</v>
      </c>
      <c r="AY163">
        <f t="shared" si="265"/>
        <v>2658468212.8824511</v>
      </c>
      <c r="AZ163">
        <f t="shared" si="265"/>
        <v>2318526871.9487295</v>
      </c>
      <c r="BA163">
        <f t="shared" si="265"/>
        <v>1751941496.9717612</v>
      </c>
      <c r="BB163">
        <f t="shared" si="265"/>
        <v>10023563871.615129</v>
      </c>
      <c r="BD163">
        <f t="shared" si="265"/>
        <v>31040132465.046329</v>
      </c>
      <c r="BE163">
        <f t="shared" si="265"/>
        <v>14294512334.648201</v>
      </c>
      <c r="BF163">
        <f t="shared" si="265"/>
        <v>5248094230.1746416</v>
      </c>
      <c r="BG163">
        <f t="shared" si="265"/>
        <v>2071504092.8406067</v>
      </c>
      <c r="BH163">
        <f t="shared" si="265"/>
        <v>21614591333.45163</v>
      </c>
      <c r="BI163">
        <f t="shared" si="265"/>
        <v>920672547.14339459</v>
      </c>
      <c r="BJ163">
        <f t="shared" si="265"/>
        <v>1371179739.9666538</v>
      </c>
      <c r="BK163">
        <f t="shared" si="265"/>
        <v>4906419350.5032778</v>
      </c>
      <c r="BL163">
        <f t="shared" si="265"/>
        <v>31747180083.004898</v>
      </c>
      <c r="BM163">
        <f t="shared" si="265"/>
        <v>3919843895.6078105</v>
      </c>
      <c r="BN163">
        <f t="shared" si="265"/>
        <v>4793590284.8766594</v>
      </c>
      <c r="BO163">
        <f t="shared" si="265"/>
        <v>704376230.53935909</v>
      </c>
      <c r="BP163">
        <f t="shared" si="265"/>
        <v>2515383057.7272797</v>
      </c>
      <c r="BQ163">
        <f t="shared" ref="BQ163:EB163" si="266">BQ92+BQ24</f>
        <v>2232209348.7527127</v>
      </c>
      <c r="BR163">
        <f t="shared" si="266"/>
        <v>1643533470.6234398</v>
      </c>
      <c r="BS163">
        <f t="shared" si="266"/>
        <v>9571773135.9385071</v>
      </c>
      <c r="BU163">
        <f t="shared" si="266"/>
        <v>30827055020.676373</v>
      </c>
      <c r="BV163">
        <f t="shared" si="266"/>
        <v>14105561900.451406</v>
      </c>
      <c r="BW163">
        <f t="shared" si="266"/>
        <v>5235542137.5374184</v>
      </c>
      <c r="BX163">
        <f t="shared" si="266"/>
        <v>2052370339.9931607</v>
      </c>
      <c r="BY163">
        <f t="shared" si="266"/>
        <v>21403907855.989334</v>
      </c>
      <c r="BZ163">
        <f t="shared" si="266"/>
        <v>888124589.87459481</v>
      </c>
      <c r="CA163">
        <f t="shared" si="266"/>
        <v>1363876557.7468023</v>
      </c>
      <c r="CB163">
        <f t="shared" si="266"/>
        <v>4833560892.9850082</v>
      </c>
      <c r="CC163">
        <f t="shared" si="266"/>
        <v>31069885684.905891</v>
      </c>
      <c r="CD163">
        <f t="shared" si="266"/>
        <v>3814143245.3745756</v>
      </c>
      <c r="CE163">
        <f t="shared" si="266"/>
        <v>4650800527.6971693</v>
      </c>
      <c r="CF163">
        <f t="shared" si="266"/>
        <v>692872519.46175838</v>
      </c>
      <c r="CG163">
        <f t="shared" si="266"/>
        <v>2427573982.3273463</v>
      </c>
      <c r="CH163">
        <f t="shared" si="266"/>
        <v>2162857544.8926029</v>
      </c>
      <c r="CI163">
        <f t="shared" si="266"/>
        <v>1579950196.1728263</v>
      </c>
      <c r="CJ163">
        <f t="shared" si="266"/>
        <v>9298690682.2684402</v>
      </c>
      <c r="CM163">
        <f t="shared" si="266"/>
        <v>24422.5</v>
      </c>
      <c r="CN163">
        <f t="shared" si="266"/>
        <v>42511419078.849495</v>
      </c>
      <c r="CO163">
        <f t="shared" si="266"/>
        <v>17842510134.272366</v>
      </c>
      <c r="CP163">
        <f t="shared" si="266"/>
        <v>6272423228.1465359</v>
      </c>
      <c r="CQ163">
        <f t="shared" si="266"/>
        <v>2263962611.1700401</v>
      </c>
      <c r="CR163">
        <f t="shared" si="266"/>
        <v>23021049496.859638</v>
      </c>
      <c r="CS163">
        <f t="shared" si="266"/>
        <v>1353994419.8476305</v>
      </c>
      <c r="CT163">
        <f t="shared" si="266"/>
        <v>1929269176.0506289</v>
      </c>
      <c r="CU163">
        <f t="shared" si="266"/>
        <v>7931390918.5842819</v>
      </c>
      <c r="CV163">
        <f t="shared" si="266"/>
        <v>38397633192.776283</v>
      </c>
      <c r="CW163">
        <f t="shared" si="266"/>
        <v>5235290803.4346294</v>
      </c>
      <c r="CX163">
        <f t="shared" si="266"/>
        <v>10202832156.627911</v>
      </c>
      <c r="CY163">
        <f t="shared" si="266"/>
        <v>983438995.8031261</v>
      </c>
      <c r="CZ163">
        <f t="shared" si="266"/>
        <v>3320320982.2929344</v>
      </c>
      <c r="DA163">
        <f t="shared" si="266"/>
        <v>3761938213.8494821</v>
      </c>
      <c r="DB163">
        <f t="shared" si="266"/>
        <v>2700667392.1626</v>
      </c>
      <c r="DC163">
        <f t="shared" si="266"/>
        <v>12542608251.423223</v>
      </c>
      <c r="DE163">
        <f t="shared" si="266"/>
        <v>40738289318.267929</v>
      </c>
      <c r="DF163">
        <f t="shared" si="266"/>
        <v>16820413291.812149</v>
      </c>
      <c r="DG163">
        <f t="shared" si="266"/>
        <v>6108797730.0197477</v>
      </c>
      <c r="DH163">
        <f t="shared" si="266"/>
        <v>2117893847.7624085</v>
      </c>
      <c r="DI163">
        <f t="shared" si="266"/>
        <v>21923117939.097492</v>
      </c>
      <c r="DJ163">
        <f t="shared" si="266"/>
        <v>1254477900.9129214</v>
      </c>
      <c r="DK163">
        <f t="shared" si="266"/>
        <v>1841272196.8106821</v>
      </c>
      <c r="DL163">
        <f t="shared" si="266"/>
        <v>7439147244.5654078</v>
      </c>
      <c r="DM163">
        <f t="shared" si="266"/>
        <v>36117519609.408287</v>
      </c>
      <c r="DN163">
        <f t="shared" si="266"/>
        <v>4877039405.3420563</v>
      </c>
      <c r="DO163">
        <f t="shared" si="266"/>
        <v>9523603826.8119583</v>
      </c>
      <c r="DP163">
        <f t="shared" si="266"/>
        <v>928420139.08700407</v>
      </c>
      <c r="DQ163">
        <f t="shared" si="266"/>
        <v>3086916570.2655573</v>
      </c>
      <c r="DR163">
        <f t="shared" si="266"/>
        <v>3630501588.5213594</v>
      </c>
      <c r="DS163">
        <f t="shared" si="266"/>
        <v>2508885603.0629492</v>
      </c>
      <c r="DT163">
        <f t="shared" si="266"/>
        <v>11817488331.144924</v>
      </c>
      <c r="DV163">
        <f t="shared" si="266"/>
        <v>39333337849.581474</v>
      </c>
      <c r="DW163">
        <f t="shared" si="266"/>
        <v>16309184534.634058</v>
      </c>
      <c r="DX163">
        <f t="shared" si="266"/>
        <v>6049132742.3365641</v>
      </c>
      <c r="DY163">
        <f t="shared" si="266"/>
        <v>2073623756.8714137</v>
      </c>
      <c r="DZ163">
        <f t="shared" si="266"/>
        <v>21141976525.660332</v>
      </c>
      <c r="EA163">
        <f t="shared" si="266"/>
        <v>1155144823.5569754</v>
      </c>
      <c r="EB163">
        <f t="shared" si="266"/>
        <v>1781987590.7440612</v>
      </c>
      <c r="EC163">
        <f t="shared" ref="EC163:GN163" si="267">EC92+EC24</f>
        <v>6946903570.5465374</v>
      </c>
      <c r="ED163">
        <f t="shared" si="267"/>
        <v>33837406026.04026</v>
      </c>
      <c r="EE163">
        <f t="shared" si="267"/>
        <v>4518788007.2494812</v>
      </c>
      <c r="EF163">
        <f t="shared" si="267"/>
        <v>8845504710.6564903</v>
      </c>
      <c r="EG163">
        <f t="shared" si="267"/>
        <v>873509117.16841149</v>
      </c>
      <c r="EH163">
        <f t="shared" si="267"/>
        <v>2854922709.9208441</v>
      </c>
      <c r="EI163">
        <f t="shared" si="267"/>
        <v>3536276897.22545</v>
      </c>
      <c r="EJ163">
        <f t="shared" si="267"/>
        <v>2325618384.047555</v>
      </c>
      <c r="EK163">
        <f t="shared" si="267"/>
        <v>11139596085.524132</v>
      </c>
      <c r="EM163">
        <f t="shared" si="267"/>
        <v>39109276492.776611</v>
      </c>
      <c r="EN163">
        <f t="shared" si="267"/>
        <v>16259456955.3155</v>
      </c>
      <c r="EO163">
        <f t="shared" si="267"/>
        <v>6021163230.0279541</v>
      </c>
      <c r="EP163">
        <f t="shared" si="267"/>
        <v>2041439496.8784049</v>
      </c>
      <c r="EQ163">
        <f t="shared" si="267"/>
        <v>20802273601.584694</v>
      </c>
      <c r="ER163">
        <f t="shared" si="267"/>
        <v>1092907882.1790972</v>
      </c>
      <c r="ES163">
        <f t="shared" si="267"/>
        <v>1769853355.1689675</v>
      </c>
      <c r="ET163">
        <f t="shared" si="267"/>
        <v>6710222248.313899</v>
      </c>
      <c r="EU163">
        <f t="shared" si="267"/>
        <v>32534092401.482994</v>
      </c>
      <c r="EV163">
        <f t="shared" si="267"/>
        <v>4275729685.6043715</v>
      </c>
      <c r="EW163">
        <f t="shared" si="267"/>
        <v>8462659077.6854973</v>
      </c>
      <c r="EX163">
        <f t="shared" si="267"/>
        <v>854000341.33229458</v>
      </c>
      <c r="EY163">
        <f t="shared" si="267"/>
        <v>2761982321.7489967</v>
      </c>
      <c r="EZ163">
        <f t="shared" si="267"/>
        <v>3488035856.0941844</v>
      </c>
      <c r="FA163">
        <f t="shared" si="267"/>
        <v>2239011588.2162952</v>
      </c>
      <c r="FB163">
        <f t="shared" si="267"/>
        <v>10692461948.599798</v>
      </c>
      <c r="FD163">
        <f t="shared" si="267"/>
        <v>38973829726.311447</v>
      </c>
      <c r="FE163">
        <f t="shared" si="267"/>
        <v>16212694709.569984</v>
      </c>
      <c r="FF163">
        <f t="shared" si="267"/>
        <v>6000969890.1820135</v>
      </c>
      <c r="FG163">
        <f t="shared" si="267"/>
        <v>2019490707.9103284</v>
      </c>
      <c r="FH163">
        <f t="shared" si="267"/>
        <v>20577125619.629604</v>
      </c>
      <c r="FI163">
        <f t="shared" si="267"/>
        <v>1058632785.5297245</v>
      </c>
      <c r="FJ163">
        <f t="shared" si="267"/>
        <v>1761884843.010941</v>
      </c>
      <c r="FK163">
        <f t="shared" si="267"/>
        <v>6647147944.7291708</v>
      </c>
      <c r="FL163">
        <f t="shared" si="267"/>
        <v>31863094052.263851</v>
      </c>
      <c r="FM163">
        <f t="shared" si="267"/>
        <v>4221804492.598485</v>
      </c>
      <c r="FN163">
        <f t="shared" si="267"/>
        <v>8268424770.3792458</v>
      </c>
      <c r="FO163">
        <f t="shared" si="267"/>
        <v>846398315.11604404</v>
      </c>
      <c r="FP163">
        <f t="shared" si="267"/>
        <v>2738388884.9793119</v>
      </c>
      <c r="FQ163">
        <f t="shared" si="267"/>
        <v>3459890982.7049694</v>
      </c>
      <c r="FR163">
        <f t="shared" si="267"/>
        <v>2176820850.6005411</v>
      </c>
      <c r="FS163">
        <f t="shared" si="267"/>
        <v>10418796735.978876</v>
      </c>
      <c r="FV163">
        <f t="shared" si="267"/>
        <v>24422.5</v>
      </c>
      <c r="FW163">
        <f t="shared" si="267"/>
        <v>40598050688.127701</v>
      </c>
      <c r="FX163">
        <f t="shared" si="267"/>
        <v>18390182047.303455</v>
      </c>
      <c r="FY163">
        <f t="shared" si="267"/>
        <v>6798995408.2633095</v>
      </c>
      <c r="FZ163">
        <f t="shared" si="267"/>
        <v>2597865593.7048101</v>
      </c>
      <c r="GA163">
        <f t="shared" si="267"/>
        <v>19711427119.17849</v>
      </c>
      <c r="GB163">
        <f t="shared" si="267"/>
        <v>721865125.78284776</v>
      </c>
      <c r="GC163">
        <f t="shared" si="267"/>
        <v>2052685463.0345001</v>
      </c>
      <c r="GD163">
        <f t="shared" si="267"/>
        <v>12893878378.393961</v>
      </c>
      <c r="GE163">
        <f t="shared" si="267"/>
        <v>41302902843.724922</v>
      </c>
      <c r="GF163">
        <f t="shared" si="267"/>
        <v>5281847255.6296568</v>
      </c>
      <c r="GG163">
        <f t="shared" si="267"/>
        <v>7256074319.6484938</v>
      </c>
      <c r="GH163">
        <f t="shared" si="267"/>
        <v>1301009627.9896524</v>
      </c>
      <c r="GI163">
        <f t="shared" si="267"/>
        <v>2608922684.678793</v>
      </c>
      <c r="GJ163">
        <f t="shared" si="267"/>
        <v>3529736998.7086911</v>
      </c>
      <c r="GK163">
        <f t="shared" si="267"/>
        <v>2857305743.0827942</v>
      </c>
      <c r="GL163">
        <f t="shared" si="267"/>
        <v>14388446028.97967</v>
      </c>
      <c r="GN163">
        <f t="shared" si="267"/>
        <v>39706320660.159477</v>
      </c>
      <c r="GO163">
        <f t="shared" ref="GO163:IZ163" si="268">GO92+GO24</f>
        <v>17837356920.021183</v>
      </c>
      <c r="GP163">
        <f t="shared" si="268"/>
        <v>6604633102.2215471</v>
      </c>
      <c r="GQ163">
        <f t="shared" si="268"/>
        <v>2530980992.2906756</v>
      </c>
      <c r="GR163">
        <f t="shared" si="268"/>
        <v>19127738417.056828</v>
      </c>
      <c r="GS163">
        <f t="shared" si="268"/>
        <v>693127791.01169169</v>
      </c>
      <c r="GT163">
        <f t="shared" si="268"/>
        <v>1983379088.7857285</v>
      </c>
      <c r="GU163">
        <f t="shared" si="268"/>
        <v>12521155566.727278</v>
      </c>
      <c r="GV163">
        <f t="shared" si="268"/>
        <v>39460342858.130127</v>
      </c>
      <c r="GW163">
        <f t="shared" si="268"/>
        <v>5076051398.3113441</v>
      </c>
      <c r="GX163">
        <f t="shared" si="268"/>
        <v>7024983823.1102762</v>
      </c>
      <c r="GY163">
        <f t="shared" si="268"/>
        <v>1258488640.6977777</v>
      </c>
      <c r="GZ163">
        <f t="shared" si="268"/>
        <v>2514706005.3161669</v>
      </c>
      <c r="HA163">
        <f t="shared" si="268"/>
        <v>3370083131.027441</v>
      </c>
      <c r="HB163">
        <f t="shared" si="268"/>
        <v>2733378374.0760565</v>
      </c>
      <c r="HC163">
        <f t="shared" si="268"/>
        <v>13841213988.315166</v>
      </c>
      <c r="HE163">
        <f t="shared" si="268"/>
        <v>39278476971.382065</v>
      </c>
      <c r="HF163">
        <f t="shared" si="268"/>
        <v>17330516198.404694</v>
      </c>
      <c r="HG163">
        <f t="shared" si="268"/>
        <v>6472216785.7760601</v>
      </c>
      <c r="HH163">
        <f t="shared" si="268"/>
        <v>2508021163.9087386</v>
      </c>
      <c r="HI163">
        <f t="shared" si="268"/>
        <v>18619485748.550587</v>
      </c>
      <c r="HJ163">
        <f t="shared" si="268"/>
        <v>664208764.05789745</v>
      </c>
      <c r="HK163">
        <f t="shared" si="268"/>
        <v>1914072714.5369551</v>
      </c>
      <c r="HL163">
        <f t="shared" si="268"/>
        <v>12148362963.565826</v>
      </c>
      <c r="HM163">
        <f t="shared" si="268"/>
        <v>37617782872.535355</v>
      </c>
      <c r="HN163">
        <f t="shared" si="268"/>
        <v>4870255540.9930382</v>
      </c>
      <c r="HO163">
        <f t="shared" si="268"/>
        <v>6936631419.1634359</v>
      </c>
      <c r="HP163">
        <f t="shared" si="268"/>
        <v>1215947969.6234851</v>
      </c>
      <c r="HQ163">
        <f t="shared" si="268"/>
        <v>2420489325.9535427</v>
      </c>
      <c r="HR163">
        <f t="shared" si="268"/>
        <v>3210379096.6453891</v>
      </c>
      <c r="HS163">
        <f t="shared" si="268"/>
        <v>2609451005.0693192</v>
      </c>
      <c r="HT163">
        <f t="shared" si="268"/>
        <v>13293981947.650675</v>
      </c>
      <c r="HV163">
        <f t="shared" si="268"/>
        <v>39020752029.750748</v>
      </c>
      <c r="HW163">
        <f t="shared" si="268"/>
        <v>17231426146.876625</v>
      </c>
      <c r="HX163">
        <f t="shared" si="268"/>
        <v>6460236873.7419033</v>
      </c>
      <c r="HY163">
        <f t="shared" si="268"/>
        <v>2494412335.9427762</v>
      </c>
      <c r="HZ163">
        <f t="shared" si="268"/>
        <v>18496283547.532677</v>
      </c>
      <c r="IA163">
        <f t="shared" si="268"/>
        <v>643748982.70853531</v>
      </c>
      <c r="IB163">
        <f t="shared" si="268"/>
        <v>1882280282.2126739</v>
      </c>
      <c r="IC163">
        <f t="shared" si="268"/>
        <v>12066226953.290754</v>
      </c>
      <c r="ID163">
        <f t="shared" si="268"/>
        <v>36929000320.632469</v>
      </c>
      <c r="IE163">
        <f t="shared" si="268"/>
        <v>4784152890.7289028</v>
      </c>
      <c r="IF163">
        <f t="shared" si="268"/>
        <v>6900416077.1782265</v>
      </c>
      <c r="IG163">
        <f t="shared" si="268"/>
        <v>1178659612.2715478</v>
      </c>
      <c r="IH163">
        <f t="shared" si="268"/>
        <v>2355119042.0835743</v>
      </c>
      <c r="II163">
        <f t="shared" si="268"/>
        <v>3176400088.3108702</v>
      </c>
      <c r="IJ163">
        <f t="shared" si="268"/>
        <v>2533494351.1268606</v>
      </c>
      <c r="IK163">
        <f t="shared" si="268"/>
        <v>12974009742.037514</v>
      </c>
      <c r="IM163">
        <f t="shared" si="268"/>
        <v>38862326472.398781</v>
      </c>
      <c r="IN163">
        <f t="shared" si="268"/>
        <v>17183611036.674541</v>
      </c>
      <c r="IO163">
        <f t="shared" si="268"/>
        <v>6448809588.6327848</v>
      </c>
      <c r="IP163">
        <f t="shared" si="268"/>
        <v>2486267121.3050957</v>
      </c>
      <c r="IQ163">
        <f t="shared" si="268"/>
        <v>18420767215.482613</v>
      </c>
      <c r="IR163">
        <f t="shared" si="268"/>
        <v>640929926.55006671</v>
      </c>
      <c r="IS163">
        <f t="shared" si="268"/>
        <v>1878774796.5374312</v>
      </c>
      <c r="IT163">
        <f t="shared" si="268"/>
        <v>12033861636.04377</v>
      </c>
      <c r="IU163">
        <f t="shared" si="268"/>
        <v>36707661299.647949</v>
      </c>
      <c r="IV163">
        <f t="shared" si="268"/>
        <v>4748199501.387311</v>
      </c>
      <c r="IW163">
        <f t="shared" si="268"/>
        <v>6880670811.9925346</v>
      </c>
      <c r="IX163">
        <f t="shared" si="268"/>
        <v>1173560515.1094689</v>
      </c>
      <c r="IY163">
        <f t="shared" si="268"/>
        <v>2339809933.4274993</v>
      </c>
      <c r="IZ163">
        <f t="shared" si="268"/>
        <v>3150864417.9610004</v>
      </c>
      <c r="JA163">
        <f t="shared" ref="JA163" si="269">JA92+JA24</f>
        <v>2506606278.3416491</v>
      </c>
      <c r="JB163">
        <f t="shared" si="164"/>
        <v>12898670737.159245</v>
      </c>
    </row>
    <row r="164" spans="4:262" x14ac:dyDescent="0.25">
      <c r="D164">
        <v>2042</v>
      </c>
      <c r="E164">
        <f t="shared" ref="E164:BP164" si="270">E93+E25</f>
        <v>32241077726.792343</v>
      </c>
      <c r="F164">
        <f t="shared" si="270"/>
        <v>16520664042.61364</v>
      </c>
      <c r="G164">
        <f t="shared" si="270"/>
        <v>5724887073.0851564</v>
      </c>
      <c r="H164">
        <f t="shared" si="270"/>
        <v>2327399396.0656857</v>
      </c>
      <c r="I164">
        <f t="shared" si="270"/>
        <v>23644767223.96611</v>
      </c>
      <c r="J164">
        <f t="shared" si="270"/>
        <v>1233797902.9213476</v>
      </c>
      <c r="K164">
        <f t="shared" si="270"/>
        <v>1639980385.3693359</v>
      </c>
      <c r="L164">
        <f t="shared" si="270"/>
        <v>5744979609.0020237</v>
      </c>
      <c r="M164">
        <f t="shared" si="270"/>
        <v>39872534616.811066</v>
      </c>
      <c r="N164">
        <f t="shared" si="270"/>
        <v>4936141327.8744831</v>
      </c>
      <c r="O164">
        <f t="shared" si="270"/>
        <v>5947879949.3712635</v>
      </c>
      <c r="P164">
        <f t="shared" si="270"/>
        <v>812093414.35663629</v>
      </c>
      <c r="Q164">
        <f t="shared" si="270"/>
        <v>3234499292.816957</v>
      </c>
      <c r="R164">
        <f t="shared" si="270"/>
        <v>2746217232.1081424</v>
      </c>
      <c r="S164">
        <f t="shared" si="270"/>
        <v>2153597298.6742105</v>
      </c>
      <c r="T164">
        <f t="shared" si="270"/>
        <v>11757271078.876154</v>
      </c>
      <c r="V164">
        <f t="shared" si="270"/>
        <v>31638816510.654785</v>
      </c>
      <c r="W164">
        <f t="shared" si="270"/>
        <v>15554059211.628815</v>
      </c>
      <c r="X164">
        <f t="shared" si="270"/>
        <v>5560832954.4863005</v>
      </c>
      <c r="Y164">
        <f t="shared" si="270"/>
        <v>2205094660.9572988</v>
      </c>
      <c r="Z164">
        <f t="shared" si="270"/>
        <v>22837464875.879818</v>
      </c>
      <c r="AA164">
        <f t="shared" si="270"/>
        <v>1153299187.7017281</v>
      </c>
      <c r="AB164">
        <f t="shared" si="270"/>
        <v>1565220383.4640427</v>
      </c>
      <c r="AC164">
        <f t="shared" si="270"/>
        <v>5475888943.7967453</v>
      </c>
      <c r="AD164">
        <f t="shared" si="270"/>
        <v>37686914706.450043</v>
      </c>
      <c r="AE164">
        <f t="shared" si="270"/>
        <v>4661484949.6373482</v>
      </c>
      <c r="AF164">
        <f t="shared" si="270"/>
        <v>5612491868.2400646</v>
      </c>
      <c r="AG164">
        <f t="shared" si="270"/>
        <v>773135063.93035054</v>
      </c>
      <c r="AH164">
        <f t="shared" si="270"/>
        <v>3024310656.7903752</v>
      </c>
      <c r="AI164">
        <f t="shared" si="270"/>
        <v>2637317004.2928495</v>
      </c>
      <c r="AJ164">
        <f t="shared" si="270"/>
        <v>2018266487.4502184</v>
      </c>
      <c r="AK164">
        <f t="shared" si="270"/>
        <v>11174261133.702005</v>
      </c>
      <c r="AM164">
        <f t="shared" si="270"/>
        <v>31257550909.971497</v>
      </c>
      <c r="AN164">
        <f t="shared" si="270"/>
        <v>14667097502.731377</v>
      </c>
      <c r="AO164">
        <f t="shared" si="270"/>
        <v>5434693725.0498934</v>
      </c>
      <c r="AP164">
        <f t="shared" si="270"/>
        <v>2118216643.8533604</v>
      </c>
      <c r="AQ164">
        <f t="shared" si="270"/>
        <v>22221313961.132275</v>
      </c>
      <c r="AR164">
        <f t="shared" si="270"/>
        <v>1072800472.4821088</v>
      </c>
      <c r="AS164">
        <f t="shared" si="270"/>
        <v>1494546496.025506</v>
      </c>
      <c r="AT164">
        <f t="shared" si="270"/>
        <v>5225763678.3105783</v>
      </c>
      <c r="AU164">
        <f t="shared" si="270"/>
        <v>35501294796.088982</v>
      </c>
      <c r="AV164">
        <f t="shared" si="270"/>
        <v>4386828571.4002047</v>
      </c>
      <c r="AW164">
        <f t="shared" si="270"/>
        <v>5277103787.1088581</v>
      </c>
      <c r="AX164">
        <f t="shared" si="270"/>
        <v>739188048.56733704</v>
      </c>
      <c r="AY164">
        <f t="shared" si="270"/>
        <v>2814122020.7637949</v>
      </c>
      <c r="AZ164">
        <f t="shared" si="270"/>
        <v>2528416776.4775476</v>
      </c>
      <c r="BA164">
        <f t="shared" si="270"/>
        <v>1882935676.2262244</v>
      </c>
      <c r="BB164">
        <f t="shared" si="270"/>
        <v>10591251188.527855</v>
      </c>
      <c r="BD164">
        <f t="shared" si="270"/>
        <v>30977156057.114132</v>
      </c>
      <c r="BE164">
        <f t="shared" si="270"/>
        <v>14301802339.906065</v>
      </c>
      <c r="BF164">
        <f t="shared" si="270"/>
        <v>5350891540.6431007</v>
      </c>
      <c r="BG164">
        <f t="shared" si="270"/>
        <v>2082574271.1401031</v>
      </c>
      <c r="BH164">
        <f t="shared" si="270"/>
        <v>21839749787.043282</v>
      </c>
      <c r="BI164">
        <f t="shared" si="270"/>
        <v>992307891.44500148</v>
      </c>
      <c r="BJ164">
        <f t="shared" si="270"/>
        <v>1486481750.1741536</v>
      </c>
      <c r="BK164">
        <f t="shared" si="270"/>
        <v>5094531818.5032101</v>
      </c>
      <c r="BL164">
        <f t="shared" si="270"/>
        <v>33596783642.287502</v>
      </c>
      <c r="BM164">
        <f t="shared" si="270"/>
        <v>4148907823.6691837</v>
      </c>
      <c r="BN164">
        <f t="shared" si="270"/>
        <v>5016628364.391017</v>
      </c>
      <c r="BO164">
        <f t="shared" si="270"/>
        <v>722102057.14098036</v>
      </c>
      <c r="BP164">
        <f t="shared" si="270"/>
        <v>2646911946.2294755</v>
      </c>
      <c r="BQ164">
        <f t="shared" ref="BQ164:EB164" si="271">BQ93+BQ25</f>
        <v>2419858232.2988353</v>
      </c>
      <c r="BR164">
        <f t="shared" si="271"/>
        <v>1750275952.3637264</v>
      </c>
      <c r="BS164">
        <f t="shared" si="271"/>
        <v>10087701651.747269</v>
      </c>
      <c r="BU164">
        <f t="shared" si="271"/>
        <v>30764078612.744175</v>
      </c>
      <c r="BV164">
        <f t="shared" si="271"/>
        <v>14113272801.992702</v>
      </c>
      <c r="BW164">
        <f t="shared" si="271"/>
        <v>5338637334.5102367</v>
      </c>
      <c r="BX164">
        <f t="shared" si="271"/>
        <v>2063499613.8654096</v>
      </c>
      <c r="BY164">
        <f t="shared" si="271"/>
        <v>21629765674.54261</v>
      </c>
      <c r="BZ164">
        <f t="shared" si="271"/>
        <v>955494086.94013464</v>
      </c>
      <c r="CA164">
        <f t="shared" si="271"/>
        <v>1479225199.248956</v>
      </c>
      <c r="CB164">
        <f t="shared" si="271"/>
        <v>5021824975.7488813</v>
      </c>
      <c r="CC164">
        <f t="shared" si="271"/>
        <v>32920358983.214401</v>
      </c>
      <c r="CD164">
        <f t="shared" si="271"/>
        <v>4043309504.3126502</v>
      </c>
      <c r="CE164">
        <f t="shared" si="271"/>
        <v>4873957616.0783415</v>
      </c>
      <c r="CF164">
        <f t="shared" si="271"/>
        <v>710619168.13307631</v>
      </c>
      <c r="CG164">
        <f t="shared" si="271"/>
        <v>2559169218.7166305</v>
      </c>
      <c r="CH164">
        <f t="shared" si="271"/>
        <v>2350552846.4293289</v>
      </c>
      <c r="CI164">
        <f t="shared" si="271"/>
        <v>1686731012.2552469</v>
      </c>
      <c r="CJ164">
        <f t="shared" si="271"/>
        <v>9814877830.1028233</v>
      </c>
      <c r="CM164">
        <f t="shared" si="271"/>
        <v>26465.5</v>
      </c>
      <c r="CN164">
        <f t="shared" si="271"/>
        <v>43877162482.041779</v>
      </c>
      <c r="CO164">
        <f t="shared" si="271"/>
        <v>17739126050.926498</v>
      </c>
      <c r="CP164">
        <f t="shared" si="271"/>
        <v>6256139120.721426</v>
      </c>
      <c r="CQ164">
        <f t="shared" si="271"/>
        <v>2339444547.8561616</v>
      </c>
      <c r="CR164">
        <f t="shared" si="271"/>
        <v>23711811578.767097</v>
      </c>
      <c r="CS164">
        <f t="shared" si="271"/>
        <v>1510531154.7032564</v>
      </c>
      <c r="CT164">
        <f t="shared" si="271"/>
        <v>2036606888.0388865</v>
      </c>
      <c r="CU164">
        <f t="shared" si="271"/>
        <v>8282475812.1340942</v>
      </c>
      <c r="CV164">
        <f t="shared" si="271"/>
        <v>40660163340.403603</v>
      </c>
      <c r="CW164">
        <f t="shared" si="271"/>
        <v>5624608602.625968</v>
      </c>
      <c r="CX164">
        <f t="shared" si="271"/>
        <v>10478715095.150511</v>
      </c>
      <c r="CY164">
        <f t="shared" si="271"/>
        <v>1046888853.7379895</v>
      </c>
      <c r="CZ164">
        <f t="shared" si="271"/>
        <v>3481917064.4860263</v>
      </c>
      <c r="DA164">
        <f t="shared" si="271"/>
        <v>3797602752.608129</v>
      </c>
      <c r="DB164">
        <f t="shared" si="271"/>
        <v>2837181893.7465062</v>
      </c>
      <c r="DC164">
        <f t="shared" si="271"/>
        <v>12942503902.98056</v>
      </c>
      <c r="DE164">
        <f t="shared" si="271"/>
        <v>41907897728.730461</v>
      </c>
      <c r="DF164">
        <f t="shared" si="271"/>
        <v>16618751534.95013</v>
      </c>
      <c r="DG164">
        <f t="shared" si="271"/>
        <v>6092513622.5946379</v>
      </c>
      <c r="DH164">
        <f t="shared" si="271"/>
        <v>2175425746.9506102</v>
      </c>
      <c r="DI164">
        <f t="shared" si="271"/>
        <v>22480822417.026505</v>
      </c>
      <c r="DJ164">
        <f t="shared" si="271"/>
        <v>1390811483.6947534</v>
      </c>
      <c r="DK164">
        <f t="shared" si="271"/>
        <v>1935883960.2271023</v>
      </c>
      <c r="DL164">
        <f t="shared" si="271"/>
        <v>7730170518.1575079</v>
      </c>
      <c r="DM164">
        <f t="shared" si="271"/>
        <v>38054614564.819275</v>
      </c>
      <c r="DN164">
        <f t="shared" si="271"/>
        <v>5211466153.4535446</v>
      </c>
      <c r="DO164">
        <f t="shared" si="271"/>
        <v>9732774459.3369293</v>
      </c>
      <c r="DP164">
        <f t="shared" si="271"/>
        <v>983968715.87128651</v>
      </c>
      <c r="DQ164">
        <f t="shared" si="271"/>
        <v>3220077009.7128954</v>
      </c>
      <c r="DR164">
        <f t="shared" si="271"/>
        <v>3656840169.0594378</v>
      </c>
      <c r="DS164">
        <f t="shared" si="271"/>
        <v>2621263405.9674983</v>
      </c>
      <c r="DT164">
        <f t="shared" si="271"/>
        <v>12139755244.180344</v>
      </c>
      <c r="DV164">
        <f t="shared" si="271"/>
        <v>40327594472.88073</v>
      </c>
      <c r="DW164">
        <f t="shared" si="271"/>
        <v>16105219447.446346</v>
      </c>
      <c r="DX164">
        <f t="shared" si="271"/>
        <v>6032848634.9114542</v>
      </c>
      <c r="DY164">
        <f t="shared" si="271"/>
        <v>2113475688.9754429</v>
      </c>
      <c r="DZ164">
        <f t="shared" si="271"/>
        <v>21571670116.360729</v>
      </c>
      <c r="EA164">
        <f t="shared" si="271"/>
        <v>1271274983.1825356</v>
      </c>
      <c r="EB164">
        <f t="shared" si="271"/>
        <v>1856587965.7405658</v>
      </c>
      <c r="EC164">
        <f t="shared" ref="EC164:GN164" si="272">EC93+EC25</f>
        <v>7177865224.1809263</v>
      </c>
      <c r="ED164">
        <f t="shared" si="272"/>
        <v>35449065789.234917</v>
      </c>
      <c r="EE164">
        <f t="shared" si="272"/>
        <v>4798323704.2811193</v>
      </c>
      <c r="EF164">
        <f t="shared" si="272"/>
        <v>9018482591.259943</v>
      </c>
      <c r="EG164">
        <f t="shared" si="272"/>
        <v>921156338.15649796</v>
      </c>
      <c r="EH164">
        <f t="shared" si="272"/>
        <v>2959474392.0975103</v>
      </c>
      <c r="EI164">
        <f t="shared" si="272"/>
        <v>3562720098.9609914</v>
      </c>
      <c r="EJ164">
        <f t="shared" si="272"/>
        <v>2407546972.2064667</v>
      </c>
      <c r="EK164">
        <f t="shared" si="272"/>
        <v>11401676780.758072</v>
      </c>
      <c r="EM164">
        <f t="shared" si="272"/>
        <v>40104666535.369019</v>
      </c>
      <c r="EN164">
        <f t="shared" si="272"/>
        <v>16055766355.573021</v>
      </c>
      <c r="EO164">
        <f t="shared" si="272"/>
        <v>6004879122.6028442</v>
      </c>
      <c r="EP164">
        <f t="shared" si="272"/>
        <v>2081345700.6440403</v>
      </c>
      <c r="EQ164">
        <f t="shared" si="272"/>
        <v>21232436774.690102</v>
      </c>
      <c r="ER164">
        <f t="shared" si="272"/>
        <v>1183377341.9898796</v>
      </c>
      <c r="ES164">
        <f t="shared" si="272"/>
        <v>1844499968.0173552</v>
      </c>
      <c r="ET164">
        <f t="shared" si="272"/>
        <v>6930296738.4408493</v>
      </c>
      <c r="EU164">
        <f t="shared" si="272"/>
        <v>33981518504.542583</v>
      </c>
      <c r="EV164">
        <f t="shared" si="272"/>
        <v>4515823681.9707623</v>
      </c>
      <c r="EW164">
        <f t="shared" si="272"/>
        <v>8635861357.7435913</v>
      </c>
      <c r="EX164">
        <f t="shared" si="272"/>
        <v>896944784.65462995</v>
      </c>
      <c r="EY164">
        <f t="shared" si="272"/>
        <v>2859589821.6437874</v>
      </c>
      <c r="EZ164">
        <f t="shared" si="272"/>
        <v>3514572605.3770199</v>
      </c>
      <c r="FA164">
        <f t="shared" si="272"/>
        <v>2320913837.2423072</v>
      </c>
      <c r="FB164">
        <f t="shared" si="272"/>
        <v>10954847743.968195</v>
      </c>
      <c r="FD164">
        <f t="shared" si="272"/>
        <v>39970242247.01767</v>
      </c>
      <c r="FE164">
        <f t="shared" si="272"/>
        <v>16009273866.043365</v>
      </c>
      <c r="FF164">
        <f t="shared" si="272"/>
        <v>5984685782.7569036</v>
      </c>
      <c r="FG164">
        <f t="shared" si="272"/>
        <v>2059447832.879179</v>
      </c>
      <c r="FH164">
        <f t="shared" si="272"/>
        <v>21007723282.085049</v>
      </c>
      <c r="FI164">
        <f t="shared" si="272"/>
        <v>1149126281.6262033</v>
      </c>
      <c r="FJ164">
        <f t="shared" si="272"/>
        <v>1836573514.845099</v>
      </c>
      <c r="FK164">
        <f t="shared" si="272"/>
        <v>6867372612.1285429</v>
      </c>
      <c r="FL164">
        <f t="shared" si="272"/>
        <v>33311184153.721859</v>
      </c>
      <c r="FM164">
        <f t="shared" si="272"/>
        <v>4461990955.2029419</v>
      </c>
      <c r="FN164">
        <f t="shared" si="272"/>
        <v>8441816700.289423</v>
      </c>
      <c r="FO164">
        <f t="shared" si="272"/>
        <v>889363598.01646745</v>
      </c>
      <c r="FP164">
        <f t="shared" si="272"/>
        <v>2836057450.9268293</v>
      </c>
      <c r="FQ164">
        <f t="shared" si="272"/>
        <v>3486510883.3435798</v>
      </c>
      <c r="FR164">
        <f t="shared" si="272"/>
        <v>2258774023.4275026</v>
      </c>
      <c r="FS164">
        <f t="shared" si="272"/>
        <v>10681453108.816278</v>
      </c>
      <c r="FV164">
        <f t="shared" si="272"/>
        <v>26465.5</v>
      </c>
      <c r="FW164">
        <f t="shared" si="272"/>
        <v>40905290134.96006</v>
      </c>
      <c r="FX164">
        <f t="shared" si="272"/>
        <v>18328051670.886787</v>
      </c>
      <c r="FY164">
        <f t="shared" si="272"/>
        <v>6782711300.8381996</v>
      </c>
      <c r="FZ164">
        <f t="shared" si="272"/>
        <v>2610576278.6012897</v>
      </c>
      <c r="GA164">
        <f t="shared" si="272"/>
        <v>20028201518.801376</v>
      </c>
      <c r="GB164">
        <f t="shared" si="272"/>
        <v>870861281.58372164</v>
      </c>
      <c r="GC164">
        <f t="shared" si="272"/>
        <v>2197658665.0880723</v>
      </c>
      <c r="GD164">
        <f t="shared" si="272"/>
        <v>13066718704.305519</v>
      </c>
      <c r="GE164">
        <f t="shared" si="272"/>
        <v>42528542318.038818</v>
      </c>
      <c r="GF164">
        <f t="shared" si="272"/>
        <v>5553737036.3502035</v>
      </c>
      <c r="GG164">
        <f t="shared" si="272"/>
        <v>7265026877.1505041</v>
      </c>
      <c r="GH164">
        <f t="shared" si="272"/>
        <v>1478814516.9995565</v>
      </c>
      <c r="GI164">
        <f t="shared" si="272"/>
        <v>2699923297.0486383</v>
      </c>
      <c r="GJ164">
        <f t="shared" si="272"/>
        <v>3665085576.7129087</v>
      </c>
      <c r="GK164">
        <f t="shared" si="272"/>
        <v>2916094963.9854159</v>
      </c>
      <c r="GL164">
        <f t="shared" si="272"/>
        <v>15285004438.010452</v>
      </c>
      <c r="GN164">
        <f t="shared" si="272"/>
        <v>39928846723.426895</v>
      </c>
      <c r="GO164">
        <f t="shared" ref="GO164:IZ164" si="273">GO93+GO25</f>
        <v>17741724004.641655</v>
      </c>
      <c r="GP164">
        <f t="shared" si="273"/>
        <v>6588348994.7964373</v>
      </c>
      <c r="GQ164">
        <f t="shared" si="273"/>
        <v>2537504952.5129681</v>
      </c>
      <c r="GR164">
        <f t="shared" si="273"/>
        <v>19402323939.811371</v>
      </c>
      <c r="GS164">
        <f t="shared" si="273"/>
        <v>831696507.46256304</v>
      </c>
      <c r="GT164">
        <f t="shared" si="273"/>
        <v>2117623868.909142</v>
      </c>
      <c r="GU164">
        <f t="shared" si="273"/>
        <v>12670102117.113651</v>
      </c>
      <c r="GV164">
        <f t="shared" si="273"/>
        <v>40537526948.590263</v>
      </c>
      <c r="GW164">
        <f t="shared" si="273"/>
        <v>5325827059.215518</v>
      </c>
      <c r="GX164">
        <f t="shared" si="273"/>
        <v>7031534582.7899303</v>
      </c>
      <c r="GY164">
        <f t="shared" si="273"/>
        <v>1425686110.2293997</v>
      </c>
      <c r="GZ164">
        <f t="shared" si="273"/>
        <v>2596934567.8848872</v>
      </c>
      <c r="HA164">
        <f t="shared" si="273"/>
        <v>3491042680.1089606</v>
      </c>
      <c r="HB164">
        <f t="shared" si="273"/>
        <v>2783714416.4987702</v>
      </c>
      <c r="HC164">
        <f t="shared" si="273"/>
        <v>14665046441.57937</v>
      </c>
      <c r="HE164">
        <f t="shared" si="273"/>
        <v>39502281634.749496</v>
      </c>
      <c r="HF164">
        <f t="shared" si="273"/>
        <v>17194327589.245747</v>
      </c>
      <c r="HG164">
        <f t="shared" si="273"/>
        <v>6455932678.3509502</v>
      </c>
      <c r="HH164">
        <f t="shared" si="273"/>
        <v>2514625577.7787671</v>
      </c>
      <c r="HI164">
        <f t="shared" si="273"/>
        <v>18855581161.852715</v>
      </c>
      <c r="HJ164">
        <f t="shared" si="273"/>
        <v>792348820.43617809</v>
      </c>
      <c r="HK164">
        <f t="shared" si="273"/>
        <v>2037589072.7302094</v>
      </c>
      <c r="HL164">
        <f t="shared" si="273"/>
        <v>12284525049.855183</v>
      </c>
      <c r="HM164">
        <f t="shared" si="273"/>
        <v>38546511579.141731</v>
      </c>
      <c r="HN164">
        <f t="shared" si="273"/>
        <v>5097917082.0808372</v>
      </c>
      <c r="HO164">
        <f t="shared" si="273"/>
        <v>6943441726.9942799</v>
      </c>
      <c r="HP164">
        <f t="shared" si="273"/>
        <v>1372537967.8536553</v>
      </c>
      <c r="HQ164">
        <f t="shared" si="273"/>
        <v>2493945838.7211385</v>
      </c>
      <c r="HR164">
        <f t="shared" si="273"/>
        <v>3316948451.8493257</v>
      </c>
      <c r="HS164">
        <f t="shared" si="273"/>
        <v>2652853100.9064121</v>
      </c>
      <c r="HT164">
        <f t="shared" si="273"/>
        <v>14045088445.1483</v>
      </c>
      <c r="HV164">
        <f t="shared" si="273"/>
        <v>39245702795.731461</v>
      </c>
      <c r="HW164">
        <f t="shared" si="273"/>
        <v>17094881708.016159</v>
      </c>
      <c r="HX164">
        <f t="shared" si="273"/>
        <v>6443952766.3167934</v>
      </c>
      <c r="HY164">
        <f t="shared" si="273"/>
        <v>2501088854.2773628</v>
      </c>
      <c r="HZ164">
        <f t="shared" si="273"/>
        <v>18732838413.398739</v>
      </c>
      <c r="IA164">
        <f t="shared" si="273"/>
        <v>753488398.80720639</v>
      </c>
      <c r="IB164">
        <f t="shared" si="273"/>
        <v>1993232826.4706123</v>
      </c>
      <c r="IC164">
        <f t="shared" si="273"/>
        <v>12202741002.708212</v>
      </c>
      <c r="ID164">
        <f t="shared" si="273"/>
        <v>37823528465.926781</v>
      </c>
      <c r="IE164">
        <f t="shared" si="273"/>
        <v>4994789436.5150108</v>
      </c>
      <c r="IF164">
        <f t="shared" si="273"/>
        <v>6907447832.3046455</v>
      </c>
      <c r="IG164">
        <f t="shared" si="273"/>
        <v>1318927623.1434252</v>
      </c>
      <c r="IH164">
        <f t="shared" si="273"/>
        <v>2424405132.4459124</v>
      </c>
      <c r="II164">
        <f t="shared" si="273"/>
        <v>3277512700.724555</v>
      </c>
      <c r="IJ164">
        <f t="shared" si="273"/>
        <v>2576977705.4654536</v>
      </c>
      <c r="IK164">
        <f t="shared" si="273"/>
        <v>13654024087.90572</v>
      </c>
      <c r="IM164">
        <f t="shared" si="273"/>
        <v>39088317310.134926</v>
      </c>
      <c r="IN164">
        <f t="shared" si="273"/>
        <v>17047426742.071569</v>
      </c>
      <c r="IO164">
        <f t="shared" si="273"/>
        <v>6432525481.207675</v>
      </c>
      <c r="IP164">
        <f t="shared" si="273"/>
        <v>2493006343.8088365</v>
      </c>
      <c r="IQ164">
        <f t="shared" si="273"/>
        <v>18657738169.803253</v>
      </c>
      <c r="IR164">
        <f t="shared" si="273"/>
        <v>749972299.61668944</v>
      </c>
      <c r="IS164">
        <f t="shared" si="273"/>
        <v>1989766115.7958376</v>
      </c>
      <c r="IT164">
        <f t="shared" si="273"/>
        <v>12170678428.97768</v>
      </c>
      <c r="IU164">
        <f t="shared" si="273"/>
        <v>37603174407.780396</v>
      </c>
      <c r="IV164">
        <f t="shared" si="273"/>
        <v>4958966226.365757</v>
      </c>
      <c r="IW164">
        <f t="shared" si="273"/>
        <v>6887893301.1430883</v>
      </c>
      <c r="IX164">
        <f t="shared" si="273"/>
        <v>1313855029.7967124</v>
      </c>
      <c r="IY164">
        <f t="shared" si="273"/>
        <v>2409146062.7834496</v>
      </c>
      <c r="IZ164">
        <f t="shared" si="273"/>
        <v>3252076198.4286637</v>
      </c>
      <c r="JA164">
        <f t="shared" ref="JA164" si="274">JA93+JA25</f>
        <v>2550152820.857317</v>
      </c>
      <c r="JB164">
        <f t="shared" si="164"/>
        <v>13579005899.210701</v>
      </c>
    </row>
    <row r="165" spans="4:262" x14ac:dyDescent="0.25">
      <c r="D165">
        <v>2043</v>
      </c>
      <c r="E165">
        <f t="shared" ref="E165:BP165" si="275">E94+E26</f>
        <v>32079744539.258244</v>
      </c>
      <c r="F165">
        <f t="shared" si="275"/>
        <v>17127816490.467854</v>
      </c>
      <c r="G165">
        <f t="shared" si="275"/>
        <v>5761972213.5867987</v>
      </c>
      <c r="H165">
        <f t="shared" si="275"/>
        <v>2359478884.1200638</v>
      </c>
      <c r="I165">
        <f t="shared" si="275"/>
        <v>23673289496.791443</v>
      </c>
      <c r="J165">
        <f t="shared" si="275"/>
        <v>1384435879.0798776</v>
      </c>
      <c r="K165">
        <f t="shared" si="275"/>
        <v>1843591004.9542208</v>
      </c>
      <c r="L165">
        <f t="shared" si="275"/>
        <v>6023189055.7320948</v>
      </c>
      <c r="M165">
        <f t="shared" si="275"/>
        <v>42691381429.081963</v>
      </c>
      <c r="N165">
        <f t="shared" si="275"/>
        <v>5391710835.4247169</v>
      </c>
      <c r="O165">
        <f t="shared" si="275"/>
        <v>6292237013.7001839</v>
      </c>
      <c r="P165">
        <f t="shared" si="275"/>
        <v>859952626.93902409</v>
      </c>
      <c r="Q165">
        <f t="shared" si="275"/>
        <v>3437583545.4868979</v>
      </c>
      <c r="R165">
        <f t="shared" si="275"/>
        <v>2989527271.9637051</v>
      </c>
      <c r="S165">
        <f t="shared" si="275"/>
        <v>2371050413.3405299</v>
      </c>
      <c r="T165">
        <f t="shared" si="275"/>
        <v>12526929035.265928</v>
      </c>
      <c r="V165">
        <f t="shared" si="275"/>
        <v>31378022069.874393</v>
      </c>
      <c r="W165">
        <f t="shared" si="275"/>
        <v>15978850959.936268</v>
      </c>
      <c r="X165">
        <f t="shared" si="275"/>
        <v>5551907496.2126684</v>
      </c>
      <c r="Y165">
        <f t="shared" si="275"/>
        <v>2213755430.9790392</v>
      </c>
      <c r="Z165">
        <f t="shared" si="275"/>
        <v>22797675859.481258</v>
      </c>
      <c r="AA165">
        <f t="shared" si="275"/>
        <v>1282368873.5888889</v>
      </c>
      <c r="AB165">
        <f t="shared" si="275"/>
        <v>1744927049.2214215</v>
      </c>
      <c r="AC165">
        <f t="shared" si="275"/>
        <v>5697564699.1256914</v>
      </c>
      <c r="AD165">
        <f t="shared" si="275"/>
        <v>40028695649.786072</v>
      </c>
      <c r="AE165">
        <f t="shared" si="275"/>
        <v>5050856841.229826</v>
      </c>
      <c r="AF165">
        <f t="shared" si="275"/>
        <v>5889588344.3770657</v>
      </c>
      <c r="AG165">
        <f t="shared" si="275"/>
        <v>812858604.09214902</v>
      </c>
      <c r="AH165">
        <f t="shared" si="275"/>
        <v>3185533297.2264709</v>
      </c>
      <c r="AI165">
        <f t="shared" si="275"/>
        <v>2855221309.8950787</v>
      </c>
      <c r="AJ165">
        <f t="shared" si="275"/>
        <v>2202721074.9154382</v>
      </c>
      <c r="AK165">
        <f t="shared" si="275"/>
        <v>11820960833.931406</v>
      </c>
      <c r="AM165">
        <f t="shared" si="275"/>
        <v>30897295215.944805</v>
      </c>
      <c r="AN165">
        <f t="shared" si="275"/>
        <v>14842119949.361288</v>
      </c>
      <c r="AO165">
        <f t="shared" si="275"/>
        <v>5403644532.3819427</v>
      </c>
      <c r="AP165">
        <f t="shared" si="275"/>
        <v>2120283306.3597655</v>
      </c>
      <c r="AQ165">
        <f t="shared" si="275"/>
        <v>22126773902.452557</v>
      </c>
      <c r="AR165">
        <f t="shared" si="275"/>
        <v>1180301868.0978999</v>
      </c>
      <c r="AS165">
        <f t="shared" si="275"/>
        <v>1646675475.9726338</v>
      </c>
      <c r="AT165">
        <f t="shared" si="275"/>
        <v>5385834490.4433861</v>
      </c>
      <c r="AU165">
        <f t="shared" si="275"/>
        <v>37366009870.490105</v>
      </c>
      <c r="AV165">
        <f t="shared" si="275"/>
        <v>4710002847.0349293</v>
      </c>
      <c r="AW165">
        <f t="shared" si="275"/>
        <v>5486939675.0539436</v>
      </c>
      <c r="AX165">
        <f t="shared" si="275"/>
        <v>768794948.08968377</v>
      </c>
      <c r="AY165">
        <f t="shared" si="275"/>
        <v>2933483048.9660459</v>
      </c>
      <c r="AZ165">
        <f t="shared" si="275"/>
        <v>2720915347.8264437</v>
      </c>
      <c r="BA165">
        <f t="shared" si="275"/>
        <v>2034391736.490345</v>
      </c>
      <c r="BB165">
        <f t="shared" si="275"/>
        <v>11114992632.596886</v>
      </c>
      <c r="BD165">
        <f t="shared" si="275"/>
        <v>30517439109.841141</v>
      </c>
      <c r="BE165">
        <f t="shared" si="275"/>
        <v>14433908020.307394</v>
      </c>
      <c r="BF165">
        <f t="shared" si="275"/>
        <v>5304605220.3821239</v>
      </c>
      <c r="BG165">
        <f t="shared" si="275"/>
        <v>2079453765.9566231</v>
      </c>
      <c r="BH165">
        <f t="shared" si="275"/>
        <v>21690390947.38522</v>
      </c>
      <c r="BI165">
        <f t="shared" si="275"/>
        <v>1078240928.8988824</v>
      </c>
      <c r="BJ165">
        <f t="shared" si="275"/>
        <v>1610367837.2686768</v>
      </c>
      <c r="BK165">
        <f t="shared" si="275"/>
        <v>5243145836.4172192</v>
      </c>
      <c r="BL165">
        <f t="shared" si="275"/>
        <v>35163531301.66523</v>
      </c>
      <c r="BM165">
        <f t="shared" si="275"/>
        <v>4413404688.9046783</v>
      </c>
      <c r="BN165">
        <f t="shared" si="275"/>
        <v>5205108466.0702715</v>
      </c>
      <c r="BO165">
        <f t="shared" si="275"/>
        <v>750284250.40440881</v>
      </c>
      <c r="BP165">
        <f t="shared" si="275"/>
        <v>2748794980.5062222</v>
      </c>
      <c r="BQ165">
        <f t="shared" ref="BQ165:EB165" si="276">BQ94+BQ26</f>
        <v>2592383054.778379</v>
      </c>
      <c r="BR165">
        <f t="shared" si="276"/>
        <v>1868747190.2736771</v>
      </c>
      <c r="BS165">
        <f t="shared" si="276"/>
        <v>10550077107.730616</v>
      </c>
      <c r="BU165">
        <f t="shared" si="276"/>
        <v>30204900412.224888</v>
      </c>
      <c r="BV165">
        <f t="shared" si="276"/>
        <v>14208755128.51819</v>
      </c>
      <c r="BW165">
        <f t="shared" si="276"/>
        <v>5277083886.9347677</v>
      </c>
      <c r="BX165">
        <f t="shared" si="276"/>
        <v>2055185091.866863</v>
      </c>
      <c r="BY165">
        <f t="shared" si="276"/>
        <v>21425495860.778587</v>
      </c>
      <c r="BZ165">
        <f t="shared" si="276"/>
        <v>1030545134.1140263</v>
      </c>
      <c r="CA165">
        <f t="shared" si="276"/>
        <v>1598855086.8109231</v>
      </c>
      <c r="CB165">
        <f t="shared" si="276"/>
        <v>5158961030.0354576</v>
      </c>
      <c r="CC165">
        <f t="shared" si="276"/>
        <v>34427867640.900299</v>
      </c>
      <c r="CD165">
        <f t="shared" si="276"/>
        <v>4301438654.5200558</v>
      </c>
      <c r="CE165">
        <f t="shared" si="276"/>
        <v>5055139545.8844366</v>
      </c>
      <c r="CF165">
        <f t="shared" si="276"/>
        <v>737374560.88207626</v>
      </c>
      <c r="CG165">
        <f t="shared" si="276"/>
        <v>2656752538.1901045</v>
      </c>
      <c r="CH165">
        <f t="shared" si="276"/>
        <v>2521140247.8299532</v>
      </c>
      <c r="CI165">
        <f t="shared" si="276"/>
        <v>1802891845.361095</v>
      </c>
      <c r="CJ165">
        <f t="shared" si="276"/>
        <v>10261698685.588518</v>
      </c>
      <c r="CM165">
        <f t="shared" si="276"/>
        <v>26478.5</v>
      </c>
      <c r="CN165">
        <f t="shared" si="276"/>
        <v>45076735667.065887</v>
      </c>
      <c r="CO165">
        <f t="shared" si="276"/>
        <v>17880045141.434628</v>
      </c>
      <c r="CP165">
        <f t="shared" si="276"/>
        <v>6133160339.0711517</v>
      </c>
      <c r="CQ165">
        <f t="shared" si="276"/>
        <v>2432550899.3712354</v>
      </c>
      <c r="CR165">
        <f t="shared" si="276"/>
        <v>24563913190.267986</v>
      </c>
      <c r="CS165">
        <f t="shared" si="276"/>
        <v>1755649823.2472911</v>
      </c>
      <c r="CT165">
        <f t="shared" si="276"/>
        <v>2157868997.0491428</v>
      </c>
      <c r="CU165">
        <f t="shared" si="276"/>
        <v>8572291488.942152</v>
      </c>
      <c r="CV165">
        <f t="shared" si="276"/>
        <v>42493506409.178131</v>
      </c>
      <c r="CW165">
        <f t="shared" si="276"/>
        <v>6010256518.0938406</v>
      </c>
      <c r="CX165">
        <f t="shared" si="276"/>
        <v>10594248595.029072</v>
      </c>
      <c r="CY165">
        <f t="shared" si="276"/>
        <v>1148365377.9260435</v>
      </c>
      <c r="CZ165">
        <f t="shared" si="276"/>
        <v>3627515199.4689026</v>
      </c>
      <c r="DA165">
        <f t="shared" si="276"/>
        <v>3805155236.2967319</v>
      </c>
      <c r="DB165">
        <f t="shared" si="276"/>
        <v>3017155015.3804483</v>
      </c>
      <c r="DC165">
        <f t="shared" si="276"/>
        <v>13060447724.953362</v>
      </c>
      <c r="DE165">
        <f t="shared" si="276"/>
        <v>42821088798.303055</v>
      </c>
      <c r="DF165">
        <f t="shared" si="276"/>
        <v>16619005300.453773</v>
      </c>
      <c r="DG165">
        <f t="shared" si="276"/>
        <v>5950232283.2470112</v>
      </c>
      <c r="DH165">
        <f t="shared" si="276"/>
        <v>2246835370.6693902</v>
      </c>
      <c r="DI165">
        <f t="shared" si="276"/>
        <v>23143656513.487347</v>
      </c>
      <c r="DJ165">
        <f t="shared" si="276"/>
        <v>1606907605.3235788</v>
      </c>
      <c r="DK165">
        <f t="shared" si="276"/>
        <v>2039043842.0048048</v>
      </c>
      <c r="DL165">
        <f t="shared" si="276"/>
        <v>7956813070.1994801</v>
      </c>
      <c r="DM165">
        <f t="shared" si="276"/>
        <v>39578811594.352371</v>
      </c>
      <c r="DN165">
        <f t="shared" si="276"/>
        <v>5539021785.5024042</v>
      </c>
      <c r="DO165">
        <f t="shared" si="276"/>
        <v>9792404835.1552849</v>
      </c>
      <c r="DP165">
        <f t="shared" si="276"/>
        <v>1073841809.7421298</v>
      </c>
      <c r="DQ165">
        <f t="shared" si="276"/>
        <v>3335983736.691483</v>
      </c>
      <c r="DR165">
        <f t="shared" si="276"/>
        <v>3653809263.860208</v>
      </c>
      <c r="DS165">
        <f t="shared" si="276"/>
        <v>2772630813.5671725</v>
      </c>
      <c r="DT165">
        <f t="shared" si="276"/>
        <v>12192769974.847317</v>
      </c>
      <c r="DV165">
        <f t="shared" si="276"/>
        <v>40924929938.86956</v>
      </c>
      <c r="DW165">
        <f t="shared" si="276"/>
        <v>15972673529.657944</v>
      </c>
      <c r="DX165">
        <f t="shared" si="276"/>
        <v>5871314081.1747541</v>
      </c>
      <c r="DY165">
        <f t="shared" si="276"/>
        <v>2151298566.7694216</v>
      </c>
      <c r="DZ165">
        <f t="shared" si="276"/>
        <v>21984060507.245003</v>
      </c>
      <c r="EA165">
        <f t="shared" si="276"/>
        <v>1458348299.3606858</v>
      </c>
      <c r="EB165">
        <f t="shared" si="276"/>
        <v>1929279364.8977675</v>
      </c>
      <c r="EC165">
        <f t="shared" ref="EC165:GN165" si="277">EC94+EC26</f>
        <v>7341334651.4568129</v>
      </c>
      <c r="ED165">
        <f t="shared" si="277"/>
        <v>36664116779.526566</v>
      </c>
      <c r="EE165">
        <f t="shared" si="277"/>
        <v>5067787052.9109659</v>
      </c>
      <c r="EF165">
        <f t="shared" si="277"/>
        <v>9061650636.7743473</v>
      </c>
      <c r="EG165">
        <f t="shared" si="277"/>
        <v>999425930.20271516</v>
      </c>
      <c r="EH165">
        <f t="shared" si="277"/>
        <v>3045688726.9932857</v>
      </c>
      <c r="EI165">
        <f t="shared" si="277"/>
        <v>3551045586.0398726</v>
      </c>
      <c r="EJ165">
        <f t="shared" si="277"/>
        <v>2530307328.5588031</v>
      </c>
      <c r="EK165">
        <f t="shared" si="277"/>
        <v>11432287103.622723</v>
      </c>
      <c r="EM165">
        <f t="shared" si="277"/>
        <v>40574872661.289886</v>
      </c>
      <c r="EN165">
        <f t="shared" si="277"/>
        <v>15871478622.664564</v>
      </c>
      <c r="EO165">
        <f t="shared" si="277"/>
        <v>5824076364.953743</v>
      </c>
      <c r="EP165">
        <f t="shared" si="277"/>
        <v>2113539205.6748807</v>
      </c>
      <c r="EQ165">
        <f t="shared" si="277"/>
        <v>21580405643.13628</v>
      </c>
      <c r="ER165">
        <f t="shared" si="277"/>
        <v>1321035560.0840364</v>
      </c>
      <c r="ES165">
        <f t="shared" si="277"/>
        <v>1911514601.4204109</v>
      </c>
      <c r="ET165">
        <f t="shared" si="277"/>
        <v>7064442656.5213804</v>
      </c>
      <c r="EU165">
        <f t="shared" si="277"/>
        <v>35013265860.173828</v>
      </c>
      <c r="EV165">
        <f t="shared" si="277"/>
        <v>4732059934.5400925</v>
      </c>
      <c r="EW165">
        <f t="shared" si="277"/>
        <v>8664037347.8343658</v>
      </c>
      <c r="EX165">
        <f t="shared" si="277"/>
        <v>960983534.58682001</v>
      </c>
      <c r="EY165">
        <f t="shared" si="277"/>
        <v>2929875872.6169329</v>
      </c>
      <c r="EZ165">
        <f t="shared" si="277"/>
        <v>3494238361.1206779</v>
      </c>
      <c r="FA165">
        <f t="shared" si="277"/>
        <v>2419148423.786129</v>
      </c>
      <c r="FB165">
        <f t="shared" si="277"/>
        <v>10963020341.322069</v>
      </c>
      <c r="FD165">
        <f t="shared" si="277"/>
        <v>40313206983.282906</v>
      </c>
      <c r="FE165">
        <f t="shared" si="277"/>
        <v>15773239595.018379</v>
      </c>
      <c r="FF165">
        <f t="shared" si="277"/>
        <v>5784579211.6357956</v>
      </c>
      <c r="FG165">
        <f t="shared" si="277"/>
        <v>2086008320.5677099</v>
      </c>
      <c r="FH165">
        <f t="shared" si="277"/>
        <v>21291230042.611889</v>
      </c>
      <c r="FI165">
        <f t="shared" si="277"/>
        <v>1285035702.0885539</v>
      </c>
      <c r="FJ165">
        <f t="shared" si="277"/>
        <v>1898060206.3869691</v>
      </c>
      <c r="FK165">
        <f t="shared" si="277"/>
        <v>6984859964.8071184</v>
      </c>
      <c r="FL165">
        <f t="shared" si="277"/>
        <v>34292269477.592781</v>
      </c>
      <c r="FM165">
        <f t="shared" si="277"/>
        <v>4669123476.737606</v>
      </c>
      <c r="FN165">
        <f t="shared" si="277"/>
        <v>8454957189.112318</v>
      </c>
      <c r="FO165">
        <f t="shared" si="277"/>
        <v>951266071.91692054</v>
      </c>
      <c r="FP165">
        <f t="shared" si="277"/>
        <v>2899698636.8217134</v>
      </c>
      <c r="FQ165">
        <f t="shared" si="277"/>
        <v>3457504275.078577</v>
      </c>
      <c r="FR165">
        <f t="shared" si="277"/>
        <v>2353030856.3143759</v>
      </c>
      <c r="FS165">
        <f t="shared" si="277"/>
        <v>10667143912.206606</v>
      </c>
      <c r="FV165">
        <f t="shared" si="277"/>
        <v>26478.5</v>
      </c>
      <c r="FW165">
        <f t="shared" si="277"/>
        <v>41178525842.56102</v>
      </c>
      <c r="FX165">
        <f t="shared" si="277"/>
        <v>18424563973.009048</v>
      </c>
      <c r="FY165">
        <f t="shared" si="277"/>
        <v>6659062354.4417019</v>
      </c>
      <c r="FZ165">
        <f t="shared" si="277"/>
        <v>2660958105.6505265</v>
      </c>
      <c r="GA165">
        <f t="shared" si="277"/>
        <v>20459463180.063126</v>
      </c>
      <c r="GB165">
        <f t="shared" si="277"/>
        <v>1069780118.1035323</v>
      </c>
      <c r="GC165">
        <f t="shared" si="277"/>
        <v>2347312897.0840364</v>
      </c>
      <c r="GD165">
        <f t="shared" si="277"/>
        <v>13190312416.688913</v>
      </c>
      <c r="GE165">
        <f t="shared" si="277"/>
        <v>43185348714.59317</v>
      </c>
      <c r="GF165">
        <f t="shared" si="277"/>
        <v>5853222270.7318048</v>
      </c>
      <c r="GG165">
        <f t="shared" si="277"/>
        <v>7261804632.0334024</v>
      </c>
      <c r="GH165">
        <f t="shared" si="277"/>
        <v>1644462599.89677</v>
      </c>
      <c r="GI165">
        <f t="shared" si="277"/>
        <v>2807082455.1680417</v>
      </c>
      <c r="GJ165">
        <f t="shared" si="277"/>
        <v>3785026606.0485768</v>
      </c>
      <c r="GK165">
        <f t="shared" si="277"/>
        <v>2996592656.5418153</v>
      </c>
      <c r="GL165">
        <f t="shared" si="277"/>
        <v>16334536671.584862</v>
      </c>
      <c r="GN165">
        <f t="shared" si="277"/>
        <v>40003532260.784668</v>
      </c>
      <c r="GO165">
        <f t="shared" ref="GO165:IZ165" si="278">GO94+GO26</f>
        <v>17745555589.613838</v>
      </c>
      <c r="GP165">
        <f t="shared" si="278"/>
        <v>6446892670.5115337</v>
      </c>
      <c r="GQ165">
        <f t="shared" si="278"/>
        <v>2566893724.7422109</v>
      </c>
      <c r="GR165">
        <f t="shared" si="278"/>
        <v>19748716755.558662</v>
      </c>
      <c r="GS165">
        <f t="shared" si="278"/>
        <v>1015625285.348738</v>
      </c>
      <c r="GT165">
        <f t="shared" si="278"/>
        <v>2252656786.9133191</v>
      </c>
      <c r="GU165">
        <f t="shared" si="278"/>
        <v>12745729766.893309</v>
      </c>
      <c r="GV165">
        <f t="shared" si="278"/>
        <v>41015659439.475708</v>
      </c>
      <c r="GW165">
        <f t="shared" si="278"/>
        <v>5594290500.8535442</v>
      </c>
      <c r="GX165">
        <f t="shared" si="278"/>
        <v>7005214171.3533802</v>
      </c>
      <c r="GY165">
        <f t="shared" si="278"/>
        <v>1579749476.3043957</v>
      </c>
      <c r="GZ165">
        <f t="shared" si="278"/>
        <v>2691437149.2726316</v>
      </c>
      <c r="HA165">
        <f t="shared" si="278"/>
        <v>3591219051.0638499</v>
      </c>
      <c r="HB165">
        <f t="shared" si="278"/>
        <v>2851608620.8975039</v>
      </c>
      <c r="HC165">
        <f t="shared" si="278"/>
        <v>15611686434.959648</v>
      </c>
      <c r="HE165">
        <f t="shared" si="278"/>
        <v>39475685502.695999</v>
      </c>
      <c r="HF165">
        <f t="shared" si="278"/>
        <v>17075885120.230942</v>
      </c>
      <c r="HG165">
        <f t="shared" si="278"/>
        <v>6296668976.17764</v>
      </c>
      <c r="HH165">
        <f t="shared" si="278"/>
        <v>2533794572.7865806</v>
      </c>
      <c r="HI165">
        <f t="shared" si="278"/>
        <v>19090961041.944118</v>
      </c>
      <c r="HJ165">
        <f t="shared" si="278"/>
        <v>961286315.03112531</v>
      </c>
      <c r="HK165">
        <f t="shared" si="278"/>
        <v>2158000676.742599</v>
      </c>
      <c r="HL165">
        <f t="shared" si="278"/>
        <v>12317110372.651594</v>
      </c>
      <c r="HM165">
        <f t="shared" si="278"/>
        <v>38845970164.358246</v>
      </c>
      <c r="HN165">
        <f t="shared" si="278"/>
        <v>5335358730.9752893</v>
      </c>
      <c r="HO165">
        <f t="shared" si="278"/>
        <v>6894023149.2382813</v>
      </c>
      <c r="HP165">
        <f t="shared" si="278"/>
        <v>1515016565.0982265</v>
      </c>
      <c r="HQ165">
        <f t="shared" si="278"/>
        <v>2575791843.377223</v>
      </c>
      <c r="HR165">
        <f t="shared" si="278"/>
        <v>3397359001.4188032</v>
      </c>
      <c r="HS165">
        <f t="shared" si="278"/>
        <v>2706697863.980845</v>
      </c>
      <c r="HT165">
        <f t="shared" si="278"/>
        <v>14888836198.334454</v>
      </c>
      <c r="HV165">
        <f t="shared" si="278"/>
        <v>39117667192.884155</v>
      </c>
      <c r="HW165">
        <f t="shared" si="278"/>
        <v>16910883051.072203</v>
      </c>
      <c r="HX165">
        <f t="shared" si="278"/>
        <v>6266881686.2550755</v>
      </c>
      <c r="HY165">
        <f t="shared" si="278"/>
        <v>2513148306.8869042</v>
      </c>
      <c r="HZ165">
        <f t="shared" si="278"/>
        <v>18923403267.820724</v>
      </c>
      <c r="IA165">
        <f t="shared" si="278"/>
        <v>907429338.56105697</v>
      </c>
      <c r="IB165">
        <f t="shared" si="278"/>
        <v>2094437178.0729885</v>
      </c>
      <c r="IC165">
        <f t="shared" si="278"/>
        <v>12203423388.028265</v>
      </c>
      <c r="ID165">
        <f t="shared" si="278"/>
        <v>38023330135.917618</v>
      </c>
      <c r="IE165">
        <f t="shared" si="278"/>
        <v>5198215083.242218</v>
      </c>
      <c r="IF165">
        <f t="shared" si="278"/>
        <v>6834931088.2291994</v>
      </c>
      <c r="IG165">
        <f t="shared" si="278"/>
        <v>1449561906.8002493</v>
      </c>
      <c r="IH165">
        <f t="shared" si="278"/>
        <v>2493750924.8061981</v>
      </c>
      <c r="II165">
        <f t="shared" si="278"/>
        <v>3342036373.4128218</v>
      </c>
      <c r="IJ165">
        <f t="shared" si="278"/>
        <v>2623082873.4316254</v>
      </c>
      <c r="IK165">
        <f t="shared" si="278"/>
        <v>14369598506.702942</v>
      </c>
      <c r="IM165">
        <f t="shared" si="278"/>
        <v>38858720939.851021</v>
      </c>
      <c r="IN165">
        <f t="shared" si="278"/>
        <v>16803204241.722229</v>
      </c>
      <c r="IO165">
        <f t="shared" si="278"/>
        <v>6237647023.2575512</v>
      </c>
      <c r="IP165">
        <f t="shared" si="278"/>
        <v>2497946126.5239863</v>
      </c>
      <c r="IQ165">
        <f t="shared" si="278"/>
        <v>18803437712.998348</v>
      </c>
      <c r="IR165">
        <f t="shared" si="278"/>
        <v>889777899.05700719</v>
      </c>
      <c r="IS165">
        <f t="shared" si="278"/>
        <v>2086608626.7863116</v>
      </c>
      <c r="IT165">
        <f t="shared" si="278"/>
        <v>12139400141.641287</v>
      </c>
      <c r="IU165">
        <f t="shared" si="278"/>
        <v>37713046746.375336</v>
      </c>
      <c r="IV165">
        <f t="shared" si="278"/>
        <v>5151707001.0545158</v>
      </c>
      <c r="IW165">
        <f t="shared" si="278"/>
        <v>6792278390.7481918</v>
      </c>
      <c r="IX165">
        <f t="shared" si="278"/>
        <v>1437129969.4203451</v>
      </c>
      <c r="IY165">
        <f t="shared" si="278"/>
        <v>2474770427.7491846</v>
      </c>
      <c r="IZ165">
        <f t="shared" si="278"/>
        <v>3307958094.8178039</v>
      </c>
      <c r="JA165">
        <f t="shared" ref="JA165" si="279">JA94+JA26</f>
        <v>2591665260.0306215</v>
      </c>
      <c r="JB165">
        <f t="shared" si="164"/>
        <v>14265594652.185732</v>
      </c>
    </row>
    <row r="166" spans="4:262" x14ac:dyDescent="0.25">
      <c r="D166">
        <v>2044</v>
      </c>
      <c r="E166">
        <f t="shared" ref="E166:BP166" si="280">E95+E27</f>
        <v>31780949634.271591</v>
      </c>
      <c r="F166">
        <f t="shared" si="280"/>
        <v>18644481589.47879</v>
      </c>
      <c r="G166">
        <f t="shared" si="280"/>
        <v>5711280091.7363491</v>
      </c>
      <c r="H166">
        <f t="shared" si="280"/>
        <v>2559661874.3533115</v>
      </c>
      <c r="I166">
        <f t="shared" si="280"/>
        <v>23637820956.965881</v>
      </c>
      <c r="J166">
        <f t="shared" si="280"/>
        <v>1538625730.6759503</v>
      </c>
      <c r="K166">
        <f t="shared" si="280"/>
        <v>2021433605.5124774</v>
      </c>
      <c r="L166">
        <f t="shared" si="280"/>
        <v>6550152619.3445358</v>
      </c>
      <c r="M166">
        <f t="shared" si="280"/>
        <v>44335442886.609619</v>
      </c>
      <c r="N166">
        <f t="shared" si="280"/>
        <v>5918065640.7202473</v>
      </c>
      <c r="O166">
        <f t="shared" si="280"/>
        <v>6623740932.6636238</v>
      </c>
      <c r="P166">
        <f t="shared" si="280"/>
        <v>949682275.54859805</v>
      </c>
      <c r="Q166">
        <f t="shared" si="280"/>
        <v>3692928642.9116788</v>
      </c>
      <c r="R166">
        <f t="shared" si="280"/>
        <v>3211531175.0917172</v>
      </c>
      <c r="S166">
        <f t="shared" si="280"/>
        <v>2665675311.7029476</v>
      </c>
      <c r="T166">
        <f t="shared" si="280"/>
        <v>13069355074.995598</v>
      </c>
      <c r="V166">
        <f t="shared" si="280"/>
        <v>31079227164.887737</v>
      </c>
      <c r="W166">
        <f t="shared" si="280"/>
        <v>17286357851.482773</v>
      </c>
      <c r="X166">
        <f t="shared" si="280"/>
        <v>5484009153.4816656</v>
      </c>
      <c r="Y166">
        <f t="shared" si="280"/>
        <v>2386554311.1334763</v>
      </c>
      <c r="Z166">
        <f t="shared" si="280"/>
        <v>22762207319.655697</v>
      </c>
      <c r="AA166">
        <f t="shared" si="280"/>
        <v>1414870978.6937861</v>
      </c>
      <c r="AB166">
        <f t="shared" si="280"/>
        <v>1903652070.9737449</v>
      </c>
      <c r="AC166">
        <f t="shared" si="280"/>
        <v>6164933042.6954107</v>
      </c>
      <c r="AD166">
        <f t="shared" si="280"/>
        <v>41336753087.557663</v>
      </c>
      <c r="AE166">
        <f t="shared" si="280"/>
        <v>5510335978.6720476</v>
      </c>
      <c r="AF166">
        <f t="shared" si="280"/>
        <v>6162680102.4496994</v>
      </c>
      <c r="AG166">
        <f t="shared" si="280"/>
        <v>893431007.3207823</v>
      </c>
      <c r="AH166">
        <f t="shared" si="280"/>
        <v>3399376786.5573401</v>
      </c>
      <c r="AI166">
        <f t="shared" si="280"/>
        <v>3054351969.2676597</v>
      </c>
      <c r="AJ166">
        <f t="shared" si="280"/>
        <v>2459571221.5434322</v>
      </c>
      <c r="AK166">
        <f t="shared" si="280"/>
        <v>12271292180.625837</v>
      </c>
      <c r="AM166">
        <f t="shared" si="280"/>
        <v>30598500310.958153</v>
      </c>
      <c r="AN166">
        <f t="shared" si="280"/>
        <v>15932803615.868134</v>
      </c>
      <c r="AO166">
        <f t="shared" si="280"/>
        <v>5315094045.594348</v>
      </c>
      <c r="AP166">
        <f t="shared" si="280"/>
        <v>2234159206.1219978</v>
      </c>
      <c r="AQ166">
        <f t="shared" si="280"/>
        <v>22091305362.626995</v>
      </c>
      <c r="AR166">
        <f t="shared" si="280"/>
        <v>1291116226.7116215</v>
      </c>
      <c r="AS166">
        <f t="shared" si="280"/>
        <v>1786274545.2289844</v>
      </c>
      <c r="AT166">
        <f t="shared" si="280"/>
        <v>5780177760.6847239</v>
      </c>
      <c r="AU166">
        <f t="shared" si="280"/>
        <v>38343257816.745071</v>
      </c>
      <c r="AV166">
        <f t="shared" si="280"/>
        <v>5102606316.6238422</v>
      </c>
      <c r="AW166">
        <f t="shared" si="280"/>
        <v>5701619272.2357712</v>
      </c>
      <c r="AX166">
        <f t="shared" si="280"/>
        <v>837343365.52481544</v>
      </c>
      <c r="AY166">
        <f t="shared" si="280"/>
        <v>3105824930.203002</v>
      </c>
      <c r="AZ166">
        <f t="shared" si="280"/>
        <v>2897172763.4435911</v>
      </c>
      <c r="BA166">
        <f t="shared" si="280"/>
        <v>2253467131.3839145</v>
      </c>
      <c r="BB166">
        <f t="shared" si="280"/>
        <v>11473229286.256081</v>
      </c>
      <c r="BD166">
        <f t="shared" si="280"/>
        <v>30218644204.854488</v>
      </c>
      <c r="BE166">
        <f t="shared" si="280"/>
        <v>15186587483.566544</v>
      </c>
      <c r="BF166">
        <f t="shared" si="280"/>
        <v>5216252433.5411968</v>
      </c>
      <c r="BG166">
        <f t="shared" si="280"/>
        <v>2193400223.570961</v>
      </c>
      <c r="BH166">
        <f t="shared" si="280"/>
        <v>21654922407.559658</v>
      </c>
      <c r="BI166">
        <f t="shared" si="280"/>
        <v>1167367472.797184</v>
      </c>
      <c r="BJ166">
        <f t="shared" si="280"/>
        <v>1725686040.3716404</v>
      </c>
      <c r="BK166">
        <f t="shared" si="280"/>
        <v>5594093023.7787209</v>
      </c>
      <c r="BL166">
        <f t="shared" si="280"/>
        <v>36142020533.485863</v>
      </c>
      <c r="BM166">
        <f t="shared" si="280"/>
        <v>4733813187.5927296</v>
      </c>
      <c r="BN166">
        <f t="shared" si="280"/>
        <v>5405162116.4220047</v>
      </c>
      <c r="BO166">
        <f t="shared" si="280"/>
        <v>811302436.88491809</v>
      </c>
      <c r="BP166">
        <f t="shared" si="280"/>
        <v>2893577852.1331668</v>
      </c>
      <c r="BQ166">
        <f t="shared" ref="BQ166:EB166" si="281">BQ95+BQ27</f>
        <v>2754816250.8577366</v>
      </c>
      <c r="BR166">
        <f t="shared" si="281"/>
        <v>2047403272.9250066</v>
      </c>
      <c r="BS166">
        <f t="shared" si="281"/>
        <v>10907859207.289162</v>
      </c>
      <c r="BU166">
        <f t="shared" si="281"/>
        <v>29906105507.238235</v>
      </c>
      <c r="BV166">
        <f t="shared" si="281"/>
        <v>14961896597.642342</v>
      </c>
      <c r="BW166">
        <f t="shared" si="281"/>
        <v>5188888387.5307293</v>
      </c>
      <c r="BX166">
        <f t="shared" si="281"/>
        <v>2169194070.8848696</v>
      </c>
      <c r="BY166">
        <f t="shared" si="281"/>
        <v>21390027320.953026</v>
      </c>
      <c r="BZ166">
        <f t="shared" si="281"/>
        <v>1110434127.2087407</v>
      </c>
      <c r="CA166">
        <f t="shared" si="281"/>
        <v>1714222334.1571579</v>
      </c>
      <c r="CB166">
        <f t="shared" si="281"/>
        <v>5510075275.148262</v>
      </c>
      <c r="CC166">
        <f t="shared" si="281"/>
        <v>35407338389.186104</v>
      </c>
      <c r="CD166">
        <f t="shared" si="281"/>
        <v>4621965511.1747904</v>
      </c>
      <c r="CE166">
        <f t="shared" si="281"/>
        <v>5255334056.2680626</v>
      </c>
      <c r="CF166">
        <f t="shared" si="281"/>
        <v>798416002.60801029</v>
      </c>
      <c r="CG166">
        <f t="shared" si="281"/>
        <v>2801612683.7067375</v>
      </c>
      <c r="CH166">
        <f t="shared" si="281"/>
        <v>2683637853.5664449</v>
      </c>
      <c r="CI166">
        <f t="shared" si="281"/>
        <v>1972528010.6546087</v>
      </c>
      <c r="CJ166">
        <f t="shared" si="281"/>
        <v>10619791238.759451</v>
      </c>
      <c r="CM166">
        <f t="shared" si="281"/>
        <v>28523.5</v>
      </c>
      <c r="CN166">
        <f t="shared" si="281"/>
        <v>46144682819.451698</v>
      </c>
      <c r="CO166">
        <f t="shared" si="281"/>
        <v>18512175833.501602</v>
      </c>
      <c r="CP166">
        <f t="shared" si="281"/>
        <v>5918797301.195013</v>
      </c>
      <c r="CQ166">
        <f t="shared" si="281"/>
        <v>2579746082.6131849</v>
      </c>
      <c r="CR166">
        <f t="shared" si="281"/>
        <v>25389428599.05003</v>
      </c>
      <c r="CS166">
        <f t="shared" si="281"/>
        <v>1955537385.1771429</v>
      </c>
      <c r="CT166">
        <f t="shared" si="281"/>
        <v>2262561652.3201551</v>
      </c>
      <c r="CU166">
        <f t="shared" si="281"/>
        <v>8952330895.9659538</v>
      </c>
      <c r="CV166">
        <f t="shared" si="281"/>
        <v>43361585196.982407</v>
      </c>
      <c r="CW166">
        <f t="shared" si="281"/>
        <v>6377952227.1332598</v>
      </c>
      <c r="CX166">
        <f t="shared" si="281"/>
        <v>10689056168.195576</v>
      </c>
      <c r="CY166">
        <f t="shared" si="281"/>
        <v>1283236182.2891541</v>
      </c>
      <c r="CZ166">
        <f t="shared" si="281"/>
        <v>3823242800.3733401</v>
      </c>
      <c r="DA166">
        <f t="shared" si="281"/>
        <v>3818160959.0846477</v>
      </c>
      <c r="DB166">
        <f t="shared" si="281"/>
        <v>3184606052.7039413</v>
      </c>
      <c r="DC166">
        <f t="shared" si="281"/>
        <v>13265629908.428818</v>
      </c>
      <c r="DE166">
        <f t="shared" si="281"/>
        <v>43760512308.06543</v>
      </c>
      <c r="DF166">
        <f t="shared" si="281"/>
        <v>17148169871.076199</v>
      </c>
      <c r="DG166">
        <f t="shared" si="281"/>
        <v>5735869245.3708725</v>
      </c>
      <c r="DH166">
        <f t="shared" si="281"/>
        <v>2375404145.5873938</v>
      </c>
      <c r="DI166">
        <f t="shared" si="281"/>
        <v>23864398278.302284</v>
      </c>
      <c r="DJ166">
        <f t="shared" si="281"/>
        <v>1784325751.0558038</v>
      </c>
      <c r="DK166">
        <f t="shared" si="281"/>
        <v>2133048832.8779194</v>
      </c>
      <c r="DL166">
        <f t="shared" si="281"/>
        <v>8291834561.7040539</v>
      </c>
      <c r="DM166">
        <f t="shared" si="281"/>
        <v>40293833387.378365</v>
      </c>
      <c r="DN166">
        <f t="shared" si="281"/>
        <v>5864144782.1950388</v>
      </c>
      <c r="DO166">
        <f t="shared" si="281"/>
        <v>9859198002.7617569</v>
      </c>
      <c r="DP166">
        <f t="shared" si="281"/>
        <v>1198054355.5329781</v>
      </c>
      <c r="DQ166">
        <f t="shared" si="281"/>
        <v>3508263598.2180791</v>
      </c>
      <c r="DR166">
        <f t="shared" si="281"/>
        <v>3663688545.1921968</v>
      </c>
      <c r="DS166">
        <f t="shared" si="281"/>
        <v>2919311946.0713253</v>
      </c>
      <c r="DT166">
        <f t="shared" si="281"/>
        <v>12358746203.342253</v>
      </c>
      <c r="DV166">
        <f t="shared" si="281"/>
        <v>41654875893.69191</v>
      </c>
      <c r="DW166">
        <f t="shared" si="281"/>
        <v>16223177971.207087</v>
      </c>
      <c r="DX166">
        <f t="shared" si="281"/>
        <v>5656951043.2986155</v>
      </c>
      <c r="DY166">
        <f t="shared" si="281"/>
        <v>2234771781.073072</v>
      </c>
      <c r="DZ166">
        <f t="shared" si="281"/>
        <v>22518692165.905548</v>
      </c>
      <c r="EA166">
        <f t="shared" si="281"/>
        <v>1613296783.0862665</v>
      </c>
      <c r="EB166">
        <f t="shared" si="281"/>
        <v>2012584584.4264984</v>
      </c>
      <c r="EC166">
        <f t="shared" ref="EC166:GN166" si="282">EC95+EC27</f>
        <v>7631338227.4421587</v>
      </c>
      <c r="ED166">
        <f t="shared" si="282"/>
        <v>37226081577.774277</v>
      </c>
      <c r="EE166">
        <f t="shared" si="282"/>
        <v>5350337337.2568169</v>
      </c>
      <c r="EF166">
        <f t="shared" si="282"/>
        <v>9121601109.9116001</v>
      </c>
      <c r="EG166">
        <f t="shared" si="282"/>
        <v>1112980149.0972703</v>
      </c>
      <c r="EH166">
        <f t="shared" si="282"/>
        <v>3194519907.959404</v>
      </c>
      <c r="EI166">
        <f t="shared" si="282"/>
        <v>3561048958.3079801</v>
      </c>
      <c r="EJ166">
        <f t="shared" si="282"/>
        <v>2656217284.0828161</v>
      </c>
      <c r="EK166">
        <f t="shared" si="282"/>
        <v>11569065577.275217</v>
      </c>
      <c r="EM166">
        <f t="shared" si="282"/>
        <v>41305854455.243423</v>
      </c>
      <c r="EN166">
        <f t="shared" si="282"/>
        <v>16122241935.540291</v>
      </c>
      <c r="EO166">
        <f t="shared" si="282"/>
        <v>5609713327.0776043</v>
      </c>
      <c r="EP166">
        <f t="shared" si="282"/>
        <v>2197064726.8526373</v>
      </c>
      <c r="EQ166">
        <f t="shared" si="282"/>
        <v>22115513435.109791</v>
      </c>
      <c r="ER166">
        <f t="shared" si="282"/>
        <v>1452438389.8895516</v>
      </c>
      <c r="ES166">
        <f t="shared" si="282"/>
        <v>1981444129.1493366</v>
      </c>
      <c r="ET166">
        <f t="shared" si="282"/>
        <v>7315528160.6982765</v>
      </c>
      <c r="EU166">
        <f t="shared" si="282"/>
        <v>35552657730.925591</v>
      </c>
      <c r="EV166">
        <f t="shared" si="282"/>
        <v>4965267215.8374147</v>
      </c>
      <c r="EW166">
        <f t="shared" si="282"/>
        <v>8724230524.9492531</v>
      </c>
      <c r="EX166">
        <f t="shared" si="282"/>
        <v>1057502144.6653457</v>
      </c>
      <c r="EY166">
        <f t="shared" si="282"/>
        <v>3055139525.8158188</v>
      </c>
      <c r="EZ166">
        <f t="shared" si="282"/>
        <v>3504344906.0857372</v>
      </c>
      <c r="FA166">
        <f t="shared" si="282"/>
        <v>2523955364.7834444</v>
      </c>
      <c r="FB166">
        <f t="shared" si="282"/>
        <v>11100128451.238873</v>
      </c>
      <c r="FD166">
        <f t="shared" si="282"/>
        <v>41045112688.095131</v>
      </c>
      <c r="FE166">
        <f t="shared" si="282"/>
        <v>16024257080.892429</v>
      </c>
      <c r="FF166">
        <f t="shared" si="282"/>
        <v>5570216173.7596569</v>
      </c>
      <c r="FG166">
        <f t="shared" si="282"/>
        <v>2169582259.3964591</v>
      </c>
      <c r="FH166">
        <f t="shared" si="282"/>
        <v>21826768536.261337</v>
      </c>
      <c r="FI166">
        <f t="shared" si="282"/>
        <v>1402399531.8926802</v>
      </c>
      <c r="FJ166">
        <f t="shared" si="282"/>
        <v>1968029915.5595574</v>
      </c>
      <c r="FK166">
        <f t="shared" si="282"/>
        <v>7236090888.9119167</v>
      </c>
      <c r="FL166">
        <f t="shared" si="282"/>
        <v>34832383409.660393</v>
      </c>
      <c r="FM166">
        <f t="shared" si="282"/>
        <v>4902420177.3076324</v>
      </c>
      <c r="FN166">
        <f t="shared" si="282"/>
        <v>8515342096.4736042</v>
      </c>
      <c r="FO166">
        <f t="shared" si="282"/>
        <v>1047804759.6980518</v>
      </c>
      <c r="FP166">
        <f t="shared" si="282"/>
        <v>3025020367.5788484</v>
      </c>
      <c r="FQ166">
        <f t="shared" si="282"/>
        <v>3467699242.656394</v>
      </c>
      <c r="FR166">
        <f t="shared" si="282"/>
        <v>2457889528.5252552</v>
      </c>
      <c r="FS166">
        <f t="shared" si="282"/>
        <v>10804529342.306557</v>
      </c>
      <c r="FV166">
        <f t="shared" si="282"/>
        <v>28523.5</v>
      </c>
      <c r="FW166">
        <f t="shared" si="282"/>
        <v>41229498275.860428</v>
      </c>
      <c r="FX166">
        <f t="shared" si="282"/>
        <v>18721643411.416935</v>
      </c>
      <c r="FY166">
        <f t="shared" si="282"/>
        <v>6468160736.444335</v>
      </c>
      <c r="FZ166">
        <f t="shared" si="282"/>
        <v>2759405445.1382051</v>
      </c>
      <c r="GA166">
        <f t="shared" si="282"/>
        <v>20999561336.9081</v>
      </c>
      <c r="GB166">
        <f t="shared" si="282"/>
        <v>1254043087.7927413</v>
      </c>
      <c r="GC166">
        <f t="shared" si="282"/>
        <v>2487099082.1169138</v>
      </c>
      <c r="GD166">
        <f t="shared" si="282"/>
        <v>13394998165.309099</v>
      </c>
      <c r="GE166">
        <f t="shared" si="282"/>
        <v>43559889045.435196</v>
      </c>
      <c r="GF166">
        <f t="shared" si="282"/>
        <v>6158332537.412693</v>
      </c>
      <c r="GG166">
        <f t="shared" si="282"/>
        <v>7299150755.436799</v>
      </c>
      <c r="GH166">
        <f t="shared" si="282"/>
        <v>1750772661.4128635</v>
      </c>
      <c r="GI166">
        <f t="shared" si="282"/>
        <v>2917414998.4908137</v>
      </c>
      <c r="GJ166">
        <f t="shared" si="282"/>
        <v>3901310830.0472317</v>
      </c>
      <c r="GK166">
        <f t="shared" si="282"/>
        <v>3031505021.4121337</v>
      </c>
      <c r="GL166">
        <f t="shared" si="282"/>
        <v>17117150551.815233</v>
      </c>
      <c r="GN166">
        <f t="shared" si="282"/>
        <v>39980771129.298088</v>
      </c>
      <c r="GO166">
        <f t="shared" ref="GO166:IZ166" si="283">GO95+GO27</f>
        <v>17999472443.056179</v>
      </c>
      <c r="GP166">
        <f t="shared" si="283"/>
        <v>6251921043.3727741</v>
      </c>
      <c r="GQ166">
        <f t="shared" si="283"/>
        <v>2657526489.5191765</v>
      </c>
      <c r="GR166">
        <f t="shared" si="283"/>
        <v>20249212420.039173</v>
      </c>
      <c r="GS166">
        <f t="shared" si="283"/>
        <v>1187304712.1420262</v>
      </c>
      <c r="GT166">
        <f t="shared" si="283"/>
        <v>2383153398.717391</v>
      </c>
      <c r="GU166">
        <f t="shared" si="283"/>
        <v>12934878786.344654</v>
      </c>
      <c r="GV166">
        <f t="shared" si="283"/>
        <v>41335481098.415649</v>
      </c>
      <c r="GW166">
        <f t="shared" si="283"/>
        <v>5880953252.8543491</v>
      </c>
      <c r="GX166">
        <f t="shared" si="283"/>
        <v>7032608179.9320087</v>
      </c>
      <c r="GY166">
        <f t="shared" si="283"/>
        <v>1680089296.6550443</v>
      </c>
      <c r="GZ166">
        <f t="shared" si="283"/>
        <v>2794322869.2274928</v>
      </c>
      <c r="HA166">
        <f t="shared" si="283"/>
        <v>3698455267.1519604</v>
      </c>
      <c r="HB166">
        <f t="shared" si="283"/>
        <v>2882539810.2496872</v>
      </c>
      <c r="HC166">
        <f t="shared" si="283"/>
        <v>16341640338.88714</v>
      </c>
      <c r="HE166">
        <f t="shared" si="283"/>
        <v>39454346078.495605</v>
      </c>
      <c r="HF166">
        <f t="shared" si="283"/>
        <v>17281699347.95694</v>
      </c>
      <c r="HG166">
        <f t="shared" si="283"/>
        <v>6102636590.0019407</v>
      </c>
      <c r="HH166">
        <f t="shared" si="283"/>
        <v>2603586311.3631649</v>
      </c>
      <c r="HI166">
        <f t="shared" si="283"/>
        <v>19509768640.312977</v>
      </c>
      <c r="HJ166">
        <f t="shared" si="283"/>
        <v>1120380970.337714</v>
      </c>
      <c r="HK166">
        <f t="shared" si="283"/>
        <v>2279207715.3178644</v>
      </c>
      <c r="HL166">
        <f t="shared" si="283"/>
        <v>12480508536.165714</v>
      </c>
      <c r="HM166">
        <f t="shared" si="283"/>
        <v>39111073151.396103</v>
      </c>
      <c r="HN166">
        <f t="shared" si="283"/>
        <v>5603573968.296011</v>
      </c>
      <c r="HO166">
        <f t="shared" si="283"/>
        <v>6921975960.4234972</v>
      </c>
      <c r="HP166">
        <f t="shared" si="283"/>
        <v>1609386092.0900209</v>
      </c>
      <c r="HQ166">
        <f t="shared" si="283"/>
        <v>2671230739.9641728</v>
      </c>
      <c r="HR166">
        <f t="shared" si="283"/>
        <v>3495546048.6198292</v>
      </c>
      <c r="HS166">
        <f t="shared" si="283"/>
        <v>2733647689.457458</v>
      </c>
      <c r="HT166">
        <f t="shared" si="283"/>
        <v>15566130125.959068</v>
      </c>
      <c r="HV166">
        <f t="shared" si="283"/>
        <v>39097566451.804489</v>
      </c>
      <c r="HW166">
        <f t="shared" si="283"/>
        <v>17034653022.81793</v>
      </c>
      <c r="HX166">
        <f t="shared" si="283"/>
        <v>6073487070.0746384</v>
      </c>
      <c r="HY166">
        <f t="shared" si="283"/>
        <v>2583016145.3957744</v>
      </c>
      <c r="HZ166">
        <f t="shared" si="283"/>
        <v>19335922814.821182</v>
      </c>
      <c r="IA166">
        <f t="shared" si="283"/>
        <v>1053933933.9006379</v>
      </c>
      <c r="IB166">
        <f t="shared" si="283"/>
        <v>2199888730.3658667</v>
      </c>
      <c r="IC166">
        <f t="shared" si="283"/>
        <v>12367202652.205761</v>
      </c>
      <c r="ID166">
        <f t="shared" si="283"/>
        <v>38271504497.107574</v>
      </c>
      <c r="IE166">
        <f t="shared" si="283"/>
        <v>5439207169.1261311</v>
      </c>
      <c r="IF166">
        <f t="shared" si="283"/>
        <v>6863344306.2840767</v>
      </c>
      <c r="IG166">
        <f t="shared" si="283"/>
        <v>1537954693.0617092</v>
      </c>
      <c r="IH166">
        <f t="shared" si="283"/>
        <v>2579565964.5466747</v>
      </c>
      <c r="II166">
        <f t="shared" si="283"/>
        <v>3431166109.4244461</v>
      </c>
      <c r="IJ166">
        <f t="shared" si="283"/>
        <v>2649203317.2477541</v>
      </c>
      <c r="IK166">
        <f t="shared" si="283"/>
        <v>14974365324.732216</v>
      </c>
      <c r="IM166">
        <f t="shared" si="283"/>
        <v>38839722367.394547</v>
      </c>
      <c r="IN166">
        <f t="shared" si="283"/>
        <v>16927354735.093113</v>
      </c>
      <c r="IO166">
        <f t="shared" si="283"/>
        <v>6044877867.1717911</v>
      </c>
      <c r="IP166">
        <f t="shared" si="283"/>
        <v>2567879213.3921256</v>
      </c>
      <c r="IQ166">
        <f t="shared" si="283"/>
        <v>19216403612.191177</v>
      </c>
      <c r="IR166">
        <f t="shared" si="283"/>
        <v>1024463322.3554337</v>
      </c>
      <c r="IS166">
        <f t="shared" si="283"/>
        <v>2192100648.8035331</v>
      </c>
      <c r="IT166">
        <f t="shared" si="283"/>
        <v>12303494369.646423</v>
      </c>
      <c r="IU166">
        <f t="shared" si="283"/>
        <v>37962264316.481758</v>
      </c>
      <c r="IV166">
        <f t="shared" si="283"/>
        <v>5392842596.7030401</v>
      </c>
      <c r="IW166">
        <f t="shared" si="283"/>
        <v>6821083428.497983</v>
      </c>
      <c r="IX166">
        <f t="shared" si="283"/>
        <v>1522634556.2977073</v>
      </c>
      <c r="IY166">
        <f t="shared" si="283"/>
        <v>2560639982.7042079</v>
      </c>
      <c r="IZ166">
        <f t="shared" si="283"/>
        <v>3397194441.0180383</v>
      </c>
      <c r="JA166">
        <f t="shared" ref="JA166" si="284">JA95+JA27</f>
        <v>2617855946.2273293</v>
      </c>
      <c r="JB166">
        <f t="shared" si="164"/>
        <v>14870707731.062984</v>
      </c>
    </row>
    <row r="167" spans="4:262" x14ac:dyDescent="0.25">
      <c r="D167">
        <v>2045</v>
      </c>
      <c r="E167">
        <f t="shared" ref="E167:BP167" si="285">E96+E28</f>
        <v>31329616698.467876</v>
      </c>
      <c r="F167">
        <f t="shared" si="285"/>
        <v>19810247258.177715</v>
      </c>
      <c r="G167">
        <f t="shared" si="285"/>
        <v>5636151194.0423508</v>
      </c>
      <c r="H167">
        <f t="shared" si="285"/>
        <v>2747726146.7222757</v>
      </c>
      <c r="I167">
        <f t="shared" si="285"/>
        <v>23606487102.320965</v>
      </c>
      <c r="J167">
        <f t="shared" si="285"/>
        <v>1674210999.2225051</v>
      </c>
      <c r="K167">
        <f t="shared" si="285"/>
        <v>2177614805.0605111</v>
      </c>
      <c r="L167">
        <f t="shared" si="285"/>
        <v>7440186735.0737276</v>
      </c>
      <c r="M167">
        <f t="shared" si="285"/>
        <v>45358204424.216125</v>
      </c>
      <c r="N167">
        <f t="shared" si="285"/>
        <v>6497626791.6574678</v>
      </c>
      <c r="O167">
        <f t="shared" si="285"/>
        <v>6941801100.0520382</v>
      </c>
      <c r="P167">
        <f t="shared" si="285"/>
        <v>1048024441.6501034</v>
      </c>
      <c r="Q167">
        <f t="shared" si="285"/>
        <v>3905860124.0209656</v>
      </c>
      <c r="R167">
        <f t="shared" si="285"/>
        <v>3391703767.3932629</v>
      </c>
      <c r="S167">
        <f t="shared" si="285"/>
        <v>2964948250.1019449</v>
      </c>
      <c r="T167">
        <f t="shared" si="285"/>
        <v>13509628459.016043</v>
      </c>
      <c r="V167">
        <f t="shared" si="285"/>
        <v>30510042877.49725</v>
      </c>
      <c r="W167">
        <f t="shared" si="285"/>
        <v>18242232715.465038</v>
      </c>
      <c r="X167">
        <f t="shared" si="285"/>
        <v>5381228393.6889734</v>
      </c>
      <c r="Y167">
        <f t="shared" si="285"/>
        <v>2542778612.2273278</v>
      </c>
      <c r="Z167">
        <f t="shared" si="285"/>
        <v>22661726734.174168</v>
      </c>
      <c r="AA167">
        <f t="shared" si="285"/>
        <v>1528382998.5743337</v>
      </c>
      <c r="AB167">
        <f t="shared" si="285"/>
        <v>2038273791.342082</v>
      </c>
      <c r="AC167">
        <f t="shared" si="285"/>
        <v>6959806762.22892</v>
      </c>
      <c r="AD167">
        <f t="shared" si="285"/>
        <v>42032405653.34848</v>
      </c>
      <c r="AE167">
        <f t="shared" si="285"/>
        <v>6011130224.692358</v>
      </c>
      <c r="AF167">
        <f t="shared" si="285"/>
        <v>6417295031.0447264</v>
      </c>
      <c r="AG167">
        <f t="shared" si="285"/>
        <v>980577741.06423545</v>
      </c>
      <c r="AH167">
        <f t="shared" si="285"/>
        <v>3571112613.2764835</v>
      </c>
      <c r="AI167">
        <f t="shared" si="285"/>
        <v>3211454404.9555612</v>
      </c>
      <c r="AJ167">
        <f t="shared" si="285"/>
        <v>2717330736.133842</v>
      </c>
      <c r="AK167">
        <f t="shared" si="285"/>
        <v>12615930878.555796</v>
      </c>
      <c r="AM167">
        <f t="shared" si="285"/>
        <v>29911464671.980885</v>
      </c>
      <c r="AN167">
        <f t="shared" si="285"/>
        <v>16678769142.094477</v>
      </c>
      <c r="AO167">
        <f t="shared" si="285"/>
        <v>5160677746.1924047</v>
      </c>
      <c r="AP167">
        <f t="shared" si="285"/>
        <v>2338190700.9694552</v>
      </c>
      <c r="AQ167">
        <f t="shared" si="285"/>
        <v>21921678046.308861</v>
      </c>
      <c r="AR167">
        <f t="shared" si="285"/>
        <v>1382554997.9261627</v>
      </c>
      <c r="AS167">
        <f t="shared" si="285"/>
        <v>1899328341.4053738</v>
      </c>
      <c r="AT167">
        <f t="shared" si="285"/>
        <v>6479883657.620472</v>
      </c>
      <c r="AU167">
        <f t="shared" si="285"/>
        <v>38782084404.233536</v>
      </c>
      <c r="AV167">
        <f t="shared" si="285"/>
        <v>5524633657.7272406</v>
      </c>
      <c r="AW167">
        <f t="shared" si="285"/>
        <v>5892788962.0374098</v>
      </c>
      <c r="AX167">
        <f t="shared" si="285"/>
        <v>913293516.44344461</v>
      </c>
      <c r="AY167">
        <f t="shared" si="285"/>
        <v>3236365102.532002</v>
      </c>
      <c r="AZ167">
        <f t="shared" si="285"/>
        <v>3031205042.517849</v>
      </c>
      <c r="BA167">
        <f t="shared" si="285"/>
        <v>2469713222.1657362</v>
      </c>
      <c r="BB167">
        <f t="shared" si="285"/>
        <v>11725191452.931358</v>
      </c>
      <c r="BD167">
        <f t="shared" si="285"/>
        <v>29413757214.290443</v>
      </c>
      <c r="BE167">
        <f t="shared" si="285"/>
        <v>15601766515.351433</v>
      </c>
      <c r="BF167">
        <f t="shared" si="285"/>
        <v>5049687776.4765654</v>
      </c>
      <c r="BG167">
        <f t="shared" si="285"/>
        <v>2280721007.8106213</v>
      </c>
      <c r="BH167">
        <f t="shared" si="285"/>
        <v>21416148360.404911</v>
      </c>
      <c r="BI167">
        <f t="shared" si="285"/>
        <v>1236732926.7863379</v>
      </c>
      <c r="BJ167">
        <f t="shared" si="285"/>
        <v>1811523384.1338069</v>
      </c>
      <c r="BK167">
        <f t="shared" si="285"/>
        <v>6150273467.3920212</v>
      </c>
      <c r="BL167">
        <f t="shared" si="285"/>
        <v>36526467296.963196</v>
      </c>
      <c r="BM167">
        <f t="shared" si="285"/>
        <v>5063175364.2748871</v>
      </c>
      <c r="BN167">
        <f t="shared" si="285"/>
        <v>5572715989.935564</v>
      </c>
      <c r="BO167">
        <f t="shared" si="285"/>
        <v>873264595.1962862</v>
      </c>
      <c r="BP167">
        <f t="shared" si="285"/>
        <v>3002111162.804472</v>
      </c>
      <c r="BQ167">
        <f t="shared" ref="BQ167:EB167" si="286">BQ96+BQ28</f>
        <v>2878230777.552949</v>
      </c>
      <c r="BR167">
        <f t="shared" si="286"/>
        <v>2222135614.2630415</v>
      </c>
      <c r="BS167">
        <f t="shared" si="286"/>
        <v>11145344727.151295</v>
      </c>
      <c r="BU167">
        <f t="shared" si="286"/>
        <v>28983367165.08741</v>
      </c>
      <c r="BV167">
        <f t="shared" si="286"/>
        <v>15351106758.232752</v>
      </c>
      <c r="BW167">
        <f t="shared" si="286"/>
        <v>5010124526.0004578</v>
      </c>
      <c r="BX167">
        <f t="shared" si="286"/>
        <v>2251574795.2624989</v>
      </c>
      <c r="BY167">
        <f t="shared" si="286"/>
        <v>21082106542.96167</v>
      </c>
      <c r="BZ167">
        <f t="shared" si="286"/>
        <v>1169957586.7080681</v>
      </c>
      <c r="CA167">
        <f t="shared" si="286"/>
        <v>1796644958.646445</v>
      </c>
      <c r="CB167">
        <f t="shared" si="286"/>
        <v>6055899175.5691633</v>
      </c>
      <c r="CC167">
        <f t="shared" si="286"/>
        <v>35737034787.424896</v>
      </c>
      <c r="CD167">
        <f t="shared" si="286"/>
        <v>4944773567.9773712</v>
      </c>
      <c r="CE167">
        <f t="shared" si="286"/>
        <v>5414879847.4240627</v>
      </c>
      <c r="CF167">
        <f t="shared" si="286"/>
        <v>859055951.89378893</v>
      </c>
      <c r="CG167">
        <f t="shared" si="286"/>
        <v>2906170683.8758078</v>
      </c>
      <c r="CH167">
        <f t="shared" si="286"/>
        <v>2804425613.0907526</v>
      </c>
      <c r="CI167">
        <f t="shared" si="286"/>
        <v>2135361500.7422938</v>
      </c>
      <c r="CJ167">
        <f t="shared" si="286"/>
        <v>10842725823.280548</v>
      </c>
      <c r="CM167">
        <f t="shared" si="286"/>
        <v>28537.5</v>
      </c>
      <c r="CN167">
        <f t="shared" si="286"/>
        <v>46991005314.09684</v>
      </c>
      <c r="CO167">
        <f t="shared" si="286"/>
        <v>18784714139.3918</v>
      </c>
      <c r="CP167">
        <f t="shared" si="286"/>
        <v>5623366638.2024689</v>
      </c>
      <c r="CQ167">
        <f t="shared" si="286"/>
        <v>2729784556.2835221</v>
      </c>
      <c r="CR167">
        <f t="shared" si="286"/>
        <v>26197225644.789665</v>
      </c>
      <c r="CS167">
        <f t="shared" si="286"/>
        <v>2110144037.0606778</v>
      </c>
      <c r="CT167">
        <f t="shared" si="286"/>
        <v>2334690649.9672613</v>
      </c>
      <c r="CU167">
        <f t="shared" si="286"/>
        <v>9440642588.3097706</v>
      </c>
      <c r="CV167">
        <f t="shared" si="286"/>
        <v>44321114027.84185</v>
      </c>
      <c r="CW167">
        <f t="shared" si="286"/>
        <v>6685037366.5538588</v>
      </c>
      <c r="CX167">
        <f t="shared" si="286"/>
        <v>10748274727.646187</v>
      </c>
      <c r="CY167">
        <f t="shared" si="286"/>
        <v>1402377275.6906486</v>
      </c>
      <c r="CZ167">
        <f t="shared" si="286"/>
        <v>4009533803.4113369</v>
      </c>
      <c r="DA167">
        <f t="shared" si="286"/>
        <v>3839927174.9221234</v>
      </c>
      <c r="DB167">
        <f t="shared" si="286"/>
        <v>3306134730.6191163</v>
      </c>
      <c r="DC167">
        <f t="shared" si="286"/>
        <v>13344912567.654667</v>
      </c>
      <c r="DE167">
        <f t="shared" si="286"/>
        <v>44369243009.637207</v>
      </c>
      <c r="DF167">
        <f t="shared" si="286"/>
        <v>17301712977.464218</v>
      </c>
      <c r="DG167">
        <f t="shared" si="286"/>
        <v>5416684423.3776646</v>
      </c>
      <c r="DH167">
        <f t="shared" si="286"/>
        <v>2501295890.0952911</v>
      </c>
      <c r="DI167">
        <f t="shared" si="286"/>
        <v>24511766866.5378</v>
      </c>
      <c r="DJ167">
        <f t="shared" si="286"/>
        <v>1918967366.6836176</v>
      </c>
      <c r="DK167">
        <f t="shared" si="286"/>
        <v>2191298544.7868495</v>
      </c>
      <c r="DL167">
        <f t="shared" si="286"/>
        <v>8713826723.2837582</v>
      </c>
      <c r="DM167">
        <f t="shared" si="286"/>
        <v>41048294501.130753</v>
      </c>
      <c r="DN167">
        <f t="shared" si="286"/>
        <v>6126848962.8267403</v>
      </c>
      <c r="DO167">
        <f t="shared" si="286"/>
        <v>9878740341.3822002</v>
      </c>
      <c r="DP167">
        <f t="shared" si="286"/>
        <v>1305990664.0056219</v>
      </c>
      <c r="DQ167">
        <f t="shared" si="286"/>
        <v>3667559451.6866984</v>
      </c>
      <c r="DR167">
        <f t="shared" si="286"/>
        <v>3667142767.6854248</v>
      </c>
      <c r="DS167">
        <f t="shared" si="286"/>
        <v>3021091072.3813519</v>
      </c>
      <c r="DT167">
        <f t="shared" si="286"/>
        <v>12390834295.158922</v>
      </c>
      <c r="DV167">
        <f t="shared" si="286"/>
        <v>41917279973.535675</v>
      </c>
      <c r="DW167">
        <f t="shared" si="286"/>
        <v>16126109214.228004</v>
      </c>
      <c r="DX167">
        <f t="shared" si="286"/>
        <v>5317367332.1162987</v>
      </c>
      <c r="DY167">
        <f t="shared" si="286"/>
        <v>2312367531.8844972</v>
      </c>
      <c r="DZ167">
        <f t="shared" si="286"/>
        <v>22941814528.422897</v>
      </c>
      <c r="EA167">
        <f t="shared" si="286"/>
        <v>1727973129.5570636</v>
      </c>
      <c r="EB167">
        <f t="shared" si="286"/>
        <v>2056943390.6376653</v>
      </c>
      <c r="EC167">
        <f t="shared" ref="EC167:GN167" si="287">EC96+EC28</f>
        <v>7987010858.2577496</v>
      </c>
      <c r="ED167">
        <f t="shared" si="287"/>
        <v>37775474974.419609</v>
      </c>
      <c r="EE167">
        <f t="shared" si="287"/>
        <v>5568660559.0996227</v>
      </c>
      <c r="EF167">
        <f t="shared" si="287"/>
        <v>9114874924.4188957</v>
      </c>
      <c r="EG167">
        <f t="shared" si="287"/>
        <v>1209711607.5460641</v>
      </c>
      <c r="EH167">
        <f t="shared" si="287"/>
        <v>3326819714.1879106</v>
      </c>
      <c r="EI167">
        <f t="shared" si="287"/>
        <v>3551472008.9002514</v>
      </c>
      <c r="EJ167">
        <f t="shared" si="287"/>
        <v>2738245652.6064563</v>
      </c>
      <c r="EK167">
        <f t="shared" si="287"/>
        <v>11562188011.241781</v>
      </c>
      <c r="EM167">
        <f t="shared" si="287"/>
        <v>41432410484.113876</v>
      </c>
      <c r="EN167">
        <f t="shared" si="287"/>
        <v>16018183966.65453</v>
      </c>
      <c r="EO167">
        <f t="shared" si="287"/>
        <v>5249703861.3055077</v>
      </c>
      <c r="EP167">
        <f t="shared" si="287"/>
        <v>2262368438.8638177</v>
      </c>
      <c r="EQ167">
        <f t="shared" si="287"/>
        <v>22438438273.162567</v>
      </c>
      <c r="ER167">
        <f t="shared" si="287"/>
        <v>1547143700.2555542</v>
      </c>
      <c r="ES167">
        <f t="shared" si="287"/>
        <v>2008030417.222867</v>
      </c>
      <c r="ET167">
        <f t="shared" si="287"/>
        <v>7586066882.7704802</v>
      </c>
      <c r="EU167">
        <f t="shared" si="287"/>
        <v>35929694015.123817</v>
      </c>
      <c r="EV167">
        <f t="shared" si="287"/>
        <v>5129642699.6285172</v>
      </c>
      <c r="EW167">
        <f t="shared" si="287"/>
        <v>8695162207.4708862</v>
      </c>
      <c r="EX167">
        <f t="shared" si="287"/>
        <v>1137371793.3285356</v>
      </c>
      <c r="EY167">
        <f t="shared" si="287"/>
        <v>3156238979.62117</v>
      </c>
      <c r="EZ167">
        <f t="shared" si="287"/>
        <v>3481711327.0606432</v>
      </c>
      <c r="FA167">
        <f t="shared" si="287"/>
        <v>2586449210.8038859</v>
      </c>
      <c r="FB167">
        <f t="shared" si="287"/>
        <v>11067613204.078781</v>
      </c>
      <c r="FD167">
        <f t="shared" si="287"/>
        <v>41035710089.43322</v>
      </c>
      <c r="FE167">
        <f t="shared" si="287"/>
        <v>15925320650.5716</v>
      </c>
      <c r="FF167">
        <f t="shared" si="287"/>
        <v>5189754380.2533989</v>
      </c>
      <c r="FG167">
        <f t="shared" si="287"/>
        <v>2228247422.9158254</v>
      </c>
      <c r="FH167">
        <f t="shared" si="287"/>
        <v>22077706417.617416</v>
      </c>
      <c r="FI167">
        <f t="shared" si="287"/>
        <v>1481824246.7615855</v>
      </c>
      <c r="FJ167">
        <f t="shared" si="287"/>
        <v>1988783683.5950131</v>
      </c>
      <c r="FK167">
        <f t="shared" si="287"/>
        <v>7487507961.3150311</v>
      </c>
      <c r="FL167">
        <f t="shared" si="287"/>
        <v>35138277507.480698</v>
      </c>
      <c r="FM167">
        <f t="shared" si="287"/>
        <v>5055507746.1449337</v>
      </c>
      <c r="FN167">
        <f t="shared" si="287"/>
        <v>8463874313.5799294</v>
      </c>
      <c r="FO167">
        <f t="shared" si="287"/>
        <v>1125166341.1417255</v>
      </c>
      <c r="FP167">
        <f t="shared" si="287"/>
        <v>3118754996.6130877</v>
      </c>
      <c r="FQ167">
        <f t="shared" si="287"/>
        <v>3431992285.5183582</v>
      </c>
      <c r="FR167">
        <f t="shared" si="287"/>
        <v>2515057824.0382323</v>
      </c>
      <c r="FS167">
        <f t="shared" si="287"/>
        <v>10746317148.274452</v>
      </c>
      <c r="FV167">
        <f t="shared" si="287"/>
        <v>28537.5</v>
      </c>
      <c r="FW167">
        <f t="shared" si="287"/>
        <v>40986149128.342308</v>
      </c>
      <c r="FX167">
        <f t="shared" si="287"/>
        <v>18686227171.111607</v>
      </c>
      <c r="FY167">
        <f t="shared" si="287"/>
        <v>6227859359.3823795</v>
      </c>
      <c r="FZ167">
        <f t="shared" si="287"/>
        <v>2882526102.2207098</v>
      </c>
      <c r="GA167">
        <f t="shared" si="287"/>
        <v>21590982245.947853</v>
      </c>
      <c r="GB167">
        <f t="shared" si="287"/>
        <v>1409619784.655612</v>
      </c>
      <c r="GC167">
        <f t="shared" si="287"/>
        <v>2562963353.6481247</v>
      </c>
      <c r="GD167">
        <f t="shared" si="287"/>
        <v>13823303829.548979</v>
      </c>
      <c r="GE167">
        <f t="shared" si="287"/>
        <v>44203756825.551788</v>
      </c>
      <c r="GF167">
        <f t="shared" si="287"/>
        <v>6454933046.1947813</v>
      </c>
      <c r="GG167">
        <f t="shared" si="287"/>
        <v>7346347246.7431545</v>
      </c>
      <c r="GH167">
        <f t="shared" si="287"/>
        <v>1838489468.4433393</v>
      </c>
      <c r="GI167">
        <f t="shared" si="287"/>
        <v>3034730354.2296705</v>
      </c>
      <c r="GJ167">
        <f t="shared" si="287"/>
        <v>4007249584.9692178</v>
      </c>
      <c r="GK167">
        <f t="shared" si="287"/>
        <v>3058568125.2173791</v>
      </c>
      <c r="GL167">
        <f t="shared" si="287"/>
        <v>17749577398.47168</v>
      </c>
      <c r="GN167">
        <f t="shared" si="287"/>
        <v>39564043519.328751</v>
      </c>
      <c r="GO167">
        <f t="shared" ref="GO167:IZ167" si="288">GO96+GO28</f>
        <v>17885715046.477871</v>
      </c>
      <c r="GP167">
        <f t="shared" si="288"/>
        <v>5977171339.2378473</v>
      </c>
      <c r="GQ167">
        <f t="shared" si="288"/>
        <v>2763418370.4005423</v>
      </c>
      <c r="GR167">
        <f t="shared" si="288"/>
        <v>20748514542.979183</v>
      </c>
      <c r="GS167">
        <f t="shared" si="288"/>
        <v>1330351278.6568537</v>
      </c>
      <c r="GT167">
        <f t="shared" si="288"/>
        <v>2448084675.8777695</v>
      </c>
      <c r="GU167">
        <f t="shared" si="288"/>
        <v>13302420526.50812</v>
      </c>
      <c r="GV167">
        <f t="shared" si="288"/>
        <v>41800527232.123131</v>
      </c>
      <c r="GW167">
        <f t="shared" si="288"/>
        <v>6147463019.8751287</v>
      </c>
      <c r="GX167">
        <f t="shared" si="288"/>
        <v>7040174484.9433517</v>
      </c>
      <c r="GY167">
        <f t="shared" si="288"/>
        <v>1760145229.1814463</v>
      </c>
      <c r="GZ167">
        <f t="shared" si="288"/>
        <v>2899426645.2434282</v>
      </c>
      <c r="HA167">
        <f t="shared" si="288"/>
        <v>3784311211.9712191</v>
      </c>
      <c r="HB167">
        <f t="shared" si="288"/>
        <v>2901596694.3651419</v>
      </c>
      <c r="HC167">
        <f t="shared" si="288"/>
        <v>16897927928.182177</v>
      </c>
      <c r="HE167">
        <f t="shared" si="288"/>
        <v>38906868335.129799</v>
      </c>
      <c r="HF167">
        <f t="shared" si="288"/>
        <v>17089570538.326567</v>
      </c>
      <c r="HG167">
        <f t="shared" si="288"/>
        <v>5808195760.5707903</v>
      </c>
      <c r="HH167">
        <f t="shared" si="288"/>
        <v>2674637940.2327185</v>
      </c>
      <c r="HI167">
        <f t="shared" si="288"/>
        <v>19916905683.293808</v>
      </c>
      <c r="HJ167">
        <f t="shared" si="288"/>
        <v>1250896173.982549</v>
      </c>
      <c r="HK167">
        <f t="shared" si="288"/>
        <v>2333205998.1074104</v>
      </c>
      <c r="HL167">
        <f t="shared" si="288"/>
        <v>12782975386.444443</v>
      </c>
      <c r="HM167">
        <f t="shared" si="288"/>
        <v>39397297638.694466</v>
      </c>
      <c r="HN167">
        <f t="shared" si="288"/>
        <v>5839992993.555481</v>
      </c>
      <c r="HO167">
        <f t="shared" si="288"/>
        <v>6901887309.7398491</v>
      </c>
      <c r="HP167">
        <f t="shared" si="288"/>
        <v>1681781097.7335823</v>
      </c>
      <c r="HQ167">
        <f t="shared" si="288"/>
        <v>2764122936.2571869</v>
      </c>
      <c r="HR167">
        <f t="shared" si="288"/>
        <v>3561318024.466712</v>
      </c>
      <c r="HS167">
        <f t="shared" si="288"/>
        <v>2744698164.5433359</v>
      </c>
      <c r="HT167">
        <f t="shared" si="288"/>
        <v>16046278457.892689</v>
      </c>
      <c r="HV167">
        <f t="shared" si="288"/>
        <v>38419130408.105873</v>
      </c>
      <c r="HW167">
        <f t="shared" si="288"/>
        <v>16719436331.284351</v>
      </c>
      <c r="HX167">
        <f t="shared" si="288"/>
        <v>5759239668.2616615</v>
      </c>
      <c r="HY167">
        <f t="shared" si="288"/>
        <v>2645937681.5739884</v>
      </c>
      <c r="HZ167">
        <f t="shared" si="288"/>
        <v>19631198218.510979</v>
      </c>
      <c r="IA167">
        <f t="shared" si="288"/>
        <v>1171912469.2734079</v>
      </c>
      <c r="IB167">
        <f t="shared" si="288"/>
        <v>2237935530.3760643</v>
      </c>
      <c r="IC167">
        <f t="shared" si="288"/>
        <v>12599492464.85376</v>
      </c>
      <c r="ID167">
        <f t="shared" si="288"/>
        <v>38357249415.556404</v>
      </c>
      <c r="IE167">
        <f t="shared" si="288"/>
        <v>5634535704.5578632</v>
      </c>
      <c r="IF167">
        <f t="shared" si="288"/>
        <v>6815540069.807909</v>
      </c>
      <c r="IG167">
        <f t="shared" si="288"/>
        <v>1602682301.5539312</v>
      </c>
      <c r="IH167">
        <f t="shared" si="288"/>
        <v>2656302733.0545902</v>
      </c>
      <c r="II167">
        <f t="shared" si="288"/>
        <v>3474937984.8661261</v>
      </c>
      <c r="IJ167">
        <f t="shared" si="288"/>
        <v>2653815296.8305159</v>
      </c>
      <c r="IK167">
        <f t="shared" si="288"/>
        <v>15356704326.136944</v>
      </c>
      <c r="IM167">
        <f t="shared" si="288"/>
        <v>38030176338.280807</v>
      </c>
      <c r="IN167">
        <f t="shared" si="288"/>
        <v>16563921174.739105</v>
      </c>
      <c r="IO167">
        <f t="shared" si="288"/>
        <v>5710820471.0247211</v>
      </c>
      <c r="IP167">
        <f t="shared" si="288"/>
        <v>2622659084.3227143</v>
      </c>
      <c r="IQ167">
        <f t="shared" si="288"/>
        <v>19457519099.50526</v>
      </c>
      <c r="IR167">
        <f t="shared" si="288"/>
        <v>1129852738.9305201</v>
      </c>
      <c r="IS167">
        <f t="shared" si="288"/>
        <v>2225019419.3004522</v>
      </c>
      <c r="IT167">
        <f t="shared" si="288"/>
        <v>12499479997.238451</v>
      </c>
      <c r="IU167">
        <f t="shared" si="288"/>
        <v>37932224710.508789</v>
      </c>
      <c r="IV167">
        <f t="shared" si="288"/>
        <v>5574370255.6445885</v>
      </c>
      <c r="IW167">
        <f t="shared" si="288"/>
        <v>6745525464.9941616</v>
      </c>
      <c r="IX167">
        <f t="shared" si="288"/>
        <v>1581526096.7049818</v>
      </c>
      <c r="IY167">
        <f t="shared" si="288"/>
        <v>2631836420.6148987</v>
      </c>
      <c r="IZ167">
        <f t="shared" si="288"/>
        <v>3428228043.6660833</v>
      </c>
      <c r="JA167">
        <f t="shared" ref="JA167" si="289">JA96+JA28</f>
        <v>2617167229.5936613</v>
      </c>
      <c r="JB167">
        <f t="shared" si="164"/>
        <v>15217897055.296688</v>
      </c>
    </row>
    <row r="168" spans="4:262" x14ac:dyDescent="0.25">
      <c r="D168">
        <v>2046</v>
      </c>
      <c r="E168">
        <f t="shared" ref="E168:BP168" si="290">E97+E29</f>
        <v>30387278816.502312</v>
      </c>
      <c r="F168">
        <f t="shared" si="290"/>
        <v>19899059627.616989</v>
      </c>
      <c r="G168">
        <f t="shared" si="290"/>
        <v>5524468712.5846605</v>
      </c>
      <c r="H168">
        <f t="shared" si="290"/>
        <v>2834438736.0986066</v>
      </c>
      <c r="I168">
        <f t="shared" si="290"/>
        <v>23859130251.96146</v>
      </c>
      <c r="J168">
        <f t="shared" si="290"/>
        <v>1859775748.6584864</v>
      </c>
      <c r="K168">
        <f t="shared" si="290"/>
        <v>2415414162.3651171</v>
      </c>
      <c r="L168">
        <f t="shared" si="290"/>
        <v>7816803937.582675</v>
      </c>
      <c r="M168">
        <f t="shared" si="290"/>
        <v>46208190646.025215</v>
      </c>
      <c r="N168">
        <f t="shared" si="290"/>
        <v>7140716407.4101973</v>
      </c>
      <c r="O168">
        <f t="shared" si="290"/>
        <v>7412442300.3091049</v>
      </c>
      <c r="P168">
        <f t="shared" si="290"/>
        <v>1127023012.7991149</v>
      </c>
      <c r="Q168">
        <f t="shared" si="290"/>
        <v>4043153300.4855571</v>
      </c>
      <c r="R168">
        <f t="shared" si="290"/>
        <v>3561273539.0870814</v>
      </c>
      <c r="S168">
        <f t="shared" si="290"/>
        <v>3186042659.8163381</v>
      </c>
      <c r="T168">
        <f t="shared" si="290"/>
        <v>14078206921.845476</v>
      </c>
      <c r="V168">
        <f t="shared" si="290"/>
        <v>29567704995.531681</v>
      </c>
      <c r="W168">
        <f t="shared" si="290"/>
        <v>18246511983.131382</v>
      </c>
      <c r="X168">
        <f t="shared" si="290"/>
        <v>5258385975.0859232</v>
      </c>
      <c r="Y168">
        <f t="shared" si="290"/>
        <v>2612087037.750144</v>
      </c>
      <c r="Z168">
        <f t="shared" si="290"/>
        <v>22836575466.294357</v>
      </c>
      <c r="AA168">
        <f t="shared" si="290"/>
        <v>1689248316.2591476</v>
      </c>
      <c r="AB168">
        <f t="shared" si="290"/>
        <v>2252761564.8947706</v>
      </c>
      <c r="AC168">
        <f t="shared" si="290"/>
        <v>7285953185.0071564</v>
      </c>
      <c r="AD168">
        <f t="shared" si="290"/>
        <v>42651172385.106445</v>
      </c>
      <c r="AE168">
        <f t="shared" si="290"/>
        <v>6576470007.2664928</v>
      </c>
      <c r="AF168">
        <f t="shared" si="290"/>
        <v>6823054477.9000397</v>
      </c>
      <c r="AG168">
        <f t="shared" si="290"/>
        <v>1050964496.9281074</v>
      </c>
      <c r="AH168">
        <f t="shared" si="290"/>
        <v>3679999828.4789653</v>
      </c>
      <c r="AI168">
        <f t="shared" si="290"/>
        <v>3362150637.4039245</v>
      </c>
      <c r="AJ168">
        <f t="shared" si="290"/>
        <v>2906486769.094306</v>
      </c>
      <c r="AK168">
        <f t="shared" si="290"/>
        <v>13101133168.339668</v>
      </c>
      <c r="AM168">
        <f t="shared" si="290"/>
        <v>28969126790.01532</v>
      </c>
      <c r="AN168">
        <f t="shared" si="290"/>
        <v>16598676545.446798</v>
      </c>
      <c r="AO168">
        <f t="shared" si="290"/>
        <v>5002065305.4640427</v>
      </c>
      <c r="AP168">
        <f t="shared" si="290"/>
        <v>2390084651.9530377</v>
      </c>
      <c r="AQ168">
        <f t="shared" si="290"/>
        <v>22115903313.940258</v>
      </c>
      <c r="AR168">
        <f t="shared" si="290"/>
        <v>1518720883.8598092</v>
      </c>
      <c r="AS168">
        <f t="shared" si="290"/>
        <v>2090496108.6222959</v>
      </c>
      <c r="AT168">
        <f t="shared" si="290"/>
        <v>6755551919.651022</v>
      </c>
      <c r="AU168">
        <f t="shared" si="290"/>
        <v>39185169147.30056</v>
      </c>
      <c r="AV168">
        <f t="shared" si="290"/>
        <v>6012223607.1227808</v>
      </c>
      <c r="AW168">
        <f t="shared" si="290"/>
        <v>6233666655.4909639</v>
      </c>
      <c r="AX168">
        <f t="shared" si="290"/>
        <v>975067312.01195884</v>
      </c>
      <c r="AY168">
        <f t="shared" si="290"/>
        <v>3316846356.472374</v>
      </c>
      <c r="AZ168">
        <f t="shared" si="290"/>
        <v>3163027735.720757</v>
      </c>
      <c r="BA168">
        <f t="shared" si="290"/>
        <v>2626930878.3722715</v>
      </c>
      <c r="BB168">
        <f t="shared" si="290"/>
        <v>12124108513.138035</v>
      </c>
      <c r="BD168">
        <f t="shared" si="290"/>
        <v>28471419332.324879</v>
      </c>
      <c r="BE168">
        <f t="shared" si="290"/>
        <v>15516548616.205334</v>
      </c>
      <c r="BF168">
        <f t="shared" si="290"/>
        <v>4891243904.4457302</v>
      </c>
      <c r="BG168">
        <f t="shared" si="290"/>
        <v>2325829049.3149214</v>
      </c>
      <c r="BH168">
        <f t="shared" si="290"/>
        <v>21629375595.229401</v>
      </c>
      <c r="BI168">
        <f t="shared" si="290"/>
        <v>1348199313.0452092</v>
      </c>
      <c r="BJ168">
        <f t="shared" si="290"/>
        <v>1965075367.6593933</v>
      </c>
      <c r="BK168">
        <f t="shared" si="290"/>
        <v>6380108515.3637085</v>
      </c>
      <c r="BL168">
        <f t="shared" si="290"/>
        <v>36930912242.811035</v>
      </c>
      <c r="BM168">
        <f t="shared" si="290"/>
        <v>5448413012.9370937</v>
      </c>
      <c r="BN168">
        <f t="shared" si="290"/>
        <v>5855571763.5386524</v>
      </c>
      <c r="BO168">
        <f t="shared" si="290"/>
        <v>924176894.70785666</v>
      </c>
      <c r="BP168">
        <f t="shared" si="290"/>
        <v>3078850713.0180607</v>
      </c>
      <c r="BQ168">
        <f t="shared" ref="BQ168:EB168" si="291">BQ97+BQ29</f>
        <v>3001625769.55931</v>
      </c>
      <c r="BR168">
        <f t="shared" si="291"/>
        <v>2347650937.7568827</v>
      </c>
      <c r="BS168">
        <f t="shared" si="291"/>
        <v>11511242320.830936</v>
      </c>
      <c r="BU168">
        <f t="shared" si="291"/>
        <v>28041029283.121845</v>
      </c>
      <c r="BV168">
        <f t="shared" si="291"/>
        <v>15266234415.295246</v>
      </c>
      <c r="BW168">
        <f t="shared" si="291"/>
        <v>4851788685.872921</v>
      </c>
      <c r="BX168">
        <f t="shared" si="291"/>
        <v>2296732373.1642122</v>
      </c>
      <c r="BY168">
        <f t="shared" si="291"/>
        <v>21313936887.560333</v>
      </c>
      <c r="BZ168">
        <f t="shared" si="291"/>
        <v>1271092421.5755966</v>
      </c>
      <c r="CA168">
        <f t="shared" si="291"/>
        <v>1950232430.4010189</v>
      </c>
      <c r="CB168">
        <f t="shared" si="291"/>
        <v>6285876919.8249722</v>
      </c>
      <c r="CC168">
        <f t="shared" si="291"/>
        <v>36142363757.602142</v>
      </c>
      <c r="CD168">
        <f t="shared" si="291"/>
        <v>5325558317.9243164</v>
      </c>
      <c r="CE168">
        <f t="shared" si="291"/>
        <v>5697876270.8998775</v>
      </c>
      <c r="CF168">
        <f t="shared" si="291"/>
        <v>909988724.68638825</v>
      </c>
      <c r="CG168">
        <f t="shared" si="291"/>
        <v>2982982931.8951578</v>
      </c>
      <c r="CH168">
        <f t="shared" si="291"/>
        <v>2927897535.0180454</v>
      </c>
      <c r="CI168">
        <f t="shared" si="291"/>
        <v>2260925187.6237564</v>
      </c>
      <c r="CJ168">
        <f t="shared" si="291"/>
        <v>11208929374.098812</v>
      </c>
      <c r="CM168">
        <f t="shared" si="291"/>
        <v>30584.5</v>
      </c>
      <c r="CN168">
        <f t="shared" si="291"/>
        <v>47653284836.976311</v>
      </c>
      <c r="CO168">
        <f t="shared" si="291"/>
        <v>18528804782.931854</v>
      </c>
      <c r="CP168">
        <f t="shared" si="291"/>
        <v>5375899680.7550411</v>
      </c>
      <c r="CQ168">
        <f t="shared" si="291"/>
        <v>2881305475.6584101</v>
      </c>
      <c r="CR168">
        <f t="shared" si="291"/>
        <v>27434979758.443409</v>
      </c>
      <c r="CS168">
        <f t="shared" si="291"/>
        <v>2264855417.4655604</v>
      </c>
      <c r="CT168">
        <f t="shared" si="291"/>
        <v>2437348464.0567551</v>
      </c>
      <c r="CU168">
        <f t="shared" si="291"/>
        <v>9590446918.3183193</v>
      </c>
      <c r="CV168">
        <f t="shared" si="291"/>
        <v>45363881713.078468</v>
      </c>
      <c r="CW168">
        <f t="shared" si="291"/>
        <v>7009157222.2132416</v>
      </c>
      <c r="CX168">
        <f t="shared" si="291"/>
        <v>10826898060.442535</v>
      </c>
      <c r="CY168">
        <f t="shared" si="291"/>
        <v>1474426555.1756771</v>
      </c>
      <c r="CZ168">
        <f t="shared" si="291"/>
        <v>4166372243.1552882</v>
      </c>
      <c r="DA168">
        <f t="shared" si="291"/>
        <v>3856108719.9004006</v>
      </c>
      <c r="DB168">
        <f t="shared" si="291"/>
        <v>3403362954.3887939</v>
      </c>
      <c r="DC168">
        <f t="shared" si="291"/>
        <v>13638037544.251688</v>
      </c>
      <c r="DE168">
        <f t="shared" si="291"/>
        <v>44932169932.737717</v>
      </c>
      <c r="DF168">
        <f t="shared" si="291"/>
        <v>17033688239.954239</v>
      </c>
      <c r="DG168">
        <f t="shared" si="291"/>
        <v>5153850522.2631426</v>
      </c>
      <c r="DH168">
        <f t="shared" si="291"/>
        <v>2636807340.1639242</v>
      </c>
      <c r="DI168">
        <f t="shared" si="291"/>
        <v>25632945488.437874</v>
      </c>
      <c r="DJ168">
        <f t="shared" si="291"/>
        <v>2057953940.6385908</v>
      </c>
      <c r="DK168">
        <f t="shared" si="291"/>
        <v>2284705056.2027102</v>
      </c>
      <c r="DL168">
        <f t="shared" si="291"/>
        <v>8842733521.8390198</v>
      </c>
      <c r="DM168">
        <f t="shared" si="291"/>
        <v>41963764204.100616</v>
      </c>
      <c r="DN168">
        <f t="shared" si="291"/>
        <v>6418887137.1311636</v>
      </c>
      <c r="DO168">
        <f t="shared" si="291"/>
        <v>9943086881.968935</v>
      </c>
      <c r="DP168">
        <f t="shared" si="291"/>
        <v>1372493410.2142522</v>
      </c>
      <c r="DQ168">
        <f t="shared" si="291"/>
        <v>3808677638.9434509</v>
      </c>
      <c r="DR168">
        <f t="shared" si="291"/>
        <v>3679420772.5696278</v>
      </c>
      <c r="DS168">
        <f t="shared" si="291"/>
        <v>3107090959.1261163</v>
      </c>
      <c r="DT168">
        <f t="shared" si="291"/>
        <v>12652255591.211075</v>
      </c>
      <c r="DV168">
        <f t="shared" si="291"/>
        <v>42367890025.79525</v>
      </c>
      <c r="DW168">
        <f t="shared" si="291"/>
        <v>15839083828.710533</v>
      </c>
      <c r="DX168">
        <f t="shared" si="291"/>
        <v>5054672651.4310913</v>
      </c>
      <c r="DY168">
        <f t="shared" si="291"/>
        <v>2431847743.3578405</v>
      </c>
      <c r="DZ168">
        <f t="shared" si="291"/>
        <v>23946329300.780243</v>
      </c>
      <c r="EA168">
        <f t="shared" si="291"/>
        <v>1851234673.2189486</v>
      </c>
      <c r="EB168">
        <f t="shared" si="291"/>
        <v>2141087069.6571879</v>
      </c>
      <c r="EC168">
        <f t="shared" ref="EC168:GN168" si="292">EC97+EC29</f>
        <v>8095020125.3597288</v>
      </c>
      <c r="ED168">
        <f t="shared" si="292"/>
        <v>38563646695.122711</v>
      </c>
      <c r="EE168">
        <f t="shared" si="292"/>
        <v>5828617052.0490856</v>
      </c>
      <c r="EF168">
        <f t="shared" si="292"/>
        <v>9165313778.8235188</v>
      </c>
      <c r="EG168">
        <f t="shared" si="292"/>
        <v>1270667757.7705948</v>
      </c>
      <c r="EH168">
        <f t="shared" si="292"/>
        <v>3452216784.7890244</v>
      </c>
      <c r="EI168">
        <f t="shared" si="292"/>
        <v>3563883239.7054296</v>
      </c>
      <c r="EJ168">
        <f t="shared" si="292"/>
        <v>2813016043.7436876</v>
      </c>
      <c r="EK168">
        <f t="shared" si="292"/>
        <v>11757183919.745514</v>
      </c>
      <c r="EM168">
        <f t="shared" si="292"/>
        <v>41703963743.318367</v>
      </c>
      <c r="EN168">
        <f t="shared" si="292"/>
        <v>15724809912.82917</v>
      </c>
      <c r="EO168">
        <f t="shared" si="292"/>
        <v>4987129833.9426975</v>
      </c>
      <c r="EP168">
        <f t="shared" si="292"/>
        <v>2354250252.2752595</v>
      </c>
      <c r="EQ168">
        <f t="shared" si="292"/>
        <v>23253040448.475136</v>
      </c>
      <c r="ER168">
        <f t="shared" si="292"/>
        <v>1654674670.9676938</v>
      </c>
      <c r="ES168">
        <f t="shared" si="292"/>
        <v>2076231500.3555627</v>
      </c>
      <c r="ET168">
        <f t="shared" si="292"/>
        <v>7670376001.6230154</v>
      </c>
      <c r="EU168">
        <f t="shared" si="292"/>
        <v>36556362247.292938</v>
      </c>
      <c r="EV168">
        <f t="shared" si="292"/>
        <v>5338587760.1899633</v>
      </c>
      <c r="EW168">
        <f t="shared" si="292"/>
        <v>8745835268.4522228</v>
      </c>
      <c r="EX168">
        <f t="shared" si="292"/>
        <v>1189270038.9298129</v>
      </c>
      <c r="EY168">
        <f t="shared" si="292"/>
        <v>3260765999.3916655</v>
      </c>
      <c r="EZ168">
        <f t="shared" si="292"/>
        <v>3494225714.6046929</v>
      </c>
      <c r="FA168">
        <f t="shared" si="292"/>
        <v>2648107293.4557095</v>
      </c>
      <c r="FB168">
        <f t="shared" si="292"/>
        <v>11262914676.085464</v>
      </c>
      <c r="FD168">
        <f t="shared" si="292"/>
        <v>41307859476.870789</v>
      </c>
      <c r="FE168">
        <f t="shared" si="292"/>
        <v>15632067910.295906</v>
      </c>
      <c r="FF168">
        <f t="shared" si="292"/>
        <v>4927286492.5383635</v>
      </c>
      <c r="FG168">
        <f t="shared" si="292"/>
        <v>2320164913.5420694</v>
      </c>
      <c r="FH168">
        <f t="shared" si="292"/>
        <v>22892654340.394291</v>
      </c>
      <c r="FI168">
        <f t="shared" si="292"/>
        <v>1579097965.2621582</v>
      </c>
      <c r="FJ168">
        <f t="shared" si="292"/>
        <v>2057012892.9995823</v>
      </c>
      <c r="FK168">
        <f t="shared" si="292"/>
        <v>7571927328.7906551</v>
      </c>
      <c r="FL168">
        <f t="shared" si="292"/>
        <v>35765637159.293739</v>
      </c>
      <c r="FM168">
        <f t="shared" si="292"/>
        <v>5264523203.1838055</v>
      </c>
      <c r="FN168">
        <f t="shared" si="292"/>
        <v>8514718005.1309347</v>
      </c>
      <c r="FO168">
        <f t="shared" si="292"/>
        <v>1177079778.7050245</v>
      </c>
      <c r="FP168">
        <f t="shared" si="292"/>
        <v>3223323236.2026892</v>
      </c>
      <c r="FQ168">
        <f t="shared" si="292"/>
        <v>3444590997.045908</v>
      </c>
      <c r="FR168">
        <f t="shared" si="292"/>
        <v>2576761425.5346646</v>
      </c>
      <c r="FS168">
        <f t="shared" si="292"/>
        <v>10941858018.06599</v>
      </c>
      <c r="FV168">
        <f t="shared" si="292"/>
        <v>30584.5</v>
      </c>
      <c r="FW168">
        <f t="shared" si="292"/>
        <v>40394115686.321426</v>
      </c>
      <c r="FX168">
        <f t="shared" si="292"/>
        <v>18378573978.498405</v>
      </c>
      <c r="FY168">
        <f t="shared" si="292"/>
        <v>6041977111.7356701</v>
      </c>
      <c r="FZ168">
        <f t="shared" si="292"/>
        <v>2964182650.97263</v>
      </c>
      <c r="GA168">
        <f t="shared" si="292"/>
        <v>22830892026.386757</v>
      </c>
      <c r="GB168">
        <f t="shared" si="292"/>
        <v>1576570485.3206363</v>
      </c>
      <c r="GC168">
        <f t="shared" si="292"/>
        <v>2594141908.6806684</v>
      </c>
      <c r="GD168">
        <f t="shared" si="292"/>
        <v>13891731517.465998</v>
      </c>
      <c r="GE168">
        <f t="shared" si="292"/>
        <v>44880604412.36512</v>
      </c>
      <c r="GF168">
        <f t="shared" si="292"/>
        <v>6798870188.6354437</v>
      </c>
      <c r="GG168">
        <f t="shared" si="292"/>
        <v>7443542918.8868484</v>
      </c>
      <c r="GH168">
        <f t="shared" si="292"/>
        <v>1900693200.5684533</v>
      </c>
      <c r="GI168">
        <f t="shared" si="292"/>
        <v>3120293536.7794151</v>
      </c>
      <c r="GJ168">
        <f t="shared" si="292"/>
        <v>4048823088.1907282</v>
      </c>
      <c r="GK168">
        <f t="shared" si="292"/>
        <v>3067013874.9047747</v>
      </c>
      <c r="GL168">
        <f t="shared" si="292"/>
        <v>18473694897.172462</v>
      </c>
      <c r="GN168">
        <f t="shared" si="292"/>
        <v>38919165280.093712</v>
      </c>
      <c r="GO168">
        <f t="shared" ref="GO168:IZ168" si="293">GO97+GO29</f>
        <v>17574107852.460041</v>
      </c>
      <c r="GP168">
        <f t="shared" si="293"/>
        <v>5788204744.0543737</v>
      </c>
      <c r="GQ168">
        <f t="shared" si="293"/>
        <v>2838920865.7909627</v>
      </c>
      <c r="GR168">
        <f t="shared" si="293"/>
        <v>21910952895.709236</v>
      </c>
      <c r="GS168">
        <f t="shared" si="293"/>
        <v>1486323642.7654705</v>
      </c>
      <c r="GT168">
        <f t="shared" si="293"/>
        <v>2476142420.3682351</v>
      </c>
      <c r="GU168">
        <f t="shared" si="293"/>
        <v>13363048487.824896</v>
      </c>
      <c r="GV168">
        <f t="shared" si="293"/>
        <v>42412967479.257195</v>
      </c>
      <c r="GW168">
        <f t="shared" si="293"/>
        <v>6471883765.9025888</v>
      </c>
      <c r="GX168">
        <f t="shared" si="293"/>
        <v>7119757267.3217249</v>
      </c>
      <c r="GY168">
        <f t="shared" si="293"/>
        <v>1818632405.667062</v>
      </c>
      <c r="GZ168">
        <f t="shared" si="293"/>
        <v>2979574108.8496642</v>
      </c>
      <c r="HA168">
        <f t="shared" si="293"/>
        <v>3822696005.1958027</v>
      </c>
      <c r="HB168">
        <f t="shared" si="293"/>
        <v>2908628792.7120934</v>
      </c>
      <c r="HC168">
        <f t="shared" si="293"/>
        <v>17576313148.01952</v>
      </c>
      <c r="HE168">
        <f t="shared" si="293"/>
        <v>38241801649.870453</v>
      </c>
      <c r="HF168">
        <f t="shared" si="293"/>
        <v>16774009122.398451</v>
      </c>
      <c r="HG168">
        <f t="shared" si="293"/>
        <v>5594221008.0220518</v>
      </c>
      <c r="HH168">
        <f t="shared" si="293"/>
        <v>2732081083.5738072</v>
      </c>
      <c r="HI168">
        <f t="shared" si="293"/>
        <v>21001826353.066254</v>
      </c>
      <c r="HJ168">
        <f t="shared" si="293"/>
        <v>1395888967.690335</v>
      </c>
      <c r="HK168">
        <f t="shared" si="293"/>
        <v>2358142932.0557985</v>
      </c>
      <c r="HL168">
        <f t="shared" si="293"/>
        <v>12835797998.832989</v>
      </c>
      <c r="HM168">
        <f t="shared" si="293"/>
        <v>39945330546.149254</v>
      </c>
      <c r="HN168">
        <f t="shared" si="293"/>
        <v>6144897343.1697416</v>
      </c>
      <c r="HO168">
        <f t="shared" si="293"/>
        <v>6974265906.8705559</v>
      </c>
      <c r="HP168">
        <f t="shared" si="293"/>
        <v>1736551666.1142311</v>
      </c>
      <c r="HQ168">
        <f t="shared" si="293"/>
        <v>2838854680.9199128</v>
      </c>
      <c r="HR168">
        <f t="shared" si="293"/>
        <v>3596512949.0158148</v>
      </c>
      <c r="HS168">
        <f t="shared" si="293"/>
        <v>2750316422.3961678</v>
      </c>
      <c r="HT168">
        <f t="shared" si="293"/>
        <v>16678931398.866592</v>
      </c>
      <c r="HV168">
        <f t="shared" si="293"/>
        <v>37755168953.940147</v>
      </c>
      <c r="HW168">
        <f t="shared" si="293"/>
        <v>16396264512.059803</v>
      </c>
      <c r="HX168">
        <f t="shared" si="293"/>
        <v>5545393931.6933231</v>
      </c>
      <c r="HY168">
        <f t="shared" si="293"/>
        <v>2703444217.4107823</v>
      </c>
      <c r="HZ168">
        <f t="shared" si="293"/>
        <v>20566071708.969391</v>
      </c>
      <c r="IA168">
        <f t="shared" si="293"/>
        <v>1305920381.4856887</v>
      </c>
      <c r="IB168">
        <f t="shared" si="293"/>
        <v>2256853762.5699863</v>
      </c>
      <c r="IC168">
        <f t="shared" si="293"/>
        <v>12641369956.141785</v>
      </c>
      <c r="ID168">
        <f t="shared" si="293"/>
        <v>38786019575.415489</v>
      </c>
      <c r="IE168">
        <f t="shared" si="293"/>
        <v>5902566153.7726536</v>
      </c>
      <c r="IF168">
        <f t="shared" si="293"/>
        <v>6888120909.6502476</v>
      </c>
      <c r="IG168">
        <f t="shared" si="293"/>
        <v>1653729780.850914</v>
      </c>
      <c r="IH168">
        <f t="shared" si="293"/>
        <v>2722176818.3036633</v>
      </c>
      <c r="II168">
        <f t="shared" si="293"/>
        <v>3507229405.2541313</v>
      </c>
      <c r="IJ168">
        <f t="shared" si="293"/>
        <v>2658864127.4134932</v>
      </c>
      <c r="IK168">
        <f t="shared" si="293"/>
        <v>15909089460.03511</v>
      </c>
      <c r="IM168">
        <f t="shared" si="293"/>
        <v>37367154413.550949</v>
      </c>
      <c r="IN168">
        <f t="shared" si="293"/>
        <v>16240768944.430004</v>
      </c>
      <c r="IO168">
        <f t="shared" si="293"/>
        <v>5497100213.2234774</v>
      </c>
      <c r="IP168">
        <f t="shared" si="293"/>
        <v>2680216757.4793439</v>
      </c>
      <c r="IQ168">
        <f t="shared" si="293"/>
        <v>20392782132.943451</v>
      </c>
      <c r="IR168">
        <f t="shared" si="293"/>
        <v>1253634174.0958486</v>
      </c>
      <c r="IS168">
        <f t="shared" si="293"/>
        <v>2243969456.7320619</v>
      </c>
      <c r="IT168">
        <f t="shared" si="293"/>
        <v>12541609556.408627</v>
      </c>
      <c r="IU168">
        <f t="shared" si="293"/>
        <v>38361914623.252663</v>
      </c>
      <c r="IV168">
        <f t="shared" si="293"/>
        <v>5842534408.0325203</v>
      </c>
      <c r="IW168">
        <f t="shared" si="293"/>
        <v>6818268144.0229664</v>
      </c>
      <c r="IX168">
        <f t="shared" si="293"/>
        <v>1629748220.6589327</v>
      </c>
      <c r="IY168">
        <f t="shared" si="293"/>
        <v>2697757448.9058113</v>
      </c>
      <c r="IZ168">
        <f t="shared" si="293"/>
        <v>3460618799.5156631</v>
      </c>
      <c r="JA168">
        <f t="shared" ref="JA168" si="294">JA97+JA29</f>
        <v>2622281682.0911198</v>
      </c>
      <c r="JB168">
        <f t="shared" si="164"/>
        <v>15770593080.743229</v>
      </c>
    </row>
    <row r="169" spans="4:262" x14ac:dyDescent="0.25">
      <c r="D169">
        <v>2047</v>
      </c>
      <c r="E169">
        <f t="shared" ref="E169:BP169" si="295">E98+E30</f>
        <v>29430729834.469795</v>
      </c>
      <c r="F169">
        <f t="shared" si="295"/>
        <v>19939815372.116711</v>
      </c>
      <c r="G169">
        <f t="shared" si="295"/>
        <v>5463423711.377717</v>
      </c>
      <c r="H169">
        <f t="shared" si="295"/>
        <v>2898153493.7900763</v>
      </c>
      <c r="I169">
        <f t="shared" si="295"/>
        <v>24517947685.295166</v>
      </c>
      <c r="J169">
        <f t="shared" si="295"/>
        <v>2006359511.7862167</v>
      </c>
      <c r="K169">
        <f t="shared" si="295"/>
        <v>2697188057.0053492</v>
      </c>
      <c r="L169">
        <f t="shared" si="295"/>
        <v>8131033517.8855171</v>
      </c>
      <c r="M169">
        <f t="shared" si="295"/>
        <v>46158161328.425865</v>
      </c>
      <c r="N169">
        <f t="shared" si="295"/>
        <v>7725724063.1039715</v>
      </c>
      <c r="O169">
        <f t="shared" si="295"/>
        <v>7876954591.321249</v>
      </c>
      <c r="P169">
        <f t="shared" si="295"/>
        <v>1233109858.7732925</v>
      </c>
      <c r="Q169">
        <f t="shared" si="295"/>
        <v>4084820911.865344</v>
      </c>
      <c r="R169">
        <f t="shared" si="295"/>
        <v>3666296157.3725009</v>
      </c>
      <c r="S169">
        <f t="shared" si="295"/>
        <v>3327549405.5398402</v>
      </c>
      <c r="T169">
        <f t="shared" si="295"/>
        <v>14343949809.772863</v>
      </c>
      <c r="V169">
        <f t="shared" si="295"/>
        <v>28398103698.192844</v>
      </c>
      <c r="W169">
        <f t="shared" si="295"/>
        <v>18176792657.201523</v>
      </c>
      <c r="X169">
        <f t="shared" si="295"/>
        <v>5168221338.3883028</v>
      </c>
      <c r="Y169">
        <f t="shared" si="295"/>
        <v>2653758639.1792397</v>
      </c>
      <c r="Z169">
        <f t="shared" si="295"/>
        <v>23177145351.974895</v>
      </c>
      <c r="AA169">
        <f t="shared" si="295"/>
        <v>1812534277.2009208</v>
      </c>
      <c r="AB169">
        <f t="shared" si="295"/>
        <v>2502020064.3174233</v>
      </c>
      <c r="AC169">
        <f t="shared" si="295"/>
        <v>7540263130.2751102</v>
      </c>
      <c r="AD169">
        <f t="shared" si="295"/>
        <v>42436282642.45594</v>
      </c>
      <c r="AE169">
        <f t="shared" si="295"/>
        <v>7076942081.8263788</v>
      </c>
      <c r="AF169">
        <f t="shared" si="295"/>
        <v>7211599802.3176308</v>
      </c>
      <c r="AG169">
        <f t="shared" si="295"/>
        <v>1143581417.679606</v>
      </c>
      <c r="AH169">
        <f t="shared" si="295"/>
        <v>3696945680.3989539</v>
      </c>
      <c r="AI169">
        <f t="shared" si="295"/>
        <v>3448346794.2053156</v>
      </c>
      <c r="AJ169">
        <f t="shared" si="295"/>
        <v>3020247179.6419306</v>
      </c>
      <c r="AK169">
        <f t="shared" si="295"/>
        <v>13284729527.266516</v>
      </c>
      <c r="AM169">
        <f t="shared" si="295"/>
        <v>27695418869.784279</v>
      </c>
      <c r="AN169">
        <f t="shared" si="295"/>
        <v>16462802702.921375</v>
      </c>
      <c r="AO169">
        <f t="shared" si="295"/>
        <v>4878315126.761981</v>
      </c>
      <c r="AP169">
        <f t="shared" si="295"/>
        <v>2409702839.2187691</v>
      </c>
      <c r="AQ169">
        <f t="shared" si="295"/>
        <v>22369575683.231476</v>
      </c>
      <c r="AR169">
        <f t="shared" si="295"/>
        <v>1618709042.6156251</v>
      </c>
      <c r="AS169">
        <f t="shared" si="295"/>
        <v>2307230813.3468275</v>
      </c>
      <c r="AT169">
        <f t="shared" si="295"/>
        <v>6949934895.1880322</v>
      </c>
      <c r="AU169">
        <f t="shared" si="295"/>
        <v>38873623238.433022</v>
      </c>
      <c r="AV169">
        <f t="shared" si="295"/>
        <v>6428160100.5487747</v>
      </c>
      <c r="AW169">
        <f t="shared" si="295"/>
        <v>6546245013.3140068</v>
      </c>
      <c r="AX169">
        <f t="shared" si="295"/>
        <v>1054213168.1110861</v>
      </c>
      <c r="AY169">
        <f t="shared" si="295"/>
        <v>3310603918.6256709</v>
      </c>
      <c r="AZ169">
        <f t="shared" si="295"/>
        <v>3230397431.0381193</v>
      </c>
      <c r="BA169">
        <f t="shared" si="295"/>
        <v>2712944953.7440186</v>
      </c>
      <c r="BB169">
        <f t="shared" si="295"/>
        <v>12225558086.789116</v>
      </c>
      <c r="BD169">
        <f t="shared" si="295"/>
        <v>27093081047.159252</v>
      </c>
      <c r="BE169">
        <f t="shared" si="295"/>
        <v>15331702700.827213</v>
      </c>
      <c r="BF169">
        <f t="shared" si="295"/>
        <v>4746744520.9898643</v>
      </c>
      <c r="BG169">
        <f t="shared" si="295"/>
        <v>2334059532.5685596</v>
      </c>
      <c r="BH169">
        <f t="shared" si="295"/>
        <v>21795968495.488205</v>
      </c>
      <c r="BI169">
        <f t="shared" si="295"/>
        <v>1424889602.3387623</v>
      </c>
      <c r="BJ169">
        <f t="shared" si="295"/>
        <v>2128898583.734556</v>
      </c>
      <c r="BK169">
        <f t="shared" si="295"/>
        <v>6532847675.5709801</v>
      </c>
      <c r="BL169">
        <f t="shared" si="295"/>
        <v>36522496054.143585</v>
      </c>
      <c r="BM169">
        <f t="shared" si="295"/>
        <v>5779801323.1638441</v>
      </c>
      <c r="BN169">
        <f t="shared" si="295"/>
        <v>6092116484.1598148</v>
      </c>
      <c r="BO169">
        <f t="shared" si="295"/>
        <v>975599882.63790727</v>
      </c>
      <c r="BP169">
        <f t="shared" si="295"/>
        <v>3065736614.5841541</v>
      </c>
      <c r="BQ169">
        <f t="shared" ref="BQ169:EB169" si="296">BQ98+BQ30</f>
        <v>3063028266.9458513</v>
      </c>
      <c r="BR169">
        <f t="shared" si="296"/>
        <v>2413694892.9594641</v>
      </c>
      <c r="BS169">
        <f t="shared" si="296"/>
        <v>11584279788.138378</v>
      </c>
      <c r="BU169">
        <f t="shared" si="296"/>
        <v>26557635074.660286</v>
      </c>
      <c r="BV169">
        <f t="shared" si="296"/>
        <v>15051333513.266539</v>
      </c>
      <c r="BW169">
        <f t="shared" si="296"/>
        <v>4686470108.6656055</v>
      </c>
      <c r="BX169">
        <f t="shared" si="296"/>
        <v>2296692262.2543302</v>
      </c>
      <c r="BY169">
        <f t="shared" si="296"/>
        <v>21393275758.338657</v>
      </c>
      <c r="BZ169">
        <f t="shared" si="296"/>
        <v>1339829996.6238534</v>
      </c>
      <c r="CA169">
        <f t="shared" si="296"/>
        <v>2108052261.3863859</v>
      </c>
      <c r="CB169">
        <f t="shared" si="296"/>
        <v>6420751350.9094925</v>
      </c>
      <c r="CC169">
        <f t="shared" si="296"/>
        <v>35636497934.945503</v>
      </c>
      <c r="CD169">
        <f t="shared" si="296"/>
        <v>5614943882.5474396</v>
      </c>
      <c r="CE169">
        <f t="shared" si="296"/>
        <v>5920497522.4940834</v>
      </c>
      <c r="CF169">
        <f t="shared" si="296"/>
        <v>958996595.99433804</v>
      </c>
      <c r="CG169">
        <f t="shared" si="296"/>
        <v>2962966323.4381514</v>
      </c>
      <c r="CH169">
        <f t="shared" si="296"/>
        <v>2984411656.5870018</v>
      </c>
      <c r="CI169">
        <f t="shared" si="296"/>
        <v>2322631826.1474648</v>
      </c>
      <c r="CJ169">
        <f t="shared" si="296"/>
        <v>11255784675.833244</v>
      </c>
      <c r="CM169">
        <f t="shared" si="296"/>
        <v>30599.5</v>
      </c>
      <c r="CN169">
        <f t="shared" si="296"/>
        <v>48053693427.443596</v>
      </c>
      <c r="CO169">
        <f t="shared" si="296"/>
        <v>18456498477.360252</v>
      </c>
      <c r="CP169">
        <f t="shared" si="296"/>
        <v>5272670637.31567</v>
      </c>
      <c r="CQ169">
        <f t="shared" si="296"/>
        <v>2984773194.9400048</v>
      </c>
      <c r="CR169">
        <f t="shared" si="296"/>
        <v>28757739782.538551</v>
      </c>
      <c r="CS169">
        <f t="shared" si="296"/>
        <v>2388993545.0821829</v>
      </c>
      <c r="CT169">
        <f t="shared" si="296"/>
        <v>2538496700.3071952</v>
      </c>
      <c r="CU169">
        <f t="shared" si="296"/>
        <v>9666036293.2968216</v>
      </c>
      <c r="CV169">
        <f t="shared" si="296"/>
        <v>45820637805.420395</v>
      </c>
      <c r="CW169">
        <f t="shared" si="296"/>
        <v>7288367144.3541918</v>
      </c>
      <c r="CX169">
        <f t="shared" si="296"/>
        <v>10902526525.2596</v>
      </c>
      <c r="CY169">
        <f t="shared" si="296"/>
        <v>1565973220.8743896</v>
      </c>
      <c r="CZ169">
        <f t="shared" si="296"/>
        <v>4246608964.390645</v>
      </c>
      <c r="DA169">
        <f t="shared" si="296"/>
        <v>3881767963.6969285</v>
      </c>
      <c r="DB169">
        <f t="shared" si="296"/>
        <v>3470107203.6423135</v>
      </c>
      <c r="DC169">
        <f t="shared" si="296"/>
        <v>13760434065.121332</v>
      </c>
      <c r="DE169">
        <f t="shared" si="296"/>
        <v>45027486952.311317</v>
      </c>
      <c r="DF169">
        <f t="shared" si="296"/>
        <v>16873816075.631266</v>
      </c>
      <c r="DG169">
        <f t="shared" si="296"/>
        <v>5007264451.1216383</v>
      </c>
      <c r="DH169">
        <f t="shared" si="296"/>
        <v>2718480803.9022341</v>
      </c>
      <c r="DI169">
        <f t="shared" si="296"/>
        <v>26725799915.646713</v>
      </c>
      <c r="DJ169">
        <f t="shared" si="296"/>
        <v>2165547994.6947322</v>
      </c>
      <c r="DK169">
        <f t="shared" si="296"/>
        <v>2367704230.511127</v>
      </c>
      <c r="DL169">
        <f t="shared" si="296"/>
        <v>8878038684.131052</v>
      </c>
      <c r="DM169">
        <f t="shared" si="296"/>
        <v>42224910518.355865</v>
      </c>
      <c r="DN169">
        <f t="shared" si="296"/>
        <v>6652728238.0687304</v>
      </c>
      <c r="DO169">
        <f t="shared" si="296"/>
        <v>9970877220.1756859</v>
      </c>
      <c r="DP169">
        <f t="shared" si="296"/>
        <v>1452533496.4313102</v>
      </c>
      <c r="DQ169">
        <f t="shared" si="296"/>
        <v>3867128440.7590566</v>
      </c>
      <c r="DR169">
        <f t="shared" si="296"/>
        <v>3679041633.8526001</v>
      </c>
      <c r="DS169">
        <f t="shared" si="296"/>
        <v>3156908301.0120416</v>
      </c>
      <c r="DT169">
        <f t="shared" si="296"/>
        <v>12714901254.222046</v>
      </c>
      <c r="DV169">
        <f t="shared" si="296"/>
        <v>42157943597.540054</v>
      </c>
      <c r="DW169">
        <f t="shared" si="296"/>
        <v>15640623584.920847</v>
      </c>
      <c r="DX169">
        <f t="shared" si="296"/>
        <v>4876320402.2172174</v>
      </c>
      <c r="DY169">
        <f t="shared" si="296"/>
        <v>2491706089.9293957</v>
      </c>
      <c r="DZ169">
        <f t="shared" si="296"/>
        <v>24809191823.937256</v>
      </c>
      <c r="EA169">
        <f t="shared" si="296"/>
        <v>1942284439.060746</v>
      </c>
      <c r="EB169">
        <f t="shared" si="296"/>
        <v>2205925744.2584772</v>
      </c>
      <c r="EC169">
        <f t="shared" ref="EC169:GN169" si="297">EC98+EC30</f>
        <v>8090041074.9652882</v>
      </c>
      <c r="ED169">
        <f t="shared" si="297"/>
        <v>38629183231.291283</v>
      </c>
      <c r="EE169">
        <f t="shared" si="297"/>
        <v>6017089331.783268</v>
      </c>
      <c r="EF169">
        <f t="shared" si="297"/>
        <v>9140593338.1685791</v>
      </c>
      <c r="EG169">
        <f t="shared" si="297"/>
        <v>1339201204.220336</v>
      </c>
      <c r="EH169">
        <f t="shared" si="297"/>
        <v>3488880837.0055971</v>
      </c>
      <c r="EI169">
        <f t="shared" si="297"/>
        <v>3544023104.3249273</v>
      </c>
      <c r="EJ169">
        <f t="shared" si="297"/>
        <v>2845905367.9666452</v>
      </c>
      <c r="EK169">
        <f t="shared" si="297"/>
        <v>11738967808.75798</v>
      </c>
      <c r="EM169">
        <f t="shared" si="297"/>
        <v>41043218308.905113</v>
      </c>
      <c r="EN169">
        <f t="shared" si="297"/>
        <v>15518127636.96566</v>
      </c>
      <c r="EO169">
        <f t="shared" si="297"/>
        <v>4776989576.7740822</v>
      </c>
      <c r="EP169">
        <f t="shared" si="297"/>
        <v>2384960547.8054495</v>
      </c>
      <c r="EQ169">
        <f t="shared" si="297"/>
        <v>23782448279.585915</v>
      </c>
      <c r="ER169">
        <f t="shared" si="297"/>
        <v>1729174833.4782183</v>
      </c>
      <c r="ES169">
        <f t="shared" si="297"/>
        <v>2114787250.2998071</v>
      </c>
      <c r="ET169">
        <f t="shared" si="297"/>
        <v>7630756638.0982723</v>
      </c>
      <c r="EU169">
        <f t="shared" si="297"/>
        <v>36429313871.26535</v>
      </c>
      <c r="EV169">
        <f t="shared" si="297"/>
        <v>5460611545.4112873</v>
      </c>
      <c r="EW169">
        <f t="shared" si="297"/>
        <v>8684512204.7548447</v>
      </c>
      <c r="EX169">
        <f t="shared" si="297"/>
        <v>1244538020.5913644</v>
      </c>
      <c r="EY169">
        <f t="shared" si="297"/>
        <v>3268999116.1108837</v>
      </c>
      <c r="EZ169">
        <f t="shared" si="297"/>
        <v>3454850048.3596134</v>
      </c>
      <c r="FA169">
        <f t="shared" si="297"/>
        <v>2662353378.4184494</v>
      </c>
      <c r="FB169">
        <f t="shared" si="297"/>
        <v>11203215973.021763</v>
      </c>
      <c r="FD169">
        <f t="shared" si="297"/>
        <v>40436107727.599121</v>
      </c>
      <c r="FE169">
        <f t="shared" si="297"/>
        <v>15425182654.114491</v>
      </c>
      <c r="FF169">
        <f t="shared" si="297"/>
        <v>4685342990.9667273</v>
      </c>
      <c r="FG169">
        <f t="shared" si="297"/>
        <v>2339987036.5381231</v>
      </c>
      <c r="FH169">
        <f t="shared" si="297"/>
        <v>23313715577.332436</v>
      </c>
      <c r="FI169">
        <f t="shared" si="297"/>
        <v>1640887356.4195333</v>
      </c>
      <c r="FJ169">
        <f t="shared" si="297"/>
        <v>2086426396.468859</v>
      </c>
      <c r="FK169">
        <f t="shared" si="297"/>
        <v>7502370957.6638412</v>
      </c>
      <c r="FL169">
        <f t="shared" si="297"/>
        <v>35510996618.877136</v>
      </c>
      <c r="FM169">
        <f t="shared" si="297"/>
        <v>5368322849.2931509</v>
      </c>
      <c r="FN169">
        <f t="shared" si="297"/>
        <v>8416723372.8616505</v>
      </c>
      <c r="FO169">
        <f t="shared" si="297"/>
        <v>1220713817.4026611</v>
      </c>
      <c r="FP169">
        <f t="shared" si="297"/>
        <v>3219938196.6545792</v>
      </c>
      <c r="FQ169">
        <f t="shared" si="297"/>
        <v>3385678951.1496515</v>
      </c>
      <c r="FR169">
        <f t="shared" si="297"/>
        <v>2581807577.2311249</v>
      </c>
      <c r="FS169">
        <f t="shared" si="297"/>
        <v>10840604591.199989</v>
      </c>
      <c r="FV169">
        <f t="shared" si="297"/>
        <v>30599.5</v>
      </c>
      <c r="FW169">
        <f t="shared" si="297"/>
        <v>39841020851.519028</v>
      </c>
      <c r="FX169">
        <f t="shared" si="297"/>
        <v>18259380498.18523</v>
      </c>
      <c r="FY169">
        <f t="shared" si="297"/>
        <v>5943872646.5667896</v>
      </c>
      <c r="FZ169">
        <f t="shared" si="297"/>
        <v>3030705472.6682205</v>
      </c>
      <c r="GA169">
        <f t="shared" si="297"/>
        <v>24364753522.977234</v>
      </c>
      <c r="GB169">
        <f t="shared" si="297"/>
        <v>1721715998.2498782</v>
      </c>
      <c r="GC169">
        <f t="shared" si="297"/>
        <v>2612131864.4234347</v>
      </c>
      <c r="GD169">
        <f t="shared" si="297"/>
        <v>14018353983.248585</v>
      </c>
      <c r="GE169">
        <f t="shared" si="297"/>
        <v>45236595363.479034</v>
      </c>
      <c r="GF169">
        <f t="shared" si="297"/>
        <v>7092435633.1280432</v>
      </c>
      <c r="GG169">
        <f t="shared" si="297"/>
        <v>7537508830.9024134</v>
      </c>
      <c r="GH169">
        <f t="shared" si="297"/>
        <v>1930349146.0022674</v>
      </c>
      <c r="GI169">
        <f t="shared" si="297"/>
        <v>3162115765.3528137</v>
      </c>
      <c r="GJ169">
        <f t="shared" si="297"/>
        <v>4051657793.8309627</v>
      </c>
      <c r="GK169">
        <f t="shared" si="297"/>
        <v>3059147592.2455087</v>
      </c>
      <c r="GL169">
        <f t="shared" si="297"/>
        <v>19095974812.631245</v>
      </c>
      <c r="GN169">
        <f t="shared" si="297"/>
        <v>38120864536.07637</v>
      </c>
      <c r="GO169">
        <f t="shared" ref="GO169:IZ169" si="298">GO98+GO30</f>
        <v>17377511520.855682</v>
      </c>
      <c r="GP169">
        <f t="shared" si="298"/>
        <v>5655946535.6410255</v>
      </c>
      <c r="GQ169">
        <f t="shared" si="298"/>
        <v>2886497199.7386718</v>
      </c>
      <c r="GR169">
        <f t="shared" si="298"/>
        <v>23254803895.81147</v>
      </c>
      <c r="GS169">
        <f t="shared" si="298"/>
        <v>1618907104.9998834</v>
      </c>
      <c r="GT169">
        <f t="shared" si="298"/>
        <v>2483135299.2334738</v>
      </c>
      <c r="GU169">
        <f t="shared" si="298"/>
        <v>13417995640.79764</v>
      </c>
      <c r="GV169">
        <f t="shared" si="298"/>
        <v>42534773910.627823</v>
      </c>
      <c r="GW169">
        <f t="shared" si="298"/>
        <v>6722936360.6975842</v>
      </c>
      <c r="GX169">
        <f t="shared" si="298"/>
        <v>7160529476.6044302</v>
      </c>
      <c r="GY169">
        <f t="shared" si="298"/>
        <v>1839784005.9602215</v>
      </c>
      <c r="GZ169">
        <f t="shared" si="298"/>
        <v>3008179917.0269465</v>
      </c>
      <c r="HA169">
        <f t="shared" si="298"/>
        <v>3805100205.1573009</v>
      </c>
      <c r="HB169">
        <f t="shared" si="298"/>
        <v>2890289381.8303857</v>
      </c>
      <c r="HC169">
        <f t="shared" si="298"/>
        <v>18096531372.95808</v>
      </c>
      <c r="HE169">
        <f t="shared" si="298"/>
        <v>37080445924.681641</v>
      </c>
      <c r="HF169">
        <f t="shared" si="298"/>
        <v>16500009718.870144</v>
      </c>
      <c r="HG169">
        <f t="shared" si="298"/>
        <v>5417185360.1405373</v>
      </c>
      <c r="HH169">
        <f t="shared" si="298"/>
        <v>2750746522.5267196</v>
      </c>
      <c r="HI169">
        <f t="shared" si="298"/>
        <v>22155620642.616802</v>
      </c>
      <c r="HJ169">
        <f t="shared" si="298"/>
        <v>1515909144.1002145</v>
      </c>
      <c r="HK169">
        <f t="shared" si="298"/>
        <v>2354138734.0435095</v>
      </c>
      <c r="HL169">
        <f t="shared" si="298"/>
        <v>12819064230.362526</v>
      </c>
      <c r="HM169">
        <f t="shared" si="298"/>
        <v>39832952457.776604</v>
      </c>
      <c r="HN169">
        <f t="shared" si="298"/>
        <v>6353437088.2671337</v>
      </c>
      <c r="HO169">
        <f t="shared" si="298"/>
        <v>6949997123.6178637</v>
      </c>
      <c r="HP169">
        <f t="shared" si="298"/>
        <v>1749198868.7157388</v>
      </c>
      <c r="HQ169">
        <f t="shared" si="298"/>
        <v>2854244068.7010789</v>
      </c>
      <c r="HR169">
        <f t="shared" si="298"/>
        <v>3559206896.9042578</v>
      </c>
      <c r="HS169">
        <f t="shared" si="298"/>
        <v>2721503883.2920184</v>
      </c>
      <c r="HT169">
        <f t="shared" si="298"/>
        <v>17097087933.284939</v>
      </c>
      <c r="HV169">
        <f t="shared" si="298"/>
        <v>36376257090.382027</v>
      </c>
      <c r="HW169">
        <f t="shared" si="298"/>
        <v>16041921346.968399</v>
      </c>
      <c r="HX169">
        <f t="shared" si="298"/>
        <v>5335129315.7478323</v>
      </c>
      <c r="HY169">
        <f t="shared" si="298"/>
        <v>2708226580.4312506</v>
      </c>
      <c r="HZ169">
        <f t="shared" si="298"/>
        <v>21423319689.54591</v>
      </c>
      <c r="IA169">
        <f t="shared" si="298"/>
        <v>1413371955.4438519</v>
      </c>
      <c r="IB169">
        <f t="shared" si="298"/>
        <v>2238527491.6300344</v>
      </c>
      <c r="IC169">
        <f t="shared" si="298"/>
        <v>12549050838.426945</v>
      </c>
      <c r="ID169">
        <f t="shared" si="298"/>
        <v>38406994729.582024</v>
      </c>
      <c r="IE169">
        <f t="shared" si="298"/>
        <v>6049932056.1913986</v>
      </c>
      <c r="IF169">
        <f t="shared" si="298"/>
        <v>6817553613.0339136</v>
      </c>
      <c r="IG169">
        <f t="shared" si="298"/>
        <v>1657866094.2168498</v>
      </c>
      <c r="IH169">
        <f t="shared" si="298"/>
        <v>2719153848.4686403</v>
      </c>
      <c r="II169">
        <f t="shared" si="298"/>
        <v>3450100111.1788039</v>
      </c>
      <c r="IJ169">
        <f t="shared" si="298"/>
        <v>2619578460.0869021</v>
      </c>
      <c r="IK169">
        <f t="shared" si="298"/>
        <v>16187485611.021957</v>
      </c>
      <c r="IM169">
        <f t="shared" si="298"/>
        <v>35770506943.696548</v>
      </c>
      <c r="IN169">
        <f t="shared" si="298"/>
        <v>15817529660.967236</v>
      </c>
      <c r="IO169">
        <f t="shared" si="298"/>
        <v>5256766206.272151</v>
      </c>
      <c r="IP169">
        <f t="shared" si="298"/>
        <v>2671103114.0908051</v>
      </c>
      <c r="IQ169">
        <f t="shared" si="298"/>
        <v>21161922119.438606</v>
      </c>
      <c r="IR169">
        <f t="shared" si="298"/>
        <v>1348922037.5138738</v>
      </c>
      <c r="IS169">
        <f t="shared" si="298"/>
        <v>2217139708.5761538</v>
      </c>
      <c r="IT169">
        <f t="shared" si="298"/>
        <v>12385943346.121288</v>
      </c>
      <c r="IU169">
        <f t="shared" si="298"/>
        <v>37786458827.360535</v>
      </c>
      <c r="IV169">
        <f t="shared" si="298"/>
        <v>5965853403.2419176</v>
      </c>
      <c r="IW169">
        <f t="shared" si="298"/>
        <v>6701359701.1389408</v>
      </c>
      <c r="IX169">
        <f t="shared" si="298"/>
        <v>1623975627.1949768</v>
      </c>
      <c r="IY169">
        <f t="shared" si="298"/>
        <v>2685892856.9320374</v>
      </c>
      <c r="IZ169">
        <f t="shared" si="298"/>
        <v>3383647050.9331088</v>
      </c>
      <c r="JA169">
        <f t="shared" ref="JA169" si="299">JA98+JA30</f>
        <v>2572522886.5420871</v>
      </c>
      <c r="JB169">
        <f t="shared" si="164"/>
        <v>15988995809.722179</v>
      </c>
    </row>
    <row r="170" spans="4:262" x14ac:dyDescent="0.25">
      <c r="D170">
        <v>2048</v>
      </c>
      <c r="E170">
        <f t="shared" ref="E170:BP170" si="300">E99+E31</f>
        <v>30789315360.760014</v>
      </c>
      <c r="F170">
        <f t="shared" si="300"/>
        <v>20265563216.401268</v>
      </c>
      <c r="G170">
        <f t="shared" si="300"/>
        <v>5313397105.8754549</v>
      </c>
      <c r="H170">
        <f t="shared" si="300"/>
        <v>2923568826.8697615</v>
      </c>
      <c r="I170">
        <f t="shared" si="300"/>
        <v>25292105397.031754</v>
      </c>
      <c r="J170">
        <f t="shared" si="300"/>
        <v>2137528601.5193529</v>
      </c>
      <c r="K170">
        <f t="shared" si="300"/>
        <v>2890300037.0751886</v>
      </c>
      <c r="L170">
        <f t="shared" si="300"/>
        <v>8407249281.9359541</v>
      </c>
      <c r="M170">
        <f t="shared" si="300"/>
        <v>45898631710.152893</v>
      </c>
      <c r="N170">
        <f t="shared" si="300"/>
        <v>8304879596.9886694</v>
      </c>
      <c r="O170">
        <f t="shared" si="300"/>
        <v>8435359713.7164621</v>
      </c>
      <c r="P170">
        <f t="shared" si="300"/>
        <v>1310423868.5565736</v>
      </c>
      <c r="Q170">
        <f t="shared" si="300"/>
        <v>4154891694.5367737</v>
      </c>
      <c r="R170">
        <f t="shared" si="300"/>
        <v>3747329998.5979853</v>
      </c>
      <c r="S170">
        <f t="shared" si="300"/>
        <v>3397914126.9736853</v>
      </c>
      <c r="T170">
        <f t="shared" si="300"/>
        <v>14619563496.875168</v>
      </c>
      <c r="V170">
        <f t="shared" si="300"/>
        <v>29026608954.048737</v>
      </c>
      <c r="W170">
        <f t="shared" si="300"/>
        <v>18428163559.111477</v>
      </c>
      <c r="X170">
        <f t="shared" si="300"/>
        <v>5013598112.494894</v>
      </c>
      <c r="Y170">
        <f t="shared" si="300"/>
        <v>2670132846.2397523</v>
      </c>
      <c r="Z170">
        <f t="shared" si="300"/>
        <v>23795154138.938908</v>
      </c>
      <c r="AA170">
        <f t="shared" si="300"/>
        <v>1925091619.937542</v>
      </c>
      <c r="AB170">
        <f t="shared" si="300"/>
        <v>2675363612.3187504</v>
      </c>
      <c r="AC170">
        <f t="shared" si="300"/>
        <v>7780360272.5603199</v>
      </c>
      <c r="AD170">
        <f t="shared" si="300"/>
        <v>42176753024.182961</v>
      </c>
      <c r="AE170">
        <f t="shared" si="300"/>
        <v>7584291038.7066097</v>
      </c>
      <c r="AF170">
        <f t="shared" si="300"/>
        <v>7701889983.2524967</v>
      </c>
      <c r="AG170">
        <f t="shared" si="300"/>
        <v>1212569798.7266376</v>
      </c>
      <c r="AH170">
        <f t="shared" si="300"/>
        <v>3749228860.2331796</v>
      </c>
      <c r="AI170">
        <f t="shared" si="300"/>
        <v>3518331846.3973641</v>
      </c>
      <c r="AJ170">
        <f t="shared" si="300"/>
        <v>3074289005.343379</v>
      </c>
      <c r="AK170">
        <f t="shared" si="300"/>
        <v>13510461246.52146</v>
      </c>
      <c r="AM170">
        <f t="shared" si="300"/>
        <v>28325033396.903721</v>
      </c>
      <c r="AN170">
        <f t="shared" si="300"/>
        <v>16596683501.741144</v>
      </c>
      <c r="AO170">
        <f t="shared" si="300"/>
        <v>4717474973.0344095</v>
      </c>
      <c r="AP170">
        <f t="shared" si="300"/>
        <v>2417025716.3067045</v>
      </c>
      <c r="AQ170">
        <f t="shared" si="300"/>
        <v>22881032866.982609</v>
      </c>
      <c r="AR170">
        <f t="shared" si="300"/>
        <v>1712654638.3557305</v>
      </c>
      <c r="AS170">
        <f t="shared" si="300"/>
        <v>2460797553.5853124</v>
      </c>
      <c r="AT170">
        <f t="shared" si="300"/>
        <v>7153906128.2791862</v>
      </c>
      <c r="AU170">
        <f t="shared" si="300"/>
        <v>38614093620.160049</v>
      </c>
      <c r="AV170">
        <f t="shared" si="300"/>
        <v>6863702480.4245367</v>
      </c>
      <c r="AW170">
        <f t="shared" si="300"/>
        <v>6968420252.7885265</v>
      </c>
      <c r="AX170">
        <f t="shared" si="300"/>
        <v>1114874786.6980872</v>
      </c>
      <c r="AY170">
        <f t="shared" si="300"/>
        <v>3343596781.1372466</v>
      </c>
      <c r="AZ170">
        <f t="shared" si="300"/>
        <v>3289333694.1967316</v>
      </c>
      <c r="BA170">
        <f t="shared" si="300"/>
        <v>2750663883.7130704</v>
      </c>
      <c r="BB170">
        <f t="shared" si="300"/>
        <v>12401407583.603579</v>
      </c>
      <c r="BD170">
        <f t="shared" si="300"/>
        <v>27723694235.521866</v>
      </c>
      <c r="BE170">
        <f t="shared" si="300"/>
        <v>15460927073.911682</v>
      </c>
      <c r="BF170">
        <f t="shared" si="300"/>
        <v>4563150909.6359501</v>
      </c>
      <c r="BG170">
        <f t="shared" si="300"/>
        <v>2340472688.8985739</v>
      </c>
      <c r="BH170">
        <f t="shared" si="300"/>
        <v>22308306999.713051</v>
      </c>
      <c r="BI170">
        <f t="shared" si="300"/>
        <v>1500223384.4650066</v>
      </c>
      <c r="BJ170">
        <f t="shared" si="300"/>
        <v>2251584285.6138239</v>
      </c>
      <c r="BK170">
        <f t="shared" si="300"/>
        <v>6712899914.959775</v>
      </c>
      <c r="BL170">
        <f t="shared" si="300"/>
        <v>36262966435.870621</v>
      </c>
      <c r="BM170">
        <f t="shared" si="300"/>
        <v>6143524668.6815319</v>
      </c>
      <c r="BN170">
        <f t="shared" si="300"/>
        <v>6422385423.9648113</v>
      </c>
      <c r="BO170">
        <f t="shared" si="300"/>
        <v>1021404695.929504</v>
      </c>
      <c r="BP170">
        <f t="shared" si="300"/>
        <v>3091272045.3480778</v>
      </c>
      <c r="BQ170">
        <f t="shared" ref="BQ170:EB170" si="301">BQ99+BQ31</f>
        <v>3121886961.2837801</v>
      </c>
      <c r="BR170">
        <f t="shared" si="301"/>
        <v>2432384702.8411875</v>
      </c>
      <c r="BS170">
        <f t="shared" si="301"/>
        <v>11740408819.087715</v>
      </c>
      <c r="BU170">
        <f t="shared" si="301"/>
        <v>27189163392.685394</v>
      </c>
      <c r="BV170">
        <f t="shared" si="301"/>
        <v>15180926788.98189</v>
      </c>
      <c r="BW170">
        <f t="shared" si="301"/>
        <v>4502987212.863821</v>
      </c>
      <c r="BX170">
        <f t="shared" si="301"/>
        <v>2303157272.8651538</v>
      </c>
      <c r="BY170">
        <f t="shared" si="301"/>
        <v>21906302749.534599</v>
      </c>
      <c r="BZ170">
        <f t="shared" si="301"/>
        <v>1411326529.6566143</v>
      </c>
      <c r="CA170">
        <f t="shared" si="301"/>
        <v>2230774785.1392183</v>
      </c>
      <c r="CB170">
        <f t="shared" si="301"/>
        <v>6600957251.7164669</v>
      </c>
      <c r="CC170">
        <f t="shared" si="301"/>
        <v>35376968316.672531</v>
      </c>
      <c r="CD170">
        <f t="shared" si="301"/>
        <v>5936203931.8841267</v>
      </c>
      <c r="CE170">
        <f t="shared" si="301"/>
        <v>6250924922.7357502</v>
      </c>
      <c r="CF170">
        <f t="shared" si="301"/>
        <v>1004823604.9460214</v>
      </c>
      <c r="CG170">
        <f t="shared" si="301"/>
        <v>2988582928.7859068</v>
      </c>
      <c r="CH170">
        <f t="shared" si="301"/>
        <v>3043362762.5995817</v>
      </c>
      <c r="CI170">
        <f t="shared" si="301"/>
        <v>2341379225.6057653</v>
      </c>
      <c r="CJ170">
        <f t="shared" si="301"/>
        <v>11412260878.624214</v>
      </c>
      <c r="CM170">
        <f t="shared" si="301"/>
        <v>32648.5</v>
      </c>
      <c r="CN170">
        <f t="shared" si="301"/>
        <v>48262708431.395294</v>
      </c>
      <c r="CO170">
        <f t="shared" si="301"/>
        <v>18640613709.821053</v>
      </c>
      <c r="CP170">
        <f t="shared" si="301"/>
        <v>5099887835.3990993</v>
      </c>
      <c r="CQ170">
        <f t="shared" si="301"/>
        <v>3092064491.3830886</v>
      </c>
      <c r="CR170">
        <f t="shared" si="301"/>
        <v>29579829822.901871</v>
      </c>
      <c r="CS170">
        <f t="shared" si="301"/>
        <v>2515302805.2788005</v>
      </c>
      <c r="CT170">
        <f t="shared" si="301"/>
        <v>2600514745.1304908</v>
      </c>
      <c r="CU170">
        <f t="shared" si="301"/>
        <v>9781101088.0131378</v>
      </c>
      <c r="CV170">
        <f t="shared" si="301"/>
        <v>46065884641.852509</v>
      </c>
      <c r="CW170">
        <f t="shared" si="301"/>
        <v>7558213921.7501078</v>
      </c>
      <c r="CX170">
        <f t="shared" si="301"/>
        <v>11009248404.508562</v>
      </c>
      <c r="CY170">
        <f t="shared" si="301"/>
        <v>1653000578.2312229</v>
      </c>
      <c r="CZ170">
        <f t="shared" si="301"/>
        <v>4332323192.2075586</v>
      </c>
      <c r="DA170">
        <f t="shared" si="301"/>
        <v>3945094549.7161231</v>
      </c>
      <c r="DB170">
        <f t="shared" si="301"/>
        <v>3508723438.7535133</v>
      </c>
      <c r="DC170">
        <f t="shared" si="301"/>
        <v>14085976100.783182</v>
      </c>
      <c r="DE170">
        <f t="shared" si="301"/>
        <v>45168939873.5839</v>
      </c>
      <c r="DF170">
        <f t="shared" si="301"/>
        <v>17029144028.537491</v>
      </c>
      <c r="DG170">
        <f t="shared" si="301"/>
        <v>4828508646.6776752</v>
      </c>
      <c r="DH170">
        <f t="shared" si="301"/>
        <v>2814869468.0163684</v>
      </c>
      <c r="DI170">
        <f t="shared" si="301"/>
        <v>27468978195.31884</v>
      </c>
      <c r="DJ170">
        <f t="shared" si="301"/>
        <v>2280280477.0074368</v>
      </c>
      <c r="DK170">
        <f t="shared" si="301"/>
        <v>2423743849.233108</v>
      </c>
      <c r="DL170">
        <f t="shared" si="301"/>
        <v>8981970861.1145725</v>
      </c>
      <c r="DM170">
        <f t="shared" si="301"/>
        <v>42425887722.948456</v>
      </c>
      <c r="DN170">
        <f t="shared" si="301"/>
        <v>6897178233.9265814</v>
      </c>
      <c r="DO170">
        <f t="shared" si="301"/>
        <v>10065739032.867704</v>
      </c>
      <c r="DP170">
        <f t="shared" si="301"/>
        <v>1533674637.9286854</v>
      </c>
      <c r="DQ170">
        <f t="shared" si="301"/>
        <v>3943470838.3883576</v>
      </c>
      <c r="DR170">
        <f t="shared" si="301"/>
        <v>3729605735.2029724</v>
      </c>
      <c r="DS170">
        <f t="shared" si="301"/>
        <v>3188421958.6356454</v>
      </c>
      <c r="DT170">
        <f t="shared" si="301"/>
        <v>13010118768.77166</v>
      </c>
      <c r="DV170">
        <f t="shared" si="301"/>
        <v>42231674026.872787</v>
      </c>
      <c r="DW170">
        <f t="shared" si="301"/>
        <v>15726741046.074047</v>
      </c>
      <c r="DX170">
        <f t="shared" si="301"/>
        <v>4674009646.86269</v>
      </c>
      <c r="DY170">
        <f t="shared" si="301"/>
        <v>2577172180.8334227</v>
      </c>
      <c r="DZ170">
        <f t="shared" si="301"/>
        <v>25473374117.66246</v>
      </c>
      <c r="EA170">
        <f t="shared" si="301"/>
        <v>2045439938.1575334</v>
      </c>
      <c r="EB170">
        <f t="shared" si="301"/>
        <v>2255975592.8113012</v>
      </c>
      <c r="EC170">
        <f t="shared" ref="EC170:GN170" si="302">EC99+EC31</f>
        <v>8182840634.216013</v>
      </c>
      <c r="ED170">
        <f t="shared" si="302"/>
        <v>38785890804.044365</v>
      </c>
      <c r="EE170">
        <f t="shared" si="302"/>
        <v>6236142546.1030502</v>
      </c>
      <c r="EF170">
        <f t="shared" si="302"/>
        <v>9208127042.372364</v>
      </c>
      <c r="EG170">
        <f t="shared" si="302"/>
        <v>1414456072.0297308</v>
      </c>
      <c r="EH170">
        <f t="shared" si="302"/>
        <v>3555850608.7490158</v>
      </c>
      <c r="EI170">
        <f t="shared" si="302"/>
        <v>3591129136.207376</v>
      </c>
      <c r="EJ170">
        <f t="shared" si="302"/>
        <v>2870315386.7902198</v>
      </c>
      <c r="EK170">
        <f t="shared" si="302"/>
        <v>11982013432.289906</v>
      </c>
      <c r="EM170">
        <f t="shared" si="302"/>
        <v>40938895144.824783</v>
      </c>
      <c r="EN170">
        <f t="shared" si="302"/>
        <v>15585104500.215273</v>
      </c>
      <c r="EO170">
        <f t="shared" si="302"/>
        <v>4574804346.2873755</v>
      </c>
      <c r="EP170">
        <f t="shared" si="302"/>
        <v>2449414741.7609415</v>
      </c>
      <c r="EQ170">
        <f t="shared" si="302"/>
        <v>24298523550.041245</v>
      </c>
      <c r="ER170">
        <f t="shared" si="302"/>
        <v>1820748265.0638559</v>
      </c>
      <c r="ES170">
        <f t="shared" si="302"/>
        <v>2153213176.4383779</v>
      </c>
      <c r="ET170">
        <f t="shared" si="302"/>
        <v>7709951391.4005451</v>
      </c>
      <c r="EU170">
        <f t="shared" si="302"/>
        <v>36533388079.052887</v>
      </c>
      <c r="EV170">
        <f t="shared" si="302"/>
        <v>5646656798.0591564</v>
      </c>
      <c r="EW170">
        <f t="shared" si="302"/>
        <v>8752290881.8405552</v>
      </c>
      <c r="EX170">
        <f t="shared" si="302"/>
        <v>1313894265.0744874</v>
      </c>
      <c r="EY170">
        <f t="shared" si="302"/>
        <v>3318559383.9713821</v>
      </c>
      <c r="EZ170">
        <f t="shared" si="302"/>
        <v>3502069173.9321561</v>
      </c>
      <c r="FA170">
        <f t="shared" si="302"/>
        <v>2671046612.491807</v>
      </c>
      <c r="FB170">
        <f t="shared" si="302"/>
        <v>11412668956.784039</v>
      </c>
      <c r="FD170">
        <f t="shared" si="302"/>
        <v>40332326202.314018</v>
      </c>
      <c r="FE170">
        <f t="shared" si="302"/>
        <v>15492276602.588257</v>
      </c>
      <c r="FF170">
        <f t="shared" si="302"/>
        <v>4483267343.6004009</v>
      </c>
      <c r="FG170">
        <f t="shared" si="302"/>
        <v>2404475536.3134508</v>
      </c>
      <c r="FH170">
        <f t="shared" si="302"/>
        <v>23830145094.696487</v>
      </c>
      <c r="FI170">
        <f t="shared" si="302"/>
        <v>1723633196.3013277</v>
      </c>
      <c r="FJ170">
        <f t="shared" si="302"/>
        <v>2124881054.8620892</v>
      </c>
      <c r="FK170">
        <f t="shared" si="302"/>
        <v>7581674263.4313755</v>
      </c>
      <c r="FL170">
        <f t="shared" si="302"/>
        <v>35615825597.838898</v>
      </c>
      <c r="FM170">
        <f t="shared" si="302"/>
        <v>5536647036.6202316</v>
      </c>
      <c r="FN170">
        <f t="shared" si="302"/>
        <v>8484673580.8365002</v>
      </c>
      <c r="FO170">
        <f t="shared" si="302"/>
        <v>1283778735.1680403</v>
      </c>
      <c r="FP170">
        <f t="shared" si="302"/>
        <v>3269538085.2096033</v>
      </c>
      <c r="FQ170">
        <f t="shared" si="302"/>
        <v>3432988373.7554941</v>
      </c>
      <c r="FR170">
        <f t="shared" si="302"/>
        <v>2590546860.1628947</v>
      </c>
      <c r="FS170">
        <f t="shared" si="302"/>
        <v>11050302362.338497</v>
      </c>
      <c r="FV170">
        <f t="shared" si="302"/>
        <v>32648.5</v>
      </c>
      <c r="FW170">
        <f t="shared" si="302"/>
        <v>39566517834.634911</v>
      </c>
      <c r="FX170">
        <f t="shared" si="302"/>
        <v>18121048946.853371</v>
      </c>
      <c r="FY170">
        <f t="shared" si="302"/>
        <v>5802336453.8848991</v>
      </c>
      <c r="FZ170">
        <f t="shared" si="302"/>
        <v>3101981971.6394134</v>
      </c>
      <c r="GA170">
        <f t="shared" si="302"/>
        <v>25318611383.360435</v>
      </c>
      <c r="GB170">
        <f t="shared" si="302"/>
        <v>1876608588.6815875</v>
      </c>
      <c r="GC170">
        <f t="shared" si="302"/>
        <v>2641779677.9226894</v>
      </c>
      <c r="GD170">
        <f t="shared" si="302"/>
        <v>14000724587.103745</v>
      </c>
      <c r="GE170">
        <f t="shared" si="302"/>
        <v>45904325780.341194</v>
      </c>
      <c r="GF170">
        <f t="shared" si="302"/>
        <v>7468830190.2618303</v>
      </c>
      <c r="GG170">
        <f t="shared" si="302"/>
        <v>7709091826.5122032</v>
      </c>
      <c r="GH170">
        <f t="shared" si="302"/>
        <v>1960007204.2717631</v>
      </c>
      <c r="GI170">
        <f t="shared" si="302"/>
        <v>3221470198.9315462</v>
      </c>
      <c r="GJ170">
        <f t="shared" si="302"/>
        <v>4061340426.5625529</v>
      </c>
      <c r="GK170">
        <f t="shared" si="302"/>
        <v>3006810990.9198542</v>
      </c>
      <c r="GL170">
        <f t="shared" si="302"/>
        <v>19651396813.307911</v>
      </c>
      <c r="GN170">
        <f t="shared" si="302"/>
        <v>37816534090.666496</v>
      </c>
      <c r="GO170">
        <f t="shared" ref="GO170:IZ170" si="303">GO99+GO31</f>
        <v>17235239753.344845</v>
      </c>
      <c r="GP170">
        <f t="shared" si="303"/>
        <v>5510429378.1498966</v>
      </c>
      <c r="GQ170">
        <f t="shared" si="303"/>
        <v>2952037637.7966232</v>
      </c>
      <c r="GR170">
        <f t="shared" si="303"/>
        <v>24139036780.396236</v>
      </c>
      <c r="GS170">
        <f t="shared" si="303"/>
        <v>1763267863.9304633</v>
      </c>
      <c r="GT170">
        <f t="shared" si="303"/>
        <v>2509804286.468677</v>
      </c>
      <c r="GU170">
        <f t="shared" si="303"/>
        <v>13400366244.6528</v>
      </c>
      <c r="GV170">
        <f t="shared" si="303"/>
        <v>43145799079.46785</v>
      </c>
      <c r="GW170">
        <f t="shared" si="303"/>
        <v>7074660202.9194202</v>
      </c>
      <c r="GX170">
        <f t="shared" si="303"/>
        <v>7320047437.548851</v>
      </c>
      <c r="GY170">
        <f t="shared" si="303"/>
        <v>1866891428.3827441</v>
      </c>
      <c r="GZ170">
        <f t="shared" si="303"/>
        <v>3062302989.1344056</v>
      </c>
      <c r="HA170">
        <f t="shared" si="303"/>
        <v>3813987304.7472138</v>
      </c>
      <c r="HB170">
        <f t="shared" si="303"/>
        <v>2838643426.0653391</v>
      </c>
      <c r="HC170">
        <f t="shared" si="303"/>
        <v>18613259912.337257</v>
      </c>
      <c r="HE170">
        <f t="shared" si="303"/>
        <v>36629157171.453568</v>
      </c>
      <c r="HF170">
        <f t="shared" si="303"/>
        <v>16353797514.428562</v>
      </c>
      <c r="HG170">
        <f t="shared" si="303"/>
        <v>5237970854.2315598</v>
      </c>
      <c r="HH170">
        <f t="shared" si="303"/>
        <v>2809828932.9951596</v>
      </c>
      <c r="HI170">
        <f t="shared" si="303"/>
        <v>22970182381.132271</v>
      </c>
      <c r="HJ170">
        <f t="shared" si="303"/>
        <v>1649736835.1524248</v>
      </c>
      <c r="HK170">
        <f t="shared" si="303"/>
        <v>2377828895.0146613</v>
      </c>
      <c r="HL170">
        <f t="shared" si="303"/>
        <v>12801434834.217686</v>
      </c>
      <c r="HM170">
        <f t="shared" si="303"/>
        <v>40387272378.594513</v>
      </c>
      <c r="HN170">
        <f t="shared" si="303"/>
        <v>6680490215.5770187</v>
      </c>
      <c r="HO170">
        <f t="shared" si="303"/>
        <v>7072451805.791398</v>
      </c>
      <c r="HP170">
        <f t="shared" si="303"/>
        <v>1773755602.6559544</v>
      </c>
      <c r="HQ170">
        <f t="shared" si="303"/>
        <v>2903135779.3372641</v>
      </c>
      <c r="HR170">
        <f t="shared" si="303"/>
        <v>3566981300.3772097</v>
      </c>
      <c r="HS170">
        <f t="shared" si="303"/>
        <v>2670548573.0875807</v>
      </c>
      <c r="HT170">
        <f t="shared" si="303"/>
        <v>17575123011.366623</v>
      </c>
      <c r="HV170">
        <f t="shared" si="303"/>
        <v>35926146467.74263</v>
      </c>
      <c r="HW170">
        <f t="shared" si="303"/>
        <v>15887098634.309025</v>
      </c>
      <c r="HX170">
        <f t="shared" si="303"/>
        <v>5156049351.0507622</v>
      </c>
      <c r="HY170">
        <f t="shared" si="303"/>
        <v>2755549228.6329823</v>
      </c>
      <c r="HZ170">
        <f t="shared" si="303"/>
        <v>22090764572.47628</v>
      </c>
      <c r="IA170">
        <f t="shared" si="303"/>
        <v>1536661256.6204822</v>
      </c>
      <c r="IB170">
        <f t="shared" si="303"/>
        <v>2255024770.7581778</v>
      </c>
      <c r="IC170">
        <f t="shared" si="303"/>
        <v>12531421442.282104</v>
      </c>
      <c r="ID170">
        <f t="shared" si="303"/>
        <v>38839045214.354805</v>
      </c>
      <c r="IE170">
        <f t="shared" si="303"/>
        <v>6324592119.2931843</v>
      </c>
      <c r="IF170">
        <f t="shared" si="303"/>
        <v>6940220797.8846645</v>
      </c>
      <c r="IG170">
        <f t="shared" si="303"/>
        <v>1679865637.7130113</v>
      </c>
      <c r="IH170">
        <f t="shared" si="303"/>
        <v>2756252864.7978926</v>
      </c>
      <c r="II170">
        <f t="shared" si="303"/>
        <v>3458005948.2997842</v>
      </c>
      <c r="IJ170">
        <f t="shared" si="303"/>
        <v>2567641747.6734829</v>
      </c>
      <c r="IK170">
        <f t="shared" si="303"/>
        <v>16587930333.793974</v>
      </c>
      <c r="IM170">
        <f t="shared" si="303"/>
        <v>35321381467.257767</v>
      </c>
      <c r="IN170">
        <f t="shared" si="303"/>
        <v>15662727210.681858</v>
      </c>
      <c r="IO170">
        <f t="shared" si="303"/>
        <v>5077817017.3195591</v>
      </c>
      <c r="IP170">
        <f t="shared" si="303"/>
        <v>2718478954.5356932</v>
      </c>
      <c r="IQ170">
        <f t="shared" si="303"/>
        <v>21829779297.724976</v>
      </c>
      <c r="IR170">
        <f t="shared" si="303"/>
        <v>1462032238.4815316</v>
      </c>
      <c r="IS170">
        <f t="shared" si="303"/>
        <v>2233670108.83529</v>
      </c>
      <c r="IT170">
        <f t="shared" si="303"/>
        <v>12368313949.976448</v>
      </c>
      <c r="IU170">
        <f t="shared" si="303"/>
        <v>38219482661.54525</v>
      </c>
      <c r="IV170">
        <f t="shared" si="303"/>
        <v>6240656063.3351707</v>
      </c>
      <c r="IW170">
        <f t="shared" si="303"/>
        <v>6824194559.2193508</v>
      </c>
      <c r="IX170">
        <f t="shared" si="303"/>
        <v>1642741798.7728534</v>
      </c>
      <c r="IY170">
        <f t="shared" si="303"/>
        <v>2723042566.0597134</v>
      </c>
      <c r="IZ170">
        <f t="shared" si="303"/>
        <v>3391659535.2959476</v>
      </c>
      <c r="JA170">
        <f t="shared" ref="JA170" si="304">JA99+JA31</f>
        <v>2520725359.0859566</v>
      </c>
      <c r="JB170">
        <f t="shared" si="164"/>
        <v>16389772789.324665</v>
      </c>
    </row>
    <row r="171" spans="4:262" x14ac:dyDescent="0.25">
      <c r="D171">
        <v>2049</v>
      </c>
      <c r="E171">
        <f t="shared" ref="E171:BP171" si="305">E100+E32</f>
        <v>31706595014.935452</v>
      </c>
      <c r="F171">
        <f t="shared" si="305"/>
        <v>20605299120.730339</v>
      </c>
      <c r="G171">
        <f t="shared" si="305"/>
        <v>5236953981.8075666</v>
      </c>
      <c r="H171">
        <f t="shared" si="305"/>
        <v>2931527667.2776999</v>
      </c>
      <c r="I171">
        <f t="shared" si="305"/>
        <v>25596541588.738186</v>
      </c>
      <c r="J171">
        <f t="shared" si="305"/>
        <v>2257524730.0618758</v>
      </c>
      <c r="K171">
        <f t="shared" si="305"/>
        <v>3030450034.0689178</v>
      </c>
      <c r="L171">
        <f t="shared" si="305"/>
        <v>8624273342.5315723</v>
      </c>
      <c r="M171">
        <f t="shared" si="305"/>
        <v>45630692295.998779</v>
      </c>
      <c r="N171">
        <f t="shared" si="305"/>
        <v>8945803316.5060234</v>
      </c>
      <c r="O171">
        <f t="shared" si="305"/>
        <v>9095313584.4116135</v>
      </c>
      <c r="P171">
        <f t="shared" si="305"/>
        <v>1398579158.1024463</v>
      </c>
      <c r="Q171">
        <f t="shared" si="305"/>
        <v>4204491834.9542766</v>
      </c>
      <c r="R171">
        <f t="shared" si="305"/>
        <v>3844386981.6406245</v>
      </c>
      <c r="S171">
        <f t="shared" si="305"/>
        <v>3502264598.3355441</v>
      </c>
      <c r="T171">
        <f t="shared" si="305"/>
        <v>14882273770.404289</v>
      </c>
      <c r="V171">
        <f t="shared" si="305"/>
        <v>29296484048.598648</v>
      </c>
      <c r="W171">
        <f t="shared" si="305"/>
        <v>18629250149.630642</v>
      </c>
      <c r="X171">
        <f t="shared" si="305"/>
        <v>4907273659.2859364</v>
      </c>
      <c r="Y171">
        <f t="shared" si="305"/>
        <v>2659176295.9491615</v>
      </c>
      <c r="Z171">
        <f t="shared" si="305"/>
        <v>23934750063.669518</v>
      </c>
      <c r="AA171">
        <f t="shared" si="305"/>
        <v>2024540304.0042658</v>
      </c>
      <c r="AB171">
        <f t="shared" si="305"/>
        <v>2791794524.2476521</v>
      </c>
      <c r="AC171">
        <f t="shared" si="305"/>
        <v>7940303877.5547428</v>
      </c>
      <c r="AD171">
        <f t="shared" si="305"/>
        <v>41777946153.529526</v>
      </c>
      <c r="AE171">
        <f t="shared" si="305"/>
        <v>8134105500.4145832</v>
      </c>
      <c r="AF171">
        <f t="shared" si="305"/>
        <v>8265921178.5403824</v>
      </c>
      <c r="AG171">
        <f t="shared" si="305"/>
        <v>1288769504.1704469</v>
      </c>
      <c r="AH171">
        <f t="shared" si="305"/>
        <v>3774805597.2369123</v>
      </c>
      <c r="AI171">
        <f t="shared" si="305"/>
        <v>3596745876.0479074</v>
      </c>
      <c r="AJ171">
        <f t="shared" si="305"/>
        <v>3154618670.1683154</v>
      </c>
      <c r="AK171">
        <f t="shared" si="305"/>
        <v>13691455850.69479</v>
      </c>
      <c r="AM171">
        <f t="shared" si="305"/>
        <v>28307636127.032413</v>
      </c>
      <c r="AN171">
        <f t="shared" si="305"/>
        <v>16658697110.373924</v>
      </c>
      <c r="AO171">
        <f t="shared" si="305"/>
        <v>4581229347.287015</v>
      </c>
      <c r="AP171">
        <f t="shared" si="305"/>
        <v>2387143626.487792</v>
      </c>
      <c r="AQ171">
        <f t="shared" si="305"/>
        <v>22815600356.78595</v>
      </c>
      <c r="AR171">
        <f t="shared" si="305"/>
        <v>1791555877.9466562</v>
      </c>
      <c r="AS171">
        <f t="shared" si="305"/>
        <v>2553501029.232264</v>
      </c>
      <c r="AT171">
        <f t="shared" si="305"/>
        <v>7256762038.467659</v>
      </c>
      <c r="AU171">
        <f t="shared" si="305"/>
        <v>38084419293.007278</v>
      </c>
      <c r="AV171">
        <f t="shared" si="305"/>
        <v>7322407684.3231258</v>
      </c>
      <c r="AW171">
        <f t="shared" si="305"/>
        <v>7436528772.6691465</v>
      </c>
      <c r="AX171">
        <f t="shared" si="305"/>
        <v>1179117780.1487718</v>
      </c>
      <c r="AY171">
        <f t="shared" si="305"/>
        <v>3345150027.1935406</v>
      </c>
      <c r="AZ171">
        <f t="shared" si="305"/>
        <v>3349104770.4551792</v>
      </c>
      <c r="BA171">
        <f t="shared" si="305"/>
        <v>2806972742.0010848</v>
      </c>
      <c r="BB171">
        <f t="shared" si="305"/>
        <v>12500686265.54393</v>
      </c>
      <c r="BD171">
        <f t="shared" si="305"/>
        <v>27527535122.204605</v>
      </c>
      <c r="BE171">
        <f t="shared" si="305"/>
        <v>15265699579.128178</v>
      </c>
      <c r="BF171">
        <f t="shared" si="305"/>
        <v>4390646705.698472</v>
      </c>
      <c r="BG171">
        <f t="shared" si="305"/>
        <v>2273128456.5145841</v>
      </c>
      <c r="BH171">
        <f t="shared" si="305"/>
        <v>22128974311.738777</v>
      </c>
      <c r="BI171">
        <f t="shared" si="305"/>
        <v>1558577113.6335316</v>
      </c>
      <c r="BJ171">
        <f t="shared" si="305"/>
        <v>2317294341.5266256</v>
      </c>
      <c r="BK171">
        <f t="shared" si="305"/>
        <v>6715997262.6143799</v>
      </c>
      <c r="BL171">
        <f t="shared" si="305"/>
        <v>35602424652.218521</v>
      </c>
      <c r="BM171">
        <f t="shared" si="305"/>
        <v>6511108304.619978</v>
      </c>
      <c r="BN171">
        <f t="shared" si="305"/>
        <v>6741251494.8979702</v>
      </c>
      <c r="BO171">
        <f t="shared" si="305"/>
        <v>1072023930.3717256</v>
      </c>
      <c r="BP171">
        <f t="shared" si="305"/>
        <v>3061402770.586071</v>
      </c>
      <c r="BQ171">
        <f t="shared" ref="BQ171:EB171" si="306">BQ100+BQ32</f>
        <v>3168887945.4004107</v>
      </c>
      <c r="BR171">
        <f t="shared" si="306"/>
        <v>2459674026.2067943</v>
      </c>
      <c r="BS171">
        <f t="shared" si="306"/>
        <v>11743619033.067921</v>
      </c>
      <c r="BU171">
        <f t="shared" si="306"/>
        <v>26814153552.0042</v>
      </c>
      <c r="BV171">
        <f t="shared" si="306"/>
        <v>14980959880.692127</v>
      </c>
      <c r="BW171">
        <f t="shared" si="306"/>
        <v>4330460115.5147362</v>
      </c>
      <c r="BX171">
        <f t="shared" si="306"/>
        <v>2225517178.6011906</v>
      </c>
      <c r="BY171">
        <f t="shared" si="306"/>
        <v>21612859480.241364</v>
      </c>
      <c r="BZ171">
        <f t="shared" si="306"/>
        <v>1459377563.4787786</v>
      </c>
      <c r="CA171">
        <f t="shared" si="306"/>
        <v>2271002727.0750208</v>
      </c>
      <c r="CB171">
        <f t="shared" si="306"/>
        <v>6581050705.6619282</v>
      </c>
      <c r="CC171">
        <f t="shared" si="306"/>
        <v>34585559076.521103</v>
      </c>
      <c r="CD171">
        <f t="shared" si="306"/>
        <v>6241409423.6063404</v>
      </c>
      <c r="CE171">
        <f t="shared" si="306"/>
        <v>6550540767.6533976</v>
      </c>
      <c r="CF171">
        <f t="shared" si="306"/>
        <v>1046824639.9652407</v>
      </c>
      <c r="CG171">
        <f t="shared" si="306"/>
        <v>2949702258.2773752</v>
      </c>
      <c r="CH171">
        <f t="shared" si="306"/>
        <v>3082775853.4618134</v>
      </c>
      <c r="CI171">
        <f t="shared" si="306"/>
        <v>2356409202.0515728</v>
      </c>
      <c r="CJ171">
        <f t="shared" si="306"/>
        <v>11380205920.460972</v>
      </c>
      <c r="CM171">
        <f t="shared" si="306"/>
        <v>32664.5</v>
      </c>
      <c r="CN171">
        <f t="shared" si="306"/>
        <v>48267604088.963608</v>
      </c>
      <c r="CO171">
        <f t="shared" si="306"/>
        <v>18698456139.628815</v>
      </c>
      <c r="CP171">
        <f t="shared" si="306"/>
        <v>5073440681.0049639</v>
      </c>
      <c r="CQ171">
        <f t="shared" si="306"/>
        <v>3136964289.0883002</v>
      </c>
      <c r="CR171">
        <f t="shared" si="306"/>
        <v>30287932115.250126</v>
      </c>
      <c r="CS171">
        <f t="shared" si="306"/>
        <v>2626790695.9507055</v>
      </c>
      <c r="CT171">
        <f t="shared" si="306"/>
        <v>2614574016.1203213</v>
      </c>
      <c r="CU171">
        <f t="shared" si="306"/>
        <v>9814580336.1996613</v>
      </c>
      <c r="CV171">
        <f t="shared" si="306"/>
        <v>46116944576.080429</v>
      </c>
      <c r="CW171">
        <f t="shared" si="306"/>
        <v>7932629275.0817862</v>
      </c>
      <c r="CX171">
        <f t="shared" si="306"/>
        <v>11125037684.244471</v>
      </c>
      <c r="CY171">
        <f t="shared" si="306"/>
        <v>1749937275.5109799</v>
      </c>
      <c r="CZ171">
        <f t="shared" si="306"/>
        <v>4351882209.2728748</v>
      </c>
      <c r="DA171">
        <f t="shared" si="306"/>
        <v>4034434864.8888679</v>
      </c>
      <c r="DB171">
        <f t="shared" si="306"/>
        <v>3553925804.1343746</v>
      </c>
      <c r="DC171">
        <f t="shared" si="306"/>
        <v>14286894515.834034</v>
      </c>
      <c r="DE171">
        <f t="shared" si="306"/>
        <v>44846149143.038635</v>
      </c>
      <c r="DF171">
        <f t="shared" si="306"/>
        <v>16959021837.604586</v>
      </c>
      <c r="DG171">
        <f t="shared" si="306"/>
        <v>4753336908.0322618</v>
      </c>
      <c r="DH171">
        <f t="shared" si="306"/>
        <v>2835635915.1116076</v>
      </c>
      <c r="DI171">
        <f t="shared" si="306"/>
        <v>27959900486.522068</v>
      </c>
      <c r="DJ171">
        <f t="shared" si="306"/>
        <v>2375259388.5395169</v>
      </c>
      <c r="DK171">
        <f t="shared" si="306"/>
        <v>2420800488.8100734</v>
      </c>
      <c r="DL171">
        <f t="shared" si="306"/>
        <v>8961442732.2615719</v>
      </c>
      <c r="DM171">
        <f t="shared" si="306"/>
        <v>42262183489.380386</v>
      </c>
      <c r="DN171">
        <f t="shared" si="306"/>
        <v>7217836581.6229391</v>
      </c>
      <c r="DO171">
        <f t="shared" si="306"/>
        <v>10115740920.267317</v>
      </c>
      <c r="DP171">
        <f t="shared" si="306"/>
        <v>1619344101.3592014</v>
      </c>
      <c r="DQ171">
        <f t="shared" si="306"/>
        <v>3942021040.8922849</v>
      </c>
      <c r="DR171">
        <f t="shared" si="306"/>
        <v>3784389149.6665683</v>
      </c>
      <c r="DS171">
        <f t="shared" si="306"/>
        <v>3214167698.8922653</v>
      </c>
      <c r="DT171">
        <f t="shared" si="306"/>
        <v>13127286868.705643</v>
      </c>
      <c r="DV171">
        <f t="shared" si="306"/>
        <v>41581048127.252975</v>
      </c>
      <c r="DW171">
        <f t="shared" si="306"/>
        <v>15614745671.771811</v>
      </c>
      <c r="DX171">
        <f t="shared" si="306"/>
        <v>4521630777.635169</v>
      </c>
      <c r="DY171">
        <f t="shared" si="306"/>
        <v>2573786270.3906584</v>
      </c>
      <c r="DZ171">
        <f t="shared" si="306"/>
        <v>25747034295.987106</v>
      </c>
      <c r="EA171">
        <f t="shared" si="306"/>
        <v>2123909674.6735458</v>
      </c>
      <c r="EB171">
        <f t="shared" si="306"/>
        <v>2236018352.3635964</v>
      </c>
      <c r="EC171">
        <f t="shared" ref="EC171:GN171" si="307">EC100+EC32</f>
        <v>8108305128.3234901</v>
      </c>
      <c r="ED171">
        <f t="shared" si="307"/>
        <v>38407422402.680313</v>
      </c>
      <c r="EE171">
        <f t="shared" si="307"/>
        <v>6503043888.1640902</v>
      </c>
      <c r="EF171">
        <f t="shared" si="307"/>
        <v>9167074339.094389</v>
      </c>
      <c r="EG171">
        <f t="shared" si="307"/>
        <v>1488858246.2750835</v>
      </c>
      <c r="EH171">
        <f t="shared" si="307"/>
        <v>3533391235.9712095</v>
      </c>
      <c r="EI171">
        <f t="shared" si="307"/>
        <v>3600850185.6034355</v>
      </c>
      <c r="EJ171">
        <f t="shared" si="307"/>
        <v>2876603490.2959361</v>
      </c>
      <c r="EK171">
        <f t="shared" si="307"/>
        <v>12015396359.358667</v>
      </c>
      <c r="EM171">
        <f t="shared" si="307"/>
        <v>39862274260.824928</v>
      </c>
      <c r="EN171">
        <f t="shared" si="307"/>
        <v>15334395900.491524</v>
      </c>
      <c r="EO171">
        <f t="shared" si="307"/>
        <v>4381111399.2961636</v>
      </c>
      <c r="EP171">
        <f t="shared" si="307"/>
        <v>2403966045.5350299</v>
      </c>
      <c r="EQ171">
        <f t="shared" si="307"/>
        <v>24289530155.441563</v>
      </c>
      <c r="ER171">
        <f t="shared" si="307"/>
        <v>1882703976.4058881</v>
      </c>
      <c r="ES171">
        <f t="shared" si="307"/>
        <v>2105123775.4165702</v>
      </c>
      <c r="ET171">
        <f t="shared" si="307"/>
        <v>7555587979.0907192</v>
      </c>
      <c r="EU171">
        <f t="shared" si="307"/>
        <v>35929027566.535057</v>
      </c>
      <c r="EV171">
        <f t="shared" si="307"/>
        <v>5859761933.7533693</v>
      </c>
      <c r="EW171">
        <f t="shared" si="307"/>
        <v>8658560542.2523499</v>
      </c>
      <c r="EX171">
        <f t="shared" si="307"/>
        <v>1377017332.8065104</v>
      </c>
      <c r="EY171">
        <f t="shared" si="307"/>
        <v>3265926074.3204803</v>
      </c>
      <c r="EZ171">
        <f t="shared" si="307"/>
        <v>3483951716.9994221</v>
      </c>
      <c r="FA171">
        <f t="shared" si="307"/>
        <v>2648278203.6607924</v>
      </c>
      <c r="FB171">
        <f t="shared" si="307"/>
        <v>11328320621.800308</v>
      </c>
      <c r="FD171">
        <f t="shared" si="307"/>
        <v>39222084185.670921</v>
      </c>
      <c r="FE171">
        <f t="shared" si="307"/>
        <v>15241383003.604366</v>
      </c>
      <c r="FF171">
        <f t="shared" si="307"/>
        <v>4277215482.4429045</v>
      </c>
      <c r="FG171">
        <f t="shared" si="307"/>
        <v>2344808222.1168675</v>
      </c>
      <c r="FH171">
        <f t="shared" si="307"/>
        <v>23670646500.301697</v>
      </c>
      <c r="FI171">
        <f t="shared" si="307"/>
        <v>1770104891.8015666</v>
      </c>
      <c r="FJ171">
        <f t="shared" si="307"/>
        <v>2074945807.6783304</v>
      </c>
      <c r="FK171">
        <f t="shared" si="307"/>
        <v>7386968050.604105</v>
      </c>
      <c r="FL171">
        <f t="shared" si="307"/>
        <v>34822144205.127121</v>
      </c>
      <c r="FM171">
        <f t="shared" si="307"/>
        <v>5696366913.9901009</v>
      </c>
      <c r="FN171">
        <f t="shared" si="307"/>
        <v>8338188539.6229191</v>
      </c>
      <c r="FO171">
        <f t="shared" si="307"/>
        <v>1335311475.2825134</v>
      </c>
      <c r="FP171">
        <f t="shared" si="307"/>
        <v>3207726522.5249343</v>
      </c>
      <c r="FQ171">
        <f t="shared" si="307"/>
        <v>3387007734.0665631</v>
      </c>
      <c r="FR171">
        <f t="shared" si="307"/>
        <v>2555402459.1489534</v>
      </c>
      <c r="FS171">
        <f t="shared" si="307"/>
        <v>10907733588.209343</v>
      </c>
      <c r="FV171">
        <f t="shared" si="307"/>
        <v>32664.5</v>
      </c>
      <c r="FW171">
        <f t="shared" si="307"/>
        <v>39283876287.209808</v>
      </c>
      <c r="FX171">
        <f t="shared" si="307"/>
        <v>17844436820.135426</v>
      </c>
      <c r="FY171">
        <f t="shared" si="307"/>
        <v>5724154180.555831</v>
      </c>
      <c r="FZ171">
        <f t="shared" si="307"/>
        <v>3103851846.8646121</v>
      </c>
      <c r="GA171">
        <f t="shared" si="307"/>
        <v>26069440647.476742</v>
      </c>
      <c r="GB171">
        <f t="shared" si="307"/>
        <v>2008235428.5961916</v>
      </c>
      <c r="GC171">
        <f t="shared" si="307"/>
        <v>2628092800.7210555</v>
      </c>
      <c r="GD171">
        <f t="shared" si="307"/>
        <v>13897497513.9156</v>
      </c>
      <c r="GE171">
        <f t="shared" si="307"/>
        <v>46479130234.460808</v>
      </c>
      <c r="GF171">
        <f t="shared" si="307"/>
        <v>7895421891.7806654</v>
      </c>
      <c r="GG171">
        <f t="shared" si="307"/>
        <v>7856272591.6241608</v>
      </c>
      <c r="GH171">
        <f t="shared" si="307"/>
        <v>1988283705.9196091</v>
      </c>
      <c r="GI171">
        <f t="shared" si="307"/>
        <v>3279339075.7109036</v>
      </c>
      <c r="GJ171">
        <f t="shared" si="307"/>
        <v>4081438513.4015465</v>
      </c>
      <c r="GK171">
        <f t="shared" si="307"/>
        <v>2969260117.558805</v>
      </c>
      <c r="GL171">
        <f t="shared" si="307"/>
        <v>20133751794.149387</v>
      </c>
      <c r="GN171">
        <f t="shared" si="307"/>
        <v>37203532256.41761</v>
      </c>
      <c r="GO171">
        <f t="shared" ref="GO171:IZ171" si="308">GO100+GO32</f>
        <v>16846354216.326536</v>
      </c>
      <c r="GP171">
        <f t="shared" si="308"/>
        <v>5384901122.7866087</v>
      </c>
      <c r="GQ171">
        <f t="shared" si="308"/>
        <v>2929984877.6437755</v>
      </c>
      <c r="GR171">
        <f t="shared" si="308"/>
        <v>24707865371.536842</v>
      </c>
      <c r="GS171">
        <f t="shared" si="308"/>
        <v>1881563292.8443019</v>
      </c>
      <c r="GT171">
        <f t="shared" si="308"/>
        <v>2481832676.5830889</v>
      </c>
      <c r="GU171">
        <f t="shared" si="308"/>
        <v>13206737378.594187</v>
      </c>
      <c r="GV171">
        <f t="shared" si="308"/>
        <v>43388129010.764336</v>
      </c>
      <c r="GW171">
        <f t="shared" si="308"/>
        <v>7438515907.6097422</v>
      </c>
      <c r="GX171">
        <f t="shared" si="308"/>
        <v>7394748909.0750122</v>
      </c>
      <c r="GY171">
        <f t="shared" si="308"/>
        <v>1885459144.0324759</v>
      </c>
      <c r="GZ171">
        <f t="shared" si="308"/>
        <v>3100974442.0262799</v>
      </c>
      <c r="HA171">
        <f t="shared" si="308"/>
        <v>3803776198.6307335</v>
      </c>
      <c r="HB171">
        <f t="shared" si="308"/>
        <v>2783927141.6660385</v>
      </c>
      <c r="HC171">
        <f t="shared" si="308"/>
        <v>18967407146.080963</v>
      </c>
      <c r="HE171">
        <f t="shared" si="308"/>
        <v>35573354648.054153</v>
      </c>
      <c r="HF171">
        <f t="shared" si="308"/>
        <v>15853373865.142677</v>
      </c>
      <c r="HG171">
        <f t="shared" si="308"/>
        <v>5071475592.4453249</v>
      </c>
      <c r="HH171">
        <f t="shared" si="308"/>
        <v>2763804965.1227322</v>
      </c>
      <c r="HI171">
        <f t="shared" si="308"/>
        <v>23356964175.459084</v>
      </c>
      <c r="HJ171">
        <f t="shared" si="308"/>
        <v>1754699615.4790306</v>
      </c>
      <c r="HK171">
        <f t="shared" si="308"/>
        <v>2335572552.4451184</v>
      </c>
      <c r="HL171">
        <f t="shared" si="308"/>
        <v>12517393089.350851</v>
      </c>
      <c r="HM171">
        <f t="shared" si="308"/>
        <v>40297127787.067856</v>
      </c>
      <c r="HN171">
        <f t="shared" si="308"/>
        <v>6981609923.4388275</v>
      </c>
      <c r="HO171">
        <f t="shared" si="308"/>
        <v>7045198642.9990044</v>
      </c>
      <c r="HP171">
        <f t="shared" si="308"/>
        <v>1782614479.5891173</v>
      </c>
      <c r="HQ171">
        <f t="shared" si="308"/>
        <v>2922609808.3416557</v>
      </c>
      <c r="HR171">
        <f t="shared" si="308"/>
        <v>3526023276.6350288</v>
      </c>
      <c r="HS171">
        <f t="shared" si="308"/>
        <v>2598666319.5321341</v>
      </c>
      <c r="HT171">
        <f t="shared" si="308"/>
        <v>17801062498.012566</v>
      </c>
      <c r="HV171">
        <f t="shared" si="308"/>
        <v>34567392573.332115</v>
      </c>
      <c r="HW171">
        <f t="shared" si="308"/>
        <v>15201868792.758923</v>
      </c>
      <c r="HX171">
        <f t="shared" si="308"/>
        <v>4978470858.8974609</v>
      </c>
      <c r="HY171">
        <f t="shared" si="308"/>
        <v>2673404025.714426</v>
      </c>
      <c r="HZ171">
        <f t="shared" si="308"/>
        <v>22225430143.07206</v>
      </c>
      <c r="IA171">
        <f t="shared" si="308"/>
        <v>1628286061.1575117</v>
      </c>
      <c r="IB171">
        <f t="shared" si="308"/>
        <v>2196389010.3584318</v>
      </c>
      <c r="IC171">
        <f t="shared" si="308"/>
        <v>12142846837.74173</v>
      </c>
      <c r="ID171">
        <f t="shared" si="308"/>
        <v>38349044684.401985</v>
      </c>
      <c r="IE171">
        <f t="shared" si="308"/>
        <v>6550094068.6773043</v>
      </c>
      <c r="IF171">
        <f t="shared" si="308"/>
        <v>6856099690.1770744</v>
      </c>
      <c r="IG171">
        <f t="shared" si="308"/>
        <v>1679009163.6998563</v>
      </c>
      <c r="IH171">
        <f t="shared" si="308"/>
        <v>2748604421.5027342</v>
      </c>
      <c r="II171">
        <f t="shared" si="308"/>
        <v>3386359932.4384356</v>
      </c>
      <c r="IJ171">
        <f t="shared" si="308"/>
        <v>2475556676.3541198</v>
      </c>
      <c r="IK171">
        <f t="shared" si="308"/>
        <v>16663353706.010357</v>
      </c>
      <c r="IM171">
        <f t="shared" si="308"/>
        <v>33659469950.319592</v>
      </c>
      <c r="IN171">
        <f t="shared" si="308"/>
        <v>14897624440.947739</v>
      </c>
      <c r="IO171">
        <f t="shared" si="308"/>
        <v>4900227835.8813648</v>
      </c>
      <c r="IP171">
        <f t="shared" si="308"/>
        <v>2635713156.4243002</v>
      </c>
      <c r="IQ171">
        <f t="shared" si="308"/>
        <v>21841919953.068069</v>
      </c>
      <c r="IR171">
        <f t="shared" si="308"/>
        <v>1539981601.6121628</v>
      </c>
      <c r="IS171">
        <f t="shared" si="308"/>
        <v>2170757865.1997685</v>
      </c>
      <c r="IT171">
        <f t="shared" si="308"/>
        <v>11932161035.498882</v>
      </c>
      <c r="IU171">
        <f t="shared" si="308"/>
        <v>37448782927.518959</v>
      </c>
      <c r="IV171">
        <f t="shared" si="308"/>
        <v>6414242523.080287</v>
      </c>
      <c r="IW171">
        <f t="shared" si="308"/>
        <v>6740068472.4184856</v>
      </c>
      <c r="IX171">
        <f t="shared" si="308"/>
        <v>1631504708.7452445</v>
      </c>
      <c r="IY171">
        <f t="shared" si="308"/>
        <v>2708950211.2376089</v>
      </c>
      <c r="IZ171">
        <f t="shared" si="308"/>
        <v>3291086848.4683094</v>
      </c>
      <c r="JA171">
        <f t="shared" ref="JA171" si="309">JA100+JA32</f>
        <v>2411846929.7124181</v>
      </c>
      <c r="JB171">
        <f t="shared" si="164"/>
        <v>16349104095.660076</v>
      </c>
    </row>
    <row r="172" spans="4:262" x14ac:dyDescent="0.25">
      <c r="D172">
        <v>2050</v>
      </c>
      <c r="E172">
        <f t="shared" ref="E172:BP172" si="310">E101+E33</f>
        <v>32203258762.719662</v>
      </c>
      <c r="F172">
        <f t="shared" si="310"/>
        <v>21001774478.241829</v>
      </c>
      <c r="G172">
        <f t="shared" si="310"/>
        <v>5193892487.4494352</v>
      </c>
      <c r="H172">
        <f t="shared" si="310"/>
        <v>2956005567.7575092</v>
      </c>
      <c r="I172">
        <f t="shared" si="310"/>
        <v>25893541774.4146</v>
      </c>
      <c r="J172">
        <f t="shared" si="310"/>
        <v>2356876866.6502171</v>
      </c>
      <c r="K172">
        <f t="shared" si="310"/>
        <v>3127992344.9954619</v>
      </c>
      <c r="L172">
        <f t="shared" si="310"/>
        <v>8739197156.2318897</v>
      </c>
      <c r="M172">
        <f t="shared" si="310"/>
        <v>45282636613.134491</v>
      </c>
      <c r="N172">
        <f t="shared" si="310"/>
        <v>9538405584.1360645</v>
      </c>
      <c r="O172">
        <f t="shared" si="310"/>
        <v>9678316324.8092155</v>
      </c>
      <c r="P172">
        <f t="shared" si="310"/>
        <v>1493892338.4838042</v>
      </c>
      <c r="Q172">
        <f t="shared" si="310"/>
        <v>4218601424.9810271</v>
      </c>
      <c r="R172">
        <f t="shared" si="310"/>
        <v>3918787854.5866146</v>
      </c>
      <c r="S172">
        <f t="shared" si="310"/>
        <v>3565327925.767415</v>
      </c>
      <c r="T172">
        <f t="shared" si="310"/>
        <v>15137629336.121052</v>
      </c>
      <c r="V172">
        <f t="shared" si="310"/>
        <v>29692522664.582653</v>
      </c>
      <c r="W172">
        <f t="shared" si="310"/>
        <v>18950937997.359676</v>
      </c>
      <c r="X172">
        <f t="shared" si="310"/>
        <v>4860772275.9901657</v>
      </c>
      <c r="Y172">
        <f t="shared" si="310"/>
        <v>2675047032.5449615</v>
      </c>
      <c r="Z172">
        <f t="shared" si="310"/>
        <v>24190528463.348339</v>
      </c>
      <c r="AA172">
        <f t="shared" si="310"/>
        <v>2109903647.9518077</v>
      </c>
      <c r="AB172">
        <f t="shared" si="310"/>
        <v>2876589021.3476286</v>
      </c>
      <c r="AC172">
        <f t="shared" si="310"/>
        <v>8024862486.3294697</v>
      </c>
      <c r="AD172">
        <f t="shared" si="310"/>
        <v>41393843818.633171</v>
      </c>
      <c r="AE172">
        <f t="shared" si="310"/>
        <v>8657433455.7339706</v>
      </c>
      <c r="AF172">
        <f t="shared" si="310"/>
        <v>8782628638.9854717</v>
      </c>
      <c r="AG172">
        <f t="shared" si="310"/>
        <v>1375224962.0682817</v>
      </c>
      <c r="AH172">
        <f t="shared" si="310"/>
        <v>3778116028.0743637</v>
      </c>
      <c r="AI172">
        <f t="shared" si="310"/>
        <v>3662637620.1799946</v>
      </c>
      <c r="AJ172">
        <f t="shared" si="310"/>
        <v>3205784337.4451599</v>
      </c>
      <c r="AK172">
        <f t="shared" si="310"/>
        <v>13907873884.668247</v>
      </c>
      <c r="AM172">
        <f t="shared" si="310"/>
        <v>28215011215.500477</v>
      </c>
      <c r="AN172">
        <f t="shared" si="310"/>
        <v>16905575667.118273</v>
      </c>
      <c r="AO172">
        <f t="shared" si="310"/>
        <v>4531248451.3061628</v>
      </c>
      <c r="AP172">
        <f t="shared" si="310"/>
        <v>2394397106.6827106</v>
      </c>
      <c r="AQ172">
        <f t="shared" si="310"/>
        <v>23003072567.117081</v>
      </c>
      <c r="AR172">
        <f t="shared" si="310"/>
        <v>1862930429.2533982</v>
      </c>
      <c r="AS172">
        <f t="shared" si="310"/>
        <v>2625539386.4649134</v>
      </c>
      <c r="AT172">
        <f t="shared" si="310"/>
        <v>7310948252.3036385</v>
      </c>
      <c r="AU172">
        <f t="shared" si="310"/>
        <v>37706727263.879272</v>
      </c>
      <c r="AV172">
        <f t="shared" si="310"/>
        <v>7776461327.3318586</v>
      </c>
      <c r="AW172">
        <f t="shared" si="310"/>
        <v>7886940953.1617279</v>
      </c>
      <c r="AX172">
        <f t="shared" si="310"/>
        <v>1256714393.6329877</v>
      </c>
      <c r="AY172">
        <f t="shared" si="310"/>
        <v>3337661211.8140707</v>
      </c>
      <c r="AZ172">
        <f t="shared" si="310"/>
        <v>3406487385.7733636</v>
      </c>
      <c r="BA172">
        <f t="shared" si="310"/>
        <v>2846240749.1229014</v>
      </c>
      <c r="BB172">
        <f t="shared" si="310"/>
        <v>12678166516.647049</v>
      </c>
      <c r="BD172">
        <f t="shared" si="310"/>
        <v>27435947617.812222</v>
      </c>
      <c r="BE172">
        <f t="shared" si="310"/>
        <v>15301481029.350906</v>
      </c>
      <c r="BF172">
        <f t="shared" si="310"/>
        <v>4332606158.1974688</v>
      </c>
      <c r="BG172">
        <f t="shared" si="310"/>
        <v>2252832042.7540097</v>
      </c>
      <c r="BH172">
        <f t="shared" si="310"/>
        <v>22317400334.64225</v>
      </c>
      <c r="BI172">
        <f t="shared" si="310"/>
        <v>1615962807.0355272</v>
      </c>
      <c r="BJ172">
        <f t="shared" si="310"/>
        <v>2376544434.3328929</v>
      </c>
      <c r="BK172">
        <f t="shared" si="310"/>
        <v>6636065011.1172829</v>
      </c>
      <c r="BL172">
        <f t="shared" si="310"/>
        <v>35230010706.328209</v>
      </c>
      <c r="BM172">
        <f t="shared" si="310"/>
        <v>6895875474.8880386</v>
      </c>
      <c r="BN172">
        <f t="shared" si="310"/>
        <v>7089112020.5964146</v>
      </c>
      <c r="BO172">
        <f t="shared" si="310"/>
        <v>1140747226.3987279</v>
      </c>
      <c r="BP172">
        <f t="shared" si="310"/>
        <v>3024089618.091403</v>
      </c>
      <c r="BQ172">
        <f t="shared" ref="BQ172:EB172" si="311">BQ101+BQ33</f>
        <v>3222577799.9720507</v>
      </c>
      <c r="BR172">
        <f t="shared" si="311"/>
        <v>2487043243.9740925</v>
      </c>
      <c r="BS172">
        <f t="shared" si="311"/>
        <v>11876516574.263468</v>
      </c>
      <c r="BU172">
        <f t="shared" si="311"/>
        <v>26723509417.401833</v>
      </c>
      <c r="BV172">
        <f t="shared" si="311"/>
        <v>15017132851.391121</v>
      </c>
      <c r="BW172">
        <f t="shared" si="311"/>
        <v>4272532736.9756532</v>
      </c>
      <c r="BX172">
        <f t="shared" si="311"/>
        <v>2205274778.8845654</v>
      </c>
      <c r="BY172">
        <f t="shared" si="311"/>
        <v>21802012044.63192</v>
      </c>
      <c r="BZ172">
        <f t="shared" si="311"/>
        <v>1513369523.2073693</v>
      </c>
      <c r="CA172">
        <f t="shared" si="311"/>
        <v>2305526293.3785682</v>
      </c>
      <c r="CB172">
        <f t="shared" si="311"/>
        <v>6501282333.4483147</v>
      </c>
      <c r="CC172">
        <f t="shared" si="311"/>
        <v>34216129442.427605</v>
      </c>
      <c r="CD172">
        <f t="shared" si="311"/>
        <v>6582638644.3173227</v>
      </c>
      <c r="CE172">
        <f t="shared" si="311"/>
        <v>6898576458.5457802</v>
      </c>
      <c r="CF172">
        <f t="shared" si="311"/>
        <v>1108444467.1942444</v>
      </c>
      <c r="CG172">
        <f t="shared" si="311"/>
        <v>2912478271.4085999</v>
      </c>
      <c r="CH172">
        <f t="shared" si="311"/>
        <v>3136572698.7714462</v>
      </c>
      <c r="CI172">
        <f t="shared" si="311"/>
        <v>2381280523.9727936</v>
      </c>
      <c r="CJ172">
        <f t="shared" si="311"/>
        <v>11513489285.20755</v>
      </c>
      <c r="CM172">
        <f t="shared" si="311"/>
        <v>34715.5</v>
      </c>
      <c r="CN172">
        <f t="shared" si="311"/>
        <v>47331863624.575783</v>
      </c>
      <c r="CO172">
        <f t="shared" si="311"/>
        <v>18817410667.633949</v>
      </c>
      <c r="CP172">
        <f t="shared" si="311"/>
        <v>5072266787.3186054</v>
      </c>
      <c r="CQ172">
        <f t="shared" si="311"/>
        <v>3196446839.6019583</v>
      </c>
      <c r="CR172">
        <f t="shared" si="311"/>
        <v>30895954272.265438</v>
      </c>
      <c r="CS172">
        <f t="shared" si="311"/>
        <v>2714750081.5652027</v>
      </c>
      <c r="CT172">
        <f t="shared" si="311"/>
        <v>2592825948.1543527</v>
      </c>
      <c r="CU172">
        <f t="shared" si="311"/>
        <v>9588690833.4446983</v>
      </c>
      <c r="CV172">
        <f t="shared" si="311"/>
        <v>45706366351.90377</v>
      </c>
      <c r="CW172">
        <f t="shared" si="311"/>
        <v>8260931882.8383522</v>
      </c>
      <c r="CX172">
        <f t="shared" si="311"/>
        <v>11222252981.303059</v>
      </c>
      <c r="CY172">
        <f t="shared" si="311"/>
        <v>1832470968.4295962</v>
      </c>
      <c r="CZ172">
        <f t="shared" si="311"/>
        <v>4316216000.333601</v>
      </c>
      <c r="DA172">
        <f t="shared" si="311"/>
        <v>4086039317.4984455</v>
      </c>
      <c r="DB172">
        <f t="shared" si="311"/>
        <v>3575784943.1573629</v>
      </c>
      <c r="DC172">
        <f t="shared" si="311"/>
        <v>14513380950.022938</v>
      </c>
      <c r="DE172">
        <f t="shared" si="311"/>
        <v>43900999105.870201</v>
      </c>
      <c r="DF172">
        <f t="shared" si="311"/>
        <v>17039667632.856594</v>
      </c>
      <c r="DG172">
        <f t="shared" si="311"/>
        <v>4747313095.3084364</v>
      </c>
      <c r="DH172">
        <f t="shared" si="311"/>
        <v>2885415846.3245749</v>
      </c>
      <c r="DI172">
        <f t="shared" si="311"/>
        <v>28518009756.900753</v>
      </c>
      <c r="DJ172">
        <f t="shared" si="311"/>
        <v>2455976197.6605897</v>
      </c>
      <c r="DK172">
        <f t="shared" si="311"/>
        <v>2395897383.0705266</v>
      </c>
      <c r="DL172">
        <f t="shared" si="311"/>
        <v>8727945194.0847168</v>
      </c>
      <c r="DM172">
        <f t="shared" si="311"/>
        <v>41854343388.600906</v>
      </c>
      <c r="DN172">
        <f t="shared" si="311"/>
        <v>7522804029.3907089</v>
      </c>
      <c r="DO172">
        <f t="shared" si="311"/>
        <v>10204683110.768673</v>
      </c>
      <c r="DP172">
        <f t="shared" si="311"/>
        <v>1697631919.6993995</v>
      </c>
      <c r="DQ172">
        <f t="shared" si="311"/>
        <v>3903228765.4314542</v>
      </c>
      <c r="DR172">
        <f t="shared" si="311"/>
        <v>3832077202.5948496</v>
      </c>
      <c r="DS172">
        <f t="shared" si="311"/>
        <v>3232428903.3071308</v>
      </c>
      <c r="DT172">
        <f t="shared" si="311"/>
        <v>13331864516.962891</v>
      </c>
      <c r="DV172">
        <f t="shared" si="311"/>
        <v>40626351526.900681</v>
      </c>
      <c r="DW172">
        <f t="shared" si="311"/>
        <v>15656879369.095745</v>
      </c>
      <c r="DX172">
        <f t="shared" si="311"/>
        <v>4493590585.5884447</v>
      </c>
      <c r="DY172">
        <f t="shared" si="311"/>
        <v>2613845522.6741142</v>
      </c>
      <c r="DZ172">
        <f t="shared" si="311"/>
        <v>26255150713.459251</v>
      </c>
      <c r="EA172">
        <f t="shared" si="311"/>
        <v>2197383721.0159883</v>
      </c>
      <c r="EB172">
        <f t="shared" si="311"/>
        <v>2207949057.4727693</v>
      </c>
      <c r="EC172">
        <f t="shared" ref="EC172:GN172" si="312">EC101+EC33</f>
        <v>7867199554.7247429</v>
      </c>
      <c r="ED172">
        <f t="shared" si="312"/>
        <v>38002320425.298012</v>
      </c>
      <c r="EE172">
        <f t="shared" si="312"/>
        <v>6784676175.9430618</v>
      </c>
      <c r="EF172">
        <f t="shared" si="312"/>
        <v>9238382995.7066059</v>
      </c>
      <c r="EG172">
        <f t="shared" si="312"/>
        <v>1562900137.2293644</v>
      </c>
      <c r="EH172">
        <f t="shared" si="312"/>
        <v>3491472168.7484102</v>
      </c>
      <c r="EI172">
        <f t="shared" si="312"/>
        <v>3638583445.838428</v>
      </c>
      <c r="EJ172">
        <f t="shared" si="312"/>
        <v>2891265798.8718119</v>
      </c>
      <c r="EK172">
        <f t="shared" si="312"/>
        <v>12198032125.393957</v>
      </c>
      <c r="EM172">
        <f t="shared" si="312"/>
        <v>38800687683.377304</v>
      </c>
      <c r="EN172">
        <f t="shared" si="312"/>
        <v>15255390586.138088</v>
      </c>
      <c r="EO172">
        <f t="shared" si="312"/>
        <v>4353201316.3493614</v>
      </c>
      <c r="EP172">
        <f t="shared" si="312"/>
        <v>2418160547.9959898</v>
      </c>
      <c r="EQ172">
        <f t="shared" si="312"/>
        <v>24701177876.518139</v>
      </c>
      <c r="ER172">
        <f t="shared" si="312"/>
        <v>1948930647.2986951</v>
      </c>
      <c r="ES172">
        <f t="shared" si="312"/>
        <v>2063054235.7061231</v>
      </c>
      <c r="ET172">
        <f t="shared" si="312"/>
        <v>7268585112.4482594</v>
      </c>
      <c r="EU172">
        <f t="shared" si="312"/>
        <v>35510284405.972847</v>
      </c>
      <c r="EV172">
        <f t="shared" si="312"/>
        <v>6118021594.0206909</v>
      </c>
      <c r="EW172">
        <f t="shared" si="312"/>
        <v>8724728826.8940392</v>
      </c>
      <c r="EX172">
        <f t="shared" si="312"/>
        <v>1446802019.0072718</v>
      </c>
      <c r="EY172">
        <f t="shared" si="312"/>
        <v>3211281547.5180359</v>
      </c>
      <c r="EZ172">
        <f t="shared" si="312"/>
        <v>3521807233.3911433</v>
      </c>
      <c r="FA172">
        <f t="shared" si="312"/>
        <v>2654768799.0177121</v>
      </c>
      <c r="FB172">
        <f t="shared" si="312"/>
        <v>11463206078.621361</v>
      </c>
      <c r="FD172">
        <f t="shared" si="312"/>
        <v>38160976493.683121</v>
      </c>
      <c r="FE172">
        <f t="shared" si="312"/>
        <v>15162489843.313486</v>
      </c>
      <c r="FF172">
        <f t="shared" si="312"/>
        <v>4249418208.6034017</v>
      </c>
      <c r="FG172">
        <f t="shared" si="312"/>
        <v>2359035227.0202398</v>
      </c>
      <c r="FH172">
        <f t="shared" si="312"/>
        <v>24082653361.428802</v>
      </c>
      <c r="FI172">
        <f t="shared" si="312"/>
        <v>1830247872.0659094</v>
      </c>
      <c r="FJ172">
        <f t="shared" si="312"/>
        <v>2032905525.6733775</v>
      </c>
      <c r="FK172">
        <f t="shared" si="312"/>
        <v>7100070820.8802767</v>
      </c>
      <c r="FL172">
        <f t="shared" si="312"/>
        <v>34404214945.080429</v>
      </c>
      <c r="FM172">
        <f t="shared" si="312"/>
        <v>5931313928.831583</v>
      </c>
      <c r="FN172">
        <f t="shared" si="312"/>
        <v>8404525443.9957762</v>
      </c>
      <c r="FO172">
        <f t="shared" si="312"/>
        <v>1400687564.9990156</v>
      </c>
      <c r="FP172">
        <f t="shared" si="312"/>
        <v>3153119587.3053093</v>
      </c>
      <c r="FQ172">
        <f t="shared" si="312"/>
        <v>3424959018.4612589</v>
      </c>
      <c r="FR172">
        <f t="shared" si="312"/>
        <v>2561938598.4750328</v>
      </c>
      <c r="FS172">
        <f t="shared" si="312"/>
        <v>11042863100.325237</v>
      </c>
      <c r="FV172">
        <f t="shared" si="312"/>
        <v>34715.5</v>
      </c>
      <c r="FW172">
        <f t="shared" si="312"/>
        <v>38336376287.122559</v>
      </c>
      <c r="FX172">
        <f t="shared" si="312"/>
        <v>17909569661.097557</v>
      </c>
      <c r="FY172">
        <f t="shared" si="312"/>
        <v>5709475509.3517036</v>
      </c>
      <c r="FZ172">
        <f t="shared" si="312"/>
        <v>3138188634.5680246</v>
      </c>
      <c r="GA172">
        <f t="shared" si="312"/>
        <v>26848792630.521397</v>
      </c>
      <c r="GB172">
        <f t="shared" si="312"/>
        <v>2145334312.3970015</v>
      </c>
      <c r="GC172">
        <f t="shared" si="312"/>
        <v>2598627418.0082512</v>
      </c>
      <c r="GD172">
        <f t="shared" si="312"/>
        <v>13566143052.757151</v>
      </c>
      <c r="GE172">
        <f t="shared" si="312"/>
        <v>47068934089.318184</v>
      </c>
      <c r="GF172">
        <f t="shared" si="312"/>
        <v>8366887272.2058525</v>
      </c>
      <c r="GG172">
        <f t="shared" si="312"/>
        <v>8128056544.4595594</v>
      </c>
      <c r="GH172">
        <f t="shared" si="312"/>
        <v>2019180153.187156</v>
      </c>
      <c r="GI172">
        <f t="shared" si="312"/>
        <v>3321258273.6090841</v>
      </c>
      <c r="GJ172">
        <f t="shared" si="312"/>
        <v>4080985387.1855946</v>
      </c>
      <c r="GK172">
        <f t="shared" si="312"/>
        <v>2966826954.6224265</v>
      </c>
      <c r="GL172">
        <f t="shared" si="312"/>
        <v>20750685802.975098</v>
      </c>
      <c r="GN172">
        <f t="shared" si="312"/>
        <v>36250558865.065582</v>
      </c>
      <c r="GO172">
        <f t="shared" ref="GO172:IZ172" si="313">GO101+GO33</f>
        <v>16880225364.563547</v>
      </c>
      <c r="GP172">
        <f t="shared" si="313"/>
        <v>5366364305.4024897</v>
      </c>
      <c r="GQ172">
        <f t="shared" si="313"/>
        <v>2957506365.7067442</v>
      </c>
      <c r="GR172">
        <f t="shared" si="313"/>
        <v>25430090497.106728</v>
      </c>
      <c r="GS172">
        <f t="shared" si="313"/>
        <v>2008951507.1865616</v>
      </c>
      <c r="GT172">
        <f t="shared" si="313"/>
        <v>2449918064.0421848</v>
      </c>
      <c r="GU172">
        <f t="shared" si="313"/>
        <v>12874815500.283724</v>
      </c>
      <c r="GV172">
        <f t="shared" si="313"/>
        <v>43916663385.059402</v>
      </c>
      <c r="GW172">
        <f t="shared" si="313"/>
        <v>7879045654.2262363</v>
      </c>
      <c r="GX172">
        <f t="shared" si="313"/>
        <v>7647671384.9769716</v>
      </c>
      <c r="GY172">
        <f t="shared" si="313"/>
        <v>1914112556.1052389</v>
      </c>
      <c r="GZ172">
        <f t="shared" si="313"/>
        <v>3135126721.4238391</v>
      </c>
      <c r="HA172">
        <f t="shared" si="313"/>
        <v>3803323072.4147816</v>
      </c>
      <c r="HB172">
        <f t="shared" si="313"/>
        <v>2780167265.1779308</v>
      </c>
      <c r="HC172">
        <f t="shared" si="313"/>
        <v>19538506692.078396</v>
      </c>
      <c r="HE172">
        <f t="shared" si="313"/>
        <v>34508036769.375786</v>
      </c>
      <c r="HF172">
        <f t="shared" si="313"/>
        <v>15855952990.127644</v>
      </c>
      <c r="HG172">
        <f t="shared" si="313"/>
        <v>5048988342.9464626</v>
      </c>
      <c r="HH172">
        <f t="shared" si="313"/>
        <v>2784462518.9332886</v>
      </c>
      <c r="HI172">
        <f t="shared" si="313"/>
        <v>24022016368.822357</v>
      </c>
      <c r="HJ172">
        <f t="shared" si="313"/>
        <v>1872375921.6059182</v>
      </c>
      <c r="HK172">
        <f t="shared" si="313"/>
        <v>2301208710.0761147</v>
      </c>
      <c r="HL172">
        <f t="shared" si="313"/>
        <v>12184898229.200817</v>
      </c>
      <c r="HM172">
        <f t="shared" si="313"/>
        <v>40764392680.800613</v>
      </c>
      <c r="HN172">
        <f t="shared" si="313"/>
        <v>7391204036.2466278</v>
      </c>
      <c r="HO172">
        <f t="shared" si="313"/>
        <v>7239513336.7301693</v>
      </c>
      <c r="HP172">
        <f t="shared" si="313"/>
        <v>1809024803.6667511</v>
      </c>
      <c r="HQ172">
        <f t="shared" si="313"/>
        <v>2948995169.2385945</v>
      </c>
      <c r="HR172">
        <f t="shared" si="313"/>
        <v>3525570150.419076</v>
      </c>
      <c r="HS172">
        <f t="shared" si="313"/>
        <v>2593579541.2182155</v>
      </c>
      <c r="HT172">
        <f t="shared" si="313"/>
        <v>18326327581.181717</v>
      </c>
      <c r="HV172">
        <f t="shared" si="313"/>
        <v>33503322793.597107</v>
      </c>
      <c r="HW172">
        <f t="shared" si="313"/>
        <v>15108612432.523432</v>
      </c>
      <c r="HX172">
        <f t="shared" si="313"/>
        <v>4938759064.8369637</v>
      </c>
      <c r="HY172">
        <f t="shared" si="313"/>
        <v>2674089928.8762202</v>
      </c>
      <c r="HZ172">
        <f t="shared" si="313"/>
        <v>22769826822.375248</v>
      </c>
      <c r="IA172">
        <f t="shared" si="313"/>
        <v>1736245126.8288846</v>
      </c>
      <c r="IB172">
        <f t="shared" si="313"/>
        <v>2159532786.9653597</v>
      </c>
      <c r="IC172">
        <f t="shared" si="313"/>
        <v>11778153875.907173</v>
      </c>
      <c r="ID172">
        <f t="shared" si="313"/>
        <v>38655179636.70211</v>
      </c>
      <c r="IE172">
        <f t="shared" si="313"/>
        <v>6928618105.9039783</v>
      </c>
      <c r="IF172">
        <f t="shared" si="313"/>
        <v>7050636820.2511005</v>
      </c>
      <c r="IG172">
        <f t="shared" si="313"/>
        <v>1703169877.4369016</v>
      </c>
      <c r="IH172">
        <f t="shared" si="313"/>
        <v>2767192095.1214323</v>
      </c>
      <c r="II172">
        <f t="shared" si="313"/>
        <v>3385906806.2224836</v>
      </c>
      <c r="IJ172">
        <f t="shared" si="313"/>
        <v>2465700211.9878807</v>
      </c>
      <c r="IK172">
        <f t="shared" si="313"/>
        <v>17142565598.882355</v>
      </c>
      <c r="IM172">
        <f t="shared" si="313"/>
        <v>32596428999.762497</v>
      </c>
      <c r="IN172">
        <f t="shared" si="313"/>
        <v>14793909230.994923</v>
      </c>
      <c r="IO172">
        <f t="shared" si="313"/>
        <v>4860652048.1684885</v>
      </c>
      <c r="IP172">
        <f t="shared" si="313"/>
        <v>2636454260.6690192</v>
      </c>
      <c r="IQ172">
        <f t="shared" si="313"/>
        <v>22386750877.612473</v>
      </c>
      <c r="IR172">
        <f t="shared" si="313"/>
        <v>1638307097.5354218</v>
      </c>
      <c r="IS172">
        <f t="shared" si="313"/>
        <v>2123788009.6332188</v>
      </c>
      <c r="IT172">
        <f t="shared" si="313"/>
        <v>11567740048.577894</v>
      </c>
      <c r="IU172">
        <f t="shared" si="313"/>
        <v>37755943241.334351</v>
      </c>
      <c r="IV172">
        <f t="shared" si="313"/>
        <v>6759874102.5593719</v>
      </c>
      <c r="IW172">
        <f t="shared" si="313"/>
        <v>6934778914.5187674</v>
      </c>
      <c r="IX172">
        <f t="shared" si="313"/>
        <v>1652854599.6372142</v>
      </c>
      <c r="IY172">
        <f t="shared" si="313"/>
        <v>2712803085.6295624</v>
      </c>
      <c r="IZ172">
        <f t="shared" si="313"/>
        <v>3290633722.2523575</v>
      </c>
      <c r="JA172">
        <f t="shared" ref="JA172" si="314">JA101+JA33</f>
        <v>2402067746.166482</v>
      </c>
      <c r="JB172">
        <f t="shared" si="164"/>
        <v>16776204650.243587</v>
      </c>
    </row>
    <row r="173" spans="4:262" x14ac:dyDescent="0.25">
      <c r="E173">
        <f>SUM(E142:E172)</f>
        <v>783344552082.14893</v>
      </c>
      <c r="F173">
        <f t="shared" ref="F173:BQ173" si="315">SUM(F142:F172)</f>
        <v>424017691550.56122</v>
      </c>
      <c r="G173">
        <f t="shared" si="315"/>
        <v>133353621912.63344</v>
      </c>
      <c r="H173">
        <f t="shared" si="315"/>
        <v>53914362122.934448</v>
      </c>
      <c r="I173">
        <f t="shared" si="315"/>
        <v>490035148340.34253</v>
      </c>
      <c r="J173">
        <f t="shared" si="315"/>
        <v>26403550780.430901</v>
      </c>
      <c r="K173">
        <f t="shared" si="315"/>
        <v>43942228185.503242</v>
      </c>
      <c r="L173">
        <f t="shared" si="315"/>
        <v>133094365479.5881</v>
      </c>
      <c r="M173">
        <f t="shared" si="315"/>
        <v>774020389897.32373</v>
      </c>
      <c r="N173">
        <f t="shared" si="315"/>
        <v>106642717225.22508</v>
      </c>
      <c r="O173">
        <f t="shared" si="315"/>
        <v>116360955056.53462</v>
      </c>
      <c r="P173">
        <f t="shared" si="315"/>
        <v>19320759297.242962</v>
      </c>
      <c r="Q173">
        <f t="shared" si="315"/>
        <v>65391836222.762833</v>
      </c>
      <c r="R173">
        <f t="shared" si="315"/>
        <v>46436254113.37838</v>
      </c>
      <c r="S173">
        <f t="shared" si="315"/>
        <v>44406337154.18708</v>
      </c>
      <c r="T173">
        <f t="shared" si="315"/>
        <v>228503251307.47012</v>
      </c>
      <c r="U173">
        <f t="shared" si="315"/>
        <v>0</v>
      </c>
      <c r="V173">
        <f t="shared" si="315"/>
        <v>768900726499.48047</v>
      </c>
      <c r="W173">
        <f t="shared" si="315"/>
        <v>406406927161.89728</v>
      </c>
      <c r="X173">
        <f t="shared" si="315"/>
        <v>130607789309.32959</v>
      </c>
      <c r="Y173">
        <f t="shared" si="315"/>
        <v>51588192823.927849</v>
      </c>
      <c r="Z173">
        <f t="shared" si="315"/>
        <v>476884303349.29016</v>
      </c>
      <c r="AA173">
        <f t="shared" si="315"/>
        <v>24668259060.37825</v>
      </c>
      <c r="AB173">
        <f t="shared" si="315"/>
        <v>42271592960.714577</v>
      </c>
      <c r="AC173">
        <f t="shared" si="315"/>
        <v>127683169267.09134</v>
      </c>
      <c r="AD173">
        <f t="shared" si="315"/>
        <v>737850678310.32349</v>
      </c>
      <c r="AE173">
        <f t="shared" si="315"/>
        <v>100718816649.72177</v>
      </c>
      <c r="AF173">
        <f t="shared" si="315"/>
        <v>109968403560.26526</v>
      </c>
      <c r="AG173">
        <f t="shared" si="315"/>
        <v>18494681623.590958</v>
      </c>
      <c r="AH173">
        <f t="shared" si="315"/>
        <v>61653159642.0308</v>
      </c>
      <c r="AI173">
        <f t="shared" si="315"/>
        <v>44436838088.855682</v>
      </c>
      <c r="AJ173">
        <f t="shared" si="315"/>
        <v>41659853062.739136</v>
      </c>
      <c r="AK173">
        <f t="shared" si="315"/>
        <v>218340685432.55191</v>
      </c>
      <c r="AL173">
        <f t="shared" si="315"/>
        <v>0</v>
      </c>
      <c r="AM173">
        <f t="shared" si="315"/>
        <v>760406236415.01416</v>
      </c>
      <c r="AN173">
        <f t="shared" si="315"/>
        <v>389151356284.95966</v>
      </c>
      <c r="AO173">
        <f t="shared" si="315"/>
        <v>128168734702.92632</v>
      </c>
      <c r="AP173">
        <f t="shared" si="315"/>
        <v>49411209394.539261</v>
      </c>
      <c r="AQ173">
        <f t="shared" si="315"/>
        <v>467181092384.24475</v>
      </c>
      <c r="AR173">
        <f t="shared" si="315"/>
        <v>22932967340.325603</v>
      </c>
      <c r="AS173">
        <f t="shared" si="315"/>
        <v>40690982540.326805</v>
      </c>
      <c r="AT173">
        <f t="shared" si="315"/>
        <v>122356516771.50514</v>
      </c>
      <c r="AU173">
        <f t="shared" si="315"/>
        <v>702531987882.01648</v>
      </c>
      <c r="AV173">
        <f t="shared" si="315"/>
        <v>94794916074.218307</v>
      </c>
      <c r="AW173">
        <f t="shared" si="315"/>
        <v>103575852063.99573</v>
      </c>
      <c r="AX173">
        <f t="shared" si="315"/>
        <v>17682155415.569702</v>
      </c>
      <c r="AY173">
        <f t="shared" si="315"/>
        <v>57916108534.519913</v>
      </c>
      <c r="AZ173">
        <f t="shared" si="315"/>
        <v>42437422064.332901</v>
      </c>
      <c r="BA173">
        <f t="shared" si="315"/>
        <v>38913368971.291176</v>
      </c>
      <c r="BB173">
        <f t="shared" si="315"/>
        <v>208181320658.22882</v>
      </c>
      <c r="BC173">
        <f t="shared" si="315"/>
        <v>0</v>
      </c>
      <c r="BD173">
        <f t="shared" si="315"/>
        <v>754129191713.43628</v>
      </c>
      <c r="BE173">
        <f t="shared" si="315"/>
        <v>378081181458.64771</v>
      </c>
      <c r="BF173">
        <f t="shared" si="315"/>
        <v>126827581943.43681</v>
      </c>
      <c r="BG173">
        <f t="shared" si="315"/>
        <v>48550942862.262047</v>
      </c>
      <c r="BH173">
        <f t="shared" si="315"/>
        <v>460664399374.42389</v>
      </c>
      <c r="BI173">
        <f t="shared" si="315"/>
        <v>21198894446.145313</v>
      </c>
      <c r="BJ173">
        <f t="shared" si="315"/>
        <v>39461826533.849586</v>
      </c>
      <c r="BK173">
        <f t="shared" si="315"/>
        <v>118474403754.17172</v>
      </c>
      <c r="BL173">
        <f t="shared" si="315"/>
        <v>676077762251.04004</v>
      </c>
      <c r="BM173">
        <f t="shared" si="315"/>
        <v>89050252122.396393</v>
      </c>
      <c r="BN173">
        <f t="shared" si="315"/>
        <v>98643568786.746246</v>
      </c>
      <c r="BO173">
        <f t="shared" si="315"/>
        <v>17042326557.728079</v>
      </c>
      <c r="BP173">
        <f t="shared" si="315"/>
        <v>55209621885.705078</v>
      </c>
      <c r="BQ173">
        <f t="shared" si="315"/>
        <v>40775736666.20591</v>
      </c>
      <c r="BR173">
        <f t="shared" ref="BR173:EC173" si="316">SUM(BR142:BR172)</f>
        <v>36186688248.703979</v>
      </c>
      <c r="BS173">
        <f t="shared" si="316"/>
        <v>200904455462.84943</v>
      </c>
      <c r="BT173">
        <f t="shared" si="316"/>
        <v>0</v>
      </c>
      <c r="BU173">
        <f t="shared" si="316"/>
        <v>748912794961.5592</v>
      </c>
      <c r="BV173">
        <f t="shared" si="316"/>
        <v>374659815110.03931</v>
      </c>
      <c r="BW173">
        <f t="shared" si="316"/>
        <v>126450591533.57436</v>
      </c>
      <c r="BX173">
        <f t="shared" si="316"/>
        <v>48132728496.049011</v>
      </c>
      <c r="BY173">
        <f t="shared" si="316"/>
        <v>456382170190.03326</v>
      </c>
      <c r="BZ173">
        <f t="shared" si="316"/>
        <v>20367137112.086426</v>
      </c>
      <c r="CA173">
        <f t="shared" si="316"/>
        <v>39211182547.855553</v>
      </c>
      <c r="CB173">
        <f t="shared" si="316"/>
        <v>117135504612.07423</v>
      </c>
      <c r="CC173">
        <f t="shared" si="316"/>
        <v>664666628100.6217</v>
      </c>
      <c r="CD173">
        <f t="shared" si="316"/>
        <v>86958980450.523102</v>
      </c>
      <c r="CE173">
        <f t="shared" si="316"/>
        <v>96437840115.399338</v>
      </c>
      <c r="CF173">
        <f t="shared" si="316"/>
        <v>16816820521.817528</v>
      </c>
      <c r="CG173">
        <f t="shared" si="316"/>
        <v>53848040263.967979</v>
      </c>
      <c r="CH173">
        <f t="shared" si="316"/>
        <v>39841178975.454689</v>
      </c>
      <c r="CI173">
        <f t="shared" si="316"/>
        <v>35119846957.770119</v>
      </c>
      <c r="CJ173">
        <f t="shared" si="316"/>
        <v>196786680869.30652</v>
      </c>
      <c r="CK173">
        <f t="shared" si="316"/>
        <v>0</v>
      </c>
      <c r="CL173">
        <f t="shared" si="316"/>
        <v>0</v>
      </c>
      <c r="CM173">
        <f t="shared" si="316"/>
        <v>613387.83333333337</v>
      </c>
      <c r="CN173">
        <f t="shared" si="316"/>
        <v>986360033265.87378</v>
      </c>
      <c r="CO173">
        <f t="shared" si="316"/>
        <v>454561305748.99188</v>
      </c>
      <c r="CP173">
        <f t="shared" si="316"/>
        <v>149652104244.52759</v>
      </c>
      <c r="CQ173">
        <f t="shared" si="316"/>
        <v>55744980529.046265</v>
      </c>
      <c r="CR173">
        <f t="shared" si="316"/>
        <v>527183888908.9267</v>
      </c>
      <c r="CS173">
        <f t="shared" si="316"/>
        <v>32034612109.812698</v>
      </c>
      <c r="CT173">
        <f t="shared" si="316"/>
        <v>48584016520.792778</v>
      </c>
      <c r="CU173">
        <f t="shared" si="316"/>
        <v>170318256799.7713</v>
      </c>
      <c r="CV173">
        <f t="shared" si="316"/>
        <v>758883099095.27881</v>
      </c>
      <c r="CW173">
        <f t="shared" si="316"/>
        <v>112239310916.3895</v>
      </c>
      <c r="CX173">
        <f t="shared" si="316"/>
        <v>184129780907.24002</v>
      </c>
      <c r="CY173">
        <f t="shared" si="316"/>
        <v>24174251441.599472</v>
      </c>
      <c r="CZ173">
        <f t="shared" si="316"/>
        <v>72924008317.434601</v>
      </c>
      <c r="DA173">
        <f t="shared" si="316"/>
        <v>68597724374.264999</v>
      </c>
      <c r="DB173">
        <f t="shared" si="316"/>
        <v>54955716452.128258</v>
      </c>
      <c r="DC173">
        <f t="shared" si="316"/>
        <v>249444060491.57751</v>
      </c>
      <c r="DD173">
        <f t="shared" si="316"/>
        <v>0</v>
      </c>
      <c r="DE173">
        <f t="shared" si="316"/>
        <v>954837954224.77258</v>
      </c>
      <c r="DF173">
        <f t="shared" si="316"/>
        <v>436767471383.8399</v>
      </c>
      <c r="DG173">
        <f t="shared" si="316"/>
        <v>146947564660.89694</v>
      </c>
      <c r="DH173">
        <f t="shared" si="316"/>
        <v>52981000780.625557</v>
      </c>
      <c r="DI173">
        <f t="shared" si="316"/>
        <v>506656638317.6319</v>
      </c>
      <c r="DJ173">
        <f t="shared" si="316"/>
        <v>29843290159.33147</v>
      </c>
      <c r="DK173">
        <f t="shared" si="316"/>
        <v>46862140713.478783</v>
      </c>
      <c r="DL173">
        <f t="shared" si="316"/>
        <v>161861651318.6911</v>
      </c>
      <c r="DM173">
        <f t="shared" si="316"/>
        <v>719860897792.37964</v>
      </c>
      <c r="DN173">
        <f t="shared" si="316"/>
        <v>105594727261.73047</v>
      </c>
      <c r="DO173">
        <f t="shared" si="316"/>
        <v>173441998239.37341</v>
      </c>
      <c r="DP173">
        <f t="shared" si="316"/>
        <v>23045080366.398571</v>
      </c>
      <c r="DQ173">
        <f t="shared" si="316"/>
        <v>68827444827.984131</v>
      </c>
      <c r="DR173">
        <f t="shared" si="316"/>
        <v>66409513328.322395</v>
      </c>
      <c r="DS173">
        <f t="shared" si="316"/>
        <v>51563889645.881943</v>
      </c>
      <c r="DT173">
        <f t="shared" si="316"/>
        <v>237699305294.28967</v>
      </c>
      <c r="DU173">
        <f t="shared" si="316"/>
        <v>0</v>
      </c>
      <c r="DV173">
        <f t="shared" si="316"/>
        <v>926758151470.94202</v>
      </c>
      <c r="DW173">
        <f t="shared" si="316"/>
        <v>424479607559.63062</v>
      </c>
      <c r="DX173">
        <f t="shared" si="316"/>
        <v>145594184216.81702</v>
      </c>
      <c r="DY173">
        <f t="shared" si="316"/>
        <v>50987889376.837357</v>
      </c>
      <c r="DZ173">
        <f t="shared" si="316"/>
        <v>488547433947.44952</v>
      </c>
      <c r="EA173">
        <f t="shared" si="316"/>
        <v>27659199204.672356</v>
      </c>
      <c r="EB173">
        <f t="shared" si="316"/>
        <v>45383756986.666199</v>
      </c>
      <c r="EC173">
        <f t="shared" si="316"/>
        <v>153405045837.61099</v>
      </c>
      <c r="ED173">
        <f t="shared" ref="ED173:GO173" si="317">SUM(ED142:ED172)</f>
        <v>680838696489.48022</v>
      </c>
      <c r="EE173">
        <f t="shared" si="317"/>
        <v>98950143607.071472</v>
      </c>
      <c r="EF173">
        <f t="shared" si="317"/>
        <v>163472971863.74374</v>
      </c>
      <c r="EG173">
        <f t="shared" si="317"/>
        <v>21917994119.187302</v>
      </c>
      <c r="EH173">
        <f t="shared" si="317"/>
        <v>64760198201.153542</v>
      </c>
      <c r="EI173">
        <f t="shared" si="317"/>
        <v>64833234420.710785</v>
      </c>
      <c r="EJ173">
        <f t="shared" si="317"/>
        <v>48218310099.652374</v>
      </c>
      <c r="EK173">
        <f t="shared" si="317"/>
        <v>226734622699.10577</v>
      </c>
      <c r="EL173">
        <f t="shared" si="317"/>
        <v>0</v>
      </c>
      <c r="EM173">
        <f t="shared" si="317"/>
        <v>917705136540.37646</v>
      </c>
      <c r="EN173">
        <f t="shared" si="317"/>
        <v>422962520806.80505</v>
      </c>
      <c r="EO173">
        <f t="shared" si="317"/>
        <v>144761887307.61752</v>
      </c>
      <c r="EP173">
        <f t="shared" si="317"/>
        <v>49925264426.623413</v>
      </c>
      <c r="EQ173">
        <f t="shared" si="317"/>
        <v>479112405446.24579</v>
      </c>
      <c r="ER173">
        <f t="shared" si="317"/>
        <v>25688321665.759239</v>
      </c>
      <c r="ES173">
        <f t="shared" si="317"/>
        <v>44672996168.794312</v>
      </c>
      <c r="ET173">
        <f t="shared" si="317"/>
        <v>148608741400.79489</v>
      </c>
      <c r="EU173">
        <f t="shared" si="317"/>
        <v>656387454252.45862</v>
      </c>
      <c r="EV173">
        <f t="shared" si="317"/>
        <v>93575373151.430862</v>
      </c>
      <c r="EW173">
        <f t="shared" si="317"/>
        <v>157474736389.93289</v>
      </c>
      <c r="EX173">
        <f t="shared" si="317"/>
        <v>21120710119.277554</v>
      </c>
      <c r="EY173">
        <f t="shared" si="317"/>
        <v>62522645336.624428</v>
      </c>
      <c r="EZ173">
        <f t="shared" si="317"/>
        <v>63860438803.258514</v>
      </c>
      <c r="FA173">
        <f t="shared" si="317"/>
        <v>46205422392.879768</v>
      </c>
      <c r="FB173">
        <f t="shared" si="317"/>
        <v>219595711699.94022</v>
      </c>
      <c r="FC173">
        <f t="shared" si="317"/>
        <v>0</v>
      </c>
      <c r="FD173">
        <f t="shared" si="317"/>
        <v>913435772592.3125</v>
      </c>
      <c r="FE173">
        <f t="shared" si="317"/>
        <v>422092033529.06702</v>
      </c>
      <c r="FF173">
        <f t="shared" si="317"/>
        <v>144119280327.32794</v>
      </c>
      <c r="FG173">
        <f t="shared" si="317"/>
        <v>49416222628.861145</v>
      </c>
      <c r="FH173">
        <f t="shared" si="317"/>
        <v>474187445057.43079</v>
      </c>
      <c r="FI173">
        <f t="shared" si="317"/>
        <v>24790130932.191078</v>
      </c>
      <c r="FJ173">
        <f t="shared" si="317"/>
        <v>44449832623.089386</v>
      </c>
      <c r="FK173">
        <f t="shared" si="317"/>
        <v>147176516101.54428</v>
      </c>
      <c r="FL173">
        <f t="shared" si="317"/>
        <v>644268633074.25208</v>
      </c>
      <c r="FM173">
        <f t="shared" si="317"/>
        <v>92308185300.992615</v>
      </c>
      <c r="FN173">
        <f t="shared" si="317"/>
        <v>153946399575.12228</v>
      </c>
      <c r="FO173">
        <f t="shared" si="317"/>
        <v>20877951919.842621</v>
      </c>
      <c r="FP173">
        <f t="shared" si="317"/>
        <v>61978383984.01355</v>
      </c>
      <c r="FQ173">
        <f t="shared" si="317"/>
        <v>63168463443.54039</v>
      </c>
      <c r="FR173">
        <f t="shared" si="317"/>
        <v>45116320902.687927</v>
      </c>
      <c r="FS173">
        <f t="shared" si="317"/>
        <v>214943263175.97037</v>
      </c>
      <c r="FT173">
        <f t="shared" si="317"/>
        <v>0</v>
      </c>
      <c r="FU173">
        <f t="shared" si="317"/>
        <v>0</v>
      </c>
      <c r="FV173">
        <f t="shared" si="317"/>
        <v>613387.83333333337</v>
      </c>
      <c r="FW173">
        <f t="shared" si="317"/>
        <v>974077736528.72839</v>
      </c>
      <c r="FX173">
        <f t="shared" si="317"/>
        <v>462419228929.05469</v>
      </c>
      <c r="FY173">
        <f t="shared" si="317"/>
        <v>164606032233.74026</v>
      </c>
      <c r="FZ173">
        <f t="shared" si="317"/>
        <v>64987867823.662018</v>
      </c>
      <c r="GA173">
        <f t="shared" si="317"/>
        <v>477400042205.89142</v>
      </c>
      <c r="GB173">
        <f t="shared" si="317"/>
        <v>22228314799.156796</v>
      </c>
      <c r="GC173">
        <f t="shared" si="317"/>
        <v>50125560460.662888</v>
      </c>
      <c r="GD173">
        <f t="shared" si="317"/>
        <v>278071605812.38806</v>
      </c>
      <c r="GE173">
        <f t="shared" si="317"/>
        <v>847622294963.78979</v>
      </c>
      <c r="GF173">
        <f t="shared" si="317"/>
        <v>117137303135.56279</v>
      </c>
      <c r="GG173">
        <f t="shared" si="317"/>
        <v>156927298868.74698</v>
      </c>
      <c r="GH173">
        <f t="shared" si="317"/>
        <v>29522978918.487362</v>
      </c>
      <c r="GI173">
        <f t="shared" si="317"/>
        <v>58745898508.398071</v>
      </c>
      <c r="GJ173">
        <f t="shared" si="317"/>
        <v>68715422824.785217</v>
      </c>
      <c r="GK173">
        <f t="shared" si="317"/>
        <v>57017504608.724075</v>
      </c>
      <c r="GL173">
        <f t="shared" si="317"/>
        <v>319810536360.14911</v>
      </c>
      <c r="GM173">
        <f t="shared" si="317"/>
        <v>0</v>
      </c>
      <c r="GN173">
        <f t="shared" si="317"/>
        <v>955966073077.00378</v>
      </c>
      <c r="GO173">
        <f t="shared" si="317"/>
        <v>452620463134.14545</v>
      </c>
      <c r="GP173">
        <f t="shared" ref="GP173:JA173" si="318">SUM(GP142:GP172)</f>
        <v>161391523010.1655</v>
      </c>
      <c r="GQ173">
        <f t="shared" si="318"/>
        <v>63510868792.318176</v>
      </c>
      <c r="GR173">
        <f t="shared" si="318"/>
        <v>466261121291.21313</v>
      </c>
      <c r="GS173">
        <f t="shared" si="318"/>
        <v>21323940143.892269</v>
      </c>
      <c r="GT173">
        <f t="shared" si="318"/>
        <v>48812973599.473961</v>
      </c>
      <c r="GU173">
        <f t="shared" si="318"/>
        <v>271793573045.22656</v>
      </c>
      <c r="GV173">
        <f t="shared" si="318"/>
        <v>817409595106.09424</v>
      </c>
      <c r="GW173">
        <f t="shared" si="318"/>
        <v>113232656141.38116</v>
      </c>
      <c r="GX173">
        <f t="shared" si="318"/>
        <v>152830608351.37134</v>
      </c>
      <c r="GY173">
        <f t="shared" si="318"/>
        <v>28651130421.193867</v>
      </c>
      <c r="GZ173">
        <f t="shared" si="318"/>
        <v>57094254262.246262</v>
      </c>
      <c r="HA173">
        <f t="shared" si="318"/>
        <v>66035870114.40477</v>
      </c>
      <c r="HB173">
        <f t="shared" si="318"/>
        <v>55083951556.623222</v>
      </c>
      <c r="HC173">
        <f t="shared" si="318"/>
        <v>309523238917.68298</v>
      </c>
      <c r="HD173">
        <f t="shared" si="318"/>
        <v>0</v>
      </c>
      <c r="HE173">
        <f t="shared" si="318"/>
        <v>945148940110.85449</v>
      </c>
      <c r="HF173">
        <f t="shared" si="318"/>
        <v>443087074869.60284</v>
      </c>
      <c r="HG173">
        <f t="shared" si="318"/>
        <v>158885662516.4519</v>
      </c>
      <c r="HH173">
        <f t="shared" si="318"/>
        <v>62453073350.134911</v>
      </c>
      <c r="HI173">
        <f t="shared" si="318"/>
        <v>455546435093.8197</v>
      </c>
      <c r="HJ173">
        <f t="shared" si="318"/>
        <v>20427052663.396297</v>
      </c>
      <c r="HK173">
        <f t="shared" si="318"/>
        <v>47500386738.285034</v>
      </c>
      <c r="HL173">
        <f t="shared" si="318"/>
        <v>265558127739.42566</v>
      </c>
      <c r="HM173">
        <f t="shared" si="318"/>
        <v>787196895248.39844</v>
      </c>
      <c r="HN173">
        <f t="shared" si="318"/>
        <v>109328009147.19962</v>
      </c>
      <c r="HO173">
        <f t="shared" si="318"/>
        <v>150558845635.27438</v>
      </c>
      <c r="HP173">
        <f t="shared" si="318"/>
        <v>27779332226.791309</v>
      </c>
      <c r="HQ173">
        <f t="shared" si="318"/>
        <v>55442610016.094475</v>
      </c>
      <c r="HR173">
        <f t="shared" si="318"/>
        <v>63366386353.999199</v>
      </c>
      <c r="HS173">
        <f t="shared" si="318"/>
        <v>53152499261.418869</v>
      </c>
      <c r="HT173">
        <f t="shared" si="318"/>
        <v>299235941475.2171</v>
      </c>
      <c r="HU173">
        <f t="shared" si="318"/>
        <v>0</v>
      </c>
      <c r="HV173">
        <f t="shared" si="318"/>
        <v>938412171846.35132</v>
      </c>
      <c r="HW173">
        <f t="shared" si="318"/>
        <v>438817232343.91614</v>
      </c>
      <c r="HX173">
        <f t="shared" si="318"/>
        <v>158362539323.33273</v>
      </c>
      <c r="HY173">
        <f t="shared" si="318"/>
        <v>61971027042.556709</v>
      </c>
      <c r="HZ173">
        <f t="shared" si="318"/>
        <v>449734706826.35461</v>
      </c>
      <c r="IA173">
        <f t="shared" si="318"/>
        <v>19575893733.160103</v>
      </c>
      <c r="IB173">
        <f t="shared" si="318"/>
        <v>46516641619.556877</v>
      </c>
      <c r="IC173">
        <f t="shared" si="318"/>
        <v>263239371705.64029</v>
      </c>
      <c r="ID173">
        <f t="shared" si="318"/>
        <v>772207122491.86877</v>
      </c>
      <c r="IE173">
        <f t="shared" si="318"/>
        <v>106534568722.80455</v>
      </c>
      <c r="IF173">
        <f t="shared" si="318"/>
        <v>149407518745.82446</v>
      </c>
      <c r="IG173">
        <f t="shared" si="318"/>
        <v>26935906191.309414</v>
      </c>
      <c r="IH173">
        <f t="shared" si="318"/>
        <v>54048183275.995819</v>
      </c>
      <c r="II173">
        <f t="shared" si="318"/>
        <v>62345060725.18438</v>
      </c>
      <c r="IJ173">
        <f t="shared" si="318"/>
        <v>51906909874.793869</v>
      </c>
      <c r="IK173">
        <f t="shared" si="318"/>
        <v>290756745061.08618</v>
      </c>
      <c r="IL173">
        <f t="shared" si="318"/>
        <v>0</v>
      </c>
      <c r="IM173">
        <f t="shared" si="318"/>
        <v>933259009535.85278</v>
      </c>
      <c r="IN173">
        <f t="shared" si="318"/>
        <v>436787286224.07758</v>
      </c>
      <c r="IO173">
        <f t="shared" si="318"/>
        <v>157901443980.30655</v>
      </c>
      <c r="IP173">
        <f t="shared" si="318"/>
        <v>61708106216.314949</v>
      </c>
      <c r="IQ173">
        <f t="shared" si="318"/>
        <v>447471735483.69824</v>
      </c>
      <c r="IR173">
        <f t="shared" si="318"/>
        <v>19088935412.41283</v>
      </c>
      <c r="IS173">
        <f t="shared" si="318"/>
        <v>46364594107.556808</v>
      </c>
      <c r="IT173">
        <f t="shared" si="318"/>
        <v>262072175780.36447</v>
      </c>
      <c r="IU173">
        <f t="shared" si="318"/>
        <v>766131983499.20349</v>
      </c>
      <c r="IV173">
        <f t="shared" si="318"/>
        <v>105588562671.98277</v>
      </c>
      <c r="IW173">
        <f t="shared" si="318"/>
        <v>148647673318.09592</v>
      </c>
      <c r="IX173">
        <f t="shared" si="318"/>
        <v>26663348951.567863</v>
      </c>
      <c r="IY173">
        <f t="shared" si="318"/>
        <v>53700047068.618919</v>
      </c>
      <c r="IZ173">
        <f t="shared" si="318"/>
        <v>61689137450.839973</v>
      </c>
      <c r="JA173">
        <f t="shared" si="318"/>
        <v>51353874766.430229</v>
      </c>
      <c r="JB173">
        <f t="shared" ref="JB173" si="319">SUM(JB142:JB172)</f>
        <v>288695729860.80566</v>
      </c>
    </row>
    <row r="175" spans="4:262" x14ac:dyDescent="0.25">
      <c r="D175" t="s">
        <v>32</v>
      </c>
      <c r="E175" t="s">
        <v>62</v>
      </c>
      <c r="F175">
        <v>25</v>
      </c>
      <c r="G175">
        <v>50</v>
      </c>
      <c r="H175">
        <v>75</v>
      </c>
      <c r="I175">
        <v>100</v>
      </c>
      <c r="J175" t="s">
        <v>3</v>
      </c>
      <c r="O175" t="s">
        <v>4</v>
      </c>
      <c r="U175" t="s">
        <v>63</v>
      </c>
      <c r="W175" t="s">
        <v>61</v>
      </c>
      <c r="X175" t="s">
        <v>3</v>
      </c>
      <c r="Y175" t="s">
        <v>4</v>
      </c>
    </row>
    <row r="176" spans="4:262" x14ac:dyDescent="0.25">
      <c r="D176">
        <v>2020</v>
      </c>
      <c r="E176">
        <f>SUM(E108:T108)</f>
        <v>19915631290.685738</v>
      </c>
      <c r="F176">
        <f>SUM(V108:AK108)</f>
        <v>19915631290.685738</v>
      </c>
      <c r="G176">
        <f>SUM(AM108:BB108)</f>
        <v>19915631290.685738</v>
      </c>
      <c r="H176">
        <f>SUM(BD108:BS108)</f>
        <v>19915631290.685738</v>
      </c>
      <c r="I176">
        <f>SUM(BU108:CJ108)</f>
        <v>19915631290.685738</v>
      </c>
      <c r="J176">
        <f>SUM(CN108:DC108)</f>
        <v>19915631290.685738</v>
      </c>
      <c r="K176">
        <f>SUM(DE108:DT108)</f>
        <v>19915631290.685738</v>
      </c>
      <c r="L176">
        <f>SUM(DV108:EK108)</f>
        <v>19915631290.685738</v>
      </c>
      <c r="M176">
        <f>SUM(EM108:FB108)</f>
        <v>19915631290.685738</v>
      </c>
      <c r="N176">
        <f>SUM(FD108:FS108)</f>
        <v>19915631290.685738</v>
      </c>
      <c r="O176">
        <f>SUM(FW108:GL108)</f>
        <v>19915631290.685738</v>
      </c>
      <c r="P176">
        <f>SUM(GN108:HC108)</f>
        <v>19915631290.685738</v>
      </c>
      <c r="Q176">
        <f>SUM(HE108:HT108)</f>
        <v>19915631290.685738</v>
      </c>
      <c r="R176">
        <f>SUM(HV108:IK108)</f>
        <v>19915631290.685738</v>
      </c>
      <c r="S176">
        <f>SUM(IM108:JB108)</f>
        <v>19915631290.685738</v>
      </c>
      <c r="V176">
        <v>2020</v>
      </c>
      <c r="W176">
        <v>0</v>
      </c>
      <c r="X176">
        <v>0</v>
      </c>
      <c r="Y176">
        <v>0</v>
      </c>
    </row>
    <row r="177" spans="1:25" x14ac:dyDescent="0.25">
      <c r="D177">
        <v>2021</v>
      </c>
      <c r="E177">
        <f t="shared" ref="E177:E206" si="320">SUM(E109:T109)</f>
        <v>23677082972.591335</v>
      </c>
      <c r="F177">
        <f t="shared" ref="F177:F206" si="321">SUM(V109:AK109)</f>
        <v>23677082972.591335</v>
      </c>
      <c r="G177">
        <f t="shared" ref="G177:G206" si="322">SUM(AM109:BB109)</f>
        <v>23677082972.591335</v>
      </c>
      <c r="H177">
        <f t="shared" ref="H177:H206" si="323">SUM(BD109:BS109)</f>
        <v>23677082972.591335</v>
      </c>
      <c r="I177">
        <f t="shared" ref="I177:I206" si="324">SUM(BU109:CJ109)</f>
        <v>23677082972.591335</v>
      </c>
      <c r="J177">
        <f t="shared" ref="J177:J206" si="325">SUM(CN109:DC109)</f>
        <v>23653983106.957451</v>
      </c>
      <c r="K177">
        <f t="shared" ref="K177:K206" si="326">SUM(DE109:DT109)</f>
        <v>23653983106.957451</v>
      </c>
      <c r="L177">
        <f t="shared" ref="L177:L206" si="327">SUM(DV109:EK109)</f>
        <v>23653983106.957451</v>
      </c>
      <c r="M177">
        <f t="shared" ref="M177:M206" si="328">SUM(EM109:FB109)</f>
        <v>23653983106.957451</v>
      </c>
      <c r="N177">
        <f t="shared" ref="N177:N206" si="329">SUM(FD109:FS109)</f>
        <v>23653983106.957451</v>
      </c>
      <c r="O177">
        <f t="shared" ref="O177:O206" si="330">SUM(FW109:GL109)</f>
        <v>23591702072.810612</v>
      </c>
      <c r="P177">
        <f t="shared" ref="P177:P206" si="331">SUM(GN109:HC109)</f>
        <v>23591702072.810612</v>
      </c>
      <c r="Q177">
        <f t="shared" ref="Q177:Q206" si="332">SUM(HE109:HT109)</f>
        <v>23591702072.810612</v>
      </c>
      <c r="R177">
        <f t="shared" ref="R177:R206" si="333">SUM(HV109:IK109)</f>
        <v>23591702072.810612</v>
      </c>
      <c r="S177">
        <f t="shared" ref="S177:S206" si="334">SUM(IM109:JB109)</f>
        <v>23591702072.810612</v>
      </c>
      <c r="V177">
        <v>2021</v>
      </c>
      <c r="W177">
        <v>0</v>
      </c>
      <c r="X177">
        <v>0</v>
      </c>
      <c r="Y177">
        <v>0</v>
      </c>
    </row>
    <row r="178" spans="1:25" x14ac:dyDescent="0.25">
      <c r="D178">
        <v>2022</v>
      </c>
      <c r="E178">
        <f t="shared" si="320"/>
        <v>31260384154.004658</v>
      </c>
      <c r="F178">
        <f t="shared" si="321"/>
        <v>31260384154.004658</v>
      </c>
      <c r="G178">
        <f t="shared" si="322"/>
        <v>31260384154.004658</v>
      </c>
      <c r="H178">
        <f t="shared" si="323"/>
        <v>31260384154.004658</v>
      </c>
      <c r="I178">
        <f t="shared" si="324"/>
        <v>31260384154.004658</v>
      </c>
      <c r="J178">
        <f t="shared" si="325"/>
        <v>31157463766.222546</v>
      </c>
      <c r="K178">
        <f t="shared" si="326"/>
        <v>31157463766.222546</v>
      </c>
      <c r="L178">
        <f t="shared" si="327"/>
        <v>31157463766.222546</v>
      </c>
      <c r="M178">
        <f t="shared" si="328"/>
        <v>31157463766.222546</v>
      </c>
      <c r="N178">
        <f t="shared" si="329"/>
        <v>31157463766.222546</v>
      </c>
      <c r="O178">
        <f t="shared" si="330"/>
        <v>30840455425.436729</v>
      </c>
      <c r="P178">
        <f t="shared" si="331"/>
        <v>30840455425.436729</v>
      </c>
      <c r="Q178">
        <f t="shared" si="332"/>
        <v>30840455425.436729</v>
      </c>
      <c r="R178">
        <f t="shared" si="333"/>
        <v>30840455425.436729</v>
      </c>
      <c r="S178">
        <f t="shared" si="334"/>
        <v>30840455425.436729</v>
      </c>
      <c r="V178">
        <v>2022</v>
      </c>
      <c r="W178">
        <v>0</v>
      </c>
      <c r="X178">
        <v>0</v>
      </c>
      <c r="Y178">
        <v>0</v>
      </c>
    </row>
    <row r="179" spans="1:25" x14ac:dyDescent="0.25">
      <c r="D179">
        <v>2023</v>
      </c>
      <c r="E179">
        <f t="shared" si="320"/>
        <v>42245478513.304176</v>
      </c>
      <c r="F179">
        <f t="shared" si="321"/>
        <v>42245478513.304176</v>
      </c>
      <c r="G179">
        <f t="shared" si="322"/>
        <v>42245478513.304176</v>
      </c>
      <c r="H179">
        <f t="shared" si="323"/>
        <v>42245478513.304176</v>
      </c>
      <c r="I179">
        <f t="shared" si="324"/>
        <v>42245478513.304176</v>
      </c>
      <c r="J179">
        <f t="shared" si="325"/>
        <v>41956164163.583313</v>
      </c>
      <c r="K179">
        <f t="shared" si="326"/>
        <v>41956164163.583313</v>
      </c>
      <c r="L179">
        <f t="shared" si="327"/>
        <v>41956164163.583313</v>
      </c>
      <c r="M179">
        <f t="shared" si="328"/>
        <v>41956164163.583313</v>
      </c>
      <c r="N179">
        <f t="shared" si="329"/>
        <v>41956164163.583313</v>
      </c>
      <c r="O179">
        <f t="shared" si="330"/>
        <v>41079068610.034554</v>
      </c>
      <c r="P179">
        <f t="shared" si="331"/>
        <v>41079068610.034554</v>
      </c>
      <c r="Q179">
        <f t="shared" si="332"/>
        <v>41079068610.034554</v>
      </c>
      <c r="R179">
        <f t="shared" si="333"/>
        <v>41079068610.034554</v>
      </c>
      <c r="S179">
        <f t="shared" si="334"/>
        <v>41079068610.034554</v>
      </c>
      <c r="V179">
        <v>2023</v>
      </c>
      <c r="W179">
        <v>0</v>
      </c>
      <c r="X179">
        <v>0</v>
      </c>
      <c r="Y179">
        <v>0</v>
      </c>
    </row>
    <row r="180" spans="1:25" x14ac:dyDescent="0.25">
      <c r="D180">
        <v>2024</v>
      </c>
      <c r="E180">
        <f t="shared" si="320"/>
        <v>44801865874.478088</v>
      </c>
      <c r="F180">
        <f t="shared" si="321"/>
        <v>44801865874.478088</v>
      </c>
      <c r="G180">
        <f t="shared" si="322"/>
        <v>44801865874.478088</v>
      </c>
      <c r="H180">
        <f t="shared" si="323"/>
        <v>44801865874.478088</v>
      </c>
      <c r="I180">
        <f t="shared" si="324"/>
        <v>44801865874.478088</v>
      </c>
      <c r="J180">
        <f t="shared" si="325"/>
        <v>45453971400.105675</v>
      </c>
      <c r="K180">
        <f t="shared" si="326"/>
        <v>45453971400.105675</v>
      </c>
      <c r="L180">
        <f t="shared" si="327"/>
        <v>45453971400.105675</v>
      </c>
      <c r="M180">
        <f t="shared" si="328"/>
        <v>45453971400.105675</v>
      </c>
      <c r="N180">
        <f t="shared" si="329"/>
        <v>45453971400.105675</v>
      </c>
      <c r="O180">
        <f t="shared" si="330"/>
        <v>56844866575.832001</v>
      </c>
      <c r="P180">
        <f t="shared" si="331"/>
        <v>56844866575.832001</v>
      </c>
      <c r="Q180">
        <f t="shared" si="332"/>
        <v>56844866575.832001</v>
      </c>
      <c r="R180">
        <f t="shared" si="333"/>
        <v>56844866575.832001</v>
      </c>
      <c r="S180">
        <f t="shared" si="334"/>
        <v>56844866575.832001</v>
      </c>
      <c r="V180">
        <v>2024</v>
      </c>
      <c r="W180">
        <v>0</v>
      </c>
      <c r="X180">
        <v>0</v>
      </c>
      <c r="Y180">
        <v>0</v>
      </c>
    </row>
    <row r="181" spans="1:25" x14ac:dyDescent="0.25">
      <c r="D181">
        <v>2025</v>
      </c>
      <c r="E181">
        <f t="shared" si="320"/>
        <v>47508360701.528564</v>
      </c>
      <c r="F181">
        <f t="shared" si="321"/>
        <v>47508360701.528564</v>
      </c>
      <c r="G181">
        <f t="shared" si="322"/>
        <v>47508360701.528564</v>
      </c>
      <c r="H181">
        <f t="shared" si="323"/>
        <v>47508360701.528564</v>
      </c>
      <c r="I181">
        <f t="shared" si="324"/>
        <v>47508360701.528564</v>
      </c>
      <c r="J181">
        <f t="shared" si="325"/>
        <v>48919102614.077507</v>
      </c>
      <c r="K181">
        <f t="shared" si="326"/>
        <v>48919102614.077507</v>
      </c>
      <c r="L181">
        <f t="shared" si="327"/>
        <v>48919102614.077507</v>
      </c>
      <c r="M181">
        <f t="shared" si="328"/>
        <v>48919102614.077507</v>
      </c>
      <c r="N181">
        <f t="shared" si="329"/>
        <v>48919102614.077507</v>
      </c>
      <c r="O181">
        <f t="shared" si="330"/>
        <v>67399408929.904427</v>
      </c>
      <c r="P181">
        <f t="shared" si="331"/>
        <v>67399408929.904427</v>
      </c>
      <c r="Q181">
        <f t="shared" si="332"/>
        <v>67399408929.904427</v>
      </c>
      <c r="R181">
        <f t="shared" si="333"/>
        <v>67399408929.904427</v>
      </c>
      <c r="S181">
        <f t="shared" si="334"/>
        <v>67399408929.904427</v>
      </c>
      <c r="V181">
        <v>2025</v>
      </c>
      <c r="W181">
        <v>2578382488892.7334</v>
      </c>
      <c r="X181">
        <v>2673883477599.6167</v>
      </c>
      <c r="Y181">
        <v>3944552145285.2061</v>
      </c>
    </row>
    <row r="182" spans="1:25" x14ac:dyDescent="0.25">
      <c r="D182">
        <v>2026</v>
      </c>
      <c r="E182">
        <f t="shared" si="320"/>
        <v>53481747038.892143</v>
      </c>
      <c r="F182">
        <f t="shared" si="321"/>
        <v>53481747038.892143</v>
      </c>
      <c r="G182">
        <f t="shared" si="322"/>
        <v>53481747038.892143</v>
      </c>
      <c r="H182">
        <f t="shared" si="323"/>
        <v>53481747038.892143</v>
      </c>
      <c r="I182">
        <f t="shared" si="324"/>
        <v>53481747038.892143</v>
      </c>
      <c r="J182">
        <f t="shared" si="325"/>
        <v>56420971892.407043</v>
      </c>
      <c r="K182">
        <f t="shared" si="326"/>
        <v>56420971892.407043</v>
      </c>
      <c r="L182">
        <f t="shared" si="327"/>
        <v>56420971892.407043</v>
      </c>
      <c r="M182">
        <f t="shared" si="328"/>
        <v>56420971892.407043</v>
      </c>
      <c r="N182">
        <f t="shared" si="329"/>
        <v>56420971892.407043</v>
      </c>
      <c r="O182">
        <f t="shared" si="330"/>
        <v>77164968152.207977</v>
      </c>
      <c r="P182">
        <f t="shared" si="331"/>
        <v>77164968152.207977</v>
      </c>
      <c r="Q182">
        <f t="shared" si="332"/>
        <v>77164968152.207977</v>
      </c>
      <c r="R182">
        <f t="shared" si="333"/>
        <v>77164968152.207977</v>
      </c>
      <c r="S182">
        <f t="shared" si="334"/>
        <v>77164968152.207977</v>
      </c>
      <c r="V182">
        <v>2026</v>
      </c>
      <c r="W182">
        <v>2918200139024.8516</v>
      </c>
      <c r="X182">
        <v>3110049319728.3521</v>
      </c>
      <c r="Y182">
        <v>4638173120968.6523</v>
      </c>
    </row>
    <row r="183" spans="1:25" x14ac:dyDescent="0.25">
      <c r="D183">
        <v>2027</v>
      </c>
      <c r="E183">
        <f t="shared" si="320"/>
        <v>59610785708.411507</v>
      </c>
      <c r="F183">
        <f t="shared" si="321"/>
        <v>59610785708.411507</v>
      </c>
      <c r="G183">
        <f t="shared" si="322"/>
        <v>59610785708.411507</v>
      </c>
      <c r="H183">
        <f t="shared" si="323"/>
        <v>59610785708.411507</v>
      </c>
      <c r="I183">
        <f t="shared" si="324"/>
        <v>59610785708.411507</v>
      </c>
      <c r="J183">
        <f t="shared" si="325"/>
        <v>64195516650.443199</v>
      </c>
      <c r="K183">
        <f t="shared" si="326"/>
        <v>64195516650.443199</v>
      </c>
      <c r="L183">
        <f t="shared" si="327"/>
        <v>64195516650.443199</v>
      </c>
      <c r="M183">
        <f t="shared" si="328"/>
        <v>64195516650.443199</v>
      </c>
      <c r="N183">
        <f t="shared" si="329"/>
        <v>64195516650.443199</v>
      </c>
      <c r="O183">
        <f t="shared" si="330"/>
        <v>86093339617.368698</v>
      </c>
      <c r="P183">
        <f t="shared" si="331"/>
        <v>86093339617.368698</v>
      </c>
      <c r="Q183">
        <f t="shared" si="332"/>
        <v>86093339617.368698</v>
      </c>
      <c r="R183">
        <f t="shared" si="333"/>
        <v>86093339617.368698</v>
      </c>
      <c r="S183">
        <f t="shared" si="334"/>
        <v>86093339617.368698</v>
      </c>
      <c r="V183">
        <v>2027</v>
      </c>
      <c r="W183">
        <v>3268977770907.5415</v>
      </c>
      <c r="X183">
        <v>3566970921849.2388</v>
      </c>
      <c r="Y183">
        <v>5350609999841.9355</v>
      </c>
    </row>
    <row r="184" spans="1:25" x14ac:dyDescent="0.25">
      <c r="D184">
        <v>2028</v>
      </c>
      <c r="E184">
        <f t="shared" si="320"/>
        <v>66104633772.591393</v>
      </c>
      <c r="F184">
        <f t="shared" si="321"/>
        <v>66104633772.591393</v>
      </c>
      <c r="G184">
        <f t="shared" si="322"/>
        <v>66104633772.591393</v>
      </c>
      <c r="H184">
        <f t="shared" si="323"/>
        <v>66104633772.591393</v>
      </c>
      <c r="I184">
        <f t="shared" si="324"/>
        <v>66104633772.591393</v>
      </c>
      <c r="J184">
        <f t="shared" si="325"/>
        <v>72029590626.048279</v>
      </c>
      <c r="K184">
        <f t="shared" si="326"/>
        <v>72029590626.048279</v>
      </c>
      <c r="L184">
        <f t="shared" si="327"/>
        <v>72029590626.048279</v>
      </c>
      <c r="M184">
        <f t="shared" si="328"/>
        <v>72029590626.048279</v>
      </c>
      <c r="N184">
        <f t="shared" si="329"/>
        <v>72029590626.048279</v>
      </c>
      <c r="O184">
        <f t="shared" si="330"/>
        <v>94199257096.44397</v>
      </c>
      <c r="P184">
        <f t="shared" si="331"/>
        <v>94199257096.44397</v>
      </c>
      <c r="Q184">
        <f t="shared" si="332"/>
        <v>94199257096.44397</v>
      </c>
      <c r="R184">
        <f t="shared" si="333"/>
        <v>94199257096.44397</v>
      </c>
      <c r="S184">
        <f t="shared" si="334"/>
        <v>94199257096.44397</v>
      </c>
      <c r="V184">
        <v>2028</v>
      </c>
      <c r="W184">
        <v>3643350350315.5659</v>
      </c>
      <c r="X184">
        <v>4032743562455.1187</v>
      </c>
      <c r="Y184">
        <v>6067819864930.3457</v>
      </c>
    </row>
    <row r="185" spans="1:25" x14ac:dyDescent="0.25">
      <c r="D185">
        <v>2029</v>
      </c>
      <c r="E185">
        <f t="shared" si="320"/>
        <v>73114706279.777649</v>
      </c>
      <c r="F185">
        <f t="shared" si="321"/>
        <v>73114706279.777649</v>
      </c>
      <c r="G185">
        <f t="shared" si="322"/>
        <v>73114706279.777649</v>
      </c>
      <c r="H185">
        <f t="shared" si="323"/>
        <v>73114706279.777649</v>
      </c>
      <c r="I185">
        <f t="shared" si="324"/>
        <v>73114706279.777649</v>
      </c>
      <c r="J185">
        <f t="shared" si="325"/>
        <v>80598927231.4543</v>
      </c>
      <c r="K185">
        <f t="shared" si="326"/>
        <v>80598927231.4543</v>
      </c>
      <c r="L185">
        <f t="shared" si="327"/>
        <v>80598927231.4543</v>
      </c>
      <c r="M185">
        <f t="shared" si="328"/>
        <v>80598927231.4543</v>
      </c>
      <c r="N185">
        <f t="shared" si="329"/>
        <v>80598927231.4543</v>
      </c>
      <c r="O185">
        <f t="shared" si="330"/>
        <v>101429582581.81052</v>
      </c>
      <c r="P185">
        <f t="shared" si="331"/>
        <v>101429582581.81052</v>
      </c>
      <c r="Q185">
        <f t="shared" si="332"/>
        <v>101429582581.81052</v>
      </c>
      <c r="R185">
        <f t="shared" si="333"/>
        <v>101429582581.81052</v>
      </c>
      <c r="S185">
        <f t="shared" si="334"/>
        <v>101429582581.81052</v>
      </c>
      <c r="V185">
        <v>2029</v>
      </c>
      <c r="W185">
        <v>4044515205725.1143</v>
      </c>
      <c r="X185">
        <v>4554259216362.793</v>
      </c>
      <c r="Y185">
        <v>6785361052249.0195</v>
      </c>
    </row>
    <row r="186" spans="1:25" x14ac:dyDescent="0.25">
      <c r="A186">
        <v>79801569042.171265</v>
      </c>
      <c r="B186">
        <v>81007587250.001312</v>
      </c>
      <c r="D186">
        <v>2030</v>
      </c>
      <c r="E186">
        <f t="shared" si="320"/>
        <v>79767773626.405304</v>
      </c>
      <c r="F186">
        <f t="shared" si="321"/>
        <v>79801569042.171265</v>
      </c>
      <c r="G186">
        <f t="shared" si="322"/>
        <v>79835364457.93718</v>
      </c>
      <c r="H186">
        <f t="shared" si="323"/>
        <v>79869159873.703094</v>
      </c>
      <c r="I186">
        <f t="shared" si="324"/>
        <v>79902955289.469055</v>
      </c>
      <c r="J186">
        <f t="shared" si="325"/>
        <v>89116642338.384232</v>
      </c>
      <c r="K186">
        <f t="shared" si="326"/>
        <v>89156021797.747421</v>
      </c>
      <c r="L186">
        <f t="shared" si="327"/>
        <v>89195401257.110596</v>
      </c>
      <c r="M186">
        <f t="shared" si="328"/>
        <v>89234780716.47377</v>
      </c>
      <c r="N186">
        <f t="shared" si="329"/>
        <v>89274160175.836914</v>
      </c>
      <c r="O186">
        <f t="shared" si="330"/>
        <v>107830787388.39706</v>
      </c>
      <c r="P186">
        <f t="shared" si="331"/>
        <v>107881815403.61029</v>
      </c>
      <c r="Q186">
        <f t="shared" si="332"/>
        <v>107932843418.82356</v>
      </c>
      <c r="R186">
        <f t="shared" si="333"/>
        <v>107983871434.03683</v>
      </c>
      <c r="S186">
        <f t="shared" si="334"/>
        <v>108034899449.25005</v>
      </c>
      <c r="V186">
        <v>2030</v>
      </c>
      <c r="W186">
        <v>4426093043962.8916</v>
      </c>
      <c r="X186">
        <v>5085557581445.7549</v>
      </c>
      <c r="Y186">
        <v>7508488745210.5938</v>
      </c>
    </row>
    <row r="187" spans="1:25" x14ac:dyDescent="0.25">
      <c r="A187">
        <v>87155318669.721588</v>
      </c>
      <c r="B187">
        <v>88746749308.520111</v>
      </c>
      <c r="D187">
        <v>2031</v>
      </c>
      <c r="E187">
        <f t="shared" si="320"/>
        <v>87162555455.152023</v>
      </c>
      <c r="F187">
        <f t="shared" si="321"/>
        <v>87155318669.721588</v>
      </c>
      <c r="G187">
        <f t="shared" si="322"/>
        <v>87148081884.291077</v>
      </c>
      <c r="H187">
        <f t="shared" si="323"/>
        <v>87140845098.860596</v>
      </c>
      <c r="I187">
        <f t="shared" si="324"/>
        <v>87133608313.430084</v>
      </c>
      <c r="J187">
        <f t="shared" si="325"/>
        <v>98110670811.893646</v>
      </c>
      <c r="K187">
        <f t="shared" si="326"/>
        <v>98098155590.007843</v>
      </c>
      <c r="L187">
        <f t="shared" si="327"/>
        <v>98085640368.122101</v>
      </c>
      <c r="M187">
        <f t="shared" si="328"/>
        <v>98073125146.236298</v>
      </c>
      <c r="N187">
        <f t="shared" si="329"/>
        <v>98060609924.35054</v>
      </c>
      <c r="O187">
        <f t="shared" si="330"/>
        <v>116207760267.55692</v>
      </c>
      <c r="P187">
        <f t="shared" si="331"/>
        <v>116239874244.15219</v>
      </c>
      <c r="Q187">
        <f t="shared" si="332"/>
        <v>116271988220.74744</v>
      </c>
      <c r="R187">
        <f t="shared" si="333"/>
        <v>116304102197.34274</v>
      </c>
      <c r="S187">
        <f t="shared" si="334"/>
        <v>116336288252.56778</v>
      </c>
      <c r="V187">
        <v>2031</v>
      </c>
      <c r="W187">
        <v>4855655107335.8262</v>
      </c>
      <c r="X187">
        <v>5675198302406.4141</v>
      </c>
      <c r="Y187">
        <v>8512600981937.375</v>
      </c>
    </row>
    <row r="188" spans="1:25" x14ac:dyDescent="0.25">
      <c r="A188">
        <v>93794400590.983459</v>
      </c>
      <c r="B188">
        <v>95658115028.503998</v>
      </c>
      <c r="D188">
        <v>2032</v>
      </c>
      <c r="E188">
        <f t="shared" si="320"/>
        <v>93930184370.771484</v>
      </c>
      <c r="F188">
        <f t="shared" si="321"/>
        <v>93794400590.983459</v>
      </c>
      <c r="G188">
        <f t="shared" si="322"/>
        <v>93658616811.195389</v>
      </c>
      <c r="H188">
        <f t="shared" si="323"/>
        <v>93522833031.407379</v>
      </c>
      <c r="I188">
        <f t="shared" si="324"/>
        <v>93387049251.619339</v>
      </c>
      <c r="J188">
        <f t="shared" si="325"/>
        <v>106632628142.89925</v>
      </c>
      <c r="K188">
        <f t="shared" si="326"/>
        <v>106440886756.93407</v>
      </c>
      <c r="L188">
        <f t="shared" si="327"/>
        <v>106250848137.06299</v>
      </c>
      <c r="M188">
        <f t="shared" si="328"/>
        <v>106087068567.44402</v>
      </c>
      <c r="N188">
        <f t="shared" si="329"/>
        <v>105923288997.82507</v>
      </c>
      <c r="O188">
        <f t="shared" si="330"/>
        <v>124148457097.25681</v>
      </c>
      <c r="P188">
        <f t="shared" si="331"/>
        <v>124052368231.22795</v>
      </c>
      <c r="Q188">
        <f t="shared" si="332"/>
        <v>123956279365.19919</v>
      </c>
      <c r="R188">
        <f t="shared" si="333"/>
        <v>123860190499.17039</v>
      </c>
      <c r="S188">
        <f t="shared" si="334"/>
        <v>123764997919.6629</v>
      </c>
      <c r="V188">
        <v>2032</v>
      </c>
      <c r="W188">
        <v>5249674968221.9277</v>
      </c>
      <c r="X188">
        <v>6264309413693.7715</v>
      </c>
      <c r="Y188">
        <v>9511743312615.5293</v>
      </c>
    </row>
    <row r="189" spans="1:25" x14ac:dyDescent="0.25">
      <c r="A189">
        <v>100371414677.36798</v>
      </c>
      <c r="B189">
        <v>101947719971.74622</v>
      </c>
      <c r="D189">
        <v>2033</v>
      </c>
      <c r="E189">
        <f t="shared" si="320"/>
        <v>100745065783.46696</v>
      </c>
      <c r="F189">
        <f t="shared" si="321"/>
        <v>100371414677.36798</v>
      </c>
      <c r="G189">
        <f t="shared" si="322"/>
        <v>99997763571.269058</v>
      </c>
      <c r="H189">
        <f t="shared" si="323"/>
        <v>99624112465.170074</v>
      </c>
      <c r="I189">
        <f t="shared" si="324"/>
        <v>99263582932.04715</v>
      </c>
      <c r="J189">
        <f t="shared" si="325"/>
        <v>115574382467.90567</v>
      </c>
      <c r="K189">
        <f t="shared" si="326"/>
        <v>115020895425.71072</v>
      </c>
      <c r="L189">
        <f t="shared" si="327"/>
        <v>114506419521.97928</v>
      </c>
      <c r="M189">
        <f t="shared" si="328"/>
        <v>114029122715.15094</v>
      </c>
      <c r="N189">
        <f t="shared" si="329"/>
        <v>113555547166.97287</v>
      </c>
      <c r="O189">
        <f t="shared" si="330"/>
        <v>131610925995.19029</v>
      </c>
      <c r="P189">
        <f t="shared" si="331"/>
        <v>131222660564.73412</v>
      </c>
      <c r="Q189">
        <f t="shared" si="332"/>
        <v>130834395134.27795</v>
      </c>
      <c r="R189">
        <f t="shared" si="333"/>
        <v>130446129703.82182</v>
      </c>
      <c r="S189">
        <f t="shared" si="334"/>
        <v>130061752009.48859</v>
      </c>
      <c r="V189">
        <v>2033</v>
      </c>
      <c r="W189">
        <v>5647607865493.9639</v>
      </c>
      <c r="X189">
        <v>6905054590140.4814</v>
      </c>
      <c r="Y189">
        <v>10512216673366.189</v>
      </c>
    </row>
    <row r="190" spans="1:25" x14ac:dyDescent="0.25">
      <c r="A190">
        <v>106781452610.97121</v>
      </c>
      <c r="B190">
        <v>107750037730.11873</v>
      </c>
      <c r="D190">
        <v>2034</v>
      </c>
      <c r="E190">
        <f t="shared" si="320"/>
        <v>107525568433.24149</v>
      </c>
      <c r="F190">
        <f t="shared" si="321"/>
        <v>106781452610.97121</v>
      </c>
      <c r="G190">
        <f t="shared" si="322"/>
        <v>106037336788.70094</v>
      </c>
      <c r="H190">
        <f t="shared" si="323"/>
        <v>105318117392.63017</v>
      </c>
      <c r="I190">
        <f t="shared" si="324"/>
        <v>104643042260.58293</v>
      </c>
      <c r="J190">
        <f t="shared" si="325"/>
        <v>124352233483.06082</v>
      </c>
      <c r="K190">
        <f t="shared" si="326"/>
        <v>123205556983.28998</v>
      </c>
      <c r="L190">
        <f t="shared" si="327"/>
        <v>122166703751.97658</v>
      </c>
      <c r="M190">
        <f t="shared" si="328"/>
        <v>121164950638.22246</v>
      </c>
      <c r="N190">
        <f t="shared" si="329"/>
        <v>120303570570.3125</v>
      </c>
      <c r="O190">
        <f t="shared" si="330"/>
        <v>138587473528.85986</v>
      </c>
      <c r="P190">
        <f t="shared" si="331"/>
        <v>137695851767.95419</v>
      </c>
      <c r="Q190">
        <f t="shared" si="332"/>
        <v>136812536200.33383</v>
      </c>
      <c r="R190">
        <f t="shared" si="333"/>
        <v>135945362699.39874</v>
      </c>
      <c r="S190">
        <f t="shared" si="334"/>
        <v>135140561352.14474</v>
      </c>
      <c r="V190">
        <v>2034</v>
      </c>
      <c r="W190">
        <v>6044342482889.0098</v>
      </c>
      <c r="X190">
        <v>7549882452809.9912</v>
      </c>
      <c r="Y190">
        <v>11504533407637.809</v>
      </c>
    </row>
    <row r="191" spans="1:25" x14ac:dyDescent="0.25">
      <c r="A191">
        <v>113190216337.11824</v>
      </c>
      <c r="B191">
        <v>113625316643.2402</v>
      </c>
      <c r="D191">
        <v>2035</v>
      </c>
      <c r="E191">
        <f t="shared" si="320"/>
        <v>114457217420.14685</v>
      </c>
      <c r="F191">
        <f t="shared" si="321"/>
        <v>113190216337.11824</v>
      </c>
      <c r="G191">
        <f t="shared" si="322"/>
        <v>111932113736.94238</v>
      </c>
      <c r="H191">
        <f t="shared" si="323"/>
        <v>110688164941.93108</v>
      </c>
      <c r="I191">
        <f t="shared" si="324"/>
        <v>109568203652.60031</v>
      </c>
      <c r="J191">
        <f t="shared" si="325"/>
        <v>132821122102.28334</v>
      </c>
      <c r="K191">
        <f t="shared" si="326"/>
        <v>130798086764.81262</v>
      </c>
      <c r="L191">
        <f t="shared" si="327"/>
        <v>128899275593.00742</v>
      </c>
      <c r="M191">
        <f t="shared" si="328"/>
        <v>127345335374.66461</v>
      </c>
      <c r="N191">
        <f t="shared" si="329"/>
        <v>125988134296.9812</v>
      </c>
      <c r="O191">
        <f t="shared" si="330"/>
        <v>145078479735.33182</v>
      </c>
      <c r="P191">
        <f t="shared" si="331"/>
        <v>143463526562.14566</v>
      </c>
      <c r="Q191">
        <f t="shared" si="332"/>
        <v>141879605986.25415</v>
      </c>
      <c r="R191">
        <f t="shared" si="333"/>
        <v>140435628545.30762</v>
      </c>
      <c r="S191">
        <f t="shared" si="334"/>
        <v>139453264625.92554</v>
      </c>
      <c r="V191">
        <v>2035</v>
      </c>
      <c r="W191">
        <v>6447741462271.0986</v>
      </c>
      <c r="X191">
        <v>8186211156791.8652</v>
      </c>
      <c r="Y191">
        <v>12497577390606.439</v>
      </c>
    </row>
    <row r="192" spans="1:25" x14ac:dyDescent="0.25">
      <c r="A192">
        <v>119476281802.84531</v>
      </c>
      <c r="B192">
        <v>118937927644.93796</v>
      </c>
      <c r="D192">
        <v>2036</v>
      </c>
      <c r="E192">
        <f t="shared" si="320"/>
        <v>121433188432.72163</v>
      </c>
      <c r="F192">
        <f t="shared" si="321"/>
        <v>119476281802.84531</v>
      </c>
      <c r="G192">
        <f t="shared" si="322"/>
        <v>117534787661.74133</v>
      </c>
      <c r="H192">
        <f t="shared" si="323"/>
        <v>115749240522.90955</v>
      </c>
      <c r="I192">
        <f t="shared" si="324"/>
        <v>114142671697.66588</v>
      </c>
      <c r="J192">
        <f t="shared" si="325"/>
        <v>141283924593.94559</v>
      </c>
      <c r="K192">
        <f t="shared" si="326"/>
        <v>138075142617.29282</v>
      </c>
      <c r="L192">
        <f t="shared" si="327"/>
        <v>135106777065.85097</v>
      </c>
      <c r="M192">
        <f t="shared" si="328"/>
        <v>132818867711.06175</v>
      </c>
      <c r="N192">
        <f t="shared" si="329"/>
        <v>130918897358.96611</v>
      </c>
      <c r="O192">
        <f t="shared" si="330"/>
        <v>151648224394.22989</v>
      </c>
      <c r="P192">
        <f t="shared" si="331"/>
        <v>149009235181.61221</v>
      </c>
      <c r="Q192">
        <f t="shared" si="332"/>
        <v>146445095996.92984</v>
      </c>
      <c r="R192">
        <f t="shared" si="333"/>
        <v>144711882339.06485</v>
      </c>
      <c r="S192">
        <f t="shared" si="334"/>
        <v>143715164399.19434</v>
      </c>
      <c r="V192">
        <v>2036</v>
      </c>
      <c r="W192">
        <v>6853223514446.5371</v>
      </c>
      <c r="X192">
        <v>8822177910218.3398</v>
      </c>
      <c r="Y192">
        <v>13483170518258.199</v>
      </c>
    </row>
    <row r="193" spans="1:25" x14ac:dyDescent="0.25">
      <c r="A193">
        <v>125121422070.94221</v>
      </c>
      <c r="B193">
        <v>124073908903.18713</v>
      </c>
      <c r="D193">
        <v>2037</v>
      </c>
      <c r="E193">
        <f t="shared" si="320"/>
        <v>128136978979.37764</v>
      </c>
      <c r="F193">
        <f t="shared" si="321"/>
        <v>125121422070.94221</v>
      </c>
      <c r="G193">
        <f t="shared" si="322"/>
        <v>122340910469.57507</v>
      </c>
      <c r="H193">
        <f t="shared" si="323"/>
        <v>119741311819.70056</v>
      </c>
      <c r="I193">
        <f t="shared" si="324"/>
        <v>117570887602.13542</v>
      </c>
      <c r="J193">
        <f t="shared" si="325"/>
        <v>149753786585.78366</v>
      </c>
      <c r="K193">
        <f t="shared" si="326"/>
        <v>144734250784.46957</v>
      </c>
      <c r="L193">
        <f t="shared" si="327"/>
        <v>140213592711.40665</v>
      </c>
      <c r="M193">
        <f t="shared" si="328"/>
        <v>137003916654.38719</v>
      </c>
      <c r="N193">
        <f t="shared" si="329"/>
        <v>134828933471.95605</v>
      </c>
      <c r="O193">
        <f t="shared" si="330"/>
        <v>158318579300.37497</v>
      </c>
      <c r="P193">
        <f t="shared" si="331"/>
        <v>154154074597.61133</v>
      </c>
      <c r="Q193">
        <f t="shared" si="332"/>
        <v>150449771738.25034</v>
      </c>
      <c r="R193">
        <f t="shared" si="333"/>
        <v>148507660937.82568</v>
      </c>
      <c r="S193">
        <f t="shared" si="334"/>
        <v>147513638873.32782</v>
      </c>
      <c r="V193">
        <v>2037</v>
      </c>
      <c r="W193">
        <v>7239570830871.584</v>
      </c>
      <c r="X193">
        <v>9460311868006.6133</v>
      </c>
      <c r="Y193">
        <v>14463674759512.756</v>
      </c>
    </row>
    <row r="194" spans="1:25" x14ac:dyDescent="0.25">
      <c r="A194">
        <v>130167174578.54193</v>
      </c>
      <c r="B194">
        <v>128616267218.49243</v>
      </c>
      <c r="D194">
        <v>2038</v>
      </c>
      <c r="E194">
        <f t="shared" si="320"/>
        <v>134742045284.50931</v>
      </c>
      <c r="F194">
        <f t="shared" si="321"/>
        <v>130167174578.54193</v>
      </c>
      <c r="G194">
        <f t="shared" si="322"/>
        <v>126034194964.34035</v>
      </c>
      <c r="H194">
        <f t="shared" si="323"/>
        <v>122331577565.3609</v>
      </c>
      <c r="I194">
        <f t="shared" si="324"/>
        <v>119642983383.07918</v>
      </c>
      <c r="J194">
        <f t="shared" si="325"/>
        <v>157964122456.77826</v>
      </c>
      <c r="K194">
        <f t="shared" si="326"/>
        <v>150214967867.96417</v>
      </c>
      <c r="L194">
        <f t="shared" si="327"/>
        <v>143566180225.90686</v>
      </c>
      <c r="M194">
        <f t="shared" si="328"/>
        <v>139575817148.77481</v>
      </c>
      <c r="N194">
        <f t="shared" si="329"/>
        <v>137348960075.04794</v>
      </c>
      <c r="O194">
        <f t="shared" si="330"/>
        <v>165082002979.83847</v>
      </c>
      <c r="P194">
        <f t="shared" si="331"/>
        <v>158823885819.6752</v>
      </c>
      <c r="Q194">
        <f t="shared" si="332"/>
        <v>153560128239.55981</v>
      </c>
      <c r="R194">
        <f t="shared" si="333"/>
        <v>151387364342.10776</v>
      </c>
      <c r="S194">
        <f t="shared" si="334"/>
        <v>150395459634.91208</v>
      </c>
      <c r="V194">
        <v>2038</v>
      </c>
      <c r="W194">
        <v>7620227671992.2139</v>
      </c>
      <c r="X194">
        <v>10084024511863.068</v>
      </c>
      <c r="Y194">
        <v>15454077414513.354</v>
      </c>
    </row>
    <row r="195" spans="1:25" x14ac:dyDescent="0.25">
      <c r="A195">
        <v>134867810014.76878</v>
      </c>
      <c r="B195">
        <v>132799877087.29002</v>
      </c>
      <c r="D195">
        <v>2039</v>
      </c>
      <c r="E195">
        <f t="shared" si="320"/>
        <v>141294942221.39478</v>
      </c>
      <c r="F195">
        <f t="shared" si="321"/>
        <v>134867810014.76878</v>
      </c>
      <c r="G195">
        <f t="shared" si="322"/>
        <v>129174331505.9559</v>
      </c>
      <c r="H195">
        <f t="shared" si="323"/>
        <v>124273204035.55768</v>
      </c>
      <c r="I195">
        <f t="shared" si="324"/>
        <v>121323846466.23964</v>
      </c>
      <c r="J195">
        <f t="shared" si="325"/>
        <v>165441064901.10193</v>
      </c>
      <c r="K195">
        <f t="shared" si="326"/>
        <v>154793570572.26889</v>
      </c>
      <c r="L195">
        <f t="shared" si="327"/>
        <v>145928010592.45471</v>
      </c>
      <c r="M195">
        <f t="shared" si="328"/>
        <v>141572143889.88348</v>
      </c>
      <c r="N195">
        <f t="shared" si="329"/>
        <v>139346632802.96579</v>
      </c>
      <c r="O195">
        <f t="shared" si="330"/>
        <v>171933333461.82474</v>
      </c>
      <c r="P195">
        <f t="shared" si="331"/>
        <v>163456151962.85754</v>
      </c>
      <c r="Q195">
        <f t="shared" si="332"/>
        <v>156515208117.46481</v>
      </c>
      <c r="R195">
        <f t="shared" si="333"/>
        <v>154031508492.8436</v>
      </c>
      <c r="S195">
        <f t="shared" si="334"/>
        <v>153041612197.45776</v>
      </c>
      <c r="V195">
        <v>2039</v>
      </c>
      <c r="W195">
        <v>8003135040898.3154</v>
      </c>
      <c r="X195">
        <v>10670528543314</v>
      </c>
      <c r="Y195">
        <v>16448642882235.285</v>
      </c>
    </row>
    <row r="196" spans="1:25" x14ac:dyDescent="0.25">
      <c r="A196">
        <v>138772038816.92618</v>
      </c>
      <c r="B196">
        <v>136875130607.58551</v>
      </c>
      <c r="D196">
        <v>2040</v>
      </c>
      <c r="E196">
        <f t="shared" si="320"/>
        <v>147285989112.28354</v>
      </c>
      <c r="F196">
        <f t="shared" si="321"/>
        <v>138772038816.92618</v>
      </c>
      <c r="G196">
        <f t="shared" si="322"/>
        <v>131058722718.68472</v>
      </c>
      <c r="H196">
        <f t="shared" si="323"/>
        <v>125082534638.7018</v>
      </c>
      <c r="I196">
        <f t="shared" si="324"/>
        <v>122076922272.08382</v>
      </c>
      <c r="J196">
        <f t="shared" si="325"/>
        <v>171738476302.18866</v>
      </c>
      <c r="K196">
        <f t="shared" si="326"/>
        <v>158039423075.8385</v>
      </c>
      <c r="L196">
        <f t="shared" si="327"/>
        <v>147077593318.33511</v>
      </c>
      <c r="M196">
        <f t="shared" si="328"/>
        <v>142512063845.72232</v>
      </c>
      <c r="N196">
        <f t="shared" si="329"/>
        <v>140288095518.02115</v>
      </c>
      <c r="O196">
        <f t="shared" si="330"/>
        <v>178192424546.6561</v>
      </c>
      <c r="P196">
        <f t="shared" si="331"/>
        <v>167690376705.63116</v>
      </c>
      <c r="Q196">
        <f t="shared" si="332"/>
        <v>158852484402.90543</v>
      </c>
      <c r="R196">
        <f t="shared" si="333"/>
        <v>155818099962.61191</v>
      </c>
      <c r="S196">
        <f t="shared" si="334"/>
        <v>154830275706.73117</v>
      </c>
      <c r="V196">
        <v>2040</v>
      </c>
      <c r="W196">
        <v>8370586232718.4023</v>
      </c>
      <c r="X196">
        <v>11211524279048.943</v>
      </c>
      <c r="Y196">
        <v>17440410414755.246</v>
      </c>
    </row>
    <row r="197" spans="1:25" x14ac:dyDescent="0.25">
      <c r="A197">
        <v>143149581363.78314</v>
      </c>
      <c r="B197">
        <v>141003061421.15723</v>
      </c>
      <c r="D197">
        <v>2041</v>
      </c>
      <c r="E197">
        <f t="shared" si="320"/>
        <v>154141525670.95187</v>
      </c>
      <c r="F197">
        <f t="shared" si="321"/>
        <v>143395082791.41171</v>
      </c>
      <c r="G197">
        <f t="shared" si="322"/>
        <v>133659961534.50989</v>
      </c>
      <c r="H197">
        <f t="shared" si="323"/>
        <v>126490717953.73489</v>
      </c>
      <c r="I197">
        <f t="shared" si="324"/>
        <v>123450310859.52495</v>
      </c>
      <c r="J197">
        <f t="shared" si="325"/>
        <v>180270749052.15079</v>
      </c>
      <c r="K197">
        <f t="shared" si="326"/>
        <v>163485154779.27756</v>
      </c>
      <c r="L197">
        <f t="shared" si="327"/>
        <v>149692253625.61581</v>
      </c>
      <c r="M197">
        <f t="shared" si="328"/>
        <v>144511720400.22589</v>
      </c>
      <c r="N197">
        <f t="shared" si="329"/>
        <v>142289150626.93866</v>
      </c>
      <c r="O197">
        <f t="shared" si="330"/>
        <v>182291195326.23178</v>
      </c>
      <c r="P197">
        <f t="shared" si="331"/>
        <v>170481141769.58087</v>
      </c>
      <c r="Q197">
        <f t="shared" si="332"/>
        <v>160478085540.95483</v>
      </c>
      <c r="R197">
        <f t="shared" si="333"/>
        <v>157157869391.59341</v>
      </c>
      <c r="S197">
        <f t="shared" si="334"/>
        <v>156172087382.75458</v>
      </c>
      <c r="V197">
        <v>2041</v>
      </c>
      <c r="W197">
        <v>8779424722765.7012</v>
      </c>
      <c r="X197">
        <v>11961479732252.377</v>
      </c>
      <c r="Y197">
        <v>18029371763684.809</v>
      </c>
    </row>
    <row r="198" spans="1:25" x14ac:dyDescent="0.25">
      <c r="A198">
        <v>147243857060.89105</v>
      </c>
      <c r="B198">
        <v>145429367297.54788</v>
      </c>
      <c r="D198">
        <v>2042</v>
      </c>
      <c r="E198">
        <f t="shared" si="320"/>
        <v>160537787570.70459</v>
      </c>
      <c r="F198">
        <f t="shared" si="321"/>
        <v>147489358488.51956</v>
      </c>
      <c r="G198">
        <f t="shared" si="322"/>
        <v>135792253803.49115</v>
      </c>
      <c r="H198">
        <f t="shared" si="323"/>
        <v>127618981531.58698</v>
      </c>
      <c r="I198">
        <f t="shared" si="324"/>
        <v>124571773367.82457</v>
      </c>
      <c r="J198">
        <f t="shared" si="325"/>
        <v>186622879140.9285</v>
      </c>
      <c r="K198">
        <f t="shared" si="326"/>
        <v>167416000515.55447</v>
      </c>
      <c r="L198">
        <f t="shared" si="327"/>
        <v>151552801278.90204</v>
      </c>
      <c r="M198">
        <f t="shared" si="328"/>
        <v>145872275517.38708</v>
      </c>
      <c r="N198">
        <f t="shared" si="329"/>
        <v>143651123570.17139</v>
      </c>
      <c r="O198">
        <f t="shared" si="330"/>
        <v>186182298579.36151</v>
      </c>
      <c r="P198">
        <f t="shared" si="331"/>
        <v>173104203434.98486</v>
      </c>
      <c r="Q198">
        <f t="shared" si="332"/>
        <v>162105456250.46271</v>
      </c>
      <c r="R198">
        <f t="shared" si="333"/>
        <v>158328969537.08395</v>
      </c>
      <c r="S198">
        <f t="shared" si="334"/>
        <v>157343592510.40656</v>
      </c>
      <c r="V198">
        <v>2042</v>
      </c>
      <c r="W198">
        <v>9161128490111.6406</v>
      </c>
      <c r="X198">
        <v>12558886947390.48</v>
      </c>
      <c r="Y198">
        <v>18611240986996.871</v>
      </c>
    </row>
    <row r="199" spans="1:25" x14ac:dyDescent="0.25">
      <c r="A199">
        <v>151042185175.08615</v>
      </c>
      <c r="B199">
        <v>148957951093.19089</v>
      </c>
      <c r="D199">
        <v>2043</v>
      </c>
      <c r="E199">
        <f t="shared" si="320"/>
        <v>166813889735.19357</v>
      </c>
      <c r="F199">
        <f t="shared" si="321"/>
        <v>151573808778.55029</v>
      </c>
      <c r="G199">
        <f t="shared" si="322"/>
        <v>137671157494.89056</v>
      </c>
      <c r="H199">
        <f t="shared" si="323"/>
        <v>128533863350.32614</v>
      </c>
      <c r="I199">
        <f t="shared" si="324"/>
        <v>125469790126.60204</v>
      </c>
      <c r="J199">
        <f t="shared" si="325"/>
        <v>192328865622.77606</v>
      </c>
      <c r="K199">
        <f t="shared" si="326"/>
        <v>171111565183.24976</v>
      </c>
      <c r="L199">
        <f t="shared" si="327"/>
        <v>153181076532.31232</v>
      </c>
      <c r="M199">
        <f t="shared" si="328"/>
        <v>146932889934.95068</v>
      </c>
      <c r="N199">
        <f t="shared" si="329"/>
        <v>144713382129.19202</v>
      </c>
      <c r="O199">
        <f t="shared" si="330"/>
        <v>189858055494.20035</v>
      </c>
      <c r="P199">
        <f t="shared" si="331"/>
        <v>175621877204.24432</v>
      </c>
      <c r="Q199">
        <f t="shared" si="332"/>
        <v>163620852137.28152</v>
      </c>
      <c r="R199">
        <f t="shared" si="333"/>
        <v>159336585229.74088</v>
      </c>
      <c r="S199">
        <f t="shared" si="334"/>
        <v>158307074440.78467</v>
      </c>
      <c r="V199">
        <v>2043</v>
      </c>
      <c r="W199">
        <v>9533944781751.1113</v>
      </c>
      <c r="X199">
        <v>13132287959739.947</v>
      </c>
      <c r="Y199">
        <v>19190244314727.914</v>
      </c>
    </row>
    <row r="200" spans="1:25" x14ac:dyDescent="0.25">
      <c r="A200">
        <v>155004932697.4437</v>
      </c>
      <c r="B200">
        <v>153314769140.646</v>
      </c>
      <c r="D200">
        <v>2044</v>
      </c>
      <c r="E200">
        <f t="shared" si="320"/>
        <v>172910828042.58292</v>
      </c>
      <c r="F200">
        <f t="shared" si="321"/>
        <v>155536556300.90793</v>
      </c>
      <c r="G200">
        <f t="shared" si="322"/>
        <v>139383665505.46652</v>
      </c>
      <c r="H200">
        <f t="shared" si="323"/>
        <v>129010785111.0201</v>
      </c>
      <c r="I200">
        <f t="shared" si="324"/>
        <v>125913236469.99405</v>
      </c>
      <c r="J200">
        <f t="shared" si="325"/>
        <v>197518730064.466</v>
      </c>
      <c r="K200">
        <f t="shared" si="326"/>
        <v>174607738343.108</v>
      </c>
      <c r="L200">
        <f t="shared" si="327"/>
        <v>154247870274.00266</v>
      </c>
      <c r="M200">
        <f t="shared" si="328"/>
        <v>147549353865.79132</v>
      </c>
      <c r="N200">
        <f t="shared" si="329"/>
        <v>145303290508.9458</v>
      </c>
      <c r="O200">
        <f t="shared" si="330"/>
        <v>193049935942.44974</v>
      </c>
      <c r="P200">
        <f t="shared" si="331"/>
        <v>177797555094.9689</v>
      </c>
      <c r="Q200">
        <f t="shared" si="332"/>
        <v>164842294537.10455</v>
      </c>
      <c r="R200">
        <f t="shared" si="333"/>
        <v>159853525329.64987</v>
      </c>
      <c r="S200">
        <f t="shared" si="334"/>
        <v>158788282017.86792</v>
      </c>
      <c r="V200">
        <v>2044</v>
      </c>
      <c r="W200">
        <v>9886192318149.4121</v>
      </c>
      <c r="X200">
        <v>13692535027107.396</v>
      </c>
      <c r="Y200">
        <v>19749183722699.887</v>
      </c>
    </row>
    <row r="201" spans="1:25" x14ac:dyDescent="0.25">
      <c r="A201">
        <v>157841122833.19882</v>
      </c>
      <c r="B201">
        <v>155858106562.15759</v>
      </c>
      <c r="D201">
        <v>2045</v>
      </c>
      <c r="E201">
        <f t="shared" si="320"/>
        <v>178040038297.19592</v>
      </c>
      <c r="F201">
        <f t="shared" si="321"/>
        <v>158475242471.92233</v>
      </c>
      <c r="G201">
        <f t="shared" si="322"/>
        <v>140168706374.73541</v>
      </c>
      <c r="H201">
        <f t="shared" si="323"/>
        <v>128169343200.99506</v>
      </c>
      <c r="I201">
        <f t="shared" si="324"/>
        <v>124815682117.40843</v>
      </c>
      <c r="J201">
        <f t="shared" si="325"/>
        <v>201868885242.44177</v>
      </c>
      <c r="K201">
        <f t="shared" si="326"/>
        <v>177300297288.42172</v>
      </c>
      <c r="L201">
        <f t="shared" si="327"/>
        <v>154570860628.10873</v>
      </c>
      <c r="M201">
        <f t="shared" si="328"/>
        <v>146873037285.21893</v>
      </c>
      <c r="N201">
        <f t="shared" si="329"/>
        <v>144353464942.23154</v>
      </c>
      <c r="O201">
        <f t="shared" si="330"/>
        <v>195863283024.67859</v>
      </c>
      <c r="P201">
        <f t="shared" si="331"/>
        <v>179488925141.02438</v>
      </c>
      <c r="Q201">
        <f t="shared" si="332"/>
        <v>165551306969.17346</v>
      </c>
      <c r="R201">
        <f t="shared" si="333"/>
        <v>159282585350.9386</v>
      </c>
      <c r="S201">
        <f t="shared" si="334"/>
        <v>157983118680.29895</v>
      </c>
      <c r="V201">
        <v>2045</v>
      </c>
      <c r="W201">
        <v>10184332950185.756</v>
      </c>
      <c r="X201">
        <v>14257027202451.42</v>
      </c>
      <c r="Y201">
        <v>20330029767455.973</v>
      </c>
    </row>
    <row r="202" spans="1:25" x14ac:dyDescent="0.25">
      <c r="A202">
        <v>159303590619.92871</v>
      </c>
      <c r="B202">
        <v>157737609744.68179</v>
      </c>
      <c r="D202">
        <v>2046</v>
      </c>
      <c r="E202">
        <f t="shared" si="320"/>
        <v>181353418781.14841</v>
      </c>
      <c r="F202">
        <f t="shared" si="321"/>
        <v>159937710258.65225</v>
      </c>
      <c r="G202">
        <f t="shared" si="322"/>
        <v>139999276771.90106</v>
      </c>
      <c r="H202">
        <f t="shared" si="323"/>
        <v>127232499777.03345</v>
      </c>
      <c r="I202">
        <f t="shared" si="324"/>
        <v>123858320242.14281</v>
      </c>
      <c r="J202">
        <f t="shared" si="325"/>
        <v>205905170347.21176</v>
      </c>
      <c r="K202">
        <f t="shared" si="326"/>
        <v>180053640824.02774</v>
      </c>
      <c r="L202">
        <f t="shared" si="327"/>
        <v>155963833714.84848</v>
      </c>
      <c r="M202">
        <f t="shared" si="328"/>
        <v>146594149355.25885</v>
      </c>
      <c r="N202">
        <f t="shared" si="329"/>
        <v>144054765769.83588</v>
      </c>
      <c r="O202">
        <f t="shared" si="330"/>
        <v>198405721482.88544</v>
      </c>
      <c r="P202">
        <f t="shared" si="331"/>
        <v>181139735725.83554</v>
      </c>
      <c r="Q202">
        <f t="shared" si="332"/>
        <v>166340296641.12582</v>
      </c>
      <c r="R202">
        <f t="shared" si="333"/>
        <v>158897900246.92075</v>
      </c>
      <c r="S202">
        <f t="shared" si="334"/>
        <v>157566308547.20459</v>
      </c>
      <c r="V202">
        <v>2046</v>
      </c>
      <c r="W202">
        <v>10392475273922.561</v>
      </c>
      <c r="X202">
        <v>14879190185357.752</v>
      </c>
      <c r="Y202">
        <v>20947209370760.891</v>
      </c>
    </row>
    <row r="203" spans="1:25" x14ac:dyDescent="0.25">
      <c r="A203">
        <v>159083339227.3876</v>
      </c>
      <c r="B203">
        <v>157922438154.58093</v>
      </c>
      <c r="D203">
        <v>2047</v>
      </c>
      <c r="E203">
        <f t="shared" si="320"/>
        <v>183501217309.90149</v>
      </c>
      <c r="F203">
        <f t="shared" si="321"/>
        <v>160157029760.26691</v>
      </c>
      <c r="G203">
        <f t="shared" si="322"/>
        <v>139404990725.60107</v>
      </c>
      <c r="H203">
        <f t="shared" si="323"/>
        <v>126080570900.21725</v>
      </c>
      <c r="I203">
        <f t="shared" si="324"/>
        <v>122651565901.62257</v>
      </c>
      <c r="J203">
        <f t="shared" si="325"/>
        <v>209055324951.04407</v>
      </c>
      <c r="K203">
        <f t="shared" si="326"/>
        <v>182178200696.25018</v>
      </c>
      <c r="L203">
        <f t="shared" si="327"/>
        <v>157038909915.746</v>
      </c>
      <c r="M203">
        <f t="shared" si="328"/>
        <v>146088582478.34521</v>
      </c>
      <c r="N203">
        <f t="shared" si="329"/>
        <v>143512053767.87045</v>
      </c>
      <c r="O203">
        <f t="shared" si="330"/>
        <v>200957719775.41071</v>
      </c>
      <c r="P203">
        <f t="shared" si="331"/>
        <v>182981079316.53107</v>
      </c>
      <c r="Q203">
        <f t="shared" si="332"/>
        <v>167082937147.83298</v>
      </c>
      <c r="R203">
        <f t="shared" si="333"/>
        <v>158503734093.0423</v>
      </c>
      <c r="S203">
        <f t="shared" si="334"/>
        <v>157137525627.85254</v>
      </c>
      <c r="V203">
        <v>2047</v>
      </c>
      <c r="W203">
        <v>10521949271931.396</v>
      </c>
      <c r="X203">
        <v>15417817146306.621</v>
      </c>
      <c r="Y203">
        <v>21568818654120.004</v>
      </c>
    </row>
    <row r="204" spans="1:25" x14ac:dyDescent="0.25">
      <c r="A204">
        <v>160439845373.81799</v>
      </c>
      <c r="B204">
        <v>159682325487.54102</v>
      </c>
      <c r="D204">
        <v>2048</v>
      </c>
      <c r="E204">
        <f t="shared" si="320"/>
        <v>187888022033.867</v>
      </c>
      <c r="F204">
        <f t="shared" si="321"/>
        <v>161513535906.69736</v>
      </c>
      <c r="G204">
        <f t="shared" si="322"/>
        <v>139522775676.25058</v>
      </c>
      <c r="H204">
        <f t="shared" si="323"/>
        <v>125499800227.01486</v>
      </c>
      <c r="I204">
        <f t="shared" si="324"/>
        <v>121980052547.02847</v>
      </c>
      <c r="J204">
        <f t="shared" si="325"/>
        <v>211730487757.12564</v>
      </c>
      <c r="K204">
        <f t="shared" si="326"/>
        <v>183991131995.35376</v>
      </c>
      <c r="L204">
        <f t="shared" si="327"/>
        <v>157793423465.57983</v>
      </c>
      <c r="M204">
        <f t="shared" si="328"/>
        <v>145531245638.03922</v>
      </c>
      <c r="N204">
        <f t="shared" si="329"/>
        <v>142879297526.3349</v>
      </c>
      <c r="O204">
        <f t="shared" si="330"/>
        <v>203412882875.18994</v>
      </c>
      <c r="P204">
        <f t="shared" si="331"/>
        <v>184762257166.44785</v>
      </c>
      <c r="Q204">
        <f t="shared" si="332"/>
        <v>167761532456.79999</v>
      </c>
      <c r="R204">
        <f t="shared" si="333"/>
        <v>158066684029.16556</v>
      </c>
      <c r="S204">
        <f t="shared" si="334"/>
        <v>156669668978.94147</v>
      </c>
      <c r="V204">
        <v>2048</v>
      </c>
      <c r="W204">
        <v>10792113617687.527</v>
      </c>
      <c r="X204">
        <v>15913115990014.227</v>
      </c>
      <c r="Y204">
        <v>22164176674309.965</v>
      </c>
    </row>
    <row r="205" spans="1:25" x14ac:dyDescent="0.25">
      <c r="A205">
        <v>161367009841.11331</v>
      </c>
      <c r="B205">
        <v>161367653938.40421</v>
      </c>
      <c r="D205">
        <v>2049</v>
      </c>
      <c r="E205">
        <f t="shared" si="320"/>
        <v>191492971020.50522</v>
      </c>
      <c r="F205">
        <f t="shared" si="321"/>
        <v>163004777427.69449</v>
      </c>
      <c r="G205">
        <f t="shared" si="322"/>
        <v>139650239827.23264</v>
      </c>
      <c r="H205">
        <f t="shared" si="323"/>
        <v>124138899291.37466</v>
      </c>
      <c r="I205">
        <f t="shared" si="324"/>
        <v>120445785922.95003</v>
      </c>
      <c r="J205">
        <f t="shared" si="325"/>
        <v>213672028567.25433</v>
      </c>
      <c r="K205">
        <f t="shared" si="326"/>
        <v>185182804958.3114</v>
      </c>
      <c r="L205">
        <f t="shared" si="327"/>
        <v>158080750211.86414</v>
      </c>
      <c r="M205">
        <f t="shared" si="328"/>
        <v>144273862709.34454</v>
      </c>
      <c r="N205">
        <f t="shared" si="329"/>
        <v>141519840426.96533</v>
      </c>
      <c r="O205">
        <f t="shared" si="330"/>
        <v>205242483450.08115</v>
      </c>
      <c r="P205">
        <f t="shared" si="331"/>
        <v>185954414493.41339</v>
      </c>
      <c r="Q205">
        <f t="shared" si="332"/>
        <v>167946398129.3533</v>
      </c>
      <c r="R205">
        <f t="shared" si="333"/>
        <v>157002727174.78046</v>
      </c>
      <c r="S205">
        <f t="shared" si="334"/>
        <v>155451661816.43411</v>
      </c>
      <c r="V205">
        <v>2049</v>
      </c>
      <c r="W205">
        <v>11034072413560.99</v>
      </c>
      <c r="X205">
        <v>16418380954476.922</v>
      </c>
      <c r="Y205">
        <v>22741534727120.102</v>
      </c>
    </row>
    <row r="206" spans="1:25" x14ac:dyDescent="0.25">
      <c r="A206">
        <v>162993820960.0563</v>
      </c>
      <c r="B206">
        <v>163235319713.2886</v>
      </c>
      <c r="D206">
        <v>2050</v>
      </c>
      <c r="E206">
        <f t="shared" si="320"/>
        <v>194306136840.48029</v>
      </c>
      <c r="F206">
        <f t="shared" si="321"/>
        <v>164631588546.63745</v>
      </c>
      <c r="G206">
        <f t="shared" si="322"/>
        <v>139187115477.44623</v>
      </c>
      <c r="H206">
        <f t="shared" si="323"/>
        <v>122259280509.95883</v>
      </c>
      <c r="I206">
        <f t="shared" si="324"/>
        <v>118399821352.44659</v>
      </c>
      <c r="J206">
        <f t="shared" si="325"/>
        <v>213723652450.04712</v>
      </c>
      <c r="K206">
        <f t="shared" si="326"/>
        <v>184771659189.23654</v>
      </c>
      <c r="L206">
        <f t="shared" si="327"/>
        <v>157128924601.55356</v>
      </c>
      <c r="M206">
        <f t="shared" si="328"/>
        <v>142103494181.79532</v>
      </c>
      <c r="N206">
        <f t="shared" si="329"/>
        <v>139268813064.77805</v>
      </c>
      <c r="O206">
        <f t="shared" si="330"/>
        <v>206955321983.38663</v>
      </c>
      <c r="P206">
        <f t="shared" si="331"/>
        <v>186994377140.87582</v>
      </c>
      <c r="Q206">
        <f t="shared" si="332"/>
        <v>167978090319.32608</v>
      </c>
      <c r="R206">
        <f t="shared" si="333"/>
        <v>155771465828.62753</v>
      </c>
      <c r="S206">
        <f t="shared" si="334"/>
        <v>153913756899.3988</v>
      </c>
      <c r="V206">
        <v>2050</v>
      </c>
      <c r="W206">
        <v>11234240664370.994</v>
      </c>
      <c r="X206">
        <v>16721770713484.596</v>
      </c>
      <c r="Y206">
        <v>23342529499898.77</v>
      </c>
    </row>
    <row r="207" spans="1:25" x14ac:dyDescent="0.25">
      <c r="A207">
        <f>SUM(A186:A206)</f>
        <v>2786968384365.0649</v>
      </c>
      <c r="B207">
        <f>SUM(B186:B206)</f>
        <v>2774547239946.8198</v>
      </c>
      <c r="E207">
        <f t="shared" ref="E207:E240" si="335">SUM(E139:T139)</f>
        <v>3027467344422.0015</v>
      </c>
      <c r="F207">
        <f t="shared" ref="F207:F240" si="336">SUM(V139:AK139)</f>
        <v>2795213789943.6182</v>
      </c>
      <c r="G207">
        <f t="shared" ref="G207:G240" si="337">SUM(AM139:BB139)</f>
        <v>2589192367762.1592</v>
      </c>
      <c r="H207">
        <f t="shared" ref="H207:H240" si="338">SUM(BD139:BS139)</f>
        <v>2448375843239.1948</v>
      </c>
      <c r="I207">
        <f t="shared" ref="I207:I240" si="339">SUM(BU139:CJ139)</f>
        <v>2400212092028.498</v>
      </c>
      <c r="J207">
        <f t="shared" ref="J207:J240" si="340">SUM(CN139:DC139)</f>
        <v>3465485827381.6709</v>
      </c>
      <c r="K207">
        <f t="shared" ref="K207:K240" si="341">SUM(DE139:DT139)</f>
        <v>3178675152009.1274</v>
      </c>
      <c r="L207">
        <f t="shared" ref="L207:L240" si="342">SUM(DV139:EK139)</f>
        <v>2920247146791.7471</v>
      </c>
      <c r="M207">
        <f t="shared" ref="M207:M240" si="343">SUM(EM139:FB139)</f>
        <v>2805747803774.3789</v>
      </c>
      <c r="N207">
        <f t="shared" ref="N207:N240" si="344">SUM(FD139:FS139)</f>
        <v>2767382012692.4995</v>
      </c>
      <c r="O207">
        <f t="shared" ref="O207:O240" si="345">SUM(FW139:GL139)</f>
        <v>3550857346629.3926</v>
      </c>
      <c r="P207">
        <f t="shared" ref="P207:P240" si="346">SUM(GN139:HC139)</f>
        <v>3352015387529.1191</v>
      </c>
      <c r="Q207">
        <f t="shared" ref="Q207:Q240" si="347">SUM(HE139:HT139)</f>
        <v>3177217586950.1611</v>
      </c>
      <c r="R207">
        <f t="shared" ref="R207:R240" si="348">SUM(HV139:IK139)</f>
        <v>3091633847365.0752</v>
      </c>
      <c r="S207">
        <f t="shared" ref="S207:S240" si="349">SUM(IM139:JB139)</f>
        <v>3071620991322.6064</v>
      </c>
    </row>
    <row r="208" spans="1:25" x14ac:dyDescent="0.25">
      <c r="E208">
        <f t="shared" si="335"/>
        <v>0</v>
      </c>
      <c r="F208">
        <f t="shared" si="336"/>
        <v>0</v>
      </c>
      <c r="G208">
        <f t="shared" si="337"/>
        <v>0</v>
      </c>
      <c r="H208">
        <f t="shared" si="338"/>
        <v>0</v>
      </c>
      <c r="I208">
        <f t="shared" si="339"/>
        <v>0</v>
      </c>
      <c r="J208">
        <f t="shared" si="340"/>
        <v>0</v>
      </c>
      <c r="K208">
        <f t="shared" si="341"/>
        <v>0</v>
      </c>
      <c r="L208">
        <f t="shared" si="342"/>
        <v>0</v>
      </c>
      <c r="M208">
        <f t="shared" si="343"/>
        <v>0</v>
      </c>
      <c r="N208">
        <f t="shared" si="344"/>
        <v>0</v>
      </c>
      <c r="O208">
        <f t="shared" si="345"/>
        <v>0</v>
      </c>
      <c r="P208">
        <f t="shared" si="346"/>
        <v>0</v>
      </c>
      <c r="Q208">
        <f t="shared" si="347"/>
        <v>0</v>
      </c>
      <c r="R208">
        <f t="shared" si="348"/>
        <v>0</v>
      </c>
      <c r="S208">
        <f t="shared" si="349"/>
        <v>0</v>
      </c>
    </row>
    <row r="209" spans="4:25" x14ac:dyDescent="0.25">
      <c r="D209" t="s">
        <v>57</v>
      </c>
      <c r="E209">
        <f t="shared" si="335"/>
        <v>0</v>
      </c>
      <c r="F209">
        <f t="shared" si="336"/>
        <v>0</v>
      </c>
      <c r="G209">
        <f t="shared" si="337"/>
        <v>0</v>
      </c>
      <c r="H209">
        <f t="shared" si="338"/>
        <v>0</v>
      </c>
      <c r="I209">
        <f t="shared" si="339"/>
        <v>0</v>
      </c>
      <c r="J209">
        <f t="shared" si="340"/>
        <v>0</v>
      </c>
      <c r="K209">
        <f t="shared" si="341"/>
        <v>0</v>
      </c>
      <c r="L209">
        <f t="shared" si="342"/>
        <v>0</v>
      </c>
      <c r="M209">
        <f t="shared" si="343"/>
        <v>0</v>
      </c>
      <c r="N209">
        <f t="shared" si="344"/>
        <v>0</v>
      </c>
      <c r="O209">
        <f t="shared" si="345"/>
        <v>0</v>
      </c>
      <c r="P209">
        <f t="shared" si="346"/>
        <v>0</v>
      </c>
      <c r="Q209">
        <f t="shared" si="347"/>
        <v>0</v>
      </c>
      <c r="R209">
        <f t="shared" si="348"/>
        <v>0</v>
      </c>
      <c r="S209">
        <f t="shared" si="349"/>
        <v>0</v>
      </c>
    </row>
    <row r="210" spans="4:25" x14ac:dyDescent="0.25">
      <c r="D210">
        <v>2020</v>
      </c>
      <c r="E210">
        <f t="shared" si="335"/>
        <v>19915631290.685738</v>
      </c>
      <c r="F210">
        <f t="shared" si="336"/>
        <v>19915631290.685738</v>
      </c>
      <c r="G210">
        <f t="shared" si="337"/>
        <v>19915631290.685738</v>
      </c>
      <c r="H210">
        <f t="shared" si="338"/>
        <v>19915631290.685738</v>
      </c>
      <c r="I210">
        <f t="shared" si="339"/>
        <v>19915631290.685738</v>
      </c>
      <c r="J210">
        <f t="shared" si="340"/>
        <v>19915631290.685738</v>
      </c>
      <c r="K210">
        <f t="shared" si="341"/>
        <v>19915631290.685738</v>
      </c>
      <c r="L210">
        <f t="shared" si="342"/>
        <v>19915631290.685738</v>
      </c>
      <c r="M210">
        <f t="shared" si="343"/>
        <v>19915631290.685738</v>
      </c>
      <c r="N210">
        <f t="shared" si="344"/>
        <v>19915631290.685738</v>
      </c>
      <c r="O210">
        <f t="shared" si="345"/>
        <v>19915631290.685738</v>
      </c>
      <c r="P210">
        <f t="shared" si="346"/>
        <v>19915631290.685738</v>
      </c>
      <c r="Q210">
        <f t="shared" si="347"/>
        <v>19915631290.685738</v>
      </c>
      <c r="R210">
        <f t="shared" si="348"/>
        <v>19915631290.685738</v>
      </c>
      <c r="S210">
        <f t="shared" si="349"/>
        <v>19915631290.685738</v>
      </c>
      <c r="V210">
        <v>2020</v>
      </c>
      <c r="W210">
        <v>1061427955989.6107</v>
      </c>
      <c r="X210">
        <v>1061427955989.6107</v>
      </c>
      <c r="Y210">
        <v>1061427955989.6107</v>
      </c>
    </row>
    <row r="211" spans="4:25" x14ac:dyDescent="0.25">
      <c r="D211">
        <v>2021</v>
      </c>
      <c r="E211">
        <f t="shared" si="335"/>
        <v>23677082972.591335</v>
      </c>
      <c r="F211">
        <f t="shared" si="336"/>
        <v>23677082972.591335</v>
      </c>
      <c r="G211">
        <f t="shared" si="337"/>
        <v>23677082972.591335</v>
      </c>
      <c r="H211">
        <f t="shared" si="338"/>
        <v>23677082972.591335</v>
      </c>
      <c r="I211">
        <f t="shared" si="339"/>
        <v>23677082972.591335</v>
      </c>
      <c r="J211">
        <f t="shared" si="340"/>
        <v>23653983106.957451</v>
      </c>
      <c r="K211">
        <f t="shared" si="341"/>
        <v>23653983106.957451</v>
      </c>
      <c r="L211">
        <f t="shared" si="342"/>
        <v>23653983106.957451</v>
      </c>
      <c r="M211">
        <f t="shared" si="343"/>
        <v>23653983106.957451</v>
      </c>
      <c r="N211">
        <f t="shared" si="344"/>
        <v>23653983106.957451</v>
      </c>
      <c r="O211">
        <f t="shared" si="345"/>
        <v>23591702072.810612</v>
      </c>
      <c r="P211">
        <f t="shared" si="346"/>
        <v>23591702072.810612</v>
      </c>
      <c r="Q211">
        <f t="shared" si="347"/>
        <v>23591702072.810612</v>
      </c>
      <c r="R211">
        <f t="shared" si="348"/>
        <v>23591702072.810612</v>
      </c>
      <c r="S211">
        <f t="shared" si="349"/>
        <v>23591702072.810612</v>
      </c>
      <c r="V211">
        <v>2021</v>
      </c>
      <c r="W211">
        <v>1267014855262.5313</v>
      </c>
      <c r="X211">
        <v>1266850155484.4448</v>
      </c>
      <c r="Y211">
        <v>1266849845021.3616</v>
      </c>
    </row>
    <row r="212" spans="4:25" x14ac:dyDescent="0.25">
      <c r="D212">
        <v>2022</v>
      </c>
      <c r="E212">
        <f t="shared" si="335"/>
        <v>31260384154.004658</v>
      </c>
      <c r="F212">
        <f t="shared" si="336"/>
        <v>31260384154.004658</v>
      </c>
      <c r="G212">
        <f t="shared" si="337"/>
        <v>31260384154.004658</v>
      </c>
      <c r="H212">
        <f t="shared" si="338"/>
        <v>31260384154.004658</v>
      </c>
      <c r="I212">
        <f t="shared" si="339"/>
        <v>31260384154.004658</v>
      </c>
      <c r="J212">
        <f t="shared" si="340"/>
        <v>31157463766.222546</v>
      </c>
      <c r="K212">
        <f t="shared" si="341"/>
        <v>31157463766.222546</v>
      </c>
      <c r="L212">
        <f t="shared" si="342"/>
        <v>31157463766.222546</v>
      </c>
      <c r="M212">
        <f t="shared" si="343"/>
        <v>31157463766.222546</v>
      </c>
      <c r="N212">
        <f t="shared" si="344"/>
        <v>31157463766.222546</v>
      </c>
      <c r="O212">
        <f t="shared" si="345"/>
        <v>30840455425.436729</v>
      </c>
      <c r="P212">
        <f t="shared" si="346"/>
        <v>30840455425.436729</v>
      </c>
      <c r="Q212">
        <f t="shared" si="347"/>
        <v>30840455425.436729</v>
      </c>
      <c r="R212">
        <f t="shared" si="348"/>
        <v>30840455425.436729</v>
      </c>
      <c r="S212">
        <f t="shared" si="349"/>
        <v>30840455425.436729</v>
      </c>
      <c r="V212">
        <v>2022</v>
      </c>
      <c r="W212">
        <v>1682632620415.9709</v>
      </c>
      <c r="X212">
        <v>1682632620415.9709</v>
      </c>
      <c r="Y212">
        <v>1682632620415.9709</v>
      </c>
    </row>
    <row r="213" spans="4:25" x14ac:dyDescent="0.25">
      <c r="D213">
        <v>2023</v>
      </c>
      <c r="E213">
        <f t="shared" si="335"/>
        <v>42245478513.304176</v>
      </c>
      <c r="F213">
        <f t="shared" si="336"/>
        <v>42245478513.304176</v>
      </c>
      <c r="G213">
        <f t="shared" si="337"/>
        <v>42245478513.304176</v>
      </c>
      <c r="H213">
        <f t="shared" si="338"/>
        <v>42245478513.304176</v>
      </c>
      <c r="I213">
        <f t="shared" si="339"/>
        <v>42245478513.304176</v>
      </c>
      <c r="J213">
        <f t="shared" si="340"/>
        <v>41956164163.583313</v>
      </c>
      <c r="K213">
        <f t="shared" si="341"/>
        <v>41956164163.583313</v>
      </c>
      <c r="L213">
        <f t="shared" si="342"/>
        <v>41956164163.583313</v>
      </c>
      <c r="M213">
        <f t="shared" si="343"/>
        <v>41956164163.583313</v>
      </c>
      <c r="N213">
        <f t="shared" si="344"/>
        <v>41956164163.583313</v>
      </c>
      <c r="O213">
        <f t="shared" si="345"/>
        <v>41079068610.034554</v>
      </c>
      <c r="P213">
        <f t="shared" si="346"/>
        <v>41079068610.034554</v>
      </c>
      <c r="Q213">
        <f t="shared" si="347"/>
        <v>41079068610.034554</v>
      </c>
      <c r="R213">
        <f t="shared" si="348"/>
        <v>41079068610.034554</v>
      </c>
      <c r="S213">
        <f t="shared" si="349"/>
        <v>41079068610.034554</v>
      </c>
      <c r="V213">
        <v>2023</v>
      </c>
      <c r="W213">
        <v>2292722237956.3442</v>
      </c>
      <c r="X213">
        <v>2292722237956.3442</v>
      </c>
      <c r="Y213">
        <v>2292722237956.3442</v>
      </c>
    </row>
    <row r="214" spans="4:25" x14ac:dyDescent="0.25">
      <c r="D214">
        <v>2024</v>
      </c>
      <c r="E214">
        <f t="shared" si="335"/>
        <v>44801865874.478088</v>
      </c>
      <c r="F214">
        <f t="shared" si="336"/>
        <v>44801865874.478088</v>
      </c>
      <c r="G214">
        <f t="shared" si="337"/>
        <v>44801865874.478088</v>
      </c>
      <c r="H214">
        <f t="shared" si="338"/>
        <v>44801865874.478088</v>
      </c>
      <c r="I214">
        <f t="shared" si="339"/>
        <v>44801865874.478088</v>
      </c>
      <c r="J214">
        <f t="shared" si="340"/>
        <v>45453971400.105675</v>
      </c>
      <c r="K214">
        <f t="shared" si="341"/>
        <v>45453971400.105675</v>
      </c>
      <c r="L214">
        <f t="shared" si="342"/>
        <v>45453971400.105675</v>
      </c>
      <c r="M214">
        <f t="shared" si="343"/>
        <v>45453971400.105675</v>
      </c>
      <c r="N214">
        <f t="shared" si="344"/>
        <v>45453971400.105675</v>
      </c>
      <c r="O214">
        <f t="shared" si="345"/>
        <v>56844866575.832001</v>
      </c>
      <c r="P214">
        <f t="shared" si="346"/>
        <v>56844866575.832001</v>
      </c>
      <c r="Q214">
        <f t="shared" si="347"/>
        <v>56844866575.832001</v>
      </c>
      <c r="R214">
        <f t="shared" si="348"/>
        <v>56844866575.832001</v>
      </c>
      <c r="S214">
        <f t="shared" si="349"/>
        <v>56844866575.832001</v>
      </c>
      <c r="V214">
        <v>2024</v>
      </c>
      <c r="W214">
        <v>2430831389321.7695</v>
      </c>
      <c r="X214">
        <v>2482829303063.8027</v>
      </c>
      <c r="Y214">
        <v>3271224822485.2676</v>
      </c>
    </row>
    <row r="215" spans="4:25" x14ac:dyDescent="0.25">
      <c r="D215">
        <v>2025</v>
      </c>
      <c r="E215">
        <f t="shared" si="335"/>
        <v>47508360701.528564</v>
      </c>
      <c r="F215">
        <f t="shared" si="336"/>
        <v>47508360701.528564</v>
      </c>
      <c r="G215">
        <f t="shared" si="337"/>
        <v>47508360701.528564</v>
      </c>
      <c r="H215">
        <f t="shared" si="338"/>
        <v>47508360701.528564</v>
      </c>
      <c r="I215">
        <f t="shared" si="339"/>
        <v>47508360701.528564</v>
      </c>
      <c r="J215">
        <f t="shared" si="340"/>
        <v>48919102614.077507</v>
      </c>
      <c r="K215">
        <f t="shared" si="341"/>
        <v>48919102614.077507</v>
      </c>
      <c r="L215">
        <f t="shared" si="342"/>
        <v>48919102614.077507</v>
      </c>
      <c r="M215">
        <f t="shared" si="343"/>
        <v>48919102614.077507</v>
      </c>
      <c r="N215">
        <f t="shared" si="344"/>
        <v>48919102614.077507</v>
      </c>
      <c r="O215">
        <f t="shared" si="345"/>
        <v>67399408929.904427</v>
      </c>
      <c r="P215">
        <f t="shared" si="346"/>
        <v>67399408929.904427</v>
      </c>
      <c r="Q215">
        <f t="shared" si="347"/>
        <v>67399408929.904427</v>
      </c>
      <c r="R215">
        <f t="shared" si="348"/>
        <v>67399408929.904427</v>
      </c>
      <c r="S215">
        <f t="shared" si="349"/>
        <v>67399408929.904427</v>
      </c>
      <c r="V215">
        <v>2025</v>
      </c>
      <c r="W215">
        <v>2578382488892.7334</v>
      </c>
      <c r="X215">
        <v>2673883477599.6167</v>
      </c>
      <c r="Y215">
        <v>3944552145285.2061</v>
      </c>
    </row>
    <row r="216" spans="4:25" x14ac:dyDescent="0.25">
      <c r="D216">
        <v>2026</v>
      </c>
      <c r="E216">
        <f t="shared" si="335"/>
        <v>53481747038.892143</v>
      </c>
      <c r="F216">
        <f t="shared" si="336"/>
        <v>53481747038.892143</v>
      </c>
      <c r="G216">
        <f t="shared" si="337"/>
        <v>53481747038.892143</v>
      </c>
      <c r="H216">
        <f t="shared" si="338"/>
        <v>53481747038.892143</v>
      </c>
      <c r="I216">
        <f t="shared" si="339"/>
        <v>53481747038.892143</v>
      </c>
      <c r="J216">
        <f t="shared" si="340"/>
        <v>56420971892.407043</v>
      </c>
      <c r="K216">
        <f t="shared" si="341"/>
        <v>56420971892.407043</v>
      </c>
      <c r="L216">
        <f t="shared" si="342"/>
        <v>56420971892.407043</v>
      </c>
      <c r="M216">
        <f t="shared" si="343"/>
        <v>56420971892.407043</v>
      </c>
      <c r="N216">
        <f t="shared" si="344"/>
        <v>56420971892.407043</v>
      </c>
      <c r="O216">
        <f t="shared" si="345"/>
        <v>77164968152.207977</v>
      </c>
      <c r="P216">
        <f t="shared" si="346"/>
        <v>77164968152.207977</v>
      </c>
      <c r="Q216">
        <f t="shared" si="347"/>
        <v>77164968152.207977</v>
      </c>
      <c r="R216">
        <f t="shared" si="348"/>
        <v>77164968152.207977</v>
      </c>
      <c r="S216">
        <f t="shared" si="349"/>
        <v>77164968152.207977</v>
      </c>
      <c r="V216">
        <v>2026</v>
      </c>
      <c r="W216">
        <v>2918200139024.8516</v>
      </c>
      <c r="X216">
        <v>3110049319728.3521</v>
      </c>
      <c r="Y216">
        <v>4638173120968.6523</v>
      </c>
    </row>
    <row r="217" spans="4:25" x14ac:dyDescent="0.25">
      <c r="D217">
        <v>2027</v>
      </c>
      <c r="E217">
        <f t="shared" si="335"/>
        <v>59610785708.411507</v>
      </c>
      <c r="F217">
        <f t="shared" si="336"/>
        <v>59610785708.411507</v>
      </c>
      <c r="G217">
        <f t="shared" si="337"/>
        <v>59610785708.411507</v>
      </c>
      <c r="H217">
        <f t="shared" si="338"/>
        <v>59610785708.411507</v>
      </c>
      <c r="I217">
        <f t="shared" si="339"/>
        <v>59610785708.411507</v>
      </c>
      <c r="J217">
        <f t="shared" si="340"/>
        <v>64195516650.443199</v>
      </c>
      <c r="K217">
        <f t="shared" si="341"/>
        <v>64195516650.443199</v>
      </c>
      <c r="L217">
        <f t="shared" si="342"/>
        <v>64195516650.443199</v>
      </c>
      <c r="M217">
        <f t="shared" si="343"/>
        <v>64195516650.443199</v>
      </c>
      <c r="N217">
        <f t="shared" si="344"/>
        <v>64195516650.443199</v>
      </c>
      <c r="O217">
        <f t="shared" si="345"/>
        <v>86093339617.368698</v>
      </c>
      <c r="P217">
        <f t="shared" si="346"/>
        <v>86093339617.368698</v>
      </c>
      <c r="Q217">
        <f t="shared" si="347"/>
        <v>86093339617.368698</v>
      </c>
      <c r="R217">
        <f t="shared" si="348"/>
        <v>86093339617.368698</v>
      </c>
      <c r="S217">
        <f t="shared" si="349"/>
        <v>86093339617.368698</v>
      </c>
      <c r="V217">
        <v>2027</v>
      </c>
      <c r="W217">
        <v>3268977770907.5415</v>
      </c>
      <c r="X217">
        <v>3566970921849.2388</v>
      </c>
      <c r="Y217">
        <v>5350609999841.9355</v>
      </c>
    </row>
    <row r="218" spans="4:25" x14ac:dyDescent="0.25">
      <c r="D218">
        <v>2028</v>
      </c>
      <c r="E218">
        <f t="shared" si="335"/>
        <v>66104633772.591393</v>
      </c>
      <c r="F218">
        <f t="shared" si="336"/>
        <v>66104633772.591393</v>
      </c>
      <c r="G218">
        <f t="shared" si="337"/>
        <v>66104633772.591393</v>
      </c>
      <c r="H218">
        <f t="shared" si="338"/>
        <v>66104633772.591393</v>
      </c>
      <c r="I218">
        <f t="shared" si="339"/>
        <v>66104633772.591393</v>
      </c>
      <c r="J218">
        <f t="shared" si="340"/>
        <v>72029590626.048279</v>
      </c>
      <c r="K218">
        <f t="shared" si="341"/>
        <v>72029590626.048279</v>
      </c>
      <c r="L218">
        <f t="shared" si="342"/>
        <v>72029590626.048279</v>
      </c>
      <c r="M218">
        <f t="shared" si="343"/>
        <v>72029590626.048279</v>
      </c>
      <c r="N218">
        <f t="shared" si="344"/>
        <v>72029590626.048279</v>
      </c>
      <c r="O218">
        <f t="shared" si="345"/>
        <v>94199257096.44397</v>
      </c>
      <c r="P218">
        <f t="shared" si="346"/>
        <v>94199257096.44397</v>
      </c>
      <c r="Q218">
        <f t="shared" si="347"/>
        <v>94199257096.44397</v>
      </c>
      <c r="R218">
        <f t="shared" si="348"/>
        <v>94199257096.44397</v>
      </c>
      <c r="S218">
        <f t="shared" si="349"/>
        <v>94199257096.44397</v>
      </c>
      <c r="V218">
        <v>2028</v>
      </c>
      <c r="W218">
        <v>3643350350315.5659</v>
      </c>
      <c r="X218">
        <v>4032743562455.1187</v>
      </c>
      <c r="Y218">
        <v>6067819864930.3457</v>
      </c>
    </row>
    <row r="219" spans="4:25" x14ac:dyDescent="0.25">
      <c r="D219">
        <v>2029</v>
      </c>
      <c r="E219">
        <f t="shared" si="335"/>
        <v>73114706279.777649</v>
      </c>
      <c r="F219">
        <f t="shared" si="336"/>
        <v>73114706279.777649</v>
      </c>
      <c r="G219">
        <f t="shared" si="337"/>
        <v>73114706279.777649</v>
      </c>
      <c r="H219">
        <f t="shared" si="338"/>
        <v>73114706279.777649</v>
      </c>
      <c r="I219">
        <f t="shared" si="339"/>
        <v>73114706279.777649</v>
      </c>
      <c r="J219">
        <f t="shared" si="340"/>
        <v>80598927231.4543</v>
      </c>
      <c r="K219">
        <f t="shared" si="341"/>
        <v>80598927231.4543</v>
      </c>
      <c r="L219">
        <f t="shared" si="342"/>
        <v>80598927231.4543</v>
      </c>
      <c r="M219">
        <f t="shared" si="343"/>
        <v>80598927231.4543</v>
      </c>
      <c r="N219">
        <f t="shared" si="344"/>
        <v>80598927231.4543</v>
      </c>
      <c r="O219">
        <f t="shared" si="345"/>
        <v>101429582581.81052</v>
      </c>
      <c r="P219">
        <f t="shared" si="346"/>
        <v>101429582581.81052</v>
      </c>
      <c r="Q219">
        <f t="shared" si="347"/>
        <v>101429582581.81052</v>
      </c>
      <c r="R219">
        <f t="shared" si="348"/>
        <v>101429582581.81052</v>
      </c>
      <c r="S219">
        <f t="shared" si="349"/>
        <v>101429582581.81052</v>
      </c>
      <c r="V219">
        <v>2029</v>
      </c>
      <c r="W219">
        <v>4044515205725.1143</v>
      </c>
      <c r="X219">
        <v>4554259216362.793</v>
      </c>
      <c r="Y219">
        <v>6785361052249.0195</v>
      </c>
    </row>
    <row r="220" spans="4:25" x14ac:dyDescent="0.25">
      <c r="D220">
        <v>2030</v>
      </c>
      <c r="E220">
        <f t="shared" si="335"/>
        <v>79767773626.405304</v>
      </c>
      <c r="F220">
        <f t="shared" si="336"/>
        <v>79839274039.588577</v>
      </c>
      <c r="G220">
        <f t="shared" si="337"/>
        <v>79910774452.771896</v>
      </c>
      <c r="H220">
        <f t="shared" si="338"/>
        <v>79982274865.95517</v>
      </c>
      <c r="I220">
        <f t="shared" si="339"/>
        <v>80053775279.138443</v>
      </c>
      <c r="J220">
        <f t="shared" si="340"/>
        <v>89116642338.384232</v>
      </c>
      <c r="K220">
        <f t="shared" si="341"/>
        <v>89199300851.702545</v>
      </c>
      <c r="L220">
        <f t="shared" si="342"/>
        <v>89281959365.020966</v>
      </c>
      <c r="M220">
        <f t="shared" si="343"/>
        <v>89364617878.339233</v>
      </c>
      <c r="N220">
        <f t="shared" si="344"/>
        <v>89447276391.657578</v>
      </c>
      <c r="O220">
        <f t="shared" si="345"/>
        <v>107830787388.39706</v>
      </c>
      <c r="P220">
        <f t="shared" si="346"/>
        <v>107918541337.8376</v>
      </c>
      <c r="Q220">
        <f t="shared" si="347"/>
        <v>108006295287.27814</v>
      </c>
      <c r="R220">
        <f t="shared" si="348"/>
        <v>108094049236.71873</v>
      </c>
      <c r="S220">
        <f t="shared" si="349"/>
        <v>108181803186.15926</v>
      </c>
      <c r="V220">
        <v>2030</v>
      </c>
      <c r="W220">
        <v>4426093043962.8916</v>
      </c>
      <c r="X220">
        <v>5085557581445.7549</v>
      </c>
      <c r="Y220">
        <v>7508488745210.5938</v>
      </c>
    </row>
    <row r="221" spans="4:25" x14ac:dyDescent="0.25">
      <c r="D221">
        <v>2031</v>
      </c>
      <c r="E221">
        <f t="shared" si="335"/>
        <v>87162555455.152023</v>
      </c>
      <c r="F221">
        <f t="shared" si="336"/>
        <v>87236967346.021515</v>
      </c>
      <c r="G221">
        <f t="shared" si="337"/>
        <v>87311379236.891022</v>
      </c>
      <c r="H221">
        <f t="shared" si="338"/>
        <v>87385791127.760468</v>
      </c>
      <c r="I221">
        <f t="shared" si="339"/>
        <v>87460203018.629944</v>
      </c>
      <c r="J221">
        <f t="shared" si="340"/>
        <v>98110670811.893646</v>
      </c>
      <c r="K221">
        <f t="shared" si="341"/>
        <v>98196669633.284805</v>
      </c>
      <c r="L221">
        <f t="shared" si="342"/>
        <v>98282668454.675919</v>
      </c>
      <c r="M221">
        <f t="shared" si="343"/>
        <v>98368667276.067078</v>
      </c>
      <c r="N221">
        <f t="shared" si="344"/>
        <v>98454666097.458237</v>
      </c>
      <c r="O221">
        <f t="shared" si="345"/>
        <v>116207760267.55692</v>
      </c>
      <c r="P221">
        <f t="shared" si="346"/>
        <v>116335938082.47736</v>
      </c>
      <c r="Q221">
        <f t="shared" si="347"/>
        <v>116464115897.39783</v>
      </c>
      <c r="R221">
        <f t="shared" si="348"/>
        <v>116592293712.31828</v>
      </c>
      <c r="S221">
        <f t="shared" si="349"/>
        <v>116720464799.08574</v>
      </c>
      <c r="V221">
        <v>2031</v>
      </c>
      <c r="W221">
        <v>4855655107335.8262</v>
      </c>
      <c r="X221">
        <v>5675198302406.4141</v>
      </c>
      <c r="Y221">
        <v>8512600981937.375</v>
      </c>
    </row>
    <row r="222" spans="4:25" x14ac:dyDescent="0.25">
      <c r="D222">
        <v>2032</v>
      </c>
      <c r="E222">
        <f t="shared" si="335"/>
        <v>93930184370.771484</v>
      </c>
      <c r="F222">
        <f t="shared" si="336"/>
        <v>93929495976.600647</v>
      </c>
      <c r="G222">
        <f t="shared" si="337"/>
        <v>93928807582.429825</v>
      </c>
      <c r="H222">
        <f t="shared" si="338"/>
        <v>93928119188.259003</v>
      </c>
      <c r="I222">
        <f t="shared" si="339"/>
        <v>93927430794.088165</v>
      </c>
      <c r="J222">
        <f t="shared" si="340"/>
        <v>106632628142.89925</v>
      </c>
      <c r="K222">
        <f t="shared" si="341"/>
        <v>106612537795.80865</v>
      </c>
      <c r="L222">
        <f t="shared" si="342"/>
        <v>106593711992.18344</v>
      </c>
      <c r="M222">
        <f t="shared" si="343"/>
        <v>106594387228.96298</v>
      </c>
      <c r="N222">
        <f t="shared" si="344"/>
        <v>106595062465.74257</v>
      </c>
      <c r="O222">
        <f t="shared" si="345"/>
        <v>124148457097.25681</v>
      </c>
      <c r="P222">
        <f t="shared" si="346"/>
        <v>124229757476.62563</v>
      </c>
      <c r="Q222">
        <f t="shared" si="347"/>
        <v>124311057855.99445</v>
      </c>
      <c r="R222">
        <f t="shared" si="348"/>
        <v>124392358235.36333</v>
      </c>
      <c r="S222">
        <f t="shared" si="349"/>
        <v>124474070416.19833</v>
      </c>
      <c r="V222">
        <v>2032</v>
      </c>
      <c r="W222">
        <v>5249674968221.9277</v>
      </c>
      <c r="X222">
        <v>6264309413693.7715</v>
      </c>
      <c r="Y222">
        <v>9511743312615.5293</v>
      </c>
    </row>
    <row r="223" spans="4:25" x14ac:dyDescent="0.25">
      <c r="D223">
        <v>2033</v>
      </c>
      <c r="E223">
        <f t="shared" si="335"/>
        <v>100745065783.46696</v>
      </c>
      <c r="F223">
        <f t="shared" si="336"/>
        <v>100574020951.1662</v>
      </c>
      <c r="G223">
        <f t="shared" si="337"/>
        <v>100402976118.86533</v>
      </c>
      <c r="H223">
        <f t="shared" si="338"/>
        <v>100231931286.56447</v>
      </c>
      <c r="I223">
        <f t="shared" si="339"/>
        <v>100071540458.80534</v>
      </c>
      <c r="J223">
        <f t="shared" si="340"/>
        <v>115574382467.90567</v>
      </c>
      <c r="K223">
        <f t="shared" si="341"/>
        <v>115292735704.30936</v>
      </c>
      <c r="L223">
        <f t="shared" si="342"/>
        <v>115042429201.96602</v>
      </c>
      <c r="M223">
        <f t="shared" si="343"/>
        <v>114820401916.25189</v>
      </c>
      <c r="N223">
        <f t="shared" si="344"/>
        <v>114601374644.77745</v>
      </c>
      <c r="O223">
        <f t="shared" si="345"/>
        <v>131610925995.19029</v>
      </c>
      <c r="P223">
        <f t="shared" si="346"/>
        <v>131516714166.90758</v>
      </c>
      <c r="Q223">
        <f t="shared" si="347"/>
        <v>131422502338.62491</v>
      </c>
      <c r="R223">
        <f t="shared" si="348"/>
        <v>131328290510.34221</v>
      </c>
      <c r="S223">
        <f t="shared" si="349"/>
        <v>131236372209.05849</v>
      </c>
      <c r="V223">
        <v>2033</v>
      </c>
      <c r="W223">
        <v>5647607865493.9639</v>
      </c>
      <c r="X223">
        <v>6905054590140.4814</v>
      </c>
      <c r="Y223">
        <v>10512216673366.189</v>
      </c>
    </row>
    <row r="224" spans="4:25" x14ac:dyDescent="0.25">
      <c r="D224">
        <v>2034</v>
      </c>
      <c r="E224">
        <f t="shared" si="335"/>
        <v>107525568433.24149</v>
      </c>
      <c r="F224">
        <f t="shared" si="336"/>
        <v>107070691879.36517</v>
      </c>
      <c r="G224">
        <f t="shared" si="337"/>
        <v>106615815325.48891</v>
      </c>
      <c r="H224">
        <f t="shared" si="338"/>
        <v>106181303677.94081</v>
      </c>
      <c r="I224">
        <f t="shared" si="339"/>
        <v>105782257781.28876</v>
      </c>
      <c r="J224">
        <f t="shared" si="340"/>
        <v>124352233483.06082</v>
      </c>
      <c r="K224">
        <f t="shared" si="341"/>
        <v>123612784854.10054</v>
      </c>
      <c r="L224">
        <f t="shared" si="342"/>
        <v>122961998697.67177</v>
      </c>
      <c r="M224">
        <f t="shared" si="343"/>
        <v>122339400648.59503</v>
      </c>
      <c r="N224">
        <f t="shared" si="344"/>
        <v>121818056030.45126</v>
      </c>
      <c r="O224">
        <f t="shared" si="345"/>
        <v>138587473528.85986</v>
      </c>
      <c r="P224">
        <f t="shared" si="346"/>
        <v>138153550803.98871</v>
      </c>
      <c r="Q224">
        <f t="shared" si="347"/>
        <v>137725229822.29593</v>
      </c>
      <c r="R224">
        <f t="shared" si="348"/>
        <v>137307888638.38838</v>
      </c>
      <c r="S224">
        <f t="shared" si="349"/>
        <v>136931760020.05922</v>
      </c>
      <c r="V224">
        <v>2034</v>
      </c>
      <c r="W224">
        <v>6044342482889.0098</v>
      </c>
      <c r="X224">
        <v>7549882452809.9912</v>
      </c>
      <c r="Y224">
        <v>11504533407637.809</v>
      </c>
    </row>
    <row r="225" spans="4:25" x14ac:dyDescent="0.25">
      <c r="D225">
        <v>2035</v>
      </c>
      <c r="E225">
        <f t="shared" si="335"/>
        <v>114457217420.14685</v>
      </c>
      <c r="F225">
        <f t="shared" si="336"/>
        <v>113591135644.87494</v>
      </c>
      <c r="G225">
        <f t="shared" si="337"/>
        <v>112731369032.56699</v>
      </c>
      <c r="H225">
        <f t="shared" si="338"/>
        <v>111882493091.3774</v>
      </c>
      <c r="I225">
        <f t="shared" si="339"/>
        <v>111130569918.77284</v>
      </c>
      <c r="J225">
        <f t="shared" si="340"/>
        <v>132821122102.28334</v>
      </c>
      <c r="K225">
        <f t="shared" si="341"/>
        <v>131387473624.4883</v>
      </c>
      <c r="L225">
        <f t="shared" si="342"/>
        <v>130053000850.53206</v>
      </c>
      <c r="M225">
        <f t="shared" si="343"/>
        <v>128987692898.65172</v>
      </c>
      <c r="N225">
        <f t="shared" si="344"/>
        <v>128069580337.45309</v>
      </c>
      <c r="O225">
        <f t="shared" si="345"/>
        <v>145078479735.33182</v>
      </c>
      <c r="P225">
        <f t="shared" si="346"/>
        <v>144141461115.27161</v>
      </c>
      <c r="Q225">
        <f t="shared" si="347"/>
        <v>143226139009.64923</v>
      </c>
      <c r="R225">
        <f t="shared" si="348"/>
        <v>142406184539.14542</v>
      </c>
      <c r="S225">
        <f t="shared" si="349"/>
        <v>141906274726.34644</v>
      </c>
      <c r="V225">
        <v>2035</v>
      </c>
      <c r="W225">
        <v>6447741462271.0986</v>
      </c>
      <c r="X225">
        <v>8186211156791.8652</v>
      </c>
      <c r="Y225">
        <v>12497577390606.439</v>
      </c>
    </row>
    <row r="226" spans="4:25" x14ac:dyDescent="0.25">
      <c r="D226">
        <v>2036</v>
      </c>
      <c r="E226">
        <f t="shared" si="335"/>
        <v>121433188432.72163</v>
      </c>
      <c r="F226">
        <f t="shared" si="336"/>
        <v>120038294939.53822</v>
      </c>
      <c r="G226">
        <f t="shared" si="337"/>
        <v>118654778899.39572</v>
      </c>
      <c r="H226">
        <f t="shared" si="338"/>
        <v>117386809994.92607</v>
      </c>
      <c r="I226">
        <f t="shared" si="339"/>
        <v>116259258393.67018</v>
      </c>
      <c r="J226">
        <f t="shared" si="340"/>
        <v>141283924593.94559</v>
      </c>
      <c r="K226">
        <f t="shared" si="341"/>
        <v>138928602884.00748</v>
      </c>
      <c r="L226">
        <f t="shared" si="342"/>
        <v>136756555480.34636</v>
      </c>
      <c r="M226">
        <f t="shared" si="343"/>
        <v>135114075691.54947</v>
      </c>
      <c r="N226">
        <f t="shared" si="344"/>
        <v>133767524406.66043</v>
      </c>
      <c r="O226">
        <f t="shared" si="345"/>
        <v>151648224394.22989</v>
      </c>
      <c r="P226">
        <f t="shared" si="346"/>
        <v>150012709544.02252</v>
      </c>
      <c r="Q226">
        <f t="shared" si="347"/>
        <v>148428141165.15247</v>
      </c>
      <c r="R226">
        <f t="shared" si="348"/>
        <v>147409196225.50739</v>
      </c>
      <c r="S226">
        <f t="shared" si="349"/>
        <v>146900723895.52435</v>
      </c>
      <c r="V226">
        <v>2036</v>
      </c>
      <c r="W226">
        <v>6853223514446.5371</v>
      </c>
      <c r="X226">
        <v>8822177910218.3398</v>
      </c>
      <c r="Y226">
        <v>13483170518258.199</v>
      </c>
    </row>
    <row r="227" spans="4:25" x14ac:dyDescent="0.25">
      <c r="D227">
        <v>2037</v>
      </c>
      <c r="E227">
        <f t="shared" si="335"/>
        <v>128136978979.37764</v>
      </c>
      <c r="F227">
        <f t="shared" si="336"/>
        <v>126067679661.89874</v>
      </c>
      <c r="G227">
        <f t="shared" si="337"/>
        <v>124140777658.85503</v>
      </c>
      <c r="H227">
        <f t="shared" si="338"/>
        <v>122346826010.39291</v>
      </c>
      <c r="I227">
        <f t="shared" si="339"/>
        <v>120852289049.8231</v>
      </c>
      <c r="J227">
        <f t="shared" si="340"/>
        <v>149753786585.78366</v>
      </c>
      <c r="K227">
        <f t="shared" si="341"/>
        <v>146210550609.96826</v>
      </c>
      <c r="L227">
        <f t="shared" si="342"/>
        <v>143009608984.15283</v>
      </c>
      <c r="M227">
        <f t="shared" si="343"/>
        <v>140741737941.09744</v>
      </c>
      <c r="N227">
        <f t="shared" si="344"/>
        <v>139210136565.12445</v>
      </c>
      <c r="O227">
        <f t="shared" si="345"/>
        <v>158318579300.37497</v>
      </c>
      <c r="P227">
        <f t="shared" si="346"/>
        <v>155815099996.10858</v>
      </c>
      <c r="Q227">
        <f t="shared" si="347"/>
        <v>153578489783.08347</v>
      </c>
      <c r="R227">
        <f t="shared" si="348"/>
        <v>152441686768.28278</v>
      </c>
      <c r="S227">
        <f t="shared" si="349"/>
        <v>151936785956.08389</v>
      </c>
      <c r="V227">
        <v>2037</v>
      </c>
      <c r="W227">
        <v>7239570830871.584</v>
      </c>
      <c r="X227">
        <v>9460311868006.6133</v>
      </c>
      <c r="Y227">
        <v>14463674759512.756</v>
      </c>
    </row>
    <row r="228" spans="4:25" x14ac:dyDescent="0.25">
      <c r="D228">
        <v>2038</v>
      </c>
      <c r="E228">
        <f t="shared" si="335"/>
        <v>134742045284.50931</v>
      </c>
      <c r="F228">
        <f t="shared" si="336"/>
        <v>131919562216.23636</v>
      </c>
      <c r="G228">
        <f t="shared" si="337"/>
        <v>129328967665.01266</v>
      </c>
      <c r="H228">
        <f t="shared" si="338"/>
        <v>126999889213.11475</v>
      </c>
      <c r="I228">
        <f t="shared" si="339"/>
        <v>125244549933.18105</v>
      </c>
      <c r="J228">
        <f t="shared" si="340"/>
        <v>157964122456.77826</v>
      </c>
      <c r="K228">
        <f t="shared" si="341"/>
        <v>153053218864.04053</v>
      </c>
      <c r="L228">
        <f t="shared" si="342"/>
        <v>148783845506.55676</v>
      </c>
      <c r="M228">
        <f t="shared" si="343"/>
        <v>146102522992.53156</v>
      </c>
      <c r="N228">
        <f t="shared" si="344"/>
        <v>144547850870.1796</v>
      </c>
      <c r="O228">
        <f t="shared" si="345"/>
        <v>165082002979.83847</v>
      </c>
      <c r="P228">
        <f t="shared" si="346"/>
        <v>161663867195.87796</v>
      </c>
      <c r="Q228">
        <f t="shared" si="347"/>
        <v>158744027962.93506</v>
      </c>
      <c r="R228">
        <f t="shared" si="348"/>
        <v>157508151008.5112</v>
      </c>
      <c r="S228">
        <f t="shared" si="349"/>
        <v>157006961818.18323</v>
      </c>
      <c r="V228">
        <v>2038</v>
      </c>
      <c r="W228">
        <v>7620227671992.2139</v>
      </c>
      <c r="X228">
        <v>10084024511863.068</v>
      </c>
      <c r="Y228">
        <v>15454077414513.354</v>
      </c>
    </row>
    <row r="229" spans="4:25" x14ac:dyDescent="0.25">
      <c r="D229">
        <v>2039</v>
      </c>
      <c r="E229">
        <f t="shared" si="335"/>
        <v>141294942221.39478</v>
      </c>
      <c r="F229">
        <f t="shared" si="336"/>
        <v>137646660262.12564</v>
      </c>
      <c r="G229">
        <f t="shared" si="337"/>
        <v>134358848837.62794</v>
      </c>
      <c r="H229">
        <f t="shared" si="338"/>
        <v>131472497991.39626</v>
      </c>
      <c r="I229">
        <f t="shared" si="339"/>
        <v>129600216952.22794</v>
      </c>
      <c r="J229">
        <f t="shared" si="340"/>
        <v>165441064901.10193</v>
      </c>
      <c r="K229">
        <f t="shared" si="341"/>
        <v>159168044642.05209</v>
      </c>
      <c r="L229">
        <f t="shared" si="342"/>
        <v>153834595973.9866</v>
      </c>
      <c r="M229">
        <f t="shared" si="343"/>
        <v>150971460694.57288</v>
      </c>
      <c r="N229">
        <f t="shared" si="344"/>
        <v>149420094880.18671</v>
      </c>
      <c r="O229">
        <f t="shared" si="345"/>
        <v>171933333461.82474</v>
      </c>
      <c r="P229">
        <f t="shared" si="346"/>
        <v>167590715176.59058</v>
      </c>
      <c r="Q229">
        <f t="shared" si="347"/>
        <v>163970874769.37299</v>
      </c>
      <c r="R229">
        <f t="shared" si="348"/>
        <v>162607462080.17465</v>
      </c>
      <c r="S229">
        <f t="shared" si="349"/>
        <v>162110124443.93704</v>
      </c>
      <c r="V229">
        <v>2039</v>
      </c>
      <c r="W229">
        <v>8003135040898.3154</v>
      </c>
      <c r="X229">
        <v>10670528543314</v>
      </c>
      <c r="Y229">
        <v>16448642882235.285</v>
      </c>
    </row>
    <row r="230" spans="4:25" x14ac:dyDescent="0.25">
      <c r="D230">
        <v>2040</v>
      </c>
      <c r="E230">
        <f t="shared" si="335"/>
        <v>147285989112.28354</v>
      </c>
      <c r="F230">
        <f t="shared" si="336"/>
        <v>142693579210.5704</v>
      </c>
      <c r="G230">
        <f t="shared" si="337"/>
        <v>138487708394.80621</v>
      </c>
      <c r="H230">
        <f t="shared" si="338"/>
        <v>135121974341.57484</v>
      </c>
      <c r="I230">
        <f t="shared" si="339"/>
        <v>133228885841.35927</v>
      </c>
      <c r="J230">
        <f t="shared" si="340"/>
        <v>171738476302.18866</v>
      </c>
      <c r="K230">
        <f t="shared" si="341"/>
        <v>163998512585.96356</v>
      </c>
      <c r="L230">
        <f t="shared" si="342"/>
        <v>157648598820.04977</v>
      </c>
      <c r="M230">
        <f t="shared" si="343"/>
        <v>154678063911.50165</v>
      </c>
      <c r="N230">
        <f t="shared" si="344"/>
        <v>153130528331.53503</v>
      </c>
      <c r="O230">
        <f t="shared" si="345"/>
        <v>178192424546.6561</v>
      </c>
      <c r="P230">
        <f t="shared" si="346"/>
        <v>172995521442.14349</v>
      </c>
      <c r="Q230">
        <f t="shared" si="347"/>
        <v>168573632334.32834</v>
      </c>
      <c r="R230">
        <f t="shared" si="348"/>
        <v>166979040580.49847</v>
      </c>
      <c r="S230">
        <f t="shared" si="349"/>
        <v>166485694264.52698</v>
      </c>
      <c r="V230">
        <v>2040</v>
      </c>
      <c r="W230">
        <v>8370586232718.4023</v>
      </c>
      <c r="X230">
        <v>11211524279048.943</v>
      </c>
      <c r="Y230">
        <v>17440410414755.246</v>
      </c>
    </row>
    <row r="231" spans="4:25" x14ac:dyDescent="0.25">
      <c r="D231">
        <v>2041</v>
      </c>
      <c r="E231">
        <f t="shared" si="335"/>
        <v>154141525670.95187</v>
      </c>
      <c r="F231">
        <f t="shared" si="336"/>
        <v>148241246894.73624</v>
      </c>
      <c r="G231">
        <f t="shared" si="337"/>
        <v>142813551071.22952</v>
      </c>
      <c r="H231">
        <f t="shared" si="338"/>
        <v>138594995600.8454</v>
      </c>
      <c r="I231">
        <f t="shared" si="339"/>
        <v>136406773678.35471</v>
      </c>
      <c r="J231">
        <f t="shared" si="340"/>
        <v>180270749052.15079</v>
      </c>
      <c r="K231">
        <f t="shared" si="341"/>
        <v>170733784542.89285</v>
      </c>
      <c r="L231">
        <f t="shared" si="342"/>
        <v>162722913331.76407</v>
      </c>
      <c r="M231">
        <f t="shared" si="343"/>
        <v>159114566483.00955</v>
      </c>
      <c r="N231">
        <f t="shared" si="344"/>
        <v>157245395311.49457</v>
      </c>
      <c r="O231">
        <f t="shared" si="345"/>
        <v>182291195326.23178</v>
      </c>
      <c r="P231">
        <f t="shared" si="346"/>
        <v>176283940757.25876</v>
      </c>
      <c r="Q231">
        <f t="shared" si="347"/>
        <v>171110280487.81702</v>
      </c>
      <c r="R231">
        <f t="shared" si="348"/>
        <v>169126619276.4267</v>
      </c>
      <c r="S231">
        <f t="shared" si="349"/>
        <v>168361391288.65167</v>
      </c>
      <c r="V231">
        <v>2041</v>
      </c>
      <c r="W231">
        <v>8779424722765.7012</v>
      </c>
      <c r="X231">
        <v>11961479732252.377</v>
      </c>
      <c r="Y231">
        <v>18029371763684.809</v>
      </c>
    </row>
    <row r="232" spans="4:25" x14ac:dyDescent="0.25">
      <c r="D232">
        <v>2042</v>
      </c>
      <c r="E232">
        <f t="shared" si="335"/>
        <v>160537787570.70459</v>
      </c>
      <c r="F232">
        <f t="shared" si="336"/>
        <v>153578858599.06277</v>
      </c>
      <c r="G232">
        <f t="shared" si="337"/>
        <v>147213124254.71741</v>
      </c>
      <c r="H232">
        <f t="shared" si="338"/>
        <v>142514665126.09705</v>
      </c>
      <c r="I232">
        <f t="shared" si="339"/>
        <v>140325374478.8356</v>
      </c>
      <c r="J232">
        <f t="shared" si="340"/>
        <v>186622879140.9285</v>
      </c>
      <c r="K232">
        <f t="shared" si="341"/>
        <v>175953036734.73285</v>
      </c>
      <c r="L232">
        <f t="shared" si="342"/>
        <v>166974983200.63422</v>
      </c>
      <c r="M232">
        <f t="shared" si="343"/>
        <v>163117340874.47</v>
      </c>
      <c r="N232">
        <f t="shared" si="344"/>
        <v>161251596293.12686</v>
      </c>
      <c r="O232">
        <f t="shared" si="345"/>
        <v>186182298579.36151</v>
      </c>
      <c r="P232">
        <f t="shared" si="346"/>
        <v>179675483915.57178</v>
      </c>
      <c r="Q232">
        <f t="shared" si="347"/>
        <v>174106455777.69495</v>
      </c>
      <c r="R232">
        <f t="shared" si="348"/>
        <v>171945539750.15808</v>
      </c>
      <c r="S232">
        <f t="shared" si="349"/>
        <v>171183700837.78256</v>
      </c>
      <c r="V232">
        <v>2042</v>
      </c>
      <c r="W232">
        <v>9161128490111.6406</v>
      </c>
      <c r="X232">
        <v>12558886947390.48</v>
      </c>
      <c r="Y232">
        <v>18611240986996.871</v>
      </c>
    </row>
    <row r="233" spans="4:25" x14ac:dyDescent="0.25">
      <c r="D233">
        <v>2043</v>
      </c>
      <c r="E233">
        <f t="shared" si="335"/>
        <v>166813889735.19357</v>
      </c>
      <c r="F233">
        <f t="shared" si="336"/>
        <v>158491508393.87314</v>
      </c>
      <c r="G233">
        <f t="shared" si="337"/>
        <v>150738458847.56268</v>
      </c>
      <c r="H233">
        <f t="shared" si="338"/>
        <v>145249882706.79077</v>
      </c>
      <c r="I233">
        <f t="shared" si="339"/>
        <v>142724085350.44028</v>
      </c>
      <c r="J233">
        <f t="shared" si="340"/>
        <v>192328865622.77606</v>
      </c>
      <c r="K233">
        <f t="shared" si="341"/>
        <v>180322856597.4068</v>
      </c>
      <c r="L233">
        <f t="shared" si="342"/>
        <v>169985548084.06125</v>
      </c>
      <c r="M233">
        <f t="shared" si="343"/>
        <v>165437994991.7261</v>
      </c>
      <c r="N233">
        <f t="shared" si="344"/>
        <v>163161213922.18021</v>
      </c>
      <c r="O233">
        <f t="shared" si="345"/>
        <v>189858055494.20035</v>
      </c>
      <c r="P233">
        <f t="shared" si="346"/>
        <v>182466467684.54694</v>
      </c>
      <c r="Q233">
        <f t="shared" si="347"/>
        <v>176068446095.04193</v>
      </c>
      <c r="R233">
        <f t="shared" si="348"/>
        <v>173271780302.12421</v>
      </c>
      <c r="S233">
        <f t="shared" si="349"/>
        <v>172050893254.21945</v>
      </c>
      <c r="V233">
        <v>2043</v>
      </c>
      <c r="W233">
        <v>9533944781751.1113</v>
      </c>
      <c r="X233">
        <v>13132287959739.947</v>
      </c>
      <c r="Y233">
        <v>19190244314727.914</v>
      </c>
    </row>
    <row r="234" spans="4:25" x14ac:dyDescent="0.25">
      <c r="D234">
        <v>2044</v>
      </c>
      <c r="E234">
        <f t="shared" si="335"/>
        <v>172910828042.58292</v>
      </c>
      <c r="F234">
        <f t="shared" si="336"/>
        <v>163569604226.99872</v>
      </c>
      <c r="G234">
        <f t="shared" si="337"/>
        <v>154743951956.21106</v>
      </c>
      <c r="H234">
        <f t="shared" si="338"/>
        <v>148652908147.63098</v>
      </c>
      <c r="I234">
        <f t="shared" si="339"/>
        <v>146111467366.68759</v>
      </c>
      <c r="J234">
        <f t="shared" si="340"/>
        <v>197518730064.466</v>
      </c>
      <c r="K234">
        <f t="shared" si="341"/>
        <v>184758803814.73196</v>
      </c>
      <c r="L234">
        <f t="shared" si="342"/>
        <v>173337540351.79654</v>
      </c>
      <c r="M234">
        <f t="shared" si="343"/>
        <v>168583024423.86237</v>
      </c>
      <c r="N234">
        <f t="shared" si="344"/>
        <v>166295545998.97595</v>
      </c>
      <c r="O234">
        <f t="shared" si="345"/>
        <v>193049935942.44974</v>
      </c>
      <c r="P234">
        <f t="shared" si="346"/>
        <v>185290330535.86273</v>
      </c>
      <c r="Q234">
        <f t="shared" si="347"/>
        <v>178544697966.15811</v>
      </c>
      <c r="R234">
        <f t="shared" si="348"/>
        <v>175491982202.91681</v>
      </c>
      <c r="S234">
        <f t="shared" si="349"/>
        <v>174261519135.04117</v>
      </c>
      <c r="V234">
        <v>2044</v>
      </c>
      <c r="W234">
        <v>9886192318149.4121</v>
      </c>
      <c r="X234">
        <v>13692535027107.396</v>
      </c>
      <c r="Y234">
        <v>19749183722699.887</v>
      </c>
    </row>
    <row r="235" spans="4:25" x14ac:dyDescent="0.25">
      <c r="D235">
        <v>2045</v>
      </c>
      <c r="E235">
        <f t="shared" si="335"/>
        <v>178040038297.19592</v>
      </c>
      <c r="F235">
        <f t="shared" si="336"/>
        <v>167421710168.26959</v>
      </c>
      <c r="G235">
        <f t="shared" si="337"/>
        <v>157347822665.0867</v>
      </c>
      <c r="H235">
        <f t="shared" si="338"/>
        <v>150244056180.78781</v>
      </c>
      <c r="I235">
        <f t="shared" si="339"/>
        <v>147345209284.17798</v>
      </c>
      <c r="J235">
        <f t="shared" si="340"/>
        <v>201868885242.44177</v>
      </c>
      <c r="K235">
        <f t="shared" si="341"/>
        <v>188031297858.12411</v>
      </c>
      <c r="L235">
        <f t="shared" si="342"/>
        <v>175234313411.06039</v>
      </c>
      <c r="M235">
        <f t="shared" si="343"/>
        <v>169726229461.46539</v>
      </c>
      <c r="N235">
        <f t="shared" si="344"/>
        <v>167009803015.25455</v>
      </c>
      <c r="O235">
        <f t="shared" si="345"/>
        <v>195863283024.67859</v>
      </c>
      <c r="P235">
        <f t="shared" si="346"/>
        <v>187251291745.35202</v>
      </c>
      <c r="Q235">
        <f t="shared" si="347"/>
        <v>179700632438.97134</v>
      </c>
      <c r="R235">
        <f t="shared" si="348"/>
        <v>175736050604.60434</v>
      </c>
      <c r="S235">
        <f t="shared" si="349"/>
        <v>173968223600.36588</v>
      </c>
      <c r="V235">
        <v>2045</v>
      </c>
      <c r="W235">
        <v>10184332950185.756</v>
      </c>
      <c r="X235">
        <v>14257027202451.42</v>
      </c>
      <c r="Y235">
        <v>20330029767455.973</v>
      </c>
    </row>
    <row r="236" spans="4:25" x14ac:dyDescent="0.25">
      <c r="D236">
        <v>2046</v>
      </c>
      <c r="E236">
        <f t="shared" si="335"/>
        <v>181353418781.14841</v>
      </c>
      <c r="F236">
        <f t="shared" si="336"/>
        <v>169900660294.4725</v>
      </c>
      <c r="G236">
        <f t="shared" si="337"/>
        <v>159077665724.58231</v>
      </c>
      <c r="H236">
        <f t="shared" si="338"/>
        <v>151626243348.74841</v>
      </c>
      <c r="I236">
        <f t="shared" si="339"/>
        <v>148733445516.56464</v>
      </c>
      <c r="J236">
        <f t="shared" si="340"/>
        <v>205905170347.21176</v>
      </c>
      <c r="K236">
        <f t="shared" si="341"/>
        <v>191520530637.5025</v>
      </c>
      <c r="L236">
        <f t="shared" si="342"/>
        <v>178141710690.06039</v>
      </c>
      <c r="M236">
        <f t="shared" si="343"/>
        <v>171920545362.18939</v>
      </c>
      <c r="N236">
        <f t="shared" si="344"/>
        <v>169196563143.85654</v>
      </c>
      <c r="O236">
        <f t="shared" si="345"/>
        <v>198405721482.88544</v>
      </c>
      <c r="P236">
        <f t="shared" si="346"/>
        <v>189467319161.99258</v>
      </c>
      <c r="Q236">
        <f t="shared" si="347"/>
        <v>181599430029.01239</v>
      </c>
      <c r="R236">
        <f t="shared" si="348"/>
        <v>177198283654.96655</v>
      </c>
      <c r="S236">
        <f t="shared" si="349"/>
        <v>175420952056.0867</v>
      </c>
      <c r="V236">
        <v>2046</v>
      </c>
      <c r="W236">
        <v>10392475273922.561</v>
      </c>
      <c r="X236">
        <v>14879190185357.752</v>
      </c>
      <c r="Y236">
        <v>20947209370760.891</v>
      </c>
    </row>
    <row r="237" spans="4:25" x14ac:dyDescent="0.25">
      <c r="D237">
        <v>2047</v>
      </c>
      <c r="E237">
        <f t="shared" si="335"/>
        <v>183501217309.90149</v>
      </c>
      <c r="F237">
        <f t="shared" si="336"/>
        <v>170747514282.52255</v>
      </c>
      <c r="G237">
        <f t="shared" si="337"/>
        <v>159073435883.67221</v>
      </c>
      <c r="H237">
        <f t="shared" si="338"/>
        <v>150884945465.4104</v>
      </c>
      <c r="I237">
        <f t="shared" si="339"/>
        <v>147510770744.09238</v>
      </c>
      <c r="J237">
        <f t="shared" si="340"/>
        <v>209055324951.04407</v>
      </c>
      <c r="K237">
        <f t="shared" si="341"/>
        <v>193483168210.82742</v>
      </c>
      <c r="L237">
        <f t="shared" si="342"/>
        <v>178957880980.3479</v>
      </c>
      <c r="M237">
        <f t="shared" si="343"/>
        <v>171388857229.8461</v>
      </c>
      <c r="N237">
        <f t="shared" si="344"/>
        <v>167974806671.7731</v>
      </c>
      <c r="O237">
        <f t="shared" si="345"/>
        <v>200957719775.41071</v>
      </c>
      <c r="P237">
        <f t="shared" si="346"/>
        <v>190873786364.01697</v>
      </c>
      <c r="Q237">
        <f t="shared" si="347"/>
        <v>181710748597.90173</v>
      </c>
      <c r="R237">
        <f t="shared" si="348"/>
        <v>175994468832.35675</v>
      </c>
      <c r="S237">
        <f t="shared" si="349"/>
        <v>173338539299.74243</v>
      </c>
      <c r="V237">
        <v>2047</v>
      </c>
      <c r="W237">
        <v>10521949271931.396</v>
      </c>
      <c r="X237">
        <v>15417817146306.621</v>
      </c>
      <c r="Y237">
        <v>21568818654120.004</v>
      </c>
    </row>
    <row r="238" spans="4:25" x14ac:dyDescent="0.25">
      <c r="D238">
        <v>2048</v>
      </c>
      <c r="E238">
        <f t="shared" si="335"/>
        <v>187888022033.867</v>
      </c>
      <c r="F238">
        <f t="shared" si="336"/>
        <v>173842287919.01447</v>
      </c>
      <c r="G238">
        <f t="shared" si="337"/>
        <v>161610701857.91064</v>
      </c>
      <c r="H238">
        <f t="shared" si="338"/>
        <v>153097493245.72696</v>
      </c>
      <c r="I238">
        <f t="shared" si="339"/>
        <v>149680102555.29703</v>
      </c>
      <c r="J238">
        <f t="shared" si="340"/>
        <v>211730487757.12564</v>
      </c>
      <c r="K238">
        <f t="shared" si="341"/>
        <v>195790532328.15948</v>
      </c>
      <c r="L238">
        <f t="shared" si="342"/>
        <v>180811152212.07629</v>
      </c>
      <c r="M238">
        <f t="shared" si="343"/>
        <v>172681229267.23886</v>
      </c>
      <c r="N238">
        <f t="shared" si="344"/>
        <v>169236979926.03757</v>
      </c>
      <c r="O238">
        <f t="shared" si="345"/>
        <v>203412882875.18994</v>
      </c>
      <c r="P238">
        <f t="shared" si="346"/>
        <v>193062307816.00916</v>
      </c>
      <c r="Q238">
        <f t="shared" si="347"/>
        <v>183459696085.41345</v>
      </c>
      <c r="R238">
        <f t="shared" si="348"/>
        <v>177292270387.68323</v>
      </c>
      <c r="S238">
        <f t="shared" si="349"/>
        <v>174626475577.45209</v>
      </c>
      <c r="V238">
        <v>2048</v>
      </c>
      <c r="W238">
        <v>10792113617687.527</v>
      </c>
      <c r="X238">
        <v>15913115990014.227</v>
      </c>
      <c r="Y238">
        <v>22164176674309.965</v>
      </c>
    </row>
    <row r="239" spans="4:25" x14ac:dyDescent="0.25">
      <c r="D239">
        <v>2049</v>
      </c>
      <c r="E239">
        <f t="shared" si="335"/>
        <v>191492971020.50522</v>
      </c>
      <c r="F239">
        <f t="shared" si="336"/>
        <v>175867941253.74344</v>
      </c>
      <c r="G239">
        <f t="shared" si="337"/>
        <v>162376512848.95575</v>
      </c>
      <c r="H239">
        <f t="shared" si="338"/>
        <v>152538245050.42853</v>
      </c>
      <c r="I239">
        <f t="shared" si="339"/>
        <v>148468808345.26715</v>
      </c>
      <c r="J239">
        <f t="shared" si="340"/>
        <v>213672028567.25433</v>
      </c>
      <c r="K239">
        <f t="shared" si="341"/>
        <v>196394516750.70691</v>
      </c>
      <c r="L239">
        <f t="shared" si="342"/>
        <v>180099118445.84149</v>
      </c>
      <c r="M239">
        <f t="shared" si="343"/>
        <v>170365537484.63062</v>
      </c>
      <c r="N239">
        <f t="shared" si="344"/>
        <v>166238037582.19318</v>
      </c>
      <c r="O239">
        <f t="shared" si="345"/>
        <v>205242483450.08115</v>
      </c>
      <c r="P239">
        <f t="shared" si="346"/>
        <v>193405709092.61853</v>
      </c>
      <c r="Q239">
        <f t="shared" si="347"/>
        <v>182181551239.11517</v>
      </c>
      <c r="R239">
        <f t="shared" si="348"/>
        <v>174322210646.29453</v>
      </c>
      <c r="S239">
        <f t="shared" si="349"/>
        <v>170573442555.7933</v>
      </c>
      <c r="V239">
        <v>2049</v>
      </c>
      <c r="W239">
        <v>11034072413560.99</v>
      </c>
      <c r="X239">
        <v>16418380954476.922</v>
      </c>
      <c r="Y239">
        <v>22741534727120.102</v>
      </c>
    </row>
    <row r="240" spans="4:25" x14ac:dyDescent="0.25">
      <c r="D240">
        <v>2050</v>
      </c>
      <c r="E240">
        <f t="shared" si="335"/>
        <v>194306136840.48029</v>
      </c>
      <c r="F240">
        <f t="shared" si="336"/>
        <v>178144706335.24335</v>
      </c>
      <c r="G240">
        <f t="shared" si="337"/>
        <v>163744122877.10986</v>
      </c>
      <c r="H240">
        <f t="shared" si="338"/>
        <v>153234812099.75494</v>
      </c>
      <c r="I240">
        <f t="shared" si="339"/>
        <v>149090249771.1647</v>
      </c>
      <c r="J240">
        <f t="shared" si="340"/>
        <v>213723652450.04712</v>
      </c>
      <c r="K240">
        <f t="shared" si="341"/>
        <v>196250286048.83243</v>
      </c>
      <c r="L240">
        <f t="shared" si="342"/>
        <v>179725983323.9614</v>
      </c>
      <c r="M240">
        <f t="shared" si="343"/>
        <v>169460088510.27505</v>
      </c>
      <c r="N240">
        <f t="shared" si="344"/>
        <v>165301419540.14224</v>
      </c>
      <c r="O240">
        <f t="shared" si="345"/>
        <v>206955321983.38663</v>
      </c>
      <c r="P240">
        <f t="shared" si="346"/>
        <v>194833047200.82031</v>
      </c>
      <c r="Q240">
        <f t="shared" si="347"/>
        <v>183176547150.59009</v>
      </c>
      <c r="R240">
        <f t="shared" si="348"/>
        <v>174767511984.41864</v>
      </c>
      <c r="S240">
        <f t="shared" si="349"/>
        <v>170889190635.29559</v>
      </c>
      <c r="V240">
        <v>2050</v>
      </c>
      <c r="W240">
        <v>11234240664370.994</v>
      </c>
      <c r="X240">
        <v>16721770713484.596</v>
      </c>
      <c r="Y240">
        <v>23342529499898.77</v>
      </c>
    </row>
    <row r="241" spans="4:29" x14ac:dyDescent="0.25">
      <c r="V241" t="s">
        <v>60</v>
      </c>
    </row>
    <row r="243" spans="4:29" x14ac:dyDescent="0.25">
      <c r="D243" t="s">
        <v>32</v>
      </c>
      <c r="E243" t="s">
        <v>62</v>
      </c>
      <c r="F243">
        <v>25</v>
      </c>
      <c r="G243">
        <v>50</v>
      </c>
      <c r="H243">
        <v>75</v>
      </c>
      <c r="I243">
        <v>100</v>
      </c>
      <c r="J243" t="s">
        <v>3</v>
      </c>
      <c r="O243" t="s">
        <v>4</v>
      </c>
      <c r="W243" t="s">
        <v>61</v>
      </c>
      <c r="X243" t="s">
        <v>3</v>
      </c>
      <c r="Y243" t="s">
        <v>4</v>
      </c>
    </row>
    <row r="244" spans="4:29" x14ac:dyDescent="0.25">
      <c r="D244">
        <v>2020</v>
      </c>
      <c r="E244">
        <f>SUM(E$176:E176)</f>
        <v>19915631290.685738</v>
      </c>
      <c r="F244">
        <f>SUM(F$176:F176)</f>
        <v>19915631290.685738</v>
      </c>
      <c r="G244">
        <f>SUM(G$176:G176)</f>
        <v>19915631290.685738</v>
      </c>
      <c r="H244">
        <f>SUM(H$176:H176)</f>
        <v>19915631290.685738</v>
      </c>
      <c r="I244">
        <f>SUM(I$176:I176)</f>
        <v>19915631290.685738</v>
      </c>
      <c r="J244">
        <f>SUM(J$176:J176)</f>
        <v>19915631290.685738</v>
      </c>
      <c r="K244">
        <f>SUM(K$176:K176)</f>
        <v>19915631290.685738</v>
      </c>
      <c r="L244">
        <f>SUM(L$176:L176)</f>
        <v>19915631290.685738</v>
      </c>
      <c r="M244">
        <f>SUM(M$176:M176)</f>
        <v>19915631290.685738</v>
      </c>
      <c r="N244">
        <f>SUM(N$176:N176)</f>
        <v>19915631290.685738</v>
      </c>
      <c r="O244">
        <f>SUM(O$176:O176)</f>
        <v>19915631290.685738</v>
      </c>
      <c r="P244">
        <f>SUM(P$176:P176)</f>
        <v>19915631290.685738</v>
      </c>
      <c r="Q244">
        <f>SUM(Q$176:Q176)</f>
        <v>19915631290.685738</v>
      </c>
      <c r="R244">
        <f>SUM(R$176:R176)</f>
        <v>19915631290.685738</v>
      </c>
      <c r="S244">
        <f>SUM(S$176:S176)</f>
        <v>19915631290.685738</v>
      </c>
      <c r="V244">
        <v>2020</v>
      </c>
      <c r="W244">
        <v>1061427955989.6107</v>
      </c>
      <c r="X244">
        <v>1061427955989.6107</v>
      </c>
      <c r="Y244">
        <v>1061427955989.6107</v>
      </c>
      <c r="AA244">
        <v>1061427955989.6107</v>
      </c>
      <c r="AB244">
        <v>1061427955989.6107</v>
      </c>
      <c r="AC244">
        <v>1061427955989.6107</v>
      </c>
    </row>
    <row r="245" spans="4:29" x14ac:dyDescent="0.25">
      <c r="D245">
        <v>2021</v>
      </c>
      <c r="E245">
        <f>SUM(E$176:E177)</f>
        <v>43592714263.277069</v>
      </c>
      <c r="F245">
        <f>SUM(F$176:F177)</f>
        <v>43592714263.277069</v>
      </c>
      <c r="G245">
        <f>SUM(G$176:G177)</f>
        <v>43592714263.277069</v>
      </c>
      <c r="H245">
        <f>SUM(H$176:H177)</f>
        <v>43592714263.277069</v>
      </c>
      <c r="I245">
        <f>SUM(I$176:I177)</f>
        <v>43592714263.277069</v>
      </c>
      <c r="J245">
        <f>SUM(J$176:J177)</f>
        <v>43569614397.643188</v>
      </c>
      <c r="K245">
        <f>SUM(K$176:K177)</f>
        <v>43569614397.643188</v>
      </c>
      <c r="L245">
        <f>SUM(L$176:L177)</f>
        <v>43569614397.643188</v>
      </c>
      <c r="M245">
        <f>SUM(M$176:M177)</f>
        <v>43569614397.643188</v>
      </c>
      <c r="N245">
        <f>SUM(N$176:N177)</f>
        <v>43569614397.643188</v>
      </c>
      <c r="O245">
        <f>SUM(O$176:O177)</f>
        <v>43507333363.496353</v>
      </c>
      <c r="P245">
        <f>SUM(P$176:P177)</f>
        <v>43507333363.496353</v>
      </c>
      <c r="Q245">
        <f>SUM(Q$176:Q177)</f>
        <v>43507333363.496353</v>
      </c>
      <c r="R245">
        <f>SUM(R$176:R177)</f>
        <v>43507333363.496353</v>
      </c>
      <c r="S245">
        <f>SUM(S$176:S177)</f>
        <v>43507333363.496353</v>
      </c>
      <c r="V245">
        <v>2021</v>
      </c>
      <c r="W245">
        <v>2328442811252.1421</v>
      </c>
      <c r="X245">
        <v>2328278111474.0557</v>
      </c>
      <c r="Y245">
        <v>2328277801010.9727</v>
      </c>
      <c r="AA245">
        <v>2328442811252.1421</v>
      </c>
      <c r="AB245">
        <v>2328278111474.0557</v>
      </c>
      <c r="AC245">
        <v>2328277801010.9727</v>
      </c>
    </row>
    <row r="246" spans="4:29" x14ac:dyDescent="0.25">
      <c r="D246">
        <v>2022</v>
      </c>
      <c r="E246">
        <f>SUM(E$176:E178)</f>
        <v>74853098417.281723</v>
      </c>
      <c r="F246">
        <f>SUM(F$176:F178)</f>
        <v>74853098417.281723</v>
      </c>
      <c r="G246">
        <f>SUM(G$176:G178)</f>
        <v>74853098417.281723</v>
      </c>
      <c r="H246">
        <f>SUM(H$176:H178)</f>
        <v>74853098417.281723</v>
      </c>
      <c r="I246">
        <f>SUM(I$176:I178)</f>
        <v>74853098417.281723</v>
      </c>
      <c r="J246">
        <f>SUM(J$176:J178)</f>
        <v>74727078163.865738</v>
      </c>
      <c r="K246">
        <f>SUM(K$176:K178)</f>
        <v>74727078163.865738</v>
      </c>
      <c r="L246">
        <f>SUM(L$176:L178)</f>
        <v>74727078163.865738</v>
      </c>
      <c r="M246">
        <f>SUM(M$176:M178)</f>
        <v>74727078163.865738</v>
      </c>
      <c r="N246">
        <f>SUM(N$176:N178)</f>
        <v>74727078163.865738</v>
      </c>
      <c r="O246">
        <f>SUM(O$176:O178)</f>
        <v>74347788788.933075</v>
      </c>
      <c r="P246">
        <f>SUM(P$176:P178)</f>
        <v>74347788788.933075</v>
      </c>
      <c r="Q246">
        <f>SUM(Q$176:Q178)</f>
        <v>74347788788.933075</v>
      </c>
      <c r="R246">
        <f>SUM(R$176:R178)</f>
        <v>74347788788.933075</v>
      </c>
      <c r="S246">
        <f>SUM(S$176:S178)</f>
        <v>74347788788.933075</v>
      </c>
      <c r="V246">
        <v>2022</v>
      </c>
      <c r="W246">
        <v>4011075431668.1133</v>
      </c>
      <c r="X246">
        <v>4010910731890.0264</v>
      </c>
      <c r="Y246">
        <v>4010910421426.9434</v>
      </c>
      <c r="AA246">
        <v>4011075431668.1133</v>
      </c>
      <c r="AB246">
        <v>4010910731890.0264</v>
      </c>
      <c r="AC246">
        <v>4010910421426.9434</v>
      </c>
    </row>
    <row r="247" spans="4:29" x14ac:dyDescent="0.25">
      <c r="D247">
        <v>2023</v>
      </c>
      <c r="E247">
        <f>SUM(E$176:E179)</f>
        <v>117098576930.58591</v>
      </c>
      <c r="F247">
        <f>SUM(F$176:F179)</f>
        <v>117098576930.58591</v>
      </c>
      <c r="G247">
        <f>SUM(G$176:G179)</f>
        <v>117098576930.58591</v>
      </c>
      <c r="H247">
        <f>SUM(H$176:H179)</f>
        <v>117098576930.58591</v>
      </c>
      <c r="I247">
        <f>SUM(I$176:I179)</f>
        <v>117098576930.58591</v>
      </c>
      <c r="J247">
        <f>SUM(J$176:J179)</f>
        <v>116683242327.44905</v>
      </c>
      <c r="K247">
        <f>SUM(K$176:K179)</f>
        <v>116683242327.44905</v>
      </c>
      <c r="L247">
        <f>SUM(L$176:L179)</f>
        <v>116683242327.44905</v>
      </c>
      <c r="M247">
        <f>SUM(M$176:M179)</f>
        <v>116683242327.44905</v>
      </c>
      <c r="N247">
        <f>SUM(N$176:N179)</f>
        <v>116683242327.44905</v>
      </c>
      <c r="O247">
        <f>SUM(O$176:O179)</f>
        <v>115426857398.96762</v>
      </c>
      <c r="P247">
        <f>SUM(P$176:P179)</f>
        <v>115426857398.96762</v>
      </c>
      <c r="Q247">
        <f>SUM(Q$176:Q179)</f>
        <v>115426857398.96762</v>
      </c>
      <c r="R247">
        <f>SUM(R$176:R179)</f>
        <v>115426857398.96762</v>
      </c>
      <c r="S247">
        <f>SUM(S$176:S179)</f>
        <v>115426857398.96762</v>
      </c>
      <c r="V247">
        <v>2023</v>
      </c>
      <c r="W247">
        <v>6303797669624.459</v>
      </c>
      <c r="X247">
        <v>6303632969846.3691</v>
      </c>
      <c r="Y247">
        <v>6303632659383.2871</v>
      </c>
      <c r="AA247">
        <v>6303797669624.459</v>
      </c>
      <c r="AB247">
        <v>6303632969846.3691</v>
      </c>
      <c r="AC247">
        <v>6303632659383.2871</v>
      </c>
    </row>
    <row r="248" spans="4:29" x14ac:dyDescent="0.25">
      <c r="D248">
        <v>2024</v>
      </c>
      <c r="E248">
        <f>SUM(E$176:E180)</f>
        <v>161900442805.064</v>
      </c>
      <c r="F248">
        <f>SUM(F$176:F180)</f>
        <v>161900442805.064</v>
      </c>
      <c r="G248">
        <f>SUM(G$176:G180)</f>
        <v>161900442805.064</v>
      </c>
      <c r="H248">
        <f>SUM(H$176:H180)</f>
        <v>161900442805.064</v>
      </c>
      <c r="I248">
        <f>SUM(I$176:I180)</f>
        <v>161900442805.064</v>
      </c>
      <c r="J248">
        <f>SUM(J$176:J180)</f>
        <v>162137213727.55472</v>
      </c>
      <c r="K248">
        <f>SUM(K$176:K180)</f>
        <v>162137213727.55472</v>
      </c>
      <c r="L248">
        <f>SUM(L$176:L180)</f>
        <v>162137213727.55472</v>
      </c>
      <c r="M248">
        <f>SUM(M$176:M180)</f>
        <v>162137213727.55472</v>
      </c>
      <c r="N248">
        <f>SUM(N$176:N180)</f>
        <v>162137213727.55472</v>
      </c>
      <c r="O248">
        <f>SUM(O$176:O180)</f>
        <v>172271723974.79962</v>
      </c>
      <c r="P248">
        <f>SUM(P$176:P180)</f>
        <v>172271723974.79962</v>
      </c>
      <c r="Q248">
        <f>SUM(Q$176:Q180)</f>
        <v>172271723974.79962</v>
      </c>
      <c r="R248">
        <f>SUM(R$176:R180)</f>
        <v>172271723974.79962</v>
      </c>
      <c r="S248">
        <f>SUM(S$176:S180)</f>
        <v>172271723974.79962</v>
      </c>
      <c r="V248">
        <v>2024</v>
      </c>
      <c r="W248">
        <v>8734629058946.2266</v>
      </c>
      <c r="X248">
        <v>8786462272910.1729</v>
      </c>
      <c r="Y248">
        <v>9574857481868.5566</v>
      </c>
      <c r="AA248">
        <v>8734629058946.2266</v>
      </c>
      <c r="AB248">
        <v>8786462272910.1729</v>
      </c>
      <c r="AC248">
        <v>9574857481868.5566</v>
      </c>
    </row>
    <row r="249" spans="4:29" x14ac:dyDescent="0.25">
      <c r="D249" s="1">
        <v>2025</v>
      </c>
      <c r="E249" s="1">
        <f>SUM(E$181:E181)</f>
        <v>47508360701.528564</v>
      </c>
      <c r="F249" s="1">
        <f>SUM(F$181:F181)</f>
        <v>47508360701.528564</v>
      </c>
      <c r="G249" s="1">
        <f>SUM(G$181:G181)</f>
        <v>47508360701.528564</v>
      </c>
      <c r="H249" s="1">
        <f>SUM(H$181:H181)</f>
        <v>47508360701.528564</v>
      </c>
      <c r="I249" s="1">
        <f>SUM(I$181:I181)</f>
        <v>47508360701.528564</v>
      </c>
      <c r="J249" s="1">
        <f>SUM(J$181:J181)</f>
        <v>48919102614.077507</v>
      </c>
      <c r="K249" s="1">
        <f>SUM(K$181:K181)</f>
        <v>48919102614.077507</v>
      </c>
      <c r="L249" s="1">
        <f>SUM(L$181:L181)</f>
        <v>48919102614.077507</v>
      </c>
      <c r="M249" s="1">
        <f>SUM(M$181:M181)</f>
        <v>48919102614.077507</v>
      </c>
      <c r="N249" s="1">
        <f>SUM(N$181:N181)</f>
        <v>48919102614.077507</v>
      </c>
      <c r="O249" s="1">
        <f>SUM(O$181:O181)</f>
        <v>67399408929.904427</v>
      </c>
      <c r="P249" s="1">
        <f>SUM(P$181:P181)</f>
        <v>67399408929.904427</v>
      </c>
      <c r="Q249" s="1">
        <f>SUM(Q$181:Q181)</f>
        <v>67399408929.904427</v>
      </c>
      <c r="R249" s="1">
        <f>SUM(R$181:R181)</f>
        <v>67399408929.904427</v>
      </c>
      <c r="S249" s="1">
        <f>SUM(S$181:S181)</f>
        <v>67399408929.904427</v>
      </c>
      <c r="V249" s="1">
        <v>2025</v>
      </c>
      <c r="W249" s="1">
        <v>2578382488892.7344</v>
      </c>
      <c r="X249" s="1">
        <v>2673883477599.6182</v>
      </c>
      <c r="Y249" s="1">
        <v>3944552145285.2031</v>
      </c>
      <c r="AA249">
        <f>SUM(AA244:AA248)</f>
        <v>22439372927480.551</v>
      </c>
      <c r="AB249">
        <f t="shared" ref="AB249:AC249" si="350">SUM(AB244:AB248)</f>
        <v>22490712042110.234</v>
      </c>
      <c r="AC249">
        <f t="shared" si="350"/>
        <v>23279106319679.371</v>
      </c>
    </row>
    <row r="250" spans="4:29" x14ac:dyDescent="0.25">
      <c r="D250">
        <v>2026</v>
      </c>
      <c r="E250">
        <f>SUM(E$181:E182)</f>
        <v>100990107740.42072</v>
      </c>
      <c r="F250">
        <f>SUM(F$181:F182)</f>
        <v>100990107740.42072</v>
      </c>
      <c r="G250">
        <f>SUM(G$181:G182)</f>
        <v>100990107740.42072</v>
      </c>
      <c r="H250">
        <f>SUM(H$181:H182)</f>
        <v>100990107740.42072</v>
      </c>
      <c r="I250">
        <f>SUM(I$181:I182)</f>
        <v>100990107740.42072</v>
      </c>
      <c r="J250">
        <f>SUM(J$181:J182)</f>
        <v>105340074506.48456</v>
      </c>
      <c r="K250">
        <f>SUM(K$181:K182)</f>
        <v>105340074506.48456</v>
      </c>
      <c r="L250">
        <f>SUM(L$181:L182)</f>
        <v>105340074506.48456</v>
      </c>
      <c r="M250">
        <f>SUM(M$181:M182)</f>
        <v>105340074506.48456</v>
      </c>
      <c r="N250">
        <f>SUM(N$181:N182)</f>
        <v>105340074506.48456</v>
      </c>
      <c r="O250">
        <f>SUM(O$181:O182)</f>
        <v>144564377082.1124</v>
      </c>
      <c r="P250">
        <f>SUM(P$181:P182)</f>
        <v>144564377082.1124</v>
      </c>
      <c r="Q250">
        <f>SUM(Q$181:Q182)</f>
        <v>144564377082.1124</v>
      </c>
      <c r="R250">
        <f>SUM(R$181:R182)</f>
        <v>144564377082.1124</v>
      </c>
      <c r="S250">
        <f>SUM(S$181:S182)</f>
        <v>144564377082.1124</v>
      </c>
      <c r="V250">
        <v>2026</v>
      </c>
      <c r="W250">
        <v>5496582627917.5859</v>
      </c>
      <c r="X250">
        <v>5783932797327.9736</v>
      </c>
      <c r="Y250">
        <v>8582725266253.8574</v>
      </c>
    </row>
    <row r="251" spans="4:29" x14ac:dyDescent="0.25">
      <c r="D251">
        <v>2027</v>
      </c>
      <c r="E251">
        <f>SUM(E$181:E183)</f>
        <v>160600893448.83221</v>
      </c>
      <c r="F251">
        <f>SUM(F$181:F183)</f>
        <v>160600893448.83221</v>
      </c>
      <c r="G251">
        <f>SUM(G$181:G183)</f>
        <v>160600893448.83221</v>
      </c>
      <c r="H251">
        <f>SUM(H$181:H183)</f>
        <v>160600893448.83221</v>
      </c>
      <c r="I251">
        <f>SUM(I$181:I183)</f>
        <v>160600893448.83221</v>
      </c>
      <c r="J251">
        <f>SUM(J$181:J183)</f>
        <v>169535591156.92776</v>
      </c>
      <c r="K251">
        <f>SUM(K$181:K183)</f>
        <v>169535591156.92776</v>
      </c>
      <c r="L251">
        <f>SUM(L$181:L183)</f>
        <v>169535591156.92776</v>
      </c>
      <c r="M251">
        <f>SUM(M$181:M183)</f>
        <v>169535591156.92776</v>
      </c>
      <c r="N251">
        <f>SUM(N$181:N183)</f>
        <v>169535591156.92776</v>
      </c>
      <c r="O251">
        <f>SUM(O$181:O183)</f>
        <v>230657716699.48108</v>
      </c>
      <c r="P251">
        <f>SUM(P$181:P183)</f>
        <v>230657716699.48108</v>
      </c>
      <c r="Q251">
        <f>SUM(Q$181:Q183)</f>
        <v>230657716699.48108</v>
      </c>
      <c r="R251">
        <f>SUM(R$181:R183)</f>
        <v>230657716699.48108</v>
      </c>
      <c r="S251">
        <f>SUM(S$181:S183)</f>
        <v>230657716699.48108</v>
      </c>
      <c r="V251">
        <v>2027</v>
      </c>
      <c r="W251">
        <v>8765560398825.1289</v>
      </c>
      <c r="X251">
        <v>9350903719177.2109</v>
      </c>
      <c r="Y251">
        <v>13933335266095.795</v>
      </c>
    </row>
    <row r="252" spans="4:29" x14ac:dyDescent="0.25">
      <c r="D252">
        <v>2028</v>
      </c>
      <c r="E252">
        <f>SUM(E$181:E184)</f>
        <v>226705527221.42361</v>
      </c>
      <c r="F252">
        <f>SUM(F$181:F184)</f>
        <v>226705527221.42361</v>
      </c>
      <c r="G252">
        <f>SUM(G$181:G184)</f>
        <v>226705527221.42361</v>
      </c>
      <c r="H252">
        <f>SUM(H$181:H184)</f>
        <v>226705527221.42361</v>
      </c>
      <c r="I252">
        <f>SUM(I$181:I184)</f>
        <v>226705527221.42361</v>
      </c>
      <c r="J252">
        <f>SUM(J$181:J184)</f>
        <v>241565181782.97604</v>
      </c>
      <c r="K252">
        <f>SUM(K$181:K184)</f>
        <v>241565181782.97604</v>
      </c>
      <c r="L252">
        <f>SUM(L$181:L184)</f>
        <v>241565181782.97604</v>
      </c>
      <c r="M252">
        <f>SUM(M$181:M184)</f>
        <v>241565181782.97604</v>
      </c>
      <c r="N252">
        <f>SUM(N$181:N184)</f>
        <v>241565181782.97604</v>
      </c>
      <c r="O252">
        <f>SUM(O$181:O184)</f>
        <v>324856973795.92505</v>
      </c>
      <c r="P252">
        <f>SUM(P$181:P184)</f>
        <v>324856973795.92505</v>
      </c>
      <c r="Q252">
        <f>SUM(Q$181:Q184)</f>
        <v>324856973795.92505</v>
      </c>
      <c r="R252">
        <f>SUM(R$181:R184)</f>
        <v>324856973795.92505</v>
      </c>
      <c r="S252">
        <f>SUM(S$181:S184)</f>
        <v>324856973795.92505</v>
      </c>
      <c r="V252">
        <v>2028</v>
      </c>
      <c r="W252">
        <v>12408910749140.688</v>
      </c>
      <c r="X252">
        <v>13383647281632.328</v>
      </c>
      <c r="Y252">
        <v>20001155131026.141</v>
      </c>
    </row>
    <row r="253" spans="4:29" x14ac:dyDescent="0.25">
      <c r="D253">
        <v>2029</v>
      </c>
      <c r="E253">
        <f>SUM(E$181:E185)</f>
        <v>299820233501.20129</v>
      </c>
      <c r="F253">
        <f>SUM(F$181:F185)</f>
        <v>299820233501.20129</v>
      </c>
      <c r="G253">
        <f>SUM(G$181:G185)</f>
        <v>299820233501.20129</v>
      </c>
      <c r="H253">
        <f>SUM(H$181:H185)</f>
        <v>299820233501.20129</v>
      </c>
      <c r="I253">
        <f>SUM(I$181:I185)</f>
        <v>299820233501.20129</v>
      </c>
      <c r="J253">
        <f>SUM(J$181:J185)</f>
        <v>322164109014.43036</v>
      </c>
      <c r="K253">
        <f>SUM(K$181:K185)</f>
        <v>322164109014.43036</v>
      </c>
      <c r="L253">
        <f>SUM(L$181:L185)</f>
        <v>322164109014.43036</v>
      </c>
      <c r="M253">
        <f>SUM(M$181:M185)</f>
        <v>322164109014.43036</v>
      </c>
      <c r="N253">
        <f>SUM(N$181:N185)</f>
        <v>322164109014.43036</v>
      </c>
      <c r="O253">
        <f>SUM(O$181:O185)</f>
        <v>426286556377.7356</v>
      </c>
      <c r="P253">
        <f>SUM(P$181:P185)</f>
        <v>426286556377.7356</v>
      </c>
      <c r="Q253">
        <f>SUM(Q$181:Q185)</f>
        <v>426286556377.7356</v>
      </c>
      <c r="R253">
        <f>SUM(R$181:R185)</f>
        <v>426286556377.7356</v>
      </c>
      <c r="S253">
        <f>SUM(S$181:S185)</f>
        <v>426286556377.7356</v>
      </c>
      <c r="V253">
        <v>2029</v>
      </c>
      <c r="W253">
        <v>16453425954865.809</v>
      </c>
      <c r="X253">
        <v>17937906497995.133</v>
      </c>
      <c r="Y253">
        <v>26786516183275.164</v>
      </c>
    </row>
    <row r="254" spans="4:29" x14ac:dyDescent="0.25">
      <c r="D254">
        <v>2030</v>
      </c>
      <c r="E254" s="3">
        <f>SUM(E$186:E186)</f>
        <v>79767773626.405304</v>
      </c>
      <c r="F254" s="3">
        <f>SUM(F$186:F186)</f>
        <v>79801569042.171265</v>
      </c>
      <c r="G254" s="3">
        <f>SUM(G$186:G186)</f>
        <v>79835364457.93718</v>
      </c>
      <c r="H254" s="3">
        <f>SUM(H$186:H186)</f>
        <v>79869159873.703094</v>
      </c>
      <c r="I254" s="3">
        <f>SUM(I$186:I186)</f>
        <v>79902955289.469055</v>
      </c>
      <c r="J254" s="3">
        <f>SUM(J$186:J186)</f>
        <v>89116642338.384232</v>
      </c>
      <c r="K254" s="3">
        <f>SUM(K$186:K186)</f>
        <v>89156021797.747421</v>
      </c>
      <c r="L254" s="3">
        <f>SUM(L$186:L186)</f>
        <v>89195401257.110596</v>
      </c>
      <c r="M254" s="3">
        <f>SUM(M$186:M186)</f>
        <v>89234780716.47377</v>
      </c>
      <c r="N254" s="3">
        <f>SUM(N$186:N186)</f>
        <v>89274160175.836914</v>
      </c>
      <c r="O254" s="3">
        <f>SUM(O$186:O186)</f>
        <v>107830787388.39706</v>
      </c>
      <c r="P254" s="3">
        <f>SUM(P$186:P186)</f>
        <v>107881815403.61029</v>
      </c>
      <c r="Q254" s="3">
        <f>SUM(Q$186:Q186)</f>
        <v>107932843418.82356</v>
      </c>
      <c r="R254" s="3">
        <f>SUM(R$186:R186)</f>
        <v>107983871434.03683</v>
      </c>
      <c r="S254" s="3">
        <f>SUM(S$186:S186)</f>
        <v>108034899449.25005</v>
      </c>
      <c r="V254">
        <v>2030</v>
      </c>
      <c r="W254" s="1">
        <v>4426093043962.8906</v>
      </c>
      <c r="X254" s="1">
        <v>5085557581445.75</v>
      </c>
      <c r="Y254" s="1">
        <v>7508488745210.5781</v>
      </c>
    </row>
    <row r="255" spans="4:29" x14ac:dyDescent="0.25">
      <c r="D255">
        <v>2031</v>
      </c>
      <c r="E255" s="3">
        <f>SUM(E$186:E187)</f>
        <v>166930329081.55731</v>
      </c>
      <c r="F255" s="3">
        <f>SUM(F$186:F187)</f>
        <v>166956887711.89285</v>
      </c>
      <c r="G255" s="3">
        <f>SUM(G$186:G187)</f>
        <v>166983446342.22827</v>
      </c>
      <c r="H255" s="3">
        <f>SUM(H$186:H187)</f>
        <v>167010004972.56369</v>
      </c>
      <c r="I255" s="3">
        <f>SUM(I$186:I187)</f>
        <v>167036563602.89914</v>
      </c>
      <c r="J255" s="3">
        <f>SUM(J$186:J187)</f>
        <v>187227313150.27789</v>
      </c>
      <c r="K255" s="3">
        <f>SUM(K$186:K187)</f>
        <v>187254177387.75525</v>
      </c>
      <c r="L255" s="3">
        <f>SUM(L$186:L187)</f>
        <v>187281041625.2327</v>
      </c>
      <c r="M255" s="3">
        <f>SUM(M$186:M187)</f>
        <v>187307905862.71008</v>
      </c>
      <c r="N255" s="3">
        <f>SUM(N$186:N187)</f>
        <v>187334770100.18744</v>
      </c>
      <c r="O255" s="3">
        <f>SUM(O$186:O187)</f>
        <v>224038547655.95398</v>
      </c>
      <c r="P255" s="3">
        <f>SUM(P$186:P187)</f>
        <v>224121689647.76248</v>
      </c>
      <c r="Q255" s="3">
        <f>SUM(Q$186:Q187)</f>
        <v>224204831639.57098</v>
      </c>
      <c r="R255" s="3">
        <f>SUM(R$186:R187)</f>
        <v>224287973631.37958</v>
      </c>
      <c r="S255" s="3">
        <f>SUM(S$186:S187)</f>
        <v>224371187701.81781</v>
      </c>
      <c r="V255">
        <v>2031</v>
      </c>
      <c r="W255" s="1">
        <v>9281748151298.7148</v>
      </c>
      <c r="X255" s="1">
        <v>10760755883852.156</v>
      </c>
      <c r="Y255" s="1">
        <v>16021089727147.953</v>
      </c>
    </row>
    <row r="256" spans="4:29" x14ac:dyDescent="0.25">
      <c r="D256">
        <v>2032</v>
      </c>
      <c r="E256" s="3">
        <f>SUM(E$186:E188)</f>
        <v>260860513452.3288</v>
      </c>
      <c r="F256" s="3">
        <f>SUM(F$186:F188)</f>
        <v>260751288302.87631</v>
      </c>
      <c r="G256" s="3">
        <f>SUM(G$186:G188)</f>
        <v>260642063153.42365</v>
      </c>
      <c r="H256" s="3">
        <f>SUM(H$186:H188)</f>
        <v>260532838003.97107</v>
      </c>
      <c r="I256" s="3">
        <f>SUM(I$186:I188)</f>
        <v>260423612854.51849</v>
      </c>
      <c r="J256" s="3">
        <f>SUM(J$186:J188)</f>
        <v>293859941293.17712</v>
      </c>
      <c r="K256" s="3">
        <f>SUM(K$186:K188)</f>
        <v>293695064144.68933</v>
      </c>
      <c r="L256" s="3">
        <f>SUM(L$186:L188)</f>
        <v>293531889762.29565</v>
      </c>
      <c r="M256" s="3">
        <f>SUM(M$186:M188)</f>
        <v>293394974430.15411</v>
      </c>
      <c r="N256" s="3">
        <f>SUM(N$186:N188)</f>
        <v>293258059098.01251</v>
      </c>
      <c r="O256" s="3">
        <f>SUM(O$186:O188)</f>
        <v>348187004753.21082</v>
      </c>
      <c r="P256" s="3">
        <f>SUM(P$186:P188)</f>
        <v>348174057878.99042</v>
      </c>
      <c r="Q256" s="3">
        <f>SUM(Q$186:Q188)</f>
        <v>348161111004.77014</v>
      </c>
      <c r="R256" s="3">
        <f>SUM(R$186:R188)</f>
        <v>348148164130.54999</v>
      </c>
      <c r="S256" s="3">
        <f>SUM(S$186:S188)</f>
        <v>348136185621.48071</v>
      </c>
      <c r="V256">
        <v>2032</v>
      </c>
      <c r="W256" s="1">
        <v>14531423119520.637</v>
      </c>
      <c r="X256" s="1">
        <v>17025065297545.93</v>
      </c>
      <c r="Y256" s="1">
        <v>25532833039763.484</v>
      </c>
    </row>
    <row r="257" spans="4:25" x14ac:dyDescent="0.25">
      <c r="D257">
        <v>2033</v>
      </c>
      <c r="E257" s="3">
        <f>SUM(E$186:E189)</f>
        <v>361605579235.79578</v>
      </c>
      <c r="F257" s="3">
        <f>SUM(F$186:F189)</f>
        <v>361122702980.24426</v>
      </c>
      <c r="G257" s="3">
        <f>SUM(G$186:G189)</f>
        <v>360639826724.69269</v>
      </c>
      <c r="H257" s="3">
        <f>SUM(H$186:H189)</f>
        <v>360156950469.14111</v>
      </c>
      <c r="I257" s="3">
        <f>SUM(I$186:I189)</f>
        <v>359687195786.56567</v>
      </c>
      <c r="J257" s="3">
        <f>SUM(J$186:J189)</f>
        <v>409434323761.08276</v>
      </c>
      <c r="K257" s="3">
        <f>SUM(K$186:K189)</f>
        <v>408715959570.40002</v>
      </c>
      <c r="L257" s="3">
        <f>SUM(L$186:L189)</f>
        <v>408038309284.2749</v>
      </c>
      <c r="M257" s="3">
        <f>SUM(M$186:M189)</f>
        <v>407424097145.30505</v>
      </c>
      <c r="N257" s="3">
        <f>SUM(N$186:N189)</f>
        <v>406813606264.98535</v>
      </c>
      <c r="O257" s="3">
        <f>SUM(O$186:O189)</f>
        <v>479797930748.40112</v>
      </c>
      <c r="P257" s="3">
        <f>SUM(P$186:P189)</f>
        <v>479396718443.72455</v>
      </c>
      <c r="Q257" s="3">
        <f>SUM(Q$186:Q189)</f>
        <v>478995506139.0481</v>
      </c>
      <c r="R257" s="3">
        <f>SUM(R$186:R189)</f>
        <v>478594293834.37183</v>
      </c>
      <c r="S257" s="3">
        <f>SUM(S$186:S189)</f>
        <v>478197937630.9693</v>
      </c>
      <c r="V257">
        <v>2033</v>
      </c>
      <c r="W257" s="1">
        <v>20179030985014.59</v>
      </c>
      <c r="X257" s="1">
        <v>23930119887686.406</v>
      </c>
      <c r="Y257" s="1">
        <v>36045049713129.672</v>
      </c>
    </row>
    <row r="258" spans="4:25" x14ac:dyDescent="0.25">
      <c r="D258">
        <v>2034</v>
      </c>
      <c r="E258" s="3">
        <f>SUM(E$186:E190)</f>
        <v>469131147669.03723</v>
      </c>
      <c r="F258" s="3">
        <f>SUM(F$186:F190)</f>
        <v>467904155591.21545</v>
      </c>
      <c r="G258" s="3">
        <f>SUM(G$186:G190)</f>
        <v>466677163513.39362</v>
      </c>
      <c r="H258" s="3">
        <f>SUM(H$186:H190)</f>
        <v>465475067861.7713</v>
      </c>
      <c r="I258" s="3">
        <f>SUM(I$186:I190)</f>
        <v>464330238047.14862</v>
      </c>
      <c r="J258" s="3">
        <f>SUM(J$186:J190)</f>
        <v>533786557244.14355</v>
      </c>
      <c r="K258" s="3">
        <f>SUM(K$186:K190)</f>
        <v>531921516553.69</v>
      </c>
      <c r="L258" s="3">
        <f>SUM(L$186:L190)</f>
        <v>530205013036.25146</v>
      </c>
      <c r="M258" s="3">
        <f>SUM(M$186:M190)</f>
        <v>528589047783.52753</v>
      </c>
      <c r="N258" s="3">
        <f>SUM(N$186:N190)</f>
        <v>527117176835.29785</v>
      </c>
      <c r="O258" s="3">
        <f>SUM(O$186:O190)</f>
        <v>618385404277.26099</v>
      </c>
      <c r="P258" s="3">
        <f>SUM(P$186:P190)</f>
        <v>617092570211.67871</v>
      </c>
      <c r="Q258" s="3">
        <f>SUM(Q$186:Q190)</f>
        <v>615808042339.38196</v>
      </c>
      <c r="R258" s="3">
        <f>SUM(R$186:R190)</f>
        <v>614539656533.77051</v>
      </c>
      <c r="S258" s="3">
        <f>SUM(S$186:S190)</f>
        <v>613338498983.11401</v>
      </c>
      <c r="V258">
        <v>2034</v>
      </c>
      <c r="W258" s="1">
        <v>26223373467903.605</v>
      </c>
      <c r="X258" s="1">
        <v>31480002340496.406</v>
      </c>
      <c r="Y258" s="1">
        <v>47549583120767.492</v>
      </c>
    </row>
    <row r="259" spans="4:25" x14ac:dyDescent="0.25">
      <c r="D259">
        <v>2035</v>
      </c>
      <c r="E259" s="3">
        <f>SUM(E$186:E191)</f>
        <v>583588365089.18408</v>
      </c>
      <c r="F259" s="3">
        <f>SUM(F$186:F191)</f>
        <v>581094371928.33374</v>
      </c>
      <c r="G259" s="3">
        <f>SUM(G$186:G191)</f>
        <v>578609277250.33594</v>
      </c>
      <c r="H259" s="3">
        <f>SUM(H$186:H191)</f>
        <v>576163232803.70239</v>
      </c>
      <c r="I259" s="3">
        <f>SUM(I$186:I191)</f>
        <v>573898441699.7489</v>
      </c>
      <c r="J259" s="3">
        <f>SUM(J$186:J191)</f>
        <v>666607679346.42688</v>
      </c>
      <c r="K259" s="3">
        <f>SUM(K$186:K191)</f>
        <v>662719603318.50269</v>
      </c>
      <c r="L259" s="3">
        <f>SUM(L$186:L191)</f>
        <v>659104288629.25891</v>
      </c>
      <c r="M259" s="3">
        <f>SUM(M$186:M191)</f>
        <v>655934383158.19214</v>
      </c>
      <c r="N259" s="3">
        <f>SUM(N$186:N191)</f>
        <v>653105311132.27905</v>
      </c>
      <c r="O259" s="3">
        <f>SUM(O$186:O191)</f>
        <v>763463884012.59277</v>
      </c>
      <c r="P259" s="3">
        <f>SUM(P$186:P191)</f>
        <v>760556096773.82434</v>
      </c>
      <c r="Q259" s="3">
        <f>SUM(Q$186:Q191)</f>
        <v>757687648325.63611</v>
      </c>
      <c r="R259" s="3">
        <f>SUM(R$186:R191)</f>
        <v>754975285079.07813</v>
      </c>
      <c r="S259" s="3">
        <f>SUM(S$186:S191)</f>
        <v>752791763609.03955</v>
      </c>
      <c r="V259">
        <v>2035</v>
      </c>
      <c r="W259" s="1">
        <v>32671114930174.699</v>
      </c>
      <c r="X259" s="1">
        <v>39666213497288.273</v>
      </c>
      <c r="Y259" s="1">
        <v>60047160511373.93</v>
      </c>
    </row>
    <row r="260" spans="4:25" x14ac:dyDescent="0.25">
      <c r="D260">
        <v>2036</v>
      </c>
      <c r="E260" s="3">
        <f>SUM(E$186:E192)</f>
        <v>705021553521.90576</v>
      </c>
      <c r="F260" s="3">
        <f>SUM(F$186:F192)</f>
        <v>700570653731.17908</v>
      </c>
      <c r="G260" s="3">
        <f>SUM(G$186:G192)</f>
        <v>696144064912.07727</v>
      </c>
      <c r="H260" s="3">
        <f>SUM(H$186:H192)</f>
        <v>691912473326.61194</v>
      </c>
      <c r="I260" s="3">
        <f>SUM(I$186:I192)</f>
        <v>688041113397.41479</v>
      </c>
      <c r="J260" s="3">
        <f>SUM(J$186:J192)</f>
        <v>807891603940.37244</v>
      </c>
      <c r="K260" s="3">
        <f>SUM(K$186:K192)</f>
        <v>800794745935.79553</v>
      </c>
      <c r="L260" s="3">
        <f>SUM(L$186:L192)</f>
        <v>794211065695.10986</v>
      </c>
      <c r="M260" s="3">
        <f>SUM(M$186:M192)</f>
        <v>788753250869.25391</v>
      </c>
      <c r="N260" s="3">
        <f>SUM(N$186:N192)</f>
        <v>784024208491.24512</v>
      </c>
      <c r="O260" s="3">
        <f>SUM(O$186:O192)</f>
        <v>915112108406.82263</v>
      </c>
      <c r="P260" s="3">
        <f>SUM(P$186:P192)</f>
        <v>909565331955.43652</v>
      </c>
      <c r="Q260" s="3">
        <f>SUM(Q$186:Q192)</f>
        <v>904132744322.56592</v>
      </c>
      <c r="R260" s="3">
        <f>SUM(R$186:R192)</f>
        <v>899687167418.14294</v>
      </c>
      <c r="S260" s="3">
        <f>SUM(S$186:S192)</f>
        <v>896506928008.23389</v>
      </c>
      <c r="V260">
        <v>2036</v>
      </c>
      <c r="W260" s="1">
        <v>39524338444621.25</v>
      </c>
      <c r="X260" s="1">
        <v>48488391407506.617</v>
      </c>
      <c r="Y260" s="1">
        <v>73530331029632.094</v>
      </c>
    </row>
    <row r="261" spans="4:25" x14ac:dyDescent="0.25">
      <c r="D261">
        <v>2037</v>
      </c>
      <c r="E261" s="3">
        <f>SUM(E$186:E193)</f>
        <v>833158532501.28345</v>
      </c>
      <c r="F261" s="3">
        <f>SUM(F$186:F193)</f>
        <v>825692075802.12134</v>
      </c>
      <c r="G261" s="3">
        <f>SUM(G$186:G193)</f>
        <v>818484975381.65234</v>
      </c>
      <c r="H261" s="3">
        <f>SUM(H$186:H193)</f>
        <v>811653785146.3125</v>
      </c>
      <c r="I261" s="3">
        <f>SUM(I$186:I193)</f>
        <v>805612000999.55017</v>
      </c>
      <c r="J261" s="3">
        <f>SUM(J$186:J193)</f>
        <v>957645390526.15613</v>
      </c>
      <c r="K261" s="3">
        <f>SUM(K$186:K193)</f>
        <v>945528996720.26514</v>
      </c>
      <c r="L261" s="3">
        <f>SUM(L$186:L193)</f>
        <v>934424658406.51648</v>
      </c>
      <c r="M261" s="3">
        <f>SUM(M$186:M193)</f>
        <v>925757167523.64111</v>
      </c>
      <c r="N261" s="3">
        <f>SUM(N$186:N193)</f>
        <v>918853141963.20117</v>
      </c>
      <c r="O261" s="3">
        <f>SUM(O$186:O193)</f>
        <v>1073430687707.1976</v>
      </c>
      <c r="P261" s="3">
        <f>SUM(P$186:P193)</f>
        <v>1063719406553.0479</v>
      </c>
      <c r="Q261" s="3">
        <f>SUM(Q$186:Q193)</f>
        <v>1054582516060.8163</v>
      </c>
      <c r="R261" s="3">
        <f>SUM(R$186:R193)</f>
        <v>1048194828355.9686</v>
      </c>
      <c r="S261" s="3">
        <f>SUM(S$186:S193)</f>
        <v>1044020566881.5618</v>
      </c>
      <c r="V261">
        <v>2037</v>
      </c>
      <c r="W261" s="1">
        <v>46763909275492.828</v>
      </c>
      <c r="X261" s="1">
        <v>57948703275513.211</v>
      </c>
      <c r="Y261" s="1">
        <v>87994005789144.875</v>
      </c>
    </row>
    <row r="262" spans="4:25" x14ac:dyDescent="0.25">
      <c r="D262">
        <v>2038</v>
      </c>
      <c r="E262" s="3">
        <f>SUM(E$186:E194)</f>
        <v>967900577785.79272</v>
      </c>
      <c r="F262" s="3">
        <f>SUM(F$186:F194)</f>
        <v>955859250380.66333</v>
      </c>
      <c r="G262" s="3">
        <f>SUM(G$186:G194)</f>
        <v>944519170345.99268</v>
      </c>
      <c r="H262" s="3">
        <f>SUM(H$186:H194)</f>
        <v>933985362711.67334</v>
      </c>
      <c r="I262" s="3">
        <f>SUM(I$186:I194)</f>
        <v>925254984382.62939</v>
      </c>
      <c r="J262" s="3">
        <f>SUM(J$186:J194)</f>
        <v>1115609512982.9343</v>
      </c>
      <c r="K262" s="3">
        <f>SUM(K$186:K194)</f>
        <v>1095743964588.2292</v>
      </c>
      <c r="L262" s="3">
        <f>SUM(L$186:L194)</f>
        <v>1077990838632.4233</v>
      </c>
      <c r="M262" s="3">
        <f>SUM(M$186:M194)</f>
        <v>1065332984672.4159</v>
      </c>
      <c r="N262" s="3">
        <f>SUM(N$186:N194)</f>
        <v>1056202102038.2491</v>
      </c>
      <c r="O262" s="3">
        <f>SUM(O$186:O194)</f>
        <v>1238512690687.0361</v>
      </c>
      <c r="P262" s="3">
        <f>SUM(P$186:P194)</f>
        <v>1222543292372.7231</v>
      </c>
      <c r="Q262" s="3">
        <f>SUM(Q$186:Q194)</f>
        <v>1208142644300.376</v>
      </c>
      <c r="R262" s="3">
        <f>SUM(R$186:R194)</f>
        <v>1199582192698.0764</v>
      </c>
      <c r="S262" s="3">
        <f>SUM(S$186:S194)</f>
        <v>1194416026516.4739</v>
      </c>
      <c r="V262">
        <v>2038</v>
      </c>
      <c r="W262" s="1">
        <v>54384136947485.031</v>
      </c>
      <c r="X262" s="1">
        <v>68032727787376.289</v>
      </c>
      <c r="Y262" s="1">
        <v>103448083203658.22</v>
      </c>
    </row>
    <row r="263" spans="4:25" x14ac:dyDescent="0.25">
      <c r="D263">
        <v>2039</v>
      </c>
      <c r="E263" s="3">
        <f>SUM(E$186:E195)</f>
        <v>1109195520007.1875</v>
      </c>
      <c r="F263" s="3">
        <f>SUM(F$186:F195)</f>
        <v>1090727060395.4321</v>
      </c>
      <c r="G263" s="3">
        <f>SUM(G$186:G195)</f>
        <v>1073693501851.9486</v>
      </c>
      <c r="H263" s="3">
        <f>SUM(H$186:H195)</f>
        <v>1058258566747.231</v>
      </c>
      <c r="I263" s="3">
        <f>SUM(I$186:I195)</f>
        <v>1046578830848.869</v>
      </c>
      <c r="J263" s="3">
        <f>SUM(J$186:J195)</f>
        <v>1281050577884.0361</v>
      </c>
      <c r="K263" s="3">
        <f>SUM(K$186:K195)</f>
        <v>1250537535160.498</v>
      </c>
      <c r="L263" s="3">
        <f>SUM(L$186:L195)</f>
        <v>1223918849224.8779</v>
      </c>
      <c r="M263" s="3">
        <f>SUM(M$186:M195)</f>
        <v>1206905128562.2993</v>
      </c>
      <c r="N263" s="3">
        <f>SUM(N$186:N195)</f>
        <v>1195548734841.2148</v>
      </c>
      <c r="O263" s="3">
        <f>SUM(O$186:O195)</f>
        <v>1410446024148.8608</v>
      </c>
      <c r="P263" s="3">
        <f>SUM(P$186:P195)</f>
        <v>1385999444335.5806</v>
      </c>
      <c r="Q263" s="3">
        <f>SUM(Q$186:Q195)</f>
        <v>1364657852417.8408</v>
      </c>
      <c r="R263" s="3">
        <f>SUM(R$186:R195)</f>
        <v>1353613701190.9199</v>
      </c>
      <c r="S263" s="3">
        <f>SUM(S$186:S195)</f>
        <v>1347457638713.9316</v>
      </c>
      <c r="V263">
        <v>2039</v>
      </c>
      <c r="W263" s="1">
        <v>62387271988383.344</v>
      </c>
      <c r="X263" s="1">
        <v>78703256330690.281</v>
      </c>
      <c r="Y263" s="1">
        <v>119896726085893.5</v>
      </c>
    </row>
    <row r="264" spans="4:25" x14ac:dyDescent="0.25">
      <c r="D264">
        <v>2040</v>
      </c>
      <c r="E264" s="3">
        <f>SUM(E$186:E196)</f>
        <v>1256481509119.4709</v>
      </c>
      <c r="F264" s="3">
        <f>SUM(F$186:F196)</f>
        <v>1229499099212.3584</v>
      </c>
      <c r="G264" s="3">
        <f>SUM(G$186:G196)</f>
        <v>1204752224570.6333</v>
      </c>
      <c r="H264" s="3">
        <f>SUM(H$186:H196)</f>
        <v>1183341101385.9329</v>
      </c>
      <c r="I264" s="3">
        <f>SUM(I$186:I196)</f>
        <v>1168655753120.9529</v>
      </c>
      <c r="J264" s="3">
        <f>SUM(J$186:J196)</f>
        <v>1452789054186.2249</v>
      </c>
      <c r="K264" s="3">
        <f>SUM(K$186:K196)</f>
        <v>1408576958236.3364</v>
      </c>
      <c r="L264" s="3">
        <f>SUM(L$186:L196)</f>
        <v>1370996442543.2131</v>
      </c>
      <c r="M264" s="3">
        <f>SUM(M$186:M196)</f>
        <v>1349417192408.0217</v>
      </c>
      <c r="N264" s="3">
        <f>SUM(N$186:N196)</f>
        <v>1335836830359.2361</v>
      </c>
      <c r="O264" s="3">
        <f>SUM(O$186:O196)</f>
        <v>1588638448695.5168</v>
      </c>
      <c r="P264" s="3">
        <f>SUM(P$186:P196)</f>
        <v>1553689821041.2117</v>
      </c>
      <c r="Q264" s="3">
        <f>SUM(Q$186:Q196)</f>
        <v>1523510336820.7463</v>
      </c>
      <c r="R264" s="3">
        <f>SUM(R$186:R196)</f>
        <v>1509431801153.5317</v>
      </c>
      <c r="S264" s="3">
        <f>SUM(S$186:S196)</f>
        <v>1502287914420.6628</v>
      </c>
      <c r="V264">
        <v>2040</v>
      </c>
      <c r="W264" s="1">
        <v>70757858221101.75</v>
      </c>
      <c r="X264" s="1">
        <v>89914780609739.219</v>
      </c>
      <c r="Y264" s="1">
        <v>137337136500648.78</v>
      </c>
    </row>
    <row r="265" spans="4:25" x14ac:dyDescent="0.25">
      <c r="D265">
        <v>2041</v>
      </c>
      <c r="E265" s="3">
        <f>SUM(E$186:E197)</f>
        <v>1410623034790.4229</v>
      </c>
      <c r="F265" s="3">
        <f>SUM(F$186:F197)</f>
        <v>1372894182003.77</v>
      </c>
      <c r="G265" s="3">
        <f>SUM(G$186:G197)</f>
        <v>1338412186105.1431</v>
      </c>
      <c r="H265" s="3">
        <f>SUM(H$186:H197)</f>
        <v>1309831819339.6677</v>
      </c>
      <c r="I265" s="3">
        <f>SUM(I$186:I197)</f>
        <v>1292106063980.4778</v>
      </c>
      <c r="J265" s="3">
        <f>SUM(J$186:J197)</f>
        <v>1633059803238.3757</v>
      </c>
      <c r="K265" s="3">
        <f>SUM(K$186:K197)</f>
        <v>1572062113015.614</v>
      </c>
      <c r="L265" s="3">
        <f>SUM(L$186:L197)</f>
        <v>1520688696168.8289</v>
      </c>
      <c r="M265" s="3">
        <f>SUM(M$186:M197)</f>
        <v>1493928912808.2476</v>
      </c>
      <c r="N265" s="3">
        <f>SUM(N$186:N197)</f>
        <v>1478125980986.1748</v>
      </c>
      <c r="O265" s="3">
        <f>SUM(O$186:O197)</f>
        <v>1770929644021.7485</v>
      </c>
      <c r="P265" s="3">
        <f>SUM(P$186:P197)</f>
        <v>1724170962810.7925</v>
      </c>
      <c r="Q265" s="3">
        <f>SUM(Q$186:Q197)</f>
        <v>1683988422361.7012</v>
      </c>
      <c r="R265" s="3">
        <f>SUM(R$186:R197)</f>
        <v>1666589670545.1252</v>
      </c>
      <c r="S265" s="3">
        <f>SUM(S$186:S197)</f>
        <v>1658460001803.4175</v>
      </c>
      <c r="V265">
        <v>2041</v>
      </c>
      <c r="W265" s="1">
        <v>79537282943867.469</v>
      </c>
      <c r="X265" s="1">
        <v>101876260341991.63</v>
      </c>
      <c r="Y265" s="1">
        <v>155366508264333.59</v>
      </c>
    </row>
    <row r="266" spans="4:25" x14ac:dyDescent="0.25">
      <c r="D266">
        <v>2042</v>
      </c>
      <c r="E266" s="3">
        <f>SUM(E$186:E198)</f>
        <v>1571160822361.1274</v>
      </c>
      <c r="F266" s="3">
        <f>SUM(F$186:F198)</f>
        <v>1520383540492.2896</v>
      </c>
      <c r="G266" s="3">
        <f>SUM(G$186:G198)</f>
        <v>1474204439908.6343</v>
      </c>
      <c r="H266" s="3">
        <f>SUM(H$186:H198)</f>
        <v>1437450800871.2546</v>
      </c>
      <c r="I266" s="3">
        <f>SUM(I$186:I198)</f>
        <v>1416677837348.3022</v>
      </c>
      <c r="J266" s="3">
        <f>SUM(J$186:J198)</f>
        <v>1819682682379.3042</v>
      </c>
      <c r="K266" s="3">
        <f>SUM(K$186:K198)</f>
        <v>1739478113531.1685</v>
      </c>
      <c r="L266" s="3">
        <f>SUM(L$186:L198)</f>
        <v>1672241497447.731</v>
      </c>
      <c r="M266" s="3">
        <f>SUM(M$186:M198)</f>
        <v>1639801188325.6348</v>
      </c>
      <c r="N266" s="3">
        <f>SUM(N$186:N198)</f>
        <v>1621777104556.3462</v>
      </c>
      <c r="O266" s="3">
        <f>SUM(O$186:O198)</f>
        <v>1957111942601.1101</v>
      </c>
      <c r="P266" s="3">
        <f>SUM(P$186:P198)</f>
        <v>1897275166245.7773</v>
      </c>
      <c r="Q266" s="3">
        <f>SUM(Q$186:Q198)</f>
        <v>1846093878612.1638</v>
      </c>
      <c r="R266" s="3">
        <f>SUM(R$186:R198)</f>
        <v>1824918640082.2092</v>
      </c>
      <c r="S266" s="3">
        <f>SUM(S$186:S198)</f>
        <v>1815803594313.824</v>
      </c>
      <c r="V266">
        <v>2042</v>
      </c>
      <c r="W266" s="1">
        <v>88698411433979.063</v>
      </c>
      <c r="X266" s="1">
        <v>114435147289382.13</v>
      </c>
      <c r="Y266" s="1">
        <v>173977749251330.5</v>
      </c>
    </row>
    <row r="267" spans="4:25" x14ac:dyDescent="0.25">
      <c r="D267">
        <v>2043</v>
      </c>
      <c r="E267" s="3">
        <f>SUM(E$186:E199)</f>
        <v>1737974712096.321</v>
      </c>
      <c r="F267" s="3">
        <f>SUM(F$186:F199)</f>
        <v>1671957349270.8398</v>
      </c>
      <c r="G267" s="3">
        <f>SUM(G$186:G199)</f>
        <v>1611875597403.5249</v>
      </c>
      <c r="H267" s="3">
        <f>SUM(H$186:H199)</f>
        <v>1565984664221.5808</v>
      </c>
      <c r="I267" s="3">
        <f>SUM(I$186:I199)</f>
        <v>1542147627474.9043</v>
      </c>
      <c r="J267" s="3">
        <f>SUM(J$186:J199)</f>
        <v>2012011548002.0803</v>
      </c>
      <c r="K267" s="3">
        <f>SUM(K$186:K199)</f>
        <v>1910589678714.4182</v>
      </c>
      <c r="L267" s="3">
        <f>SUM(L$186:L199)</f>
        <v>1825422573980.0432</v>
      </c>
      <c r="M267" s="3">
        <f>SUM(M$186:M199)</f>
        <v>1786734078260.5854</v>
      </c>
      <c r="N267" s="3">
        <f>SUM(N$186:N199)</f>
        <v>1766490486685.5381</v>
      </c>
      <c r="O267" s="3">
        <f>SUM(O$186:O199)</f>
        <v>2146969998095.3105</v>
      </c>
      <c r="P267" s="3">
        <f>SUM(P$186:P199)</f>
        <v>2072897043450.0217</v>
      </c>
      <c r="Q267" s="3">
        <f>SUM(Q$186:Q199)</f>
        <v>2009714730749.4453</v>
      </c>
      <c r="R267" s="3">
        <f>SUM(R$186:R199)</f>
        <v>1984255225311.9502</v>
      </c>
      <c r="S267" s="3">
        <f>SUM(S$186:S199)</f>
        <v>1974110668754.6086</v>
      </c>
      <c r="V267">
        <v>2043</v>
      </c>
      <c r="W267" s="1">
        <v>98232356215730.188</v>
      </c>
      <c r="X267" s="1">
        <v>127567435249122.06</v>
      </c>
      <c r="Y267" s="1">
        <v>193167993566058.41</v>
      </c>
    </row>
    <row r="268" spans="4:25" x14ac:dyDescent="0.25">
      <c r="D268">
        <v>2044</v>
      </c>
      <c r="E268" s="3">
        <f>SUM(E$186:E200)</f>
        <v>1910885540138.9041</v>
      </c>
      <c r="F268" s="3">
        <f>SUM(F$186:F200)</f>
        <v>1827493905571.7478</v>
      </c>
      <c r="G268" s="3">
        <f>SUM(G$186:G200)</f>
        <v>1751259262908.9915</v>
      </c>
      <c r="H268" s="3">
        <f>SUM(H$186:H200)</f>
        <v>1694995449332.6008</v>
      </c>
      <c r="I268" s="3">
        <f>SUM(I$186:I200)</f>
        <v>1668060863944.8984</v>
      </c>
      <c r="J268" s="3">
        <f>SUM(J$186:J200)</f>
        <v>2209530278066.5464</v>
      </c>
      <c r="K268" s="3">
        <f>SUM(K$186:K200)</f>
        <v>2085197417057.5261</v>
      </c>
      <c r="L268" s="3">
        <f>SUM(L$186:L200)</f>
        <v>1979670444254.0459</v>
      </c>
      <c r="M268" s="3">
        <f>SUM(M$186:M200)</f>
        <v>1934283432126.3767</v>
      </c>
      <c r="N268" s="3">
        <f>SUM(N$186:N200)</f>
        <v>1911793777194.4839</v>
      </c>
      <c r="O268" s="3">
        <f>SUM(O$186:O200)</f>
        <v>2340019934037.7603</v>
      </c>
      <c r="P268" s="3">
        <f>SUM(P$186:P200)</f>
        <v>2250694598544.9907</v>
      </c>
      <c r="Q268" s="3">
        <f>SUM(Q$186:Q200)</f>
        <v>2174557025286.5498</v>
      </c>
      <c r="R268" s="3">
        <f>SUM(R$186:R200)</f>
        <v>2144108750641.6001</v>
      </c>
      <c r="S268" s="3">
        <f>SUM(S$186:S200)</f>
        <v>2132898950772.4766</v>
      </c>
      <c r="V268">
        <v>2044</v>
      </c>
      <c r="W268" s="1">
        <v>108118548533879.63</v>
      </c>
      <c r="X268" s="1">
        <v>141259970276229.44</v>
      </c>
      <c r="Y268" s="1">
        <v>212917177288758.25</v>
      </c>
    </row>
    <row r="269" spans="4:25" x14ac:dyDescent="0.25">
      <c r="D269">
        <v>2045</v>
      </c>
      <c r="E269" s="3">
        <f>SUM(E$186:E201)</f>
        <v>2088925578436.1001</v>
      </c>
      <c r="F269" s="3">
        <f>SUM(F$186:F201)</f>
        <v>1985969148043.6702</v>
      </c>
      <c r="G269" s="3">
        <f>SUM(G$186:G201)</f>
        <v>1891427969283.7268</v>
      </c>
      <c r="H269" s="3">
        <f>SUM(H$186:H201)</f>
        <v>1823164792533.5959</v>
      </c>
      <c r="I269" s="3">
        <f>SUM(I$186:I201)</f>
        <v>1792876546062.3069</v>
      </c>
      <c r="J269" s="3">
        <f>SUM(J$186:J201)</f>
        <v>2411399163308.9883</v>
      </c>
      <c r="K269" s="3">
        <f>SUM(K$186:K201)</f>
        <v>2262497714345.9478</v>
      </c>
      <c r="L269" s="3">
        <f>SUM(L$186:L201)</f>
        <v>2134241304882.1545</v>
      </c>
      <c r="M269" s="3">
        <f>SUM(M$186:M201)</f>
        <v>2081156469411.5957</v>
      </c>
      <c r="N269" s="3">
        <f>SUM(N$186:N201)</f>
        <v>2056147242136.7153</v>
      </c>
      <c r="O269" s="3">
        <f>SUM(O$186:O201)</f>
        <v>2535883217062.439</v>
      </c>
      <c r="P269" s="3">
        <f>SUM(P$186:P201)</f>
        <v>2430183523686.0151</v>
      </c>
      <c r="Q269" s="3">
        <f>SUM(Q$186:Q201)</f>
        <v>2340108332255.7231</v>
      </c>
      <c r="R269" s="3">
        <f>SUM(R$186:R201)</f>
        <v>2303391335992.5386</v>
      </c>
      <c r="S269" s="3">
        <f>SUM(S$186:S201)</f>
        <v>2290882069452.7754</v>
      </c>
      <c r="V269">
        <v>2045</v>
      </c>
      <c r="W269" s="1">
        <v>118302881484065.38</v>
      </c>
      <c r="X269" s="1">
        <v>155516997478680.88</v>
      </c>
      <c r="Y269" s="1">
        <v>233247207056214.22</v>
      </c>
    </row>
    <row r="270" spans="4:25" x14ac:dyDescent="0.25">
      <c r="D270">
        <v>2046</v>
      </c>
      <c r="E270" s="3">
        <f>SUM(E$186:E202)</f>
        <v>2270278997217.2485</v>
      </c>
      <c r="F270" s="3">
        <f>SUM(F$186:F202)</f>
        <v>2145906858302.3225</v>
      </c>
      <c r="G270" s="3">
        <f>SUM(G$186:G202)</f>
        <v>2031427246055.6279</v>
      </c>
      <c r="H270" s="3">
        <f>SUM(H$186:H202)</f>
        <v>1950397292310.6294</v>
      </c>
      <c r="I270" s="3">
        <f>SUM(I$186:I202)</f>
        <v>1916734866304.4497</v>
      </c>
      <c r="J270" s="3">
        <f>SUM(J$186:J202)</f>
        <v>2617304333656.2002</v>
      </c>
      <c r="K270" s="3">
        <f>SUM(K$186:K202)</f>
        <v>2442551355169.9756</v>
      </c>
      <c r="L270" s="3">
        <f>SUM(L$186:L202)</f>
        <v>2290205138597.0029</v>
      </c>
      <c r="M270" s="3">
        <f>SUM(M$186:M202)</f>
        <v>2227750618766.8545</v>
      </c>
      <c r="N270" s="3">
        <f>SUM(N$186:N202)</f>
        <v>2200202007906.5513</v>
      </c>
      <c r="O270" s="3">
        <f>SUM(O$186:O202)</f>
        <v>2734288938545.3242</v>
      </c>
      <c r="P270" s="3">
        <f>SUM(P$186:P202)</f>
        <v>2611323259411.8506</v>
      </c>
      <c r="Q270" s="3">
        <f>SUM(Q$186:Q202)</f>
        <v>2506448628896.8491</v>
      </c>
      <c r="R270" s="3">
        <f>SUM(R$186:R202)</f>
        <v>2462289236239.4595</v>
      </c>
      <c r="S270" s="3">
        <f>SUM(S$186:S202)</f>
        <v>2448448377999.98</v>
      </c>
      <c r="V270">
        <v>2046</v>
      </c>
      <c r="W270" s="1">
        <v>128695356757988</v>
      </c>
      <c r="X270" s="1">
        <v>170396187664038.59</v>
      </c>
      <c r="Y270" s="1">
        <v>254194416426975.22</v>
      </c>
    </row>
    <row r="271" spans="4:25" x14ac:dyDescent="0.25">
      <c r="D271">
        <v>2047</v>
      </c>
      <c r="E271" s="3">
        <f>SUM(E$186:E203)</f>
        <v>2453780214527.1499</v>
      </c>
      <c r="F271" s="3">
        <f>SUM(F$186:F203)</f>
        <v>2306063888062.5894</v>
      </c>
      <c r="G271" s="3">
        <f>SUM(G$186:G203)</f>
        <v>2170832236781.229</v>
      </c>
      <c r="H271" s="3">
        <f>SUM(H$186:H203)</f>
        <v>2076477863210.8467</v>
      </c>
      <c r="I271" s="3">
        <f>SUM(I$186:I203)</f>
        <v>2039386432206.0723</v>
      </c>
      <c r="J271" s="3">
        <f>SUM(J$186:J203)</f>
        <v>2826359658607.2441</v>
      </c>
      <c r="K271" s="3">
        <f>SUM(K$186:K203)</f>
        <v>2624729555866.2256</v>
      </c>
      <c r="L271" s="3">
        <f>SUM(L$186:L203)</f>
        <v>2447244048512.749</v>
      </c>
      <c r="M271" s="3">
        <f>SUM(M$186:M203)</f>
        <v>2373839201245.1997</v>
      </c>
      <c r="N271" s="3">
        <f>SUM(N$186:N203)</f>
        <v>2343714061674.4219</v>
      </c>
      <c r="O271" s="3">
        <f>SUM(O$186:O203)</f>
        <v>2935246658320.7349</v>
      </c>
      <c r="P271" s="3">
        <f>SUM(P$186:P203)</f>
        <v>2794304338728.3818</v>
      </c>
      <c r="Q271" s="3">
        <f>SUM(Q$186:Q203)</f>
        <v>2673531566044.6821</v>
      </c>
      <c r="R271" s="3">
        <f>SUM(R$186:R203)</f>
        <v>2620792970332.502</v>
      </c>
      <c r="S271" s="3">
        <f>SUM(S$186:S203)</f>
        <v>2605585903627.8325</v>
      </c>
      <c r="V271">
        <v>2047</v>
      </c>
      <c r="W271" s="1">
        <v>139217306029919.38</v>
      </c>
      <c r="X271" s="1">
        <v>185814004810345.19</v>
      </c>
      <c r="Y271" s="1">
        <v>275763235081095.16</v>
      </c>
    </row>
    <row r="272" spans="4:25" x14ac:dyDescent="0.25">
      <c r="D272">
        <v>2048</v>
      </c>
      <c r="E272" s="3">
        <f>SUM(E$186:E204)</f>
        <v>2641668236561.0171</v>
      </c>
      <c r="F272" s="3">
        <f>SUM(F$186:F204)</f>
        <v>2467577423969.2866</v>
      </c>
      <c r="G272" s="3">
        <f>SUM(G$186:G204)</f>
        <v>2310355012457.4795</v>
      </c>
      <c r="H272" s="3">
        <f>SUM(H$186:H204)</f>
        <v>2201977663437.8613</v>
      </c>
      <c r="I272" s="3">
        <f>SUM(I$186:I204)</f>
        <v>2161366484753.1008</v>
      </c>
      <c r="J272" s="3">
        <f>SUM(J$186:J204)</f>
        <v>3038090146364.3696</v>
      </c>
      <c r="K272" s="3">
        <f>SUM(K$186:K204)</f>
        <v>2808720687861.5791</v>
      </c>
      <c r="L272" s="3">
        <f>SUM(L$186:L204)</f>
        <v>2605037471978.3291</v>
      </c>
      <c r="M272" s="3">
        <f>SUM(M$186:M204)</f>
        <v>2519370446883.2388</v>
      </c>
      <c r="N272" s="3">
        <f>SUM(N$186:N204)</f>
        <v>2486593359200.7568</v>
      </c>
      <c r="O272" s="3">
        <f>SUM(O$186:O204)</f>
        <v>3138659541195.9248</v>
      </c>
      <c r="P272" s="3">
        <f>SUM(P$186:P204)</f>
        <v>2979066595894.8296</v>
      </c>
      <c r="Q272" s="3">
        <f>SUM(Q$186:Q204)</f>
        <v>2841293098501.4819</v>
      </c>
      <c r="R272" s="3">
        <f>SUM(R$186:R204)</f>
        <v>2778859654361.6675</v>
      </c>
      <c r="S272" s="3">
        <f>SUM(S$186:S204)</f>
        <v>2762255572606.7739</v>
      </c>
      <c r="V272">
        <v>2048</v>
      </c>
      <c r="W272" s="1">
        <v>150009419647606.88</v>
      </c>
      <c r="X272" s="1">
        <v>201727120800359.47</v>
      </c>
      <c r="Y272" s="1">
        <v>297927411755405.13</v>
      </c>
    </row>
    <row r="273" spans="4:25" x14ac:dyDescent="0.25">
      <c r="D273">
        <v>2049</v>
      </c>
      <c r="E273" s="3">
        <f>SUM(E$186:E205)</f>
        <v>2833161207581.5225</v>
      </c>
      <c r="F273" s="3">
        <f>SUM(F$186:F205)</f>
        <v>2630582201396.981</v>
      </c>
      <c r="G273" s="3">
        <f>SUM(G$186:G205)</f>
        <v>2450005252284.7119</v>
      </c>
      <c r="H273" s="3">
        <f>SUM(H$186:H205)</f>
        <v>2326116562729.2358</v>
      </c>
      <c r="I273" s="3">
        <f>SUM(I$186:I205)</f>
        <v>2281812270676.0508</v>
      </c>
      <c r="J273" s="3">
        <f>SUM(J$186:J205)</f>
        <v>3251762174931.624</v>
      </c>
      <c r="K273" s="3">
        <f>SUM(K$186:K205)</f>
        <v>2993903492819.8906</v>
      </c>
      <c r="L273" s="3">
        <f>SUM(L$186:L205)</f>
        <v>2763118222190.1934</v>
      </c>
      <c r="M273" s="3">
        <f>SUM(M$186:M205)</f>
        <v>2663644309592.5835</v>
      </c>
      <c r="N273" s="3">
        <f>SUM(N$186:N205)</f>
        <v>2628113199627.7222</v>
      </c>
      <c r="O273" s="3">
        <f>SUM(O$186:O205)</f>
        <v>3343902024646.0059</v>
      </c>
      <c r="P273" s="3">
        <f>SUM(P$186:P205)</f>
        <v>3165021010388.2432</v>
      </c>
      <c r="Q273" s="3">
        <f>SUM(Q$186:Q205)</f>
        <v>3009239496630.8354</v>
      </c>
      <c r="R273" s="3">
        <f>SUM(R$186:R205)</f>
        <v>2935862381536.4478</v>
      </c>
      <c r="S273" s="3">
        <f>SUM(S$186:S205)</f>
        <v>2917707234423.208</v>
      </c>
      <c r="V273">
        <v>2049</v>
      </c>
      <c r="W273" s="1">
        <v>161043492061167.88</v>
      </c>
      <c r="X273" s="1">
        <v>218145501754836.34</v>
      </c>
      <c r="Y273" s="1">
        <v>320668946482525.19</v>
      </c>
    </row>
    <row r="274" spans="4:25" x14ac:dyDescent="0.25">
      <c r="D274">
        <v>2050</v>
      </c>
      <c r="E274" s="3">
        <f>SUM(E$186:E206)</f>
        <v>3027467344422.0029</v>
      </c>
      <c r="F274" s="3">
        <f>SUM(F$186:F206)</f>
        <v>2795213789943.6182</v>
      </c>
      <c r="G274" s="3">
        <f>SUM(G$186:G206)</f>
        <v>2589192367762.1582</v>
      </c>
      <c r="H274" s="3">
        <f>SUM(H$186:H206)</f>
        <v>2448375843239.1948</v>
      </c>
      <c r="I274" s="3">
        <f>SUM(I$186:I206)</f>
        <v>2400212092028.4976</v>
      </c>
      <c r="J274" s="3">
        <f>SUM(J$186:J206)</f>
        <v>3465485827381.6709</v>
      </c>
      <c r="K274" s="3">
        <f>SUM(K$186:K206)</f>
        <v>3178675152009.127</v>
      </c>
      <c r="L274" s="3">
        <f>SUM(L$186:L206)</f>
        <v>2920247146791.7471</v>
      </c>
      <c r="M274" s="3">
        <f>SUM(M$186:M206)</f>
        <v>2805747803774.3789</v>
      </c>
      <c r="N274" s="3">
        <f>SUM(N$186:N206)</f>
        <v>2767382012692.5</v>
      </c>
      <c r="O274" s="3">
        <f>SUM(O$186:O206)</f>
        <v>3550857346629.3926</v>
      </c>
      <c r="P274" s="3">
        <f>SUM(P$186:P206)</f>
        <v>3352015387529.1191</v>
      </c>
      <c r="Q274" s="3">
        <f>SUM(Q$186:Q206)</f>
        <v>3177217586950.1616</v>
      </c>
      <c r="R274" s="3">
        <f>SUM(R$186:R206)</f>
        <v>3091633847365.0752</v>
      </c>
      <c r="S274" s="3">
        <f>SUM(S$186:S206)</f>
        <v>3071620991322.6069</v>
      </c>
      <c r="V274">
        <v>2050</v>
      </c>
      <c r="W274" s="1">
        <v>172277732725538.88</v>
      </c>
      <c r="X274" s="1">
        <v>234867272468321</v>
      </c>
      <c r="Y274" s="1">
        <v>344011475982423.94</v>
      </c>
    </row>
    <row r="277" spans="4:25" x14ac:dyDescent="0.25">
      <c r="D277" t="s">
        <v>57</v>
      </c>
    </row>
    <row r="278" spans="4:25" x14ac:dyDescent="0.25">
      <c r="D278">
        <v>2020</v>
      </c>
      <c r="E278">
        <f>SUM(E$210:E210)</f>
        <v>19915631290.685738</v>
      </c>
      <c r="F278">
        <f>SUM(F$210:F210)</f>
        <v>19915631290.685738</v>
      </c>
      <c r="G278">
        <f>SUM(G$210:G210)</f>
        <v>19915631290.685738</v>
      </c>
      <c r="H278">
        <f>SUM(H$210:H210)</f>
        <v>19915631290.685738</v>
      </c>
      <c r="I278">
        <f>SUM(I$210:I210)</f>
        <v>19915631290.685738</v>
      </c>
      <c r="J278">
        <f>SUM(J$210:J210)</f>
        <v>19915631290.685738</v>
      </c>
      <c r="K278">
        <f>SUM(K$210:K210)</f>
        <v>19915631290.685738</v>
      </c>
      <c r="L278">
        <f>SUM(L$210:L210)</f>
        <v>19915631290.685738</v>
      </c>
      <c r="M278">
        <f>SUM(M$210:M210)</f>
        <v>19915631290.685738</v>
      </c>
      <c r="N278">
        <f>SUM(N$210:N210)</f>
        <v>19915631290.685738</v>
      </c>
      <c r="O278">
        <f>SUM(O$210:O210)</f>
        <v>19915631290.685738</v>
      </c>
      <c r="P278">
        <f>SUM(P$210:P210)</f>
        <v>19915631290.685738</v>
      </c>
      <c r="Q278">
        <f>SUM(Q$210:Q210)</f>
        <v>19915631290.685738</v>
      </c>
      <c r="R278">
        <f>SUM(R$210:R210)</f>
        <v>19915631290.685738</v>
      </c>
      <c r="S278">
        <f>SUM(S$210:S210)</f>
        <v>19915631290.685738</v>
      </c>
      <c r="V278">
        <v>2020</v>
      </c>
      <c r="W278">
        <v>1061427955989.6107</v>
      </c>
      <c r="X278">
        <v>1061427955989.6107</v>
      </c>
      <c r="Y278">
        <v>1061427955989.6107</v>
      </c>
    </row>
    <row r="279" spans="4:25" x14ac:dyDescent="0.25">
      <c r="D279">
        <v>2021</v>
      </c>
      <c r="E279">
        <f>SUM(E$210:E211)</f>
        <v>43592714263.277069</v>
      </c>
      <c r="F279">
        <f>SUM(F$210:F211)</f>
        <v>43592714263.277069</v>
      </c>
      <c r="G279">
        <f>SUM(G$210:G211)</f>
        <v>43592714263.277069</v>
      </c>
      <c r="H279">
        <f>SUM(H$210:H211)</f>
        <v>43592714263.277069</v>
      </c>
      <c r="I279">
        <f>SUM(I$210:I211)</f>
        <v>43592714263.277069</v>
      </c>
      <c r="J279">
        <f>SUM(J$210:J211)</f>
        <v>43569614397.643188</v>
      </c>
      <c r="K279">
        <f>SUM(K$210:K211)</f>
        <v>43569614397.643188</v>
      </c>
      <c r="L279">
        <f>SUM(L$210:L211)</f>
        <v>43569614397.643188</v>
      </c>
      <c r="M279">
        <f>SUM(M$210:M211)</f>
        <v>43569614397.643188</v>
      </c>
      <c r="N279">
        <f>SUM(N$210:N211)</f>
        <v>43569614397.643188</v>
      </c>
      <c r="O279">
        <f>SUM(O$210:O211)</f>
        <v>43507333363.496353</v>
      </c>
      <c r="P279">
        <f>SUM(P$210:P211)</f>
        <v>43507333363.496353</v>
      </c>
      <c r="Q279">
        <f>SUM(Q$210:Q211)</f>
        <v>43507333363.496353</v>
      </c>
      <c r="R279">
        <f>SUM(R$210:R211)</f>
        <v>43507333363.496353</v>
      </c>
      <c r="S279">
        <f>SUM(S$210:S211)</f>
        <v>43507333363.496353</v>
      </c>
      <c r="V279">
        <v>2021</v>
      </c>
      <c r="W279">
        <v>2328442811252.1421</v>
      </c>
      <c r="X279">
        <v>2328278111474.0557</v>
      </c>
      <c r="Y279">
        <v>2328277801010.9727</v>
      </c>
    </row>
    <row r="280" spans="4:25" x14ac:dyDescent="0.25">
      <c r="D280">
        <v>2022</v>
      </c>
      <c r="E280">
        <f>SUM(E$210:E212)</f>
        <v>74853098417.281723</v>
      </c>
      <c r="F280">
        <f>SUM(F$210:F212)</f>
        <v>74853098417.281723</v>
      </c>
      <c r="G280">
        <f>SUM(G$210:G212)</f>
        <v>74853098417.281723</v>
      </c>
      <c r="H280">
        <f>SUM(H$210:H212)</f>
        <v>74853098417.281723</v>
      </c>
      <c r="I280">
        <f>SUM(I$210:I212)</f>
        <v>74853098417.281723</v>
      </c>
      <c r="J280">
        <f>SUM(J$210:J212)</f>
        <v>74727078163.865738</v>
      </c>
      <c r="K280">
        <f>SUM(K$210:K212)</f>
        <v>74727078163.865738</v>
      </c>
      <c r="L280">
        <f>SUM(L$210:L212)</f>
        <v>74727078163.865738</v>
      </c>
      <c r="M280">
        <f>SUM(M$210:M212)</f>
        <v>74727078163.865738</v>
      </c>
      <c r="N280">
        <f>SUM(N$210:N212)</f>
        <v>74727078163.865738</v>
      </c>
      <c r="O280">
        <f>SUM(O$210:O212)</f>
        <v>74347788788.933075</v>
      </c>
      <c r="P280">
        <f>SUM(P$210:P212)</f>
        <v>74347788788.933075</v>
      </c>
      <c r="Q280">
        <f>SUM(Q$210:Q212)</f>
        <v>74347788788.933075</v>
      </c>
      <c r="R280">
        <f>SUM(R$210:R212)</f>
        <v>74347788788.933075</v>
      </c>
      <c r="S280">
        <f>SUM(S$210:S212)</f>
        <v>74347788788.933075</v>
      </c>
      <c r="V280">
        <v>2022</v>
      </c>
      <c r="W280">
        <v>4011075431668.1133</v>
      </c>
      <c r="X280">
        <v>4010910731890.0264</v>
      </c>
      <c r="Y280">
        <v>4010910421426.9434</v>
      </c>
    </row>
    <row r="281" spans="4:25" x14ac:dyDescent="0.25">
      <c r="D281">
        <v>2023</v>
      </c>
      <c r="E281">
        <f>SUM(E$210:E213)</f>
        <v>117098576930.58591</v>
      </c>
      <c r="F281">
        <f>SUM(F$210:F213)</f>
        <v>117098576930.58591</v>
      </c>
      <c r="G281">
        <f>SUM(G$210:G213)</f>
        <v>117098576930.58591</v>
      </c>
      <c r="H281">
        <f>SUM(H$210:H213)</f>
        <v>117098576930.58591</v>
      </c>
      <c r="I281">
        <f>SUM(I$210:I213)</f>
        <v>117098576930.58591</v>
      </c>
      <c r="J281">
        <f>SUM(J$210:J213)</f>
        <v>116683242327.44905</v>
      </c>
      <c r="K281">
        <f>SUM(K$210:K213)</f>
        <v>116683242327.44905</v>
      </c>
      <c r="L281">
        <f>SUM(L$210:L213)</f>
        <v>116683242327.44905</v>
      </c>
      <c r="M281">
        <f>SUM(M$210:M213)</f>
        <v>116683242327.44905</v>
      </c>
      <c r="N281">
        <f>SUM(N$210:N213)</f>
        <v>116683242327.44905</v>
      </c>
      <c r="O281">
        <f>SUM(O$210:O213)</f>
        <v>115426857398.96762</v>
      </c>
      <c r="P281">
        <f>SUM(P$210:P213)</f>
        <v>115426857398.96762</v>
      </c>
      <c r="Q281">
        <f>SUM(Q$210:Q213)</f>
        <v>115426857398.96762</v>
      </c>
      <c r="R281">
        <f>SUM(R$210:R213)</f>
        <v>115426857398.96762</v>
      </c>
      <c r="S281">
        <f>SUM(S$210:S213)</f>
        <v>115426857398.96762</v>
      </c>
      <c r="V281">
        <v>2023</v>
      </c>
      <c r="W281">
        <v>6303797669624.459</v>
      </c>
      <c r="X281">
        <v>6303632969846.3691</v>
      </c>
      <c r="Y281">
        <v>6303632659383.2871</v>
      </c>
    </row>
    <row r="282" spans="4:25" x14ac:dyDescent="0.25">
      <c r="D282">
        <v>2024</v>
      </c>
      <c r="E282">
        <f>SUM(E$210:E214)</f>
        <v>161900442805.064</v>
      </c>
      <c r="F282">
        <f>SUM(F$210:F214)</f>
        <v>161900442805.064</v>
      </c>
      <c r="G282">
        <f>SUM(G$210:G214)</f>
        <v>161900442805.064</v>
      </c>
      <c r="H282">
        <f>SUM(H$210:H214)</f>
        <v>161900442805.064</v>
      </c>
      <c r="I282">
        <f>SUM(I$210:I214)</f>
        <v>161900442805.064</v>
      </c>
      <c r="J282">
        <f>SUM(J$210:J214)</f>
        <v>162137213727.55472</v>
      </c>
      <c r="K282">
        <f>SUM(K$210:K214)</f>
        <v>162137213727.55472</v>
      </c>
      <c r="L282">
        <f>SUM(L$210:L214)</f>
        <v>162137213727.55472</v>
      </c>
      <c r="M282">
        <f>SUM(M$210:M214)</f>
        <v>162137213727.55472</v>
      </c>
      <c r="N282">
        <f>SUM(N$210:N214)</f>
        <v>162137213727.55472</v>
      </c>
      <c r="O282">
        <f>SUM(O$210:O214)</f>
        <v>172271723974.79962</v>
      </c>
      <c r="P282">
        <f>SUM(P$210:P214)</f>
        <v>172271723974.79962</v>
      </c>
      <c r="Q282">
        <f>SUM(Q$210:Q214)</f>
        <v>172271723974.79962</v>
      </c>
      <c r="R282">
        <f>SUM(R$210:R214)</f>
        <v>172271723974.79962</v>
      </c>
      <c r="S282">
        <f>SUM(S$210:S214)</f>
        <v>172271723974.79962</v>
      </c>
      <c r="V282">
        <v>2024</v>
      </c>
      <c r="W282">
        <v>8734629058946.2266</v>
      </c>
      <c r="X282">
        <v>8786462272910.1729</v>
      </c>
      <c r="Y282">
        <v>9574857481868.5566</v>
      </c>
    </row>
    <row r="283" spans="4:25" x14ac:dyDescent="0.25">
      <c r="D283">
        <v>2025</v>
      </c>
      <c r="E283">
        <f>SUM(E$210:E215)</f>
        <v>209408803506.59256</v>
      </c>
      <c r="F283">
        <f>SUM(F$210:F215)</f>
        <v>209408803506.59256</v>
      </c>
      <c r="G283">
        <f>SUM(G$210:G215)</f>
        <v>209408803506.59256</v>
      </c>
      <c r="H283">
        <f>SUM(H$210:H215)</f>
        <v>209408803506.59256</v>
      </c>
      <c r="I283">
        <f>SUM(I$210:I215)</f>
        <v>209408803506.59256</v>
      </c>
      <c r="J283">
        <f>SUM(J$210:J215)</f>
        <v>211056316341.63223</v>
      </c>
      <c r="K283">
        <f>SUM(K$210:K215)</f>
        <v>211056316341.63223</v>
      </c>
      <c r="L283">
        <f>SUM(L$210:L215)</f>
        <v>211056316341.63223</v>
      </c>
      <c r="M283">
        <f>SUM(M$210:M215)</f>
        <v>211056316341.63223</v>
      </c>
      <c r="N283">
        <f>SUM(N$210:N215)</f>
        <v>211056316341.63223</v>
      </c>
      <c r="O283">
        <f>SUM(O$210:O215)</f>
        <v>239671132904.70404</v>
      </c>
      <c r="P283">
        <f>SUM(P$210:P215)</f>
        <v>239671132904.70404</v>
      </c>
      <c r="Q283">
        <f>SUM(Q$210:Q215)</f>
        <v>239671132904.70404</v>
      </c>
      <c r="R283">
        <f>SUM(R$210:R215)</f>
        <v>239671132904.70404</v>
      </c>
      <c r="S283">
        <f>SUM(S$210:S215)</f>
        <v>239671132904.70404</v>
      </c>
      <c r="V283">
        <v>2025</v>
      </c>
      <c r="W283">
        <v>2578382488892.7344</v>
      </c>
      <c r="X283">
        <v>2673883477599.6182</v>
      </c>
      <c r="Y283">
        <v>3944552145285.2031</v>
      </c>
    </row>
    <row r="284" spans="4:25" x14ac:dyDescent="0.25">
      <c r="D284">
        <v>2026</v>
      </c>
      <c r="E284">
        <f>SUM(E$210:E216)</f>
        <v>262890550545.48471</v>
      </c>
      <c r="F284">
        <f>SUM(F$210:F216)</f>
        <v>262890550545.48471</v>
      </c>
      <c r="G284">
        <f>SUM(G$210:G216)</f>
        <v>262890550545.48471</v>
      </c>
      <c r="H284">
        <f>SUM(H$210:H216)</f>
        <v>262890550545.48471</v>
      </c>
      <c r="I284">
        <f>SUM(I$210:I216)</f>
        <v>262890550545.48471</v>
      </c>
      <c r="J284">
        <f>SUM(J$210:J216)</f>
        <v>267477288234.03928</v>
      </c>
      <c r="K284">
        <f>SUM(K$210:K216)</f>
        <v>267477288234.03928</v>
      </c>
      <c r="L284">
        <f>SUM(L$210:L216)</f>
        <v>267477288234.03928</v>
      </c>
      <c r="M284">
        <f>SUM(M$210:M216)</f>
        <v>267477288234.03928</v>
      </c>
      <c r="N284">
        <f>SUM(N$210:N216)</f>
        <v>267477288234.03928</v>
      </c>
      <c r="O284">
        <f>SUM(O$210:O216)</f>
        <v>316836101056.91199</v>
      </c>
      <c r="P284">
        <f>SUM(P$210:P216)</f>
        <v>316836101056.91199</v>
      </c>
      <c r="Q284">
        <f>SUM(Q$210:Q216)</f>
        <v>316836101056.91199</v>
      </c>
      <c r="R284">
        <f>SUM(R$210:R216)</f>
        <v>316836101056.91199</v>
      </c>
      <c r="S284">
        <f>SUM(S$210:S216)</f>
        <v>316836101056.91199</v>
      </c>
      <c r="V284">
        <v>2026</v>
      </c>
      <c r="W284">
        <v>5496582627917.5859</v>
      </c>
      <c r="X284">
        <v>5783932797327.9736</v>
      </c>
      <c r="Y284">
        <v>8582725266253.8574</v>
      </c>
    </row>
    <row r="285" spans="4:25" x14ac:dyDescent="0.25">
      <c r="D285">
        <v>2027</v>
      </c>
      <c r="E285">
        <f>SUM(E$210:E217)</f>
        <v>322501336253.89624</v>
      </c>
      <c r="F285">
        <f>SUM(F$210:F217)</f>
        <v>322501336253.89624</v>
      </c>
      <c r="G285">
        <f>SUM(G$210:G217)</f>
        <v>322501336253.89624</v>
      </c>
      <c r="H285">
        <f>SUM(H$210:H217)</f>
        <v>322501336253.89624</v>
      </c>
      <c r="I285">
        <f>SUM(I$210:I217)</f>
        <v>322501336253.89624</v>
      </c>
      <c r="J285">
        <f>SUM(J$210:J217)</f>
        <v>331672804884.48248</v>
      </c>
      <c r="K285">
        <f>SUM(K$210:K217)</f>
        <v>331672804884.48248</v>
      </c>
      <c r="L285">
        <f>SUM(L$210:L217)</f>
        <v>331672804884.48248</v>
      </c>
      <c r="M285">
        <f>SUM(M$210:M217)</f>
        <v>331672804884.48248</v>
      </c>
      <c r="N285">
        <f>SUM(N$210:N217)</f>
        <v>331672804884.48248</v>
      </c>
      <c r="O285">
        <f>SUM(O$210:O217)</f>
        <v>402929440674.2807</v>
      </c>
      <c r="P285">
        <f>SUM(P$210:P217)</f>
        <v>402929440674.2807</v>
      </c>
      <c r="Q285">
        <f>SUM(Q$210:Q217)</f>
        <v>402929440674.2807</v>
      </c>
      <c r="R285">
        <f>SUM(R$210:R217)</f>
        <v>402929440674.2807</v>
      </c>
      <c r="S285">
        <f>SUM(S$210:S217)</f>
        <v>402929440674.2807</v>
      </c>
      <c r="V285">
        <v>2027</v>
      </c>
      <c r="W285">
        <v>8765560398825.1289</v>
      </c>
      <c r="X285">
        <v>9350903719177.2109</v>
      </c>
      <c r="Y285">
        <v>13933335266095.795</v>
      </c>
    </row>
    <row r="286" spans="4:25" x14ac:dyDescent="0.25">
      <c r="D286">
        <v>2028</v>
      </c>
      <c r="E286">
        <f>SUM(E$210:E218)</f>
        <v>388605970026.48761</v>
      </c>
      <c r="F286">
        <f>SUM(F$210:F218)</f>
        <v>388605970026.48761</v>
      </c>
      <c r="G286">
        <f>SUM(G$210:G218)</f>
        <v>388605970026.48761</v>
      </c>
      <c r="H286">
        <f>SUM(H$210:H218)</f>
        <v>388605970026.48761</v>
      </c>
      <c r="I286">
        <f>SUM(I$210:I218)</f>
        <v>388605970026.48761</v>
      </c>
      <c r="J286">
        <f>SUM(J$210:J218)</f>
        <v>403702395510.53076</v>
      </c>
      <c r="K286">
        <f>SUM(K$210:K218)</f>
        <v>403702395510.53076</v>
      </c>
      <c r="L286">
        <f>SUM(L$210:L218)</f>
        <v>403702395510.53076</v>
      </c>
      <c r="M286">
        <f>SUM(M$210:M218)</f>
        <v>403702395510.53076</v>
      </c>
      <c r="N286">
        <f>SUM(N$210:N218)</f>
        <v>403702395510.53076</v>
      </c>
      <c r="O286">
        <f>SUM(O$210:O218)</f>
        <v>497128697770.72467</v>
      </c>
      <c r="P286">
        <f>SUM(P$210:P218)</f>
        <v>497128697770.72467</v>
      </c>
      <c r="Q286">
        <f>SUM(Q$210:Q218)</f>
        <v>497128697770.72467</v>
      </c>
      <c r="R286">
        <f>SUM(R$210:R218)</f>
        <v>497128697770.72467</v>
      </c>
      <c r="S286">
        <f>SUM(S$210:S218)</f>
        <v>497128697770.72467</v>
      </c>
      <c r="V286">
        <v>2028</v>
      </c>
      <c r="W286">
        <v>12408910749140.688</v>
      </c>
      <c r="X286">
        <v>13383647281632.328</v>
      </c>
      <c r="Y286">
        <v>20001155131026.141</v>
      </c>
    </row>
    <row r="287" spans="4:25" x14ac:dyDescent="0.25">
      <c r="D287">
        <v>2029</v>
      </c>
      <c r="E287">
        <f>SUM(E$210:E219)</f>
        <v>461720676306.26526</v>
      </c>
      <c r="F287">
        <f>SUM(F$210:F219)</f>
        <v>461720676306.26526</v>
      </c>
      <c r="G287">
        <f>SUM(G$210:G219)</f>
        <v>461720676306.26526</v>
      </c>
      <c r="H287">
        <f>SUM(H$210:H219)</f>
        <v>461720676306.26526</v>
      </c>
      <c r="I287">
        <f>SUM(I$210:I219)</f>
        <v>461720676306.26526</v>
      </c>
      <c r="J287">
        <f>SUM(J$210:J219)</f>
        <v>484301322741.98505</v>
      </c>
      <c r="K287">
        <f>SUM(K$210:K219)</f>
        <v>484301322741.98505</v>
      </c>
      <c r="L287">
        <f>SUM(L$210:L219)</f>
        <v>484301322741.98505</v>
      </c>
      <c r="M287">
        <f>SUM(M$210:M219)</f>
        <v>484301322741.98505</v>
      </c>
      <c r="N287">
        <f>SUM(N$210:N219)</f>
        <v>484301322741.98505</v>
      </c>
      <c r="O287">
        <f>SUM(O$210:O219)</f>
        <v>598558280352.53516</v>
      </c>
      <c r="P287">
        <f>SUM(P$210:P219)</f>
        <v>598558280352.53516</v>
      </c>
      <c r="Q287">
        <f>SUM(Q$210:Q219)</f>
        <v>598558280352.53516</v>
      </c>
      <c r="R287">
        <f>SUM(R$210:R219)</f>
        <v>598558280352.53516</v>
      </c>
      <c r="S287">
        <f>SUM(S$210:S219)</f>
        <v>598558280352.53516</v>
      </c>
      <c r="V287">
        <v>2029</v>
      </c>
      <c r="W287">
        <v>16453425954865.809</v>
      </c>
      <c r="X287">
        <v>17937906497995.133</v>
      </c>
      <c r="Y287">
        <v>26786516183275.164</v>
      </c>
    </row>
    <row r="288" spans="4:25" x14ac:dyDescent="0.25">
      <c r="D288">
        <v>2030</v>
      </c>
      <c r="E288">
        <f>SUM(E$210:E220)</f>
        <v>541488449932.67053</v>
      </c>
      <c r="F288">
        <f>SUM(F$210:F220)</f>
        <v>541559950345.85382</v>
      </c>
      <c r="G288">
        <f>SUM(G$210:G220)</f>
        <v>541631450759.03717</v>
      </c>
      <c r="H288">
        <f>SUM(H$210:H220)</f>
        <v>541702951172.22046</v>
      </c>
      <c r="I288">
        <f>SUM(I$210:I220)</f>
        <v>541774451585.40369</v>
      </c>
      <c r="J288">
        <f>SUM(J$210:J220)</f>
        <v>573417965080.36926</v>
      </c>
      <c r="K288">
        <f>SUM(K$210:K220)</f>
        <v>573500623593.68762</v>
      </c>
      <c r="L288">
        <f>SUM(L$210:L220)</f>
        <v>573583282107.00598</v>
      </c>
      <c r="M288">
        <f>SUM(M$210:M220)</f>
        <v>573665940620.32422</v>
      </c>
      <c r="N288">
        <f>SUM(N$210:N220)</f>
        <v>573748599133.64258</v>
      </c>
      <c r="O288">
        <f>SUM(O$210:O220)</f>
        <v>706389067740.93225</v>
      </c>
      <c r="P288">
        <f>SUM(P$210:P220)</f>
        <v>706476821690.3728</v>
      </c>
      <c r="Q288">
        <f>SUM(Q$210:Q220)</f>
        <v>706564575639.81323</v>
      </c>
      <c r="R288">
        <f>SUM(R$210:R220)</f>
        <v>706652329589.25391</v>
      </c>
      <c r="S288">
        <f>SUM(S$210:S220)</f>
        <v>706740083538.69446</v>
      </c>
      <c r="V288">
        <v>2030</v>
      </c>
      <c r="W288">
        <v>20879518998828.699</v>
      </c>
      <c r="X288">
        <v>23023464079440.883</v>
      </c>
      <c r="Y288">
        <v>34295004928485.742</v>
      </c>
    </row>
    <row r="289" spans="4:25" x14ac:dyDescent="0.25">
      <c r="D289">
        <v>2031</v>
      </c>
      <c r="E289">
        <f>SUM(E$210:E221)</f>
        <v>628651005387.82251</v>
      </c>
      <c r="F289">
        <f>SUM(F$210:F221)</f>
        <v>628796917691.87537</v>
      </c>
      <c r="G289">
        <f>SUM(G$210:G221)</f>
        <v>628942829995.92822</v>
      </c>
      <c r="H289">
        <f>SUM(H$210:H221)</f>
        <v>629088742299.98096</v>
      </c>
      <c r="I289">
        <f>SUM(I$210:I221)</f>
        <v>629234654604.03369</v>
      </c>
      <c r="J289">
        <f>SUM(J$210:J221)</f>
        <v>671528635892.26294</v>
      </c>
      <c r="K289">
        <f>SUM(K$210:K221)</f>
        <v>671697293226.97241</v>
      </c>
      <c r="L289">
        <f>SUM(L$210:L221)</f>
        <v>671865950561.68188</v>
      </c>
      <c r="M289">
        <f>SUM(M$210:M221)</f>
        <v>672034607896.39136</v>
      </c>
      <c r="N289">
        <f>SUM(N$210:N221)</f>
        <v>672203265231.10083</v>
      </c>
      <c r="O289">
        <f>SUM(O$210:O221)</f>
        <v>822596828008.48914</v>
      </c>
      <c r="P289">
        <f>SUM(P$210:P221)</f>
        <v>822812759772.8501</v>
      </c>
      <c r="Q289">
        <f>SUM(Q$210:Q221)</f>
        <v>823028691537.21106</v>
      </c>
      <c r="R289">
        <f>SUM(R$210:R221)</f>
        <v>823244623301.57214</v>
      </c>
      <c r="S289">
        <f>SUM(S$210:S221)</f>
        <v>823460548337.78015</v>
      </c>
      <c r="V289">
        <v>2031</v>
      </c>
      <c r="W289">
        <v>25735174106164.523</v>
      </c>
      <c r="X289">
        <v>28698662381847.289</v>
      </c>
      <c r="Y289">
        <v>42807605910423.117</v>
      </c>
    </row>
    <row r="290" spans="4:25" x14ac:dyDescent="0.25">
      <c r="D290">
        <v>2032</v>
      </c>
      <c r="E290">
        <f>SUM(E$210:E222)</f>
        <v>722581189758.59399</v>
      </c>
      <c r="F290">
        <f>SUM(F$210:F222)</f>
        <v>722726413668.47607</v>
      </c>
      <c r="G290">
        <f>SUM(G$210:G222)</f>
        <v>722871637578.35803</v>
      </c>
      <c r="H290">
        <f>SUM(H$210:H222)</f>
        <v>723016861488.23999</v>
      </c>
      <c r="I290">
        <f>SUM(I$210:I222)</f>
        <v>723162085398.12183</v>
      </c>
      <c r="J290">
        <f>SUM(J$210:J222)</f>
        <v>778161264035.16223</v>
      </c>
      <c r="K290">
        <f>SUM(K$210:K222)</f>
        <v>778309831022.78101</v>
      </c>
      <c r="L290">
        <f>SUM(L$210:L222)</f>
        <v>778459662553.86536</v>
      </c>
      <c r="M290">
        <f>SUM(M$210:M222)</f>
        <v>778628995125.35437</v>
      </c>
      <c r="N290">
        <f>SUM(N$210:N222)</f>
        <v>778798327696.84338</v>
      </c>
      <c r="O290">
        <f>SUM(O$210:O222)</f>
        <v>946745285105.74597</v>
      </c>
      <c r="P290">
        <f>SUM(P$210:P222)</f>
        <v>947042517249.47571</v>
      </c>
      <c r="Q290">
        <f>SUM(Q$210:Q222)</f>
        <v>947339749393.20557</v>
      </c>
      <c r="R290">
        <f>SUM(R$210:R222)</f>
        <v>947636981536.93542</v>
      </c>
      <c r="S290">
        <f>SUM(S$210:S222)</f>
        <v>947934618753.97852</v>
      </c>
      <c r="V290">
        <v>2032</v>
      </c>
      <c r="W290">
        <v>30984849074386.445</v>
      </c>
      <c r="X290">
        <v>34962971795541.063</v>
      </c>
      <c r="Y290">
        <v>52319349223038.648</v>
      </c>
    </row>
    <row r="291" spans="4:25" x14ac:dyDescent="0.25">
      <c r="D291">
        <v>2033</v>
      </c>
      <c r="E291">
        <f>SUM(E$210:E223)</f>
        <v>823326255542.06091</v>
      </c>
      <c r="F291">
        <f>SUM(F$210:F223)</f>
        <v>823300434619.64233</v>
      </c>
      <c r="G291">
        <f>SUM(G$210:G223)</f>
        <v>823274613697.22339</v>
      </c>
      <c r="H291">
        <f>SUM(H$210:H223)</f>
        <v>823248792774.80444</v>
      </c>
      <c r="I291">
        <f>SUM(I$210:I223)</f>
        <v>823233625856.92712</v>
      </c>
      <c r="J291">
        <f>SUM(J$210:J223)</f>
        <v>893735646503.06787</v>
      </c>
      <c r="K291">
        <f>SUM(K$210:K223)</f>
        <v>893602566727.09033</v>
      </c>
      <c r="L291">
        <f>SUM(L$210:L223)</f>
        <v>893502091755.83142</v>
      </c>
      <c r="M291">
        <f>SUM(M$210:M223)</f>
        <v>893449397041.6062</v>
      </c>
      <c r="N291">
        <f>SUM(N$210:N223)</f>
        <v>893399702341.62085</v>
      </c>
      <c r="O291">
        <f>SUM(O$210:O223)</f>
        <v>1078356211100.9363</v>
      </c>
      <c r="P291">
        <f>SUM(P$210:P223)</f>
        <v>1078559231416.3833</v>
      </c>
      <c r="Q291">
        <f>SUM(Q$210:Q223)</f>
        <v>1078762251731.8304</v>
      </c>
      <c r="R291">
        <f>SUM(R$210:R223)</f>
        <v>1078965272047.2776</v>
      </c>
      <c r="S291">
        <f>SUM(S$210:S223)</f>
        <v>1079170990963.037</v>
      </c>
      <c r="V291">
        <v>2033</v>
      </c>
      <c r="W291">
        <v>36632456939880.398</v>
      </c>
      <c r="X291">
        <v>41868026385681.539</v>
      </c>
      <c r="Y291">
        <v>62831565896404.836</v>
      </c>
    </row>
    <row r="292" spans="4:25" x14ac:dyDescent="0.25">
      <c r="D292">
        <v>2034</v>
      </c>
      <c r="E292">
        <f>SUM(E$210:E224)</f>
        <v>930851823975.30237</v>
      </c>
      <c r="F292">
        <f>SUM(F$210:F224)</f>
        <v>930371126499.00757</v>
      </c>
      <c r="G292">
        <f>SUM(G$210:G224)</f>
        <v>929890429022.71228</v>
      </c>
      <c r="H292">
        <f>SUM(H$210:H224)</f>
        <v>929430096452.74524</v>
      </c>
      <c r="I292">
        <f>SUM(I$210:I224)</f>
        <v>929015883638.21582</v>
      </c>
      <c r="J292">
        <f>SUM(J$210:J224)</f>
        <v>1018087879986.1287</v>
      </c>
      <c r="K292">
        <f>SUM(K$210:K224)</f>
        <v>1017215351581.1909</v>
      </c>
      <c r="L292">
        <f>SUM(L$210:L224)</f>
        <v>1016464090453.5032</v>
      </c>
      <c r="M292">
        <f>SUM(M$210:M224)</f>
        <v>1015788797690.2012</v>
      </c>
      <c r="N292">
        <f>SUM(N$210:N224)</f>
        <v>1015217758372.0721</v>
      </c>
      <c r="O292">
        <f>SUM(O$210:O224)</f>
        <v>1216943684629.7961</v>
      </c>
      <c r="P292">
        <f>SUM(P$210:P224)</f>
        <v>1216712782220.3721</v>
      </c>
      <c r="Q292">
        <f>SUM(Q$210:Q224)</f>
        <v>1216487481554.1265</v>
      </c>
      <c r="R292">
        <f>SUM(R$210:R224)</f>
        <v>1216273160685.666</v>
      </c>
      <c r="S292">
        <f>SUM(S$210:S224)</f>
        <v>1216102750983.0962</v>
      </c>
      <c r="V292">
        <v>2034</v>
      </c>
      <c r="W292">
        <v>42676799422769.414</v>
      </c>
      <c r="X292">
        <v>49417908838491.539</v>
      </c>
      <c r="Y292">
        <v>74336099304042.656</v>
      </c>
    </row>
    <row r="293" spans="4:25" x14ac:dyDescent="0.25">
      <c r="D293">
        <v>2035</v>
      </c>
      <c r="E293">
        <f>SUM(E$210:E225)</f>
        <v>1045309041395.4492</v>
      </c>
      <c r="F293">
        <f>SUM(F$210:F225)</f>
        <v>1043962262143.8826</v>
      </c>
      <c r="G293">
        <f>SUM(G$210:G225)</f>
        <v>1042621798055.2793</v>
      </c>
      <c r="H293">
        <f>SUM(H$210:H225)</f>
        <v>1041312589544.1227</v>
      </c>
      <c r="I293">
        <f>SUM(I$210:I225)</f>
        <v>1040146453556.9886</v>
      </c>
      <c r="J293">
        <f>SUM(J$210:J225)</f>
        <v>1150909002088.4121</v>
      </c>
      <c r="K293">
        <f>SUM(K$210:K225)</f>
        <v>1148602825205.6792</v>
      </c>
      <c r="L293">
        <f>SUM(L$210:L225)</f>
        <v>1146517091304.0352</v>
      </c>
      <c r="M293">
        <f>SUM(M$210:M225)</f>
        <v>1144776490588.8528</v>
      </c>
      <c r="N293">
        <f>SUM(N$210:N225)</f>
        <v>1143287338709.5251</v>
      </c>
      <c r="O293">
        <f>SUM(O$210:O225)</f>
        <v>1362022164365.1279</v>
      </c>
      <c r="P293">
        <f>SUM(P$210:P225)</f>
        <v>1360854243335.6436</v>
      </c>
      <c r="Q293">
        <f>SUM(Q$210:Q225)</f>
        <v>1359713620563.7756</v>
      </c>
      <c r="R293">
        <f>SUM(R$210:R225)</f>
        <v>1358679345224.8115</v>
      </c>
      <c r="S293">
        <f>SUM(S$210:S225)</f>
        <v>1358009025709.4426</v>
      </c>
      <c r="V293">
        <v>2035</v>
      </c>
      <c r="W293">
        <v>49124540885040.508</v>
      </c>
      <c r="X293">
        <v>57604119995283.406</v>
      </c>
      <c r="Y293">
        <v>86833676694649.094</v>
      </c>
    </row>
    <row r="294" spans="4:25" x14ac:dyDescent="0.25">
      <c r="D294">
        <v>2036</v>
      </c>
      <c r="E294">
        <f>SUM(E$210:E226)</f>
        <v>1166742229828.1709</v>
      </c>
      <c r="F294">
        <f>SUM(F$210:F226)</f>
        <v>1164000557083.4209</v>
      </c>
      <c r="G294">
        <f>SUM(G$210:G226)</f>
        <v>1161276576954.675</v>
      </c>
      <c r="H294">
        <f>SUM(H$210:H226)</f>
        <v>1158699399539.0488</v>
      </c>
      <c r="I294">
        <f>SUM(I$210:I226)</f>
        <v>1156405711950.6589</v>
      </c>
      <c r="J294">
        <f>SUM(J$210:J226)</f>
        <v>1292192926682.3577</v>
      </c>
      <c r="K294">
        <f>SUM(K$210:K226)</f>
        <v>1287531428089.6868</v>
      </c>
      <c r="L294">
        <f>SUM(L$210:L226)</f>
        <v>1283273646784.3816</v>
      </c>
      <c r="M294">
        <f>SUM(M$210:M226)</f>
        <v>1279890566280.4023</v>
      </c>
      <c r="N294">
        <f>SUM(N$210:N226)</f>
        <v>1277054863116.1855</v>
      </c>
      <c r="O294">
        <f>SUM(O$210:O226)</f>
        <v>1513670388759.3579</v>
      </c>
      <c r="P294">
        <f>SUM(P$210:P226)</f>
        <v>1510866952879.666</v>
      </c>
      <c r="Q294">
        <f>SUM(Q$210:Q226)</f>
        <v>1508141761728.9282</v>
      </c>
      <c r="R294">
        <f>SUM(R$210:R226)</f>
        <v>1506088541450.3188</v>
      </c>
      <c r="S294">
        <f>SUM(S$210:S226)</f>
        <v>1504909749604.967</v>
      </c>
      <c r="V294">
        <v>2036</v>
      </c>
      <c r="W294">
        <v>55977764399487.055</v>
      </c>
      <c r="X294">
        <v>66426297905501.75</v>
      </c>
      <c r="Y294">
        <v>100316847212907.27</v>
      </c>
    </row>
    <row r="295" spans="4:25" x14ac:dyDescent="0.25">
      <c r="D295">
        <v>2037</v>
      </c>
      <c r="E295">
        <f>SUM(E$210:E227)</f>
        <v>1294879208807.5486</v>
      </c>
      <c r="F295">
        <f>SUM(F$210:F227)</f>
        <v>1290068236745.3196</v>
      </c>
      <c r="G295">
        <f>SUM(G$210:G227)</f>
        <v>1285417354613.53</v>
      </c>
      <c r="H295">
        <f>SUM(H$210:H227)</f>
        <v>1281046225549.4417</v>
      </c>
      <c r="I295">
        <f>SUM(I$210:I227)</f>
        <v>1277258001000.4819</v>
      </c>
      <c r="J295">
        <f>SUM(J$210:J227)</f>
        <v>1441946713268.1414</v>
      </c>
      <c r="K295">
        <f>SUM(K$210:K227)</f>
        <v>1433741978699.655</v>
      </c>
      <c r="L295">
        <f>SUM(L$210:L227)</f>
        <v>1426283255768.5344</v>
      </c>
      <c r="M295">
        <f>SUM(M$210:M227)</f>
        <v>1420632304221.4998</v>
      </c>
      <c r="N295">
        <f>SUM(N$210:N227)</f>
        <v>1416264999681.3101</v>
      </c>
      <c r="O295">
        <f>SUM(O$210:O227)</f>
        <v>1671988968059.7329</v>
      </c>
      <c r="P295">
        <f>SUM(P$210:P227)</f>
        <v>1666682052875.7747</v>
      </c>
      <c r="Q295">
        <f>SUM(Q$210:Q227)</f>
        <v>1661720251512.0117</v>
      </c>
      <c r="R295">
        <f>SUM(R$210:R227)</f>
        <v>1658530228218.6016</v>
      </c>
      <c r="S295">
        <f>SUM(S$210:S227)</f>
        <v>1656846535561.051</v>
      </c>
      <c r="V295">
        <v>2037</v>
      </c>
      <c r="W295">
        <v>63217335230358.633</v>
      </c>
      <c r="X295">
        <v>75886609773508.344</v>
      </c>
      <c r="Y295">
        <v>114780521972420.03</v>
      </c>
    </row>
    <row r="296" spans="4:25" x14ac:dyDescent="0.25">
      <c r="D296">
        <v>2038</v>
      </c>
      <c r="E296">
        <f>SUM(E$210:E228)</f>
        <v>1429621254092.0579</v>
      </c>
      <c r="F296">
        <f>SUM(F$210:F228)</f>
        <v>1421987798961.5559</v>
      </c>
      <c r="G296">
        <f>SUM(G$210:G228)</f>
        <v>1414746322278.5427</v>
      </c>
      <c r="H296">
        <f>SUM(H$210:H228)</f>
        <v>1408046114762.5564</v>
      </c>
      <c r="I296">
        <f>SUM(I$210:I228)</f>
        <v>1402502550933.6631</v>
      </c>
      <c r="J296">
        <f>SUM(J$210:J228)</f>
        <v>1599910835724.9197</v>
      </c>
      <c r="K296">
        <f>SUM(K$210:K228)</f>
        <v>1586795197563.6956</v>
      </c>
      <c r="L296">
        <f>SUM(L$210:L228)</f>
        <v>1575067101275.0913</v>
      </c>
      <c r="M296">
        <f>SUM(M$210:M228)</f>
        <v>1566734827214.0313</v>
      </c>
      <c r="N296">
        <f>SUM(N$210:N228)</f>
        <v>1560812850551.4897</v>
      </c>
      <c r="O296">
        <f>SUM(O$210:O228)</f>
        <v>1837070971039.5713</v>
      </c>
      <c r="P296">
        <f>SUM(P$210:P228)</f>
        <v>1828345920071.6526</v>
      </c>
      <c r="Q296">
        <f>SUM(Q$210:Q228)</f>
        <v>1820464279474.9468</v>
      </c>
      <c r="R296">
        <f>SUM(R$210:R228)</f>
        <v>1816038379227.1128</v>
      </c>
      <c r="S296">
        <f>SUM(S$210:S228)</f>
        <v>1813853497379.2344</v>
      </c>
      <c r="V296">
        <v>2038</v>
      </c>
      <c r="W296">
        <v>70837562902350.844</v>
      </c>
      <c r="X296">
        <v>85970634285371.422</v>
      </c>
      <c r="Y296">
        <v>130234599386933.39</v>
      </c>
    </row>
    <row r="297" spans="4:25" x14ac:dyDescent="0.25">
      <c r="D297">
        <v>2039</v>
      </c>
      <c r="E297">
        <f>SUM(E$210:E229)</f>
        <v>1570916196313.4526</v>
      </c>
      <c r="F297">
        <f>SUM(F$210:F229)</f>
        <v>1559634459223.6816</v>
      </c>
      <c r="G297">
        <f>SUM(G$210:G229)</f>
        <v>1549105171116.1707</v>
      </c>
      <c r="H297">
        <f>SUM(H$210:H229)</f>
        <v>1539518612753.9526</v>
      </c>
      <c r="I297">
        <f>SUM(I$210:I229)</f>
        <v>1532102767885.8911</v>
      </c>
      <c r="J297">
        <f>SUM(J$210:J229)</f>
        <v>1765351900626.0215</v>
      </c>
      <c r="K297">
        <f>SUM(K$210:K229)</f>
        <v>1745963242205.7476</v>
      </c>
      <c r="L297">
        <f>SUM(L$210:L229)</f>
        <v>1728901697249.0779</v>
      </c>
      <c r="M297">
        <f>SUM(M$210:M229)</f>
        <v>1717706287908.604</v>
      </c>
      <c r="N297">
        <f>SUM(N$210:N229)</f>
        <v>1710232945431.6765</v>
      </c>
      <c r="O297">
        <f>SUM(O$210:O229)</f>
        <v>2009004304501.396</v>
      </c>
      <c r="P297">
        <f>SUM(P$210:P229)</f>
        <v>1995936635248.2432</v>
      </c>
      <c r="Q297">
        <f>SUM(Q$210:Q229)</f>
        <v>1984435154244.3198</v>
      </c>
      <c r="R297">
        <f>SUM(R$210:R229)</f>
        <v>1978645841307.2874</v>
      </c>
      <c r="S297">
        <f>SUM(S$210:S229)</f>
        <v>1975963621823.1714</v>
      </c>
      <c r="V297">
        <v>2039</v>
      </c>
      <c r="W297">
        <v>78840697943249.156</v>
      </c>
      <c r="X297">
        <v>96641162828685.422</v>
      </c>
      <c r="Y297">
        <v>146683242269168.66</v>
      </c>
    </row>
    <row r="298" spans="4:25" x14ac:dyDescent="0.25">
      <c r="D298">
        <v>2040</v>
      </c>
      <c r="E298">
        <f>SUM(E$210:E230)</f>
        <v>1718202185425.7361</v>
      </c>
      <c r="F298">
        <f>SUM(F$210:F230)</f>
        <v>1702328038434.252</v>
      </c>
      <c r="G298">
        <f>SUM(G$210:G230)</f>
        <v>1687592879510.9768</v>
      </c>
      <c r="H298">
        <f>SUM(H$210:H230)</f>
        <v>1674640587095.5276</v>
      </c>
      <c r="I298">
        <f>SUM(I$210:I230)</f>
        <v>1665331653727.2505</v>
      </c>
      <c r="J298">
        <f>SUM(J$210:J230)</f>
        <v>1937090376928.2102</v>
      </c>
      <c r="K298">
        <f>SUM(K$210:K230)</f>
        <v>1909961754791.7112</v>
      </c>
      <c r="L298">
        <f>SUM(L$210:L230)</f>
        <v>1886550296069.1277</v>
      </c>
      <c r="M298">
        <f>SUM(M$210:M230)</f>
        <v>1872384351820.1057</v>
      </c>
      <c r="N298">
        <f>SUM(N$210:N230)</f>
        <v>1863363473763.2114</v>
      </c>
      <c r="O298">
        <f>SUM(O$210:O230)</f>
        <v>2187196729048.052</v>
      </c>
      <c r="P298">
        <f>SUM(P$210:P230)</f>
        <v>2168932156690.3867</v>
      </c>
      <c r="Q298">
        <f>SUM(Q$210:Q230)</f>
        <v>2153008786578.6482</v>
      </c>
      <c r="R298">
        <f>SUM(R$210:R230)</f>
        <v>2145624881887.7859</v>
      </c>
      <c r="S298">
        <f>SUM(S$210:S230)</f>
        <v>2142449316087.6982</v>
      </c>
      <c r="V298">
        <v>2040</v>
      </c>
      <c r="W298">
        <v>87211284175967.563</v>
      </c>
      <c r="X298">
        <v>107852687107734.36</v>
      </c>
      <c r="Y298">
        <v>164123652683923.94</v>
      </c>
    </row>
    <row r="299" spans="4:25" x14ac:dyDescent="0.25">
      <c r="D299">
        <v>2041</v>
      </c>
      <c r="E299">
        <f>SUM(E$210:E231)</f>
        <v>1872343711096.688</v>
      </c>
      <c r="F299">
        <f>SUM(F$210:F231)</f>
        <v>1850569285328.9883</v>
      </c>
      <c r="G299">
        <f>SUM(G$210:G231)</f>
        <v>1830406430582.2063</v>
      </c>
      <c r="H299">
        <f>SUM(H$210:H231)</f>
        <v>1813235582696.373</v>
      </c>
      <c r="I299">
        <f>SUM(I$210:I231)</f>
        <v>1801738427405.6052</v>
      </c>
      <c r="J299">
        <f>SUM(J$210:J231)</f>
        <v>2117361125980.3611</v>
      </c>
      <c r="K299">
        <f>SUM(K$210:K231)</f>
        <v>2080695539334.604</v>
      </c>
      <c r="L299">
        <f>SUM(L$210:L231)</f>
        <v>2049273209400.8918</v>
      </c>
      <c r="M299">
        <f>SUM(M$210:M231)</f>
        <v>2031498918303.1152</v>
      </c>
      <c r="N299">
        <f>SUM(N$210:N231)</f>
        <v>2020608869074.7061</v>
      </c>
      <c r="O299">
        <f>SUM(O$210:O231)</f>
        <v>2369487924374.2837</v>
      </c>
      <c r="P299">
        <f>SUM(P$210:P231)</f>
        <v>2345216097447.6455</v>
      </c>
      <c r="Q299">
        <f>SUM(Q$210:Q231)</f>
        <v>2324119067066.4653</v>
      </c>
      <c r="R299">
        <f>SUM(R$210:R231)</f>
        <v>2314751501164.2124</v>
      </c>
      <c r="S299">
        <f>SUM(S$210:S231)</f>
        <v>2310810707376.3501</v>
      </c>
      <c r="V299">
        <v>2041</v>
      </c>
      <c r="W299">
        <v>95990708898733.281</v>
      </c>
      <c r="X299">
        <v>119814166839986.77</v>
      </c>
      <c r="Y299">
        <v>182153024447608.75</v>
      </c>
    </row>
    <row r="300" spans="4:25" x14ac:dyDescent="0.25">
      <c r="D300">
        <v>2042</v>
      </c>
      <c r="E300">
        <f>SUM(E$210:E232)</f>
        <v>2032881498667.3926</v>
      </c>
      <c r="F300">
        <f>SUM(F$210:F232)</f>
        <v>2004148143928.051</v>
      </c>
      <c r="G300">
        <f>SUM(G$210:G232)</f>
        <v>1977619554836.9238</v>
      </c>
      <c r="H300">
        <f>SUM(H$210:H232)</f>
        <v>1955750247822.4702</v>
      </c>
      <c r="I300">
        <f>SUM(I$210:I232)</f>
        <v>1942063801884.4409</v>
      </c>
      <c r="J300">
        <f>SUM(J$210:J232)</f>
        <v>2303984005121.2896</v>
      </c>
      <c r="K300">
        <f>SUM(K$210:K232)</f>
        <v>2256648576069.3369</v>
      </c>
      <c r="L300">
        <f>SUM(L$210:L232)</f>
        <v>2216248192601.5259</v>
      </c>
      <c r="M300">
        <f>SUM(M$210:M232)</f>
        <v>2194616259177.5852</v>
      </c>
      <c r="N300">
        <f>SUM(N$210:N232)</f>
        <v>2181860465367.833</v>
      </c>
      <c r="O300">
        <f>SUM(O$210:O232)</f>
        <v>2555670222953.645</v>
      </c>
      <c r="P300">
        <f>SUM(P$210:P232)</f>
        <v>2524891581363.2173</v>
      </c>
      <c r="Q300">
        <f>SUM(Q$210:Q232)</f>
        <v>2498225522844.1602</v>
      </c>
      <c r="R300">
        <f>SUM(R$210:R232)</f>
        <v>2486697040914.3706</v>
      </c>
      <c r="S300">
        <f>SUM(S$210:S232)</f>
        <v>2481994408214.1328</v>
      </c>
      <c r="V300">
        <v>2042</v>
      </c>
      <c r="W300">
        <v>105151837388844.88</v>
      </c>
      <c r="X300">
        <v>132373053787377.27</v>
      </c>
      <c r="Y300">
        <v>200764265434605.66</v>
      </c>
    </row>
    <row r="301" spans="4:25" x14ac:dyDescent="0.25">
      <c r="D301">
        <v>2043</v>
      </c>
      <c r="E301">
        <f>SUM(E$210:E233)</f>
        <v>2199695388402.5859</v>
      </c>
      <c r="F301">
        <f>SUM(F$210:F233)</f>
        <v>2162639652321.9241</v>
      </c>
      <c r="G301">
        <f>SUM(G$210:G233)</f>
        <v>2128358013684.4866</v>
      </c>
      <c r="H301">
        <f>SUM(H$210:H233)</f>
        <v>2101000130529.261</v>
      </c>
      <c r="I301">
        <f>SUM(I$210:I233)</f>
        <v>2084787887234.8811</v>
      </c>
      <c r="J301">
        <f>SUM(J$210:J233)</f>
        <v>2496312870744.0654</v>
      </c>
      <c r="K301">
        <f>SUM(K$210:K233)</f>
        <v>2436971432666.7437</v>
      </c>
      <c r="L301">
        <f>SUM(L$210:L233)</f>
        <v>2386233740685.5869</v>
      </c>
      <c r="M301">
        <f>SUM(M$210:M233)</f>
        <v>2360054254169.3115</v>
      </c>
      <c r="N301">
        <f>SUM(N$210:N233)</f>
        <v>2345021679290.0132</v>
      </c>
      <c r="O301">
        <f>SUM(O$210:O233)</f>
        <v>2745528278447.8452</v>
      </c>
      <c r="P301">
        <f>SUM(P$210:P233)</f>
        <v>2707358049047.7642</v>
      </c>
      <c r="Q301">
        <f>SUM(Q$210:Q233)</f>
        <v>2674293968939.2021</v>
      </c>
      <c r="R301">
        <f>SUM(R$210:R233)</f>
        <v>2659968821216.4946</v>
      </c>
      <c r="S301">
        <f>SUM(S$210:S233)</f>
        <v>2654045301468.3521</v>
      </c>
      <c r="V301">
        <v>2043</v>
      </c>
      <c r="W301">
        <v>114685782170596</v>
      </c>
      <c r="X301">
        <v>145505341747117.19</v>
      </c>
      <c r="Y301">
        <v>219954509749333.56</v>
      </c>
    </row>
    <row r="302" spans="4:25" x14ac:dyDescent="0.25">
      <c r="D302">
        <v>2044</v>
      </c>
      <c r="E302">
        <f>SUM(E$210:E234)</f>
        <v>2372606216445.1689</v>
      </c>
      <c r="F302">
        <f>SUM(F$210:F234)</f>
        <v>2326209256548.9229</v>
      </c>
      <c r="G302">
        <f>SUM(G$210:G234)</f>
        <v>2283101965640.6978</v>
      </c>
      <c r="H302">
        <f>SUM(H$210:H234)</f>
        <v>2249653038676.8921</v>
      </c>
      <c r="I302">
        <f>SUM(I$210:I234)</f>
        <v>2230899354601.5688</v>
      </c>
      <c r="J302">
        <f>SUM(J$210:J234)</f>
        <v>2693831600808.5313</v>
      </c>
      <c r="K302">
        <f>SUM(K$210:K234)</f>
        <v>2621730236481.4756</v>
      </c>
      <c r="L302">
        <f>SUM(L$210:L234)</f>
        <v>2559571281037.3833</v>
      </c>
      <c r="M302">
        <f>SUM(M$210:M234)</f>
        <v>2528637278593.1738</v>
      </c>
      <c r="N302">
        <f>SUM(N$210:N234)</f>
        <v>2511317225288.9893</v>
      </c>
      <c r="O302">
        <f>SUM(O$210:O234)</f>
        <v>2938578214390.2949</v>
      </c>
      <c r="P302">
        <f>SUM(P$210:P234)</f>
        <v>2892648379583.627</v>
      </c>
      <c r="Q302">
        <f>SUM(Q$210:Q234)</f>
        <v>2852838666905.3604</v>
      </c>
      <c r="R302">
        <f>SUM(R$210:R234)</f>
        <v>2835460803419.4116</v>
      </c>
      <c r="S302">
        <f>SUM(S$210:S234)</f>
        <v>2828306820603.3931</v>
      </c>
      <c r="V302">
        <v>2044</v>
      </c>
      <c r="W302">
        <v>124571974488745.44</v>
      </c>
      <c r="X302">
        <v>159197876774224.56</v>
      </c>
      <c r="Y302">
        <v>239703693472033.41</v>
      </c>
    </row>
    <row r="303" spans="4:25" x14ac:dyDescent="0.25">
      <c r="D303">
        <v>2045</v>
      </c>
      <c r="E303">
        <f>SUM(E$210:E235)</f>
        <v>2550646254742.3647</v>
      </c>
      <c r="F303">
        <f>SUM(F$210:F235)</f>
        <v>2493630966717.1924</v>
      </c>
      <c r="G303">
        <f>SUM(G$210:G235)</f>
        <v>2440449788305.7847</v>
      </c>
      <c r="H303">
        <f>SUM(H$210:H235)</f>
        <v>2399897094857.6797</v>
      </c>
      <c r="I303">
        <f>SUM(I$210:I235)</f>
        <v>2378244563885.7471</v>
      </c>
      <c r="J303">
        <f>SUM(J$210:J235)</f>
        <v>2895700486050.9731</v>
      </c>
      <c r="K303">
        <f>SUM(K$210:K235)</f>
        <v>2809761534339.5996</v>
      </c>
      <c r="L303">
        <f>SUM(L$210:L235)</f>
        <v>2734805594448.4438</v>
      </c>
      <c r="M303">
        <f>SUM(M$210:M235)</f>
        <v>2698363508054.6392</v>
      </c>
      <c r="N303">
        <f>SUM(N$210:N235)</f>
        <v>2678327028304.2437</v>
      </c>
      <c r="O303">
        <f>SUM(O$210:O235)</f>
        <v>3134441497414.9736</v>
      </c>
      <c r="P303">
        <f>SUM(P$210:P235)</f>
        <v>3079899671328.979</v>
      </c>
      <c r="Q303">
        <f>SUM(Q$210:Q235)</f>
        <v>3032539299344.3315</v>
      </c>
      <c r="R303">
        <f>SUM(R$210:R235)</f>
        <v>3011196854024.0161</v>
      </c>
      <c r="S303">
        <f>SUM(S$210:S235)</f>
        <v>3002275044203.7588</v>
      </c>
      <c r="V303">
        <v>2045</v>
      </c>
      <c r="W303">
        <v>134756307438931.19</v>
      </c>
      <c r="X303">
        <v>173454903976676</v>
      </c>
      <c r="Y303">
        <v>260033723239489.38</v>
      </c>
    </row>
    <row r="304" spans="4:25" x14ac:dyDescent="0.25">
      <c r="D304">
        <v>2046</v>
      </c>
      <c r="E304">
        <f>SUM(E$210:E236)</f>
        <v>2731999673523.5132</v>
      </c>
      <c r="F304">
        <f>SUM(F$210:F236)</f>
        <v>2663531627011.665</v>
      </c>
      <c r="G304">
        <f>SUM(G$210:G236)</f>
        <v>2599527454030.3672</v>
      </c>
      <c r="H304">
        <f>SUM(H$210:H236)</f>
        <v>2551523338206.4282</v>
      </c>
      <c r="I304">
        <f>SUM(I$210:I236)</f>
        <v>2526978009402.3115</v>
      </c>
      <c r="J304">
        <f>SUM(J$210:J236)</f>
        <v>3101605656398.1851</v>
      </c>
      <c r="K304">
        <f>SUM(K$210:K236)</f>
        <v>3001282064977.1021</v>
      </c>
      <c r="L304">
        <f>SUM(L$210:L236)</f>
        <v>2912947305138.5044</v>
      </c>
      <c r="M304">
        <f>SUM(M$210:M236)</f>
        <v>2870284053416.8286</v>
      </c>
      <c r="N304">
        <f>SUM(N$210:N236)</f>
        <v>2847523591448.1001</v>
      </c>
      <c r="O304">
        <f>SUM(O$210:O236)</f>
        <v>3332847218897.8589</v>
      </c>
      <c r="P304">
        <f>SUM(P$210:P236)</f>
        <v>3269366990490.9717</v>
      </c>
      <c r="Q304">
        <f>SUM(Q$210:Q236)</f>
        <v>3214138729373.3438</v>
      </c>
      <c r="R304">
        <f>SUM(R$210:R236)</f>
        <v>3188395137678.9824</v>
      </c>
      <c r="S304">
        <f>SUM(S$210:S236)</f>
        <v>3177695996259.8457</v>
      </c>
      <c r="V304">
        <v>2046</v>
      </c>
      <c r="W304">
        <v>145148782712853.81</v>
      </c>
      <c r="X304">
        <v>188334094162033.72</v>
      </c>
      <c r="Y304">
        <v>280980932610250.38</v>
      </c>
    </row>
    <row r="305" spans="3:25" x14ac:dyDescent="0.25">
      <c r="D305">
        <v>2047</v>
      </c>
      <c r="E305">
        <f>SUM(E$210:E237)</f>
        <v>2915500890833.4146</v>
      </c>
      <c r="F305">
        <f>SUM(F$210:F237)</f>
        <v>2834279141294.1875</v>
      </c>
      <c r="G305">
        <f>SUM(G$210:G237)</f>
        <v>2758600889914.0396</v>
      </c>
      <c r="H305">
        <f>SUM(H$210:H237)</f>
        <v>2702408283671.8389</v>
      </c>
      <c r="I305">
        <f>SUM(I$210:I237)</f>
        <v>2674488780146.4038</v>
      </c>
      <c r="J305">
        <f>SUM(J$210:J237)</f>
        <v>3310660981349.229</v>
      </c>
      <c r="K305">
        <f>SUM(K$210:K237)</f>
        <v>3194765233187.9297</v>
      </c>
      <c r="L305">
        <f>SUM(L$210:L237)</f>
        <v>3091905186118.8525</v>
      </c>
      <c r="M305">
        <f>SUM(M$210:M237)</f>
        <v>3041672910646.6748</v>
      </c>
      <c r="N305">
        <f>SUM(N$210:N237)</f>
        <v>3015498398119.873</v>
      </c>
      <c r="O305">
        <f>SUM(O$210:O237)</f>
        <v>3533804938673.2695</v>
      </c>
      <c r="P305">
        <f>SUM(P$210:P237)</f>
        <v>3460240776854.9888</v>
      </c>
      <c r="Q305">
        <f>SUM(Q$210:Q237)</f>
        <v>3395849477971.2456</v>
      </c>
      <c r="R305">
        <f>SUM(R$210:R237)</f>
        <v>3364389606511.3394</v>
      </c>
      <c r="S305">
        <f>SUM(S$210:S237)</f>
        <v>3351034535559.5879</v>
      </c>
      <c r="V305">
        <v>2047</v>
      </c>
      <c r="W305">
        <v>155670731984785.19</v>
      </c>
      <c r="X305">
        <v>203751911308340.31</v>
      </c>
      <c r="Y305">
        <v>302549751264370.31</v>
      </c>
    </row>
    <row r="306" spans="3:25" x14ac:dyDescent="0.25">
      <c r="D306">
        <v>2048</v>
      </c>
      <c r="E306">
        <f>SUM(E$210:E238)</f>
        <v>3103388912867.2817</v>
      </c>
      <c r="F306">
        <f>SUM(F$210:F238)</f>
        <v>3008121429213.2021</v>
      </c>
      <c r="G306">
        <f>SUM(G$210:G238)</f>
        <v>2920211591771.9502</v>
      </c>
      <c r="H306">
        <f>SUM(H$210:H238)</f>
        <v>2855505776917.5659</v>
      </c>
      <c r="I306">
        <f>SUM(I$210:I238)</f>
        <v>2824168882701.7007</v>
      </c>
      <c r="J306">
        <f>SUM(J$210:J238)</f>
        <v>3522391469106.3545</v>
      </c>
      <c r="K306">
        <f>SUM(K$210:K238)</f>
        <v>3390555765516.0894</v>
      </c>
      <c r="L306">
        <f>SUM(L$210:L238)</f>
        <v>3272716338330.9287</v>
      </c>
      <c r="M306">
        <f>SUM(M$210:M238)</f>
        <v>3214354139913.9136</v>
      </c>
      <c r="N306">
        <f>SUM(N$210:N238)</f>
        <v>3184735378045.9106</v>
      </c>
      <c r="O306">
        <f>SUM(O$210:O238)</f>
        <v>3737217821548.4595</v>
      </c>
      <c r="P306">
        <f>SUM(P$210:P238)</f>
        <v>3653303084670.998</v>
      </c>
      <c r="Q306">
        <f>SUM(Q$210:Q238)</f>
        <v>3579309174056.6592</v>
      </c>
      <c r="R306">
        <f>SUM(R$210:R238)</f>
        <v>3541681876899.0225</v>
      </c>
      <c r="S306">
        <f>SUM(S$210:S238)</f>
        <v>3525661011137.04</v>
      </c>
      <c r="V306">
        <v>2048</v>
      </c>
      <c r="W306">
        <v>166462845602472.69</v>
      </c>
      <c r="X306">
        <v>219665027298354.59</v>
      </c>
      <c r="Y306">
        <v>324713927938680.31</v>
      </c>
    </row>
    <row r="307" spans="3:25" x14ac:dyDescent="0.25">
      <c r="D307">
        <v>2049</v>
      </c>
      <c r="E307">
        <f>SUM(E$210:E239)</f>
        <v>3294881883887.7871</v>
      </c>
      <c r="F307">
        <f>SUM(F$210:F239)</f>
        <v>3183989370466.9458</v>
      </c>
      <c r="G307">
        <f>SUM(G$210:G239)</f>
        <v>3082588104620.9058</v>
      </c>
      <c r="H307">
        <f>SUM(H$210:H239)</f>
        <v>3008044021967.9946</v>
      </c>
      <c r="I307">
        <f>SUM(I$210:I239)</f>
        <v>2972637691046.9678</v>
      </c>
      <c r="J307">
        <f>SUM(J$210:J239)</f>
        <v>3736063497673.6089</v>
      </c>
      <c r="K307">
        <f>SUM(K$210:K239)</f>
        <v>3586950282266.7964</v>
      </c>
      <c r="L307">
        <f>SUM(L$210:L239)</f>
        <v>3452815456776.77</v>
      </c>
      <c r="M307">
        <f>SUM(M$210:M239)</f>
        <v>3384719677398.5439</v>
      </c>
      <c r="N307">
        <f>SUM(N$210:N239)</f>
        <v>3350973415628.104</v>
      </c>
      <c r="O307">
        <f>SUM(O$210:O239)</f>
        <v>3942460304998.5405</v>
      </c>
      <c r="P307">
        <f>SUM(P$210:P239)</f>
        <v>3846708793763.6167</v>
      </c>
      <c r="Q307">
        <f>SUM(Q$210:Q239)</f>
        <v>3761490725295.7744</v>
      </c>
      <c r="R307">
        <f>SUM(R$210:R239)</f>
        <v>3716004087545.3169</v>
      </c>
      <c r="S307">
        <f>SUM(S$210:S239)</f>
        <v>3696234453692.8335</v>
      </c>
      <c r="V307">
        <v>2049</v>
      </c>
      <c r="W307">
        <v>177496918016033.69</v>
      </c>
      <c r="X307">
        <v>236083408252831.47</v>
      </c>
      <c r="Y307">
        <v>347455462665800.38</v>
      </c>
    </row>
    <row r="308" spans="3:25" x14ac:dyDescent="0.25">
      <c r="D308">
        <v>2050</v>
      </c>
      <c r="E308">
        <f>SUM(E$210:E240)</f>
        <v>3489188020728.2676</v>
      </c>
      <c r="F308">
        <f>SUM(F$210:F240)</f>
        <v>3362134076802.189</v>
      </c>
      <c r="G308">
        <f>SUM(G$210:G240)</f>
        <v>3246332227498.0156</v>
      </c>
      <c r="H308">
        <f>SUM(H$210:H240)</f>
        <v>3161278834067.7495</v>
      </c>
      <c r="I308">
        <f>SUM(I$210:I240)</f>
        <v>3121727940818.1323</v>
      </c>
      <c r="J308">
        <f>SUM(J$210:J240)</f>
        <v>3949787150123.6563</v>
      </c>
      <c r="K308">
        <f>SUM(K$210:K240)</f>
        <v>3783200568315.6289</v>
      </c>
      <c r="L308">
        <f>SUM(L$210:L240)</f>
        <v>3632541440100.7314</v>
      </c>
      <c r="M308">
        <f>SUM(M$210:M240)</f>
        <v>3554179765908.8188</v>
      </c>
      <c r="N308">
        <f>SUM(N$210:N240)</f>
        <v>3516274835168.2461</v>
      </c>
      <c r="O308">
        <f>SUM(O$210:O240)</f>
        <v>4149415626981.9272</v>
      </c>
      <c r="P308">
        <f>SUM(P$210:P240)</f>
        <v>4041541840964.437</v>
      </c>
      <c r="Q308">
        <f>SUM(Q$210:Q240)</f>
        <v>3944667272446.3643</v>
      </c>
      <c r="R308">
        <f>SUM(R$210:R240)</f>
        <v>3890771599529.7354</v>
      </c>
      <c r="S308">
        <f>SUM(S$210:S240)</f>
        <v>3867123644328.1289</v>
      </c>
      <c r="V308">
        <v>2050</v>
      </c>
      <c r="W308">
        <v>188731158680404.69</v>
      </c>
      <c r="X308">
        <v>252805178966316.13</v>
      </c>
      <c r="Y308">
        <v>370797992165699.13</v>
      </c>
    </row>
    <row r="310" spans="3:25" x14ac:dyDescent="0.25">
      <c r="C310" t="s">
        <v>64</v>
      </c>
      <c r="D310" t="s">
        <v>32</v>
      </c>
    </row>
    <row r="311" spans="3:25" x14ac:dyDescent="0.25">
      <c r="D311">
        <v>2020</v>
      </c>
      <c r="E311" t="e">
        <f>E176/$W176*1000</f>
        <v>#DIV/0!</v>
      </c>
      <c r="F311" t="e">
        <f t="shared" ref="F311:I311" si="351">F176/$W176*1000</f>
        <v>#DIV/0!</v>
      </c>
      <c r="G311" t="e">
        <f t="shared" si="351"/>
        <v>#DIV/0!</v>
      </c>
      <c r="H311" t="e">
        <f t="shared" si="351"/>
        <v>#DIV/0!</v>
      </c>
      <c r="I311" t="e">
        <f t="shared" si="351"/>
        <v>#DIV/0!</v>
      </c>
      <c r="J311" t="e">
        <f>J176/$X176*1000</f>
        <v>#DIV/0!</v>
      </c>
      <c r="K311" t="e">
        <f t="shared" ref="K311:N311" si="352">K176/$X176*1000</f>
        <v>#DIV/0!</v>
      </c>
      <c r="L311" t="e">
        <f t="shared" si="352"/>
        <v>#DIV/0!</v>
      </c>
      <c r="M311" t="e">
        <f t="shared" si="352"/>
        <v>#DIV/0!</v>
      </c>
      <c r="N311" t="e">
        <f t="shared" si="352"/>
        <v>#DIV/0!</v>
      </c>
      <c r="O311" t="e">
        <f>O176/$Y176*1000</f>
        <v>#DIV/0!</v>
      </c>
      <c r="P311" t="e">
        <f t="shared" ref="P311:S311" si="353">P176/$Y176*1000</f>
        <v>#DIV/0!</v>
      </c>
      <c r="Q311" t="e">
        <f t="shared" si="353"/>
        <v>#DIV/0!</v>
      </c>
      <c r="R311" t="e">
        <f t="shared" si="353"/>
        <v>#DIV/0!</v>
      </c>
      <c r="S311" t="e">
        <f t="shared" si="353"/>
        <v>#DIV/0!</v>
      </c>
    </row>
    <row r="312" spans="3:25" x14ac:dyDescent="0.25">
      <c r="D312">
        <v>2021</v>
      </c>
      <c r="E312" t="e">
        <f t="shared" ref="E312:I312" si="354">E177/$W177*1000</f>
        <v>#DIV/0!</v>
      </c>
      <c r="F312" t="e">
        <f t="shared" si="354"/>
        <v>#DIV/0!</v>
      </c>
      <c r="G312" t="e">
        <f t="shared" si="354"/>
        <v>#DIV/0!</v>
      </c>
      <c r="H312" t="e">
        <f t="shared" si="354"/>
        <v>#DIV/0!</v>
      </c>
      <c r="I312" t="e">
        <f t="shared" si="354"/>
        <v>#DIV/0!</v>
      </c>
      <c r="J312" t="e">
        <f t="shared" ref="J312:N312" si="355">J177/$X177*1000</f>
        <v>#DIV/0!</v>
      </c>
      <c r="K312" t="e">
        <f t="shared" si="355"/>
        <v>#DIV/0!</v>
      </c>
      <c r="L312" t="e">
        <f t="shared" si="355"/>
        <v>#DIV/0!</v>
      </c>
      <c r="M312" t="e">
        <f t="shared" si="355"/>
        <v>#DIV/0!</v>
      </c>
      <c r="N312" t="e">
        <f t="shared" si="355"/>
        <v>#DIV/0!</v>
      </c>
      <c r="O312" t="e">
        <f t="shared" ref="O312:S312" si="356">O177/$Y177*1000</f>
        <v>#DIV/0!</v>
      </c>
      <c r="P312" t="e">
        <f t="shared" si="356"/>
        <v>#DIV/0!</v>
      </c>
      <c r="Q312" t="e">
        <f t="shared" si="356"/>
        <v>#DIV/0!</v>
      </c>
      <c r="R312" t="e">
        <f t="shared" si="356"/>
        <v>#DIV/0!</v>
      </c>
      <c r="S312" t="e">
        <f t="shared" si="356"/>
        <v>#DIV/0!</v>
      </c>
    </row>
    <row r="313" spans="3:25" x14ac:dyDescent="0.25">
      <c r="D313">
        <v>2022</v>
      </c>
      <c r="E313" t="e">
        <f t="shared" ref="E313:I313" si="357">E178/$W178*1000</f>
        <v>#DIV/0!</v>
      </c>
      <c r="F313" t="e">
        <f t="shared" si="357"/>
        <v>#DIV/0!</v>
      </c>
      <c r="G313" t="e">
        <f t="shared" si="357"/>
        <v>#DIV/0!</v>
      </c>
      <c r="H313" t="e">
        <f t="shared" si="357"/>
        <v>#DIV/0!</v>
      </c>
      <c r="I313" t="e">
        <f t="shared" si="357"/>
        <v>#DIV/0!</v>
      </c>
      <c r="J313" t="e">
        <f t="shared" ref="J313:N313" si="358">J178/$X178*1000</f>
        <v>#DIV/0!</v>
      </c>
      <c r="K313" t="e">
        <f t="shared" si="358"/>
        <v>#DIV/0!</v>
      </c>
      <c r="L313" t="e">
        <f t="shared" si="358"/>
        <v>#DIV/0!</v>
      </c>
      <c r="M313" t="e">
        <f t="shared" si="358"/>
        <v>#DIV/0!</v>
      </c>
      <c r="N313" t="e">
        <f t="shared" si="358"/>
        <v>#DIV/0!</v>
      </c>
      <c r="O313" t="e">
        <f t="shared" ref="O313:S313" si="359">O178/$Y178*1000</f>
        <v>#DIV/0!</v>
      </c>
      <c r="P313" t="e">
        <f t="shared" si="359"/>
        <v>#DIV/0!</v>
      </c>
      <c r="Q313" t="e">
        <f t="shared" si="359"/>
        <v>#DIV/0!</v>
      </c>
      <c r="R313" t="e">
        <f t="shared" si="359"/>
        <v>#DIV/0!</v>
      </c>
      <c r="S313" t="e">
        <f t="shared" si="359"/>
        <v>#DIV/0!</v>
      </c>
    </row>
    <row r="314" spans="3:25" x14ac:dyDescent="0.25">
      <c r="D314">
        <v>2023</v>
      </c>
      <c r="E314" t="e">
        <f t="shared" ref="E314:I314" si="360">E179/$W179*1000</f>
        <v>#DIV/0!</v>
      </c>
      <c r="F314" t="e">
        <f t="shared" si="360"/>
        <v>#DIV/0!</v>
      </c>
      <c r="G314" t="e">
        <f t="shared" si="360"/>
        <v>#DIV/0!</v>
      </c>
      <c r="H314" t="e">
        <f t="shared" si="360"/>
        <v>#DIV/0!</v>
      </c>
      <c r="I314" t="e">
        <f t="shared" si="360"/>
        <v>#DIV/0!</v>
      </c>
      <c r="J314" t="e">
        <f t="shared" ref="J314:N314" si="361">J179/$X179*1000</f>
        <v>#DIV/0!</v>
      </c>
      <c r="K314" t="e">
        <f t="shared" si="361"/>
        <v>#DIV/0!</v>
      </c>
      <c r="L314" t="e">
        <f t="shared" si="361"/>
        <v>#DIV/0!</v>
      </c>
      <c r="M314" t="e">
        <f t="shared" si="361"/>
        <v>#DIV/0!</v>
      </c>
      <c r="N314" t="e">
        <f t="shared" si="361"/>
        <v>#DIV/0!</v>
      </c>
      <c r="O314" t="e">
        <f t="shared" ref="O314:S314" si="362">O179/$Y179*1000</f>
        <v>#DIV/0!</v>
      </c>
      <c r="P314" t="e">
        <f t="shared" si="362"/>
        <v>#DIV/0!</v>
      </c>
      <c r="Q314" t="e">
        <f t="shared" si="362"/>
        <v>#DIV/0!</v>
      </c>
      <c r="R314" t="e">
        <f t="shared" si="362"/>
        <v>#DIV/0!</v>
      </c>
      <c r="S314" t="e">
        <f t="shared" si="362"/>
        <v>#DIV/0!</v>
      </c>
    </row>
    <row r="315" spans="3:25" x14ac:dyDescent="0.25">
      <c r="D315">
        <v>2024</v>
      </c>
      <c r="E315" t="e">
        <f t="shared" ref="E315:I315" si="363">E180/$W180*1000</f>
        <v>#DIV/0!</v>
      </c>
      <c r="F315" t="e">
        <f t="shared" si="363"/>
        <v>#DIV/0!</v>
      </c>
      <c r="G315" t="e">
        <f t="shared" si="363"/>
        <v>#DIV/0!</v>
      </c>
      <c r="H315" t="e">
        <f t="shared" si="363"/>
        <v>#DIV/0!</v>
      </c>
      <c r="I315" t="e">
        <f t="shared" si="363"/>
        <v>#DIV/0!</v>
      </c>
      <c r="J315" t="e">
        <f t="shared" ref="J315:N315" si="364">J180/$X180*1000</f>
        <v>#DIV/0!</v>
      </c>
      <c r="K315" t="e">
        <f t="shared" si="364"/>
        <v>#DIV/0!</v>
      </c>
      <c r="L315" t="e">
        <f t="shared" si="364"/>
        <v>#DIV/0!</v>
      </c>
      <c r="M315" t="e">
        <f t="shared" si="364"/>
        <v>#DIV/0!</v>
      </c>
      <c r="N315" t="e">
        <f t="shared" si="364"/>
        <v>#DIV/0!</v>
      </c>
      <c r="O315" t="e">
        <f t="shared" ref="O315:S315" si="365">O180/$Y180*1000</f>
        <v>#DIV/0!</v>
      </c>
      <c r="P315" t="e">
        <f t="shared" si="365"/>
        <v>#DIV/0!</v>
      </c>
      <c r="Q315" t="e">
        <f t="shared" si="365"/>
        <v>#DIV/0!</v>
      </c>
      <c r="R315" t="e">
        <f t="shared" si="365"/>
        <v>#DIV/0!</v>
      </c>
      <c r="S315" t="e">
        <f t="shared" si="365"/>
        <v>#DIV/0!</v>
      </c>
    </row>
    <row r="316" spans="3:25" x14ac:dyDescent="0.25">
      <c r="D316">
        <v>2025</v>
      </c>
      <c r="E316">
        <f t="shared" ref="E316:I316" si="366">E181/$W181*1000</f>
        <v>18.425645111300252</v>
      </c>
      <c r="F316">
        <f t="shared" si="366"/>
        <v>18.425645111300252</v>
      </c>
      <c r="G316">
        <f t="shared" si="366"/>
        <v>18.425645111300252</v>
      </c>
      <c r="H316">
        <f t="shared" si="366"/>
        <v>18.425645111300252</v>
      </c>
      <c r="I316">
        <f t="shared" si="366"/>
        <v>18.425645111300252</v>
      </c>
      <c r="J316">
        <f t="shared" ref="J316:N316" si="367">J181/$X181*1000</f>
        <v>18.29515123747759</v>
      </c>
      <c r="K316">
        <f t="shared" si="367"/>
        <v>18.29515123747759</v>
      </c>
      <c r="L316">
        <f t="shared" si="367"/>
        <v>18.29515123747759</v>
      </c>
      <c r="M316">
        <f t="shared" si="367"/>
        <v>18.29515123747759</v>
      </c>
      <c r="N316">
        <f t="shared" si="367"/>
        <v>18.29515123747759</v>
      </c>
      <c r="O316">
        <f t="shared" ref="O316:S316" si="368">O181/$Y181*1000</f>
        <v>17.086707551949779</v>
      </c>
      <c r="P316">
        <f t="shared" si="368"/>
        <v>17.086707551949779</v>
      </c>
      <c r="Q316">
        <f t="shared" si="368"/>
        <v>17.086707551949779</v>
      </c>
      <c r="R316">
        <f t="shared" si="368"/>
        <v>17.086707551949779</v>
      </c>
      <c r="S316">
        <f t="shared" si="368"/>
        <v>17.086707551949779</v>
      </c>
    </row>
    <row r="317" spans="3:25" x14ac:dyDescent="0.25">
      <c r="D317">
        <v>2026</v>
      </c>
      <c r="E317">
        <f t="shared" ref="E317:I317" si="369">E182/$W182*1000</f>
        <v>18.326963364741548</v>
      </c>
      <c r="F317">
        <f t="shared" si="369"/>
        <v>18.326963364741548</v>
      </c>
      <c r="G317">
        <f t="shared" si="369"/>
        <v>18.326963364741548</v>
      </c>
      <c r="H317">
        <f t="shared" si="369"/>
        <v>18.326963364741548</v>
      </c>
      <c r="I317">
        <f t="shared" si="369"/>
        <v>18.326963364741548</v>
      </c>
      <c r="J317">
        <f t="shared" ref="J317:N317" si="370">J182/$X182*1000</f>
        <v>18.141503909441266</v>
      </c>
      <c r="K317">
        <f t="shared" si="370"/>
        <v>18.141503909441266</v>
      </c>
      <c r="L317">
        <f t="shared" si="370"/>
        <v>18.141503909441266</v>
      </c>
      <c r="M317">
        <f t="shared" si="370"/>
        <v>18.141503909441266</v>
      </c>
      <c r="N317">
        <f t="shared" si="370"/>
        <v>18.141503909441266</v>
      </c>
      <c r="O317">
        <f t="shared" ref="O317:S317" si="371">O182/$Y182*1000</f>
        <v>16.6369314252963</v>
      </c>
      <c r="P317">
        <f t="shared" si="371"/>
        <v>16.6369314252963</v>
      </c>
      <c r="Q317">
        <f t="shared" si="371"/>
        <v>16.6369314252963</v>
      </c>
      <c r="R317">
        <f t="shared" si="371"/>
        <v>16.6369314252963</v>
      </c>
      <c r="S317">
        <f t="shared" si="371"/>
        <v>16.6369314252963</v>
      </c>
    </row>
    <row r="318" spans="3:25" x14ac:dyDescent="0.25">
      <c r="D318">
        <v>2027</v>
      </c>
      <c r="E318">
        <f t="shared" ref="E318:I318" si="372">E183/$W183*1000</f>
        <v>18.235298581385649</v>
      </c>
      <c r="F318">
        <f t="shared" si="372"/>
        <v>18.235298581385649</v>
      </c>
      <c r="G318">
        <f t="shared" si="372"/>
        <v>18.235298581385649</v>
      </c>
      <c r="H318">
        <f t="shared" si="372"/>
        <v>18.235298581385649</v>
      </c>
      <c r="I318">
        <f t="shared" si="372"/>
        <v>18.235298581385649</v>
      </c>
      <c r="J318">
        <f t="shared" ref="J318:N318" si="373">J183/$X183*1000</f>
        <v>17.997207730855866</v>
      </c>
      <c r="K318">
        <f t="shared" si="373"/>
        <v>17.997207730855866</v>
      </c>
      <c r="L318">
        <f t="shared" si="373"/>
        <v>17.997207730855866</v>
      </c>
      <c r="M318">
        <f t="shared" si="373"/>
        <v>17.997207730855866</v>
      </c>
      <c r="N318">
        <f t="shared" si="373"/>
        <v>17.997207730855866</v>
      </c>
      <c r="O318">
        <f t="shared" ref="O318:S318" si="374">O183/$Y183*1000</f>
        <v>16.090378409174285</v>
      </c>
      <c r="P318">
        <f t="shared" si="374"/>
        <v>16.090378409174285</v>
      </c>
      <c r="Q318">
        <f t="shared" si="374"/>
        <v>16.090378409174285</v>
      </c>
      <c r="R318">
        <f t="shared" si="374"/>
        <v>16.090378409174285</v>
      </c>
      <c r="S318">
        <f t="shared" si="374"/>
        <v>16.090378409174285</v>
      </c>
    </row>
    <row r="319" spans="3:25" x14ac:dyDescent="0.25">
      <c r="D319">
        <v>2028</v>
      </c>
      <c r="E319">
        <f t="shared" ref="E319:I319" si="375">E184/$W184*1000</f>
        <v>18.14391354563686</v>
      </c>
      <c r="F319">
        <f t="shared" si="375"/>
        <v>18.14391354563686</v>
      </c>
      <c r="G319">
        <f t="shared" si="375"/>
        <v>18.14391354563686</v>
      </c>
      <c r="H319">
        <f t="shared" si="375"/>
        <v>18.14391354563686</v>
      </c>
      <c r="I319">
        <f t="shared" si="375"/>
        <v>18.14391354563686</v>
      </c>
      <c r="J319">
        <f t="shared" ref="J319:N319" si="376">J184/$X184*1000</f>
        <v>17.86118792591834</v>
      </c>
      <c r="K319">
        <f t="shared" si="376"/>
        <v>17.86118792591834</v>
      </c>
      <c r="L319">
        <f t="shared" si="376"/>
        <v>17.86118792591834</v>
      </c>
      <c r="M319">
        <f t="shared" si="376"/>
        <v>17.86118792591834</v>
      </c>
      <c r="N319">
        <f t="shared" si="376"/>
        <v>17.86118792591834</v>
      </c>
      <c r="O319">
        <f t="shared" ref="O319:S319" si="377">O184/$Y184*1000</f>
        <v>15.524399074679074</v>
      </c>
      <c r="P319">
        <f t="shared" si="377"/>
        <v>15.524399074679074</v>
      </c>
      <c r="Q319">
        <f t="shared" si="377"/>
        <v>15.524399074679074</v>
      </c>
      <c r="R319">
        <f t="shared" si="377"/>
        <v>15.524399074679074</v>
      </c>
      <c r="S319">
        <f t="shared" si="377"/>
        <v>15.524399074679074</v>
      </c>
    </row>
    <row r="320" spans="3:25" x14ac:dyDescent="0.25">
      <c r="D320">
        <v>2029</v>
      </c>
      <c r="E320">
        <f t="shared" ref="E320:I320" si="378">E185/$W185*1000</f>
        <v>18.077495709815093</v>
      </c>
      <c r="F320">
        <f t="shared" si="378"/>
        <v>18.077495709815093</v>
      </c>
      <c r="G320">
        <f t="shared" si="378"/>
        <v>18.077495709815093</v>
      </c>
      <c r="H320">
        <f t="shared" si="378"/>
        <v>18.077495709815093</v>
      </c>
      <c r="I320">
        <f t="shared" si="378"/>
        <v>18.077495709815093</v>
      </c>
      <c r="J320">
        <f t="shared" ref="J320:N320" si="379">J185/$X185*1000</f>
        <v>17.69748347697778</v>
      </c>
      <c r="K320">
        <f t="shared" si="379"/>
        <v>17.69748347697778</v>
      </c>
      <c r="L320">
        <f t="shared" si="379"/>
        <v>17.69748347697778</v>
      </c>
      <c r="M320">
        <f t="shared" si="379"/>
        <v>17.69748347697778</v>
      </c>
      <c r="N320">
        <f t="shared" si="379"/>
        <v>17.69748347697778</v>
      </c>
      <c r="O320">
        <f t="shared" ref="O320:S320" si="380">O185/$Y185*1000</f>
        <v>14.948295573481902</v>
      </c>
      <c r="P320">
        <f t="shared" si="380"/>
        <v>14.948295573481902</v>
      </c>
      <c r="Q320">
        <f t="shared" si="380"/>
        <v>14.948295573481902</v>
      </c>
      <c r="R320">
        <f t="shared" si="380"/>
        <v>14.948295573481902</v>
      </c>
      <c r="S320">
        <f t="shared" si="380"/>
        <v>14.948295573481902</v>
      </c>
    </row>
    <row r="321" spans="4:19" x14ac:dyDescent="0.25">
      <c r="D321">
        <v>2030</v>
      </c>
      <c r="E321">
        <f t="shared" ref="E321:I321" si="381">E186/$W186*1000</f>
        <v>18.022163753472615</v>
      </c>
      <c r="F321">
        <f t="shared" si="381"/>
        <v>18.029799249480106</v>
      </c>
      <c r="G321">
        <f t="shared" si="381"/>
        <v>18.037434745487587</v>
      </c>
      <c r="H321">
        <f t="shared" si="381"/>
        <v>18.045070241495068</v>
      </c>
      <c r="I321">
        <f t="shared" si="381"/>
        <v>18.052705737502556</v>
      </c>
      <c r="J321">
        <f t="shared" ref="J321:N321" si="382">J186/$X186*1000</f>
        <v>17.52347523573798</v>
      </c>
      <c r="K321">
        <f t="shared" si="382"/>
        <v>17.531218626454244</v>
      </c>
      <c r="L321">
        <f t="shared" si="382"/>
        <v>17.538962017170505</v>
      </c>
      <c r="M321">
        <f t="shared" si="382"/>
        <v>17.546705407886765</v>
      </c>
      <c r="N321">
        <f t="shared" si="382"/>
        <v>17.554448798603019</v>
      </c>
      <c r="O321">
        <f t="shared" ref="O321:S321" si="383">O186/$Y186*1000</f>
        <v>14.361183861023779</v>
      </c>
      <c r="P321">
        <f t="shared" si="383"/>
        <v>14.367979904401453</v>
      </c>
      <c r="Q321">
        <f t="shared" si="383"/>
        <v>14.374775947779133</v>
      </c>
      <c r="R321">
        <f t="shared" si="383"/>
        <v>14.381571991156813</v>
      </c>
      <c r="S321">
        <f t="shared" si="383"/>
        <v>14.388368034534485</v>
      </c>
    </row>
    <row r="322" spans="4:19" x14ac:dyDescent="0.25">
      <c r="D322">
        <v>2031</v>
      </c>
      <c r="E322">
        <f t="shared" ref="E322:I322" si="384">E187/$W187*1000</f>
        <v>17.950730339860545</v>
      </c>
      <c r="F322">
        <f t="shared" si="384"/>
        <v>17.949239956941977</v>
      </c>
      <c r="G322">
        <f t="shared" si="384"/>
        <v>17.947749574023391</v>
      </c>
      <c r="H322">
        <f t="shared" si="384"/>
        <v>17.946259191104811</v>
      </c>
      <c r="I322">
        <f t="shared" si="384"/>
        <v>17.944768808186229</v>
      </c>
      <c r="J322">
        <f t="shared" ref="J322:N322" si="385">J187/$X187*1000</f>
        <v>17.287619847625848</v>
      </c>
      <c r="K322">
        <f t="shared" si="385"/>
        <v>17.285414599241751</v>
      </c>
      <c r="L322">
        <f t="shared" si="385"/>
        <v>17.283209350857668</v>
      </c>
      <c r="M322">
        <f t="shared" si="385"/>
        <v>17.281004102473574</v>
      </c>
      <c r="N322">
        <f t="shared" si="385"/>
        <v>17.278798854089484</v>
      </c>
      <c r="O322">
        <f t="shared" ref="O322:S322" si="386">O187/$Y187*1000</f>
        <v>13.651263640118287</v>
      </c>
      <c r="P322">
        <f t="shared" si="386"/>
        <v>13.65503616236659</v>
      </c>
      <c r="Q322">
        <f t="shared" si="386"/>
        <v>13.658808684614886</v>
      </c>
      <c r="R322">
        <f t="shared" si="386"/>
        <v>13.662581206863193</v>
      </c>
      <c r="S322">
        <f t="shared" si="386"/>
        <v>13.666362196397806</v>
      </c>
    </row>
    <row r="323" spans="4:19" x14ac:dyDescent="0.25">
      <c r="D323">
        <v>2032</v>
      </c>
      <c r="E323">
        <f t="shared" ref="E323:I323" si="387">E188/$W188*1000</f>
        <v>17.892571433348333</v>
      </c>
      <c r="F323">
        <f t="shared" si="387"/>
        <v>17.866706254911577</v>
      </c>
      <c r="G323">
        <f t="shared" si="387"/>
        <v>17.840841076474817</v>
      </c>
      <c r="H323">
        <f t="shared" si="387"/>
        <v>17.814975898038064</v>
      </c>
      <c r="I323">
        <f t="shared" si="387"/>
        <v>17.789110719601307</v>
      </c>
      <c r="J323">
        <f t="shared" ref="J323:N323" si="388">J188/$X188*1000</f>
        <v>17.022247960772894</v>
      </c>
      <c r="K323">
        <f t="shared" si="388"/>
        <v>16.991639417467859</v>
      </c>
      <c r="L323">
        <f t="shared" si="388"/>
        <v>16.961302694403759</v>
      </c>
      <c r="M323">
        <f t="shared" si="388"/>
        <v>16.935157822111698</v>
      </c>
      <c r="N323">
        <f t="shared" si="388"/>
        <v>16.90901294981964</v>
      </c>
      <c r="O323">
        <f t="shared" ref="O323:S323" si="389">O188/$Y188*1000</f>
        <v>13.052124412629738</v>
      </c>
      <c r="P323">
        <f t="shared" si="389"/>
        <v>13.042022282781321</v>
      </c>
      <c r="Q323">
        <f t="shared" si="389"/>
        <v>13.031920152932914</v>
      </c>
      <c r="R323">
        <f t="shared" si="389"/>
        <v>13.021818023084503</v>
      </c>
      <c r="S323">
        <f t="shared" si="389"/>
        <v>13.011810122705061</v>
      </c>
    </row>
    <row r="324" spans="4:19" x14ac:dyDescent="0.25">
      <c r="D324">
        <v>2033</v>
      </c>
      <c r="E324">
        <f t="shared" ref="E324:I324" si="390">E189/$W189*1000</f>
        <v>17.838537692923794</v>
      </c>
      <c r="F324">
        <f t="shared" si="390"/>
        <v>17.772376742128692</v>
      </c>
      <c r="G324">
        <f t="shared" si="390"/>
        <v>17.706215791333598</v>
      </c>
      <c r="H324">
        <f t="shared" si="390"/>
        <v>17.640054840538497</v>
      </c>
      <c r="I324">
        <f t="shared" si="390"/>
        <v>17.57621727573062</v>
      </c>
      <c r="J324">
        <f t="shared" ref="J324:N324" si="391">J189/$X189*1000</f>
        <v>16.737649349352118</v>
      </c>
      <c r="K324">
        <f t="shared" si="391"/>
        <v>16.657492554793929</v>
      </c>
      <c r="L324">
        <f t="shared" si="391"/>
        <v>16.582985409772071</v>
      </c>
      <c r="M324">
        <f t="shared" si="391"/>
        <v>16.5138625953761</v>
      </c>
      <c r="N324">
        <f t="shared" si="391"/>
        <v>16.445278699043946</v>
      </c>
      <c r="O324">
        <f t="shared" ref="O324:S324" si="392">O189/$Y189*1000</f>
        <v>12.519807200001924</v>
      </c>
      <c r="P324">
        <f t="shared" si="392"/>
        <v>12.482872513197011</v>
      </c>
      <c r="Q324">
        <f t="shared" si="392"/>
        <v>12.445937826392099</v>
      </c>
      <c r="R324">
        <f t="shared" si="392"/>
        <v>12.409003139587186</v>
      </c>
      <c r="S324">
        <f t="shared" si="392"/>
        <v>12.37243828307057</v>
      </c>
    </row>
    <row r="325" spans="4:19" x14ac:dyDescent="0.25">
      <c r="D325">
        <v>2034</v>
      </c>
      <c r="E325">
        <f t="shared" ref="E325:I325" si="393">E190/$W190*1000</f>
        <v>17.789456626198252</v>
      </c>
      <c r="F325">
        <f t="shared" si="393"/>
        <v>17.666347152442125</v>
      </c>
      <c r="G325">
        <f t="shared" si="393"/>
        <v>17.543237678685998</v>
      </c>
      <c r="H325">
        <f t="shared" si="393"/>
        <v>17.424247168451537</v>
      </c>
      <c r="I325">
        <f t="shared" si="393"/>
        <v>17.31256006039002</v>
      </c>
      <c r="J325">
        <f t="shared" ref="J325:N325" si="394">J190/$X190*1000</f>
        <v>16.470750936894145</v>
      </c>
      <c r="K325">
        <f t="shared" si="394"/>
        <v>16.3188708901599</v>
      </c>
      <c r="L325">
        <f t="shared" si="394"/>
        <v>16.181272293386147</v>
      </c>
      <c r="M325">
        <f t="shared" si="394"/>
        <v>16.048587695974799</v>
      </c>
      <c r="N325">
        <f t="shared" si="394"/>
        <v>15.934495844440161</v>
      </c>
      <c r="O325">
        <f t="shared" ref="O325:S325" si="395">O190/$Y190*1000</f>
        <v>12.046335876329609</v>
      </c>
      <c r="P325">
        <f t="shared" si="395"/>
        <v>11.968834101219484</v>
      </c>
      <c r="Q325">
        <f t="shared" si="395"/>
        <v>11.892054319169919</v>
      </c>
      <c r="R325">
        <f t="shared" si="395"/>
        <v>11.816677641975922</v>
      </c>
      <c r="S325">
        <f t="shared" si="395"/>
        <v>11.746722493102199</v>
      </c>
    </row>
    <row r="326" spans="4:19" x14ac:dyDescent="0.25">
      <c r="D326">
        <v>2035</v>
      </c>
      <c r="E326">
        <f t="shared" ref="E326:I326" si="396">E191/$W191*1000</f>
        <v>17.751520914709783</v>
      </c>
      <c r="F326">
        <f t="shared" si="396"/>
        <v>17.555017830576766</v>
      </c>
      <c r="G326">
        <f t="shared" si="396"/>
        <v>17.359894839442951</v>
      </c>
      <c r="H326">
        <f t="shared" si="396"/>
        <v>17.166967005364885</v>
      </c>
      <c r="I326">
        <f t="shared" si="396"/>
        <v>16.993268773839286</v>
      </c>
      <c r="J326">
        <f t="shared" ref="J326:N326" si="397">J191/$X191*1000</f>
        <v>16.22498119805833</v>
      </c>
      <c r="K326">
        <f t="shared" si="397"/>
        <v>15.977854010801224</v>
      </c>
      <c r="L326">
        <f t="shared" si="397"/>
        <v>15.745901629481349</v>
      </c>
      <c r="M326">
        <f t="shared" si="397"/>
        <v>15.55607752299546</v>
      </c>
      <c r="N326">
        <f t="shared" si="397"/>
        <v>15.390286407705529</v>
      </c>
      <c r="O326">
        <f t="shared" ref="O326:S326" si="398">O191/$Y191*1000</f>
        <v>11.608528213186119</v>
      </c>
      <c r="P326">
        <f t="shared" si="398"/>
        <v>11.479306915112783</v>
      </c>
      <c r="Q326">
        <f t="shared" si="398"/>
        <v>11.352568706067402</v>
      </c>
      <c r="R326">
        <f t="shared" si="398"/>
        <v>11.237028118014562</v>
      </c>
      <c r="S326">
        <f t="shared" si="398"/>
        <v>11.158423770253496</v>
      </c>
    </row>
    <row r="327" spans="4:19" x14ac:dyDescent="0.25">
      <c r="D327">
        <v>2036</v>
      </c>
      <c r="E327">
        <f t="shared" ref="E327:I327" si="399">E192/$W192*1000</f>
        <v>17.719134386430198</v>
      </c>
      <c r="F327">
        <f t="shared" si="399"/>
        <v>17.433588960142671</v>
      </c>
      <c r="G327">
        <f t="shared" si="399"/>
        <v>17.150292473896261</v>
      </c>
      <c r="H327">
        <f t="shared" si="399"/>
        <v>16.889751265066888</v>
      </c>
      <c r="I327">
        <f t="shared" si="399"/>
        <v>16.655325987406378</v>
      </c>
      <c r="J327">
        <f t="shared" ref="J327:N327" si="400">J192/$X192*1000</f>
        <v>16.014631084497022</v>
      </c>
      <c r="K327">
        <f t="shared" si="400"/>
        <v>15.65091341644408</v>
      </c>
      <c r="L327">
        <f t="shared" si="400"/>
        <v>15.314447117345336</v>
      </c>
      <c r="M327">
        <f t="shared" si="400"/>
        <v>15.055111001244207</v>
      </c>
      <c r="N327">
        <f t="shared" si="400"/>
        <v>14.839748040824309</v>
      </c>
      <c r="O327">
        <f t="shared" ref="O327:S327" si="401">O192/$Y192*1000</f>
        <v>11.247222913103105</v>
      </c>
      <c r="P327">
        <f t="shared" si="401"/>
        <v>11.051498234768429</v>
      </c>
      <c r="Q327">
        <f t="shared" si="401"/>
        <v>10.861324923438564</v>
      </c>
      <c r="R327">
        <f t="shared" si="401"/>
        <v>10.732778476924523</v>
      </c>
      <c r="S327">
        <f t="shared" si="401"/>
        <v>10.658855363772403</v>
      </c>
    </row>
    <row r="328" spans="4:19" x14ac:dyDescent="0.25">
      <c r="D328">
        <v>2037</v>
      </c>
      <c r="E328">
        <f t="shared" ref="E328:I328" si="402">E193/$W193*1000</f>
        <v>17.6995269433604</v>
      </c>
      <c r="F328">
        <f t="shared" si="402"/>
        <v>17.282988866879922</v>
      </c>
      <c r="G328">
        <f t="shared" si="402"/>
        <v>16.898917536365378</v>
      </c>
      <c r="H328">
        <f t="shared" si="402"/>
        <v>16.539835663889029</v>
      </c>
      <c r="I328">
        <f t="shared" si="402"/>
        <v>16.240035541993706</v>
      </c>
      <c r="J328">
        <f t="shared" ref="J328:N328" si="403">J193/$X193*1000</f>
        <v>15.829688140856012</v>
      </c>
      <c r="K328">
        <f t="shared" si="403"/>
        <v>15.299099311296446</v>
      </c>
      <c r="L328">
        <f t="shared" si="403"/>
        <v>14.821244232506588</v>
      </c>
      <c r="M328">
        <f t="shared" si="403"/>
        <v>14.481966193705974</v>
      </c>
      <c r="N328">
        <f t="shared" si="403"/>
        <v>14.252060117376017</v>
      </c>
      <c r="O328">
        <f t="shared" ref="O328:S328" si="404">O193/$Y193*1000</f>
        <v>10.945944369790871</v>
      </c>
      <c r="P328">
        <f t="shared" si="404"/>
        <v>10.658015833508992</v>
      </c>
      <c r="Q328">
        <f t="shared" si="404"/>
        <v>10.401905064914404</v>
      </c>
      <c r="R328">
        <f t="shared" si="404"/>
        <v>10.267630004619139</v>
      </c>
      <c r="S328">
        <f t="shared" si="404"/>
        <v>10.198904588635617</v>
      </c>
    </row>
    <row r="329" spans="4:19" x14ac:dyDescent="0.25">
      <c r="D329">
        <v>2038</v>
      </c>
      <c r="E329">
        <f t="shared" ref="E329:I329" si="405">E194/$W194*1000</f>
        <v>17.682154796994755</v>
      </c>
      <c r="F329">
        <f t="shared" si="405"/>
        <v>17.081796001576858</v>
      </c>
      <c r="G329">
        <f t="shared" si="405"/>
        <v>16.539426430469138</v>
      </c>
      <c r="H329">
        <f t="shared" si="405"/>
        <v>16.053533152950905</v>
      </c>
      <c r="I329">
        <f t="shared" si="405"/>
        <v>15.700709812493045</v>
      </c>
      <c r="J329">
        <f t="shared" ref="J329:N329" si="406">J194/$X194*1000</f>
        <v>15.664789615589072</v>
      </c>
      <c r="K329">
        <f t="shared" si="406"/>
        <v>14.896331091941317</v>
      </c>
      <c r="L329">
        <f t="shared" si="406"/>
        <v>14.236992389002271</v>
      </c>
      <c r="M329">
        <f t="shared" si="406"/>
        <v>13.841281026694723</v>
      </c>
      <c r="N329">
        <f t="shared" si="406"/>
        <v>13.620450834234646</v>
      </c>
      <c r="O329">
        <f t="shared" ref="O329:S329" si="407">O194/$Y194*1000</f>
        <v>10.682100170198796</v>
      </c>
      <c r="P329">
        <f t="shared" si="407"/>
        <v>10.277150913617094</v>
      </c>
      <c r="Q329">
        <f t="shared" si="407"/>
        <v>9.9365445196584332</v>
      </c>
      <c r="R329">
        <f t="shared" si="407"/>
        <v>9.7959496566217332</v>
      </c>
      <c r="S329">
        <f t="shared" si="407"/>
        <v>9.7317656435234063</v>
      </c>
    </row>
    <row r="330" spans="4:19" x14ac:dyDescent="0.25">
      <c r="D330">
        <v>2039</v>
      </c>
      <c r="E330">
        <f t="shared" ref="E330:I330" si="408">E195/$W195*1000</f>
        <v>17.654949154217331</v>
      </c>
      <c r="F330">
        <f t="shared" si="408"/>
        <v>16.851872338221909</v>
      </c>
      <c r="G330">
        <f t="shared" si="408"/>
        <v>16.140466310494329</v>
      </c>
      <c r="H330">
        <f t="shared" si="408"/>
        <v>15.528065364446054</v>
      </c>
      <c r="I330">
        <f t="shared" si="408"/>
        <v>15.159540086008793</v>
      </c>
      <c r="J330">
        <f t="shared" ref="J330:N330" si="409">J195/$X195*1000</f>
        <v>15.504486420662349</v>
      </c>
      <c r="K330">
        <f t="shared" si="409"/>
        <v>14.506645096719254</v>
      </c>
      <c r="L330">
        <f t="shared" si="409"/>
        <v>13.675799656980546</v>
      </c>
      <c r="M330">
        <f t="shared" si="409"/>
        <v>13.267584948131793</v>
      </c>
      <c r="N330">
        <f t="shared" si="409"/>
        <v>13.059018795304041</v>
      </c>
      <c r="O330">
        <f t="shared" ref="O330:S330" si="410">O195/$Y195*1000</f>
        <v>10.452736720760996</v>
      </c>
      <c r="P330">
        <f t="shared" si="410"/>
        <v>9.9373640204318594</v>
      </c>
      <c r="Q330">
        <f t="shared" si="410"/>
        <v>9.515387332440838</v>
      </c>
      <c r="R330">
        <f t="shared" si="410"/>
        <v>9.3643900956229835</v>
      </c>
      <c r="S330">
        <f t="shared" si="410"/>
        <v>9.3042090641255513</v>
      </c>
    </row>
    <row r="331" spans="4:19" x14ac:dyDescent="0.25">
      <c r="D331">
        <v>2040</v>
      </c>
      <c r="E331">
        <f t="shared" ref="E331:I331" si="411">E196/$W196*1000</f>
        <v>17.595659971410562</v>
      </c>
      <c r="F331">
        <f t="shared" si="411"/>
        <v>16.578532848094088</v>
      </c>
      <c r="G331">
        <f t="shared" si="411"/>
        <v>15.657054246261858</v>
      </c>
      <c r="H331">
        <f t="shared" si="411"/>
        <v>14.943103285859159</v>
      </c>
      <c r="I331">
        <f t="shared" si="411"/>
        <v>14.584034962201033</v>
      </c>
      <c r="J331">
        <f t="shared" ref="J331:N331" si="412">J196/$X196*1000</f>
        <v>15.318030985591996</v>
      </c>
      <c r="K331">
        <f t="shared" si="412"/>
        <v>14.096158483210701</v>
      </c>
      <c r="L331">
        <f t="shared" si="412"/>
        <v>13.118429720852506</v>
      </c>
      <c r="M331">
        <f t="shared" si="412"/>
        <v>12.711212168717829</v>
      </c>
      <c r="N331">
        <f t="shared" si="412"/>
        <v>12.512847675866745</v>
      </c>
      <c r="O331">
        <f t="shared" ref="O331:S331" si="413">O196/$Y196*1000</f>
        <v>10.217215094657323</v>
      </c>
      <c r="P331">
        <f t="shared" si="413"/>
        <v>9.6150476231774213</v>
      </c>
      <c r="Q331">
        <f t="shared" si="413"/>
        <v>9.1082996687113642</v>
      </c>
      <c r="R331">
        <f t="shared" si="413"/>
        <v>8.9343138296094171</v>
      </c>
      <c r="S331">
        <f t="shared" si="413"/>
        <v>8.8776738634395276</v>
      </c>
    </row>
    <row r="332" spans="4:19" x14ac:dyDescent="0.25">
      <c r="D332">
        <v>2041</v>
      </c>
      <c r="E332">
        <f t="shared" ref="E332:I332" si="414">E197/$W197*1000</f>
        <v>17.557132789264816</v>
      </c>
      <c r="F332">
        <f t="shared" si="414"/>
        <v>16.333084150670782</v>
      </c>
      <c r="G332">
        <f t="shared" si="414"/>
        <v>15.22422775468644</v>
      </c>
      <c r="H332">
        <f t="shared" si="414"/>
        <v>14.407631701167738</v>
      </c>
      <c r="I332">
        <f t="shared" si="414"/>
        <v>14.061321186502017</v>
      </c>
      <c r="J332">
        <f t="shared" ref="J332:N332" si="415">J197/$X197*1000</f>
        <v>15.070940476208568</v>
      </c>
      <c r="K332">
        <f t="shared" si="415"/>
        <v>13.667636315803287</v>
      </c>
      <c r="L332">
        <f t="shared" si="415"/>
        <v>12.51452637770163</v>
      </c>
      <c r="M332">
        <f t="shared" si="415"/>
        <v>12.081425010533707</v>
      </c>
      <c r="N332">
        <f t="shared" si="415"/>
        <v>11.8956144065752</v>
      </c>
      <c r="O332">
        <f t="shared" ref="O332:S332" si="416">O197/$Y197*1000</f>
        <v>10.110790199212989</v>
      </c>
      <c r="P332">
        <f t="shared" si="416"/>
        <v>9.4557449923445507</v>
      </c>
      <c r="Q332">
        <f t="shared" si="416"/>
        <v>8.9009249819893146</v>
      </c>
      <c r="R332">
        <f t="shared" si="416"/>
        <v>8.7167690284219734</v>
      </c>
      <c r="S332">
        <f t="shared" si="416"/>
        <v>8.6620925803593529</v>
      </c>
    </row>
    <row r="333" spans="4:19" x14ac:dyDescent="0.25">
      <c r="D333">
        <v>2042</v>
      </c>
      <c r="E333">
        <f t="shared" ref="E333:I333" si="417">E198/$W198*1000</f>
        <v>17.523800451438515</v>
      </c>
      <c r="F333">
        <f t="shared" si="417"/>
        <v>16.099474933433907</v>
      </c>
      <c r="G333">
        <f t="shared" si="417"/>
        <v>14.822655740508706</v>
      </c>
      <c r="H333">
        <f t="shared" si="417"/>
        <v>13.930487021259077</v>
      </c>
      <c r="I333">
        <f t="shared" si="417"/>
        <v>13.59786335300123</v>
      </c>
      <c r="J333">
        <f t="shared" ref="J333:N333" si="418">J198/$X198*1000</f>
        <v>14.85982634629142</v>
      </c>
      <c r="K333">
        <f t="shared" si="418"/>
        <v>13.330480735821945</v>
      </c>
      <c r="L333">
        <f t="shared" si="418"/>
        <v>12.067375231082249</v>
      </c>
      <c r="M333">
        <f t="shared" si="418"/>
        <v>11.615063988429071</v>
      </c>
      <c r="N333">
        <f t="shared" si="418"/>
        <v>11.438205007492293</v>
      </c>
      <c r="O333">
        <f t="shared" ref="O333:S333" si="419">O198/$Y198*1000</f>
        <v>10.003755188030805</v>
      </c>
      <c r="P333">
        <f t="shared" si="419"/>
        <v>9.3010564720497513</v>
      </c>
      <c r="Q333">
        <f t="shared" si="419"/>
        <v>8.7100831354406214</v>
      </c>
      <c r="R333">
        <f t="shared" si="419"/>
        <v>8.5071688474564251</v>
      </c>
      <c r="S333">
        <f t="shared" si="419"/>
        <v>8.4542235856457886</v>
      </c>
    </row>
    <row r="334" spans="4:19" x14ac:dyDescent="0.25">
      <c r="D334">
        <v>2043</v>
      </c>
      <c r="E334">
        <f t="shared" ref="E334:I334" si="420">E199/$W199*1000</f>
        <v>17.496838250468098</v>
      </c>
      <c r="F334">
        <f t="shared" si="420"/>
        <v>15.898330884890081</v>
      </c>
      <c r="G334">
        <f t="shared" si="420"/>
        <v>14.440104347825301</v>
      </c>
      <c r="H334">
        <f t="shared" si="420"/>
        <v>13.481708389621927</v>
      </c>
      <c r="I334">
        <f t="shared" si="420"/>
        <v>13.160322720429773</v>
      </c>
      <c r="J334">
        <f t="shared" ref="J334:N334" si="421">J199/$X199*1000</f>
        <v>14.645495606889256</v>
      </c>
      <c r="K334">
        <f t="shared" si="421"/>
        <v>13.029836514995075</v>
      </c>
      <c r="L334">
        <f t="shared" si="421"/>
        <v>11.664462202011117</v>
      </c>
      <c r="M334">
        <f t="shared" si="421"/>
        <v>11.188674082186385</v>
      </c>
      <c r="N334">
        <f t="shared" si="421"/>
        <v>11.019662573105633</v>
      </c>
      <c r="O334">
        <f t="shared" ref="O334:S334" si="422">O199/$Y199*1000</f>
        <v>9.8934673462437477</v>
      </c>
      <c r="P334">
        <f t="shared" si="422"/>
        <v>9.1516227893701174</v>
      </c>
      <c r="Q334">
        <f t="shared" si="422"/>
        <v>8.5262516440037004</v>
      </c>
      <c r="R334">
        <f t="shared" si="422"/>
        <v>8.3029993061346801</v>
      </c>
      <c r="S334">
        <f t="shared" si="422"/>
        <v>8.2493516937295546</v>
      </c>
    </row>
    <row r="335" spans="4:19" x14ac:dyDescent="0.25">
      <c r="D335">
        <v>2044</v>
      </c>
      <c r="E335">
        <f t="shared" ref="E335:I335" si="423">E200/$W200*1000</f>
        <v>17.490133964433127</v>
      </c>
      <c r="F335">
        <f t="shared" si="423"/>
        <v>15.732705908964421</v>
      </c>
      <c r="G335">
        <f t="shared" si="423"/>
        <v>14.098821975127997</v>
      </c>
      <c r="H335">
        <f t="shared" si="423"/>
        <v>13.049592902838604</v>
      </c>
      <c r="I335">
        <f t="shared" si="423"/>
        <v>12.736272208546682</v>
      </c>
      <c r="J335">
        <f t="shared" ref="J335:N335" si="424">J200/$X200*1000</f>
        <v>14.425285724917559</v>
      </c>
      <c r="K335">
        <f t="shared" si="424"/>
        <v>12.752038829729734</v>
      </c>
      <c r="L335">
        <f t="shared" si="424"/>
        <v>11.265106860682478</v>
      </c>
      <c r="M335">
        <f t="shared" si="424"/>
        <v>10.775897492588831</v>
      </c>
      <c r="N335">
        <f t="shared" si="424"/>
        <v>10.611861881038525</v>
      </c>
      <c r="O335">
        <f t="shared" ref="O335:S335" si="425">O200/$Y200*1000</f>
        <v>9.7750843099685412</v>
      </c>
      <c r="P335">
        <f t="shared" si="425"/>
        <v>9.0027799422720864</v>
      </c>
      <c r="Q335">
        <f t="shared" si="425"/>
        <v>8.3467902700015575</v>
      </c>
      <c r="R335">
        <f t="shared" si="425"/>
        <v>8.0941839204175707</v>
      </c>
      <c r="S335">
        <f t="shared" si="425"/>
        <v>8.0402453208916818</v>
      </c>
    </row>
    <row r="336" spans="4:19" x14ac:dyDescent="0.25">
      <c r="D336">
        <v>2045</v>
      </c>
      <c r="E336">
        <f t="shared" ref="E336:I336" si="426">E201/$W201*1000</f>
        <v>17.481757437432226</v>
      </c>
      <c r="F336">
        <f t="shared" si="426"/>
        <v>15.560689467544542</v>
      </c>
      <c r="G336">
        <f t="shared" si="426"/>
        <v>13.763170063305799</v>
      </c>
      <c r="H336">
        <f t="shared" si="426"/>
        <v>12.584952183702649</v>
      </c>
      <c r="I336">
        <f t="shared" si="426"/>
        <v>12.255656087434954</v>
      </c>
      <c r="J336">
        <f t="shared" ref="J336:N336" si="427">J201/$X201*1000</f>
        <v>14.159255108086732</v>
      </c>
      <c r="K336">
        <f t="shared" si="427"/>
        <v>12.435993476812325</v>
      </c>
      <c r="L336">
        <f t="shared" si="427"/>
        <v>10.841731479724686</v>
      </c>
      <c r="M336">
        <f t="shared" si="427"/>
        <v>10.30179961078877</v>
      </c>
      <c r="N336">
        <f t="shared" si="427"/>
        <v>10.125074666155559</v>
      </c>
      <c r="O336">
        <f t="shared" ref="O336:S336" si="428">O201/$Y201*1000</f>
        <v>9.6341857471460166</v>
      </c>
      <c r="P336">
        <f t="shared" si="428"/>
        <v>8.8287585996724776</v>
      </c>
      <c r="Q336">
        <f t="shared" si="428"/>
        <v>8.1431905837238716</v>
      </c>
      <c r="R336">
        <f t="shared" si="428"/>
        <v>7.8348427018004632</v>
      </c>
      <c r="S336">
        <f t="shared" si="428"/>
        <v>7.7709241200028201</v>
      </c>
    </row>
    <row r="337" spans="4:19" x14ac:dyDescent="0.25">
      <c r="D337">
        <v>2046</v>
      </c>
      <c r="E337">
        <f t="shared" ref="E337:I337" si="429">E202/$W202*1000</f>
        <v>17.450454680052172</v>
      </c>
      <c r="F337">
        <f t="shared" si="429"/>
        <v>15.389760960988554</v>
      </c>
      <c r="G337">
        <f t="shared" si="429"/>
        <v>13.471215767353891</v>
      </c>
      <c r="H337">
        <f t="shared" si="429"/>
        <v>12.242752224418862</v>
      </c>
      <c r="I337">
        <f t="shared" si="429"/>
        <v>11.918076971800524</v>
      </c>
      <c r="J337">
        <f t="shared" ref="J337:N337" si="430">J202/$X202*1000</f>
        <v>13.838466192188202</v>
      </c>
      <c r="K337">
        <f t="shared" si="430"/>
        <v>12.101037662736116</v>
      </c>
      <c r="L337">
        <f t="shared" si="430"/>
        <v>10.482010900588438</v>
      </c>
      <c r="M337">
        <f t="shared" si="430"/>
        <v>9.8522935407814458</v>
      </c>
      <c r="N337">
        <f t="shared" si="430"/>
        <v>9.681626753557909</v>
      </c>
      <c r="O337">
        <f t="shared" ref="O337:S337" si="431">O202/$Y202*1000</f>
        <v>9.4717018372781219</v>
      </c>
      <c r="P337">
        <f t="shared" si="431"/>
        <v>8.647439977311679</v>
      </c>
      <c r="Q337">
        <f t="shared" si="431"/>
        <v>7.9409287269220448</v>
      </c>
      <c r="R337">
        <f t="shared" si="431"/>
        <v>7.5856357491092812</v>
      </c>
      <c r="S337">
        <f t="shared" si="431"/>
        <v>7.5220668184633279</v>
      </c>
    </row>
    <row r="338" spans="4:19" x14ac:dyDescent="0.25">
      <c r="D338">
        <v>2047</v>
      </c>
      <c r="E338">
        <f t="shared" ref="E338:I338" si="432">E203/$W203*1000</f>
        <v>17.439850028493648</v>
      </c>
      <c r="F338">
        <f t="shared" si="432"/>
        <v>15.221231885949653</v>
      </c>
      <c r="G338">
        <f t="shared" si="432"/>
        <v>13.248970045643649</v>
      </c>
      <c r="H338">
        <f t="shared" si="432"/>
        <v>11.982624857976914</v>
      </c>
      <c r="I338">
        <f t="shared" si="432"/>
        <v>11.656734197418231</v>
      </c>
      <c r="J338">
        <f t="shared" ref="J338:N338" si="433">J203/$X203*1000</f>
        <v>13.559333527387423</v>
      </c>
      <c r="K338">
        <f t="shared" si="433"/>
        <v>11.816082585976929</v>
      </c>
      <c r="L338">
        <f t="shared" si="433"/>
        <v>10.185547566528578</v>
      </c>
      <c r="M338">
        <f t="shared" si="433"/>
        <v>9.4753090591258644</v>
      </c>
      <c r="N338">
        <f t="shared" si="433"/>
        <v>9.3081953434795501</v>
      </c>
      <c r="O338">
        <f t="shared" ref="O338:S338" si="434">O203/$Y203*1000</f>
        <v>9.3170480496865071</v>
      </c>
      <c r="P338">
        <f t="shared" si="434"/>
        <v>8.4835930168840576</v>
      </c>
      <c r="Q338">
        <f t="shared" si="434"/>
        <v>7.7465038687187144</v>
      </c>
      <c r="R338">
        <f t="shared" si="434"/>
        <v>7.3487443440842064</v>
      </c>
      <c r="S338">
        <f t="shared" si="434"/>
        <v>7.2854025131245024</v>
      </c>
    </row>
    <row r="339" spans="4:19" x14ac:dyDescent="0.25">
      <c r="D339">
        <v>2048</v>
      </c>
      <c r="E339">
        <f t="shared" ref="E339:I339" si="435">E204/$W204*1000</f>
        <v>17.409752036517808</v>
      </c>
      <c r="F339">
        <f t="shared" si="435"/>
        <v>14.96588542600106</v>
      </c>
      <c r="G339">
        <f t="shared" si="435"/>
        <v>12.928215975004415</v>
      </c>
      <c r="H339">
        <f t="shared" si="435"/>
        <v>11.628843493764686</v>
      </c>
      <c r="I339">
        <f t="shared" si="435"/>
        <v>11.302702776137533</v>
      </c>
      <c r="J339">
        <f t="shared" ref="J339:N339" si="436">J204/$X204*1000</f>
        <v>13.305407180466128</v>
      </c>
      <c r="K339">
        <f t="shared" si="436"/>
        <v>11.56223156488092</v>
      </c>
      <c r="L339">
        <f t="shared" si="436"/>
        <v>9.9159349787054989</v>
      </c>
      <c r="M339">
        <f t="shared" si="436"/>
        <v>9.1453644735174908</v>
      </c>
      <c r="N339">
        <f t="shared" si="436"/>
        <v>8.9787127559426008</v>
      </c>
      <c r="O339">
        <f t="shared" ref="O339:S339" si="437">O204/$Y204*1000</f>
        <v>9.1775519508000301</v>
      </c>
      <c r="P339">
        <f t="shared" si="437"/>
        <v>8.3360758164593545</v>
      </c>
      <c r="Q339">
        <f t="shared" si="437"/>
        <v>7.5690396680174858</v>
      </c>
      <c r="R339">
        <f t="shared" si="437"/>
        <v>7.1316289502590617</v>
      </c>
      <c r="S339">
        <f t="shared" si="437"/>
        <v>7.0685986346848617</v>
      </c>
    </row>
    <row r="340" spans="4:19" x14ac:dyDescent="0.25">
      <c r="D340">
        <v>2049</v>
      </c>
      <c r="E340">
        <f t="shared" ref="E340:I340" si="438">E205/$W205*1000</f>
        <v>17.354695876851267</v>
      </c>
      <c r="F340">
        <f t="shared" si="438"/>
        <v>14.772857320327164</v>
      </c>
      <c r="G340">
        <f t="shared" si="438"/>
        <v>12.656273639785166</v>
      </c>
      <c r="H340">
        <f t="shared" si="438"/>
        <v>11.250506126714074</v>
      </c>
      <c r="I340">
        <f t="shared" si="438"/>
        <v>10.91580528100585</v>
      </c>
      <c r="J340">
        <f t="shared" ref="J340:N340" si="439">J205/$X205*1000</f>
        <v>13.014196050128245</v>
      </c>
      <c r="K340">
        <f t="shared" si="439"/>
        <v>11.278993067085352</v>
      </c>
      <c r="L340">
        <f t="shared" si="439"/>
        <v>9.6282788571036964</v>
      </c>
      <c r="M340">
        <f t="shared" si="439"/>
        <v>8.7873379908391218</v>
      </c>
      <c r="N340">
        <f t="shared" si="439"/>
        <v>8.619597804397154</v>
      </c>
      <c r="O340">
        <f t="shared" ref="O340:S340" si="440">O205/$Y205*1000</f>
        <v>9.0250058280069396</v>
      </c>
      <c r="P340">
        <f t="shared" si="440"/>
        <v>8.1768630272633285</v>
      </c>
      <c r="Q340">
        <f t="shared" si="440"/>
        <v>7.385007218931058</v>
      </c>
      <c r="R340">
        <f t="shared" si="440"/>
        <v>6.9037876756641685</v>
      </c>
      <c r="S340">
        <f t="shared" si="440"/>
        <v>6.8355835998637495</v>
      </c>
    </row>
    <row r="341" spans="4:19" x14ac:dyDescent="0.25">
      <c r="D341">
        <v>2050</v>
      </c>
      <c r="E341" s="1">
        <f t="shared" ref="E341:I341" si="441">E206/$W206*1000</f>
        <v>17.295885200030963</v>
      </c>
      <c r="F341" s="1">
        <f t="shared" si="441"/>
        <v>14.654447368994047</v>
      </c>
      <c r="G341" s="1">
        <f t="shared" si="441"/>
        <v>12.389543684859214</v>
      </c>
      <c r="H341">
        <f t="shared" si="441"/>
        <v>10.88273646279449</v>
      </c>
      <c r="I341">
        <f t="shared" si="441"/>
        <v>10.539192179489934</v>
      </c>
      <c r="J341" s="1">
        <f t="shared" ref="J341:N341" si="442">J206/$X206*1000</f>
        <v>12.781161523623711</v>
      </c>
      <c r="K341" s="1">
        <f t="shared" si="442"/>
        <v>11.049766340847796</v>
      </c>
      <c r="L341" s="1">
        <f t="shared" si="442"/>
        <v>9.3966678107147636</v>
      </c>
      <c r="M341">
        <f t="shared" si="442"/>
        <v>8.4981128264844408</v>
      </c>
      <c r="N341">
        <f t="shared" si="442"/>
        <v>8.3285924350386136</v>
      </c>
      <c r="O341" s="1">
        <f t="shared" ref="O341:S341" si="443">O206/$Y206*1000</f>
        <v>8.8660195110510251</v>
      </c>
      <c r="P341" s="1">
        <f t="shared" si="443"/>
        <v>8.0108874722290384</v>
      </c>
      <c r="Q341" s="1">
        <f t="shared" si="443"/>
        <v>7.1962248273073639</v>
      </c>
      <c r="R341">
        <f t="shared" si="443"/>
        <v>6.6732898775731684</v>
      </c>
      <c r="S341">
        <f t="shared" si="443"/>
        <v>6.5937051466537202</v>
      </c>
    </row>
    <row r="344" spans="4:19" x14ac:dyDescent="0.25">
      <c r="D344" t="s">
        <v>57</v>
      </c>
    </row>
    <row r="345" spans="4:19" x14ac:dyDescent="0.25">
      <c r="D345">
        <v>2020</v>
      </c>
      <c r="E345">
        <f t="shared" ref="E345:I345" si="444">E210/$W210*1000</f>
        <v>18.763055163850115</v>
      </c>
      <c r="F345">
        <f t="shared" si="444"/>
        <v>18.763055163850115</v>
      </c>
      <c r="G345">
        <f t="shared" si="444"/>
        <v>18.763055163850115</v>
      </c>
      <c r="H345">
        <f t="shared" si="444"/>
        <v>18.763055163850115</v>
      </c>
      <c r="I345">
        <f t="shared" si="444"/>
        <v>18.763055163850115</v>
      </c>
      <c r="J345">
        <f t="shared" ref="J345:N345" si="445">J210/$X210*1000</f>
        <v>18.763055163850115</v>
      </c>
      <c r="K345">
        <f t="shared" si="445"/>
        <v>18.763055163850115</v>
      </c>
      <c r="L345">
        <f t="shared" si="445"/>
        <v>18.763055163850115</v>
      </c>
      <c r="M345">
        <f t="shared" si="445"/>
        <v>18.763055163850115</v>
      </c>
      <c r="N345">
        <f t="shared" si="445"/>
        <v>18.763055163850115</v>
      </c>
      <c r="O345">
        <f t="shared" ref="O345:S345" si="446">O210/$Y210*1000</f>
        <v>18.763055163850115</v>
      </c>
      <c r="P345">
        <f t="shared" si="446"/>
        <v>18.763055163850115</v>
      </c>
      <c r="Q345">
        <f t="shared" si="446"/>
        <v>18.763055163850115</v>
      </c>
      <c r="R345">
        <f t="shared" si="446"/>
        <v>18.763055163850115</v>
      </c>
      <c r="S345">
        <f t="shared" si="446"/>
        <v>18.763055163850115</v>
      </c>
    </row>
    <row r="346" spans="4:19" x14ac:dyDescent="0.25">
      <c r="D346">
        <v>2021</v>
      </c>
      <c r="E346">
        <f t="shared" ref="E346:I346" si="447">E211/$W211*1000</f>
        <v>18.687297054370635</v>
      </c>
      <c r="F346">
        <f t="shared" si="447"/>
        <v>18.687297054370635</v>
      </c>
      <c r="G346">
        <f t="shared" si="447"/>
        <v>18.687297054370635</v>
      </c>
      <c r="H346">
        <f t="shared" si="447"/>
        <v>18.687297054370635</v>
      </c>
      <c r="I346">
        <f t="shared" si="447"/>
        <v>18.687297054370635</v>
      </c>
      <c r="J346">
        <f t="shared" ref="J346:N346" si="448">J211/$X211*1000</f>
        <v>18.671492444907301</v>
      </c>
      <c r="K346">
        <f t="shared" si="448"/>
        <v>18.671492444907301</v>
      </c>
      <c r="L346">
        <f t="shared" si="448"/>
        <v>18.671492444907301</v>
      </c>
      <c r="M346">
        <f t="shared" si="448"/>
        <v>18.671492444907301</v>
      </c>
      <c r="N346">
        <f t="shared" si="448"/>
        <v>18.671492444907301</v>
      </c>
      <c r="O346">
        <f t="shared" ref="O346:S346" si="449">O211/$Y211*1000</f>
        <v>18.622334892745563</v>
      </c>
      <c r="P346">
        <f t="shared" si="449"/>
        <v>18.622334892745563</v>
      </c>
      <c r="Q346">
        <f t="shared" si="449"/>
        <v>18.622334892745563</v>
      </c>
      <c r="R346">
        <f t="shared" si="449"/>
        <v>18.622334892745563</v>
      </c>
      <c r="S346">
        <f t="shared" si="449"/>
        <v>18.622334892745563</v>
      </c>
    </row>
    <row r="347" spans="4:19" x14ac:dyDescent="0.25">
      <c r="D347">
        <v>2022</v>
      </c>
      <c r="E347">
        <f t="shared" ref="E347:I347" si="450">E212/$W212*1000</f>
        <v>18.578258720716253</v>
      </c>
      <c r="F347">
        <f t="shared" si="450"/>
        <v>18.578258720716253</v>
      </c>
      <c r="G347">
        <f t="shared" si="450"/>
        <v>18.578258720716253</v>
      </c>
      <c r="H347">
        <f t="shared" si="450"/>
        <v>18.578258720716253</v>
      </c>
      <c r="I347">
        <f t="shared" si="450"/>
        <v>18.578258720716253</v>
      </c>
      <c r="J347">
        <f t="shared" ref="J347:N347" si="451">J212/$X212*1000</f>
        <v>18.517092434901194</v>
      </c>
      <c r="K347">
        <f t="shared" si="451"/>
        <v>18.517092434901194</v>
      </c>
      <c r="L347">
        <f t="shared" si="451"/>
        <v>18.517092434901194</v>
      </c>
      <c r="M347">
        <f t="shared" si="451"/>
        <v>18.517092434901194</v>
      </c>
      <c r="N347">
        <f t="shared" si="451"/>
        <v>18.517092434901194</v>
      </c>
      <c r="O347">
        <f t="shared" ref="O347:S347" si="452">O212/$Y212*1000</f>
        <v>18.328692223863179</v>
      </c>
      <c r="P347">
        <f t="shared" si="452"/>
        <v>18.328692223863179</v>
      </c>
      <c r="Q347">
        <f t="shared" si="452"/>
        <v>18.328692223863179</v>
      </c>
      <c r="R347">
        <f t="shared" si="452"/>
        <v>18.328692223863179</v>
      </c>
      <c r="S347">
        <f t="shared" si="452"/>
        <v>18.328692223863179</v>
      </c>
    </row>
    <row r="348" spans="4:19" x14ac:dyDescent="0.25">
      <c r="D348">
        <v>2023</v>
      </c>
      <c r="E348">
        <f t="shared" ref="E348:I348" si="453">E213/$W213*1000</f>
        <v>18.425903414693781</v>
      </c>
      <c r="F348">
        <f t="shared" si="453"/>
        <v>18.425903414693781</v>
      </c>
      <c r="G348">
        <f t="shared" si="453"/>
        <v>18.425903414693781</v>
      </c>
      <c r="H348">
        <f t="shared" si="453"/>
        <v>18.425903414693781</v>
      </c>
      <c r="I348">
        <f t="shared" si="453"/>
        <v>18.425903414693781</v>
      </c>
      <c r="J348">
        <f t="shared" ref="J348:N348" si="454">J213/$X213*1000</f>
        <v>18.299715276884839</v>
      </c>
      <c r="K348">
        <f t="shared" si="454"/>
        <v>18.299715276884839</v>
      </c>
      <c r="L348">
        <f t="shared" si="454"/>
        <v>18.299715276884839</v>
      </c>
      <c r="M348">
        <f t="shared" si="454"/>
        <v>18.299715276884839</v>
      </c>
      <c r="N348">
        <f t="shared" si="454"/>
        <v>18.299715276884839</v>
      </c>
      <c r="O348">
        <f t="shared" ref="O348:S348" si="455">O213/$Y213*1000</f>
        <v>17.917158882120436</v>
      </c>
      <c r="P348">
        <f t="shared" si="455"/>
        <v>17.917158882120436</v>
      </c>
      <c r="Q348">
        <f t="shared" si="455"/>
        <v>17.917158882120436</v>
      </c>
      <c r="R348">
        <f t="shared" si="455"/>
        <v>17.917158882120436</v>
      </c>
      <c r="S348">
        <f t="shared" si="455"/>
        <v>17.917158882120436</v>
      </c>
    </row>
    <row r="349" spans="4:19" x14ac:dyDescent="0.25">
      <c r="D349">
        <v>2024</v>
      </c>
      <c r="E349">
        <f t="shared" ref="E349:I349" si="456">E214/$W214*1000</f>
        <v>18.43067605235192</v>
      </c>
      <c r="F349">
        <f t="shared" si="456"/>
        <v>18.43067605235192</v>
      </c>
      <c r="G349">
        <f t="shared" si="456"/>
        <v>18.43067605235192</v>
      </c>
      <c r="H349">
        <f t="shared" si="456"/>
        <v>18.43067605235192</v>
      </c>
      <c r="I349">
        <f t="shared" si="456"/>
        <v>18.43067605235192</v>
      </c>
      <c r="J349">
        <f t="shared" ref="J349:N349" si="457">J214/$X214*1000</f>
        <v>18.307328395075579</v>
      </c>
      <c r="K349">
        <f t="shared" si="457"/>
        <v>18.307328395075579</v>
      </c>
      <c r="L349">
        <f t="shared" si="457"/>
        <v>18.307328395075579</v>
      </c>
      <c r="M349">
        <f t="shared" si="457"/>
        <v>18.307328395075579</v>
      </c>
      <c r="N349">
        <f t="shared" si="457"/>
        <v>18.307328395075579</v>
      </c>
      <c r="O349">
        <f t="shared" ref="O349:S349" si="458">O214/$Y214*1000</f>
        <v>17.377242366559479</v>
      </c>
      <c r="P349">
        <f t="shared" si="458"/>
        <v>17.377242366559479</v>
      </c>
      <c r="Q349">
        <f t="shared" si="458"/>
        <v>17.377242366559479</v>
      </c>
      <c r="R349">
        <f t="shared" si="458"/>
        <v>17.377242366559479</v>
      </c>
      <c r="S349">
        <f t="shared" si="458"/>
        <v>17.377242366559479</v>
      </c>
    </row>
    <row r="350" spans="4:19" x14ac:dyDescent="0.25">
      <c r="D350">
        <v>2025</v>
      </c>
      <c r="E350">
        <f t="shared" ref="E350:I350" si="459">E215/$W215*1000</f>
        <v>18.425645111300252</v>
      </c>
      <c r="F350">
        <f t="shared" si="459"/>
        <v>18.425645111300252</v>
      </c>
      <c r="G350">
        <f t="shared" si="459"/>
        <v>18.425645111300252</v>
      </c>
      <c r="H350">
        <f t="shared" si="459"/>
        <v>18.425645111300252</v>
      </c>
      <c r="I350">
        <f t="shared" si="459"/>
        <v>18.425645111300252</v>
      </c>
      <c r="J350">
        <f t="shared" ref="J350:N350" si="460">J215/$X215*1000</f>
        <v>18.29515123747759</v>
      </c>
      <c r="K350">
        <f t="shared" si="460"/>
        <v>18.29515123747759</v>
      </c>
      <c r="L350">
        <f t="shared" si="460"/>
        <v>18.29515123747759</v>
      </c>
      <c r="M350">
        <f t="shared" si="460"/>
        <v>18.29515123747759</v>
      </c>
      <c r="N350">
        <f t="shared" si="460"/>
        <v>18.29515123747759</v>
      </c>
      <c r="O350">
        <f t="shared" ref="O350:S350" si="461">O215/$Y215*1000</f>
        <v>17.086707551949779</v>
      </c>
      <c r="P350">
        <f t="shared" si="461"/>
        <v>17.086707551949779</v>
      </c>
      <c r="Q350">
        <f t="shared" si="461"/>
        <v>17.086707551949779</v>
      </c>
      <c r="R350">
        <f t="shared" si="461"/>
        <v>17.086707551949779</v>
      </c>
      <c r="S350">
        <f t="shared" si="461"/>
        <v>17.086707551949779</v>
      </c>
    </row>
    <row r="351" spans="4:19" x14ac:dyDescent="0.25">
      <c r="D351">
        <v>2026</v>
      </c>
      <c r="E351">
        <f t="shared" ref="E351:I351" si="462">E216/$W216*1000</f>
        <v>18.326963364741548</v>
      </c>
      <c r="F351">
        <f t="shared" si="462"/>
        <v>18.326963364741548</v>
      </c>
      <c r="G351">
        <f t="shared" si="462"/>
        <v>18.326963364741548</v>
      </c>
      <c r="H351">
        <f t="shared" si="462"/>
        <v>18.326963364741548</v>
      </c>
      <c r="I351">
        <f t="shared" si="462"/>
        <v>18.326963364741548</v>
      </c>
      <c r="J351">
        <f t="shared" ref="J351:N351" si="463">J216/$X216*1000</f>
        <v>18.141503909441266</v>
      </c>
      <c r="K351">
        <f t="shared" si="463"/>
        <v>18.141503909441266</v>
      </c>
      <c r="L351">
        <f t="shared" si="463"/>
        <v>18.141503909441266</v>
      </c>
      <c r="M351">
        <f t="shared" si="463"/>
        <v>18.141503909441266</v>
      </c>
      <c r="N351">
        <f t="shared" si="463"/>
        <v>18.141503909441266</v>
      </c>
      <c r="O351">
        <f t="shared" ref="O351:S351" si="464">O216/$Y216*1000</f>
        <v>16.6369314252963</v>
      </c>
      <c r="P351">
        <f t="shared" si="464"/>
        <v>16.6369314252963</v>
      </c>
      <c r="Q351">
        <f t="shared" si="464"/>
        <v>16.6369314252963</v>
      </c>
      <c r="R351">
        <f t="shared" si="464"/>
        <v>16.6369314252963</v>
      </c>
      <c r="S351">
        <f t="shared" si="464"/>
        <v>16.6369314252963</v>
      </c>
    </row>
    <row r="352" spans="4:19" x14ac:dyDescent="0.25">
      <c r="D352">
        <v>2027</v>
      </c>
      <c r="E352">
        <f t="shared" ref="E352:I352" si="465">E217/$W217*1000</f>
        <v>18.235298581385649</v>
      </c>
      <c r="F352">
        <f t="shared" si="465"/>
        <v>18.235298581385649</v>
      </c>
      <c r="G352">
        <f t="shared" si="465"/>
        <v>18.235298581385649</v>
      </c>
      <c r="H352">
        <f t="shared" si="465"/>
        <v>18.235298581385649</v>
      </c>
      <c r="I352">
        <f t="shared" si="465"/>
        <v>18.235298581385649</v>
      </c>
      <c r="J352">
        <f t="shared" ref="J352:N352" si="466">J217/$X217*1000</f>
        <v>17.997207730855866</v>
      </c>
      <c r="K352">
        <f t="shared" si="466"/>
        <v>17.997207730855866</v>
      </c>
      <c r="L352">
        <f t="shared" si="466"/>
        <v>17.997207730855866</v>
      </c>
      <c r="M352">
        <f t="shared" si="466"/>
        <v>17.997207730855866</v>
      </c>
      <c r="N352">
        <f t="shared" si="466"/>
        <v>17.997207730855866</v>
      </c>
      <c r="O352">
        <f t="shared" ref="O352:S352" si="467">O217/$Y217*1000</f>
        <v>16.090378409174285</v>
      </c>
      <c r="P352">
        <f t="shared" si="467"/>
        <v>16.090378409174285</v>
      </c>
      <c r="Q352">
        <f t="shared" si="467"/>
        <v>16.090378409174285</v>
      </c>
      <c r="R352">
        <f t="shared" si="467"/>
        <v>16.090378409174285</v>
      </c>
      <c r="S352">
        <f t="shared" si="467"/>
        <v>16.090378409174285</v>
      </c>
    </row>
    <row r="353" spans="4:19" x14ac:dyDescent="0.25">
      <c r="D353">
        <v>2028</v>
      </c>
      <c r="E353">
        <f t="shared" ref="E353:I353" si="468">E218/$W218*1000</f>
        <v>18.14391354563686</v>
      </c>
      <c r="F353">
        <f t="shared" si="468"/>
        <v>18.14391354563686</v>
      </c>
      <c r="G353">
        <f t="shared" si="468"/>
        <v>18.14391354563686</v>
      </c>
      <c r="H353">
        <f t="shared" si="468"/>
        <v>18.14391354563686</v>
      </c>
      <c r="I353">
        <f t="shared" si="468"/>
        <v>18.14391354563686</v>
      </c>
      <c r="J353">
        <f t="shared" ref="J353:N353" si="469">J218/$X218*1000</f>
        <v>17.86118792591834</v>
      </c>
      <c r="K353">
        <f t="shared" si="469"/>
        <v>17.86118792591834</v>
      </c>
      <c r="L353">
        <f t="shared" si="469"/>
        <v>17.86118792591834</v>
      </c>
      <c r="M353">
        <f t="shared" si="469"/>
        <v>17.86118792591834</v>
      </c>
      <c r="N353">
        <f t="shared" si="469"/>
        <v>17.86118792591834</v>
      </c>
      <c r="O353">
        <f t="shared" ref="O353:S353" si="470">O218/$Y218*1000</f>
        <v>15.524399074679074</v>
      </c>
      <c r="P353">
        <f t="shared" si="470"/>
        <v>15.524399074679074</v>
      </c>
      <c r="Q353">
        <f t="shared" si="470"/>
        <v>15.524399074679074</v>
      </c>
      <c r="R353">
        <f t="shared" si="470"/>
        <v>15.524399074679074</v>
      </c>
      <c r="S353">
        <f t="shared" si="470"/>
        <v>15.524399074679074</v>
      </c>
    </row>
    <row r="354" spans="4:19" x14ac:dyDescent="0.25">
      <c r="D354">
        <v>2029</v>
      </c>
      <c r="E354">
        <f t="shared" ref="E354:I354" si="471">E219/$W219*1000</f>
        <v>18.077495709815093</v>
      </c>
      <c r="F354">
        <f t="shared" si="471"/>
        <v>18.077495709815093</v>
      </c>
      <c r="G354">
        <f t="shared" si="471"/>
        <v>18.077495709815093</v>
      </c>
      <c r="H354">
        <f t="shared" si="471"/>
        <v>18.077495709815093</v>
      </c>
      <c r="I354">
        <f t="shared" si="471"/>
        <v>18.077495709815093</v>
      </c>
      <c r="J354">
        <f t="shared" ref="J354:N354" si="472">J219/$X219*1000</f>
        <v>17.69748347697778</v>
      </c>
      <c r="K354">
        <f t="shared" si="472"/>
        <v>17.69748347697778</v>
      </c>
      <c r="L354">
        <f t="shared" si="472"/>
        <v>17.69748347697778</v>
      </c>
      <c r="M354">
        <f t="shared" si="472"/>
        <v>17.69748347697778</v>
      </c>
      <c r="N354">
        <f t="shared" si="472"/>
        <v>17.69748347697778</v>
      </c>
      <c r="O354">
        <f t="shared" ref="O354:S354" si="473">O219/$Y219*1000</f>
        <v>14.948295573481902</v>
      </c>
      <c r="P354">
        <f t="shared" si="473"/>
        <v>14.948295573481902</v>
      </c>
      <c r="Q354">
        <f t="shared" si="473"/>
        <v>14.948295573481902</v>
      </c>
      <c r="R354">
        <f t="shared" si="473"/>
        <v>14.948295573481902</v>
      </c>
      <c r="S354">
        <f t="shared" si="473"/>
        <v>14.948295573481902</v>
      </c>
    </row>
    <row r="355" spans="4:19" x14ac:dyDescent="0.25">
      <c r="D355">
        <v>2030</v>
      </c>
      <c r="E355">
        <f t="shared" ref="E355:I355" si="474">E220/$W220*1000</f>
        <v>18.022163753472615</v>
      </c>
      <c r="F355">
        <f t="shared" si="474"/>
        <v>18.03831804857511</v>
      </c>
      <c r="G355">
        <f t="shared" si="474"/>
        <v>18.054472343677617</v>
      </c>
      <c r="H355">
        <f t="shared" si="474"/>
        <v>18.070626638780109</v>
      </c>
      <c r="I355">
        <f t="shared" si="474"/>
        <v>18.086780933882604</v>
      </c>
      <c r="J355">
        <f t="shared" ref="J355:N355" si="475">J220/$X220*1000</f>
        <v>17.52347523573798</v>
      </c>
      <c r="K355">
        <f t="shared" si="475"/>
        <v>17.539728815015089</v>
      </c>
      <c r="L355">
        <f t="shared" si="475"/>
        <v>17.555982394292215</v>
      </c>
      <c r="M355">
        <f t="shared" si="475"/>
        <v>17.57223597356931</v>
      </c>
      <c r="N355">
        <f t="shared" si="475"/>
        <v>17.588489552846422</v>
      </c>
      <c r="O355">
        <f t="shared" ref="O355:S355" si="476">O220/$Y220*1000</f>
        <v>14.361183861023779</v>
      </c>
      <c r="P355">
        <f t="shared" si="476"/>
        <v>14.372871159549266</v>
      </c>
      <c r="Q355">
        <f t="shared" si="476"/>
        <v>14.384558458074753</v>
      </c>
      <c r="R355">
        <f t="shared" si="476"/>
        <v>14.396245756600248</v>
      </c>
      <c r="S355">
        <f t="shared" si="476"/>
        <v>14.407933055125733</v>
      </c>
    </row>
    <row r="356" spans="4:19" x14ac:dyDescent="0.25">
      <c r="D356">
        <v>2031</v>
      </c>
      <c r="E356">
        <f t="shared" ref="E356:I356" si="477">E221/$W221*1000</f>
        <v>17.950730339860545</v>
      </c>
      <c r="F356">
        <f t="shared" si="477"/>
        <v>17.966055129044413</v>
      </c>
      <c r="G356">
        <f t="shared" si="477"/>
        <v>17.981379918228285</v>
      </c>
      <c r="H356">
        <f t="shared" si="477"/>
        <v>17.996704707412142</v>
      </c>
      <c r="I356">
        <f t="shared" si="477"/>
        <v>18.012029496596007</v>
      </c>
      <c r="J356">
        <f t="shared" ref="J356:N356" si="478">J221/$X221*1000</f>
        <v>17.287619847625848</v>
      </c>
      <c r="K356">
        <f t="shared" si="478"/>
        <v>17.302773295454216</v>
      </c>
      <c r="L356">
        <f t="shared" si="478"/>
        <v>17.317926743282577</v>
      </c>
      <c r="M356">
        <f t="shared" si="478"/>
        <v>17.333080191110945</v>
      </c>
      <c r="N356">
        <f t="shared" si="478"/>
        <v>17.348233638939313</v>
      </c>
      <c r="O356">
        <f t="shared" ref="O356:S356" si="479">O221/$Y221*1000</f>
        <v>13.651263640118287</v>
      </c>
      <c r="P356">
        <f t="shared" si="479"/>
        <v>13.66632106089866</v>
      </c>
      <c r="Q356">
        <f t="shared" si="479"/>
        <v>13.681378481679035</v>
      </c>
      <c r="R356">
        <f t="shared" si="479"/>
        <v>13.69643590245941</v>
      </c>
      <c r="S356">
        <f t="shared" si="479"/>
        <v>13.711492532864078</v>
      </c>
    </row>
    <row r="357" spans="4:19" x14ac:dyDescent="0.25">
      <c r="D357">
        <v>2032</v>
      </c>
      <c r="E357">
        <f t="shared" ref="E357:I357" si="480">E222/$W222*1000</f>
        <v>17.892571433348333</v>
      </c>
      <c r="F357">
        <f t="shared" si="480"/>
        <v>17.892440302530712</v>
      </c>
      <c r="G357">
        <f t="shared" si="480"/>
        <v>17.892309171713091</v>
      </c>
      <c r="H357">
        <f t="shared" si="480"/>
        <v>17.89217804089547</v>
      </c>
      <c r="I357">
        <f t="shared" si="480"/>
        <v>17.892046910077848</v>
      </c>
      <c r="J357">
        <f t="shared" ref="J357:N357" si="481">J222/$X222*1000</f>
        <v>17.022247960772894</v>
      </c>
      <c r="K357">
        <f t="shared" si="481"/>
        <v>17.019040847943078</v>
      </c>
      <c r="L357">
        <f t="shared" si="481"/>
        <v>17.016035599897052</v>
      </c>
      <c r="M357">
        <f t="shared" si="481"/>
        <v>17.016143390993395</v>
      </c>
      <c r="N357">
        <f t="shared" si="481"/>
        <v>17.016251182089746</v>
      </c>
      <c r="O357">
        <f t="shared" ref="O357:S357" si="482">O222/$Y222*1000</f>
        <v>13.052124412629738</v>
      </c>
      <c r="P357">
        <f t="shared" si="482"/>
        <v>13.06067178157114</v>
      </c>
      <c r="Q357">
        <f t="shared" si="482"/>
        <v>13.069219150512538</v>
      </c>
      <c r="R357">
        <f t="shared" si="482"/>
        <v>13.077766519453945</v>
      </c>
      <c r="S357">
        <f t="shared" si="482"/>
        <v>13.086357182400731</v>
      </c>
    </row>
    <row r="358" spans="4:19" x14ac:dyDescent="0.25">
      <c r="D358">
        <v>2033</v>
      </c>
      <c r="E358">
        <f t="shared" ref="E358:I358" si="483">E223/$W223*1000</f>
        <v>17.838537692923794</v>
      </c>
      <c r="F358">
        <f t="shared" si="483"/>
        <v>17.808251448486423</v>
      </c>
      <c r="G358">
        <f t="shared" si="483"/>
        <v>17.777965204049035</v>
      </c>
      <c r="H358">
        <f t="shared" si="483"/>
        <v>17.747678959611648</v>
      </c>
      <c r="I358">
        <f t="shared" si="483"/>
        <v>17.719279178398246</v>
      </c>
      <c r="J358">
        <f t="shared" ref="J358:N358" si="484">J223/$X223*1000</f>
        <v>16.737649349352118</v>
      </c>
      <c r="K358">
        <f t="shared" si="484"/>
        <v>16.696860857397475</v>
      </c>
      <c r="L358">
        <f t="shared" si="484"/>
        <v>16.660611107438836</v>
      </c>
      <c r="M358">
        <f t="shared" si="484"/>
        <v>16.628456794563288</v>
      </c>
      <c r="N358">
        <f t="shared" si="484"/>
        <v>16.596736948092094</v>
      </c>
      <c r="O358">
        <f t="shared" ref="O358:S358" si="485">O223/$Y223*1000</f>
        <v>12.519807200001924</v>
      </c>
      <c r="P358">
        <f t="shared" si="485"/>
        <v>12.510845072297554</v>
      </c>
      <c r="Q358">
        <f t="shared" si="485"/>
        <v>12.50188294459319</v>
      </c>
      <c r="R358">
        <f t="shared" si="485"/>
        <v>12.49292081688882</v>
      </c>
      <c r="S358">
        <f t="shared" si="485"/>
        <v>12.484176866479521</v>
      </c>
    </row>
    <row r="359" spans="4:19" x14ac:dyDescent="0.25">
      <c r="D359">
        <v>2034</v>
      </c>
      <c r="E359">
        <f t="shared" ref="E359:I359" si="486">E224/$W224*1000</f>
        <v>17.789456626198252</v>
      </c>
      <c r="F359">
        <f t="shared" si="486"/>
        <v>17.714200044499908</v>
      </c>
      <c r="G359">
        <f t="shared" si="486"/>
        <v>17.638943462801567</v>
      </c>
      <c r="H359">
        <f t="shared" si="486"/>
        <v>17.567056131999557</v>
      </c>
      <c r="I359">
        <f t="shared" si="486"/>
        <v>17.501036395728537</v>
      </c>
      <c r="J359">
        <f t="shared" ref="J359:N359" si="487">J224/$X224*1000</f>
        <v>16.470750936894145</v>
      </c>
      <c r="K359">
        <f t="shared" si="487"/>
        <v>16.372809196266768</v>
      </c>
      <c r="L359">
        <f t="shared" si="487"/>
        <v>16.286611012321991</v>
      </c>
      <c r="M359">
        <f t="shared" si="487"/>
        <v>16.204146410658556</v>
      </c>
      <c r="N359">
        <f t="shared" si="487"/>
        <v>16.135093068251919</v>
      </c>
      <c r="O359">
        <f t="shared" ref="O359:S359" si="488">O224/$Y224*1000</f>
        <v>12.046335876329609</v>
      </c>
      <c r="P359">
        <f t="shared" si="488"/>
        <v>12.008618334079431</v>
      </c>
      <c r="Q359">
        <f t="shared" si="488"/>
        <v>11.971387707984817</v>
      </c>
      <c r="R359">
        <f t="shared" si="488"/>
        <v>11.935111470686007</v>
      </c>
      <c r="S359">
        <f t="shared" si="488"/>
        <v>11.902417522569914</v>
      </c>
    </row>
    <row r="360" spans="4:19" x14ac:dyDescent="0.25">
      <c r="D360">
        <v>2035</v>
      </c>
      <c r="E360">
        <f t="shared" ref="E360:I360" si="489">E225/$W225*1000</f>
        <v>17.751520914709783</v>
      </c>
      <c r="F360">
        <f t="shared" si="489"/>
        <v>17.617197635722903</v>
      </c>
      <c r="G360">
        <f t="shared" si="489"/>
        <v>17.483853794730074</v>
      </c>
      <c r="H360">
        <f t="shared" si="489"/>
        <v>17.352199021325035</v>
      </c>
      <c r="I360">
        <f t="shared" si="489"/>
        <v>17.235580950174938</v>
      </c>
      <c r="J360">
        <f t="shared" ref="J360:N360" si="490">J225/$X225*1000</f>
        <v>16.22498119805833</v>
      </c>
      <c r="K360">
        <f t="shared" si="490"/>
        <v>16.049851525693896</v>
      </c>
      <c r="L360">
        <f t="shared" si="490"/>
        <v>15.886836823483449</v>
      </c>
      <c r="M360">
        <f t="shared" si="490"/>
        <v>15.756702389924833</v>
      </c>
      <c r="N360">
        <f t="shared" si="490"/>
        <v>15.644548849829926</v>
      </c>
      <c r="O360">
        <f t="shared" ref="O360:S360" si="491">O225/$Y225*1000</f>
        <v>11.608528213186119</v>
      </c>
      <c r="P360">
        <f t="shared" si="491"/>
        <v>11.533552192572357</v>
      </c>
      <c r="Q360">
        <f t="shared" si="491"/>
        <v>11.460312229576779</v>
      </c>
      <c r="R360">
        <f t="shared" si="491"/>
        <v>11.394703156323901</v>
      </c>
      <c r="S360">
        <f t="shared" si="491"/>
        <v>11.354702618845755</v>
      </c>
    </row>
    <row r="361" spans="4:19" x14ac:dyDescent="0.25">
      <c r="D361">
        <v>2036</v>
      </c>
      <c r="E361">
        <f t="shared" ref="E361:I361" si="492">E226/$W226*1000</f>
        <v>17.719134386430198</v>
      </c>
      <c r="F361">
        <f t="shared" si="492"/>
        <v>17.515596082120847</v>
      </c>
      <c r="G361">
        <f t="shared" si="492"/>
        <v>17.313717938612751</v>
      </c>
      <c r="H361">
        <f t="shared" si="492"/>
        <v>17.128700055889855</v>
      </c>
      <c r="I361">
        <f t="shared" si="492"/>
        <v>16.96417140760062</v>
      </c>
      <c r="J361">
        <f t="shared" ref="J361:N361" si="493">J226/$X226*1000</f>
        <v>16.014631084497022</v>
      </c>
      <c r="K361">
        <f t="shared" si="493"/>
        <v>15.747653731069354</v>
      </c>
      <c r="L361">
        <f t="shared" si="493"/>
        <v>15.501450647684997</v>
      </c>
      <c r="M361">
        <f t="shared" si="493"/>
        <v>15.315274421642846</v>
      </c>
      <c r="N361">
        <f t="shared" si="493"/>
        <v>15.162641897271579</v>
      </c>
      <c r="O361">
        <f t="shared" ref="O361:S361" si="494">O226/$Y226*1000</f>
        <v>11.247222913103105</v>
      </c>
      <c r="P361">
        <f t="shared" si="494"/>
        <v>11.125922448350202</v>
      </c>
      <c r="Q361">
        <f t="shared" si="494"/>
        <v>11.008400506702701</v>
      </c>
      <c r="R361">
        <f t="shared" si="494"/>
        <v>10.932828894056751</v>
      </c>
      <c r="S361">
        <f t="shared" si="494"/>
        <v>10.895117264637358</v>
      </c>
    </row>
    <row r="362" spans="4:19" x14ac:dyDescent="0.25">
      <c r="D362">
        <v>2037</v>
      </c>
      <c r="E362">
        <f t="shared" ref="E362:I362" si="495">E227/$W227*1000</f>
        <v>17.6995269433604</v>
      </c>
      <c r="F362">
        <f t="shared" si="495"/>
        <v>17.413695177110551</v>
      </c>
      <c r="G362">
        <f t="shared" si="495"/>
        <v>17.147532714160835</v>
      </c>
      <c r="H362">
        <f t="shared" si="495"/>
        <v>16.899734648450615</v>
      </c>
      <c r="I362">
        <f t="shared" si="495"/>
        <v>16.693294654218267</v>
      </c>
      <c r="J362">
        <f t="shared" ref="J362:N362" si="496">J227/$X227*1000</f>
        <v>15.829688140856012</v>
      </c>
      <c r="K362">
        <f t="shared" si="496"/>
        <v>15.455151230735943</v>
      </c>
      <c r="L362">
        <f t="shared" si="496"/>
        <v>15.116796462893612</v>
      </c>
      <c r="M362">
        <f t="shared" si="496"/>
        <v>14.877071697505592</v>
      </c>
      <c r="N362">
        <f t="shared" si="496"/>
        <v>14.715174140919466</v>
      </c>
      <c r="O362">
        <f t="shared" ref="O362:S362" si="497">O227/$Y227*1000</f>
        <v>10.945944369790871</v>
      </c>
      <c r="P362">
        <f t="shared" si="497"/>
        <v>10.772857008114693</v>
      </c>
      <c r="Q362">
        <f t="shared" si="497"/>
        <v>10.618220634564182</v>
      </c>
      <c r="R362">
        <f t="shared" si="497"/>
        <v>10.539623526035243</v>
      </c>
      <c r="S362">
        <f t="shared" si="497"/>
        <v>10.504715328734498</v>
      </c>
    </row>
    <row r="363" spans="4:19" x14ac:dyDescent="0.25">
      <c r="D363">
        <v>2038</v>
      </c>
      <c r="E363">
        <f t="shared" ref="E363:I363" si="498">E228/$W228*1000</f>
        <v>17.682154796994755</v>
      </c>
      <c r="F363">
        <f t="shared" si="498"/>
        <v>17.31176126155659</v>
      </c>
      <c r="G363">
        <f t="shared" si="498"/>
        <v>16.971798380822026</v>
      </c>
      <c r="H363">
        <f t="shared" si="498"/>
        <v>16.666154172781063</v>
      </c>
      <c r="I363">
        <f t="shared" si="498"/>
        <v>16.435801569749874</v>
      </c>
      <c r="J363">
        <f t="shared" ref="J363:N363" si="499">J228/$X228*1000</f>
        <v>15.664789615589072</v>
      </c>
      <c r="K363">
        <f t="shared" si="499"/>
        <v>15.177791236424044</v>
      </c>
      <c r="L363">
        <f t="shared" si="499"/>
        <v>14.754411329675387</v>
      </c>
      <c r="M363">
        <f t="shared" si="499"/>
        <v>14.48851327370866</v>
      </c>
      <c r="N363">
        <f t="shared" si="499"/>
        <v>14.334341482424039</v>
      </c>
      <c r="O363">
        <f t="shared" ref="O363:S363" si="500">O228/$Y228*1000</f>
        <v>10.682100170198796</v>
      </c>
      <c r="P363">
        <f t="shared" si="500"/>
        <v>10.460919979865956</v>
      </c>
      <c r="Q363">
        <f t="shared" si="500"/>
        <v>10.271983484038596</v>
      </c>
      <c r="R363">
        <f t="shared" si="500"/>
        <v>10.192012553307835</v>
      </c>
      <c r="S363">
        <f t="shared" si="500"/>
        <v>10.159581682354821</v>
      </c>
    </row>
    <row r="364" spans="4:19" x14ac:dyDescent="0.25">
      <c r="D364">
        <v>2039</v>
      </c>
      <c r="E364">
        <f t="shared" ref="E364:I364" si="501">E229/$W229*1000</f>
        <v>17.654949154217331</v>
      </c>
      <c r="F364">
        <f t="shared" si="501"/>
        <v>17.199092550445762</v>
      </c>
      <c r="G364">
        <f t="shared" si="501"/>
        <v>16.788277112783391</v>
      </c>
      <c r="H364">
        <f t="shared" si="501"/>
        <v>16.42762458955573</v>
      </c>
      <c r="I364">
        <f t="shared" si="501"/>
        <v>16.193681137445971</v>
      </c>
      <c r="J364">
        <f t="shared" ref="J364:N364" si="502">J229/$X229*1000</f>
        <v>15.504486420662349</v>
      </c>
      <c r="K364">
        <f t="shared" si="502"/>
        <v>14.91660361489633</v>
      </c>
      <c r="L364">
        <f t="shared" si="502"/>
        <v>14.416773766129623</v>
      </c>
      <c r="M364">
        <f t="shared" si="502"/>
        <v>14.148451979838377</v>
      </c>
      <c r="N364">
        <f t="shared" si="502"/>
        <v>14.003064072567538</v>
      </c>
      <c r="O364">
        <f t="shared" ref="O364:S364" si="503">O229/$Y229*1000</f>
        <v>10.452736720760996</v>
      </c>
      <c r="P364">
        <f t="shared" si="503"/>
        <v>10.188725986481863</v>
      </c>
      <c r="Q364">
        <f t="shared" si="503"/>
        <v>9.9686567422813539</v>
      </c>
      <c r="R364">
        <f t="shared" si="503"/>
        <v>9.8857676736232438</v>
      </c>
      <c r="S364">
        <f t="shared" si="503"/>
        <v>9.8555318882275547</v>
      </c>
    </row>
    <row r="365" spans="4:19" x14ac:dyDescent="0.25">
      <c r="D365">
        <v>2040</v>
      </c>
      <c r="E365">
        <f t="shared" ref="E365:I365" si="504">E230/$W230*1000</f>
        <v>17.595659971410562</v>
      </c>
      <c r="F365">
        <f t="shared" si="504"/>
        <v>17.047023379655183</v>
      </c>
      <c r="G365">
        <f t="shared" si="504"/>
        <v>16.544565045336309</v>
      </c>
      <c r="H365">
        <f t="shared" si="504"/>
        <v>16.142474443835113</v>
      </c>
      <c r="I365">
        <f t="shared" si="504"/>
        <v>15.916314835943375</v>
      </c>
      <c r="J365">
        <f t="shared" ref="J365:N365" si="505">J230/$X230*1000</f>
        <v>15.318030985591996</v>
      </c>
      <c r="K365">
        <f t="shared" si="505"/>
        <v>14.627673142752656</v>
      </c>
      <c r="L365">
        <f t="shared" si="505"/>
        <v>14.061299328820867</v>
      </c>
      <c r="M365">
        <f t="shared" si="505"/>
        <v>13.796345622740136</v>
      </c>
      <c r="N365">
        <f t="shared" si="505"/>
        <v>13.658314830365319</v>
      </c>
      <c r="O365">
        <f t="shared" ref="O365:S365" si="506">O230/$Y230*1000</f>
        <v>10.217215094657323</v>
      </c>
      <c r="P365">
        <f t="shared" si="506"/>
        <v>9.9192345436884182</v>
      </c>
      <c r="Q365">
        <f t="shared" si="506"/>
        <v>9.6656918229234261</v>
      </c>
      <c r="R365">
        <f t="shared" si="506"/>
        <v>9.5742609611542111</v>
      </c>
      <c r="S365">
        <f t="shared" si="506"/>
        <v>9.5459734206526345</v>
      </c>
    </row>
    <row r="366" spans="4:19" x14ac:dyDescent="0.25">
      <c r="D366">
        <v>2041</v>
      </c>
      <c r="E366">
        <f t="shared" ref="E366:I366" si="507">E231/$W231*1000</f>
        <v>17.557132789264816</v>
      </c>
      <c r="F366">
        <f t="shared" si="507"/>
        <v>16.885075227120023</v>
      </c>
      <c r="G366">
        <f t="shared" si="507"/>
        <v>16.266846129553723</v>
      </c>
      <c r="H366">
        <f t="shared" si="507"/>
        <v>15.786341358045734</v>
      </c>
      <c r="I366">
        <f t="shared" si="507"/>
        <v>15.537097017830996</v>
      </c>
      <c r="J366">
        <f t="shared" ref="J366:N366" si="508">J231/$X231*1000</f>
        <v>15.070940476208568</v>
      </c>
      <c r="K366">
        <f t="shared" si="508"/>
        <v>14.273634062392315</v>
      </c>
      <c r="L366">
        <f t="shared" si="508"/>
        <v>13.603911637538086</v>
      </c>
      <c r="M366">
        <f t="shared" si="508"/>
        <v>13.302247718898895</v>
      </c>
      <c r="N366">
        <f t="shared" si="508"/>
        <v>13.145981837640489</v>
      </c>
      <c r="O366">
        <f t="shared" ref="O366:S366" si="509">O231/$Y231*1000</f>
        <v>10.110790199212989</v>
      </c>
      <c r="P366">
        <f t="shared" si="509"/>
        <v>9.7775975262950698</v>
      </c>
      <c r="Q366">
        <f t="shared" si="509"/>
        <v>9.490640202587171</v>
      </c>
      <c r="R366">
        <f t="shared" si="509"/>
        <v>9.3806163350120482</v>
      </c>
      <c r="S366">
        <f t="shared" si="509"/>
        <v>9.3381729266778564</v>
      </c>
    </row>
    <row r="367" spans="4:19" x14ac:dyDescent="0.25">
      <c r="D367">
        <v>2042</v>
      </c>
      <c r="E367">
        <f t="shared" ref="E367:I367" si="510">E232/$W232*1000</f>
        <v>17.523800451438515</v>
      </c>
      <c r="F367">
        <f t="shared" si="510"/>
        <v>16.764185631151562</v>
      </c>
      <c r="G367">
        <f t="shared" si="510"/>
        <v>16.069322072451733</v>
      </c>
      <c r="H367">
        <f t="shared" si="510"/>
        <v>15.55645303740962</v>
      </c>
      <c r="I367">
        <f t="shared" si="510"/>
        <v>15.317476949515587</v>
      </c>
      <c r="J367">
        <f t="shared" ref="J367:N367" si="511">J232/$X232*1000</f>
        <v>14.85982634629142</v>
      </c>
      <c r="K367">
        <f t="shared" si="511"/>
        <v>14.01024131133634</v>
      </c>
      <c r="L367">
        <f t="shared" si="511"/>
        <v>13.295364780342158</v>
      </c>
      <c r="M367">
        <f t="shared" si="511"/>
        <v>12.988200431915104</v>
      </c>
      <c r="N367">
        <f t="shared" si="511"/>
        <v>12.839640723625763</v>
      </c>
      <c r="O367">
        <f t="shared" ref="O367:S367" si="512">O232/$Y232*1000</f>
        <v>10.003755188030805</v>
      </c>
      <c r="P367">
        <f t="shared" si="512"/>
        <v>9.6541377354205338</v>
      </c>
      <c r="Q367">
        <f t="shared" si="512"/>
        <v>9.3549084609316502</v>
      </c>
      <c r="R367">
        <f t="shared" si="512"/>
        <v>9.238800350298586</v>
      </c>
      <c r="S367">
        <f t="shared" si="512"/>
        <v>9.1978660078273986</v>
      </c>
    </row>
    <row r="368" spans="4:19" x14ac:dyDescent="0.25">
      <c r="D368">
        <v>2043</v>
      </c>
      <c r="E368">
        <f t="shared" ref="E368:I368" si="513">E233/$W233*1000</f>
        <v>17.496838250468098</v>
      </c>
      <c r="F368">
        <f t="shared" si="513"/>
        <v>16.623917174058018</v>
      </c>
      <c r="G368">
        <f t="shared" si="513"/>
        <v>15.810712385925564</v>
      </c>
      <c r="H368">
        <f t="shared" si="513"/>
        <v>15.235024539350494</v>
      </c>
      <c r="I368">
        <f t="shared" si="513"/>
        <v>14.970097752572254</v>
      </c>
      <c r="J368">
        <f t="shared" ref="J368:N368" si="514">J233/$X233*1000</f>
        <v>14.645495606889256</v>
      </c>
      <c r="K368">
        <f t="shared" si="514"/>
        <v>13.731259712719371</v>
      </c>
      <c r="L368">
        <f t="shared" si="514"/>
        <v>12.944092347440986</v>
      </c>
      <c r="M368">
        <f t="shared" si="514"/>
        <v>12.597804396226643</v>
      </c>
      <c r="N368">
        <f t="shared" si="514"/>
        <v>12.424431631592947</v>
      </c>
      <c r="O368">
        <f t="shared" ref="O368:S368" si="515">O233/$Y233*1000</f>
        <v>9.8934673462437477</v>
      </c>
      <c r="P368">
        <f t="shared" si="515"/>
        <v>9.5082931041430054</v>
      </c>
      <c r="Q368">
        <f t="shared" si="515"/>
        <v>9.1748934097683641</v>
      </c>
      <c r="R368">
        <f t="shared" si="515"/>
        <v>9.0291596844936208</v>
      </c>
      <c r="S368">
        <f t="shared" si="515"/>
        <v>8.9655394914475242</v>
      </c>
    </row>
    <row r="369" spans="3:19" x14ac:dyDescent="0.25">
      <c r="D369">
        <v>2044</v>
      </c>
      <c r="E369">
        <f t="shared" ref="E369:I369" si="516">E234/$W234*1000</f>
        <v>17.490133964433127</v>
      </c>
      <c r="F369">
        <f t="shared" si="516"/>
        <v>16.545258170500283</v>
      </c>
      <c r="G369">
        <f t="shared" si="516"/>
        <v>15.652533045723455</v>
      </c>
      <c r="H369">
        <f t="shared" si="516"/>
        <v>15.036416788567713</v>
      </c>
      <c r="I369">
        <f t="shared" si="516"/>
        <v>14.779347059479221</v>
      </c>
      <c r="J369">
        <f t="shared" ref="J369:N369" si="517">J234/$X234*1000</f>
        <v>14.425285724917559</v>
      </c>
      <c r="K369">
        <f t="shared" si="517"/>
        <v>13.49339647106698</v>
      </c>
      <c r="L369">
        <f t="shared" si="517"/>
        <v>12.659273100900352</v>
      </c>
      <c r="M369">
        <f t="shared" si="517"/>
        <v>12.312038938743997</v>
      </c>
      <c r="N369">
        <f t="shared" si="517"/>
        <v>12.144978681431684</v>
      </c>
      <c r="O369">
        <f t="shared" ref="O369:S369" si="518">O234/$Y234*1000</f>
        <v>9.7750843099685412</v>
      </c>
      <c r="P369">
        <f t="shared" si="518"/>
        <v>9.3821766579085679</v>
      </c>
      <c r="Q369">
        <f t="shared" si="518"/>
        <v>9.0406115246645484</v>
      </c>
      <c r="R369">
        <f t="shared" si="518"/>
        <v>8.8860372492866517</v>
      </c>
      <c r="S369">
        <f t="shared" si="518"/>
        <v>8.8237327467232713</v>
      </c>
    </row>
    <row r="370" spans="3:19" x14ac:dyDescent="0.25">
      <c r="D370">
        <v>2045</v>
      </c>
      <c r="E370">
        <f t="shared" ref="E370:I370" si="519">E235/$W235*1000</f>
        <v>17.481757437432226</v>
      </c>
      <c r="F370">
        <f t="shared" si="519"/>
        <v>16.439143436018156</v>
      </c>
      <c r="G370">
        <f t="shared" si="519"/>
        <v>15.449988078229195</v>
      </c>
      <c r="H370">
        <f t="shared" si="519"/>
        <v>14.752469004663428</v>
      </c>
      <c r="I370">
        <f t="shared" si="519"/>
        <v>14.46783112893913</v>
      </c>
      <c r="J370">
        <f t="shared" ref="J370:N370" si="520">J235/$X235*1000</f>
        <v>14.159255108086732</v>
      </c>
      <c r="K370">
        <f t="shared" si="520"/>
        <v>13.188674973264632</v>
      </c>
      <c r="L370">
        <f t="shared" si="520"/>
        <v>12.291083612503018</v>
      </c>
      <c r="M370">
        <f t="shared" si="520"/>
        <v>11.904741924900154</v>
      </c>
      <c r="N370">
        <f t="shared" si="520"/>
        <v>11.714209466229965</v>
      </c>
      <c r="O370">
        <f t="shared" ref="O370:S370" si="521">O235/$Y235*1000</f>
        <v>9.6341857471460166</v>
      </c>
      <c r="P370">
        <f t="shared" si="521"/>
        <v>9.2105763684173887</v>
      </c>
      <c r="Q370">
        <f t="shared" si="521"/>
        <v>8.8391721258880604</v>
      </c>
      <c r="R370">
        <f t="shared" si="521"/>
        <v>8.6441610078663107</v>
      </c>
      <c r="S370">
        <f t="shared" si="521"/>
        <v>8.5572045683303308</v>
      </c>
    </row>
    <row r="371" spans="3:19" x14ac:dyDescent="0.25">
      <c r="D371">
        <v>2046</v>
      </c>
      <c r="E371">
        <f t="shared" ref="E371:I371" si="522">E236/$W236*1000</f>
        <v>17.450454680052172</v>
      </c>
      <c r="F371">
        <f t="shared" si="522"/>
        <v>16.348430553479179</v>
      </c>
      <c r="G371">
        <f t="shared" si="522"/>
        <v>15.307004494275757</v>
      </c>
      <c r="H371">
        <f t="shared" si="522"/>
        <v>14.590002800316334</v>
      </c>
      <c r="I371">
        <f t="shared" si="522"/>
        <v>14.311647764010155</v>
      </c>
      <c r="J371">
        <f t="shared" ref="J371:N371" si="523">J236/$X236*1000</f>
        <v>13.838466192188202</v>
      </c>
      <c r="K371">
        <f t="shared" si="523"/>
        <v>12.871703920148368</v>
      </c>
      <c r="L371">
        <f t="shared" si="523"/>
        <v>11.972540741186661</v>
      </c>
      <c r="M371">
        <f t="shared" si="523"/>
        <v>11.554428918542369</v>
      </c>
      <c r="N371">
        <f t="shared" si="523"/>
        <v>11.371355634015536</v>
      </c>
      <c r="O371">
        <f t="shared" ref="O371:S371" si="524">O236/$Y236*1000</f>
        <v>9.4717018372781219</v>
      </c>
      <c r="P371">
        <f t="shared" si="524"/>
        <v>9.0449909488401854</v>
      </c>
      <c r="Q371">
        <f t="shared" si="524"/>
        <v>8.6693853493677064</v>
      </c>
      <c r="R371">
        <f t="shared" si="524"/>
        <v>8.4592787764039041</v>
      </c>
      <c r="S371">
        <f t="shared" si="524"/>
        <v>8.3744306437757565</v>
      </c>
    </row>
    <row r="372" spans="3:19" x14ac:dyDescent="0.25">
      <c r="D372">
        <v>2047</v>
      </c>
      <c r="E372">
        <f t="shared" ref="E372:I372" si="525">E237/$W237*1000</f>
        <v>17.439850028493648</v>
      </c>
      <c r="F372">
        <f t="shared" si="525"/>
        <v>16.227745436676141</v>
      </c>
      <c r="G372">
        <f t="shared" si="525"/>
        <v>15.118247747878838</v>
      </c>
      <c r="H372">
        <f t="shared" si="525"/>
        <v>14.340018333667004</v>
      </c>
      <c r="I372">
        <f t="shared" si="525"/>
        <v>14.019338711088032</v>
      </c>
      <c r="J372">
        <f t="shared" ref="J372:N372" si="526">J237/$X237*1000</f>
        <v>13.559333527387423</v>
      </c>
      <c r="K372">
        <f t="shared" si="526"/>
        <v>12.549323057523537</v>
      </c>
      <c r="L372">
        <f t="shared" si="526"/>
        <v>11.607212569855761</v>
      </c>
      <c r="M372">
        <f t="shared" si="526"/>
        <v>11.116285502899659</v>
      </c>
      <c r="N372">
        <f t="shared" si="526"/>
        <v>10.894850099581829</v>
      </c>
      <c r="O372">
        <f t="shared" ref="O372:S372" si="527">O237/$Y237*1000</f>
        <v>9.3170480496865071</v>
      </c>
      <c r="P372">
        <f t="shared" si="527"/>
        <v>8.8495243724234705</v>
      </c>
      <c r="Q372">
        <f t="shared" si="527"/>
        <v>8.4246963874951</v>
      </c>
      <c r="R372">
        <f t="shared" si="527"/>
        <v>8.1596712205069633</v>
      </c>
      <c r="S372">
        <f t="shared" si="527"/>
        <v>8.0365337610473109</v>
      </c>
    </row>
    <row r="373" spans="3:19" x14ac:dyDescent="0.25">
      <c r="D373">
        <v>2048</v>
      </c>
      <c r="E373">
        <f t="shared" ref="E373:I373" si="528">E238/$W238*1000</f>
        <v>17.409752036517808</v>
      </c>
      <c r="F373">
        <f t="shared" si="528"/>
        <v>16.108270731518154</v>
      </c>
      <c r="G373">
        <f t="shared" si="528"/>
        <v>14.974888847819569</v>
      </c>
      <c r="H373">
        <f t="shared" si="528"/>
        <v>14.186052766791741</v>
      </c>
      <c r="I373">
        <f t="shared" si="528"/>
        <v>13.86939647391978</v>
      </c>
      <c r="J373">
        <f t="shared" ref="J373:N373" si="529">J238/$X238*1000</f>
        <v>13.305407180466128</v>
      </c>
      <c r="K373">
        <f t="shared" si="529"/>
        <v>12.303720556742103</v>
      </c>
      <c r="L373">
        <f t="shared" si="529"/>
        <v>11.362397680349885</v>
      </c>
      <c r="M373">
        <f t="shared" si="529"/>
        <v>10.851503211288067</v>
      </c>
      <c r="N373">
        <f t="shared" si="529"/>
        <v>10.6350622990643</v>
      </c>
      <c r="O373">
        <f t="shared" ref="O373:S373" si="530">O238/$Y238*1000</f>
        <v>9.1775519508000301</v>
      </c>
      <c r="P373">
        <f t="shared" si="530"/>
        <v>8.7105562571960391</v>
      </c>
      <c r="Q373">
        <f t="shared" si="530"/>
        <v>8.2773070609050752</v>
      </c>
      <c r="R373">
        <f t="shared" si="530"/>
        <v>7.9990460729894384</v>
      </c>
      <c r="S373">
        <f t="shared" si="530"/>
        <v>7.8787711424380573</v>
      </c>
    </row>
    <row r="374" spans="3:19" x14ac:dyDescent="0.25">
      <c r="D374">
        <v>2049</v>
      </c>
      <c r="E374">
        <f t="shared" ref="E374:I374" si="531">E239/$W239*1000</f>
        <v>17.354695876851267</v>
      </c>
      <c r="F374">
        <f t="shared" si="531"/>
        <v>15.938624894069022</v>
      </c>
      <c r="G374">
        <f t="shared" si="531"/>
        <v>14.71591872547377</v>
      </c>
      <c r="H374">
        <f t="shared" si="531"/>
        <v>13.824292548865044</v>
      </c>
      <c r="I374">
        <f t="shared" si="531"/>
        <v>13.455486132463427</v>
      </c>
      <c r="J374">
        <f t="shared" ref="J374:N374" si="532">J239/$X239*1000</f>
        <v>13.014196050128245</v>
      </c>
      <c r="K374">
        <f t="shared" si="532"/>
        <v>11.96186866995278</v>
      </c>
      <c r="L374">
        <f t="shared" si="532"/>
        <v>10.9693592166731</v>
      </c>
      <c r="M374">
        <f t="shared" si="532"/>
        <v>10.376512638913752</v>
      </c>
      <c r="N374">
        <f t="shared" si="532"/>
        <v>10.125117576642891</v>
      </c>
      <c r="O374">
        <f t="shared" ref="O374:S374" si="533">O239/$Y239*1000</f>
        <v>9.0250058280069396</v>
      </c>
      <c r="P374">
        <f t="shared" si="533"/>
        <v>8.5045143792329565</v>
      </c>
      <c r="Q374">
        <f t="shared" si="533"/>
        <v>8.0109611521449828</v>
      </c>
      <c r="R374">
        <f t="shared" si="533"/>
        <v>7.6653670360430421</v>
      </c>
      <c r="S374">
        <f t="shared" si="533"/>
        <v>7.500524683251844</v>
      </c>
    </row>
    <row r="375" spans="3:19" x14ac:dyDescent="0.25">
      <c r="D375">
        <v>2050</v>
      </c>
      <c r="E375">
        <f t="shared" ref="E375:I375" si="534">E240/$W240*1000</f>
        <v>17.295885200030963</v>
      </c>
      <c r="F375">
        <f t="shared" si="534"/>
        <v>15.857298384235538</v>
      </c>
      <c r="G375">
        <f t="shared" si="534"/>
        <v>14.575450871051633</v>
      </c>
      <c r="H375">
        <f t="shared" si="534"/>
        <v>13.639979476826934</v>
      </c>
      <c r="I375">
        <f t="shared" si="534"/>
        <v>13.271057139090788</v>
      </c>
      <c r="J375">
        <f t="shared" ref="J375:N375" si="535">J240/$X240*1000</f>
        <v>12.781161523623711</v>
      </c>
      <c r="K375">
        <f t="shared" si="535"/>
        <v>11.736214388502189</v>
      </c>
      <c r="L375">
        <f t="shared" si="535"/>
        <v>10.748023424279383</v>
      </c>
      <c r="M375">
        <f t="shared" si="535"/>
        <v>10.13409951696209</v>
      </c>
      <c r="N375">
        <f t="shared" si="535"/>
        <v>9.8854016343401714</v>
      </c>
      <c r="O375">
        <f t="shared" ref="O375:S375" si="536">O240/$Y240*1000</f>
        <v>8.8660195110510251</v>
      </c>
      <c r="P375">
        <f t="shared" si="536"/>
        <v>8.3466981246254939</v>
      </c>
      <c r="Q375">
        <f t="shared" si="536"/>
        <v>7.8473306481795166</v>
      </c>
      <c r="R375">
        <f t="shared" si="536"/>
        <v>7.4870854071396398</v>
      </c>
      <c r="S375">
        <f t="shared" si="536"/>
        <v>7.3209371176348608</v>
      </c>
    </row>
    <row r="378" spans="3:19" x14ac:dyDescent="0.25">
      <c r="C378" t="s">
        <v>65</v>
      </c>
      <c r="D378" t="s">
        <v>32</v>
      </c>
    </row>
    <row r="379" spans="3:19" x14ac:dyDescent="0.25">
      <c r="D379">
        <v>2020</v>
      </c>
      <c r="E379">
        <f>E244/$W244*1000</f>
        <v>18.763055163850115</v>
      </c>
      <c r="F379">
        <f t="shared" ref="F379:I379" si="537">F244/$W244*1000</f>
        <v>18.763055163850115</v>
      </c>
      <c r="G379">
        <f t="shared" si="537"/>
        <v>18.763055163850115</v>
      </c>
      <c r="H379">
        <f t="shared" si="537"/>
        <v>18.763055163850115</v>
      </c>
      <c r="I379">
        <f t="shared" si="537"/>
        <v>18.763055163850115</v>
      </c>
      <c r="J379">
        <f>J244/$X244*1000</f>
        <v>18.763055163850115</v>
      </c>
      <c r="K379">
        <f t="shared" ref="K379:N379" si="538">K244/$X244*1000</f>
        <v>18.763055163850115</v>
      </c>
      <c r="L379">
        <f t="shared" si="538"/>
        <v>18.763055163850115</v>
      </c>
      <c r="M379">
        <f t="shared" si="538"/>
        <v>18.763055163850115</v>
      </c>
      <c r="N379">
        <f t="shared" si="538"/>
        <v>18.763055163850115</v>
      </c>
      <c r="O379">
        <f>O244/$Y244*1000</f>
        <v>18.763055163850115</v>
      </c>
      <c r="P379">
        <f t="shared" ref="P379:S379" si="539">P244/$Y244*1000</f>
        <v>18.763055163850115</v>
      </c>
      <c r="Q379">
        <f t="shared" si="539"/>
        <v>18.763055163850115</v>
      </c>
      <c r="R379">
        <f t="shared" si="539"/>
        <v>18.763055163850115</v>
      </c>
      <c r="S379">
        <f t="shared" si="539"/>
        <v>18.763055163850115</v>
      </c>
    </row>
    <row r="380" spans="3:19" x14ac:dyDescent="0.25">
      <c r="D380">
        <v>2021</v>
      </c>
      <c r="E380">
        <f t="shared" ref="E380:I380" si="540">E245/$W245*1000</f>
        <v>18.721831626104947</v>
      </c>
      <c r="F380">
        <f t="shared" si="540"/>
        <v>18.721831626104947</v>
      </c>
      <c r="G380">
        <f t="shared" si="540"/>
        <v>18.721831626104947</v>
      </c>
      <c r="H380">
        <f t="shared" si="540"/>
        <v>18.721831626104947</v>
      </c>
      <c r="I380">
        <f t="shared" si="540"/>
        <v>18.721831626104947</v>
      </c>
      <c r="J380">
        <f t="shared" ref="J380:N380" si="541">J245/$X245*1000</f>
        <v>18.7132345499992</v>
      </c>
      <c r="K380">
        <f t="shared" si="541"/>
        <v>18.7132345499992</v>
      </c>
      <c r="L380">
        <f t="shared" si="541"/>
        <v>18.7132345499992</v>
      </c>
      <c r="M380">
        <f t="shared" si="541"/>
        <v>18.7132345499992</v>
      </c>
      <c r="N380">
        <f t="shared" si="541"/>
        <v>18.7132345499992</v>
      </c>
      <c r="O380">
        <f t="shared" ref="O380:S380" si="542">O245/$Y245*1000</f>
        <v>18.686487215831729</v>
      </c>
      <c r="P380">
        <f t="shared" si="542"/>
        <v>18.686487215831729</v>
      </c>
      <c r="Q380">
        <f t="shared" si="542"/>
        <v>18.686487215831729</v>
      </c>
      <c r="R380">
        <f t="shared" si="542"/>
        <v>18.686487215831729</v>
      </c>
      <c r="S380">
        <f t="shared" si="542"/>
        <v>18.686487215831729</v>
      </c>
    </row>
    <row r="381" spans="3:19" x14ac:dyDescent="0.25">
      <c r="D381">
        <v>2022</v>
      </c>
      <c r="E381">
        <f t="shared" ref="E381:I381" si="543">E246/$W246*1000</f>
        <v>18.661603276344284</v>
      </c>
      <c r="F381">
        <f t="shared" si="543"/>
        <v>18.661603276344284</v>
      </c>
      <c r="G381">
        <f t="shared" si="543"/>
        <v>18.661603276344284</v>
      </c>
      <c r="H381">
        <f t="shared" si="543"/>
        <v>18.661603276344284</v>
      </c>
      <c r="I381">
        <f t="shared" si="543"/>
        <v>18.661603276344284</v>
      </c>
      <c r="J381">
        <f t="shared" ref="J381:N381" si="544">J246/$X246*1000</f>
        <v>18.630950215302537</v>
      </c>
      <c r="K381">
        <f t="shared" si="544"/>
        <v>18.630950215302537</v>
      </c>
      <c r="L381">
        <f t="shared" si="544"/>
        <v>18.630950215302537</v>
      </c>
      <c r="M381">
        <f t="shared" si="544"/>
        <v>18.630950215302537</v>
      </c>
      <c r="N381">
        <f t="shared" si="544"/>
        <v>18.630950215302537</v>
      </c>
      <c r="O381">
        <f t="shared" ref="O381:S381" si="545">O246/$Y246*1000</f>
        <v>18.536387248080874</v>
      </c>
      <c r="P381">
        <f t="shared" si="545"/>
        <v>18.536387248080874</v>
      </c>
      <c r="Q381">
        <f t="shared" si="545"/>
        <v>18.536387248080874</v>
      </c>
      <c r="R381">
        <f t="shared" si="545"/>
        <v>18.536387248080874</v>
      </c>
      <c r="S381">
        <f t="shared" si="545"/>
        <v>18.536387248080874</v>
      </c>
    </row>
    <row r="382" spans="3:19" x14ac:dyDescent="0.25">
      <c r="D382">
        <v>2023</v>
      </c>
      <c r="E382">
        <f t="shared" ref="E382:I382" si="546">E247/$W247*1000</f>
        <v>18.575878076613762</v>
      </c>
      <c r="F382">
        <f t="shared" si="546"/>
        <v>18.575878076613762</v>
      </c>
      <c r="G382">
        <f t="shared" si="546"/>
        <v>18.575878076613762</v>
      </c>
      <c r="H382">
        <f t="shared" si="546"/>
        <v>18.575878076613762</v>
      </c>
      <c r="I382">
        <f t="shared" si="546"/>
        <v>18.575878076613762</v>
      </c>
      <c r="J382">
        <f t="shared" ref="J382:N382" si="547">J247/$X247*1000</f>
        <v>18.510475290298007</v>
      </c>
      <c r="K382">
        <f t="shared" si="547"/>
        <v>18.510475290298007</v>
      </c>
      <c r="L382">
        <f t="shared" si="547"/>
        <v>18.510475290298007</v>
      </c>
      <c r="M382">
        <f t="shared" si="547"/>
        <v>18.510475290298007</v>
      </c>
      <c r="N382">
        <f t="shared" si="547"/>
        <v>18.510475290298007</v>
      </c>
      <c r="O382">
        <f t="shared" ref="O382:S382" si="548">O247/$Y247*1000</f>
        <v>18.311164948222153</v>
      </c>
      <c r="P382">
        <f t="shared" si="548"/>
        <v>18.311164948222153</v>
      </c>
      <c r="Q382">
        <f t="shared" si="548"/>
        <v>18.311164948222153</v>
      </c>
      <c r="R382">
        <f t="shared" si="548"/>
        <v>18.311164948222153</v>
      </c>
      <c r="S382">
        <f t="shared" si="548"/>
        <v>18.311164948222153</v>
      </c>
    </row>
    <row r="383" spans="3:19" x14ac:dyDescent="0.25">
      <c r="D383">
        <v>2024</v>
      </c>
      <c r="E383">
        <f t="shared" ref="E383:I383" si="549">E248/$W248*1000</f>
        <v>18.53546861720951</v>
      </c>
      <c r="F383">
        <f t="shared" si="549"/>
        <v>18.53546861720951</v>
      </c>
      <c r="G383">
        <f t="shared" si="549"/>
        <v>18.53546861720951</v>
      </c>
      <c r="H383">
        <f t="shared" si="549"/>
        <v>18.53546861720951</v>
      </c>
      <c r="I383">
        <f t="shared" si="549"/>
        <v>18.53546861720951</v>
      </c>
      <c r="J383">
        <f t="shared" ref="J383:N383" si="550">J248/$X248*1000</f>
        <v>18.453071178310893</v>
      </c>
      <c r="K383">
        <f t="shared" si="550"/>
        <v>18.453071178310893</v>
      </c>
      <c r="L383">
        <f t="shared" si="550"/>
        <v>18.453071178310893</v>
      </c>
      <c r="M383">
        <f t="shared" si="550"/>
        <v>18.453071178310893</v>
      </c>
      <c r="N383">
        <f t="shared" si="550"/>
        <v>18.453071178310893</v>
      </c>
      <c r="O383">
        <f t="shared" ref="O383:S383" si="551">O248/$Y248*1000</f>
        <v>17.992092759711802</v>
      </c>
      <c r="P383">
        <f t="shared" si="551"/>
        <v>17.992092759711802</v>
      </c>
      <c r="Q383">
        <f t="shared" si="551"/>
        <v>17.992092759711802</v>
      </c>
      <c r="R383">
        <f t="shared" si="551"/>
        <v>17.992092759711802</v>
      </c>
      <c r="S383">
        <f t="shared" si="551"/>
        <v>17.992092759711802</v>
      </c>
    </row>
    <row r="384" spans="3:19" x14ac:dyDescent="0.25">
      <c r="D384">
        <v>2025</v>
      </c>
      <c r="E384">
        <f t="shared" ref="E384:I384" si="552">E249/$W249*1000</f>
        <v>18.425645111300245</v>
      </c>
      <c r="F384">
        <f t="shared" si="552"/>
        <v>18.425645111300245</v>
      </c>
      <c r="G384">
        <f t="shared" si="552"/>
        <v>18.425645111300245</v>
      </c>
      <c r="H384">
        <f t="shared" si="552"/>
        <v>18.425645111300245</v>
      </c>
      <c r="I384">
        <f t="shared" si="552"/>
        <v>18.425645111300245</v>
      </c>
      <c r="J384">
        <f t="shared" ref="J384:N384" si="553">J249/$X249*1000</f>
        <v>18.29515123747758</v>
      </c>
      <c r="K384">
        <f t="shared" si="553"/>
        <v>18.29515123747758</v>
      </c>
      <c r="L384">
        <f t="shared" si="553"/>
        <v>18.29515123747758</v>
      </c>
      <c r="M384">
        <f t="shared" si="553"/>
        <v>18.29515123747758</v>
      </c>
      <c r="N384">
        <f t="shared" si="553"/>
        <v>18.29515123747758</v>
      </c>
      <c r="O384">
        <f t="shared" ref="O384:S384" si="554">O249/$Y249*1000</f>
        <v>17.08670755194979</v>
      </c>
      <c r="P384">
        <f t="shared" si="554"/>
        <v>17.08670755194979</v>
      </c>
      <c r="Q384">
        <f t="shared" si="554"/>
        <v>17.08670755194979</v>
      </c>
      <c r="R384">
        <f t="shared" si="554"/>
        <v>17.08670755194979</v>
      </c>
      <c r="S384">
        <f t="shared" si="554"/>
        <v>17.08670755194979</v>
      </c>
    </row>
    <row r="385" spans="4:19" x14ac:dyDescent="0.25">
      <c r="D385">
        <v>2026</v>
      </c>
      <c r="E385">
        <f t="shared" ref="E385:I385" si="555">E250/$W250*1000</f>
        <v>18.373253815467784</v>
      </c>
      <c r="F385">
        <f t="shared" si="555"/>
        <v>18.373253815467784</v>
      </c>
      <c r="G385">
        <f t="shared" si="555"/>
        <v>18.373253815467784</v>
      </c>
      <c r="H385">
        <f t="shared" si="555"/>
        <v>18.373253815467784</v>
      </c>
      <c r="I385">
        <f t="shared" si="555"/>
        <v>18.373253815467784</v>
      </c>
      <c r="J385">
        <f t="shared" ref="J385:N385" si="556">J250/$X250*1000</f>
        <v>18.212534307996961</v>
      </c>
      <c r="K385">
        <f t="shared" si="556"/>
        <v>18.212534307996961</v>
      </c>
      <c r="L385">
        <f t="shared" si="556"/>
        <v>18.212534307996961</v>
      </c>
      <c r="M385">
        <f t="shared" si="556"/>
        <v>18.212534307996961</v>
      </c>
      <c r="N385">
        <f t="shared" si="556"/>
        <v>18.212534307996961</v>
      </c>
      <c r="O385">
        <f t="shared" ref="O385:S385" si="557">O250/$Y250*1000</f>
        <v>16.843644949293722</v>
      </c>
      <c r="P385">
        <f t="shared" si="557"/>
        <v>16.843644949293722</v>
      </c>
      <c r="Q385">
        <f t="shared" si="557"/>
        <v>16.843644949293722</v>
      </c>
      <c r="R385">
        <f t="shared" si="557"/>
        <v>16.843644949293722</v>
      </c>
      <c r="S385">
        <f t="shared" si="557"/>
        <v>16.843644949293722</v>
      </c>
    </row>
    <row r="386" spans="4:19" x14ac:dyDescent="0.25">
      <c r="D386">
        <v>2027</v>
      </c>
      <c r="E386">
        <f t="shared" ref="E386:I386" si="558">E251/$W251*1000</f>
        <v>18.321805582488256</v>
      </c>
      <c r="F386">
        <f t="shared" si="558"/>
        <v>18.321805582488256</v>
      </c>
      <c r="G386">
        <f t="shared" si="558"/>
        <v>18.321805582488256</v>
      </c>
      <c r="H386">
        <f t="shared" si="558"/>
        <v>18.321805582488256</v>
      </c>
      <c r="I386">
        <f t="shared" si="558"/>
        <v>18.321805582488256</v>
      </c>
      <c r="J386">
        <f t="shared" ref="J386:N386" si="559">J251/$X251*1000</f>
        <v>18.130396403209385</v>
      </c>
      <c r="K386">
        <f t="shared" si="559"/>
        <v>18.130396403209385</v>
      </c>
      <c r="L386">
        <f t="shared" si="559"/>
        <v>18.130396403209385</v>
      </c>
      <c r="M386">
        <f t="shared" si="559"/>
        <v>18.130396403209385</v>
      </c>
      <c r="N386">
        <f t="shared" si="559"/>
        <v>18.130396403209385</v>
      </c>
      <c r="O386">
        <f t="shared" ref="O386:S386" si="560">O251/$Y251*1000</f>
        <v>16.554379284961595</v>
      </c>
      <c r="P386">
        <f t="shared" si="560"/>
        <v>16.554379284961595</v>
      </c>
      <c r="Q386">
        <f t="shared" si="560"/>
        <v>16.554379284961595</v>
      </c>
      <c r="R386">
        <f t="shared" si="560"/>
        <v>16.554379284961595</v>
      </c>
      <c r="S386">
        <f t="shared" si="560"/>
        <v>16.554379284961595</v>
      </c>
    </row>
    <row r="387" spans="4:19" x14ac:dyDescent="0.25">
      <c r="D387">
        <v>2028</v>
      </c>
      <c r="E387">
        <f t="shared" ref="E387:I387" si="561">E252/$W252*1000</f>
        <v>18.26957513068767</v>
      </c>
      <c r="F387">
        <f t="shared" si="561"/>
        <v>18.26957513068767</v>
      </c>
      <c r="G387">
        <f t="shared" si="561"/>
        <v>18.26957513068767</v>
      </c>
      <c r="H387">
        <f t="shared" si="561"/>
        <v>18.26957513068767</v>
      </c>
      <c r="I387">
        <f t="shared" si="561"/>
        <v>18.26957513068767</v>
      </c>
      <c r="J387">
        <f t="shared" ref="J387:N387" si="562">J252/$X252*1000</f>
        <v>18.049278847515602</v>
      </c>
      <c r="K387">
        <f t="shared" si="562"/>
        <v>18.049278847515602</v>
      </c>
      <c r="L387">
        <f t="shared" si="562"/>
        <v>18.049278847515602</v>
      </c>
      <c r="M387">
        <f t="shared" si="562"/>
        <v>18.049278847515602</v>
      </c>
      <c r="N387">
        <f t="shared" si="562"/>
        <v>18.049278847515602</v>
      </c>
      <c r="O387">
        <f t="shared" ref="O387:S387" si="563">O252/$Y252*1000</f>
        <v>16.241910613052607</v>
      </c>
      <c r="P387">
        <f t="shared" si="563"/>
        <v>16.241910613052607</v>
      </c>
      <c r="Q387">
        <f t="shared" si="563"/>
        <v>16.241910613052607</v>
      </c>
      <c r="R387">
        <f t="shared" si="563"/>
        <v>16.241910613052607</v>
      </c>
      <c r="S387">
        <f t="shared" si="563"/>
        <v>16.241910613052607</v>
      </c>
    </row>
    <row r="388" spans="4:19" x14ac:dyDescent="0.25">
      <c r="D388">
        <v>2029</v>
      </c>
      <c r="E388">
        <f t="shared" ref="E388:I388" si="564">E253/$W253*1000</f>
        <v>18.222358937503518</v>
      </c>
      <c r="F388">
        <f t="shared" si="564"/>
        <v>18.222358937503518</v>
      </c>
      <c r="G388">
        <f t="shared" si="564"/>
        <v>18.222358937503518</v>
      </c>
      <c r="H388">
        <f t="shared" si="564"/>
        <v>18.222358937503518</v>
      </c>
      <c r="I388">
        <f t="shared" si="564"/>
        <v>18.222358937503518</v>
      </c>
      <c r="J388">
        <f t="shared" ref="J388:N388" si="565">J253/$X253*1000</f>
        <v>17.959961439783271</v>
      </c>
      <c r="K388">
        <f t="shared" si="565"/>
        <v>17.959961439783271</v>
      </c>
      <c r="L388">
        <f t="shared" si="565"/>
        <v>17.959961439783271</v>
      </c>
      <c r="M388">
        <f t="shared" si="565"/>
        <v>17.959961439783271</v>
      </c>
      <c r="N388">
        <f t="shared" si="565"/>
        <v>17.959961439783271</v>
      </c>
      <c r="O388">
        <f t="shared" ref="O388:S388" si="566">O253/$Y253*1000</f>
        <v>15.914221672615206</v>
      </c>
      <c r="P388">
        <f t="shared" si="566"/>
        <v>15.914221672615206</v>
      </c>
      <c r="Q388">
        <f t="shared" si="566"/>
        <v>15.914221672615206</v>
      </c>
      <c r="R388">
        <f t="shared" si="566"/>
        <v>15.914221672615206</v>
      </c>
      <c r="S388">
        <f t="shared" si="566"/>
        <v>15.914221672615206</v>
      </c>
    </row>
    <row r="389" spans="4:19" x14ac:dyDescent="0.25">
      <c r="D389">
        <v>2030</v>
      </c>
      <c r="E389">
        <f t="shared" ref="E389:I389" si="567">E254/$W254*1000</f>
        <v>18.022163753472622</v>
      </c>
      <c r="F389">
        <f t="shared" si="567"/>
        <v>18.02979924948011</v>
      </c>
      <c r="G389">
        <f t="shared" si="567"/>
        <v>18.037434745487591</v>
      </c>
      <c r="H389">
        <f t="shared" si="567"/>
        <v>18.045070241495072</v>
      </c>
      <c r="I389">
        <f t="shared" si="567"/>
        <v>18.05270573750256</v>
      </c>
      <c r="J389">
        <f t="shared" ref="J389:N389" si="568">J254/$X254*1000</f>
        <v>17.523475235737997</v>
      </c>
      <c r="K389">
        <f t="shared" si="568"/>
        <v>17.531218626454262</v>
      </c>
      <c r="L389">
        <f t="shared" si="568"/>
        <v>17.538962017170523</v>
      </c>
      <c r="M389">
        <f t="shared" si="568"/>
        <v>17.546705407886783</v>
      </c>
      <c r="N389">
        <f t="shared" si="568"/>
        <v>17.554448798603037</v>
      </c>
      <c r="O389">
        <f t="shared" ref="O389:S389" si="569">O254/$Y254*1000</f>
        <v>14.361183861023809</v>
      </c>
      <c r="P389">
        <f t="shared" si="569"/>
        <v>14.367979904401482</v>
      </c>
      <c r="Q389">
        <f t="shared" si="569"/>
        <v>14.374775947779161</v>
      </c>
      <c r="R389">
        <f t="shared" si="569"/>
        <v>14.381571991156841</v>
      </c>
      <c r="S389">
        <f t="shared" si="569"/>
        <v>14.388368034534514</v>
      </c>
    </row>
    <row r="390" spans="4:19" x14ac:dyDescent="0.25">
      <c r="D390">
        <v>2031</v>
      </c>
      <c r="E390">
        <f t="shared" ref="E390:I390" si="570">E255/$W255*1000</f>
        <v>17.984794066859077</v>
      </c>
      <c r="F390">
        <f t="shared" si="570"/>
        <v>17.987655449208887</v>
      </c>
      <c r="G390">
        <f t="shared" si="570"/>
        <v>17.990516831558686</v>
      </c>
      <c r="H390">
        <f t="shared" si="570"/>
        <v>17.993378213908489</v>
      </c>
      <c r="I390">
        <f t="shared" si="570"/>
        <v>17.996239596258292</v>
      </c>
      <c r="J390">
        <f t="shared" ref="J390:N390" si="571">J255/$X255*1000</f>
        <v>17.399085637769705</v>
      </c>
      <c r="K390">
        <f t="shared" si="571"/>
        <v>17.401582138737417</v>
      </c>
      <c r="L390">
        <f t="shared" si="571"/>
        <v>17.404078639705141</v>
      </c>
      <c r="M390">
        <f t="shared" si="571"/>
        <v>17.406575140672853</v>
      </c>
      <c r="N390">
        <f t="shared" si="571"/>
        <v>17.409071641640566</v>
      </c>
      <c r="O390">
        <f t="shared" ref="O390:S390" si="572">O255/$Y255*1000</f>
        <v>13.983976837500487</v>
      </c>
      <c r="P390">
        <f t="shared" si="572"/>
        <v>13.989166371622353</v>
      </c>
      <c r="Q390">
        <f t="shared" si="572"/>
        <v>13.994355905744218</v>
      </c>
      <c r="R390">
        <f t="shared" si="572"/>
        <v>13.99954543986609</v>
      </c>
      <c r="S390">
        <f t="shared" si="572"/>
        <v>14.004739472972165</v>
      </c>
    </row>
    <row r="391" spans="4:19" x14ac:dyDescent="0.25">
      <c r="D391">
        <v>2032</v>
      </c>
      <c r="E391">
        <f t="shared" ref="E391:I391" si="573">E256/$W256*1000</f>
        <v>17.951477381585878</v>
      </c>
      <c r="F391">
        <f t="shared" si="573"/>
        <v>17.943960901709534</v>
      </c>
      <c r="G391">
        <f t="shared" si="573"/>
        <v>17.936444421833183</v>
      </c>
      <c r="H391">
        <f t="shared" si="573"/>
        <v>17.928927941956832</v>
      </c>
      <c r="I391">
        <f t="shared" si="573"/>
        <v>17.921411462080485</v>
      </c>
      <c r="J391">
        <f t="shared" ref="J391:N391" si="574">J256/$X256*1000</f>
        <v>17.260429617003314</v>
      </c>
      <c r="K391">
        <f t="shared" si="574"/>
        <v>17.250745240138603</v>
      </c>
      <c r="L391">
        <f t="shared" si="574"/>
        <v>17.241160878519899</v>
      </c>
      <c r="M391">
        <f t="shared" si="574"/>
        <v>17.233118892791879</v>
      </c>
      <c r="N391">
        <f t="shared" si="574"/>
        <v>17.225076907063851</v>
      </c>
      <c r="O391">
        <f t="shared" ref="O391:S391" si="575">O256/$Y256*1000</f>
        <v>13.636833962410781</v>
      </c>
      <c r="P391">
        <f t="shared" si="575"/>
        <v>13.636326894738337</v>
      </c>
      <c r="Q391">
        <f t="shared" si="575"/>
        <v>13.635819827065896</v>
      </c>
      <c r="R391">
        <f t="shared" si="575"/>
        <v>13.635312759393461</v>
      </c>
      <c r="S391">
        <f t="shared" si="575"/>
        <v>13.634843617992246</v>
      </c>
    </row>
    <row r="392" spans="4:19" x14ac:dyDescent="0.25">
      <c r="D392">
        <v>2033</v>
      </c>
      <c r="E392">
        <f t="shared" ref="E392:I392" si="576">E257/$W257*1000</f>
        <v>17.919868377442523</v>
      </c>
      <c r="F392">
        <f t="shared" si="576"/>
        <v>17.895938771709218</v>
      </c>
      <c r="G392">
        <f t="shared" si="576"/>
        <v>17.872009165975911</v>
      </c>
      <c r="H392">
        <f t="shared" si="576"/>
        <v>17.848079560242606</v>
      </c>
      <c r="I392">
        <f t="shared" si="576"/>
        <v>17.824800212343082</v>
      </c>
      <c r="J392">
        <f t="shared" ref="J392:N392" si="577">J257/$X257*1000</f>
        <v>17.109580966694747</v>
      </c>
      <c r="K392">
        <f t="shared" si="577"/>
        <v>17.079561719233627</v>
      </c>
      <c r="L392">
        <f t="shared" si="577"/>
        <v>17.051243838282524</v>
      </c>
      <c r="M392">
        <f t="shared" si="577"/>
        <v>17.025576932230543</v>
      </c>
      <c r="N392">
        <f t="shared" si="577"/>
        <v>17.000065531402424</v>
      </c>
      <c r="O392">
        <f t="shared" ref="O392:S392" si="578">O257/$Y257*1000</f>
        <v>13.311063088189645</v>
      </c>
      <c r="P392">
        <f t="shared" si="578"/>
        <v>13.299932230891079</v>
      </c>
      <c r="Q392">
        <f t="shared" si="578"/>
        <v>13.288801373592516</v>
      </c>
      <c r="R392">
        <f t="shared" si="578"/>
        <v>13.277670516293957</v>
      </c>
      <c r="S392">
        <f t="shared" si="578"/>
        <v>13.266674382107517</v>
      </c>
    </row>
    <row r="393" spans="4:19" x14ac:dyDescent="0.25">
      <c r="D393">
        <v>2034</v>
      </c>
      <c r="E393">
        <f t="shared" ref="E393:I393" si="579">E258/$W258*1000</f>
        <v>17.889809190386419</v>
      </c>
      <c r="F393">
        <f t="shared" si="579"/>
        <v>17.843019173864569</v>
      </c>
      <c r="G393">
        <f t="shared" si="579"/>
        <v>17.796229157342719</v>
      </c>
      <c r="H393">
        <f t="shared" si="579"/>
        <v>17.750388539121207</v>
      </c>
      <c r="I393">
        <f t="shared" si="579"/>
        <v>17.706731691689892</v>
      </c>
      <c r="J393">
        <f t="shared" ref="J393:N393" si="580">J258/$X258*1000</f>
        <v>16.956369680998137</v>
      </c>
      <c r="K393">
        <f t="shared" si="580"/>
        <v>16.89712442839997</v>
      </c>
      <c r="L393">
        <f t="shared" si="580"/>
        <v>16.842597637109666</v>
      </c>
      <c r="M393">
        <f t="shared" si="580"/>
        <v>16.791264564283139</v>
      </c>
      <c r="N393">
        <f t="shared" si="580"/>
        <v>16.744508819721574</v>
      </c>
      <c r="O393">
        <f t="shared" ref="O393:S393" si="581">O258/$Y258*1000</f>
        <v>13.005064685986245</v>
      </c>
      <c r="P393">
        <f t="shared" si="581"/>
        <v>12.977875508274662</v>
      </c>
      <c r="Q393">
        <f t="shared" si="581"/>
        <v>12.950861015444424</v>
      </c>
      <c r="R393">
        <f t="shared" si="581"/>
        <v>12.924186001230526</v>
      </c>
      <c r="S393">
        <f t="shared" si="581"/>
        <v>12.898924842839172</v>
      </c>
    </row>
    <row r="394" spans="4:19" x14ac:dyDescent="0.25">
      <c r="D394">
        <v>2035</v>
      </c>
      <c r="E394">
        <f t="shared" ref="E394:I394" si="582">E259/$W259*1000</f>
        <v>17.862517588898932</v>
      </c>
      <c r="F394">
        <f t="shared" si="582"/>
        <v>17.786181254305497</v>
      </c>
      <c r="G394">
        <f t="shared" si="582"/>
        <v>17.710117285159999</v>
      </c>
      <c r="H394">
        <f t="shared" si="582"/>
        <v>17.635248568501225</v>
      </c>
      <c r="I394">
        <f t="shared" si="582"/>
        <v>17.565927668103615</v>
      </c>
      <c r="J394">
        <f t="shared" ref="J394:N394" si="583">J259/$X259*1000</f>
        <v>16.805427606343081</v>
      </c>
      <c r="K394">
        <f t="shared" si="583"/>
        <v>16.707407763128401</v>
      </c>
      <c r="L394">
        <f t="shared" si="583"/>
        <v>16.616264334742151</v>
      </c>
      <c r="M394">
        <f t="shared" si="583"/>
        <v>16.536349838459731</v>
      </c>
      <c r="N394">
        <f t="shared" si="583"/>
        <v>16.46502788013602</v>
      </c>
      <c r="O394">
        <f t="shared" ref="O394:S394" si="584">O259/$Y259*1000</f>
        <v>12.714404436625776</v>
      </c>
      <c r="P394">
        <f t="shared" si="584"/>
        <v>12.665979378488052</v>
      </c>
      <c r="Q394">
        <f t="shared" si="584"/>
        <v>12.618209451921002</v>
      </c>
      <c r="R394">
        <f t="shared" si="584"/>
        <v>12.573038902248729</v>
      </c>
      <c r="S394">
        <f t="shared" si="584"/>
        <v>12.536675459723833</v>
      </c>
    </row>
    <row r="395" spans="4:19" x14ac:dyDescent="0.25">
      <c r="D395">
        <v>2036</v>
      </c>
      <c r="E395">
        <f t="shared" ref="E395:I395" si="585">E260/$W260*1000</f>
        <v>17.837656018195794</v>
      </c>
      <c r="F395">
        <f t="shared" si="585"/>
        <v>17.725044397966837</v>
      </c>
      <c r="G395">
        <f t="shared" si="585"/>
        <v>17.613047866378984</v>
      </c>
      <c r="H395">
        <f t="shared" si="585"/>
        <v>17.505984933715499</v>
      </c>
      <c r="I395">
        <f t="shared" si="585"/>
        <v>17.408036174000738</v>
      </c>
      <c r="J395">
        <f t="shared" ref="J395:N395" si="586">J260/$X260*1000</f>
        <v>16.661546825727459</v>
      </c>
      <c r="K395">
        <f t="shared" si="586"/>
        <v>16.51518482446135</v>
      </c>
      <c r="L395">
        <f t="shared" si="586"/>
        <v>16.379406341208423</v>
      </c>
      <c r="M395">
        <f t="shared" si="586"/>
        <v>16.266847135439203</v>
      </c>
      <c r="N395">
        <f t="shared" si="586"/>
        <v>16.169317763135119</v>
      </c>
      <c r="O395">
        <f t="shared" ref="O395:S395" si="587">O260/$Y260*1000</f>
        <v>12.445369082291229</v>
      </c>
      <c r="P395">
        <f t="shared" si="587"/>
        <v>12.369933865643683</v>
      </c>
      <c r="Q395">
        <f t="shared" si="587"/>
        <v>12.296051597512978</v>
      </c>
      <c r="R395">
        <f t="shared" si="587"/>
        <v>12.235592507472552</v>
      </c>
      <c r="S395">
        <f t="shared" si="587"/>
        <v>12.192341792218361</v>
      </c>
    </row>
    <row r="396" spans="4:19" x14ac:dyDescent="0.25">
      <c r="D396">
        <v>2037</v>
      </c>
      <c r="E396">
        <f t="shared" ref="E396:I396" si="588">E261/$W261*1000</f>
        <v>17.816272108326707</v>
      </c>
      <c r="F396">
        <f t="shared" si="588"/>
        <v>17.656609308213564</v>
      </c>
      <c r="G396">
        <f t="shared" si="588"/>
        <v>17.502492585892277</v>
      </c>
      <c r="H396">
        <f t="shared" si="588"/>
        <v>17.356414331503913</v>
      </c>
      <c r="I396">
        <f t="shared" si="588"/>
        <v>17.227216746435282</v>
      </c>
      <c r="J396">
        <f t="shared" ref="J396:N396" si="589">J261/$X261*1000</f>
        <v>16.525743224539394</v>
      </c>
      <c r="K396">
        <f t="shared" si="589"/>
        <v>16.316654959901538</v>
      </c>
      <c r="L396">
        <f t="shared" si="589"/>
        <v>16.125031374107845</v>
      </c>
      <c r="M396">
        <f t="shared" si="589"/>
        <v>15.975459590910789</v>
      </c>
      <c r="N396">
        <f t="shared" si="589"/>
        <v>15.85631929664717</v>
      </c>
      <c r="O396">
        <f t="shared" ref="O396:S396" si="590">O261/$Y261*1000</f>
        <v>12.198906937813465</v>
      </c>
      <c r="P396">
        <f t="shared" si="590"/>
        <v>12.088543952663995</v>
      </c>
      <c r="Q396">
        <f t="shared" si="590"/>
        <v>11.984708578762213</v>
      </c>
      <c r="R396">
        <f t="shared" si="590"/>
        <v>11.91211627378005</v>
      </c>
      <c r="S396">
        <f t="shared" si="590"/>
        <v>11.864678253008393</v>
      </c>
    </row>
    <row r="397" spans="4:19" x14ac:dyDescent="0.25">
      <c r="D397">
        <v>2038</v>
      </c>
      <c r="E397">
        <f t="shared" ref="E397:I397" si="591">E262/$W262*1000</f>
        <v>17.797479782025903</v>
      </c>
      <c r="F397">
        <f t="shared" si="591"/>
        <v>17.576067287850314</v>
      </c>
      <c r="G397">
        <f t="shared" si="591"/>
        <v>17.367549130329106</v>
      </c>
      <c r="H397">
        <f t="shared" si="591"/>
        <v>17.173856479759124</v>
      </c>
      <c r="I397">
        <f t="shared" si="591"/>
        <v>17.013324772921994</v>
      </c>
      <c r="J397">
        <f t="shared" ref="J397:N397" si="592">J262/$X262*1000</f>
        <v>16.39812997752443</v>
      </c>
      <c r="K397">
        <f t="shared" si="592"/>
        <v>16.106130096867119</v>
      </c>
      <c r="L397">
        <f t="shared" si="592"/>
        <v>15.845180307946558</v>
      </c>
      <c r="M397">
        <f t="shared" si="592"/>
        <v>15.659124943540663</v>
      </c>
      <c r="N397">
        <f t="shared" si="592"/>
        <v>15.524911853295277</v>
      </c>
      <c r="O397">
        <f t="shared" ref="O397:S397" si="593">O262/$Y262*1000</f>
        <v>11.972311640117841</v>
      </c>
      <c r="P397">
        <f t="shared" si="593"/>
        <v>11.817940502250801</v>
      </c>
      <c r="Q397">
        <f t="shared" si="593"/>
        <v>11.678733978298137</v>
      </c>
      <c r="R397">
        <f t="shared" si="593"/>
        <v>11.595982792029691</v>
      </c>
      <c r="S397">
        <f t="shared" si="593"/>
        <v>11.546043092601602</v>
      </c>
    </row>
    <row r="398" spans="4:19" x14ac:dyDescent="0.25">
      <c r="D398">
        <v>2039</v>
      </c>
      <c r="E398">
        <f t="shared" ref="E398:I398" si="594">E263/$W263*1000</f>
        <v>17.779195734247242</v>
      </c>
      <c r="F398">
        <f t="shared" si="594"/>
        <v>17.483166447773641</v>
      </c>
      <c r="G398">
        <f t="shared" si="594"/>
        <v>17.210137062121788</v>
      </c>
      <c r="H398">
        <f t="shared" si="594"/>
        <v>16.962731868517686</v>
      </c>
      <c r="I398">
        <f t="shared" si="594"/>
        <v>16.77551842695966</v>
      </c>
      <c r="J398">
        <f t="shared" ref="J398:N398" si="595">J263/$X263*1000</f>
        <v>16.27697045343842</v>
      </c>
      <c r="K398">
        <f t="shared" si="595"/>
        <v>15.889273118586987</v>
      </c>
      <c r="L398">
        <f t="shared" si="595"/>
        <v>15.551057304189479</v>
      </c>
      <c r="M398">
        <f t="shared" si="595"/>
        <v>15.334881742264932</v>
      </c>
      <c r="N398">
        <f t="shared" si="595"/>
        <v>15.190587919486267</v>
      </c>
      <c r="O398">
        <f t="shared" ref="O398:S398" si="596">O263/$Y263*1000</f>
        <v>11.763841017130222</v>
      </c>
      <c r="P398">
        <f t="shared" si="596"/>
        <v>11.559944041696822</v>
      </c>
      <c r="Q398">
        <f t="shared" si="596"/>
        <v>11.381944252924853</v>
      </c>
      <c r="R398">
        <f t="shared" si="596"/>
        <v>11.289830384702888</v>
      </c>
      <c r="S398">
        <f t="shared" si="596"/>
        <v>11.238485675986004</v>
      </c>
    </row>
    <row r="399" spans="4:19" x14ac:dyDescent="0.25">
      <c r="D399">
        <v>2040</v>
      </c>
      <c r="E399">
        <f t="shared" ref="E399:I399" si="597">E264/$W264*1000</f>
        <v>17.757483630910084</v>
      </c>
      <c r="F399">
        <f t="shared" si="597"/>
        <v>17.376149167354125</v>
      </c>
      <c r="G399">
        <f t="shared" si="597"/>
        <v>17.026408866221821</v>
      </c>
      <c r="H399">
        <f t="shared" si="597"/>
        <v>16.723811759370513</v>
      </c>
      <c r="I399">
        <f t="shared" si="597"/>
        <v>16.516268051375683</v>
      </c>
      <c r="J399">
        <f t="shared" ref="J399:N399" si="598">J264/$X264*1000</f>
        <v>16.157399754905974</v>
      </c>
      <c r="K399">
        <f t="shared" si="598"/>
        <v>15.665688651902967</v>
      </c>
      <c r="L399">
        <f t="shared" si="598"/>
        <v>15.247731610376773</v>
      </c>
      <c r="M399">
        <f t="shared" si="598"/>
        <v>15.007734915852735</v>
      </c>
      <c r="N399">
        <f t="shared" si="598"/>
        <v>14.85669899098373</v>
      </c>
      <c r="O399">
        <f t="shared" ref="O399:S399" si="599">O264/$Y264*1000</f>
        <v>11.567435357792043</v>
      </c>
      <c r="P399">
        <f t="shared" si="599"/>
        <v>11.312962106457432</v>
      </c>
      <c r="Q399">
        <f t="shared" si="599"/>
        <v>11.09321466603863</v>
      </c>
      <c r="R399">
        <f t="shared" si="599"/>
        <v>10.990703895638609</v>
      </c>
      <c r="S399">
        <f t="shared" si="599"/>
        <v>10.938686743432765</v>
      </c>
    </row>
    <row r="400" spans="4:19" x14ac:dyDescent="0.25">
      <c r="D400">
        <v>2041</v>
      </c>
      <c r="E400">
        <f t="shared" ref="E400:I400" si="600">E265/$W265*1000</f>
        <v>17.735368654545994</v>
      </c>
      <c r="F400">
        <f t="shared" si="600"/>
        <v>17.261014346852587</v>
      </c>
      <c r="G400">
        <f t="shared" si="600"/>
        <v>16.827481862181692</v>
      </c>
      <c r="H400">
        <f t="shared" si="600"/>
        <v>16.468148909035104</v>
      </c>
      <c r="I400">
        <f t="shared" si="600"/>
        <v>16.245287947444307</v>
      </c>
      <c r="J400">
        <f t="shared" ref="J400:N400" si="601">J265/$X265*1000</f>
        <v>16.029836566009649</v>
      </c>
      <c r="K400">
        <f t="shared" si="601"/>
        <v>15.431093639855932</v>
      </c>
      <c r="L400">
        <f t="shared" si="601"/>
        <v>14.926820940069659</v>
      </c>
      <c r="M400">
        <f t="shared" si="601"/>
        <v>14.664151469569363</v>
      </c>
      <c r="N400">
        <f t="shared" si="601"/>
        <v>14.509032585454229</v>
      </c>
      <c r="O400">
        <f t="shared" ref="O400:S400" si="602">O265/$Y265*1000</f>
        <v>11.398400233136272</v>
      </c>
      <c r="P400">
        <f t="shared" si="602"/>
        <v>11.097442956479176</v>
      </c>
      <c r="Q400">
        <f t="shared" si="602"/>
        <v>10.838812310157856</v>
      </c>
      <c r="R400">
        <f t="shared" si="602"/>
        <v>10.72682709525572</v>
      </c>
      <c r="S400">
        <f t="shared" si="602"/>
        <v>10.67450134736753</v>
      </c>
    </row>
    <row r="401" spans="4:30" x14ac:dyDescent="0.25">
      <c r="D401">
        <v>2042</v>
      </c>
      <c r="E401">
        <f t="shared" ref="E401:I401" si="603">E266/$W266*1000</f>
        <v>17.713517040049702</v>
      </c>
      <c r="F401">
        <f t="shared" si="603"/>
        <v>17.141045886982511</v>
      </c>
      <c r="G401">
        <f t="shared" si="603"/>
        <v>16.62041536116946</v>
      </c>
      <c r="H401">
        <f t="shared" si="603"/>
        <v>16.206048988162468</v>
      </c>
      <c r="I401">
        <f t="shared" si="603"/>
        <v>15.971851292993888</v>
      </c>
      <c r="J401">
        <f t="shared" ref="J401:N401" si="604">J266/$X266*1000</f>
        <v>15.901431732138326</v>
      </c>
      <c r="K401">
        <f t="shared" si="604"/>
        <v>15.200558174075651</v>
      </c>
      <c r="L401">
        <f t="shared" si="604"/>
        <v>14.61300603055972</v>
      </c>
      <c r="M401">
        <f t="shared" si="604"/>
        <v>14.329523989504086</v>
      </c>
      <c r="N401">
        <f t="shared" si="604"/>
        <v>14.172019200143268</v>
      </c>
      <c r="O401">
        <f t="shared" ref="O401:S401" si="605">O266/$Y266*1000</f>
        <v>11.249208309815762</v>
      </c>
      <c r="P401">
        <f t="shared" si="605"/>
        <v>10.905274809050146</v>
      </c>
      <c r="Q401">
        <f t="shared" si="605"/>
        <v>10.611091858334555</v>
      </c>
      <c r="R401">
        <f t="shared" si="605"/>
        <v>10.489379520859925</v>
      </c>
      <c r="S401">
        <f t="shared" si="605"/>
        <v>10.436987500572217</v>
      </c>
    </row>
    <row r="402" spans="4:30" x14ac:dyDescent="0.25">
      <c r="D402">
        <v>2043</v>
      </c>
      <c r="E402">
        <f t="shared" ref="E402:I402" si="606">E267/$W267*1000</f>
        <v>17.692487272518616</v>
      </c>
      <c r="F402">
        <f t="shared" si="606"/>
        <v>17.020434138818967</v>
      </c>
      <c r="G402">
        <f t="shared" si="606"/>
        <v>16.408805199212061</v>
      </c>
      <c r="H402">
        <f t="shared" si="606"/>
        <v>15.941638015711321</v>
      </c>
      <c r="I402">
        <f t="shared" si="606"/>
        <v>15.698978288662454</v>
      </c>
      <c r="J402">
        <f t="shared" ref="J402:N402" si="607">J267/$X267*1000</f>
        <v>15.772140782425327</v>
      </c>
      <c r="K402">
        <f t="shared" si="607"/>
        <v>14.977095643439826</v>
      </c>
      <c r="L402">
        <f t="shared" si="607"/>
        <v>14.309471460449434</v>
      </c>
      <c r="M402">
        <f t="shared" si="607"/>
        <v>14.006192683668319</v>
      </c>
      <c r="N402">
        <f t="shared" si="607"/>
        <v>13.847503347823993</v>
      </c>
      <c r="O402">
        <f t="shared" ref="O402:S402" si="608">O267/$Y267*1000</f>
        <v>11.114522434386124</v>
      </c>
      <c r="P402">
        <f t="shared" si="608"/>
        <v>10.731058521561675</v>
      </c>
      <c r="Q402">
        <f t="shared" si="608"/>
        <v>10.403973731094201</v>
      </c>
      <c r="R402">
        <f t="shared" si="608"/>
        <v>10.272173918053287</v>
      </c>
      <c r="S402">
        <f t="shared" si="608"/>
        <v>10.219657161161715</v>
      </c>
    </row>
    <row r="403" spans="4:30" x14ac:dyDescent="0.25">
      <c r="D403">
        <v>2044</v>
      </c>
      <c r="E403">
        <f t="shared" ref="E403:I403" si="609">E268/$W268*1000</f>
        <v>17.673984400004375</v>
      </c>
      <c r="F403">
        <f t="shared" si="609"/>
        <v>16.902686267556497</v>
      </c>
      <c r="G403">
        <f t="shared" si="609"/>
        <v>16.197583917436916</v>
      </c>
      <c r="H403">
        <f t="shared" si="609"/>
        <v>15.677193897968984</v>
      </c>
      <c r="I403">
        <f t="shared" si="609"/>
        <v>15.428073041714956</v>
      </c>
      <c r="J403">
        <f t="shared" ref="J403:N403" si="610">J268/$X268*1000</f>
        <v>15.641588156544838</v>
      </c>
      <c r="K403">
        <f t="shared" si="610"/>
        <v>14.761417639972514</v>
      </c>
      <c r="L403">
        <f t="shared" si="610"/>
        <v>14.014376757851942</v>
      </c>
      <c r="M403">
        <f t="shared" si="610"/>
        <v>13.693075457569091</v>
      </c>
      <c r="N403">
        <f t="shared" si="610"/>
        <v>13.533867899419993</v>
      </c>
      <c r="O403">
        <f t="shared" ref="O403:S403" si="611">O268/$Y268*1000</f>
        <v>10.990282530677295</v>
      </c>
      <c r="P403">
        <f t="shared" si="611"/>
        <v>10.570751628425915</v>
      </c>
      <c r="Q403">
        <f t="shared" si="611"/>
        <v>10.213159186951909</v>
      </c>
      <c r="R403">
        <f t="shared" si="611"/>
        <v>10.070153934709364</v>
      </c>
      <c r="S403">
        <f t="shared" si="611"/>
        <v>10.017505294464049</v>
      </c>
    </row>
    <row r="404" spans="4:30" x14ac:dyDescent="0.25">
      <c r="D404">
        <v>2045</v>
      </c>
      <c r="E404">
        <f t="shared" ref="E404:I404" si="612">E269/$W269*1000</f>
        <v>17.657436169189712</v>
      </c>
      <c r="F404">
        <f t="shared" si="612"/>
        <v>16.787157870801035</v>
      </c>
      <c r="G404">
        <f t="shared" si="612"/>
        <v>15.9880126803039</v>
      </c>
      <c r="H404">
        <f t="shared" si="612"/>
        <v>15.410992273921615</v>
      </c>
      <c r="I404">
        <f t="shared" si="612"/>
        <v>15.154969376665569</v>
      </c>
      <c r="J404">
        <f t="shared" ref="J404:N404" si="613">J269/$X269*1000</f>
        <v>15.505695212766412</v>
      </c>
      <c r="K404">
        <f t="shared" si="613"/>
        <v>14.548234283240348</v>
      </c>
      <c r="L404">
        <f t="shared" si="613"/>
        <v>13.723524370220227</v>
      </c>
      <c r="M404">
        <f t="shared" si="613"/>
        <v>13.382180103476419</v>
      </c>
      <c r="N404">
        <f t="shared" si="613"/>
        <v>13.221366638193896</v>
      </c>
      <c r="O404">
        <f t="shared" ref="O404:S404" si="614">O269/$Y269*1000</f>
        <v>10.872083953619532</v>
      </c>
      <c r="P404">
        <f t="shared" si="614"/>
        <v>10.418917998449276</v>
      </c>
      <c r="Q404">
        <f t="shared" si="614"/>
        <v>10.032738920178112</v>
      </c>
      <c r="R404">
        <f t="shared" si="614"/>
        <v>9.8753222602892947</v>
      </c>
      <c r="S404">
        <f t="shared" si="614"/>
        <v>9.8216913221201256</v>
      </c>
    </row>
    <row r="405" spans="4:30" x14ac:dyDescent="0.25">
      <c r="D405">
        <v>2046</v>
      </c>
      <c r="E405">
        <f t="shared" ref="E405:I405" si="615">E270/$W270*1000</f>
        <v>17.640721890895527</v>
      </c>
      <c r="F405">
        <f t="shared" si="615"/>
        <v>16.674314539084005</v>
      </c>
      <c r="G405">
        <f t="shared" si="615"/>
        <v>15.784774969587543</v>
      </c>
      <c r="H405">
        <f t="shared" si="615"/>
        <v>15.155148883718915</v>
      </c>
      <c r="I405">
        <f t="shared" si="615"/>
        <v>14.893582135281504</v>
      </c>
      <c r="J405">
        <f t="shared" ref="J405:N405" si="616">J270/$X270*1000</f>
        <v>15.360110865957898</v>
      </c>
      <c r="K405">
        <f t="shared" si="616"/>
        <v>14.334542272658286</v>
      </c>
      <c r="L405">
        <f t="shared" si="616"/>
        <v>13.440471702996565</v>
      </c>
      <c r="M405">
        <f t="shared" si="616"/>
        <v>13.073946367621767</v>
      </c>
      <c r="N405">
        <f t="shared" si="616"/>
        <v>12.912272498986752</v>
      </c>
      <c r="O405">
        <f t="shared" ref="O405:S405" si="617">O270/$Y270*1000</f>
        <v>10.756683710756601</v>
      </c>
      <c r="P405">
        <f t="shared" si="617"/>
        <v>10.272937132598384</v>
      </c>
      <c r="Q405">
        <f t="shared" si="617"/>
        <v>9.8603606803334323</v>
      </c>
      <c r="R405">
        <f t="shared" si="617"/>
        <v>9.6866377745430299</v>
      </c>
      <c r="S405">
        <f t="shared" si="617"/>
        <v>9.6321878836523087</v>
      </c>
    </row>
    <row r="406" spans="4:30" x14ac:dyDescent="0.25">
      <c r="D406">
        <v>2047</v>
      </c>
      <c r="E406">
        <f t="shared" ref="E406:I406" si="618">E271/$W271*1000</f>
        <v>17.625540132200268</v>
      </c>
      <c r="F406">
        <f t="shared" si="618"/>
        <v>16.564491540778629</v>
      </c>
      <c r="G406">
        <f t="shared" si="618"/>
        <v>15.593120558694711</v>
      </c>
      <c r="H406">
        <f t="shared" si="618"/>
        <v>14.915371676310043</v>
      </c>
      <c r="I406">
        <f t="shared" si="618"/>
        <v>14.648943370357886</v>
      </c>
      <c r="J406">
        <f t="shared" ref="J406:N406" si="619">J271/$X271*1000</f>
        <v>15.21069233447729</v>
      </c>
      <c r="K406">
        <f t="shared" si="619"/>
        <v>14.125574434204832</v>
      </c>
      <c r="L406">
        <f t="shared" si="619"/>
        <v>13.170396122781908</v>
      </c>
      <c r="M406">
        <f t="shared" si="619"/>
        <v>12.775351371755356</v>
      </c>
      <c r="N406">
        <f t="shared" si="619"/>
        <v>12.61322613473931</v>
      </c>
      <c r="O406">
        <f t="shared" ref="O406:S406" si="620">O271/$Y271*1000</f>
        <v>10.644082622027375</v>
      </c>
      <c r="P406">
        <f t="shared" si="620"/>
        <v>10.132983600611757</v>
      </c>
      <c r="Q406">
        <f t="shared" si="620"/>
        <v>9.6950253911057533</v>
      </c>
      <c r="R406">
        <f t="shared" si="620"/>
        <v>9.5037794634291668</v>
      </c>
      <c r="S406">
        <f t="shared" si="620"/>
        <v>9.448634089535517</v>
      </c>
    </row>
    <row r="407" spans="4:30" x14ac:dyDescent="0.25">
      <c r="D407">
        <v>2048</v>
      </c>
      <c r="E407">
        <f t="shared" ref="E407:I407" si="621">E272/$W272*1000</f>
        <v>17.610015709457883</v>
      </c>
      <c r="F407">
        <f t="shared" si="621"/>
        <v>16.449483170896677</v>
      </c>
      <c r="G407">
        <f t="shared" si="621"/>
        <v>15.401399578005346</v>
      </c>
      <c r="H407">
        <f t="shared" si="621"/>
        <v>14.678929287311524</v>
      </c>
      <c r="I407">
        <f t="shared" si="621"/>
        <v>14.408205096922936</v>
      </c>
      <c r="J407">
        <f t="shared" ref="J407:N407" si="622">J272/$X272*1000</f>
        <v>15.060395123425348</v>
      </c>
      <c r="K407">
        <f t="shared" si="622"/>
        <v>13.923366757617323</v>
      </c>
      <c r="L407">
        <f t="shared" si="622"/>
        <v>12.913670019394274</v>
      </c>
      <c r="M407">
        <f t="shared" si="622"/>
        <v>12.489002157407231</v>
      </c>
      <c r="N407">
        <f t="shared" si="622"/>
        <v>12.326519851842974</v>
      </c>
      <c r="O407">
        <f t="shared" ref="O407:S407" si="623">O272/$Y272*1000</f>
        <v>10.534980728032933</v>
      </c>
      <c r="P407">
        <f t="shared" si="623"/>
        <v>9.9993034489240227</v>
      </c>
      <c r="Q407">
        <f t="shared" si="623"/>
        <v>9.5368636331931409</v>
      </c>
      <c r="R407">
        <f t="shared" si="623"/>
        <v>9.3273043859525018</v>
      </c>
      <c r="S407">
        <f t="shared" si="623"/>
        <v>9.2715724153457657</v>
      </c>
    </row>
    <row r="408" spans="4:30" x14ac:dyDescent="0.25">
      <c r="D408">
        <v>2049</v>
      </c>
      <c r="E408">
        <f t="shared" ref="E408:I408" si="624">E273/$W273*1000</f>
        <v>17.592522189629527</v>
      </c>
      <c r="F408">
        <f t="shared" si="624"/>
        <v>16.334607302217638</v>
      </c>
      <c r="G408">
        <f t="shared" si="624"/>
        <v>15.213314247769453</v>
      </c>
      <c r="H408">
        <f t="shared" si="624"/>
        <v>14.44402709453</v>
      </c>
      <c r="I408">
        <f t="shared" si="624"/>
        <v>14.168919473066122</v>
      </c>
      <c r="J408">
        <f t="shared" ref="J408:N408" si="625">J273/$X273*1000</f>
        <v>14.906391141569948</v>
      </c>
      <c r="K408">
        <f t="shared" si="625"/>
        <v>13.724342096151039</v>
      </c>
      <c r="L408">
        <f t="shared" si="625"/>
        <v>12.666400177692109</v>
      </c>
      <c r="M408">
        <f t="shared" si="625"/>
        <v>12.210402177286838</v>
      </c>
      <c r="N408">
        <f t="shared" si="625"/>
        <v>12.04752414551888</v>
      </c>
      <c r="O408">
        <f t="shared" ref="O408:S408" si="626">O273/$Y273*1000</f>
        <v>10.427894753532772</v>
      </c>
      <c r="P408">
        <f t="shared" si="626"/>
        <v>9.8700577187342979</v>
      </c>
      <c r="Q408">
        <f t="shared" si="626"/>
        <v>9.3842560361385772</v>
      </c>
      <c r="R408">
        <f t="shared" si="626"/>
        <v>9.1554309007480938</v>
      </c>
      <c r="S408">
        <f t="shared" si="626"/>
        <v>9.0988144203798296</v>
      </c>
    </row>
    <row r="409" spans="4:30" x14ac:dyDescent="0.25">
      <c r="D409">
        <v>2050</v>
      </c>
      <c r="E409">
        <f>E274/$W274*1000</f>
        <v>17.57317847481286</v>
      </c>
      <c r="F409">
        <f t="shared" ref="F409:I409" si="627">F274/$W274*1000</f>
        <v>16.225043978241587</v>
      </c>
      <c r="G409" s="1">
        <f t="shared" si="627"/>
        <v>15.029176010152646</v>
      </c>
      <c r="H409">
        <f t="shared" si="627"/>
        <v>14.211795131642347</v>
      </c>
      <c r="I409">
        <f t="shared" si="627"/>
        <v>13.932224751601252</v>
      </c>
      <c r="J409">
        <f t="shared" ref="J409:N409" si="628">J274/$X274*1000</f>
        <v>14.755081842444</v>
      </c>
      <c r="K409">
        <f t="shared" si="628"/>
        <v>13.533921174300128</v>
      </c>
      <c r="L409" s="1">
        <f t="shared" si="628"/>
        <v>12.433606079304349</v>
      </c>
      <c r="M409">
        <f t="shared" si="628"/>
        <v>11.946099489671637</v>
      </c>
      <c r="N409">
        <f t="shared" si="628"/>
        <v>11.782748543928212</v>
      </c>
      <c r="O409">
        <f t="shared" ref="O409:S409" si="629">O274/$Y274*1000</f>
        <v>10.321915385203054</v>
      </c>
      <c r="P409">
        <f t="shared" si="629"/>
        <v>9.7439057169720087</v>
      </c>
      <c r="Q409" s="1">
        <f t="shared" si="629"/>
        <v>9.2357895267205876</v>
      </c>
      <c r="R409">
        <f t="shared" si="629"/>
        <v>8.9870078855248163</v>
      </c>
      <c r="S409">
        <f t="shared" si="629"/>
        <v>8.9288329191655809</v>
      </c>
      <c r="U409">
        <v>100</v>
      </c>
      <c r="V409">
        <v>75</v>
      </c>
      <c r="W409">
        <v>50</v>
      </c>
      <c r="X409">
        <v>25</v>
      </c>
      <c r="Y409">
        <v>0</v>
      </c>
      <c r="Z409">
        <v>25</v>
      </c>
      <c r="AA409">
        <v>50</v>
      </c>
      <c r="AB409">
        <v>75</v>
      </c>
      <c r="AC409">
        <v>100</v>
      </c>
      <c r="AD409" t="s">
        <v>70</v>
      </c>
    </row>
    <row r="412" spans="4:30" x14ac:dyDescent="0.25">
      <c r="U412">
        <v>15.28677533989687</v>
      </c>
      <c r="V412">
        <v>15.448743255181222</v>
      </c>
      <c r="W412">
        <v>16.024906960044351</v>
      </c>
      <c r="X412">
        <v>16.808092160153542</v>
      </c>
      <c r="Y412">
        <v>17.65027592875218</v>
      </c>
      <c r="Z412">
        <v>17.713896967712202</v>
      </c>
      <c r="AA412">
        <v>17.779874149357749</v>
      </c>
      <c r="AB412">
        <v>17.872718437199094</v>
      </c>
      <c r="AC412">
        <v>18.079974766304073</v>
      </c>
      <c r="AD412" t="s">
        <v>61</v>
      </c>
    </row>
    <row r="413" spans="4:30" x14ac:dyDescent="0.25">
      <c r="D413">
        <v>2020</v>
      </c>
      <c r="E413">
        <f t="shared" ref="E413:I413" si="630">E278/$W278*1000</f>
        <v>18.763055163850115</v>
      </c>
      <c r="F413">
        <f t="shared" si="630"/>
        <v>18.763055163850115</v>
      </c>
      <c r="G413">
        <f t="shared" si="630"/>
        <v>18.763055163850115</v>
      </c>
      <c r="H413">
        <f t="shared" si="630"/>
        <v>18.763055163850115</v>
      </c>
      <c r="I413">
        <f t="shared" si="630"/>
        <v>18.763055163850115</v>
      </c>
      <c r="J413">
        <f t="shared" ref="J413:N413" si="631">J278/$X278*1000</f>
        <v>18.763055163850115</v>
      </c>
      <c r="K413">
        <f t="shared" si="631"/>
        <v>18.763055163850115</v>
      </c>
      <c r="L413">
        <f t="shared" si="631"/>
        <v>18.763055163850115</v>
      </c>
      <c r="M413">
        <f t="shared" si="631"/>
        <v>18.763055163850115</v>
      </c>
      <c r="N413">
        <f t="shared" si="631"/>
        <v>18.763055163850115</v>
      </c>
      <c r="O413">
        <f t="shared" ref="O413:S413" si="632">O278/$Y278*1000</f>
        <v>18.763055163850115</v>
      </c>
      <c r="P413">
        <f t="shared" si="632"/>
        <v>18.763055163850115</v>
      </c>
      <c r="Q413">
        <f t="shared" si="632"/>
        <v>18.763055163850115</v>
      </c>
      <c r="R413">
        <f t="shared" si="632"/>
        <v>18.763055163850115</v>
      </c>
      <c r="S413">
        <f t="shared" si="632"/>
        <v>18.763055163850115</v>
      </c>
    </row>
    <row r="414" spans="4:30" x14ac:dyDescent="0.25">
      <c r="D414">
        <v>2021</v>
      </c>
      <c r="E414">
        <f t="shared" ref="E414:I414" si="633">E279/$W279*1000</f>
        <v>18.721831626104947</v>
      </c>
      <c r="F414">
        <f t="shared" si="633"/>
        <v>18.721831626104947</v>
      </c>
      <c r="G414">
        <f t="shared" si="633"/>
        <v>18.721831626104947</v>
      </c>
      <c r="H414">
        <f t="shared" si="633"/>
        <v>18.721831626104947</v>
      </c>
      <c r="I414">
        <f t="shared" si="633"/>
        <v>18.721831626104947</v>
      </c>
      <c r="J414">
        <f t="shared" ref="J414:N414" si="634">J279/$X279*1000</f>
        <v>18.7132345499992</v>
      </c>
      <c r="K414">
        <f t="shared" si="634"/>
        <v>18.7132345499992</v>
      </c>
      <c r="L414">
        <f t="shared" si="634"/>
        <v>18.7132345499992</v>
      </c>
      <c r="M414">
        <f t="shared" si="634"/>
        <v>18.7132345499992</v>
      </c>
      <c r="N414">
        <f t="shared" si="634"/>
        <v>18.7132345499992</v>
      </c>
      <c r="O414">
        <f t="shared" ref="O414:S414" si="635">O279/$Y279*1000</f>
        <v>18.686487215831729</v>
      </c>
      <c r="P414">
        <f t="shared" si="635"/>
        <v>18.686487215831729</v>
      </c>
      <c r="Q414">
        <f t="shared" si="635"/>
        <v>18.686487215831729</v>
      </c>
      <c r="R414">
        <f t="shared" si="635"/>
        <v>18.686487215831729</v>
      </c>
      <c r="S414">
        <f t="shared" si="635"/>
        <v>18.686487215831729</v>
      </c>
      <c r="U414">
        <v>12.718025124604987</v>
      </c>
      <c r="V414">
        <v>12.883791347532011</v>
      </c>
      <c r="W414">
        <v>13.474247656421676</v>
      </c>
      <c r="X414">
        <v>14.258383379141062</v>
      </c>
      <c r="Y414">
        <v>15.073500090957671</v>
      </c>
      <c r="Z414">
        <v>15.342240193711582</v>
      </c>
      <c r="AA414">
        <v>15.542969187191797</v>
      </c>
      <c r="AB414">
        <v>15.668169715028723</v>
      </c>
      <c r="AC414">
        <v>15.839422390394834</v>
      </c>
      <c r="AD414">
        <v>26</v>
      </c>
    </row>
    <row r="415" spans="4:30" x14ac:dyDescent="0.25">
      <c r="D415">
        <v>2022</v>
      </c>
      <c r="E415">
        <f t="shared" ref="E415:I415" si="636">E280/$W280*1000</f>
        <v>18.661603276344284</v>
      </c>
      <c r="F415">
        <f t="shared" si="636"/>
        <v>18.661603276344284</v>
      </c>
      <c r="G415">
        <f t="shared" si="636"/>
        <v>18.661603276344284</v>
      </c>
      <c r="H415">
        <f t="shared" si="636"/>
        <v>18.661603276344284</v>
      </c>
      <c r="I415">
        <f t="shared" si="636"/>
        <v>18.661603276344284</v>
      </c>
      <c r="J415">
        <f t="shared" ref="J415:N415" si="637">J280/$X280*1000</f>
        <v>18.630950215302537</v>
      </c>
      <c r="K415">
        <f t="shared" si="637"/>
        <v>18.630950215302537</v>
      </c>
      <c r="L415">
        <f t="shared" si="637"/>
        <v>18.630950215302537</v>
      </c>
      <c r="M415">
        <f t="shared" si="637"/>
        <v>18.630950215302537</v>
      </c>
      <c r="N415">
        <f t="shared" si="637"/>
        <v>18.630950215302537</v>
      </c>
      <c r="O415">
        <f t="shared" ref="O415:S415" si="638">O280/$Y280*1000</f>
        <v>18.536387248080874</v>
      </c>
      <c r="P415">
        <f t="shared" si="638"/>
        <v>18.536387248080874</v>
      </c>
      <c r="Q415">
        <f t="shared" si="638"/>
        <v>18.536387248080874</v>
      </c>
      <c r="R415">
        <f t="shared" si="638"/>
        <v>18.536387248080874</v>
      </c>
      <c r="S415">
        <f t="shared" si="638"/>
        <v>18.536387248080874</v>
      </c>
    </row>
    <row r="416" spans="4:30" x14ac:dyDescent="0.25">
      <c r="D416">
        <v>2023</v>
      </c>
      <c r="E416">
        <f t="shared" ref="E416:I416" si="639">E281/$W281*1000</f>
        <v>18.575878076613762</v>
      </c>
      <c r="F416">
        <f t="shared" si="639"/>
        <v>18.575878076613762</v>
      </c>
      <c r="G416">
        <f t="shared" si="639"/>
        <v>18.575878076613762</v>
      </c>
      <c r="H416">
        <f t="shared" si="639"/>
        <v>18.575878076613762</v>
      </c>
      <c r="I416">
        <f t="shared" si="639"/>
        <v>18.575878076613762</v>
      </c>
      <c r="J416">
        <f t="shared" ref="J416:N416" si="640">J281/$X281*1000</f>
        <v>18.510475290298007</v>
      </c>
      <c r="K416">
        <f t="shared" si="640"/>
        <v>18.510475290298007</v>
      </c>
      <c r="L416">
        <f t="shared" si="640"/>
        <v>18.510475290298007</v>
      </c>
      <c r="M416">
        <f t="shared" si="640"/>
        <v>18.510475290298007</v>
      </c>
      <c r="N416">
        <f t="shared" si="640"/>
        <v>18.510475290298007</v>
      </c>
      <c r="O416">
        <f t="shared" ref="O416:S416" si="641">O281/$Y281*1000</f>
        <v>18.311164948222153</v>
      </c>
      <c r="P416">
        <f t="shared" si="641"/>
        <v>18.311164948222153</v>
      </c>
      <c r="Q416">
        <f t="shared" si="641"/>
        <v>18.311164948222153</v>
      </c>
      <c r="R416">
        <f t="shared" si="641"/>
        <v>18.311164948222153</v>
      </c>
      <c r="S416">
        <f t="shared" si="641"/>
        <v>18.311164948222153</v>
      </c>
      <c r="U416">
        <v>10.235856072586094</v>
      </c>
      <c r="V416">
        <v>10.323843206274388</v>
      </c>
      <c r="W416">
        <v>10.545017613347847</v>
      </c>
      <c r="X416">
        <v>10.737899016532337</v>
      </c>
      <c r="Y416">
        <v>10.930920384554083</v>
      </c>
      <c r="Z416">
        <v>11.406192145721459</v>
      </c>
      <c r="AA416">
        <v>11.857903082488377</v>
      </c>
      <c r="AB416">
        <v>12.126011939429754</v>
      </c>
      <c r="AC416">
        <v>12.23323065275806</v>
      </c>
      <c r="AD416">
        <v>19</v>
      </c>
    </row>
    <row r="417" spans="4:19" x14ac:dyDescent="0.25">
      <c r="D417">
        <v>2024</v>
      </c>
      <c r="E417">
        <f t="shared" ref="E417:I417" si="642">E282/$W282*1000</f>
        <v>18.53546861720951</v>
      </c>
      <c r="F417">
        <f t="shared" si="642"/>
        <v>18.53546861720951</v>
      </c>
      <c r="G417">
        <f t="shared" si="642"/>
        <v>18.53546861720951</v>
      </c>
      <c r="H417">
        <f t="shared" si="642"/>
        <v>18.53546861720951</v>
      </c>
      <c r="I417">
        <f t="shared" si="642"/>
        <v>18.53546861720951</v>
      </c>
      <c r="J417">
        <f t="shared" ref="J417:N417" si="643">J282/$X282*1000</f>
        <v>18.453071178310893</v>
      </c>
      <c r="K417">
        <f t="shared" si="643"/>
        <v>18.453071178310893</v>
      </c>
      <c r="L417">
        <f t="shared" si="643"/>
        <v>18.453071178310893</v>
      </c>
      <c r="M417">
        <f t="shared" si="643"/>
        <v>18.453071178310893</v>
      </c>
      <c r="N417">
        <f t="shared" si="643"/>
        <v>18.453071178310893</v>
      </c>
      <c r="O417">
        <f t="shared" ref="O417:S417" si="644">O282/$Y282*1000</f>
        <v>17.992092759711802</v>
      </c>
      <c r="P417">
        <f t="shared" si="644"/>
        <v>17.992092759711802</v>
      </c>
      <c r="Q417">
        <f t="shared" si="644"/>
        <v>17.992092759711802</v>
      </c>
      <c r="R417">
        <f t="shared" si="644"/>
        <v>17.992092759711802</v>
      </c>
      <c r="S417">
        <f t="shared" si="644"/>
        <v>17.992092759711802</v>
      </c>
    </row>
    <row r="418" spans="4:19" x14ac:dyDescent="0.25">
      <c r="D418">
        <v>2025</v>
      </c>
      <c r="E418">
        <f t="shared" ref="E418:I418" si="645">E283/$W283*1000</f>
        <v>81.217121357553694</v>
      </c>
      <c r="F418">
        <f t="shared" si="645"/>
        <v>81.217121357553694</v>
      </c>
      <c r="G418">
        <f t="shared" si="645"/>
        <v>81.217121357553694</v>
      </c>
      <c r="H418">
        <f t="shared" si="645"/>
        <v>81.217121357553694</v>
      </c>
      <c r="I418">
        <f t="shared" si="645"/>
        <v>81.217121357553694</v>
      </c>
      <c r="J418">
        <f t="shared" ref="J418:N418" si="646">J283/$X283*1000</f>
        <v>78.932503270898096</v>
      </c>
      <c r="K418">
        <f t="shared" si="646"/>
        <v>78.932503270898096</v>
      </c>
      <c r="L418">
        <f t="shared" si="646"/>
        <v>78.932503270898096</v>
      </c>
      <c r="M418">
        <f t="shared" si="646"/>
        <v>78.932503270898096</v>
      </c>
      <c r="N418">
        <f t="shared" si="646"/>
        <v>78.932503270898096</v>
      </c>
      <c r="O418">
        <f t="shared" ref="O418:S418" si="647">O283/$Y283*1000</f>
        <v>60.760036647297284</v>
      </c>
      <c r="P418">
        <f t="shared" si="647"/>
        <v>60.760036647297284</v>
      </c>
      <c r="Q418">
        <f t="shared" si="647"/>
        <v>60.760036647297284</v>
      </c>
      <c r="R418">
        <f t="shared" si="647"/>
        <v>60.760036647297284</v>
      </c>
      <c r="S418">
        <f t="shared" si="647"/>
        <v>60.760036647297284</v>
      </c>
    </row>
    <row r="419" spans="4:19" x14ac:dyDescent="0.25">
      <c r="D419">
        <v>2026</v>
      </c>
      <c r="E419">
        <f t="shared" ref="E419:I419" si="648">E284/$W284*1000</f>
        <v>47.82799938460716</v>
      </c>
      <c r="F419">
        <f t="shared" si="648"/>
        <v>47.82799938460716</v>
      </c>
      <c r="G419">
        <f t="shared" si="648"/>
        <v>47.82799938460716</v>
      </c>
      <c r="H419">
        <f t="shared" si="648"/>
        <v>47.82799938460716</v>
      </c>
      <c r="I419">
        <f t="shared" si="648"/>
        <v>47.82799938460716</v>
      </c>
      <c r="J419">
        <f t="shared" ref="J419:N419" si="649">J284/$X284*1000</f>
        <v>46.244881745100294</v>
      </c>
      <c r="K419">
        <f t="shared" si="649"/>
        <v>46.244881745100294</v>
      </c>
      <c r="L419">
        <f t="shared" si="649"/>
        <v>46.244881745100294</v>
      </c>
      <c r="M419">
        <f t="shared" si="649"/>
        <v>46.244881745100294</v>
      </c>
      <c r="N419">
        <f t="shared" si="649"/>
        <v>46.244881745100294</v>
      </c>
      <c r="O419">
        <f t="shared" ref="O419:S419" si="650">O284/$Y284*1000</f>
        <v>36.915559012784634</v>
      </c>
      <c r="P419">
        <f t="shared" si="650"/>
        <v>36.915559012784634</v>
      </c>
      <c r="Q419">
        <f t="shared" si="650"/>
        <v>36.915559012784634</v>
      </c>
      <c r="R419">
        <f t="shared" si="650"/>
        <v>36.915559012784634</v>
      </c>
      <c r="S419">
        <f t="shared" si="650"/>
        <v>36.915559012784634</v>
      </c>
    </row>
    <row r="420" spans="4:19" x14ac:dyDescent="0.25">
      <c r="D420">
        <v>2027</v>
      </c>
      <c r="E420">
        <f t="shared" ref="E420:I420" si="651">E285/$W285*1000</f>
        <v>36.791867442624877</v>
      </c>
      <c r="F420">
        <f t="shared" si="651"/>
        <v>36.791867442624877</v>
      </c>
      <c r="G420">
        <f t="shared" si="651"/>
        <v>36.791867442624877</v>
      </c>
      <c r="H420">
        <f t="shared" si="651"/>
        <v>36.791867442624877</v>
      </c>
      <c r="I420">
        <f t="shared" si="651"/>
        <v>36.791867442624877</v>
      </c>
      <c r="J420">
        <f t="shared" ref="J420:N420" si="652">J285/$X285*1000</f>
        <v>35.46959896552827</v>
      </c>
      <c r="K420">
        <f t="shared" si="652"/>
        <v>35.46959896552827</v>
      </c>
      <c r="L420">
        <f t="shared" si="652"/>
        <v>35.46959896552827</v>
      </c>
      <c r="M420">
        <f t="shared" si="652"/>
        <v>35.46959896552827</v>
      </c>
      <c r="N420">
        <f t="shared" si="652"/>
        <v>35.46959896552827</v>
      </c>
      <c r="O420">
        <f t="shared" ref="O420:S420" si="653">O285/$Y285*1000</f>
        <v>28.918376898224452</v>
      </c>
      <c r="P420">
        <f t="shared" si="653"/>
        <v>28.918376898224452</v>
      </c>
      <c r="Q420">
        <f t="shared" si="653"/>
        <v>28.918376898224452</v>
      </c>
      <c r="R420">
        <f t="shared" si="653"/>
        <v>28.918376898224452</v>
      </c>
      <c r="S420">
        <f t="shared" si="653"/>
        <v>28.918376898224452</v>
      </c>
    </row>
    <row r="421" spans="4:19" x14ac:dyDescent="0.25">
      <c r="D421">
        <v>2028</v>
      </c>
      <c r="E421">
        <f t="shared" ref="E421:I421" si="654">E286/$W286*1000</f>
        <v>31.316686684477798</v>
      </c>
      <c r="F421">
        <f t="shared" si="654"/>
        <v>31.316686684477798</v>
      </c>
      <c r="G421">
        <f t="shared" si="654"/>
        <v>31.316686684477798</v>
      </c>
      <c r="H421">
        <f t="shared" si="654"/>
        <v>31.316686684477798</v>
      </c>
      <c r="I421">
        <f t="shared" si="654"/>
        <v>31.316686684477798</v>
      </c>
      <c r="J421">
        <f t="shared" ref="J421:N421" si="655">J286/$X286*1000</f>
        <v>30.163854965347941</v>
      </c>
      <c r="K421">
        <f t="shared" si="655"/>
        <v>30.163854965347941</v>
      </c>
      <c r="L421">
        <f t="shared" si="655"/>
        <v>30.163854965347941</v>
      </c>
      <c r="M421">
        <f t="shared" si="655"/>
        <v>30.163854965347941</v>
      </c>
      <c r="N421">
        <f t="shared" si="655"/>
        <v>30.163854965347941</v>
      </c>
      <c r="O421">
        <f t="shared" ref="O421:S421" si="656">O286/$Y286*1000</f>
        <v>24.854999349491067</v>
      </c>
      <c r="P421">
        <f t="shared" si="656"/>
        <v>24.854999349491067</v>
      </c>
      <c r="Q421">
        <f t="shared" si="656"/>
        <v>24.854999349491067</v>
      </c>
      <c r="R421">
        <f t="shared" si="656"/>
        <v>24.854999349491067</v>
      </c>
      <c r="S421">
        <f t="shared" si="656"/>
        <v>24.854999349491067</v>
      </c>
    </row>
    <row r="422" spans="4:19" x14ac:dyDescent="0.25">
      <c r="D422">
        <v>2029</v>
      </c>
      <c r="E422">
        <f t="shared" ref="E422:I422" si="657">E287/$W287*1000</f>
        <v>28.062281835578418</v>
      </c>
      <c r="F422">
        <f t="shared" si="657"/>
        <v>28.062281835578418</v>
      </c>
      <c r="G422">
        <f t="shared" si="657"/>
        <v>28.062281835578418</v>
      </c>
      <c r="H422">
        <f t="shared" si="657"/>
        <v>28.062281835578418</v>
      </c>
      <c r="I422">
        <f t="shared" si="657"/>
        <v>28.062281835578418</v>
      </c>
      <c r="J422">
        <f t="shared" ref="J422:N422" si="658">J287/$X287*1000</f>
        <v>26.998765034041959</v>
      </c>
      <c r="K422">
        <f t="shared" si="658"/>
        <v>26.998765034041959</v>
      </c>
      <c r="L422">
        <f t="shared" si="658"/>
        <v>26.998765034041959</v>
      </c>
      <c r="M422">
        <f t="shared" si="658"/>
        <v>26.998765034041959</v>
      </c>
      <c r="N422">
        <f t="shared" si="658"/>
        <v>26.998765034041959</v>
      </c>
      <c r="O422">
        <f t="shared" ref="O422:S422" si="659">O287/$Y287*1000</f>
        <v>22.345506831017467</v>
      </c>
      <c r="P422">
        <f t="shared" si="659"/>
        <v>22.345506831017467</v>
      </c>
      <c r="Q422">
        <f t="shared" si="659"/>
        <v>22.345506831017467</v>
      </c>
      <c r="R422">
        <f t="shared" si="659"/>
        <v>22.345506831017467</v>
      </c>
      <c r="S422">
        <f t="shared" si="659"/>
        <v>22.345506831017467</v>
      </c>
    </row>
    <row r="423" spans="4:19" x14ac:dyDescent="0.25">
      <c r="D423">
        <v>2030</v>
      </c>
      <c r="E423">
        <f t="shared" ref="E423:I423" si="660">E288/$W288*1000</f>
        <v>25.933952308146896</v>
      </c>
      <c r="F423">
        <f t="shared" si="660"/>
        <v>25.937376736323969</v>
      </c>
      <c r="G423">
        <f t="shared" si="660"/>
        <v>25.940801164501043</v>
      </c>
      <c r="H423">
        <f t="shared" si="660"/>
        <v>25.944225592678112</v>
      </c>
      <c r="I423">
        <f t="shared" si="660"/>
        <v>25.947650020855182</v>
      </c>
      <c r="J423">
        <f t="shared" ref="J423:N423" si="661">J288/$X288*1000</f>
        <v>24.905807531908749</v>
      </c>
      <c r="K423">
        <f t="shared" si="661"/>
        <v>24.909397717687622</v>
      </c>
      <c r="L423">
        <f t="shared" si="661"/>
        <v>24.91298790346649</v>
      </c>
      <c r="M423">
        <f t="shared" si="661"/>
        <v>24.916578089245355</v>
      </c>
      <c r="N423">
        <f t="shared" si="661"/>
        <v>24.920168275024228</v>
      </c>
      <c r="O423">
        <f t="shared" ref="O423:S423" si="662">O288/$Y288*1000</f>
        <v>20.597433043498388</v>
      </c>
      <c r="P423">
        <f t="shared" si="662"/>
        <v>20.599991840315109</v>
      </c>
      <c r="Q423">
        <f t="shared" si="662"/>
        <v>20.602550637131831</v>
      </c>
      <c r="R423">
        <f t="shared" si="662"/>
        <v>20.605109433948559</v>
      </c>
      <c r="S423">
        <f t="shared" si="662"/>
        <v>20.607668230765285</v>
      </c>
    </row>
    <row r="424" spans="4:19" x14ac:dyDescent="0.25">
      <c r="D424">
        <v>2031</v>
      </c>
      <c r="E424">
        <f t="shared" ref="E424:I424" si="663">E289/$W289*1000</f>
        <v>24.427695837396236</v>
      </c>
      <c r="F424">
        <f t="shared" si="663"/>
        <v>24.433365599079249</v>
      </c>
      <c r="G424">
        <f t="shared" si="663"/>
        <v>24.439035360762265</v>
      </c>
      <c r="H424">
        <f t="shared" si="663"/>
        <v>24.444705122445278</v>
      </c>
      <c r="I424">
        <f t="shared" si="663"/>
        <v>24.450374884128284</v>
      </c>
      <c r="J424">
        <f t="shared" ref="J424:N424" si="664">J289/$X289*1000</f>
        <v>23.399300878811122</v>
      </c>
      <c r="K424">
        <f t="shared" si="664"/>
        <v>23.40517771489726</v>
      </c>
      <c r="L424">
        <f t="shared" si="664"/>
        <v>23.411054550983394</v>
      </c>
      <c r="M424">
        <f t="shared" si="664"/>
        <v>23.416931387069528</v>
      </c>
      <c r="N424">
        <f t="shared" si="664"/>
        <v>23.422808223155663</v>
      </c>
      <c r="O424">
        <f t="shared" ref="O424:S424" si="665">O289/$Y289*1000</f>
        <v>19.216137191362925</v>
      </c>
      <c r="P424">
        <f t="shared" si="665"/>
        <v>19.221181429641817</v>
      </c>
      <c r="Q424">
        <f t="shared" si="665"/>
        <v>19.226225667920705</v>
      </c>
      <c r="R424">
        <f t="shared" si="665"/>
        <v>19.231269906199596</v>
      </c>
      <c r="S424">
        <f t="shared" si="665"/>
        <v>19.23631398730658</v>
      </c>
    </row>
    <row r="425" spans="4:19" x14ac:dyDescent="0.25">
      <c r="D425">
        <v>2032</v>
      </c>
      <c r="E425">
        <f t="shared" ref="E425:I425" si="666">E290/$W290*1000</f>
        <v>23.320468272214825</v>
      </c>
      <c r="F425">
        <f t="shared" si="666"/>
        <v>23.32515520515852</v>
      </c>
      <c r="G425">
        <f t="shared" si="666"/>
        <v>23.329842138102208</v>
      </c>
      <c r="H425">
        <f t="shared" si="666"/>
        <v>23.334529071045896</v>
      </c>
      <c r="I425">
        <f t="shared" si="666"/>
        <v>23.339216003989581</v>
      </c>
      <c r="J425">
        <f t="shared" ref="J425:N425" si="667">J290/$X290*1000</f>
        <v>22.256725446159116</v>
      </c>
      <c r="K425">
        <f t="shared" si="667"/>
        <v>22.260974712739987</v>
      </c>
      <c r="L425">
        <f t="shared" si="667"/>
        <v>22.265260147398134</v>
      </c>
      <c r="M425">
        <f t="shared" si="667"/>
        <v>22.270103344723555</v>
      </c>
      <c r="N425">
        <f t="shared" si="667"/>
        <v>22.27494654204898</v>
      </c>
      <c r="O425">
        <f t="shared" ref="O425:S425" si="668">O290/$Y290*1000</f>
        <v>18.095509580399177</v>
      </c>
      <c r="P425">
        <f t="shared" si="668"/>
        <v>18.101190693565599</v>
      </c>
      <c r="Q425">
        <f t="shared" si="668"/>
        <v>18.106871806732023</v>
      </c>
      <c r="R425">
        <f t="shared" si="668"/>
        <v>18.112552919898448</v>
      </c>
      <c r="S425">
        <f t="shared" si="668"/>
        <v>18.118241775388114</v>
      </c>
    </row>
    <row r="426" spans="4:19" x14ac:dyDescent="0.25">
      <c r="D426">
        <v>2033</v>
      </c>
      <c r="E426">
        <f t="shared" ref="E426:I426" si="669">E291/$W291*1000</f>
        <v>22.475321731579957</v>
      </c>
      <c r="F426">
        <f t="shared" si="669"/>
        <v>22.474616866971477</v>
      </c>
      <c r="G426">
        <f t="shared" si="669"/>
        <v>22.473912002362987</v>
      </c>
      <c r="H426">
        <f t="shared" si="669"/>
        <v>22.473207137754496</v>
      </c>
      <c r="I426">
        <f t="shared" si="669"/>
        <v>22.472793108253221</v>
      </c>
      <c r="J426">
        <f t="shared" ref="J426:N426" si="670">J291/$X291*1000</f>
        <v>21.346495730897811</v>
      </c>
      <c r="K426">
        <f t="shared" si="670"/>
        <v>21.343317177059337</v>
      </c>
      <c r="L426">
        <f t="shared" si="670"/>
        <v>21.340917375111825</v>
      </c>
      <c r="M426">
        <f t="shared" si="670"/>
        <v>21.339658784278335</v>
      </c>
      <c r="N426">
        <f t="shared" si="670"/>
        <v>21.338471847508792</v>
      </c>
      <c r="O426">
        <f t="shared" ref="O426:S426" si="671">O291/$Y291*1000</f>
        <v>17.162650583607991</v>
      </c>
      <c r="P426">
        <f t="shared" si="671"/>
        <v>17.165881767051385</v>
      </c>
      <c r="Q426">
        <f t="shared" si="671"/>
        <v>17.169112950494782</v>
      </c>
      <c r="R426">
        <f t="shared" si="671"/>
        <v>17.172344133938175</v>
      </c>
      <c r="S426">
        <f t="shared" si="671"/>
        <v>17.175618267135789</v>
      </c>
    </row>
    <row r="427" spans="4:19" x14ac:dyDescent="0.25">
      <c r="D427">
        <v>2034</v>
      </c>
      <c r="E427">
        <f t="shared" ref="E427:I427" si="672">E292/$W292*1000</f>
        <v>21.811659650340687</v>
      </c>
      <c r="F427">
        <f t="shared" si="672"/>
        <v>21.800395978209774</v>
      </c>
      <c r="G427">
        <f t="shared" si="672"/>
        <v>21.789132306078848</v>
      </c>
      <c r="H427">
        <f t="shared" si="672"/>
        <v>21.778345823114023</v>
      </c>
      <c r="I427">
        <f t="shared" si="672"/>
        <v>21.768640015271544</v>
      </c>
      <c r="J427">
        <f t="shared" ref="J427:N427" si="673">J292/$X292*1000</f>
        <v>20.601597759092986</v>
      </c>
      <c r="K427">
        <f t="shared" si="673"/>
        <v>20.583941641595391</v>
      </c>
      <c r="L427">
        <f t="shared" si="673"/>
        <v>20.568739437670835</v>
      </c>
      <c r="M427">
        <f t="shared" si="673"/>
        <v>20.555074497587903</v>
      </c>
      <c r="N427">
        <f t="shared" si="673"/>
        <v>20.543519186334336</v>
      </c>
      <c r="O427">
        <f t="shared" ref="O427:S427" si="674">O292/$Y292*1000</f>
        <v>16.370830538906343</v>
      </c>
      <c r="P427">
        <f t="shared" si="674"/>
        <v>16.36772434404832</v>
      </c>
      <c r="Q427">
        <f t="shared" si="674"/>
        <v>16.364693506159931</v>
      </c>
      <c r="R427">
        <f t="shared" si="674"/>
        <v>16.361810373059498</v>
      </c>
      <c r="S427">
        <f t="shared" si="674"/>
        <v>16.359517951151901</v>
      </c>
    </row>
    <row r="428" spans="4:19" x14ac:dyDescent="0.25">
      <c r="D428">
        <v>2035</v>
      </c>
      <c r="E428">
        <f t="shared" ref="E428:I428" si="675">E293/$W293*1000</f>
        <v>21.278754418115458</v>
      </c>
      <c r="F428">
        <f t="shared" si="675"/>
        <v>21.251338808171777</v>
      </c>
      <c r="G428">
        <f t="shared" si="675"/>
        <v>21.224051752365188</v>
      </c>
      <c r="H428">
        <f t="shared" si="675"/>
        <v>21.197400948356243</v>
      </c>
      <c r="I428">
        <f t="shared" si="675"/>
        <v>21.173662589358383</v>
      </c>
      <c r="J428">
        <f t="shared" ref="J428:N428" si="676">J293/$X293*1000</f>
        <v>19.9796299671386</v>
      </c>
      <c r="K428">
        <f t="shared" si="676"/>
        <v>19.939595037641858</v>
      </c>
      <c r="L428">
        <f t="shared" si="676"/>
        <v>19.903386969506894</v>
      </c>
      <c r="M428">
        <f t="shared" si="676"/>
        <v>19.873170368414385</v>
      </c>
      <c r="N428">
        <f t="shared" si="676"/>
        <v>19.847318886273012</v>
      </c>
      <c r="O428">
        <f t="shared" ref="O428:S428" si="677">O293/$Y293*1000</f>
        <v>15.685413957014434</v>
      </c>
      <c r="P428">
        <f t="shared" si="677"/>
        <v>15.671963863986688</v>
      </c>
      <c r="Q428">
        <f t="shared" si="677"/>
        <v>15.65882814504346</v>
      </c>
      <c r="R428">
        <f t="shared" si="677"/>
        <v>15.646917151770641</v>
      </c>
      <c r="S428">
        <f t="shared" si="677"/>
        <v>15.639197571754169</v>
      </c>
    </row>
    <row r="429" spans="4:19" x14ac:dyDescent="0.25">
      <c r="D429">
        <v>2036</v>
      </c>
      <c r="E429">
        <f t="shared" ref="E429:I429" si="678">E294/$W294*1000</f>
        <v>20.842958670190519</v>
      </c>
      <c r="F429">
        <f t="shared" si="678"/>
        <v>20.793980780948928</v>
      </c>
      <c r="G429">
        <f t="shared" si="678"/>
        <v>20.745318956776995</v>
      </c>
      <c r="H429">
        <f t="shared" si="678"/>
        <v>20.699279650933441</v>
      </c>
      <c r="I429">
        <f t="shared" si="678"/>
        <v>20.658304674297703</v>
      </c>
      <c r="J429">
        <f t="shared" ref="J429:N429" si="679">J294/$X294*1000</f>
        <v>19.453032419790052</v>
      </c>
      <c r="K429">
        <f t="shared" si="679"/>
        <v>19.382856920934127</v>
      </c>
      <c r="L429">
        <f t="shared" si="679"/>
        <v>19.31875909462801</v>
      </c>
      <c r="M429">
        <f t="shared" si="679"/>
        <v>19.267829257942065</v>
      </c>
      <c r="N429">
        <f t="shared" si="679"/>
        <v>19.225139792269136</v>
      </c>
      <c r="O429">
        <f t="shared" ref="O429:S429" si="680">O294/$Y294*1000</f>
        <v>15.088895143871721</v>
      </c>
      <c r="P429">
        <f t="shared" si="680"/>
        <v>15.060949330605263</v>
      </c>
      <c r="Q429">
        <f t="shared" si="680"/>
        <v>15.03378349329626</v>
      </c>
      <c r="R429">
        <f t="shared" si="680"/>
        <v>15.013316140746278</v>
      </c>
      <c r="S429">
        <f t="shared" si="680"/>
        <v>15.001565454016161</v>
      </c>
    </row>
    <row r="430" spans="4:19" x14ac:dyDescent="0.25">
      <c r="D430">
        <v>2037</v>
      </c>
      <c r="E430">
        <f t="shared" ref="E430:I430" si="681">E295/$W295*1000</f>
        <v>20.482976767197133</v>
      </c>
      <c r="F430">
        <f t="shared" si="681"/>
        <v>20.406874665697629</v>
      </c>
      <c r="G430">
        <f t="shared" si="681"/>
        <v>20.333304938108792</v>
      </c>
      <c r="H430">
        <f t="shared" si="681"/>
        <v>20.264160469298766</v>
      </c>
      <c r="I430">
        <f t="shared" si="681"/>
        <v>20.204236644051218</v>
      </c>
      <c r="J430">
        <f t="shared" ref="J430:N430" si="682">J295/$X295*1000</f>
        <v>19.001332614169808</v>
      </c>
      <c r="K430">
        <f t="shared" si="682"/>
        <v>18.893214270327931</v>
      </c>
      <c r="L430">
        <f t="shared" si="682"/>
        <v>18.79492653612315</v>
      </c>
      <c r="M430">
        <f t="shared" si="682"/>
        <v>18.720460809377673</v>
      </c>
      <c r="N430">
        <f t="shared" si="682"/>
        <v>18.66291041210437</v>
      </c>
      <c r="O430">
        <f t="shared" ref="O430:S430" si="683">O295/$Y295*1000</f>
        <v>14.56683537701184</v>
      </c>
      <c r="P430">
        <f t="shared" si="683"/>
        <v>14.520600048118377</v>
      </c>
      <c r="Q430">
        <f t="shared" si="683"/>
        <v>14.477371447320106</v>
      </c>
      <c r="R430">
        <f t="shared" si="683"/>
        <v>14.449579072459006</v>
      </c>
      <c r="S430">
        <f t="shared" si="683"/>
        <v>14.434910271266805</v>
      </c>
    </row>
    <row r="431" spans="4:19" x14ac:dyDescent="0.25">
      <c r="D431">
        <v>2038</v>
      </c>
      <c r="E431">
        <f t="shared" ref="E431:I431" si="684">E296/$W296*1000</f>
        <v>20.181683213223785</v>
      </c>
      <c r="F431">
        <f t="shared" si="684"/>
        <v>20.073923222369434</v>
      </c>
      <c r="G431">
        <f t="shared" si="684"/>
        <v>19.971696714478476</v>
      </c>
      <c r="H431">
        <f t="shared" si="684"/>
        <v>19.87711119739593</v>
      </c>
      <c r="I431">
        <f t="shared" si="684"/>
        <v>19.798853792683474</v>
      </c>
      <c r="J431">
        <f t="shared" ref="J431:N431" si="685">J296/$X296*1000</f>
        <v>18.609968962357151</v>
      </c>
      <c r="K431">
        <f t="shared" si="685"/>
        <v>18.457409448631942</v>
      </c>
      <c r="L431">
        <f t="shared" si="685"/>
        <v>18.320989653825333</v>
      </c>
      <c r="M431">
        <f t="shared" si="685"/>
        <v>18.224069651660386</v>
      </c>
      <c r="N431">
        <f t="shared" si="685"/>
        <v>18.155185936752758</v>
      </c>
      <c r="O431">
        <f t="shared" ref="O431:S431" si="686">O296/$Y296*1000</f>
        <v>14.105859577158473</v>
      </c>
      <c r="P431">
        <f t="shared" si="686"/>
        <v>14.03886470015197</v>
      </c>
      <c r="Q431">
        <f t="shared" si="686"/>
        <v>13.978345908419145</v>
      </c>
      <c r="R431">
        <f t="shared" si="686"/>
        <v>13.944361849891928</v>
      </c>
      <c r="S431">
        <f t="shared" si="686"/>
        <v>13.927585341512716</v>
      </c>
    </row>
    <row r="432" spans="4:19" x14ac:dyDescent="0.25">
      <c r="D432">
        <v>2039</v>
      </c>
      <c r="E432">
        <f t="shared" ref="E432:I432" si="687">E297/$W297*1000</f>
        <v>19.92519393276077</v>
      </c>
      <c r="F432">
        <f t="shared" si="687"/>
        <v>19.782098585001524</v>
      </c>
      <c r="G432">
        <f t="shared" si="687"/>
        <v>19.648547153035636</v>
      </c>
      <c r="H432">
        <f t="shared" si="687"/>
        <v>19.526953120863084</v>
      </c>
      <c r="I432">
        <f t="shared" si="687"/>
        <v>19.432891994293659</v>
      </c>
      <c r="J432">
        <f t="shared" ref="J432:N432" si="688">J297/$X297*1000</f>
        <v>18.267080496076382</v>
      </c>
      <c r="K432">
        <f t="shared" si="688"/>
        <v>18.066455236065348</v>
      </c>
      <c r="L432">
        <f t="shared" si="688"/>
        <v>17.889909916687159</v>
      </c>
      <c r="M432">
        <f t="shared" si="688"/>
        <v>17.774064773553693</v>
      </c>
      <c r="N432">
        <f t="shared" si="688"/>
        <v>17.696733931724154</v>
      </c>
      <c r="O432">
        <f t="shared" ref="O432:S432" si="689">O297/$Y297*1000</f>
        <v>13.696208738110697</v>
      </c>
      <c r="P432">
        <f t="shared" si="689"/>
        <v>13.607121061488623</v>
      </c>
      <c r="Q432">
        <f t="shared" si="689"/>
        <v>13.528710734405603</v>
      </c>
      <c r="R432">
        <f t="shared" si="689"/>
        <v>13.489242606707629</v>
      </c>
      <c r="S432">
        <f t="shared" si="689"/>
        <v>13.470956813166238</v>
      </c>
    </row>
    <row r="433" spans="1:39" x14ac:dyDescent="0.25">
      <c r="D433">
        <v>2040</v>
      </c>
      <c r="E433">
        <f t="shared" ref="E433:I433" si="690">E298/$W298*1000</f>
        <v>19.701604002973891</v>
      </c>
      <c r="F433">
        <f t="shared" si="690"/>
        <v>19.51958458723573</v>
      </c>
      <c r="G433">
        <f t="shared" si="690"/>
        <v>19.350625271219425</v>
      </c>
      <c r="H433">
        <f t="shared" si="690"/>
        <v>19.202109026586278</v>
      </c>
      <c r="I433">
        <f t="shared" si="690"/>
        <v>19.09536901632001</v>
      </c>
      <c r="J433">
        <f t="shared" ref="J433:N433" si="691">J298/$X298*1000</f>
        <v>17.960520306677619</v>
      </c>
      <c r="K433">
        <f t="shared" si="691"/>
        <v>17.708986266460332</v>
      </c>
      <c r="L433">
        <f t="shared" si="691"/>
        <v>17.491917416806196</v>
      </c>
      <c r="M433">
        <f t="shared" si="691"/>
        <v>17.360572110269036</v>
      </c>
      <c r="N433">
        <f t="shared" si="691"/>
        <v>17.27693137494008</v>
      </c>
      <c r="O433">
        <f t="shared" ref="O433:S433" si="692">O298/$Y298*1000</f>
        <v>13.326517496294365</v>
      </c>
      <c r="P433">
        <f t="shared" si="692"/>
        <v>13.21523205961913</v>
      </c>
      <c r="Q433">
        <f t="shared" si="692"/>
        <v>13.118211490972607</v>
      </c>
      <c r="R433">
        <f t="shared" si="692"/>
        <v>13.073221603347559</v>
      </c>
      <c r="S433">
        <f t="shared" si="692"/>
        <v>13.053872985715929</v>
      </c>
    </row>
    <row r="434" spans="1:39" x14ac:dyDescent="0.25">
      <c r="D434">
        <v>2041</v>
      </c>
      <c r="E434">
        <f t="shared" ref="E434:I434" si="693">E299/$W299*1000</f>
        <v>19.505468108084742</v>
      </c>
      <c r="F434">
        <f t="shared" si="693"/>
        <v>19.278629219014018</v>
      </c>
      <c r="G434">
        <f t="shared" si="693"/>
        <v>19.068579152938842</v>
      </c>
      <c r="H434">
        <f t="shared" si="693"/>
        <v>18.889698841679262</v>
      </c>
      <c r="I434">
        <f t="shared" si="693"/>
        <v>18.769925215432817</v>
      </c>
      <c r="J434">
        <f t="shared" ref="J434:N434" si="694">J299/$X299*1000</f>
        <v>17.672043146684999</v>
      </c>
      <c r="K434">
        <f t="shared" si="694"/>
        <v>17.366022685058585</v>
      </c>
      <c r="L434">
        <f t="shared" si="694"/>
        <v>17.103763798964778</v>
      </c>
      <c r="M434">
        <f t="shared" si="694"/>
        <v>16.955414972055898</v>
      </c>
      <c r="N434">
        <f t="shared" si="694"/>
        <v>16.864523806882143</v>
      </c>
      <c r="O434">
        <f t="shared" ref="O434:S434" si="695">O299/$Y299*1000</f>
        <v>13.008227184587874</v>
      </c>
      <c r="P434">
        <f t="shared" si="695"/>
        <v>12.874977533640577</v>
      </c>
      <c r="Q434">
        <f t="shared" si="695"/>
        <v>12.759157165325758</v>
      </c>
      <c r="R434">
        <f t="shared" si="695"/>
        <v>12.707730262420025</v>
      </c>
      <c r="S434">
        <f t="shared" si="695"/>
        <v>12.686095739469813</v>
      </c>
      <c r="W434">
        <v>50</v>
      </c>
      <c r="X434">
        <v>15.40456890708251</v>
      </c>
      <c r="Y434">
        <v>16.107900200193711</v>
      </c>
      <c r="Z434">
        <v>13.719544601861671</v>
      </c>
      <c r="AA434">
        <v>11.504039901473092</v>
      </c>
      <c r="AB434">
        <v>16.272777456266724</v>
      </c>
      <c r="AC434">
        <v>14.352397951169909</v>
      </c>
      <c r="AD434">
        <v>12.75475304373982</v>
      </c>
      <c r="AE434">
        <v>14.003846301342735</v>
      </c>
      <c r="AF434">
        <v>12.907667276693001</v>
      </c>
      <c r="AG434">
        <v>10.781975246853609</v>
      </c>
      <c r="AH434">
        <v>10.480820178539538</v>
      </c>
      <c r="AI434">
        <v>12.719937200035066</v>
      </c>
      <c r="AJ434">
        <v>12.877773981356285</v>
      </c>
      <c r="AK434">
        <v>14.411262643667801</v>
      </c>
      <c r="AL434">
        <v>10.938074139674628</v>
      </c>
      <c r="AM434">
        <v>14.200449040478803</v>
      </c>
    </row>
    <row r="435" spans="1:39" x14ac:dyDescent="0.25">
      <c r="D435">
        <v>2042</v>
      </c>
      <c r="E435">
        <f t="shared" ref="E435:I435" si="696">E300/$W300*1000</f>
        <v>19.332819560251</v>
      </c>
      <c r="F435">
        <f t="shared" si="696"/>
        <v>19.059563709922035</v>
      </c>
      <c r="G435">
        <f t="shared" si="696"/>
        <v>18.80727530726649</v>
      </c>
      <c r="H435">
        <f t="shared" si="696"/>
        <v>18.599296944191561</v>
      </c>
      <c r="I435">
        <f t="shared" si="696"/>
        <v>18.469138058927218</v>
      </c>
      <c r="J435">
        <f t="shared" ref="J435:N435" si="697">J300/$X300*1000</f>
        <v>17.405234216489696</v>
      </c>
      <c r="K435">
        <f t="shared" si="697"/>
        <v>17.047643092785737</v>
      </c>
      <c r="L435">
        <f t="shared" si="697"/>
        <v>16.742442129962114</v>
      </c>
      <c r="M435">
        <f t="shared" si="697"/>
        <v>16.579025688284435</v>
      </c>
      <c r="N435">
        <f t="shared" si="697"/>
        <v>16.482663222927695</v>
      </c>
      <c r="O435">
        <f t="shared" ref="O435:S435" si="698">O300/$Y300*1000</f>
        <v>12.729706740496086</v>
      </c>
      <c r="P435">
        <f t="shared" si="698"/>
        <v>12.576399370164022</v>
      </c>
      <c r="Q435">
        <f t="shared" si="698"/>
        <v>12.443576636689361</v>
      </c>
      <c r="R435">
        <f t="shared" si="698"/>
        <v>12.386153659025316</v>
      </c>
      <c r="S435">
        <f t="shared" si="698"/>
        <v>12.36273000496986</v>
      </c>
      <c r="W435">
        <v>50</v>
      </c>
      <c r="X435">
        <v>12.190480845219707</v>
      </c>
      <c r="Y435">
        <v>13.364448132407322</v>
      </c>
      <c r="Z435">
        <v>11.918876521967681</v>
      </c>
      <c r="AA435">
        <v>8.1083486267150082</v>
      </c>
      <c r="AB435">
        <v>10.40317973004194</v>
      </c>
      <c r="AC435">
        <v>10.105110522871119</v>
      </c>
      <c r="AD435">
        <v>9.0779850778416584</v>
      </c>
      <c r="AE435">
        <v>10.962639213513706</v>
      </c>
      <c r="AF435">
        <v>8.8786760059268932</v>
      </c>
      <c r="AG435">
        <v>7.9783521831688233</v>
      </c>
      <c r="AH435">
        <v>9.8433981864204885</v>
      </c>
      <c r="AI435">
        <v>8.633200130663349</v>
      </c>
      <c r="AJ435">
        <v>10.341352505044847</v>
      </c>
      <c r="AK435">
        <v>11.231346392053233</v>
      </c>
      <c r="AL435">
        <v>8.9431289886560137</v>
      </c>
      <c r="AM435">
        <v>11.625423660449853</v>
      </c>
    </row>
    <row r="436" spans="1:39" x14ac:dyDescent="0.25">
      <c r="D436">
        <v>2043</v>
      </c>
      <c r="E436">
        <f t="shared" ref="E436:I436" si="699">E301/$W301*1000</f>
        <v>19.180192581592387</v>
      </c>
      <c r="F436">
        <f t="shared" si="699"/>
        <v>18.857085955999153</v>
      </c>
      <c r="G436">
        <f t="shared" si="699"/>
        <v>18.558168008293631</v>
      </c>
      <c r="H436">
        <f t="shared" si="699"/>
        <v>18.319621584862254</v>
      </c>
      <c r="I436">
        <f t="shared" si="699"/>
        <v>18.1782593079737</v>
      </c>
      <c r="J436">
        <f t="shared" ref="J436:N436" si="700">J301/$X301*1000</f>
        <v>17.156159634898927</v>
      </c>
      <c r="K436">
        <f t="shared" si="700"/>
        <v>16.748329672336762</v>
      </c>
      <c r="L436">
        <f t="shared" si="700"/>
        <v>16.399629814503797</v>
      </c>
      <c r="M436">
        <f t="shared" si="700"/>
        <v>16.219708677575543</v>
      </c>
      <c r="N436">
        <f t="shared" si="700"/>
        <v>16.116395804667931</v>
      </c>
      <c r="O436">
        <f t="shared" ref="O436:S436" si="701">O301/$Y301*1000</f>
        <v>12.482254997075202</v>
      </c>
      <c r="P436">
        <f t="shared" si="701"/>
        <v>12.308718071446441</v>
      </c>
      <c r="Q436">
        <f t="shared" si="701"/>
        <v>12.158395715490915</v>
      </c>
      <c r="R436">
        <f t="shared" si="701"/>
        <v>12.093267940938656</v>
      </c>
      <c r="S436">
        <f t="shared" si="701"/>
        <v>12.066337282618019</v>
      </c>
      <c r="W436">
        <v>50</v>
      </c>
      <c r="X436">
        <v>9.3675664424141285</v>
      </c>
      <c r="Y436">
        <v>10.64777096125178</v>
      </c>
      <c r="Z436">
        <v>9.8318166412036359</v>
      </c>
      <c r="AA436">
        <v>6.6561006317407916</v>
      </c>
      <c r="AB436">
        <v>7.4706662841157918</v>
      </c>
      <c r="AC436">
        <v>6.2927444618055146</v>
      </c>
      <c r="AD436">
        <v>7.1358413749665912</v>
      </c>
      <c r="AE436">
        <v>8.636633691556888</v>
      </c>
      <c r="AF436">
        <v>7.0225725114167101</v>
      </c>
      <c r="AG436">
        <v>5.2870540381334195</v>
      </c>
      <c r="AH436">
        <v>6.7108925283192136</v>
      </c>
      <c r="AI436">
        <v>6.093831877365508</v>
      </c>
      <c r="AJ436">
        <v>6.822190414951212</v>
      </c>
      <c r="AK436">
        <v>8.2365241188533318</v>
      </c>
      <c r="AL436">
        <v>6.3089099276818725</v>
      </c>
      <c r="AM436">
        <v>6.8884910478446217</v>
      </c>
    </row>
    <row r="437" spans="1:39" x14ac:dyDescent="0.25">
      <c r="D437">
        <v>2044</v>
      </c>
      <c r="E437">
        <f t="shared" ref="E437:I437" si="702">E302/$W302*1000</f>
        <v>19.046067353291605</v>
      </c>
      <c r="F437">
        <f t="shared" si="702"/>
        <v>18.673616325789922</v>
      </c>
      <c r="G437">
        <f t="shared" si="702"/>
        <v>18.327573075812222</v>
      </c>
      <c r="H437">
        <f t="shared" si="702"/>
        <v>18.059062224145279</v>
      </c>
      <c r="I437">
        <f t="shared" si="702"/>
        <v>17.908517254843073</v>
      </c>
      <c r="J437">
        <f t="shared" ref="J437:N437" si="703">J302/$X302*1000</f>
        <v>16.921278445371104</v>
      </c>
      <c r="K437">
        <f t="shared" si="703"/>
        <v>16.468374387929998</v>
      </c>
      <c r="L437">
        <f t="shared" si="703"/>
        <v>16.077923480520933</v>
      </c>
      <c r="M437">
        <f t="shared" si="703"/>
        <v>15.88361182843728</v>
      </c>
      <c r="N437">
        <f t="shared" si="703"/>
        <v>15.774816072770589</v>
      </c>
      <c r="O437">
        <f t="shared" ref="O437:S437" si="704">O302/$Y302*1000</f>
        <v>12.25921124462416</v>
      </c>
      <c r="P437">
        <f t="shared" si="704"/>
        <v>12.067600368123307</v>
      </c>
      <c r="Q437">
        <f t="shared" si="704"/>
        <v>11.901521522605179</v>
      </c>
      <c r="R437">
        <f t="shared" si="704"/>
        <v>11.829024252186707</v>
      </c>
      <c r="S437">
        <f t="shared" si="704"/>
        <v>11.799179143367583</v>
      </c>
    </row>
    <row r="438" spans="1:39" x14ac:dyDescent="0.25">
      <c r="D438">
        <v>2045</v>
      </c>
      <c r="E438">
        <f t="shared" ref="E438:I438" si="705">E303/$W303*1000</f>
        <v>18.927843180166285</v>
      </c>
      <c r="F438">
        <f t="shared" si="705"/>
        <v>18.50474396419073</v>
      </c>
      <c r="G438">
        <f t="shared" si="705"/>
        <v>18.110096920040249</v>
      </c>
      <c r="H438">
        <f t="shared" si="705"/>
        <v>17.809163374005809</v>
      </c>
      <c r="I438">
        <f t="shared" si="705"/>
        <v>17.648484208900715</v>
      </c>
      <c r="J438">
        <f t="shared" ref="J438:N438" si="706">J303/$X303*1000</f>
        <v>16.694255507704469</v>
      </c>
      <c r="K438">
        <f t="shared" si="706"/>
        <v>16.198801359443951</v>
      </c>
      <c r="L438">
        <f t="shared" si="706"/>
        <v>15.766666330841735</v>
      </c>
      <c r="M438">
        <f t="shared" si="706"/>
        <v>15.556570879180683</v>
      </c>
      <c r="N438">
        <f t="shared" si="706"/>
        <v>15.441056821687733</v>
      </c>
      <c r="O438">
        <f t="shared" ref="O438:S438" si="707">O303/$Y303*1000</f>
        <v>12.05398076205744</v>
      </c>
      <c r="P438">
        <f t="shared" si="707"/>
        <v>11.844231713332086</v>
      </c>
      <c r="Q438">
        <f t="shared" si="707"/>
        <v>11.662100059811792</v>
      </c>
      <c r="R438">
        <f t="shared" si="707"/>
        <v>11.580024377264033</v>
      </c>
      <c r="S438">
        <f t="shared" si="707"/>
        <v>11.545714174306088</v>
      </c>
    </row>
    <row r="439" spans="1:39" x14ac:dyDescent="0.25">
      <c r="D439">
        <v>2046</v>
      </c>
      <c r="E439">
        <f t="shared" ref="E439:I439" si="708">E304/$W304*1000</f>
        <v>18.822063970926969</v>
      </c>
      <c r="F439">
        <f t="shared" si="708"/>
        <v>18.350354561918024</v>
      </c>
      <c r="G439">
        <f t="shared" si="708"/>
        <v>17.909398931529331</v>
      </c>
      <c r="H439">
        <f t="shared" si="708"/>
        <v>17.578675415102015</v>
      </c>
      <c r="I439">
        <f t="shared" si="708"/>
        <v>17.409570801578155</v>
      </c>
      <c r="J439">
        <f t="shared" ref="J439:N439" si="709">J304/$X304*1000</f>
        <v>16.468636070374547</v>
      </c>
      <c r="K439">
        <f t="shared" si="709"/>
        <v>15.935946586468519</v>
      </c>
      <c r="L439">
        <f t="shared" si="709"/>
        <v>15.466914358227369</v>
      </c>
      <c r="M439">
        <f t="shared" si="709"/>
        <v>15.240384733246295</v>
      </c>
      <c r="N439">
        <f t="shared" si="709"/>
        <v>15.119533211008656</v>
      </c>
      <c r="O439">
        <f t="shared" ref="O439:S439" si="710">O304/$Y304*1000</f>
        <v>11.861471125234191</v>
      </c>
      <c r="P439">
        <f t="shared" si="710"/>
        <v>11.635547508933362</v>
      </c>
      <c r="Q439">
        <f t="shared" si="710"/>
        <v>11.438992317075432</v>
      </c>
      <c r="R439">
        <f t="shared" si="710"/>
        <v>11.347371894809731</v>
      </c>
      <c r="S439">
        <f t="shared" si="710"/>
        <v>11.30929407465395</v>
      </c>
    </row>
    <row r="440" spans="1:39" x14ac:dyDescent="0.25">
      <c r="D440">
        <v>2047</v>
      </c>
      <c r="E440">
        <f t="shared" ref="E440:I440" si="711">E305/$W305*1000</f>
        <v>18.728638669974053</v>
      </c>
      <c r="F440">
        <f t="shared" si="711"/>
        <v>18.206885168184357</v>
      </c>
      <c r="G440">
        <f t="shared" si="711"/>
        <v>17.720742073620219</v>
      </c>
      <c r="H440">
        <f t="shared" si="711"/>
        <v>17.359771160682694</v>
      </c>
      <c r="I440">
        <f t="shared" si="711"/>
        <v>17.180421432127659</v>
      </c>
      <c r="J440">
        <f t="shared" ref="J440:N440" si="712">J305/$X305*1000</f>
        <v>16.248490431773984</v>
      </c>
      <c r="K440">
        <f t="shared" si="712"/>
        <v>15.679682279658481</v>
      </c>
      <c r="L440">
        <f t="shared" si="712"/>
        <v>15.174852428450764</v>
      </c>
      <c r="M440">
        <f t="shared" si="712"/>
        <v>14.928315965800552</v>
      </c>
      <c r="N440">
        <f t="shared" si="712"/>
        <v>14.799853305702156</v>
      </c>
      <c r="O440">
        <f t="shared" ref="O440:S440" si="713">O305/$Y305*1000</f>
        <v>11.680078809866227</v>
      </c>
      <c r="P440">
        <f t="shared" si="713"/>
        <v>11.436931487778363</v>
      </c>
      <c r="Q440">
        <f t="shared" si="713"/>
        <v>11.224102693126746</v>
      </c>
      <c r="R440">
        <f t="shared" si="713"/>
        <v>11.12012021973705</v>
      </c>
      <c r="S440">
        <f t="shared" si="713"/>
        <v>11.075978484713504</v>
      </c>
    </row>
    <row r="441" spans="1:39" x14ac:dyDescent="0.25">
      <c r="D441">
        <v>2048</v>
      </c>
      <c r="E441">
        <f t="shared" ref="E441:I441" si="714">E306/$W306*1000</f>
        <v>18.643132656030861</v>
      </c>
      <c r="F441">
        <f t="shared" si="714"/>
        <v>18.070827867480109</v>
      </c>
      <c r="G441">
        <f t="shared" si="714"/>
        <v>17.542723009467601</v>
      </c>
      <c r="H441">
        <f t="shared" si="714"/>
        <v>17.154012756316533</v>
      </c>
      <c r="I441">
        <f t="shared" si="714"/>
        <v>16.965761173193293</v>
      </c>
      <c r="J441">
        <f t="shared" ref="J441:N441" si="715">J306/$X306*1000</f>
        <v>16.035285691254593</v>
      </c>
      <c r="K441">
        <f t="shared" si="715"/>
        <v>15.435118676906866</v>
      </c>
      <c r="L441">
        <f t="shared" si="715"/>
        <v>14.898668115638831</v>
      </c>
      <c r="M441">
        <f t="shared" si="715"/>
        <v>14.632980859297628</v>
      </c>
      <c r="N441">
        <f t="shared" si="715"/>
        <v>14.498144821753181</v>
      </c>
      <c r="O441">
        <f t="shared" ref="O441:S441" si="716">O306/$Y306*1000</f>
        <v>11.509262461492577</v>
      </c>
      <c r="P441">
        <f t="shared" si="716"/>
        <v>11.250835798336608</v>
      </c>
      <c r="Q441">
        <f t="shared" si="716"/>
        <v>11.02296164743689</v>
      </c>
      <c r="R441">
        <f t="shared" si="716"/>
        <v>10.907083349895116</v>
      </c>
      <c r="S441">
        <f t="shared" si="716"/>
        <v>10.857744949587852</v>
      </c>
    </row>
    <row r="442" spans="1:39" x14ac:dyDescent="0.25">
      <c r="D442">
        <v>2049</v>
      </c>
      <c r="E442">
        <f t="shared" ref="E442:I442" si="717">E307/$W307*1000</f>
        <v>18.563037154200913</v>
      </c>
      <c r="F442">
        <f t="shared" si="717"/>
        <v>17.938279751873377</v>
      </c>
      <c r="G442">
        <f t="shared" si="717"/>
        <v>17.36699509533145</v>
      </c>
      <c r="H442">
        <f t="shared" si="717"/>
        <v>16.947021140368598</v>
      </c>
      <c r="I442">
        <f t="shared" si="717"/>
        <v>16.747545389934277</v>
      </c>
      <c r="J442">
        <f t="shared" ref="J442:N442" si="718">J307/$X307*1000</f>
        <v>15.825184519839295</v>
      </c>
      <c r="K442">
        <f t="shared" si="718"/>
        <v>15.193572088833042</v>
      </c>
      <c r="L442">
        <f t="shared" si="718"/>
        <v>14.625404988558143</v>
      </c>
      <c r="M442">
        <f t="shared" si="718"/>
        <v>14.336965492186168</v>
      </c>
      <c r="N442">
        <f t="shared" si="718"/>
        <v>14.194023376854203</v>
      </c>
      <c r="O442">
        <f t="shared" ref="O442:S442" si="719">O307/$Y307*1000</f>
        <v>11.346663755839669</v>
      </c>
      <c r="P442">
        <f t="shared" si="719"/>
        <v>11.071084519006597</v>
      </c>
      <c r="Q442">
        <f t="shared" si="719"/>
        <v>10.825821233133871</v>
      </c>
      <c r="R442">
        <f t="shared" si="719"/>
        <v>10.69490765531452</v>
      </c>
      <c r="S442">
        <f t="shared" si="719"/>
        <v>10.638009330272215</v>
      </c>
    </row>
    <row r="443" spans="1:39" x14ac:dyDescent="0.25">
      <c r="D443">
        <v>2050</v>
      </c>
      <c r="E443">
        <f t="shared" ref="E443:I443" si="720">E308/$W308*1000</f>
        <v>18.4876098102954</v>
      </c>
      <c r="F443">
        <f t="shared" si="720"/>
        <v>17.814409132598982</v>
      </c>
      <c r="G443">
        <f t="shared" si="720"/>
        <v>17.20082815257506</v>
      </c>
      <c r="H443">
        <f t="shared" si="720"/>
        <v>16.750169162162699</v>
      </c>
      <c r="I443">
        <f t="shared" si="720"/>
        <v>16.540607087059922</v>
      </c>
      <c r="J443">
        <f t="shared" ref="J443:N443" si="721">J308/$X308*1000</f>
        <v>15.623837954086881</v>
      </c>
      <c r="K443">
        <f t="shared" si="721"/>
        <v>14.96488554461024</v>
      </c>
      <c r="L443">
        <f t="shared" si="721"/>
        <v>14.368936012124708</v>
      </c>
      <c r="M443">
        <f t="shared" si="721"/>
        <v>14.058967385246405</v>
      </c>
      <c r="N443">
        <f t="shared" si="721"/>
        <v>13.909030066337193</v>
      </c>
      <c r="O443">
        <f t="shared" ref="O443:S443" si="722">O308/$Y308*1000</f>
        <v>11.190501876093416</v>
      </c>
      <c r="P443">
        <f t="shared" si="722"/>
        <v>10.899578547767288</v>
      </c>
      <c r="Q443">
        <f t="shared" si="722"/>
        <v>10.638318857680341</v>
      </c>
      <c r="R443">
        <f t="shared" si="722"/>
        <v>10.492968359416196</v>
      </c>
      <c r="S443">
        <f t="shared" si="722"/>
        <v>10.429192514613243</v>
      </c>
    </row>
    <row r="445" spans="1:39" x14ac:dyDescent="0.25">
      <c r="E445" t="s">
        <v>6</v>
      </c>
      <c r="F445" t="s">
        <v>7</v>
      </c>
      <c r="G445" t="s">
        <v>8</v>
      </c>
      <c r="H445" t="s">
        <v>9</v>
      </c>
      <c r="I445" t="s">
        <v>10</v>
      </c>
      <c r="J445" t="s">
        <v>11</v>
      </c>
      <c r="K445" t="s">
        <v>12</v>
      </c>
      <c r="L445" t="s">
        <v>24</v>
      </c>
      <c r="M445" t="s">
        <v>13</v>
      </c>
      <c r="N445" t="s">
        <v>14</v>
      </c>
      <c r="O445" t="s">
        <v>15</v>
      </c>
      <c r="P445" t="s">
        <v>16</v>
      </c>
      <c r="Q445" t="s">
        <v>17</v>
      </c>
      <c r="R445" t="s">
        <v>18</v>
      </c>
      <c r="S445" t="s">
        <v>19</v>
      </c>
      <c r="T445" t="s">
        <v>20</v>
      </c>
    </row>
    <row r="446" spans="1:39" x14ac:dyDescent="0.25">
      <c r="A446" t="s">
        <v>66</v>
      </c>
      <c r="D446" t="s">
        <v>5</v>
      </c>
      <c r="E446">
        <v>1711763890521.3</v>
      </c>
      <c r="F446">
        <v>998500860146.56641</v>
      </c>
      <c r="G446">
        <v>320573028878.86499</v>
      </c>
      <c r="H446">
        <v>199614088485.90002</v>
      </c>
      <c r="I446">
        <v>1351990404364.22</v>
      </c>
      <c r="J446">
        <v>120344609963.32748</v>
      </c>
      <c r="K446">
        <v>190610092103.29999</v>
      </c>
      <c r="L446">
        <v>490288934486.81598</v>
      </c>
      <c r="M446">
        <v>2848653673270.5</v>
      </c>
      <c r="N446">
        <v>662127664839.30005</v>
      </c>
      <c r="O446">
        <v>693780645203.68506</v>
      </c>
      <c r="P446">
        <v>90604066593.008499</v>
      </c>
      <c r="Q446">
        <v>246780749645.35999</v>
      </c>
      <c r="R446">
        <v>220934056061.08499</v>
      </c>
      <c r="S446">
        <v>244505795461.73996</v>
      </c>
      <c r="T446">
        <v>843168104346.02002</v>
      </c>
      <c r="V446" t="s">
        <v>71</v>
      </c>
    </row>
    <row r="447" spans="1:39" x14ac:dyDescent="0.25">
      <c r="V447">
        <v>4.7</v>
      </c>
      <c r="W447">
        <v>21</v>
      </c>
    </row>
    <row r="448" spans="1:39" x14ac:dyDescent="0.25">
      <c r="A448" t="s">
        <v>87</v>
      </c>
      <c r="D448">
        <v>0</v>
      </c>
      <c r="E448">
        <f>((E138)/1711763890521.3)*1000</f>
        <v>18.812909269228999</v>
      </c>
      <c r="F448">
        <f>((F138)/998500860146.566)*1000</f>
        <v>21.033306346034653</v>
      </c>
      <c r="G448">
        <f>((G138)/320573028878.865)*1000</f>
        <v>16.201901032079817</v>
      </c>
      <c r="H448">
        <f>((H138)/199614088485.9)*1000</f>
        <v>14.808601888670353</v>
      </c>
      <c r="I448">
        <f>((I138)/1351990404364.22)*1000</f>
        <v>19.152163869529208</v>
      </c>
      <c r="J448">
        <f>((J138)/120344609963.327)*1000</f>
        <v>19.584399063393331</v>
      </c>
      <c r="K448">
        <f>((K138)/190610092103.3)*1000</f>
        <v>16.410423553545453</v>
      </c>
      <c r="L448">
        <f>((L138)/490288934486.816)*1000</f>
        <v>17.82458575243837</v>
      </c>
      <c r="M448">
        <f>((M138)/2848653673270.5)*1000</f>
        <v>15.896153694649067</v>
      </c>
      <c r="N448">
        <f>((N138)/662127664839.3)*1000</f>
        <v>14.405689553012497</v>
      </c>
      <c r="O448">
        <f>((O138)/693780645203.685)*1000</f>
        <v>13.950110012030944</v>
      </c>
      <c r="P448">
        <f>((P138)/90604066593.0085)*1000</f>
        <v>16.488137835957588</v>
      </c>
      <c r="Q448">
        <f>((Q138)/246780749645.36)*1000</f>
        <v>17.094532012903894</v>
      </c>
      <c r="R448">
        <f>((R138)/220934056061.085)*1000</f>
        <v>17.737364372213978</v>
      </c>
      <c r="S448">
        <f>((S138)/244505795461.74)*1000</f>
        <v>14.58177266937345</v>
      </c>
      <c r="T448">
        <f>((T138)/843168104346.02)*1000</f>
        <v>17.953275578257475</v>
      </c>
      <c r="V448">
        <v>0</v>
      </c>
      <c r="W448">
        <v>18.812909269228999</v>
      </c>
      <c r="X448">
        <v>21.033306346034653</v>
      </c>
      <c r="Y448">
        <v>16.201901032079817</v>
      </c>
      <c r="Z448">
        <v>14.808601888670353</v>
      </c>
      <c r="AA448">
        <v>19.152163869529208</v>
      </c>
      <c r="AB448">
        <v>19.584399063393331</v>
      </c>
      <c r="AC448">
        <v>16.410423553545453</v>
      </c>
      <c r="AD448">
        <v>17.82458575243837</v>
      </c>
      <c r="AE448">
        <v>15.896153694649067</v>
      </c>
      <c r="AF448">
        <v>14.405689553012497</v>
      </c>
      <c r="AG448">
        <v>13.950110012030944</v>
      </c>
      <c r="AH448">
        <v>16.488137835957588</v>
      </c>
      <c r="AI448">
        <v>17.094532012903894</v>
      </c>
      <c r="AJ448">
        <v>17.737364372213978</v>
      </c>
      <c r="AK448">
        <v>14.58177266937345</v>
      </c>
      <c r="AL448">
        <v>17.953275578257475</v>
      </c>
    </row>
    <row r="449" spans="4:38" x14ac:dyDescent="0.25">
      <c r="D449">
        <v>25</v>
      </c>
      <c r="E449">
        <f>((V138)/1711763890521.3)*1000</f>
        <v>16.293536004115531</v>
      </c>
      <c r="F449">
        <f>((W138)/998500860146.566)*1000</f>
        <v>17.562729199065704</v>
      </c>
      <c r="G449">
        <f>((X138)/320573028878.865)*1000</f>
        <v>13.884192177045897</v>
      </c>
      <c r="H449">
        <f>((Y138)/199614088485.9)*1000</f>
        <v>12.398372340137342</v>
      </c>
      <c r="I449">
        <f>((Z138)/1351990404364.22)*1000</f>
        <v>16.519035941745052</v>
      </c>
      <c r="J449">
        <f>((AA138)/120344609963.327)*1000</f>
        <v>16.022690059811076</v>
      </c>
      <c r="K449">
        <f>((AB138)/190610092103.3)*1000</f>
        <v>13.763173280529942</v>
      </c>
      <c r="L449">
        <f>((AC138)/490288934486.816)*1000</f>
        <v>14.952483040455752</v>
      </c>
      <c r="M449">
        <f>((AD138)/2848653673270.5)*1000</f>
        <v>13.500588174702937</v>
      </c>
      <c r="N449">
        <f>((AE138)/662127664839.3)*1000</f>
        <v>11.906930828842359</v>
      </c>
      <c r="O449">
        <f>((AF138)/693780645203.685)*1000</f>
        <v>11.568381217341457</v>
      </c>
      <c r="P449">
        <f>((AG138)/90604066593.0085)*1000</f>
        <v>13.79810219857487</v>
      </c>
      <c r="Q449">
        <f>((AH138)/246780749645.36)*1000</f>
        <v>14.105618945178144</v>
      </c>
      <c r="R449">
        <f>((AI138)/220934056061.085)*1000</f>
        <v>15.008645322618401</v>
      </c>
      <c r="S449">
        <f>((AJ138)/244505795461.74)*1000</f>
        <v>11.98726986829789</v>
      </c>
      <c r="T449">
        <f>((AK138)/843168104346.02)*1000</f>
        <v>15.081323128471457</v>
      </c>
      <c r="V449">
        <v>50</v>
      </c>
      <c r="W449">
        <v>15.167845642227759</v>
      </c>
      <c r="X449">
        <v>14.096754554894394</v>
      </c>
      <c r="Y449">
        <v>11.555950512578047</v>
      </c>
      <c r="Z449">
        <v>9.9969743083476263</v>
      </c>
      <c r="AA449">
        <v>14.947578335967515</v>
      </c>
      <c r="AB449">
        <v>12.460981056228812</v>
      </c>
      <c r="AC449">
        <v>11.085915608551698</v>
      </c>
      <c r="AD449">
        <v>12.082879630918256</v>
      </c>
      <c r="AE449">
        <v>11.248993395811929</v>
      </c>
      <c r="AF449">
        <v>9.4081721046721984</v>
      </c>
      <c r="AG449">
        <v>9.1866524226519726</v>
      </c>
      <c r="AH449">
        <v>11.110775748880995</v>
      </c>
      <c r="AI449">
        <v>11.116956056618035</v>
      </c>
      <c r="AJ449">
        <v>12.279926273022769</v>
      </c>
      <c r="AK449">
        <v>9.3927670672223122</v>
      </c>
      <c r="AL449">
        <v>12.209528955724462</v>
      </c>
    </row>
    <row r="450" spans="4:38" x14ac:dyDescent="0.25">
      <c r="D450">
        <v>50</v>
      </c>
      <c r="E450">
        <f>((AM138)/1711763890521.3)*1000</f>
        <v>15.167845642227759</v>
      </c>
      <c r="F450">
        <f>((AN138)/998500860146.566)*1000</f>
        <v>14.096754554894394</v>
      </c>
      <c r="G450">
        <f>((AO138)/320573028878.865)*1000</f>
        <v>11.555950512578047</v>
      </c>
      <c r="H450">
        <f>((AP138)/199614088485.9)*1000</f>
        <v>9.9969743083476263</v>
      </c>
      <c r="I450">
        <f>((AQ138)/1351990404364.22)*1000</f>
        <v>14.947578335967515</v>
      </c>
      <c r="J450">
        <f>((AR138)/120344609963.327)*1000</f>
        <v>12.460981056228812</v>
      </c>
      <c r="K450">
        <f>((AS138)/190610092103.3)*1000</f>
        <v>11.085915608551698</v>
      </c>
      <c r="L450">
        <f>((AT138)/490288934486.816)*1000</f>
        <v>12.082879630918256</v>
      </c>
      <c r="M450">
        <f>((AU138)/2848653673270.5)*1000</f>
        <v>11.248993395811929</v>
      </c>
      <c r="N450">
        <f>((AV138)/662127664839.3)*1000</f>
        <v>9.4081721046721984</v>
      </c>
      <c r="O450">
        <f>((AW138)/693780645203.685)*1000</f>
        <v>9.1866524226519726</v>
      </c>
      <c r="P450">
        <f>((AX138)/90604066593.0085)*1000</f>
        <v>11.110775748880995</v>
      </c>
      <c r="Q450">
        <f>((AY138)/246780749645.36)*1000</f>
        <v>11.116956056618035</v>
      </c>
      <c r="R450">
        <f>((AZ138)/220934056061.085)*1000</f>
        <v>12.279926273022769</v>
      </c>
      <c r="S450">
        <f>((BA138)/244505795461.74)*1000</f>
        <v>9.3927670672223122</v>
      </c>
      <c r="T450">
        <f>((BB138)/843168104346.02)*1000</f>
        <v>12.209528955724462</v>
      </c>
      <c r="V450">
        <v>0</v>
      </c>
      <c r="W450">
        <v>14.48726341008393</v>
      </c>
      <c r="X450">
        <v>16.546050886264787</v>
      </c>
      <c r="Y450">
        <v>13.552610527163065</v>
      </c>
      <c r="Z450">
        <v>10.265354636860378</v>
      </c>
      <c r="AA450">
        <v>12.566121164320785</v>
      </c>
      <c r="AB450">
        <v>13.21687269619288</v>
      </c>
      <c r="AC450">
        <v>11.000514358566162</v>
      </c>
      <c r="AD450">
        <v>13.740440885245839</v>
      </c>
      <c r="AE450">
        <v>10.952124499890486</v>
      </c>
      <c r="AF450">
        <v>10.243728201115818</v>
      </c>
      <c r="AG450">
        <v>12.291848480224125</v>
      </c>
      <c r="AH450">
        <v>10.818098709596416</v>
      </c>
      <c r="AI450">
        <v>13.18854403666303</v>
      </c>
      <c r="AJ450">
        <v>12.8045192531709</v>
      </c>
      <c r="AK450">
        <v>11.44659494846141</v>
      </c>
      <c r="AL450">
        <v>14.323871957214777</v>
      </c>
    </row>
    <row r="451" spans="4:38" x14ac:dyDescent="0.25">
      <c r="D451">
        <v>75</v>
      </c>
      <c r="E451">
        <f>((BD138)/1711763890521.3)*1000</f>
        <v>14.950289654744466</v>
      </c>
      <c r="F451">
        <f>((BE138)/998500860146.566)*1000</f>
        <v>11.392889365990536</v>
      </c>
      <c r="G451">
        <f>((BF138)/320573028878.865)*1000</f>
        <v>10.374081151190799</v>
      </c>
      <c r="H451">
        <f>((BG138)/199614088485.9)*1000</f>
        <v>8.9800491347750757</v>
      </c>
      <c r="I451">
        <f>((BH138)/1351990404364.22)*1000</f>
        <v>14.398651239105018</v>
      </c>
      <c r="J451">
        <f>((BI138)/120344609963.327)*1000</f>
        <v>8.8993831615820547</v>
      </c>
      <c r="K451">
        <f>((BJ138)/190610092103.3)*1000</f>
        <v>8.4119627056802546</v>
      </c>
      <c r="L451">
        <f>((BK138)/490288934486.816)*1000</f>
        <v>9.4083644747947321</v>
      </c>
      <c r="M451">
        <f>((BL138)/2848653673270.5)*1000</f>
        <v>9.8687974156500893</v>
      </c>
      <c r="N451">
        <f>((BM138)/662127664839.3)*1000</f>
        <v>6.9135463100156196</v>
      </c>
      <c r="O451">
        <f>((BN138)/693780645203.685)*1000</f>
        <v>7.0975636727185156</v>
      </c>
      <c r="P451">
        <f>((BO138)/90604066593.0085)*1000</f>
        <v>8.477048687998872</v>
      </c>
      <c r="Q451">
        <f>((BP138)/246780749645.36)*1000</f>
        <v>9.0876960038362959</v>
      </c>
      <c r="R451">
        <f>((BQ138)/220934056061.085)*1000</f>
        <v>10.390582949701617</v>
      </c>
      <c r="S451">
        <f>((BR138)/244505795461.74)*1000</f>
        <v>6.8009220593533612</v>
      </c>
      <c r="T451">
        <f>((BS138)/843168104346.02)*1000</f>
        <v>10.479578184395216</v>
      </c>
      <c r="V451">
        <v>50</v>
      </c>
      <c r="W451">
        <v>10.717274175496081</v>
      </c>
      <c r="X451">
        <v>12.199093790989968</v>
      </c>
      <c r="Y451">
        <v>11.312523130264729</v>
      </c>
      <c r="Z451">
        <v>7.2730219741069515</v>
      </c>
      <c r="AA451">
        <v>9.5362327147778174</v>
      </c>
      <c r="AB451">
        <v>8.8219533695545085</v>
      </c>
      <c r="AC451">
        <v>8.1897247385081844</v>
      </c>
      <c r="AD451">
        <v>9.6561569105282317</v>
      </c>
      <c r="AE451">
        <v>7.9969562076577017</v>
      </c>
      <c r="AF451">
        <v>7.0314633245102183</v>
      </c>
      <c r="AG451">
        <v>8.8370229244162051</v>
      </c>
      <c r="AH451">
        <v>7.581443617167265</v>
      </c>
      <c r="AI451">
        <v>9.1112419947315839</v>
      </c>
      <c r="AJ451">
        <v>10.677993546146752</v>
      </c>
      <c r="AK451">
        <v>7.8841260992152957</v>
      </c>
      <c r="AL451">
        <v>10.428061559516008</v>
      </c>
    </row>
    <row r="452" spans="4:38" x14ac:dyDescent="0.25">
      <c r="D452">
        <v>100</v>
      </c>
      <c r="E452">
        <f>((BU138)/1711763890521.3)*1000</f>
        <v>14.784704251639241</v>
      </c>
      <c r="F452">
        <f>((BV138)/998500860146.566)*1000</f>
        <v>11.170270937444361</v>
      </c>
      <c r="G452">
        <f>((BW138)/320573028878.865)*1000</f>
        <v>10.319071187799823</v>
      </c>
      <c r="H452">
        <f>((BX138)/199614088485.9)*1000</f>
        <v>8.8602624613840959</v>
      </c>
      <c r="I452">
        <f>((BY138)/1351990404364.22)*1000</f>
        <v>14.161067588105631</v>
      </c>
      <c r="J452">
        <f>((BZ138)/120344609963.327)*1000</f>
        <v>7.557766041393247</v>
      </c>
      <c r="K452">
        <f>((CA138)/190610092103.3)*1000</f>
        <v>7.8339889451835916</v>
      </c>
      <c r="L452">
        <f>((CB138)/490288934486.816)*1000</f>
        <v>9.2019403813787033</v>
      </c>
      <c r="M452">
        <f>((CC138)/2848653673270.5)*1000</f>
        <v>9.5391345010797828</v>
      </c>
      <c r="N452">
        <f>((CD138)/662127664839.3)*1000</f>
        <v>6.166702657490899</v>
      </c>
      <c r="O452">
        <f>((CE138)/693780645203.685)*1000</f>
        <v>6.7695385699089696</v>
      </c>
      <c r="P452">
        <f>((CF138)/90604066593.0085)*1000</f>
        <v>7.9844755818879749</v>
      </c>
      <c r="Q452">
        <f>((CG138)/246780749645.36)*1000</f>
        <v>8.5804706558483641</v>
      </c>
      <c r="R452">
        <f>((CH138)/220934056061.085)*1000</f>
        <v>9.6642412519758505</v>
      </c>
      <c r="S452">
        <f>((CI138)/244505795461.74)*1000</f>
        <v>6.182221373657562</v>
      </c>
      <c r="T452">
        <f>((CJ138)/843168104346.02)*1000</f>
        <v>9.915737637982275</v>
      </c>
      <c r="V452">
        <v>0</v>
      </c>
      <c r="W452">
        <v>10.426406287499837</v>
      </c>
      <c r="X452">
        <v>12.12641441505261</v>
      </c>
      <c r="Y452">
        <v>11.230264177868969</v>
      </c>
      <c r="Z452">
        <v>7.6418995510477767</v>
      </c>
      <c r="AA452">
        <v>8.6187819988121959</v>
      </c>
      <c r="AB452">
        <v>7.7750130101387898</v>
      </c>
      <c r="AC452">
        <v>8.2898361227125772</v>
      </c>
      <c r="AD452">
        <v>9.6860547883001846</v>
      </c>
      <c r="AE452">
        <v>8.2747652594205103</v>
      </c>
      <c r="AF452">
        <v>6.3114882182149774</v>
      </c>
      <c r="AG452">
        <v>7.6493834921924186</v>
      </c>
      <c r="AH452">
        <v>7.103465838180588</v>
      </c>
      <c r="AI452">
        <v>7.9827617018174095</v>
      </c>
      <c r="AJ452">
        <v>9.6263600815851191</v>
      </c>
      <c r="AK452">
        <v>7.3254360413778228</v>
      </c>
      <c r="AL452">
        <v>8.1093944727189697</v>
      </c>
    </row>
    <row r="453" spans="4:38" x14ac:dyDescent="0.25">
      <c r="V453">
        <v>50</v>
      </c>
      <c r="W453">
        <v>9.0831919964650538</v>
      </c>
      <c r="X453">
        <v>9.9797724999725652</v>
      </c>
      <c r="Y453">
        <v>9.383030420550428</v>
      </c>
      <c r="Z453">
        <v>6.2311867728742802</v>
      </c>
      <c r="AA453">
        <v>6.998405883269891</v>
      </c>
      <c r="AB453">
        <v>5.6331959589448388</v>
      </c>
      <c r="AC453">
        <v>6.5220316785007082</v>
      </c>
      <c r="AD453">
        <v>8.0110294992467708</v>
      </c>
      <c r="AE453">
        <v>6.4585399447533067</v>
      </c>
      <c r="AF453">
        <v>4.8523104972806905</v>
      </c>
      <c r="AG453">
        <v>6.4928971634557238</v>
      </c>
      <c r="AH453">
        <v>5.4511808647125184</v>
      </c>
      <c r="AI453">
        <v>6.2866578040576258</v>
      </c>
      <c r="AJ453">
        <v>7.4933462525590411</v>
      </c>
      <c r="AK453">
        <v>5.8291750386771897</v>
      </c>
      <c r="AL453">
        <v>6.2996909130522196</v>
      </c>
    </row>
    <row r="454" spans="4:38" x14ac:dyDescent="0.25">
      <c r="D454" t="s">
        <v>3</v>
      </c>
      <c r="E454">
        <v>3267136262023.7998</v>
      </c>
      <c r="F454">
        <v>1137275039039.9551</v>
      </c>
      <c r="G454">
        <v>374264926831.06506</v>
      </c>
      <c r="H454">
        <v>311382017736.07501</v>
      </c>
      <c r="I454">
        <v>2458670728083.4497</v>
      </c>
      <c r="J454">
        <v>205400335160.01001</v>
      </c>
      <c r="K454">
        <v>235700428510.90002</v>
      </c>
      <c r="L454">
        <v>697844480648.41992</v>
      </c>
      <c r="M454">
        <v>4173287689740.999</v>
      </c>
      <c r="N454">
        <v>806438019503.34009</v>
      </c>
      <c r="O454">
        <v>912983348221.2301</v>
      </c>
      <c r="P454">
        <v>169389374013.01996</v>
      </c>
      <c r="Q454">
        <v>327270090491.78497</v>
      </c>
      <c r="R454">
        <v>319109154878</v>
      </c>
      <c r="S454">
        <v>312388527702.55493</v>
      </c>
      <c r="T454">
        <v>1013230290899.99</v>
      </c>
    </row>
    <row r="455" spans="4:38" x14ac:dyDescent="0.25">
      <c r="Z455" t="s">
        <v>82</v>
      </c>
      <c r="AA455" t="s">
        <v>83</v>
      </c>
      <c r="AE455" t="s">
        <v>82</v>
      </c>
      <c r="AF455" t="s">
        <v>83</v>
      </c>
      <c r="AI455" t="s">
        <v>82</v>
      </c>
      <c r="AJ455" t="s">
        <v>83</v>
      </c>
    </row>
    <row r="456" spans="4:38" x14ac:dyDescent="0.25">
      <c r="D456">
        <v>0</v>
      </c>
      <c r="E456">
        <f>((CN138)/3267136262023.8)*1000</f>
        <v>14.48726341008393</v>
      </c>
      <c r="F456">
        <f>((CO138)/1137275039039.96)*1000</f>
        <v>16.546050886264787</v>
      </c>
      <c r="G456">
        <f>((CP138)/374264926831.065)*1000</f>
        <v>13.552610527163065</v>
      </c>
      <c r="H456">
        <f>((CQ138)/311382017736.075)*1000</f>
        <v>10.265354636860378</v>
      </c>
      <c r="I456">
        <f>((CR138)/2458670728083.45)*1000</f>
        <v>12.566121164320785</v>
      </c>
      <c r="J456">
        <f>((CS138)/205400335160.01)*1000</f>
        <v>13.21687269619288</v>
      </c>
      <c r="K456">
        <f>((CT138)/235700428510.9)*1000</f>
        <v>11.000514358566162</v>
      </c>
      <c r="L456">
        <f>((CU138)/697844480648.42)*1000</f>
        <v>13.740440885245839</v>
      </c>
      <c r="M456">
        <f>((CV138)/4173287689741)*1000</f>
        <v>10.952124499890486</v>
      </c>
      <c r="N456">
        <f>((CW138)/806438019503.34)*1000</f>
        <v>10.243728201115818</v>
      </c>
      <c r="O456">
        <f>((CX138)/912983348221.23)*1000</f>
        <v>12.291848480224125</v>
      </c>
      <c r="P456">
        <f>((CY138)/169389374013.02)*1000</f>
        <v>10.818098709596416</v>
      </c>
      <c r="Q456">
        <f>((CZ138)/327270090491.785)*1000</f>
        <v>13.18854403666303</v>
      </c>
      <c r="R456">
        <f>((DA138)/319109154878)*1000</f>
        <v>12.8045192531709</v>
      </c>
      <c r="S456">
        <f>((DB138)/312388527702.555)*1000</f>
        <v>11.44659494846141</v>
      </c>
      <c r="T456">
        <f>((DC138)/1013230290899.99)*1000</f>
        <v>14.323871957214777</v>
      </c>
      <c r="Y456">
        <v>0</v>
      </c>
      <c r="Z456">
        <v>50</v>
      </c>
      <c r="AA456">
        <v>50</v>
      </c>
      <c r="AD456">
        <v>0</v>
      </c>
      <c r="AE456">
        <v>50</v>
      </c>
      <c r="AF456">
        <v>50</v>
      </c>
      <c r="AH456">
        <v>0</v>
      </c>
      <c r="AI456">
        <v>50</v>
      </c>
      <c r="AJ456">
        <v>50</v>
      </c>
    </row>
    <row r="457" spans="4:38" x14ac:dyDescent="0.25">
      <c r="D457">
        <v>25</v>
      </c>
      <c r="E457">
        <f>((DE138)/3267136262023.8)*1000</f>
        <v>12.570104049687016</v>
      </c>
      <c r="F457">
        <f>((DF138)/1137275039039.96)*1000</f>
        <v>14.232525931723226</v>
      </c>
      <c r="G457">
        <f>((DG138)/374264926831.065)*1000</f>
        <v>12.195291297532357</v>
      </c>
      <c r="H457">
        <f>((DH138)/311382017736.075)*1000</f>
        <v>8.6881968495291257</v>
      </c>
      <c r="I457">
        <f>((DI138)/2458670728083.45)*1000</f>
        <v>11.009982139900712</v>
      </c>
      <c r="J457">
        <f>((DJ138)/205400335160.01)*1000</f>
        <v>11.018734438255072</v>
      </c>
      <c r="K457">
        <f>((DK138)/235700428510.9)*1000</f>
        <v>9.585976497274407</v>
      </c>
      <c r="L457">
        <f>((DL138)/697844480648.42)*1000</f>
        <v>11.69829889788703</v>
      </c>
      <c r="M457">
        <f>((DM138)/4173287689741)*1000</f>
        <v>9.4745403537740938</v>
      </c>
      <c r="N457">
        <f>((DN138)/806438019503.34)*1000</f>
        <v>8.6375957628130191</v>
      </c>
      <c r="O457">
        <f>((DO138)/912983348221.23)*1000</f>
        <v>10.509777053550803</v>
      </c>
      <c r="P457">
        <f>((DP138)/169389374013.02)*1000</f>
        <v>9.19923642415168</v>
      </c>
      <c r="Q457">
        <f>((DQ138)/327270090491.785)*1000</f>
        <v>11.147175639287285</v>
      </c>
      <c r="R457">
        <f>((DR138)/319109154878)*1000</f>
        <v>11.51358912283486</v>
      </c>
      <c r="S457">
        <f>((DS138)/312388527702.555)*1000</f>
        <v>9.6595743378855623</v>
      </c>
      <c r="T457">
        <f>((DT138)/1013230290899.99)*1000</f>
        <v>12.329255927847454</v>
      </c>
      <c r="X457" t="s">
        <v>88</v>
      </c>
      <c r="Y457" s="1">
        <v>18.812909269228999</v>
      </c>
      <c r="Z457" s="1">
        <v>15.167845642227759</v>
      </c>
      <c r="AA457" s="1">
        <v>15.40456890708251</v>
      </c>
      <c r="AD457" s="1">
        <v>14.48726341008393</v>
      </c>
      <c r="AE457" s="1">
        <v>10.717274175496081</v>
      </c>
      <c r="AF457" s="1">
        <v>12.190480845219707</v>
      </c>
      <c r="AH457" s="1">
        <v>10.426406287499837</v>
      </c>
      <c r="AI457" s="1">
        <v>9.0831919964650538</v>
      </c>
      <c r="AJ457" s="1">
        <v>9.3675664424141285</v>
      </c>
    </row>
    <row r="458" spans="4:38" x14ac:dyDescent="0.25">
      <c r="D458">
        <v>50</v>
      </c>
      <c r="E458">
        <f>((DV138)/3267136262023.8)*1000</f>
        <v>10.717274175496081</v>
      </c>
      <c r="F458">
        <f>((DW138)/1137275039039.96)*1000</f>
        <v>12.199093790989968</v>
      </c>
      <c r="G458">
        <f>((DX138)/374264926831.065)*1000</f>
        <v>11.312523130264729</v>
      </c>
      <c r="H458">
        <f>((DY138)/311382017736.075)*1000</f>
        <v>7.2730219741069515</v>
      </c>
      <c r="I458">
        <f>((DZ138)/2458670728083.45)*1000</f>
        <v>9.5362327147778174</v>
      </c>
      <c r="J458">
        <f>((EA138)/205400335160.01)*1000</f>
        <v>8.8219533695545085</v>
      </c>
      <c r="K458">
        <f>((EB138)/235700428510.9)*1000</f>
        <v>8.1897247385081844</v>
      </c>
      <c r="L458">
        <f>((EC138)/697844480648.42)*1000</f>
        <v>9.6561569105282317</v>
      </c>
      <c r="M458">
        <f>((ED138)/4173287689741)*1000</f>
        <v>7.9969562076577017</v>
      </c>
      <c r="N458">
        <f>((EE138)/806438019503.34)*1000</f>
        <v>7.0314633245102183</v>
      </c>
      <c r="O458">
        <f>((EF138)/912983348221.23)*1000</f>
        <v>8.8370229244162051</v>
      </c>
      <c r="P458">
        <f>((EG138)/169389374013.02)*1000</f>
        <v>7.581443617167265</v>
      </c>
      <c r="Q458">
        <f>((EH138)/327270090491.785)*1000</f>
        <v>9.1112419947315839</v>
      </c>
      <c r="R458">
        <f>((EI138)/319109154878)*1000</f>
        <v>10.677993546146752</v>
      </c>
      <c r="S458">
        <f>((EJ138)/312388527702.555)*1000</f>
        <v>7.8841260992152957</v>
      </c>
      <c r="T458">
        <f>((EK138)/1013230290899.99)*1000</f>
        <v>10.428061559516008</v>
      </c>
      <c r="X458" t="s">
        <v>7</v>
      </c>
      <c r="Y458" s="1">
        <v>21.033306346034653</v>
      </c>
      <c r="Z458" s="1">
        <v>14.096754554894394</v>
      </c>
      <c r="AA458" s="1">
        <v>16.107900200193711</v>
      </c>
      <c r="AD458" s="1">
        <v>16.546050886264787</v>
      </c>
      <c r="AE458" s="1">
        <v>12.199093790989968</v>
      </c>
      <c r="AF458" s="1">
        <v>13.364448132407322</v>
      </c>
      <c r="AH458" s="1">
        <v>12.12641441505261</v>
      </c>
      <c r="AI458" s="1">
        <v>9.9797724999725652</v>
      </c>
      <c r="AJ458" s="1">
        <v>10.64777096125178</v>
      </c>
    </row>
    <row r="459" spans="4:38" x14ac:dyDescent="0.25">
      <c r="D459">
        <v>75</v>
      </c>
      <c r="E459">
        <f>((EM138)/3267136262023.8)*1000</f>
        <v>9.9539772704102703</v>
      </c>
      <c r="F459">
        <f>((EN138)/1137275039039.96)*1000</f>
        <v>11.570207964422893</v>
      </c>
      <c r="G459">
        <f>((EO138)/374264926831.065)*1000</f>
        <v>11.201959129922706</v>
      </c>
      <c r="H459">
        <f>((EP138)/311382017736.075)*1000</f>
        <v>6.2989955813676763</v>
      </c>
      <c r="I459">
        <f>((EQ138)/2458670728083.45)*1000</f>
        <v>8.6049926945003925</v>
      </c>
      <c r="J459">
        <f>((ER138)/205400335160.01)*1000</f>
        <v>6.7019012314961461</v>
      </c>
      <c r="K459">
        <f>((ES138)/235700428510.9)*1000</f>
        <v>7.12798434369651</v>
      </c>
      <c r="L459">
        <f>((ET138)/697844480648.42)*1000</f>
        <v>8.2741927326905582</v>
      </c>
      <c r="M459">
        <f>((EU138)/4173287689741)*1000</f>
        <v>7.1430829143716679</v>
      </c>
      <c r="N459">
        <f>((EV138)/806438019503.34)*1000</f>
        <v>5.559343049464557</v>
      </c>
      <c r="O459">
        <f>((EW138)/912983348221.23)*1000</f>
        <v>8.1921981113739637</v>
      </c>
      <c r="P459">
        <f>((EX138)/169389374013.02)*1000</f>
        <v>6.1256708051960365</v>
      </c>
      <c r="Q459">
        <f>((EY138)/327270090491.785)*1000</f>
        <v>7.747268328936749</v>
      </c>
      <c r="R459">
        <f>((EZ138)/319109154878)*1000</f>
        <v>10.409843461120721</v>
      </c>
      <c r="S459">
        <f>((FA138)/312388527702.555)*1000</f>
        <v>6.7281761148520891</v>
      </c>
      <c r="T459">
        <f>((FB138)/1013230290899.99)*1000</f>
        <v>9.3887893041072861</v>
      </c>
      <c r="X459" t="s">
        <v>8</v>
      </c>
      <c r="Y459">
        <v>16.201901032079817</v>
      </c>
      <c r="Z459">
        <v>11.555950512578047</v>
      </c>
      <c r="AA459">
        <v>13.719544601861671</v>
      </c>
      <c r="AD459">
        <v>13.552610527163065</v>
      </c>
      <c r="AE459">
        <v>11.312523130264729</v>
      </c>
      <c r="AF459">
        <v>11.918876521967681</v>
      </c>
      <c r="AH459">
        <v>11.230264177868969</v>
      </c>
      <c r="AI459">
        <v>9.383030420550428</v>
      </c>
      <c r="AJ459">
        <v>9.8318166412036359</v>
      </c>
    </row>
    <row r="460" spans="4:38" x14ac:dyDescent="0.25">
      <c r="D460">
        <v>100</v>
      </c>
      <c r="E460">
        <f>((FD138)/3267136262023.8)*1000</f>
        <v>9.8938102424625498</v>
      </c>
      <c r="F460">
        <f>((FE138)/1137275039039.96)*1000</f>
        <v>11.526576591182858</v>
      </c>
      <c r="G460">
        <f>((FF138)/374264926831.065)*1000</f>
        <v>11.122355187582066</v>
      </c>
      <c r="H460">
        <f>((FG138)/311382017736.075)*1000</f>
        <v>6.2133556520748883</v>
      </c>
      <c r="I460">
        <f>((FH138)/2458670728083.45)*1000</f>
        <v>8.4780819039803159</v>
      </c>
      <c r="J460">
        <f>((FI138)/205400335160.01)*1000</f>
        <v>5.8006491822003854</v>
      </c>
      <c r="K460">
        <f>((FJ138)/235700428510.9)*1000</f>
        <v>7.0833626028371608</v>
      </c>
      <c r="L460">
        <f>((FK138)/697844480648.42)*1000</f>
        <v>8.1612215763468452</v>
      </c>
      <c r="M460">
        <f>((FL138)/4173287689741)*1000</f>
        <v>6.9389356372921975</v>
      </c>
      <c r="N460">
        <f>((FM138)/806438019503.34)*1000</f>
        <v>5.2758972290154</v>
      </c>
      <c r="O460">
        <f>((FN138)/912983348221.23)*1000</f>
        <v>7.9234884698723507</v>
      </c>
      <c r="P460">
        <f>((FO138)/169389374013.02)*1000</f>
        <v>5.6520995268750482</v>
      </c>
      <c r="Q460">
        <f>((FP138)/327270090491.785)*1000</f>
        <v>7.6621221517873952</v>
      </c>
      <c r="R460">
        <f>((FQ138)/319109154878)*1000</f>
        <v>10.260660724183291</v>
      </c>
      <c r="S460">
        <f>((FR138)/312388527702.555)*1000</f>
        <v>6.4823045447075538</v>
      </c>
      <c r="T460">
        <f>((FS138)/1013230290899.99)*1000</f>
        <v>9.0066918823484734</v>
      </c>
      <c r="X460" t="s">
        <v>9</v>
      </c>
      <c r="Y460">
        <v>14.808601888670353</v>
      </c>
      <c r="Z460">
        <v>9.9969743083476263</v>
      </c>
      <c r="AA460">
        <v>11.504039901473092</v>
      </c>
      <c r="AD460">
        <v>10.265354636860378</v>
      </c>
      <c r="AE460">
        <v>7.2730219741069515</v>
      </c>
      <c r="AF460">
        <v>8.1083486267150082</v>
      </c>
      <c r="AH460">
        <v>7.6418995510477767</v>
      </c>
      <c r="AI460">
        <v>6.2311867728742802</v>
      </c>
      <c r="AJ460">
        <v>6.6561006317407916</v>
      </c>
    </row>
    <row r="461" spans="4:38" x14ac:dyDescent="0.25">
      <c r="X461" t="s">
        <v>10</v>
      </c>
      <c r="Y461" s="1">
        <v>19.152163869529208</v>
      </c>
      <c r="Z461" s="1">
        <v>14.947578335967515</v>
      </c>
      <c r="AA461" s="1">
        <v>16.272777456266724</v>
      </c>
      <c r="AD461" s="1">
        <v>12.566121164320785</v>
      </c>
      <c r="AE461" s="1">
        <v>9.5362327147778174</v>
      </c>
      <c r="AF461" s="1">
        <v>10.40317973004194</v>
      </c>
      <c r="AH461" s="1">
        <v>8.6187819988121959</v>
      </c>
      <c r="AI461" s="1">
        <v>6.998405883269891</v>
      </c>
      <c r="AJ461" s="1">
        <v>7.4706662841157918</v>
      </c>
    </row>
    <row r="462" spans="4:38" x14ac:dyDescent="0.25">
      <c r="D462" t="s">
        <v>4</v>
      </c>
      <c r="E462">
        <v>3676854251601.8999</v>
      </c>
      <c r="F462">
        <v>1476905625035.0698</v>
      </c>
      <c r="G462">
        <v>508400819332.73999</v>
      </c>
      <c r="H462">
        <v>410655572427.375</v>
      </c>
      <c r="I462">
        <v>3115149290725.9497</v>
      </c>
      <c r="J462">
        <v>275926781035.53503</v>
      </c>
      <c r="K462">
        <v>313471506498</v>
      </c>
      <c r="L462">
        <v>1400585000731.5359</v>
      </c>
      <c r="M462">
        <v>5688250072802</v>
      </c>
      <c r="N462">
        <v>1325659968445.9502</v>
      </c>
      <c r="O462">
        <v>1062576683827.62</v>
      </c>
      <c r="P462">
        <v>284252813934.03998</v>
      </c>
      <c r="Q462">
        <v>416053791616.11987</v>
      </c>
      <c r="R462">
        <v>423938576221.80341</v>
      </c>
      <c r="S462">
        <v>405003461618.42993</v>
      </c>
      <c r="T462">
        <v>2558845284044.6997</v>
      </c>
      <c r="X462" t="s">
        <v>11</v>
      </c>
      <c r="Y462">
        <v>19.584399063393331</v>
      </c>
      <c r="Z462">
        <v>12.460981056228812</v>
      </c>
      <c r="AA462">
        <v>14.352397951169909</v>
      </c>
      <c r="AD462">
        <v>13.21687269619288</v>
      </c>
      <c r="AE462">
        <v>8.8219533695545085</v>
      </c>
      <c r="AF462">
        <v>10.105110522871119</v>
      </c>
      <c r="AH462">
        <v>7.7750130101387898</v>
      </c>
      <c r="AI462">
        <v>5.6331959589448388</v>
      </c>
      <c r="AJ462">
        <v>6.2927444618055146</v>
      </c>
    </row>
    <row r="463" spans="4:38" x14ac:dyDescent="0.25">
      <c r="X463" t="s">
        <v>12</v>
      </c>
      <c r="Y463">
        <v>16.410423553545453</v>
      </c>
      <c r="Z463">
        <v>11.085915608551698</v>
      </c>
      <c r="AA463">
        <v>12.75475304373982</v>
      </c>
      <c r="AD463">
        <v>11.000514358566162</v>
      </c>
      <c r="AE463">
        <v>8.1897247385081844</v>
      </c>
      <c r="AF463">
        <v>9.0779850778416584</v>
      </c>
      <c r="AH463">
        <v>8.2898361227125772</v>
      </c>
      <c r="AI463">
        <v>6.5220316785007082</v>
      </c>
      <c r="AJ463">
        <v>7.1358413749665912</v>
      </c>
    </row>
    <row r="464" spans="4:38" x14ac:dyDescent="0.25">
      <c r="D464">
        <v>0</v>
      </c>
      <c r="E464">
        <f>((FW138)/3676854251601.9)*1000</f>
        <v>10.426406287499837</v>
      </c>
      <c r="F464">
        <f>((FX138)/1476905625035.07)*1000</f>
        <v>12.12641441505261</v>
      </c>
      <c r="G464">
        <f>((FY138)/508400819332.74)*1000</f>
        <v>11.230264177868969</v>
      </c>
      <c r="H464">
        <f>((FZ138)/410655572427.375)*1000</f>
        <v>7.6418995510477767</v>
      </c>
      <c r="I464">
        <f>((GA138)/3115149290725.95)*1000</f>
        <v>8.6187819988121959</v>
      </c>
      <c r="J464">
        <f>((GB138)/275926781035.535)*1000</f>
        <v>7.7750130101387898</v>
      </c>
      <c r="K464">
        <f>((GC138)/313471506498)*1000</f>
        <v>8.2898361227125772</v>
      </c>
      <c r="L464">
        <f>((GD138)/1400585000731.54)*1000</f>
        <v>9.6860547883001846</v>
      </c>
      <c r="M464">
        <f>((GE138)/5688250072802)*1000</f>
        <v>8.2747652594205103</v>
      </c>
      <c r="N464">
        <f>((GF138)/1325659968445.95)*1000</f>
        <v>6.3114882182149774</v>
      </c>
      <c r="O464">
        <f>((GG138)/1062576683827.62)*1000</f>
        <v>7.6493834921924186</v>
      </c>
      <c r="P464">
        <f>((GH138)/284252813934.04)*1000</f>
        <v>7.103465838180588</v>
      </c>
      <c r="Q464">
        <f>((GI138)/416053791616.12)*1000</f>
        <v>7.9827617018174095</v>
      </c>
      <c r="R464">
        <f>((GJ138)/423938576221.803)*1000</f>
        <v>9.6263600815851191</v>
      </c>
      <c r="S464">
        <f>((GK138)/405003461618.43)*1000</f>
        <v>7.3254360413778228</v>
      </c>
      <c r="T464">
        <f>((GL138)/2558845284044.7)*1000</f>
        <v>8.1093944727189697</v>
      </c>
      <c r="X464" t="s">
        <v>24</v>
      </c>
      <c r="Y464">
        <v>17.82458575243837</v>
      </c>
      <c r="Z464">
        <v>12.082879630918256</v>
      </c>
      <c r="AA464">
        <v>14.003846301342735</v>
      </c>
      <c r="AD464">
        <v>13.740440885245839</v>
      </c>
      <c r="AE464">
        <v>9.6561569105282317</v>
      </c>
      <c r="AF464">
        <v>10.962639213513706</v>
      </c>
      <c r="AH464">
        <v>9.6860547883001846</v>
      </c>
      <c r="AI464">
        <v>8.0110294992467708</v>
      </c>
      <c r="AJ464">
        <v>8.636633691556888</v>
      </c>
    </row>
    <row r="465" spans="1:36" x14ac:dyDescent="0.25">
      <c r="D465">
        <v>25</v>
      </c>
      <c r="E465">
        <f>((GN138)/3676854251601.9)*1000</f>
        <v>9.644871259285372</v>
      </c>
      <c r="F465">
        <f>((GO138)/1476905625035.07)*1000</f>
        <v>11.053515218882961</v>
      </c>
      <c r="G465">
        <f>((GP138)/508400819332.74)*1000</f>
        <v>10.309641064392427</v>
      </c>
      <c r="H465">
        <f>((GQ138)/410655572427.375)*1000</f>
        <v>6.9447976363617165</v>
      </c>
      <c r="I465">
        <f>((GR138)/3115149290725.95)*1000</f>
        <v>7.809031527999597</v>
      </c>
      <c r="J465">
        <f>((GS138)/275926781035.535)*1000</f>
        <v>6.7075951521017121</v>
      </c>
      <c r="K465">
        <f>((GT138)/313471506498)*1000</f>
        <v>7.405933900606648</v>
      </c>
      <c r="L465">
        <f>((GU138)/1400585000731.54)*1000</f>
        <v>8.8481508121680541</v>
      </c>
      <c r="M465">
        <f>((GV138)/5688250072802)*1000</f>
        <v>7.3666526020869094</v>
      </c>
      <c r="N465">
        <f>((GW138)/1325659968445.95)*1000</f>
        <v>5.5818993577478331</v>
      </c>
      <c r="O465">
        <f>((GX138)/1062576683827.62)*1000</f>
        <v>6.999881481184075</v>
      </c>
      <c r="P465">
        <f>((GY138)/284252813934.04)*1000</f>
        <v>6.2774782127392887</v>
      </c>
      <c r="Q465">
        <f>((GZ138)/416053791616.12)*1000</f>
        <v>7.1347097529375176</v>
      </c>
      <c r="R465">
        <f>((HA138)/423938576221.803)*1000</f>
        <v>8.5604585390356469</v>
      </c>
      <c r="S465">
        <f>((HB138)/405003461618.43)*1000</f>
        <v>6.5772171865629208</v>
      </c>
      <c r="T465">
        <f>((HC138)/2558845284044.7)*1000</f>
        <v>7.2045426928855933</v>
      </c>
      <c r="X465" t="s">
        <v>13</v>
      </c>
      <c r="Y465" s="1">
        <v>15.896153694649067</v>
      </c>
      <c r="Z465" s="1">
        <v>11.248993395811929</v>
      </c>
      <c r="AA465" s="1">
        <v>12.907667276693001</v>
      </c>
      <c r="AD465" s="1">
        <v>10.952124499890486</v>
      </c>
      <c r="AE465" s="1">
        <v>7.9969562076577017</v>
      </c>
      <c r="AF465" s="1">
        <v>8.8786760059268932</v>
      </c>
      <c r="AH465" s="1">
        <v>8.2747652594205103</v>
      </c>
      <c r="AI465" s="1">
        <v>6.4585399447533067</v>
      </c>
      <c r="AJ465" s="1">
        <v>7.0225725114167101</v>
      </c>
    </row>
    <row r="466" spans="1:36" x14ac:dyDescent="0.25">
      <c r="D466">
        <v>50</v>
      </c>
      <c r="E466">
        <f>((HE138)/3676854251601.9)*1000</f>
        <v>9.0831919964650538</v>
      </c>
      <c r="F466">
        <f>((HF138)/1476905625035.07)*1000</f>
        <v>9.9797724999725652</v>
      </c>
      <c r="G466">
        <f>((HG138)/508400819332.74)*1000</f>
        <v>9.383030420550428</v>
      </c>
      <c r="H466">
        <f>((HH138)/410655572427.375)*1000</f>
        <v>6.2311867728742802</v>
      </c>
      <c r="I466">
        <f>((HI138)/3115149290725.95)*1000</f>
        <v>6.998405883269891</v>
      </c>
      <c r="J466">
        <f>((HJ138)/275926781035.535)*1000</f>
        <v>5.6331959589448388</v>
      </c>
      <c r="K466">
        <f>((HK138)/313471506498)*1000</f>
        <v>6.5220316785007082</v>
      </c>
      <c r="L466">
        <f>((HL138)/1400585000731.54)*1000</f>
        <v>8.0110294992467708</v>
      </c>
      <c r="M466">
        <f>((HM138)/5688250072802)*1000</f>
        <v>6.4585399447533067</v>
      </c>
      <c r="N466">
        <f>((HN138)/1325659968445.95)*1000</f>
        <v>4.8523104972806905</v>
      </c>
      <c r="O466">
        <f>((HO138)/1062576683827.62)*1000</f>
        <v>6.4928971634557238</v>
      </c>
      <c r="P466">
        <f>((HP138)/284252813934.04)*1000</f>
        <v>5.4511808647125184</v>
      </c>
      <c r="Q466">
        <f>((HQ138)/416053791616.12)*1000</f>
        <v>6.2866578040576258</v>
      </c>
      <c r="R466">
        <f>((HR138)/423938576221.803)*1000</f>
        <v>7.4933462525590411</v>
      </c>
      <c r="S466">
        <f>((HS138)/405003461618.43)*1000</f>
        <v>5.8291750386771897</v>
      </c>
      <c r="T466">
        <f>((HT138)/2558845284044.7)*1000</f>
        <v>6.2996909130522196</v>
      </c>
      <c r="X466" t="s">
        <v>14</v>
      </c>
      <c r="Y466">
        <v>14.405689553012497</v>
      </c>
      <c r="Z466">
        <v>9.4081721046721984</v>
      </c>
      <c r="AA466">
        <v>10.781975246853609</v>
      </c>
      <c r="AD466">
        <v>10.243728201115818</v>
      </c>
      <c r="AE466">
        <v>7.0314633245102183</v>
      </c>
      <c r="AF466">
        <v>7.9783521831688233</v>
      </c>
      <c r="AH466">
        <v>6.3114882182149774</v>
      </c>
      <c r="AI466">
        <v>4.8523104972806905</v>
      </c>
      <c r="AJ466">
        <v>5.2870540381334195</v>
      </c>
    </row>
    <row r="467" spans="1:36" x14ac:dyDescent="0.25">
      <c r="D467">
        <v>75</v>
      </c>
      <c r="E467">
        <f>((HV138)/3676854251601.9)*1000</f>
        <v>8.9761883254218127</v>
      </c>
      <c r="F467">
        <f>((HW138)/1476905625035.07)*1000</f>
        <v>9.2399701420583948</v>
      </c>
      <c r="G467">
        <f>((HX138)/508400819332.74)*1000</f>
        <v>9.2166518304346319</v>
      </c>
      <c r="H467">
        <f>((HY138)/410655572427.375)*1000</f>
        <v>5.9068053390234132</v>
      </c>
      <c r="I467">
        <f>((HZ138)/3115149290725.95)*1000</f>
        <v>6.276598630881387</v>
      </c>
      <c r="J467">
        <f>((IA138)/275926781035.535)*1000</f>
        <v>4.5490715158465074</v>
      </c>
      <c r="K467">
        <f>((IB138)/313471506498)*1000</f>
        <v>5.6031668657754015</v>
      </c>
      <c r="L467">
        <f>((IC138)/1400585000731.54)*1000</f>
        <v>7.6849797465932284</v>
      </c>
      <c r="M467">
        <f>((ID138)/5688250072802)*1000</f>
        <v>5.934583920362428</v>
      </c>
      <c r="N467">
        <f>((IE138)/1325659968445.95)*1000</f>
        <v>4.1228452362725543</v>
      </c>
      <c r="O467">
        <f>((IF138)/1062576683827.62)*1000</f>
        <v>6.4408657566542393</v>
      </c>
      <c r="P467">
        <f>((IG138)/284252813934.04)*1000</f>
        <v>4.6073369670018458</v>
      </c>
      <c r="Q467">
        <f>((IH138)/416053791616.12)*1000</f>
        <v>5.4537005595339529</v>
      </c>
      <c r="R467">
        <f>((II138)/423938576221.803)*1000</f>
        <v>7.1447835953413241</v>
      </c>
      <c r="S467">
        <f>((IJ138)/405003461618.43)*1000</f>
        <v>5.4130872777382013</v>
      </c>
      <c r="T467">
        <f>((IK138)/2558845284044.7)*1000</f>
        <v>5.3988981514537322</v>
      </c>
      <c r="X467" t="s">
        <v>15</v>
      </c>
      <c r="Y467">
        <v>13.950110012030944</v>
      </c>
      <c r="Z467">
        <v>9.1866524226519726</v>
      </c>
      <c r="AA467">
        <v>10.480820178539538</v>
      </c>
      <c r="AD467">
        <v>12.291848480224125</v>
      </c>
      <c r="AE467">
        <v>8.8370229244162051</v>
      </c>
      <c r="AF467">
        <v>9.8433981864204885</v>
      </c>
      <c r="AH467">
        <v>7.6493834921924186</v>
      </c>
      <c r="AI467">
        <v>6.4928971634557238</v>
      </c>
      <c r="AJ467">
        <v>6.7108925283192136</v>
      </c>
    </row>
    <row r="468" spans="1:36" x14ac:dyDescent="0.25">
      <c r="D468">
        <v>100</v>
      </c>
      <c r="E468">
        <f>((IM138)/3676854251601.9)*1000</f>
        <v>8.9085346929674962</v>
      </c>
      <c r="F468">
        <f>((IN138)/1476905625035.07)*1000</f>
        <v>9.1683033008881996</v>
      </c>
      <c r="G468">
        <f>((IO138)/508400819332.74)*1000</f>
        <v>9.1805153253983089</v>
      </c>
      <c r="H468">
        <f>((IP138)/410655572427.375)*1000</f>
        <v>5.8790266611012205</v>
      </c>
      <c r="I468">
        <f>((IQ138)/3115149290725.95)*1000</f>
        <v>6.2380541023383351</v>
      </c>
      <c r="J468">
        <f>((IR138)/275926781035.535)*1000</f>
        <v>3.7881806626532488</v>
      </c>
      <c r="K468">
        <f>((IS138)/313471506498)*1000</f>
        <v>5.4793511831036579</v>
      </c>
      <c r="L468">
        <f>((IT138)/1400585000731.54)*1000</f>
        <v>7.647100923940271</v>
      </c>
      <c r="M468">
        <f>((IU138)/5688250072802)*1000</f>
        <v>5.8785740969604792</v>
      </c>
      <c r="N468">
        <f>((IV138)/1325659968445.95)*1000</f>
        <v>3.9920069258195547</v>
      </c>
      <c r="O468">
        <f>((IW138)/1062576683827.62)*1000</f>
        <v>6.4119458922307162</v>
      </c>
      <c r="P468">
        <f>((IX138)/284252813934.04)*1000</f>
        <v>4.2970104790813695</v>
      </c>
      <c r="Q468">
        <f>((IY138)/416053791616.12)*1000</f>
        <v>5.3007360702535715</v>
      </c>
      <c r="R468">
        <f>((IZ138)/423938576221.803)*1000</f>
        <v>7.0510897298834267</v>
      </c>
      <c r="S468">
        <f>((JA138)/405003461618.43)*1000</f>
        <v>5.3211080463367919</v>
      </c>
      <c r="T468">
        <f>((JB138)/2558845284044.7)*1000</f>
        <v>5.2817183234878859</v>
      </c>
      <c r="X468" t="s">
        <v>16</v>
      </c>
      <c r="Y468">
        <v>16.488137835957588</v>
      </c>
      <c r="Z468">
        <v>11.110775748880995</v>
      </c>
      <c r="AA468">
        <v>12.719937200035066</v>
      </c>
      <c r="AD468">
        <v>10.818098709596416</v>
      </c>
      <c r="AE468">
        <v>7.581443617167265</v>
      </c>
      <c r="AF468">
        <v>8.633200130663349</v>
      </c>
      <c r="AH468">
        <v>7.103465838180588</v>
      </c>
      <c r="AI468">
        <v>5.4511808647125184</v>
      </c>
      <c r="AJ468">
        <v>6.093831877365508</v>
      </c>
    </row>
    <row r="469" spans="1:36" x14ac:dyDescent="0.25">
      <c r="X469" t="s">
        <v>17</v>
      </c>
      <c r="Y469">
        <v>17.094532012903894</v>
      </c>
      <c r="Z469">
        <v>11.116956056618035</v>
      </c>
      <c r="AA469">
        <v>12.877773981356285</v>
      </c>
      <c r="AD469">
        <v>13.18854403666303</v>
      </c>
      <c r="AE469">
        <v>9.1112419947315839</v>
      </c>
      <c r="AF469">
        <v>10.341352505044847</v>
      </c>
      <c r="AH469">
        <v>7.9827617018174095</v>
      </c>
      <c r="AI469">
        <v>6.2866578040576258</v>
      </c>
      <c r="AJ469">
        <v>6.822190414951212</v>
      </c>
    </row>
    <row r="470" spans="1:36" x14ac:dyDescent="0.25">
      <c r="X470" t="s">
        <v>18</v>
      </c>
      <c r="Y470">
        <v>17.737364372213978</v>
      </c>
      <c r="Z470">
        <v>12.279926273022769</v>
      </c>
      <c r="AA470">
        <v>14.411262643667801</v>
      </c>
      <c r="AD470">
        <v>12.8045192531709</v>
      </c>
      <c r="AE470">
        <v>10.677993546146752</v>
      </c>
      <c r="AF470">
        <v>11.231346392053233</v>
      </c>
      <c r="AH470">
        <v>9.6263600815851191</v>
      </c>
      <c r="AI470">
        <v>7.4933462525590411</v>
      </c>
      <c r="AJ470">
        <v>8.2365241188533318</v>
      </c>
    </row>
    <row r="471" spans="1:36" x14ac:dyDescent="0.25">
      <c r="A471" t="s">
        <v>67</v>
      </c>
      <c r="D471" t="s">
        <v>5</v>
      </c>
      <c r="E471">
        <v>1711763890521.3</v>
      </c>
      <c r="F471">
        <v>998500860146.56641</v>
      </c>
      <c r="G471">
        <v>320573028878.86499</v>
      </c>
      <c r="H471">
        <v>199614088485.90002</v>
      </c>
      <c r="I471">
        <v>1351990404364.22</v>
      </c>
      <c r="J471">
        <v>120344609963.32748</v>
      </c>
      <c r="K471">
        <v>190610092103.29999</v>
      </c>
      <c r="L471">
        <v>490288934486.81598</v>
      </c>
      <c r="M471">
        <v>2848653673270.5</v>
      </c>
      <c r="N471">
        <v>662127664839.30005</v>
      </c>
      <c r="O471">
        <v>693780645203.68506</v>
      </c>
      <c r="P471">
        <v>90604066593.008499</v>
      </c>
      <c r="Q471">
        <v>246780749645.35999</v>
      </c>
      <c r="R471">
        <v>220934056061.08499</v>
      </c>
      <c r="S471">
        <v>244505795461.73996</v>
      </c>
      <c r="T471">
        <v>843168104346.02002</v>
      </c>
      <c r="X471" t="s">
        <v>19</v>
      </c>
      <c r="Y471">
        <v>14.58177266937345</v>
      </c>
      <c r="Z471">
        <v>9.3927670672223122</v>
      </c>
      <c r="AA471">
        <v>10.938074139674628</v>
      </c>
      <c r="AD471">
        <v>11.44659494846141</v>
      </c>
      <c r="AE471">
        <v>7.8841260992152957</v>
      </c>
      <c r="AF471">
        <v>8.9431289886560137</v>
      </c>
      <c r="AH471">
        <v>7.3254360413778228</v>
      </c>
      <c r="AI471">
        <v>5.8291750386771897</v>
      </c>
      <c r="AJ471">
        <v>6.3089099276818725</v>
      </c>
    </row>
    <row r="472" spans="1:36" x14ac:dyDescent="0.25">
      <c r="X472" t="s">
        <v>20</v>
      </c>
      <c r="Y472">
        <v>17.953275578257475</v>
      </c>
      <c r="Z472">
        <v>12.209528955724462</v>
      </c>
      <c r="AA472">
        <v>14.200449040478803</v>
      </c>
      <c r="AD472">
        <v>14.323871957214777</v>
      </c>
      <c r="AE472">
        <v>10.428061559516008</v>
      </c>
      <c r="AF472">
        <v>11.625423660449853</v>
      </c>
      <c r="AH472">
        <v>8.1093944727189697</v>
      </c>
      <c r="AI472">
        <v>6.2996909130522196</v>
      </c>
      <c r="AJ472">
        <v>6.8884910478446217</v>
      </c>
    </row>
    <row r="473" spans="1:36" x14ac:dyDescent="0.25">
      <c r="D473">
        <v>0</v>
      </c>
      <c r="E473">
        <f>((E172)/1711763890521.3)*1000</f>
        <v>18.812909269228999</v>
      </c>
      <c r="F473">
        <f>((F172)/998500860146.566)*1000</f>
        <v>21.033306346034653</v>
      </c>
      <c r="G473">
        <f>((G172)/320573028878.865)*1000</f>
        <v>16.201901032079817</v>
      </c>
      <c r="H473">
        <f>((H172)/199614088485.9)*1000</f>
        <v>14.808601888670353</v>
      </c>
      <c r="I473">
        <f>((I172)/1351990404364.22)*1000</f>
        <v>19.152163869529208</v>
      </c>
      <c r="J473">
        <f>((J172)/120344609963.327)*1000</f>
        <v>19.584399063393331</v>
      </c>
      <c r="K473">
        <f>((K172)/190610092103.3)*1000</f>
        <v>16.410423553545453</v>
      </c>
      <c r="L473">
        <f>((L172)/490288934486.816)*1000</f>
        <v>17.82458575243837</v>
      </c>
      <c r="M473">
        <f>((M172)/2848653673270.5)*1000</f>
        <v>15.896153694649067</v>
      </c>
      <c r="N473">
        <f>((N172)/662127664839.3)*1000</f>
        <v>14.405689553012497</v>
      </c>
      <c r="O473">
        <f>((O172)/693780645203.685)*1000</f>
        <v>13.950110012030944</v>
      </c>
      <c r="P473">
        <f>((P172)/90604066593.0085)*1000</f>
        <v>16.488137835957588</v>
      </c>
      <c r="Q473">
        <f>((Q172)/246780749645.36)*1000</f>
        <v>17.094532012903894</v>
      </c>
      <c r="R473">
        <f>((R172)/220934056061.085)*1000</f>
        <v>17.737364372213978</v>
      </c>
      <c r="S473">
        <f>((S172)/244505795461.74)*1000</f>
        <v>14.58177266937345</v>
      </c>
      <c r="T473">
        <f>((T172)/843168104346.02)*1000</f>
        <v>17.953275578257475</v>
      </c>
    </row>
    <row r="474" spans="1:36" x14ac:dyDescent="0.25">
      <c r="D474">
        <v>25</v>
      </c>
      <c r="E474">
        <f>((V172)/1711763890521.3)*1000</f>
        <v>17.34615552355185</v>
      </c>
      <c r="F474">
        <f>((W172)/998500860146.566)*1000</f>
        <v>18.97939075843955</v>
      </c>
      <c r="G474">
        <f>((X172)/320573028878.865)*1000</f>
        <v>15.162761174855127</v>
      </c>
      <c r="H474">
        <f>((Y172)/199614088485.9)*1000</f>
        <v>13.40109334383939</v>
      </c>
      <c r="I474">
        <f>((Z172)/1351990404364.22)*1000</f>
        <v>17.892529699368726</v>
      </c>
      <c r="J474">
        <f>((AA172)/120344609963.327)*1000</f>
        <v>17.532182360263292</v>
      </c>
      <c r="K474">
        <f>((AB172)/190610092103.3)*1000</f>
        <v>15.091483297687503</v>
      </c>
      <c r="L474">
        <f>((AC172)/490288934486.816)*1000</f>
        <v>16.367619013733339</v>
      </c>
      <c r="M474">
        <f>((AD172)/2848653673270.5)*1000</f>
        <v>14.531020112076126</v>
      </c>
      <c r="N474">
        <f>((AE172)/662127664839.3)*1000</f>
        <v>13.075172531622206</v>
      </c>
      <c r="O474">
        <f>((AF172)/693780645203.685)*1000</f>
        <v>12.659085691857266</v>
      </c>
      <c r="P474">
        <f>((AG172)/90604066593.0085)*1000</f>
        <v>15.17840218194358</v>
      </c>
      <c r="Q474">
        <f>((AH172)/246780749645.36)*1000</f>
        <v>15.309605929570125</v>
      </c>
      <c r="R474">
        <f>((AI172)/220934056061.085)*1000</f>
        <v>16.577967586705281</v>
      </c>
      <c r="S474">
        <f>((AJ172)/244505795461.74)*1000</f>
        <v>13.111281601285388</v>
      </c>
      <c r="T474">
        <f>((AK172)/843168104346.02)*1000</f>
        <v>16.494781779554511</v>
      </c>
    </row>
    <row r="475" spans="1:36" x14ac:dyDescent="0.25">
      <c r="D475">
        <v>50</v>
      </c>
      <c r="E475">
        <f>((AM172)/1711763890521.3)*1000</f>
        <v>16.483004094044702</v>
      </c>
      <c r="F475">
        <f>((AN172)/998500860146.566)*1000</f>
        <v>16.930957540323771</v>
      </c>
      <c r="G475">
        <f>((AO172)/320573028878.865)*1000</f>
        <v>14.134839936950488</v>
      </c>
      <c r="H475">
        <f>((AP172)/199614088485.9)*1000</f>
        <v>11.995130828913622</v>
      </c>
      <c r="I475">
        <f>((AQ172)/1351990404364.22)*1000</f>
        <v>17.014227684503712</v>
      </c>
      <c r="J475">
        <f>((AR172)/120344609963.327)*1000</f>
        <v>15.479965657133253</v>
      </c>
      <c r="K475">
        <f>((AS172)/190610092103.3)*1000</f>
        <v>13.774398603417168</v>
      </c>
      <c r="L475">
        <f>((AT172)/490288934486.816)*1000</f>
        <v>14.911509801778388</v>
      </c>
      <c r="M475">
        <f>((AU172)/2848653673270.5)*1000</f>
        <v>13.236683566587686</v>
      </c>
      <c r="N475">
        <f>((AV172)/662127664839.3)*1000</f>
        <v>11.744655510231889</v>
      </c>
      <c r="O475">
        <f>((AW172)/693780645203.685)*1000</f>
        <v>11.368061371683588</v>
      </c>
      <c r="P475">
        <f>((AX172)/90604066593.0085)*1000</f>
        <v>13.870397222655818</v>
      </c>
      <c r="Q475">
        <f>((AY172)/246780749645.36)*1000</f>
        <v>13.524803764517724</v>
      </c>
      <c r="R475">
        <f>((AZ172)/220934056061.085)*1000</f>
        <v>15.418570801196536</v>
      </c>
      <c r="S475">
        <f>((BA172)/244505795461.74)*1000</f>
        <v>11.640790533197313</v>
      </c>
      <c r="T475">
        <f>((BB172)/843168104346.02)*1000</f>
        <v>15.036345007951311</v>
      </c>
    </row>
    <row r="476" spans="1:36" x14ac:dyDescent="0.25">
      <c r="D476">
        <v>75</v>
      </c>
      <c r="E476">
        <f>((BD172)/1711763890521.3)*1000</f>
        <v>16.027880813315257</v>
      </c>
      <c r="F476">
        <f>((BE172)/998500860146.566)*1000</f>
        <v>15.32445452986877</v>
      </c>
      <c r="G476">
        <f>((BF172)/320573028878.865)*1000</f>
        <v>13.515192383307555</v>
      </c>
      <c r="H476">
        <f>((BG172)/199614088485.9)*1000</f>
        <v>11.285937079101215</v>
      </c>
      <c r="I476">
        <f>((BH172)/1351990404364.22)*1000</f>
        <v>16.507070066918942</v>
      </c>
      <c r="J476">
        <f>((BI172)/120344609963.327)*1000</f>
        <v>13.427795457793788</v>
      </c>
      <c r="K476">
        <f>((BJ172)/190610092103.3)*1000</f>
        <v>12.468093415772231</v>
      </c>
      <c r="L476">
        <f>((BK172)/490288934486.816)*1000</f>
        <v>13.535008735335284</v>
      </c>
      <c r="M476">
        <f>((BL172)/2848653673270.5)*1000</f>
        <v>12.367249496454624</v>
      </c>
      <c r="N476">
        <f>((BM172)/662127664839.3)*1000</f>
        <v>10.414721874763659</v>
      </c>
      <c r="O476">
        <f>((BN172)/693780645203.685)*1000</f>
        <v>10.218088483161912</v>
      </c>
      <c r="P476">
        <f>((BO172)/90604066593.0085)*1000</f>
        <v>12.59046386430909</v>
      </c>
      <c r="Q476">
        <f>((BP172)/246780749645.36)*1000</f>
        <v>12.25415524686272</v>
      </c>
      <c r="R476">
        <f>((BQ172)/220934056061.085)*1000</f>
        <v>14.586152345300064</v>
      </c>
      <c r="S476">
        <f>((BR172)/244505795461.74)*1000</f>
        <v>10.171714904660664</v>
      </c>
      <c r="T476">
        <f>((BS172)/843168104346.02)*1000</f>
        <v>14.085585677455338</v>
      </c>
    </row>
    <row r="477" spans="1:36" x14ac:dyDescent="0.25">
      <c r="D477">
        <v>100</v>
      </c>
      <c r="E477">
        <f>((BU172)/1711763890521.3)*1000</f>
        <v>15.611679604518041</v>
      </c>
      <c r="F477">
        <f>((BV172)/998500860146.566)*1000</f>
        <v>15.039679434213822</v>
      </c>
      <c r="G477">
        <f>((BW172)/320573028878.865)*1000</f>
        <v>13.327798511053517</v>
      </c>
      <c r="H477">
        <f>((BX172)/199614088485.9)*1000</f>
        <v>11.047691050325529</v>
      </c>
      <c r="I477">
        <f>((BY172)/1351990404364.22)*1000</f>
        <v>16.125863004837242</v>
      </c>
      <c r="J477">
        <f>((BZ172)/120344609963.327)*1000</f>
        <v>12.57529958066708</v>
      </c>
      <c r="K477">
        <f>((CA172)/190610092103.3)*1000</f>
        <v>12.095510095704178</v>
      </c>
      <c r="L477">
        <f>((CB172)/490288934486.816)*1000</f>
        <v>13.260104147064196</v>
      </c>
      <c r="M477">
        <f>((CC172)/2848653673270.5)*1000</f>
        <v>12.011333551524549</v>
      </c>
      <c r="N477">
        <f>((CD172)/662127664839.3)*1000</f>
        <v>9.9416456883959743</v>
      </c>
      <c r="O477">
        <f>((CE172)/693780645203.685)*1000</f>
        <v>9.9434547594224796</v>
      </c>
      <c r="P477">
        <f>((CF172)/90604066593.0085)*1000</f>
        <v>12.23393727097651</v>
      </c>
      <c r="Q477">
        <f>((CG172)/246780749645.36)*1000</f>
        <v>11.801885988246736</v>
      </c>
      <c r="R477">
        <f>((CH172)/220934056061.085)*1000</f>
        <v>14.196872834780303</v>
      </c>
      <c r="S477">
        <f>((CI172)/244505795461.74)*1000</f>
        <v>9.7391577957317317</v>
      </c>
      <c r="T477">
        <f>((CJ172)/843168104346.02)*1000</f>
        <v>13.655034181039934</v>
      </c>
    </row>
    <row r="479" spans="1:36" x14ac:dyDescent="0.25">
      <c r="D479" t="s">
        <v>3</v>
      </c>
      <c r="E479">
        <v>3267136262023.7998</v>
      </c>
      <c r="F479">
        <v>1137275039039.9551</v>
      </c>
      <c r="G479">
        <v>374264926831.06506</v>
      </c>
      <c r="H479">
        <v>311382017736.07501</v>
      </c>
      <c r="I479">
        <v>2458670728083.4497</v>
      </c>
      <c r="J479">
        <v>205400335160.01001</v>
      </c>
      <c r="K479">
        <v>235700428510.90002</v>
      </c>
      <c r="L479">
        <v>697844480648.41992</v>
      </c>
      <c r="M479">
        <v>4173287689740.999</v>
      </c>
      <c r="N479">
        <v>806438019503.34009</v>
      </c>
      <c r="O479">
        <v>912983348221.2301</v>
      </c>
      <c r="P479">
        <v>169389374013.01996</v>
      </c>
      <c r="Q479">
        <v>327270090491.78497</v>
      </c>
      <c r="R479">
        <v>319109154878</v>
      </c>
      <c r="S479">
        <v>312388527702.55493</v>
      </c>
      <c r="T479">
        <v>1013230290899.99</v>
      </c>
    </row>
    <row r="481" spans="1:31" x14ac:dyDescent="0.25">
      <c r="D481">
        <v>0</v>
      </c>
      <c r="E481">
        <f>((CN172)/3267136262023.8)*1000</f>
        <v>14.48726341008393</v>
      </c>
      <c r="F481">
        <f>((CO172)/1137275039039.96)*1000</f>
        <v>16.546050886264787</v>
      </c>
      <c r="G481">
        <f>((CP172)/374264926831.065)*1000</f>
        <v>13.552610527163065</v>
      </c>
      <c r="H481">
        <f>((CQ172)/311382017736.075)*1000</f>
        <v>10.265354636860378</v>
      </c>
      <c r="I481">
        <f>((CR172)/2458670728083.45)*1000</f>
        <v>12.566121164320785</v>
      </c>
      <c r="J481">
        <f>((CS172)/205400335160.01)*1000</f>
        <v>13.21687269619288</v>
      </c>
      <c r="K481">
        <f>((CT172)/235700428510.9)*1000</f>
        <v>11.000514358566162</v>
      </c>
      <c r="L481">
        <f>((CU172)/697844480648.42)*1000</f>
        <v>13.740440885245839</v>
      </c>
      <c r="M481">
        <f>((CV172)/4173287689741)*1000</f>
        <v>10.952124499890486</v>
      </c>
      <c r="N481">
        <f>((CW172)/806438019503.34)*1000</f>
        <v>10.243728201115818</v>
      </c>
      <c r="O481">
        <f>((CX172)/912983348221.23)*1000</f>
        <v>12.291848480224125</v>
      </c>
      <c r="P481">
        <f>((CY172)/169389374013.02)*1000</f>
        <v>10.818098709596416</v>
      </c>
      <c r="Q481">
        <f>((CZ172)/327270090491.785)*1000</f>
        <v>13.18854403666303</v>
      </c>
      <c r="R481">
        <f>((DA172)/319109154878)*1000</f>
        <v>12.8045192531709</v>
      </c>
      <c r="S481">
        <f>((DB172)/312388527702.555)*1000</f>
        <v>11.44659494846141</v>
      </c>
      <c r="T481">
        <f>((DC172)/1013230290899.99)*1000</f>
        <v>14.323871957214777</v>
      </c>
      <c r="V481">
        <v>7.07</v>
      </c>
      <c r="W481">
        <v>21</v>
      </c>
      <c r="Z481">
        <v>5.26</v>
      </c>
      <c r="AA481">
        <v>16.510000000000002</v>
      </c>
      <c r="AD481">
        <v>4.3499999999999996</v>
      </c>
      <c r="AE481">
        <v>12.15</v>
      </c>
    </row>
    <row r="482" spans="1:31" x14ac:dyDescent="0.25">
      <c r="D482">
        <v>25</v>
      </c>
      <c r="E482">
        <f>((DE172)/3267136262023.8)*1000</f>
        <v>13.437149719208865</v>
      </c>
      <c r="F482">
        <f>((DF172)/1137275039039.96)*1000</f>
        <v>14.982890723813624</v>
      </c>
      <c r="G482">
        <f>((DG172)/374264926831.065)*1000</f>
        <v>12.684365418647069</v>
      </c>
      <c r="H482">
        <f>((DH172)/311382017736.075)*1000</f>
        <v>9.2664819481330198</v>
      </c>
      <c r="I482">
        <f>((DI172)/2458670728083.45)*1000</f>
        <v>11.598954439552273</v>
      </c>
      <c r="J482">
        <f>((DJ172)/205400335160.01)*1000</f>
        <v>11.957021373637714</v>
      </c>
      <c r="K482">
        <f>((DK172)/235700428510.9)*1000</f>
        <v>10.165010722327677</v>
      </c>
      <c r="L482">
        <f>((DL172)/697844480648.42)*1000</f>
        <v>12.507006125454948</v>
      </c>
      <c r="M482">
        <f>((DM172)/4173287689741)*1000</f>
        <v>10.029105707591045</v>
      </c>
      <c r="N482">
        <f>((DN172)/806438019503.34)*1000</f>
        <v>9.3284342348141891</v>
      </c>
      <c r="O482">
        <f>((DO172)/912983348221.23)*1000</f>
        <v>11.177293792543434</v>
      </c>
      <c r="P482">
        <f>((DP172)/169389374013.02)*1000</f>
        <v>10.022068560032061</v>
      </c>
      <c r="Q482">
        <f>((DQ172)/327270090491.785)*1000</f>
        <v>11.926628429643898</v>
      </c>
      <c r="R482">
        <f>((DR172)/319109154878)*1000</f>
        <v>12.008672092343787</v>
      </c>
      <c r="S482">
        <f>((DS172)/312388527702.555)*1000</f>
        <v>10.34746354829308</v>
      </c>
      <c r="T482">
        <f>((DT172)/1013230290899.99)*1000</f>
        <v>13.157783217397713</v>
      </c>
      <c r="V482">
        <v>7</v>
      </c>
      <c r="W482">
        <v>21</v>
      </c>
      <c r="Z482">
        <v>5</v>
      </c>
      <c r="AA482">
        <v>16.55</v>
      </c>
      <c r="AD482">
        <v>4.3</v>
      </c>
      <c r="AE482">
        <v>13.5</v>
      </c>
    </row>
    <row r="483" spans="1:31" x14ac:dyDescent="0.25">
      <c r="D483">
        <v>50</v>
      </c>
      <c r="E483">
        <f>((DV172)/3267136262023.8)*1000</f>
        <v>12.4348506669676</v>
      </c>
      <c r="F483">
        <f>((DW172)/1137275039039.96)*1000</f>
        <v>13.767012228029403</v>
      </c>
      <c r="G483">
        <f>((DX172)/374264926831.065)*1000</f>
        <v>12.006443199570109</v>
      </c>
      <c r="H483">
        <f>((DY172)/311382017736.075)*1000</f>
        <v>8.3943367753804896</v>
      </c>
      <c r="I483">
        <f>((DZ172)/2458670728083.45)*1000</f>
        <v>10.678595719860915</v>
      </c>
      <c r="J483">
        <f>((EA172)/205400335160.01)*1000</f>
        <v>10.698053239806997</v>
      </c>
      <c r="K483">
        <f>((EB172)/235700428510.9)*1000</f>
        <v>9.3676073116288894</v>
      </c>
      <c r="L483">
        <f>((EC172)/697844480648.42)*1000</f>
        <v>11.273571365664072</v>
      </c>
      <c r="M483">
        <f>((ED172)/4173287689741)*1000</f>
        <v>9.1060869152915949</v>
      </c>
      <c r="N483">
        <f>((EE172)/806438019503.34)*1000</f>
        <v>8.4131402685125529</v>
      </c>
      <c r="O483">
        <f>((EF172)/912983348221.23)*1000</f>
        <v>10.118895392457915</v>
      </c>
      <c r="P483">
        <f>((EG172)/169389374013.02)*1000</f>
        <v>9.2266716630597685</v>
      </c>
      <c r="Q483">
        <f>((EH172)/327270090491.785)*1000</f>
        <v>10.668473136368238</v>
      </c>
      <c r="R483">
        <f>((EI172)/319109154878)*1000</f>
        <v>11.402316073412281</v>
      </c>
      <c r="S483">
        <f>((EJ172)/312388527702.555)*1000</f>
        <v>9.2553520455295661</v>
      </c>
      <c r="T483">
        <f>((EK172)/1013230290899.99)*1000</f>
        <v>12.03875588298806</v>
      </c>
    </row>
    <row r="484" spans="1:31" x14ac:dyDescent="0.25">
      <c r="D484">
        <v>75</v>
      </c>
      <c r="E484">
        <f>((EM172)/3267136262023.8)*1000</f>
        <v>11.876054309207952</v>
      </c>
      <c r="F484">
        <f>((EN172)/1137275039039.96)*1000</f>
        <v>13.413985238800327</v>
      </c>
      <c r="G484">
        <f>((EO172)/374264926831.065)*1000</f>
        <v>11.631336532675693</v>
      </c>
      <c r="H484">
        <f>((EP172)/311382017736.075)*1000</f>
        <v>7.7658965844508208</v>
      </c>
      <c r="I484">
        <f>((EQ172)/2458670728083.45)*1000</f>
        <v>10.046557920251837</v>
      </c>
      <c r="J484">
        <f>((ER172)/205400335160.01)*1000</f>
        <v>9.4884492071565916</v>
      </c>
      <c r="K484">
        <f>((ES172)/235700428510.9)*1000</f>
        <v>8.7528658676609776</v>
      </c>
      <c r="L484">
        <f>((ET172)/697844480648.42)*1000</f>
        <v>10.415766426488704</v>
      </c>
      <c r="M484">
        <f>((EU172)/4173287689741)*1000</f>
        <v>8.5089471529284051</v>
      </c>
      <c r="N484">
        <f>((EV172)/806438019503.34)*1000</f>
        <v>7.5864746528054194</v>
      </c>
      <c r="O484">
        <f>((EW172)/912983348221.23)*1000</f>
        <v>9.5562847273090714</v>
      </c>
      <c r="P484">
        <f>((EX172)/169389374013.02)*1000</f>
        <v>8.5412796843801111</v>
      </c>
      <c r="Q484">
        <f>((EY172)/327270090491.785)*1000</f>
        <v>9.8123282292386698</v>
      </c>
      <c r="R484">
        <f>((EZ172)/319109154878)*1000</f>
        <v>11.036371660153657</v>
      </c>
      <c r="S484">
        <f>((FA172)/312388527702.555)*1000</f>
        <v>8.4982915939393475</v>
      </c>
      <c r="T484">
        <f>((FB172)/1013230290899.99)*1000</f>
        <v>11.313524853702608</v>
      </c>
      <c r="V484">
        <v>100</v>
      </c>
      <c r="W484">
        <v>75</v>
      </c>
      <c r="X484">
        <v>50</v>
      </c>
      <c r="Y484">
        <v>25</v>
      </c>
      <c r="Z484">
        <v>0</v>
      </c>
      <c r="AA484">
        <v>25</v>
      </c>
      <c r="AB484">
        <v>50</v>
      </c>
      <c r="AC484">
        <v>75</v>
      </c>
      <c r="AD484">
        <v>100</v>
      </c>
      <c r="AE484" t="s">
        <v>70</v>
      </c>
    </row>
    <row r="485" spans="1:31" x14ac:dyDescent="0.25">
      <c r="D485">
        <v>100</v>
      </c>
      <c r="E485">
        <f>((FD172)/3267136262023.8)*1000</f>
        <v>11.680252500409832</v>
      </c>
      <c r="F485">
        <f>((FE172)/1137275039039.96)*1000</f>
        <v>13.332298101005563</v>
      </c>
      <c r="G485">
        <f>((FF172)/374264926831.065)*1000</f>
        <v>11.354038019494935</v>
      </c>
      <c r="H485">
        <f>((FG172)/311382017736.075)*1000</f>
        <v>7.5760162522286043</v>
      </c>
      <c r="I485">
        <f>((FH172)/2458670728083.45)*1000</f>
        <v>9.7949892542957091</v>
      </c>
      <c r="J485">
        <f>((FI172)/205400335160.01)*1000</f>
        <v>8.9106372228658639</v>
      </c>
      <c r="K485">
        <f>((FJ172)/235700428510.9)*1000</f>
        <v>8.6249547296829192</v>
      </c>
      <c r="L485">
        <f>((FK172)/697844480648.42)*1000</f>
        <v>10.174288136925671</v>
      </c>
      <c r="M485">
        <f>((FL172)/4173287689741)*1000</f>
        <v>8.243911635820055</v>
      </c>
      <c r="N485">
        <f>((FM172)/806438019503.34)*1000</f>
        <v>7.3549532454887165</v>
      </c>
      <c r="O485">
        <f>((FN172)/912983348221.23)*1000</f>
        <v>9.2055626867350373</v>
      </c>
      <c r="P485">
        <f>((FO172)/169389374013.02)*1000</f>
        <v>8.2690403288895364</v>
      </c>
      <c r="Q485">
        <f>((FP172)/327270090491.785)*1000</f>
        <v>9.6346096967405508</v>
      </c>
      <c r="R485">
        <f>((FQ172)/319109154878)*1000</f>
        <v>10.732876089909329</v>
      </c>
      <c r="S485">
        <f>((FR172)/312388527702.555)*1000</f>
        <v>8.2011289509146685</v>
      </c>
      <c r="T485">
        <f>((FS172)/1013230290899.99)*1000</f>
        <v>10.89867051893656</v>
      </c>
      <c r="V485" s="1">
        <v>11.58225</v>
      </c>
      <c r="W485">
        <v>12.01871</v>
      </c>
      <c r="X485">
        <v>13.464880000000001</v>
      </c>
      <c r="Y485">
        <v>15.32091</v>
      </c>
      <c r="Z485" s="1">
        <v>17.282869999999999</v>
      </c>
      <c r="AA485">
        <v>16.58745</v>
      </c>
      <c r="AB485">
        <v>15.90962</v>
      </c>
      <c r="AC485">
        <v>15.33919</v>
      </c>
      <c r="AD485" s="1">
        <v>15.18216</v>
      </c>
      <c r="AE485" t="s">
        <v>73</v>
      </c>
    </row>
    <row r="486" spans="1:31" x14ac:dyDescent="0.25">
      <c r="V486" s="1"/>
      <c r="Z486" s="1"/>
      <c r="AD486" s="1"/>
    </row>
    <row r="487" spans="1:31" x14ac:dyDescent="0.25">
      <c r="D487" t="s">
        <v>4</v>
      </c>
      <c r="E487">
        <v>3676854251601.8999</v>
      </c>
      <c r="F487">
        <v>1476905625035.0698</v>
      </c>
      <c r="G487">
        <v>508400819332.73999</v>
      </c>
      <c r="H487">
        <v>410655572427.375</v>
      </c>
      <c r="I487">
        <v>3115149290725.9497</v>
      </c>
      <c r="J487">
        <v>275926781035.53503</v>
      </c>
      <c r="K487">
        <v>313471506498</v>
      </c>
      <c r="L487">
        <v>1400585000731.5359</v>
      </c>
      <c r="M487">
        <v>5688250072802</v>
      </c>
      <c r="N487">
        <v>1325659968445.9502</v>
      </c>
      <c r="O487">
        <v>1062576683827.62</v>
      </c>
      <c r="P487">
        <v>284252813934.03998</v>
      </c>
      <c r="Q487">
        <v>416053791616.11987</v>
      </c>
      <c r="R487">
        <v>423938576221.80341</v>
      </c>
      <c r="S487">
        <v>405003461618.42993</v>
      </c>
      <c r="T487">
        <v>2558845284044.6997</v>
      </c>
      <c r="V487" s="1">
        <v>8.0167699999999993</v>
      </c>
      <c r="W487">
        <v>8.4784299999999995</v>
      </c>
      <c r="X487">
        <v>9.7833799999999993</v>
      </c>
      <c r="Y487">
        <v>11.266590000000001</v>
      </c>
      <c r="Z487" s="1">
        <v>12.768649999999999</v>
      </c>
      <c r="AA487">
        <v>12.198510000000001</v>
      </c>
      <c r="AB487">
        <v>11.60257</v>
      </c>
      <c r="AC487">
        <v>10.98319</v>
      </c>
      <c r="AD487" s="1">
        <v>10.693530000000001</v>
      </c>
      <c r="AE487" t="s">
        <v>74</v>
      </c>
    </row>
    <row r="488" spans="1:31" x14ac:dyDescent="0.25">
      <c r="V488" s="1"/>
      <c r="Z488" s="1"/>
      <c r="AD488" s="1"/>
    </row>
    <row r="489" spans="1:31" x14ac:dyDescent="0.25">
      <c r="D489">
        <v>0</v>
      </c>
      <c r="E489">
        <f>((FW172)/3676854251601.9)*1000</f>
        <v>10.426406287499837</v>
      </c>
      <c r="F489">
        <f>((FX172)/1476905625035.07)*1000</f>
        <v>12.12641441505261</v>
      </c>
      <c r="G489">
        <f>((FY172)/508400819332.74)*1000</f>
        <v>11.230264177868969</v>
      </c>
      <c r="H489">
        <f>((FZ172)/410655572427.375)*1000</f>
        <v>7.6418995510477767</v>
      </c>
      <c r="I489">
        <f>((GA172)/3115149290725.95)*1000</f>
        <v>8.6187819988121959</v>
      </c>
      <c r="J489">
        <f>((GB172)/275926781035.535)*1000</f>
        <v>7.7750130101387898</v>
      </c>
      <c r="K489">
        <f>((GC172)/313471506498)*1000</f>
        <v>8.2898361227125772</v>
      </c>
      <c r="L489">
        <f>((GD172)/1400585000731.54)*1000</f>
        <v>9.6860547883001846</v>
      </c>
      <c r="M489">
        <f>((GE172)/5688250072802)*1000</f>
        <v>8.2747652594205103</v>
      </c>
      <c r="N489">
        <f>((GF172)/1325659968445.95)*1000</f>
        <v>6.3114882182149774</v>
      </c>
      <c r="O489">
        <f>((GG172)/1062576683827.62)*1000</f>
        <v>7.6493834921924186</v>
      </c>
      <c r="P489">
        <f>((GH172)/284252813934.04)*1000</f>
        <v>7.103465838180588</v>
      </c>
      <c r="Q489">
        <f>((GI172)/416053791616.12)*1000</f>
        <v>7.9827617018174095</v>
      </c>
      <c r="R489">
        <f>((GJ172)/423938576221.803)*1000</f>
        <v>9.6263600815851191</v>
      </c>
      <c r="S489">
        <f>((GK172)/405003461618.43)*1000</f>
        <v>7.3254360413778228</v>
      </c>
      <c r="T489">
        <f>((GL172)/2558845284044.7)*1000</f>
        <v>8.1093944727189697</v>
      </c>
      <c r="V489" s="1">
        <v>6.4371700000000001</v>
      </c>
      <c r="W489">
        <v>6.75861</v>
      </c>
      <c r="X489">
        <v>7.4448400000000001</v>
      </c>
      <c r="Y489">
        <v>8.1453000000000007</v>
      </c>
      <c r="Z489" s="1">
        <v>8.8762699999999999</v>
      </c>
      <c r="AA489">
        <v>8.6244499999999995</v>
      </c>
      <c r="AB489">
        <v>8.4089799999999997</v>
      </c>
      <c r="AC489">
        <v>8.1710100000000008</v>
      </c>
      <c r="AD489" s="1">
        <v>7.98902</v>
      </c>
      <c r="AE489" t="s">
        <v>75</v>
      </c>
    </row>
    <row r="490" spans="1:31" x14ac:dyDescent="0.25">
      <c r="D490">
        <v>25</v>
      </c>
      <c r="E490">
        <f>((GN172)/3676854251601.9)*1000</f>
        <v>9.859123148346784</v>
      </c>
      <c r="F490">
        <f>((GO172)/1476905625035.07)*1000</f>
        <v>11.429454312060539</v>
      </c>
      <c r="G490">
        <f>((GP172)/508400819332.74)*1000</f>
        <v>10.555380914699692</v>
      </c>
      <c r="H490">
        <f>((GQ172)/410655572427.375)*1000</f>
        <v>7.2019146074774945</v>
      </c>
      <c r="I490">
        <f>((GR172)/3115149290725.95)*1000</f>
        <v>8.1633617280604014</v>
      </c>
      <c r="J490">
        <f>((GS172)/275926781035.535)*1000</f>
        <v>7.2807412881312192</v>
      </c>
      <c r="K490">
        <f>((GT172)/313471506498)*1000</f>
        <v>7.8154409994447631</v>
      </c>
      <c r="L490">
        <f>((GU172)/1400585000731.54)*1000</f>
        <v>9.1924556478607684</v>
      </c>
      <c r="M490">
        <f>((GV172)/5688250072802)*1000</f>
        <v>7.7205929456308695</v>
      </c>
      <c r="N490">
        <f>((GW172)/1325659968445.95)*1000</f>
        <v>5.9434891614496861</v>
      </c>
      <c r="O490">
        <f>((GX172)/1062576683827.62)*1000</f>
        <v>7.1972889122961785</v>
      </c>
      <c r="P490">
        <f>((GY172)/284252813934.04)*1000</f>
        <v>6.7338385489102066</v>
      </c>
      <c r="Q490">
        <f>((GZ172)/416053791616.12)*1000</f>
        <v>7.5353879344441204</v>
      </c>
      <c r="R490">
        <f>((HA172)/423938576221.803)*1000</f>
        <v>8.9714012494699187</v>
      </c>
      <c r="S490">
        <f>((HB172)/405003461618.43)*1000</f>
        <v>6.8645518585646998</v>
      </c>
      <c r="T490">
        <f>((HC172)/2558845284044.7)*1000</f>
        <v>7.6356733304306648</v>
      </c>
    </row>
    <row r="491" spans="1:31" x14ac:dyDescent="0.25">
      <c r="D491">
        <v>50</v>
      </c>
      <c r="E491">
        <f>((HE172)/3676854251601.9)*1000</f>
        <v>9.3852065945615397</v>
      </c>
      <c r="F491">
        <f>((HF172)/1476905625035.07)*1000</f>
        <v>10.735928363568345</v>
      </c>
      <c r="G491">
        <f>((HG172)/508400819332.74)*1000</f>
        <v>9.9311176358313116</v>
      </c>
      <c r="H491">
        <f>((HH172)/410655572427.375)*1000</f>
        <v>6.7805302201901192</v>
      </c>
      <c r="I491">
        <f>((HI172)/3115149290725.95)*1000</f>
        <v>7.7113531734539436</v>
      </c>
      <c r="J491">
        <f>((HJ172)/275926781035.535)*1000</f>
        <v>6.7857709011753595</v>
      </c>
      <c r="K491">
        <f>((HK172)/313471506498)*1000</f>
        <v>7.3410458761769366</v>
      </c>
      <c r="L491">
        <f>((HL172)/1400585000731.54)*1000</f>
        <v>8.699863430521189</v>
      </c>
      <c r="M491">
        <f>((HM172)/5688250072802)*1000</f>
        <v>7.1664206318412269</v>
      </c>
      <c r="N491">
        <f>((HN172)/1325659968445.95)*1000</f>
        <v>5.5754901046844001</v>
      </c>
      <c r="O491">
        <f>((HO172)/1062576683827.62)*1000</f>
        <v>6.8131678841774992</v>
      </c>
      <c r="P491">
        <f>((HP172)/284252813934.04)*1000</f>
        <v>6.3641403531946397</v>
      </c>
      <c r="Q491">
        <f>((HQ172)/416053791616.12)*1000</f>
        <v>7.088014167070833</v>
      </c>
      <c r="R491">
        <f>((HR172)/423938576221.803)*1000</f>
        <v>8.3162286901074829</v>
      </c>
      <c r="S491">
        <f>((HS172)/405003461618.43)*1000</f>
        <v>6.403845366787829</v>
      </c>
      <c r="T491">
        <f>((HT172)/2558845284044.7)*1000</f>
        <v>7.1619521881423669</v>
      </c>
    </row>
    <row r="492" spans="1:31" x14ac:dyDescent="0.25">
      <c r="D492">
        <v>75</v>
      </c>
      <c r="E492">
        <f>((HV172)/3676854251601.9)*1000</f>
        <v>9.1119529089304176</v>
      </c>
      <c r="F492">
        <f>((HW172)/1476905625035.07)*1000</f>
        <v>10.229910548390436</v>
      </c>
      <c r="G492">
        <f>((HX172)/508400819332.74)*1000</f>
        <v>9.7143019386139642</v>
      </c>
      <c r="H492">
        <f>((HY172)/410655572427.375)*1000</f>
        <v>6.5117585354308973</v>
      </c>
      <c r="I492">
        <f>((HZ172)/3115149290725.95)*1000</f>
        <v>7.3093854250140922</v>
      </c>
      <c r="J492">
        <f>((IA172)/275926781035.535)*1000</f>
        <v>6.2924125027402971</v>
      </c>
      <c r="K492">
        <f>((IB172)/313471506498)*1000</f>
        <v>6.8890879783331691</v>
      </c>
      <c r="L492">
        <f>((IC172)/1400585000731.54)*1000</f>
        <v>8.4094530997799648</v>
      </c>
      <c r="M492">
        <f>((ID172)/5688250072802)*1000</f>
        <v>6.7956188884045998</v>
      </c>
      <c r="N492">
        <f>((IE172)/1325659968445.95)*1000</f>
        <v>5.2265424549451298</v>
      </c>
      <c r="O492">
        <f>((IF172)/1062576683827.62)*1000</f>
        <v>6.6354145800124797</v>
      </c>
      <c r="P492">
        <f>((IG172)/284252813934.04)*1000</f>
        <v>5.9917432438579725</v>
      </c>
      <c r="Q492">
        <f>((IH172)/416053791616.12)*1000</f>
        <v>6.6510440497911274</v>
      </c>
      <c r="R492">
        <f>((II172)/423938576221.803)*1000</f>
        <v>7.9867862849333884</v>
      </c>
      <c r="S492">
        <f>((IJ172)/405003461618.43)*1000</f>
        <v>6.0880966353589239</v>
      </c>
      <c r="T492">
        <f>((IK172)/2558845284044.7)*1000</f>
        <v>6.6993364959469321</v>
      </c>
    </row>
    <row r="493" spans="1:31" x14ac:dyDescent="0.25">
      <c r="D493">
        <v>100</v>
      </c>
      <c r="E493">
        <f>((IM172)/3676854251601.9)*1000</f>
        <v>8.8653035364567874</v>
      </c>
      <c r="F493">
        <f>((IN172)/1476905625035.07)*1000</f>
        <v>10.016827737820845</v>
      </c>
      <c r="G493">
        <f>((IO172)/508400819332.74)*1000</f>
        <v>9.5606691872525715</v>
      </c>
      <c r="H493">
        <f>((IP172)/410655572427.375)*1000</f>
        <v>6.4201107635895527</v>
      </c>
      <c r="I493">
        <f>((IQ172)/3115149290725.95)*1000</f>
        <v>7.186413487231456</v>
      </c>
      <c r="J493">
        <f>((IR172)/275926781035.535)*1000</f>
        <v>5.9374704093128026</v>
      </c>
      <c r="K493">
        <f>((IS172)/313471506498)*1000</f>
        <v>6.775059185951144</v>
      </c>
      <c r="L493">
        <f>((IT172)/1400585000731.54)*1000</f>
        <v>8.2592202847638259</v>
      </c>
      <c r="M493">
        <f>((IU172)/5688250072802)*1000</f>
        <v>6.6375322389326641</v>
      </c>
      <c r="N493">
        <f>((IV172)/1325659968445.95)*1000</f>
        <v>5.0992518922358832</v>
      </c>
      <c r="O493">
        <f>((IW172)/1062576683827.62)*1000</f>
        <v>6.5263797145804725</v>
      </c>
      <c r="P493">
        <f>((IX172)/284252813934.04)*1000</f>
        <v>5.8147343442684587</v>
      </c>
      <c r="Q493">
        <f>((IY172)/416053791616.12)*1000</f>
        <v>6.5203181422573886</v>
      </c>
      <c r="R493">
        <f>((IZ172)/423938576221.803)*1000</f>
        <v>7.7620530586740264</v>
      </c>
      <c r="S493">
        <f>((JA172)/405003461618.43)*1000</f>
        <v>5.9309807787015076</v>
      </c>
      <c r="T493">
        <f>((JB172)/2558845284044.7)*1000</f>
        <v>6.5561621700417456</v>
      </c>
    </row>
    <row r="495" spans="1:31" x14ac:dyDescent="0.25">
      <c r="E495" t="s">
        <v>88</v>
      </c>
      <c r="F495" t="s">
        <v>7</v>
      </c>
      <c r="G495" t="s">
        <v>8</v>
      </c>
      <c r="H495" t="s">
        <v>9</v>
      </c>
      <c r="I495" t="s">
        <v>10</v>
      </c>
      <c r="J495" t="s">
        <v>11</v>
      </c>
      <c r="K495" t="s">
        <v>12</v>
      </c>
      <c r="L495" t="s">
        <v>24</v>
      </c>
      <c r="M495" t="s">
        <v>13</v>
      </c>
      <c r="N495" t="s">
        <v>14</v>
      </c>
      <c r="O495" t="s">
        <v>15</v>
      </c>
      <c r="P495" t="s">
        <v>16</v>
      </c>
      <c r="Q495" t="s">
        <v>17</v>
      </c>
      <c r="R495" t="s">
        <v>18</v>
      </c>
      <c r="S495" t="s">
        <v>19</v>
      </c>
      <c r="T495" t="s">
        <v>20</v>
      </c>
    </row>
    <row r="496" spans="1:31" ht="15.6" x14ac:dyDescent="0.25">
      <c r="A496" s="1" t="s">
        <v>68</v>
      </c>
      <c r="B496" s="1"/>
      <c r="C496" s="1"/>
      <c r="D496" s="1" t="s">
        <v>95</v>
      </c>
      <c r="E496" s="4">
        <v>33467632023023.402</v>
      </c>
      <c r="F496" s="4">
        <v>15827405629430.953</v>
      </c>
      <c r="G496" s="4">
        <v>6028117638021.9834</v>
      </c>
      <c r="H496" s="4">
        <v>3124760687567.8877</v>
      </c>
      <c r="I496" s="4">
        <v>22903148869395.199</v>
      </c>
      <c r="J496" s="4">
        <v>1242333646275.4529</v>
      </c>
      <c r="K496" s="4">
        <v>2193301171509.2712</v>
      </c>
      <c r="L496" s="4">
        <v>6374640864763.96</v>
      </c>
      <c r="M496" s="4">
        <v>45041935886870.813</v>
      </c>
      <c r="N496">
        <v>6792782687656.3438</v>
      </c>
      <c r="O496" s="4">
        <v>7829110893565.748</v>
      </c>
      <c r="P496" s="4">
        <v>1003879435045.6411</v>
      </c>
      <c r="Q496" s="4">
        <v>3457139051186.1631</v>
      </c>
      <c r="R496" s="4">
        <v>2631155411689.5815</v>
      </c>
      <c r="S496" s="4">
        <v>2821516016952.8228</v>
      </c>
      <c r="T496">
        <v>11538872812583.629</v>
      </c>
      <c r="U496">
        <f>SUM(E496:T496)</f>
        <v>172277732725538.84</v>
      </c>
      <c r="V496" t="s">
        <v>72</v>
      </c>
    </row>
    <row r="497" spans="1:62" x14ac:dyDescent="0.25">
      <c r="A497" s="1"/>
      <c r="B497" s="1"/>
      <c r="C497" s="1"/>
      <c r="D497" s="1" t="s">
        <v>85</v>
      </c>
      <c r="E497" s="1">
        <v>38330303834107.461</v>
      </c>
      <c r="F497" s="1">
        <v>18060400435026.133</v>
      </c>
      <c r="G497" s="1">
        <v>6940617398540.7383</v>
      </c>
      <c r="H497" s="1">
        <v>3415971114102.1953</v>
      </c>
      <c r="I497" s="1">
        <v>25010117199533.629</v>
      </c>
      <c r="J497" s="1">
        <v>1289537366379.0537</v>
      </c>
      <c r="K497" s="1">
        <v>2452601870372.541</v>
      </c>
      <c r="L497" s="1">
        <v>6913021524743.8574</v>
      </c>
      <c r="M497" s="1">
        <v>48412021319034.063</v>
      </c>
      <c r="N497" s="1">
        <v>7090122886545.5361</v>
      </c>
      <c r="O497" s="1">
        <v>8138761651443.1113</v>
      </c>
      <c r="P497" s="1">
        <v>1077979360594.2379</v>
      </c>
      <c r="Q497" s="1">
        <v>3693467762300.9385</v>
      </c>
      <c r="R497" s="1">
        <v>2661388785765.8901</v>
      </c>
      <c r="S497" s="1">
        <v>2938950527567.6968</v>
      </c>
      <c r="T497" s="1">
        <v>12305895644347.563</v>
      </c>
      <c r="V497">
        <v>7.3940000000000001</v>
      </c>
      <c r="W497">
        <v>20.79</v>
      </c>
    </row>
    <row r="498" spans="1:62" ht="15.6" x14ac:dyDescent="0.25">
      <c r="A498" s="1"/>
      <c r="B498" s="1"/>
      <c r="C498" s="1"/>
      <c r="D498" s="1">
        <v>0</v>
      </c>
      <c r="E498" s="4">
        <f>((((((E139)/41873130876034)*1000)*41873130876034)/38330303834107.5)*38330303834107.5)/33467632023023.4</f>
        <v>19.106788982399163</v>
      </c>
      <c r="F498" s="4">
        <f>((((((F139)/20563352358927.5)*1000)*20563352358927.5)/18060400435026.1)*18060400435026.1)/15827405629431</f>
        <v>21.662597786203904</v>
      </c>
      <c r="G498" s="4">
        <f>((((((G139)/7959288027973.08)*1000)*7959288027973.08)/6940617398540.74)*6940617398540.74)/6028117638021.98</f>
        <v>17.40497640648384</v>
      </c>
      <c r="H498" s="4">
        <f>((((((H139)/3636410710918.54)*1000)*3636410710918.54)/3415971114102.2)*3415971114102.2)/3124760687567.89</f>
        <v>15.030272164396234</v>
      </c>
      <c r="I498" s="4">
        <f>((((((I139)/26012103479283.9)*1000)*26012103479283.9)/25010117199533.6)*25010117199533.6)/22903148869395.2</f>
        <v>18.892614637945567</v>
      </c>
      <c r="J498" s="4">
        <f>((((((J139)/1344875093082.24)*1000)*1344875093082.24)/1289537366379.05)*1289537366379.05)/1242333646275.45</f>
        <v>19.883199241354227</v>
      </c>
      <c r="K498" s="4">
        <f>((((((K139)/2656643409186.56)*1000)*2656643409186.56)/2452601870372.54)*2452601870372.54)/2193301171509.27</f>
        <v>16.856549919640209</v>
      </c>
      <c r="L498" s="4">
        <f>((((((L139)/7267922039065.95)*1000)*7267922039065.95)/6913021524743.86)*6913021524743.86)/6374640864763.96</f>
        <v>18.356483484298131</v>
      </c>
      <c r="M498" s="4">
        <f>((((((M139)/50114487235910.2)*1000)*50114487235910.2)/48412021319034.1)*48412021319034.1)/45041935886870.8</f>
        <v>15.571284145530115</v>
      </c>
      <c r="N498">
        <f>((((((N139)/7273808529937.96)*1000)*7273808529937.96)/7090122886545.54)*7090122886545.54)/6792782687656.34</f>
        <v>14.703538190949104</v>
      </c>
      <c r="O498" s="4">
        <f>((((((O139)/8267414843143.42)*1000)*8267414843143.42)/8138761651443.11)*8138761651443.11)/7829110893565.75</f>
        <v>14.080599895901919</v>
      </c>
      <c r="P498" s="4">
        <f>((((((P139)/1135073358040.42)*1000)*1135073358040.42)/1077979360594.24)*1077979360594.24)/1003879435045.64</f>
        <v>17.123209488051831</v>
      </c>
      <c r="Q498" s="4">
        <f>((((((Q139)/3811352968768.54)*1000)*3811352968768.54)/3693467762300.94)*3693467762300.94)/3457139051186.16</f>
        <v>17.157841822468335</v>
      </c>
      <c r="R498" s="4">
        <f>((((((R139)/2665233168905.82)*1000)*2665233168905.82)/2661388785765.89)*2661388785765.89)/2631155411689.58</f>
        <v>17.41923221312776</v>
      </c>
      <c r="S498" s="4">
        <f>((((((S139)/3019134260129.09)*1000)*3019134260129.09)/2938950527567.7)*2938950527567.7)/2821516016952.82</f>
        <v>14.711331067206313</v>
      </c>
      <c r="T498">
        <f>((((((T139)/12776500348537.9)*1000)*12776500348537.9)/12305895644347.6)*12305895644347.6)/11538872812583.6</f>
        <v>17.900018005880355</v>
      </c>
    </row>
    <row r="499" spans="1:62" ht="15.6" x14ac:dyDescent="0.25">
      <c r="A499" s="1"/>
      <c r="B499" s="1"/>
      <c r="C499" s="1"/>
      <c r="D499" s="1">
        <v>25</v>
      </c>
      <c r="E499" s="4">
        <f>((((((V139)/41873130876034)*1000)*41873130876034)/38330303834107.5)*38330303834107.5)/33467632023023.4</f>
        <v>18.442106798766499</v>
      </c>
      <c r="F499" s="4">
        <f>((((((W139)/20563352358927.5)*1000)*20563352358927.5)/18060400435026.1)*18060400435026.1)/15827405629431</f>
        <v>19.821909631675023</v>
      </c>
      <c r="G499" s="4">
        <f>((((((X139)/7959288027973.08)*1000)*7959288027973.08)/6940617398540.74)*6940617398540.74)/6028117638021.98</f>
        <v>16.280062343338415</v>
      </c>
      <c r="H499" s="4">
        <f>((((((Y139)/3636410710918.54)*1000)*3636410710918.54)/3415971114102.2)*3415971114102.2)/3124760687567.89</f>
        <v>13.743412112266199</v>
      </c>
      <c r="I499" s="4">
        <f>((((((Z139)/26012103479283.9)*1000)*26012103479283.9)/25010117199533.6)*25010117199533.6)/22903148869395.2</f>
        <v>17.638150187524033</v>
      </c>
      <c r="J499" s="4">
        <f>((((((AA139)/1344875093082.24)*1000)*1344875093082.24)/1289537366379.05)*1289537366379.05)/1242333646275.45</f>
        <v>17.498159033592344</v>
      </c>
      <c r="K499" s="4">
        <f>((((((AB139)/2656643409186.56)*1000)*2656643409186.56)/2452601870372.54)*2452601870372.54)/2193301171509.27</f>
        <v>15.343246021469199</v>
      </c>
      <c r="L499" s="4">
        <f>((((((AC139)/7267922039065.95)*1000)*7267922039065.95)/6913021524743.86)*6913021524743.86)/6374640864763.96</f>
        <v>16.689763452387655</v>
      </c>
      <c r="M499" s="4">
        <f>((((((AD139)/50114487235910.2)*1000)*50114487235910.2)/48412021319034.1)*48412021319034.1)/45041935886870.8</f>
        <v>14.140985000179352</v>
      </c>
      <c r="N499">
        <f>((((((AE139)/7273808529937.96)*1000)*7273808529937.96)/7090122886545.54)*7090122886545.54)/6792782687656.34</f>
        <v>13.0871216814491</v>
      </c>
      <c r="O499" s="4">
        <f>((((((AF139)/8267414843143.42)*1000)*8267414843143.42)/8138761651443.11)*8138761651443.11)/7829110893565.75</f>
        <v>12.591425371886993</v>
      </c>
      <c r="P499" s="4">
        <f>((((((AG139)/1135073358040.42)*1000)*1135073358040.42)/1077979360594.24)*1077979360594.24)/1003879435045.64</f>
        <v>15.488729253260917</v>
      </c>
      <c r="Q499" s="4">
        <f>((((((AH139)/3811352968768.54)*1000)*3811352968768.54)/3693467762300.94)*3693467762300.94)/3457139051186.16</f>
        <v>15.366593371152323</v>
      </c>
      <c r="R499" s="4">
        <f>((((((AI139)/2665233168905.82)*1000)*2665233168905.82)/2661388785765.89)*2661388785765.89)/2631155411689.58</f>
        <v>15.61013171622789</v>
      </c>
      <c r="S499" s="4">
        <f>((((((AJ139)/3019134260129.09)*1000)*3019134260129.09)/2938950527567.7)*2938950527567.7)/2821516016952.82</f>
        <v>13.016179843852576</v>
      </c>
      <c r="T499">
        <f>((((((AK139)/12776500348537.9)*1000)*12776500348537.9)/12305895644347.6)*12305895644347.6)/11538872812583.6</f>
        <v>16.167099940376279</v>
      </c>
    </row>
    <row r="500" spans="1:62" ht="15.6" x14ac:dyDescent="0.25">
      <c r="A500" s="1"/>
      <c r="B500" s="1"/>
      <c r="C500" s="1"/>
      <c r="D500" s="1">
        <v>50</v>
      </c>
      <c r="E500" s="4">
        <f>((((((AM139)/41873130876034)*1000)*41873130876034)/38330303834107.5)*38330303834107.5)/33467632023023.4</f>
        <v>18.161719843512827</v>
      </c>
      <c r="F500" s="4">
        <f>((((((AN139)/20563352358927.5)*1000)*20563352358927.5)/18060400435026.1)*18060400435026.1)/15827405629431</f>
        <v>18.021085810097649</v>
      </c>
      <c r="G500" s="4">
        <f>((((((AO139)/7959288027973.08)*1000)*7959288027973.08)/6940617398540.74)*6940617398540.74)/6028117638021.98</f>
        <v>15.273665036342825</v>
      </c>
      <c r="H500" s="4">
        <f>((((((AP139)/3636410710918.54)*1000)*3636410710918.54)/3415971114102.2)*3415971114102.2)/3124760687567.89</f>
        <v>12.556229454636171</v>
      </c>
      <c r="I500" s="4">
        <f>((((((AQ139)/26012103479283.9)*1000)*26012103479283.9)/25010117199533.6)*25010117199533.6)/22903148869395.2</f>
        <v>16.80431008748408</v>
      </c>
      <c r="J500" s="4">
        <f>((((((AR139)/1344875093082.24)*1000)*1344875093082.24)/1289537366379.05)*1289537366379.05)/1242333646275.45</f>
        <v>15.113118825830457</v>
      </c>
      <c r="K500" s="4">
        <f>((((((AS139)/2656643409186.56)*1000)*2656643409186.56)/2452601870372.54)*2452601870372.54)/2193301171509.27</f>
        <v>13.879803183188862</v>
      </c>
      <c r="L500" s="4">
        <f>((((((AT139)/7267922039065.95)*1000)*7267922039065.95)/6913021524743.86)*6913021524743.86)/6374640864763.96</f>
        <v>15.053649356496974</v>
      </c>
      <c r="M500" s="4">
        <f>((((((AU139)/50114487235910.2)*1000)*50114487235910.2)/48412021319034.1)*48412021319034.1)/45041935886870.8</f>
        <v>12.74920890135704</v>
      </c>
      <c r="N500">
        <f>((((((AV139)/7273808529937.96)*1000)*7273808529937.96)/7090122886545.54)*7090122886545.54)/6792782687656.34</f>
        <v>11.47070517194908</v>
      </c>
      <c r="O500" s="4">
        <f>((((((AW139)/8267414843143.42)*1000)*8267414843143.42)/8138761651443.11)*8138761651443.11)/7829110893565.75</f>
        <v>11.102250847872059</v>
      </c>
      <c r="P500" s="4">
        <f>((((((AX139)/1135073358040.42)*1000)*1135073358040.42)/1077979360594.24)*1077979360594.24)/1003879435045.64</f>
        <v>13.884361096653905</v>
      </c>
      <c r="Q500" s="4">
        <f>((((((AY139)/3811352968768.54)*1000)*3811352968768.54)/3693467762300.94)*3693467762300.94)/3457139051186.16</f>
        <v>13.576224669180551</v>
      </c>
      <c r="R500" s="4">
        <f>((((((AZ139)/2665233168905.82)*1000)*2665233168905.82)/2661388785765.89)*2661388785765.89)/2631155411689.58</f>
        <v>13.801031219327985</v>
      </c>
      <c r="S500" s="4">
        <f>((((((BA139)/3019134260129.09)*1000)*3019134260129.09)/2938950527567.7)*2938950527567.7)/2821516016952.82</f>
        <v>11.321028620498829</v>
      </c>
      <c r="T500">
        <f>((((((BB139)/12776500348537.9)*1000)*12776500348537.9)/12305895644347.6)*12305895644347.6)/11538872812583.6</f>
        <v>14.434816589857057</v>
      </c>
    </row>
    <row r="501" spans="1:62" ht="15.6" x14ac:dyDescent="0.25">
      <c r="A501" s="1"/>
      <c r="B501" s="1"/>
      <c r="C501" s="1"/>
      <c r="D501" s="1">
        <v>75</v>
      </c>
      <c r="E501" s="4">
        <f>((((((BD139)/41873130876034)*1000)*41873130876034)/38330303834107.5)*38330303834107.5)/33467632023023.4</f>
        <v>17.992776997492445</v>
      </c>
      <c r="F501" s="4">
        <f>((((((BE139)/20563352358927.5)*1000)*20563352358927.5)/18060400435026.1)*18060400435026.1)/15827405629431</f>
        <v>16.947334051374412</v>
      </c>
      <c r="G501" s="4">
        <f>((((((BF139)/7959288027973.08)*1000)*7959288027973.08)/6940617398540.74)*6940617398540.74)/6028117638021.98</f>
        <v>14.797344659063414</v>
      </c>
      <c r="H501" s="4">
        <f>((((((BG139)/3636410710918.54)*1000)*3636410710918.54)/3415971114102.2)*3415971114102.2)/3124760687567.89</f>
        <v>12.196213415350014</v>
      </c>
      <c r="I501" s="4">
        <f>((((((BH139)/26012103479283.9)*1000)*26012103479283.9)/25010117199533.6)*25010117199533.6)/22903148869395.2</f>
        <v>16.359653102342662</v>
      </c>
      <c r="J501" s="4">
        <f>((((((BI139)/1344875093082.24)*1000)*1344875093082.24)/1289537366379.05)*1289537366379.05)/1242333646275.45</f>
        <v>12.729934050777116</v>
      </c>
      <c r="K501" s="4">
        <f>((((((BJ139)/2656643409186.56)*1000)*2656643409186.56)/2452601870372.54)*2452601870372.54)/2193301171509.27</f>
        <v>12.745978919994489</v>
      </c>
      <c r="L501" s="4">
        <f>((((((BK139)/7267922039065.95)*1000)*7267922039065.95)/6913021524743.86)*6913021524743.86)/6374640864763.96</f>
        <v>13.936539870660422</v>
      </c>
      <c r="M501" s="4">
        <f>((((((BL139)/50114487235910.2)*1000)*50114487235910.2)/48412021319034.1)*48412021319034.1)/45041935886870.8</f>
        <v>11.761024616651833</v>
      </c>
      <c r="N501">
        <f>((((((BM139)/7273808529937.96)*1000)*7273808529937.96)/7090122886545.54)*7090122886545.54)/6792782687656.34</f>
        <v>9.91064004950033</v>
      </c>
      <c r="O501" s="4">
        <f>((((((BN139)/8267414843143.42)*1000)*8267414843143.42)/8138761651443.11)*8138761651443.11)/7829110893565.75</f>
        <v>9.9932500152370221</v>
      </c>
      <c r="P501" s="4">
        <f>((((((BO139)/1135073358040.42)*1000)*1135073358040.42)/1077979360594.24)*1077979360594.24)/1003879435045.64</f>
        <v>12.669828830933238</v>
      </c>
      <c r="Q501" s="4">
        <f>((((((BP139)/3811352968768.54)*1000)*3811352968768.54)/3693467762300.94)*3693467762300.94)/3457139051186.16</f>
        <v>12.341066055874498</v>
      </c>
      <c r="R501" s="4">
        <f>((((((BQ139)/2665233168905.82)*1000)*2665233168905.82)/2661388785765.89)*2661388785765.89)/2631155411689.58</f>
        <v>12.323622330776278</v>
      </c>
      <c r="S501" s="4">
        <f>((((((BR139)/3019134260129.09)*1000)*3019134260129.09)/2938950527567.7)*2938950527567.7)/2821516016952.82</f>
        <v>9.6392253861247141</v>
      </c>
      <c r="T501">
        <f>((((((BS139)/12776500348537.9)*1000)*12776500348537.9)/12305895644347.6)*12305895644347.6)/11538872812583.6</f>
        <v>13.264218299654292</v>
      </c>
    </row>
    <row r="502" spans="1:62" ht="15.6" x14ac:dyDescent="0.25">
      <c r="A502" s="1"/>
      <c r="B502" s="1"/>
      <c r="C502" s="1"/>
      <c r="D502" s="1">
        <v>100</v>
      </c>
      <c r="E502" s="4">
        <f>((((((BU139)/41873130876034)*1000)*41873130876034)/38330303834107.5)*38330303834107.5)/33467632023023.4</f>
        <v>17.865884871141972</v>
      </c>
      <c r="F502" s="4">
        <f>((((((BV139)/20563352358927.5)*1000)*20563352358927.5)/18060400435026.1)*18060400435026.1)/15827405629431</f>
        <v>16.731705821850124</v>
      </c>
      <c r="G502" s="4">
        <f>((((((BW139)/7959288027973.08)*1000)*7959288027973.08)/6940617398540.74)*6940617398540.74)/6028117638021.98</f>
        <v>14.763944382237199</v>
      </c>
      <c r="H502" s="4">
        <f>((((((BX139)/3636410710918.54)*1000)*3636410710918.54)/3415971114102.2)*3415971114102.2)/3124760687567.89</f>
        <v>12.075088040043134</v>
      </c>
      <c r="I502" s="4">
        <f>((((((BY139)/26012103479283.9)*1000)*26012103479283.9)/25010117199533.6)*25010117199533.6)/22903148869395.2</f>
        <v>16.15294397878527</v>
      </c>
      <c r="J502" s="4">
        <f>((((((BZ139)/1344875093082.24)*1000)*1344875093082.24)/1289537366379.05)*1289537366379.05)/1242333646275.45</f>
        <v>11.697068291336366</v>
      </c>
      <c r="K502" s="4">
        <f>((((((CA139)/2656643409186.56)*1000)*2656643409186.56)/2452601870372.54)*2452601870372.54)/2193301171509.27</f>
        <v>12.61672280439443</v>
      </c>
      <c r="L502" s="4">
        <f>((((((CB139)/7267922039065.95)*1000)*7267922039065.95)/6913021524743.86)*6913021524743.86)/6374640864763.96</f>
        <v>13.699471540555335</v>
      </c>
      <c r="M502" s="4">
        <f>((((((CC139)/50114487235910.2)*1000)*50114487235910.2)/48412021319034.1)*48412021319034.1)/45041935886870.8</f>
        <v>11.453754452667043</v>
      </c>
      <c r="N502">
        <f>((((((CD139)/7273808529937.96)*1000)*7273808529937.96)/7090122886545.54)*7090122886545.54)/6792782687656.34</f>
        <v>9.4541144550878382</v>
      </c>
      <c r="O502" s="4">
        <f>((((((CE139)/8267414843143.42)*1000)*8267414843143.42)/8138761651443.11)*8138761651443.11)/7829110893565.75</f>
        <v>9.5899276507078142</v>
      </c>
      <c r="P502" s="4">
        <f>((((((CF139)/1135073358040.42)*1000)*1135073358040.42)/1077979360594.24)*1077979360594.24)/1003879435045.64</f>
        <v>12.395651073594763</v>
      </c>
      <c r="Q502" s="4">
        <f>((((((CG139)/3811352968768.54)*1000)*3811352968768.54)/3693467762300.94)*3693467762300.94)/3457139051186.16</f>
        <v>11.828832697957603</v>
      </c>
      <c r="R502" s="4">
        <f>((((((CH139)/2665233168905.82)*1000)*2665233168905.82)/2661388785765.89)*2661388785765.89)/2631155411689.58</f>
        <v>11.575185661614238</v>
      </c>
      <c r="S502" s="4">
        <f>((((((CI139)/3019134260129.09)*1000)*3019134260129.09)/2938950527567.7)*2938950527567.7)/2821516016952.82</f>
        <v>9.0763552501602032</v>
      </c>
      <c r="T502">
        <f>((((((CJ139)/12776500348537.9)*1000)*12776500348537.9)/12305895644347.6)*12305895644347.6)/11538872812583.6</f>
        <v>12.708717763339866</v>
      </c>
    </row>
    <row r="503" spans="1:6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62" ht="15.6" x14ac:dyDescent="0.25">
      <c r="A504" s="1"/>
      <c r="B504" s="1"/>
      <c r="C504" s="1"/>
      <c r="D504" s="1" t="s">
        <v>96</v>
      </c>
      <c r="E504" s="4">
        <v>49424252170818.867</v>
      </c>
      <c r="F504" s="4">
        <v>18352184674063.961</v>
      </c>
      <c r="G504" s="4">
        <v>7537764837242.2861</v>
      </c>
      <c r="H504" s="4">
        <v>3700288915100.1675</v>
      </c>
      <c r="I504" s="4">
        <v>30132821678906.656</v>
      </c>
      <c r="J504" s="4">
        <v>1902167953412.8994</v>
      </c>
      <c r="K504" s="4">
        <v>3028905207650.0693</v>
      </c>
      <c r="L504" s="4">
        <v>9581842381121.5313</v>
      </c>
      <c r="M504" s="4">
        <v>59890190671407.602</v>
      </c>
      <c r="N504">
        <v>8379636194083.1035</v>
      </c>
      <c r="O504" s="4">
        <v>13796822146146.723</v>
      </c>
      <c r="P504" s="4">
        <v>1562566114094.9019</v>
      </c>
      <c r="Q504" s="4">
        <v>4333158816374.7832</v>
      </c>
      <c r="R504" s="4">
        <v>5170358044570.6084</v>
      </c>
      <c r="S504" s="4">
        <v>3992510357050.5059</v>
      </c>
      <c r="T504">
        <v>14081802306276.316</v>
      </c>
      <c r="U504">
        <f>SUM(E504:T504)</f>
        <v>234867272468320.94</v>
      </c>
    </row>
    <row r="505" spans="1:62" x14ac:dyDescent="0.25">
      <c r="A505" s="1"/>
      <c r="B505" s="1"/>
      <c r="C505" s="1"/>
      <c r="D505" s="1" t="s">
        <v>86</v>
      </c>
      <c r="E505" s="1">
        <v>54884326080523.313</v>
      </c>
      <c r="F505" s="1">
        <v>21071831401366.633</v>
      </c>
      <c r="G505" s="1">
        <v>8662529265863.8105</v>
      </c>
      <c r="H505" s="1">
        <v>4021157727169.3574</v>
      </c>
      <c r="I505" s="1">
        <v>32492674612970.68</v>
      </c>
      <c r="J505" s="1">
        <v>1957463537446.5627</v>
      </c>
      <c r="K505" s="1">
        <v>3346513250935.5698</v>
      </c>
      <c r="L505" s="1">
        <v>10267271657436.898</v>
      </c>
      <c r="M505" s="1">
        <v>62435743512924.898</v>
      </c>
      <c r="N505" s="1">
        <v>8743936833028.1504</v>
      </c>
      <c r="O505" s="1">
        <v>14210895272641.355</v>
      </c>
      <c r="P505" s="1">
        <v>1654566431691.4949</v>
      </c>
      <c r="Q505" s="1">
        <v>4637783693958.4951</v>
      </c>
      <c r="R505" s="1">
        <v>5234469865686.4248</v>
      </c>
      <c r="S505" s="1">
        <v>4147884641803.1309</v>
      </c>
      <c r="T505" s="1">
        <v>15036131180869.326</v>
      </c>
    </row>
    <row r="506" spans="1:62" ht="15.6" x14ac:dyDescent="0.25">
      <c r="A506" s="1"/>
      <c r="B506" s="1"/>
      <c r="C506" s="1"/>
      <c r="D506" s="1">
        <v>0</v>
      </c>
      <c r="E506" s="4">
        <f>((((((CN139)/58428441580295.9)*1000)*58428441580295.9)/54884326080523.3)*54884326080523.3)/49424252170818.9</f>
        <v>16.859327841706097</v>
      </c>
      <c r="F506" s="4">
        <f>((((((CO139)/23592163691623.7)*1000)*23592163691623.7)/21071831401366.6)*21071831401366.6)/18352184674064</f>
        <v>19.83951722776953</v>
      </c>
      <c r="G506" s="4">
        <f>((((((CP139)/9689888949856.98)*1000)*9689888949856.98)/8662529265863.81)*8662529265863.81)/7537764837242.29</f>
        <v>15.677658444950781</v>
      </c>
      <c r="H506" s="4">
        <f>((((((CQ139)/4241598952084.26)*1000)*4241598952084.26)/4021157727169.36)*4021157727169.36)/3700288915100.17</f>
        <v>13.088520022871817</v>
      </c>
      <c r="I506" s="4">
        <f>((((((CR139)/33498287632951.2)*1000)*33498287632951.2)/32492674612970.7)*32492674612970.7)/30132821678906.7</f>
        <v>15.456250303551647</v>
      </c>
      <c r="J506" s="4">
        <f>((((((CS139)/2013057033828.4)*1000)*2013057033828.4)/1957463537446.56)*1957463537446.56)/1902167953412.9</f>
        <v>15.865976293278733</v>
      </c>
      <c r="K506" s="4">
        <f>((((((CT139)/3551506028039.82)*1000)*3551506028039.82)/3346513250935.57)*3346513250935.57)/3028905207650.07</f>
        <v>13.507150106144714</v>
      </c>
      <c r="L506" s="4">
        <f>((((((CU139)/10627024403309.9)*1000)*10627024403309.9)/10267271657436.9)*10267271657436.9)/9581842381121.53</f>
        <v>15.841876837325431</v>
      </c>
      <c r="M506" s="4">
        <f>((((((CV139)/64103629657888.6)*1000)*64103629657888.6)/62435743512924.9)*62435743512924.9)/59890190671407.6</f>
        <v>11.698301401116137</v>
      </c>
      <c r="N506">
        <f>((((((CW139)/8928650671966.35)*1000)*8928650671966.35)/8743936833028.15)*8743936833028.15)/8379636194083.1</f>
        <v>12.480826173914441</v>
      </c>
      <c r="O506" s="4">
        <f>((((((CX139)/14341288025421.8)*1000)*14341288025421.8)/14210895272641.4)*14210895272641.4)/13796822146146.7</f>
        <v>12.804726412926904</v>
      </c>
      <c r="P506" s="4">
        <f>((((((CY139)/1712300536474.86)*1000)*1712300536474.86)/1654566431691.49)*1654566431691.49)/1562566114094.9</f>
        <v>13.925069759230343</v>
      </c>
      <c r="Q506" s="4">
        <f>((((((CZ139)/4757429334348.2)*1000)*4757429334348.2)/4637783693958.5)*4637783693958.5)/4333158816374.78</f>
        <v>15.181412658257347</v>
      </c>
      <c r="R506" s="4">
        <f>((((((DA139)/5238136073497.91)*1000)*5238136073497.91)/5234469865686.42)*5234469865686.42)/5170358044570.61</f>
        <v>13.060032410514472</v>
      </c>
      <c r="S506" s="4">
        <f>((((((DB139)/4228936894832.78)*1000)*4228936894832.78)/4147884641803.13)*4147884641803.13)/3992510357050.51</f>
        <v>12.907345162646429</v>
      </c>
      <c r="T506">
        <f>((((((DC139)/15513064426627.8)*1000)*15513064426627.8)/15036131180869.3)*15036131180869.3)/14081802306276.3</f>
        <v>15.937771699331034</v>
      </c>
    </row>
    <row r="507" spans="1:62" ht="15.6" x14ac:dyDescent="0.25">
      <c r="A507" s="1"/>
      <c r="B507" s="1"/>
      <c r="C507" s="1"/>
      <c r="D507" s="1">
        <v>25</v>
      </c>
      <c r="E507" s="4">
        <f>((((((DE139)/58428441580295.9)*1000)*58428441580295.9)/54884326080523.3)*54884326080523.3)/49424252170818.9</f>
        <v>15.586393821846093</v>
      </c>
      <c r="F507" s="4">
        <f>((((((DF139)/23592163691623.7)*1000)*23592163691623.7)/21071831401366.6)*21071831401366.6)/18352184674064</f>
        <v>18.377483748393779</v>
      </c>
      <c r="G507" s="4">
        <f>((((((DG139)/9689888949856.98)*1000)*9689888949856.98)/8662529265863.81)*8662529265863.81)/7537764837242.29</f>
        <v>14.985692119614438</v>
      </c>
      <c r="H507" s="4">
        <f>((((((DH139)/4241598952084.26)*1000)*4241598952084.26)/4021157727169.36)*4021157727169.36)/3700288915100.17</f>
        <v>11.920715369093866</v>
      </c>
      <c r="I507" s="4">
        <f>((((((DI139)/33498287632951.2)*1000)*33498287632951.2)/32492674612970.7)*32492674612970.7)/30132821678906.7</f>
        <v>14.309196035469423</v>
      </c>
      <c r="J507" s="4">
        <f>((((((DJ139)/2013057033828.4)*1000)*2013057033828.4)/1957463537446.56)*1957463537446.56)/1902167953412.9</f>
        <v>13.915204010939595</v>
      </c>
      <c r="K507" s="4">
        <f>((((((DK139)/3551506028039.82)*1000)*3551506028039.82)/3346513250935.57)*3346513250935.57)/3028905207650.07</f>
        <v>12.514544099741585</v>
      </c>
      <c r="L507" s="4">
        <f>((((((DL139)/10627024403309.9)*1000)*10627024403309.9)/10267271657436.9)*10267271657436.9)/9581842381121.53</f>
        <v>14.356379867744373</v>
      </c>
      <c r="M507" s="4">
        <f>((((((DM139)/64103629657888.6)*1000)*64103629657888.6)/62435743512924.9)*62435743512924.9)/59890190671407.6</f>
        <v>10.630744787180355</v>
      </c>
      <c r="N507">
        <f>((((((DN139)/8928650671966.35)*1000)*8928650671966.35)/8743936833028.15)*8743936833028.15)/8379636194083.1</f>
        <v>11.12653020711314</v>
      </c>
      <c r="O507" s="4">
        <f>((((((DO139)/14341288025421.8)*1000)*14341288025421.8)/14210895272641.4)*14210895272641.4)/13796822146146.7</f>
        <v>11.523531942976614</v>
      </c>
      <c r="P507" s="4">
        <f>((((((DP139)/1712300536474.86)*1000)*1712300536474.86)/1654566431691.49)*1654566431691.49)/1562566114094.9</f>
        <v>12.527060149108483</v>
      </c>
      <c r="Q507" s="4">
        <f>((((((DQ139)/4757429334348.2)*1000)*4757429334348.2)/4637783693958.5)*4637783693958.5)/4333158816374.78</f>
        <v>13.660105765398328</v>
      </c>
      <c r="R507" s="4">
        <f>((((((DR139)/5238136073497.91)*1000)*5238136073497.91)/5234469865686.42)*5234469865686.42)/5170358044570.61</f>
        <v>12.260520584738304</v>
      </c>
      <c r="S507" s="4">
        <f>((((((DS139)/4228936894832.78)*1000)*4228936894832.78)/4147884641803.13)*4147884641803.13)/3992510357050.51</f>
        <v>11.528485289003985</v>
      </c>
      <c r="T507">
        <f>((((((DT139)/15513064426627.8)*1000)*15513064426627.8)/15036131180869.3)*15036131180869.3)/14081802306276.3</f>
        <v>14.472279963069179</v>
      </c>
    </row>
    <row r="508" spans="1:62" ht="15.6" x14ac:dyDescent="0.25">
      <c r="A508" s="1"/>
      <c r="B508" s="1"/>
      <c r="C508" s="1"/>
      <c r="D508" s="1">
        <v>50</v>
      </c>
      <c r="E508" s="4">
        <f>((((((DV139)/58428441580295.9)*1000)*58428441580295.9)/54884326080523.3)*54884326080523.3)/49424252170818.9</f>
        <v>14.442388527189513</v>
      </c>
      <c r="F508" s="4">
        <f>((((((DW139)/23592163691623.7)*1000)*23592163691623.7)/21071831401366.6)*21071831401366.6)/18352184674064</f>
        <v>17.344786167479146</v>
      </c>
      <c r="G508" s="4">
        <f>((((((DX139)/9689888949856.98)*1000)*9689888949856.98)/8662529265863.81)*8662529265863.81)/7537764837242.29</f>
        <v>14.728940954128975</v>
      </c>
      <c r="H508" s="4">
        <f>((((((DY139)/4241598952084.26)*1000)*4241598952084.26)/4021157727169.36)*4021157727169.36)/3700288915100.17</f>
        <v>11.071430405111881</v>
      </c>
      <c r="I508" s="4">
        <f>((((((DZ139)/33498287632951.2)*1000)*33498287632951.2)/32492674612970.7)*32492674612970.7)/30132821678906.7</f>
        <v>13.315459573248742</v>
      </c>
      <c r="J508" s="4">
        <f>((((((EA139)/2013057033828.4)*1000)*2013057033828.4)/1957463537446.56)*1957463537446.56)/1902167953412.9</f>
        <v>11.971136042027716</v>
      </c>
      <c r="K508" s="4">
        <f>((((((EB139)/3551506028039.82)*1000)*3551506028039.82)/3346513250935.57)*3346513250935.57)/3028905207650.07</f>
        <v>11.62441597012003</v>
      </c>
      <c r="L508" s="4">
        <f>((((((EC139)/10627024403309.9)*1000)*10627024403309.9)/10267271657436.9)*10267271657436.9)/9581842381121.53</f>
        <v>12.870882898163329</v>
      </c>
      <c r="M508" s="4">
        <f>((((((ED139)/64103629657888.6)*1000)*64103629657888.6)/62435743512924.9)*62435743512924.9)/59890190671407.6</f>
        <v>9.5631881732445709</v>
      </c>
      <c r="N508">
        <f>((((((EE139)/8928650671966.35)*1000)*8928650671966.35)/8743936833028.15)*8743936833028.15)/8379636194083.1</f>
        <v>9.7722342403118319</v>
      </c>
      <c r="O508" s="4">
        <f>((((((EF139)/14341288025421.8)*1000)*14341288025421.8)/14210895272641.4)*14210895272641.4)/13796822146146.7</f>
        <v>10.35059462310959</v>
      </c>
      <c r="P508" s="4">
        <f>((((((EG139)/1712300536474.86)*1000)*1712300536474.86)/1654566431691.49)*1654566431691.49)/1562566114094.9</f>
        <v>11.131600554538826</v>
      </c>
      <c r="Q508" s="4">
        <f>((((((EH139)/4757429334348.2)*1000)*4757429334348.2)/4637783693958.5)*4637783693958.5)/4333158816374.78</f>
        <v>12.149353868605251</v>
      </c>
      <c r="R508" s="4">
        <f>((((((EI139)/5238136073497.91)*1000)*5238136073497.91)/5234469865686.42)*5234469865686.42)/5170358044570.61</f>
        <v>11.74084590826619</v>
      </c>
      <c r="S508" s="4">
        <f>((((((EJ139)/4228936894832.78)*1000)*4228936894832.78)/4147884641803.13)*4147884641803.13)/3992510357050.51</f>
        <v>10.170262801579153</v>
      </c>
      <c r="T508">
        <f>((((((EK139)/15513064426627.8)*1000)*15513064426627.8)/15036131180869.3)*15036131180869.3)/14081802306276.3</f>
        <v>13.124416827158516</v>
      </c>
      <c r="W508">
        <v>1000</v>
      </c>
    </row>
    <row r="509" spans="1:62" ht="15.6" x14ac:dyDescent="0.25">
      <c r="A509" s="1"/>
      <c r="B509" s="1"/>
      <c r="C509" s="1"/>
      <c r="D509" s="1">
        <v>75</v>
      </c>
      <c r="E509" s="4">
        <f>((((((EM139)/58428441580295.9)*1000)*58428441580295.9)/54884326080523.3)*54884326080523.3)/49424252170818.9</f>
        <v>14.199512305721768</v>
      </c>
      <c r="F509" s="4">
        <f>((((((EN139)/23592163691623.7)*1000)*23592163691623.7)/21071831401366.6)*21071831401366.6)/18352184674064</f>
        <v>17.243645642511389</v>
      </c>
      <c r="G509" s="4">
        <f>((((((EO139)/9689888949856.98)*1000)*9689888949856.98)/8662529265863.81)*8662529265863.81)/7537764837242.29</f>
        <v>14.650825911600316</v>
      </c>
      <c r="H509" s="4">
        <f>((((((EP139)/4241598952084.26)*1000)*4241598952084.26)/4021157727169.36)*4021157727169.36)/3700288915100.17</f>
        <v>10.681285420201924</v>
      </c>
      <c r="I509" s="4">
        <f>((((((EQ139)/33498287632951.2)*1000)*33498287632951.2)/32492674612970.7)*32492674612970.7)/30132821678906.7</f>
        <v>12.874993842306486</v>
      </c>
      <c r="J509" s="4">
        <f>((((((ER139)/2013057033828.4)*1000)*2013057033828.4)/1957463537446.56)*1957463537446.56)/1902167953412.9</f>
        <v>10.219833981443864</v>
      </c>
      <c r="K509" s="4">
        <f>((((((ES139)/3551506028039.82)*1000)*3551506028039.82)/3346513250935.57)*3346513250935.57)/3028905207650.07</f>
        <v>11.23821160609949</v>
      </c>
      <c r="L509" s="4">
        <f>((((((ET139)/10627024403309.9)*1000)*10627024403309.9)/10267271657436.9)*10267271657436.9)/9581842381121.53</f>
        <v>12.09153988331504</v>
      </c>
      <c r="M509" s="4">
        <f>((((((EU139)/64103629657888.6)*1000)*64103629657888.6)/62435743512924.9)*62435743512924.9)/59890190671407.6</f>
        <v>8.9587500147560011</v>
      </c>
      <c r="N509">
        <f>((((((EV139)/8928650671966.35)*1000)*8928650671966.35)/8743936833028.15)*8743936833028.15)/8379636194083.1</f>
        <v>8.6797073066948887</v>
      </c>
      <c r="O509" s="4">
        <f>((((((EW139)/14341288025421.8)*1000)*14341288025421.8)/14210895272641.4)*14210895272641.4)/13796822146146.7</f>
        <v>9.7596598900733724</v>
      </c>
      <c r="P509" s="4">
        <f>((((((EX139)/1712300536474.86)*1000)*1712300536474.86)/1654566431691.49)*1654566431691.49)/1562566114094.9</f>
        <v>10.117183894630713</v>
      </c>
      <c r="Q509" s="4">
        <f>((((((EY139)/4757429334348.2)*1000)*4757429334348.2)/4637783693958.5)*4637783693958.5)/4333158816374.78</f>
        <v>11.366572682202259</v>
      </c>
      <c r="R509" s="4">
        <f>((((((EZ139)/5238136073497.91)*1000)*5238136073497.91)/5234469865686.42)*5234469865686.42)/5170358044570.61</f>
        <v>11.495723730062627</v>
      </c>
      <c r="S509" s="4">
        <f>((((((FA139)/4228936894832.78)*1000)*4228936894832.78)/4147884641803.13)*4147884641803.13)/3992510357050.51</f>
        <v>9.4397313909395368</v>
      </c>
      <c r="T509">
        <f>((((((FB139)/15513064426627.8)*1000)*15513064426627.8)/15036131180869.3)*15036131180869.3)/14081802306276.3</f>
        <v>12.36480217582718</v>
      </c>
    </row>
    <row r="510" spans="1:62" ht="15.6" x14ac:dyDescent="0.25">
      <c r="A510" s="1"/>
      <c r="B510" s="1"/>
      <c r="C510" s="1"/>
      <c r="D510" s="1">
        <v>100</v>
      </c>
      <c r="E510" s="4">
        <f>((((((FD139)/58428441580295.9)*1000)*58428441580295.9)/54884326080523.3)*54884326080523.3)/49424252170818.9</f>
        <v>14.146255247828378</v>
      </c>
      <c r="F510" s="4">
        <f>((((((FE139)/23592163691623.7)*1000)*23592163691623.7)/21071831401366.6)*21071831401366.6)/18352184674064</f>
        <v>17.214561860628319</v>
      </c>
      <c r="G510" s="4">
        <f>((((((FF139)/9689888949856.98)*1000)*9689888949856.98)/8662529265863.81)*8662529265863.81)/7537764837242.29</f>
        <v>14.598974524184207</v>
      </c>
      <c r="H510" s="4">
        <f>((((((FG139)/4241598952084.26)*1000)*4241598952084.26)/4021157727169.36)*4021157727169.36)/3700288915100.17</f>
        <v>10.563429605508723</v>
      </c>
      <c r="I510" s="4">
        <f>((((((FH139)/33498287632951.2)*1000)*33498287632951.2)/32492674612970.7)*32492674612970.7)/30132821678906.7</f>
        <v>12.719290191272735</v>
      </c>
      <c r="J510" s="4">
        <f>((((((FI139)/2013057033828.4)*1000)*2013057033828.4)/1957463537446.56)*1957463537446.56)/1902167953412.9</f>
        <v>9.5411010989223435</v>
      </c>
      <c r="K510" s="4">
        <f>((((((FJ139)/3551506028039.82)*1000)*3551506028039.82)/3346513250935.57)*3346513250935.57)/3028905207650.07</f>
        <v>11.188266732025028</v>
      </c>
      <c r="L510" s="4">
        <f>((((((FK139)/10627024403309.9)*1000)*10627024403309.9)/10267271657436.9)*10267271657436.9)/9581842381121.53</f>
        <v>11.959914690253461</v>
      </c>
      <c r="M510" s="4">
        <f>((((((FL139)/64103629657888.6)*1000)*64103629657888.6)/62435743512924.9)*62435743512924.9)/59890190671407.6</f>
        <v>8.7365764865363786</v>
      </c>
      <c r="N510">
        <f>((((((FM139)/8928650671966.35)*1000)*8928650671966.35)/8743936833028.15)*8743936833028.15)/8379636194083.1</f>
        <v>8.5149967162794926</v>
      </c>
      <c r="O510" s="4">
        <f>((((((FN139)/14341288025421.8)*1000)*14341288025421.8)/14210895272641.4)*14210895272641.4)/13796822146146.7</f>
        <v>9.4813636687990392</v>
      </c>
      <c r="P510" s="4">
        <f>((((((FO139)/1712300536474.86)*1000)*1712300536474.86)/1654566431691.49)*1654566431691.49)/1562566114094.9</f>
        <v>9.8974576042699791</v>
      </c>
      <c r="Q510" s="4">
        <f>((((((FP139)/4757429334348.2)*1000)*4757429334348.2)/4637783693958.5)*4637783693958.5)/4333158816374.78</f>
        <v>11.260466435051972</v>
      </c>
      <c r="R510" s="4">
        <f>((((((FQ139)/5238136073497.91)*1000)*5238136073497.91)/5234469865686.42)*5234469865686.42)/5170358044570.61</f>
        <v>11.353227303494394</v>
      </c>
      <c r="S510" s="4">
        <f>((((((FR139)/4228936894832.78)*1000)*4228936894832.78)/4147884641803.13)*4147884641803.13)/3992510357050.51</f>
        <v>9.1406394401813404</v>
      </c>
      <c r="T510">
        <f>((((((FS139)/15513064426627.8)*1000)*15513064426627.8)/15036131180869.3)*15036131180869.3)/14081802306276.3</f>
        <v>11.958765320093057</v>
      </c>
    </row>
    <row r="511" spans="1:6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W511" t="s">
        <v>61</v>
      </c>
      <c r="AA511">
        <v>26</v>
      </c>
      <c r="AE511">
        <v>19</v>
      </c>
      <c r="AR511" t="s">
        <v>61</v>
      </c>
      <c r="AV511" t="s">
        <v>3</v>
      </c>
      <c r="AZ511" t="s">
        <v>4</v>
      </c>
      <c r="BD511" t="s">
        <v>61</v>
      </c>
      <c r="BG511" t="s">
        <v>3</v>
      </c>
      <c r="BJ511" t="s">
        <v>4</v>
      </c>
    </row>
    <row r="512" spans="1:62" ht="15.6" x14ac:dyDescent="0.25">
      <c r="A512" s="1"/>
      <c r="B512" s="1"/>
      <c r="C512" s="1"/>
      <c r="D512" s="1" t="s">
        <v>94</v>
      </c>
      <c r="E512" s="4">
        <v>66892614237046.195</v>
      </c>
      <c r="F512" s="4">
        <v>24055458489096.699</v>
      </c>
      <c r="G512" s="4">
        <v>9636828269946.7246</v>
      </c>
      <c r="H512" s="4">
        <v>5883062925360.3076</v>
      </c>
      <c r="I512" s="4">
        <v>37719682760279.328</v>
      </c>
      <c r="J512" s="4">
        <v>2165791020709.6113</v>
      </c>
      <c r="K512" s="4">
        <v>4125271266279.4995</v>
      </c>
      <c r="L512" s="4">
        <v>23017599635909.098</v>
      </c>
      <c r="M512" s="4">
        <v>85468792045266.297</v>
      </c>
      <c r="N512">
        <v>14656910074964.727</v>
      </c>
      <c r="O512" s="4">
        <v>17571979905276.057</v>
      </c>
      <c r="P512" s="4">
        <v>3252437937866.7466</v>
      </c>
      <c r="Q512" s="4">
        <v>5252194235421.2305</v>
      </c>
      <c r="R512" s="4">
        <v>6721830715987.0967</v>
      </c>
      <c r="S512" s="4">
        <v>6460974266551.6445</v>
      </c>
      <c r="T512">
        <v>31130048196462.703</v>
      </c>
      <c r="W512" t="s">
        <v>82</v>
      </c>
      <c r="X512" t="s">
        <v>83</v>
      </c>
      <c r="AA512" t="s">
        <v>82</v>
      </c>
      <c r="AB512" t="s">
        <v>83</v>
      </c>
      <c r="AE512" t="s">
        <v>82</v>
      </c>
      <c r="AF512" t="s">
        <v>83</v>
      </c>
      <c r="AO512">
        <v>0</v>
      </c>
      <c r="AP512">
        <v>50</v>
      </c>
      <c r="AQ512">
        <v>100</v>
      </c>
      <c r="AS512">
        <v>0</v>
      </c>
      <c r="AT512">
        <v>50</v>
      </c>
      <c r="AU512">
        <v>100</v>
      </c>
      <c r="AW512">
        <v>0</v>
      </c>
      <c r="AX512">
        <v>50</v>
      </c>
      <c r="AY512">
        <v>100</v>
      </c>
      <c r="BA512">
        <v>50</v>
      </c>
      <c r="BB512">
        <v>100</v>
      </c>
      <c r="BD512">
        <v>50</v>
      </c>
      <c r="BE512">
        <v>100</v>
      </c>
      <c r="BG512">
        <v>50</v>
      </c>
      <c r="BH512">
        <v>100</v>
      </c>
    </row>
    <row r="513" spans="1:60" x14ac:dyDescent="0.25">
      <c r="A513" s="1"/>
      <c r="B513" s="1"/>
      <c r="C513" s="1"/>
      <c r="D513" s="1" t="s">
        <v>84</v>
      </c>
      <c r="E513" s="1">
        <v>73983446618651</v>
      </c>
      <c r="F513" s="1">
        <v>27413478517411.926</v>
      </c>
      <c r="G513" s="1">
        <v>11104460942179.236</v>
      </c>
      <c r="H513" s="1">
        <v>6451566726569.8291</v>
      </c>
      <c r="I513" s="1">
        <v>40907764948611.398</v>
      </c>
      <c r="J513" s="1">
        <v>2243539240388.7842</v>
      </c>
      <c r="K513" s="1">
        <v>4512741989107.3906</v>
      </c>
      <c r="L513" s="1">
        <v>24750151105806.465</v>
      </c>
      <c r="M513" s="1">
        <v>90100239661725.406</v>
      </c>
      <c r="N513" s="1">
        <v>15249920588669.066</v>
      </c>
      <c r="O513" s="1">
        <v>18615764569094.871</v>
      </c>
      <c r="P513" s="1">
        <v>3386390220158.0317</v>
      </c>
      <c r="Q513" s="1">
        <v>5647026280065.3965</v>
      </c>
      <c r="R513" s="1">
        <v>6933787442360.1416</v>
      </c>
      <c r="S513" s="1">
        <v>6837175800249.9082</v>
      </c>
      <c r="T513" s="1">
        <v>32660537514650.281</v>
      </c>
      <c r="V513" s="1">
        <v>0</v>
      </c>
      <c r="W513" s="1">
        <v>50</v>
      </c>
      <c r="X513" s="1">
        <v>50</v>
      </c>
      <c r="Z513" s="1">
        <v>0</v>
      </c>
      <c r="AA513" s="1">
        <v>50</v>
      </c>
      <c r="AB513" s="1">
        <v>50</v>
      </c>
      <c r="AD513" s="1">
        <v>0</v>
      </c>
      <c r="AE513" s="1">
        <v>50</v>
      </c>
      <c r="AF513" s="1">
        <v>50</v>
      </c>
      <c r="AN513" t="s">
        <v>6</v>
      </c>
      <c r="AO513">
        <v>18.608924886512693</v>
      </c>
      <c r="AP513">
        <v>18.073303517110119</v>
      </c>
      <c r="AQ513">
        <v>17.910201848787914</v>
      </c>
      <c r="AS513">
        <v>16.79713925615107</v>
      </c>
      <c r="AT513">
        <v>15.671928317420582</v>
      </c>
      <c r="AU513">
        <v>15.37500113328751</v>
      </c>
      <c r="AW513">
        <v>12.534562691366077</v>
      </c>
      <c r="AX513">
        <v>12.361701004850966</v>
      </c>
      <c r="AY513">
        <v>12.218095035831738</v>
      </c>
      <c r="BA513">
        <v>19.260599738479655</v>
      </c>
      <c r="BB513">
        <v>19.800916037310728</v>
      </c>
      <c r="BD513">
        <v>17.858466438492496</v>
      </c>
      <c r="BE513">
        <v>18.316853497143189</v>
      </c>
      <c r="BG513">
        <v>13.743632227316708</v>
      </c>
      <c r="BH513">
        <v>14.255491087587275</v>
      </c>
    </row>
    <row r="514" spans="1:60" ht="15.6" x14ac:dyDescent="0.25">
      <c r="A514" s="1"/>
      <c r="B514" s="1"/>
      <c r="C514" s="1"/>
      <c r="D514" s="1">
        <v>0</v>
      </c>
      <c r="E514" s="4">
        <f>((((((FW139))*1000))/73983446618651)*73983446618651)/66892614237046.2</f>
        <v>11.9416409038013</v>
      </c>
      <c r="F514" s="4">
        <f>((((((FX139)/30192829618271)*1000)*30192829618271)/27413478517411.9)*27413478517411.9)/24055458489096.7</f>
        <v>14.996027992743532</v>
      </c>
      <c r="G514" s="4">
        <f>((((((FY139)/12244430669240.5)*1000)*12244430669240.5)/11104460942179.2)*11104460942179.2)/9636828269946.72</f>
        <v>13.282523908438586</v>
      </c>
      <c r="H514" s="4">
        <f>((((((FZ139)/6700947696660.39)*1000)*6700947696660.39)/6451566726569.83)*6451566726569.83)/5883062925360.31</f>
        <v>9.3509731419022426</v>
      </c>
      <c r="I514" s="4">
        <f>((((((GA139)/42124463414097.2)*1000)*42124463414097.2)/40907764948611.4)*40907764948611.4)/37719682760279.3</f>
        <v>10.715869416935549</v>
      </c>
      <c r="J514" s="4">
        <f>((((((GB139)/2304530514425.76)*1000)*2304530514425.76)/2243539240388.78)*2243539240388.78)/2165791020709.61</f>
        <v>9.2473893749201572</v>
      </c>
      <c r="K514" s="4">
        <f>((((((GC139)/4747926591355.04)*1000)*4747926591355.04)/4512741989107.39)*4512741989107.39)/4125271266279.5</f>
        <v>10.072238564908158</v>
      </c>
      <c r="L514" s="4">
        <f>((((((GD139)/25176526514998.1)*1000)*25176526514998.1)/24750151105806.5)*24750151105806.5)/23017599635909.1</f>
        <v>10.663500792780519</v>
      </c>
      <c r="M514" s="4">
        <f>((((((GE139)/92011247693702.3)*1000)*92011247693702.3)/90100239661725.4)*90100239661725.4)/85468792045266.3</f>
        <v>8.9458707502813013</v>
      </c>
      <c r="N514">
        <f>((((((GF139)/15459789556596.2)*1000)*15459789556596.2)/15249920588669.1)*15249920588669.1)/14656910074964.7</f>
        <v>7.3169239292233286</v>
      </c>
      <c r="O514" s="4">
        <f>((((((GG139)/18770867817563.1)*1000)*18770867817563.1)/18615764569094.9)*18615764569094.9)/17571979905276.1</f>
        <v>8.1675403366304256</v>
      </c>
      <c r="P514" s="4">
        <f>((((((GH139)/3452497378269.72)*1000)*3452497378269.72)/3386390220158.03)*3386390220158.03)/3252437937866.75</f>
        <v>8.1741006296946583</v>
      </c>
      <c r="Q514" s="4">
        <f>((((((GI139)/5788318481649.92)*1000)*5788318481649.92)/5647026280065.4)*5647026280065.4)/5252194235421.23</f>
        <v>9.6400655417083225</v>
      </c>
      <c r="R514" s="4">
        <f>((((((GJ139)/6938360575367.62)*1000)*6938360575367.62)/6933787442360.14)*6933787442360.14)/6721830715987.1</f>
        <v>9.7886662308131225</v>
      </c>
      <c r="S514" s="4">
        <f>((((((GK139)/6931154967776.84)*1000)*6931154967776.84)/6837175800249.91)*6837175800249.91)/6460974266551.64</f>
        <v>7.9199685121457994</v>
      </c>
      <c r="T514">
        <f>((((((GL139)/33222682147222.3)*1000)*33222682147222.3)/32660537514650.3)*32660537514650.3)/31130048196462.7</f>
        <v>9.2364720064736314</v>
      </c>
      <c r="U514" t="s">
        <v>88</v>
      </c>
      <c r="V514" s="1">
        <v>19.062153629526666</v>
      </c>
      <c r="W514" s="1">
        <v>17.936007297049386</v>
      </c>
      <c r="X514" s="1">
        <v>19.0912007136901</v>
      </c>
      <c r="Z514" s="1">
        <v>17.009777451362172</v>
      </c>
      <c r="AA514" s="1">
        <v>14.885113370507392</v>
      </c>
      <c r="AB514" s="1">
        <v>16.856981960027138</v>
      </c>
      <c r="AD514" s="1">
        <v>12.411768612918426</v>
      </c>
      <c r="AE514" s="1">
        <v>11.937048578847948</v>
      </c>
      <c r="AF514" s="1">
        <v>12.819913673286667</v>
      </c>
      <c r="AN514" t="s">
        <v>7</v>
      </c>
      <c r="AO514">
        <v>20.503946043254651</v>
      </c>
      <c r="AP514">
        <v>18.014824009862664</v>
      </c>
      <c r="AQ514">
        <v>17.090072726075867</v>
      </c>
      <c r="AS514">
        <v>19.152027422760025</v>
      </c>
      <c r="AT514">
        <v>17.094782466910576</v>
      </c>
      <c r="AU514">
        <v>16.569507869745017</v>
      </c>
      <c r="AW514">
        <v>15.391678516480448</v>
      </c>
      <c r="AX514">
        <v>14.821018993657153</v>
      </c>
      <c r="AY514">
        <v>14.481519652476303</v>
      </c>
      <c r="BA514">
        <v>20.103890635686202</v>
      </c>
      <c r="BB514">
        <v>20.017804037769125</v>
      </c>
      <c r="BD514">
        <v>19.132273310660832</v>
      </c>
      <c r="BE514">
        <v>19.315431122943412</v>
      </c>
      <c r="BG514">
        <v>16.137520608236326</v>
      </c>
      <c r="BH514">
        <v>16.181791138802925</v>
      </c>
    </row>
    <row r="515" spans="1:60" ht="15.6" x14ac:dyDescent="0.25">
      <c r="A515" s="1"/>
      <c r="B515" s="1"/>
      <c r="C515" s="1"/>
      <c r="D515" s="1">
        <v>25</v>
      </c>
      <c r="E515" s="4">
        <f>((((((GN139)/78043578764494.9)*1000)*78043578764494.9)/73983446618651)*73983446618651)/66892614237046.2</f>
        <v>11.484780647389325</v>
      </c>
      <c r="F515" s="4">
        <f>((((((GO139)/30192829618271)*1000)*30192829618271)/27413478517411.9)*27413478517411.9)/24055458489096.7</f>
        <v>14.277066791280268</v>
      </c>
      <c r="G515" s="4">
        <f>((((((GP139)/12244430669240.5)*1000)*12244430669240.5)/11104460942179.2)*11104460942179.2)/9636828269946.72</f>
        <v>12.725680328807616</v>
      </c>
      <c r="H515" s="4">
        <f>((((((GQ139)/6700947696660.39)*1000)*6700947696660.39)/6451566726569.83)*6451566726569.83)/5883062925360.31</f>
        <v>8.9159188765085933</v>
      </c>
      <c r="I515" s="4">
        <f>((((((GR139)/42124463414097.2)*1000)*42124463414097.2)/40907764948611.4)*40907764948611.4)/37719682760279.3</f>
        <v>10.15401129721681</v>
      </c>
      <c r="J515" s="4">
        <f>((((((GS139)/2304530514425.76)*1000)*2304530514425.76)/2243539240388.78)*2243539240388.78)/2165791020709.61</f>
        <v>8.3473290582136794</v>
      </c>
      <c r="K515" s="4">
        <f>((((((GT139)/4747926591355.04)*1000)*4747926591355.04)/4512741989107.39)*4512741989107.39)/4125271266279.5</f>
        <v>9.4310914949751403</v>
      </c>
      <c r="L515" s="4">
        <f>((((((GU139)/25176526514998.1)*1000)*25176526514998.1)/24750151105806.5)*24750151105806.5)/23017599635909.1</f>
        <v>10.102046300113818</v>
      </c>
      <c r="M515" s="4">
        <f>((((((GV139)/92011247693702.3)*1000)*92011247693702.3)/90100239661725.4)*90100239661725.4)/85468792045266.3</f>
        <v>8.3053562628755788</v>
      </c>
      <c r="N515">
        <f>((((((GW139)/15459789556596.2)*1000)*15459789556596.2)/15249920588669.1)*15249920588669.1)/14656910074964.7</f>
        <v>6.7749725522112216</v>
      </c>
      <c r="O515" s="4">
        <f>((((((GX139)/18770867817563.1)*1000)*18770867817563.1)/18615764569094.9)*18615764569094.9)/17571979905276.1</f>
        <v>7.7723385965056258</v>
      </c>
      <c r="P515" s="4">
        <f>((((((GY139)/3452497378269.72)*1000)*3452497378269.72)/3386390220158.03)*3386390220158.03)/3252437937866.75</f>
        <v>7.5321677039218891</v>
      </c>
      <c r="Q515" s="4">
        <f>((((((GZ139)/5788318481649.92)*1000)*5788318481649.92)/5647026280065.4)*5647026280065.4)/5252194235421.23</f>
        <v>9.016391558814929</v>
      </c>
      <c r="R515" s="4">
        <f>((((((HA139)/6938360575367.62)*1000)*6938360575367.62)/6933787442360.14)*6933787442360.14)/6721830715987.1</f>
        <v>9.0406086056007133</v>
      </c>
      <c r="S515" s="4">
        <f>((((((HB139)/6931154967776.84)*1000)*6931154967776.84)/6837175800249.91)*6837175800249.91)/6460974266551.64</f>
        <v>7.3792713961128893</v>
      </c>
      <c r="T515">
        <f>((((((HC139)/33222682147222.3)*1000)*33222682147222.3)/32660537514650.3)*32660537514650.3)/31130048196462.7</f>
        <v>8.5672462365481881</v>
      </c>
      <c r="U515" t="s">
        <v>7</v>
      </c>
      <c r="V515" s="1">
        <v>21.690927073264241</v>
      </c>
      <c r="W515" s="1">
        <v>18.247237753223821</v>
      </c>
      <c r="X515" s="1">
        <v>20.031249263822748</v>
      </c>
      <c r="Z515" s="1">
        <v>20.025017329745602</v>
      </c>
      <c r="AA515" s="1">
        <v>17.741077840171556</v>
      </c>
      <c r="AB515" s="1">
        <v>18.988829229363141</v>
      </c>
      <c r="AD515" s="1">
        <v>15.610555944012086</v>
      </c>
      <c r="AE515" s="1">
        <v>14.66277437125912</v>
      </c>
      <c r="AF515" s="1">
        <v>15.70774093408278</v>
      </c>
      <c r="AN515" t="s">
        <v>8</v>
      </c>
      <c r="AO515">
        <v>16.630875492210873</v>
      </c>
      <c r="AP515">
        <v>15.619138535041078</v>
      </c>
      <c r="AQ515">
        <v>15.381736913728506</v>
      </c>
      <c r="AS515">
        <v>15.327576305160678</v>
      </c>
      <c r="AT515">
        <v>14.786671836090655</v>
      </c>
      <c r="AU515">
        <v>14.671402146297421</v>
      </c>
      <c r="AW515">
        <v>13.518692161087628</v>
      </c>
      <c r="AX515">
        <v>13.344911484733196</v>
      </c>
      <c r="AY515">
        <v>13.23778315354466</v>
      </c>
      <c r="BA515">
        <v>17.157872950111042</v>
      </c>
      <c r="BB515">
        <v>17.531796917443344</v>
      </c>
      <c r="BD515">
        <v>16.280204559732752</v>
      </c>
      <c r="BE515">
        <v>16.72513002060489</v>
      </c>
      <c r="BG515">
        <v>14.561750949338105</v>
      </c>
      <c r="BH515">
        <v>14.6925951030489</v>
      </c>
    </row>
    <row r="516" spans="1:60" ht="15.6" x14ac:dyDescent="0.25">
      <c r="A516" s="1"/>
      <c r="B516" s="1"/>
      <c r="C516" s="1"/>
      <c r="D516" s="1">
        <v>50</v>
      </c>
      <c r="E516" s="4">
        <f>((((((HE139)/78043578764494.9)*1000)*78043578764494.9)/73983446618651)*73983446618651)/66892614237046.2</f>
        <v>11.27824217830068</v>
      </c>
      <c r="F516" s="4">
        <f>((((((HF139)/30192829618271)*1000)*30192829618271)/27413478517411.9)*27413478517411.9)/24055458489096.7</f>
        <v>13.579342832238721</v>
      </c>
      <c r="G516" s="4">
        <f>((((((HG139)/12244430669240.5)*1000)*12244430669240.5)/11104460942179.2)*11104460942179.2)/9636828269946.72</f>
        <v>12.306363601105867</v>
      </c>
      <c r="H516" s="4">
        <f>((((((HH139)/6700947696660.39)*1000)*6700947696660.39)/6451566726569.83)*6451566726569.83)/5883062925360.31</f>
        <v>8.6023505752225535</v>
      </c>
      <c r="I516" s="4">
        <f>((((((HI139)/42124463414097.2)*1000)*42124463414097.2)/40907764948611.4)*40907764948611.4)/37719682760279.3</f>
        <v>9.6115643811764215</v>
      </c>
      <c r="J516" s="4">
        <f>((((((HJ139)/2304530514425.76)*1000)*2304530514425.76)/2243539240388.78)*2243539240388.78)/2165791020709.61</f>
        <v>7.4452827971471329</v>
      </c>
      <c r="K516" s="4">
        <f>((((((HK139)/4747926591355.04)*1000)*4747926591355.04)/4512741989107.39)*4512741989107.39)/4125271266279.5</f>
        <v>8.7899444250421173</v>
      </c>
      <c r="L516" s="4">
        <f>((((((HL139)/25176526514998.1)*1000)*25176526514998.1)/24750151105806.5)*24750151105806.5)/23017599635909.1</f>
        <v>9.5447682015173285</v>
      </c>
      <c r="M516" s="4">
        <f>((((((HM139)/92011247693702.3)*1000)*92011247693702.3)/90100239661725.4)*90100239661725.4)/85468792045266.3</f>
        <v>7.6648417754698555</v>
      </c>
      <c r="N516">
        <f>((((((HN139)/15459789556596.2)*1000)*15459789556596.2)/15249920588669.1)*15249920588669.1)/14656910074964.7</f>
        <v>6.23302117519912</v>
      </c>
      <c r="O516" s="4">
        <f>((((((HO139)/18770867817563.1)*1000)*18770867817563.1)/18615764569094.9)*18615764569094.9)/17571979905276.1</f>
        <v>7.5991820957474507</v>
      </c>
      <c r="P516" s="4">
        <f>((((((HP139)/3452497378269.72)*1000)*3452497378269.72)/3386390220158.03)*3386390220158.03)/3252437937866.75</f>
        <v>6.8901358771576877</v>
      </c>
      <c r="Q516" s="4">
        <f>((((((HQ139)/5788318481649.92)*1000)*5788318481649.92)/5647026280065.4)*5647026280065.4)/5252194235421.23</f>
        <v>8.3927175759215409</v>
      </c>
      <c r="R516" s="4">
        <f>((((((HR139)/6938360575367.62)*1000)*6938360575367.62)/6933787442360.14)*6933787442360.14)/6721830715987.1</f>
        <v>8.2953714853908043</v>
      </c>
      <c r="S516" s="4">
        <f>((((((HS139)/6931154967776.84)*1000)*6931154967776.84)/6837175800249.91)*6837175800249.91)/6460974266551.64</f>
        <v>6.8392166436325237</v>
      </c>
      <c r="T516">
        <f>((((((HT139)/33222682147222.3)*1000)*33222682147222.3)/32660537514650.3)*32660537514650.3)/31130048196462.7</f>
        <v>7.8980204666227509</v>
      </c>
      <c r="U516" t="s">
        <v>8</v>
      </c>
      <c r="V516" s="1">
        <v>17.508540768213109</v>
      </c>
      <c r="W516" s="1">
        <v>15.777706795876989</v>
      </c>
      <c r="X516" s="1">
        <v>17.205092202433693</v>
      </c>
      <c r="Z516" s="1">
        <v>15.898023067387827</v>
      </c>
      <c r="AA516" s="1">
        <v>15.135741551295087</v>
      </c>
      <c r="AB516" s="1">
        <v>16.143263127525696</v>
      </c>
      <c r="AD516" s="1">
        <v>13.686760732285606</v>
      </c>
      <c r="AE516" s="1">
        <v>13.202217691496422</v>
      </c>
      <c r="AF516" s="1">
        <v>14.038021459534805</v>
      </c>
      <c r="AN516" t="s">
        <v>9</v>
      </c>
      <c r="AO516">
        <v>14.776304367633236</v>
      </c>
      <c r="AP516">
        <v>13.043035055115039</v>
      </c>
      <c r="AQ516">
        <v>12.56157650697148</v>
      </c>
      <c r="AS516">
        <v>13.09073702104746</v>
      </c>
      <c r="AT516">
        <v>11.003148707584172</v>
      </c>
      <c r="AU516">
        <v>10.055642918605617</v>
      </c>
      <c r="AW516">
        <v>9.7258272632806264</v>
      </c>
      <c r="AX516">
        <v>9.2630393589621658</v>
      </c>
      <c r="AY516">
        <v>8.9598329928076801</v>
      </c>
      <c r="BA516">
        <v>14.68745830051876</v>
      </c>
      <c r="BB516">
        <v>14.896189909678117</v>
      </c>
      <c r="BD516">
        <v>13.012025750956715</v>
      </c>
      <c r="BE516">
        <v>13.094084789841698</v>
      </c>
      <c r="BG516">
        <v>10.399018216728317</v>
      </c>
      <c r="BH516">
        <v>10.565128134245715</v>
      </c>
    </row>
    <row r="517" spans="1:60" ht="15.6" x14ac:dyDescent="0.25">
      <c r="A517" s="1"/>
      <c r="B517" s="1"/>
      <c r="C517" s="1"/>
      <c r="D517" s="1">
        <v>75</v>
      </c>
      <c r="E517" s="4">
        <f>((((((HV139)/78043578764494.9)*1000)*78043578764494.9)/73983446618651)*73983446618651)/66892614237046.2</f>
        <v>11.187259414114392</v>
      </c>
      <c r="F517" s="4">
        <f>((((((HW139)/30192829618271)*1000)*30192829618271)/27413478517411.9)*27413478517411.9)/24055458489096.7</f>
        <v>13.312541498525766</v>
      </c>
      <c r="G517" s="4">
        <f>((((((HX139)/12244430669240.5)*1000)*12244430669240.5)/11104460942179.2)*11104460942179.2)/9636828269946.72</f>
        <v>12.27159754121476</v>
      </c>
      <c r="H517" s="4">
        <f>((((((HY139)/6700947696660.39)*1000)*6700947696660.39)/6451566726569.83)*6451566726569.83)/5883062925360.31</f>
        <v>8.5156236537300689</v>
      </c>
      <c r="I517" s="4">
        <f>((((((HZ139)/42124463414097.2)*1000)*42124463414097.2)/40907764948611.4)*40907764948611.4)/37719682760279.3</f>
        <v>9.3441758442229901</v>
      </c>
      <c r="J517" s="4">
        <f>((((((IA139)/2304530514425.76)*1000)*2304530514425.76)/2243539240388.78)*2243539240388.78)/2165791020709.61</f>
        <v>6.5679585410138301</v>
      </c>
      <c r="K517" s="4">
        <f>((((((IB139)/4747926591355.04)*1000)*4747926591355.04)/4512741989107.39)*4512741989107.39)/4125271266279.5</f>
        <v>8.272757196480752</v>
      </c>
      <c r="L517" s="4">
        <f>((((((IC139)/25176526514998.1)*1000)*25176526514998.1)/24750151105806.5)*24750151105806.5)/23017599635909.1</f>
        <v>9.4022643762086808</v>
      </c>
      <c r="M517" s="4">
        <f>((((((ID139)/92011247693702.3)*1000)*92011247693702.3)/90100239661725.4)*90100239661725.4)/85468792045266.3</f>
        <v>7.3959369302065827</v>
      </c>
      <c r="N517">
        <f>((((((IE139)/15459789556596.2)*1000)*15459789556596.2)/15249920588669.1)*15249920588669.1)/14656910074964.7</f>
        <v>5.8363051702300082</v>
      </c>
      <c r="O517" s="4">
        <f>((((((IF139)/18770867817563.1)*1000)*18770867817563.1)/18615764569094.9)*18615764569094.9)/17571979905276.1</f>
        <v>7.5502183692606621</v>
      </c>
      <c r="P517" s="4">
        <f>((((((IG139)/3452497378269.72)*1000)*3452497378269.72)/3386390220158.03)*3386390220158.03)/3252437937866.75</f>
        <v>6.2595683135886997</v>
      </c>
      <c r="Q517" s="4">
        <f>((((((IH139)/5788318481649.92)*1000)*5788318481649.92)/5647026280065.4)*5647026280065.4)/5252194235421.23</f>
        <v>7.8816836494428051</v>
      </c>
      <c r="R517" s="4">
        <f>((((((II139)/6938360575367.62)*1000)*6938360575367.62)/6933787442360.14)*6933787442360.14)/6721830715987.1</f>
        <v>8.0792830073371942</v>
      </c>
      <c r="S517" s="4">
        <f>((((((IJ139)/6931154967776.84)*1000)*6931154967776.84)/6837175800249.91)*6837175800249.91)/6460974266551.64</f>
        <v>6.5381346405914496</v>
      </c>
      <c r="T517">
        <f>((((((IK139)/33222682147222.3)*1000)*33222682147222.3)/32660537514650.3)*32660537514650.3)/31130048196462.7</f>
        <v>7.3505070492610241</v>
      </c>
      <c r="U517" t="s">
        <v>9</v>
      </c>
      <c r="V517" s="1">
        <v>15.050797633552868</v>
      </c>
      <c r="W517" s="1">
        <v>12.615177530536606</v>
      </c>
      <c r="X517" s="1">
        <v>13.998650441590113</v>
      </c>
      <c r="Z517" s="1">
        <v>13.239159525241485</v>
      </c>
      <c r="AA517" s="1">
        <v>11.034229431207633</v>
      </c>
      <c r="AB517" s="1">
        <v>12.220312905700679</v>
      </c>
      <c r="AD517" s="1">
        <v>9.6608926288363364</v>
      </c>
      <c r="AE517" s="1">
        <v>9.114504065876341</v>
      </c>
      <c r="AF517" s="1">
        <v>9.6529586450048104</v>
      </c>
      <c r="AN517" t="s">
        <v>10</v>
      </c>
      <c r="AO517">
        <v>18.781228735321861</v>
      </c>
      <c r="AP517">
        <v>17.96867234581083</v>
      </c>
      <c r="AQ517">
        <v>17.907327636216387</v>
      </c>
      <c r="AS517">
        <v>15.685161650920879</v>
      </c>
      <c r="AT517">
        <v>14.323135646618505</v>
      </c>
      <c r="AU517">
        <v>13.75999580743891</v>
      </c>
      <c r="AW517">
        <v>11.366654502143399</v>
      </c>
      <c r="AX517">
        <v>11.067575828676727</v>
      </c>
      <c r="AY517">
        <v>10.794520610799013</v>
      </c>
      <c r="BA517">
        <v>19.817494416677174</v>
      </c>
      <c r="BB517">
        <v>20.78891827388237</v>
      </c>
      <c r="BD517">
        <v>16.488857899830677</v>
      </c>
      <c r="BE517">
        <v>16.966199822693113</v>
      </c>
      <c r="BG517">
        <v>12.29398661558038</v>
      </c>
      <c r="BH517">
        <v>12.573284211221354</v>
      </c>
    </row>
    <row r="518" spans="1:60" ht="15.6" x14ac:dyDescent="0.25">
      <c r="A518" s="1"/>
      <c r="B518" s="1"/>
      <c r="C518" s="1"/>
      <c r="D518" s="1">
        <v>100</v>
      </c>
      <c r="E518" s="4">
        <f>((((((IM139)/78043578764494.9)*1000)*78043578764494.9)/73983446618651)*73983446618651)/66892614237046.2</f>
        <v>11.131028527409576</v>
      </c>
      <c r="F518" s="4">
        <f>((((((IN139)/30192829618271)*1000)*30192829618271)/27413478517411.9)*27413478517411.9)/24055458489096.7</f>
        <v>13.25134961046237</v>
      </c>
      <c r="G518" s="4">
        <f>((((((IO139)/12244430669240.5)*1000)*12244430669240.5)/11104460942179.2)*11104460942179.2)/9636828269946.72</f>
        <v>12.248127134763243</v>
      </c>
      <c r="H518" s="4">
        <f>((((((IP139)/6700947696660.39)*1000)*6700947696660.39)/6451566726569.83)*6451566726569.83)/5883062925360.31</f>
        <v>8.487527145950251</v>
      </c>
      <c r="I518" s="4">
        <f>((((((IQ139)/42124463414097.2)*1000)*42124463414097.2)/40907764948611.4)*40907764948611.4)/37719682760279.3</f>
        <v>9.2967919791880647</v>
      </c>
      <c r="J518" s="4">
        <f>((((((IR139)/2304530514425.76)*1000)*2304530514425.76)/2243539240388.78)*2243539240388.78)/2165791020709.61</f>
        <v>6.0791653316235088</v>
      </c>
      <c r="K518" s="4">
        <f>((((((IS139)/4747926591355.04)*1000)*4747926591355.04)/4512741989107.39)*4512741989107.39)/4125271266279.5</f>
        <v>8.2445249807168999</v>
      </c>
      <c r="L518" s="4">
        <f>((((((IT139)/25176526514998.1)*1000)*25176526514998.1)/24750151105806.5)*24750151105806.5)/23017599635909.1</f>
        <v>9.370151617422696</v>
      </c>
      <c r="M518" s="4">
        <f>((((((IU139)/92011247693702.3)*1000)*92011247693702.3)/90100239661725.4)*90100239661725.4)/85468792045266.3</f>
        <v>7.3362686695385833</v>
      </c>
      <c r="N518">
        <f>((((((IV139)/15459789556596.2)*1000)*15459789556596.2)/15249920588669.1)*15249920588669.1)/14656910074964.7</f>
        <v>5.7677582005864219</v>
      </c>
      <c r="O518" s="4">
        <f>((((((IW139)/18770867817563.1)*1000)*18770867817563.1)/18615764569094.9)*18615764569094.9)/17571979905276.1</f>
        <v>7.5250549526872748</v>
      </c>
      <c r="P518" s="4">
        <f>((((((IX139)/3452497378269.72)*1000)*3452497378269.72)/3386390220158.03)*3386390220158.03)/3252437937866.75</f>
        <v>6.0991454964811211</v>
      </c>
      <c r="Q518" s="4">
        <f>((((((IY139)/5788318481649.92)*1000)*5788318481649.92)/5647026280065.4)*5647026280065.4)/5252194235421.23</f>
        <v>7.8094231465076955</v>
      </c>
      <c r="R518" s="4">
        <f>((((((IZ139)/6938360575367.62)*1000)*6938360575367.62)/6933787442360.14)*6933787442360.14)/6721830715987.1</f>
        <v>7.9867678627109839</v>
      </c>
      <c r="S518" s="4">
        <f>((((((JA139)/6931154967776.84)*1000)*6931154967776.84)/6837175800249.91)*6837175800249.91)/6460974266551.64</f>
        <v>6.4475438368539004</v>
      </c>
      <c r="T518">
        <f>((((((JB139)/33222682147222.3)*1000)*33222682147222.3)/32660537514650.3)*32660537514650.3)/31130048196462.7</f>
        <v>7.2852549689941375</v>
      </c>
      <c r="U518" t="s">
        <v>10</v>
      </c>
      <c r="V518" s="1">
        <v>18.895466159908509</v>
      </c>
      <c r="W518" s="1">
        <v>16.650177906522856</v>
      </c>
      <c r="X518" s="1">
        <v>18.96518779562507</v>
      </c>
      <c r="Z518" s="1">
        <v>15.684711604807765</v>
      </c>
      <c r="AA518" s="1">
        <v>13.5118328605777</v>
      </c>
      <c r="AB518" s="1">
        <v>15.331103998128802</v>
      </c>
      <c r="AD518" s="1">
        <v>11.208223587581511</v>
      </c>
      <c r="AE518" s="1">
        <v>10.528742761843354</v>
      </c>
      <c r="AF518" s="1">
        <v>11.331399909257447</v>
      </c>
      <c r="AN518" t="s">
        <v>11</v>
      </c>
      <c r="AO518">
        <v>19.595399932861806</v>
      </c>
      <c r="AP518">
        <v>15.505514047196355</v>
      </c>
      <c r="AQ518">
        <v>12.42288743995408</v>
      </c>
      <c r="AS518">
        <v>15.884830038218313</v>
      </c>
      <c r="AT518">
        <v>12.142479265240581</v>
      </c>
      <c r="AU518">
        <v>9.323286417730829</v>
      </c>
      <c r="AW518">
        <v>9.6668197418121498</v>
      </c>
      <c r="AX518">
        <v>8.5669030379746278</v>
      </c>
      <c r="AY518">
        <v>7.5248517894953464</v>
      </c>
      <c r="BA518">
        <v>18.20152028380809</v>
      </c>
      <c r="BB518">
        <v>17.239677284275256</v>
      </c>
      <c r="BD518">
        <v>15.068621056723231</v>
      </c>
      <c r="BE518">
        <v>14.403042053817321</v>
      </c>
      <c r="BG518">
        <v>9.7612325331577381</v>
      </c>
      <c r="BH518">
        <v>9.5917462997921312</v>
      </c>
    </row>
    <row r="519" spans="1:60" x14ac:dyDescent="0.25">
      <c r="U519" t="s">
        <v>11</v>
      </c>
      <c r="V519" s="1">
        <v>19.947521340473887</v>
      </c>
      <c r="W519" s="1">
        <v>14.92414326052876</v>
      </c>
      <c r="X519" s="1">
        <v>16.856145476425617</v>
      </c>
      <c r="Z519" s="1">
        <v>16.014880288472018</v>
      </c>
      <c r="AA519" s="1">
        <v>11.827215787806141</v>
      </c>
      <c r="AB519" s="1">
        <v>13.773478580118445</v>
      </c>
      <c r="AD519" s="1">
        <v>9.5845694755334936</v>
      </c>
      <c r="AE519" s="1">
        <v>8.0864243294910221</v>
      </c>
      <c r="AF519" s="1">
        <v>8.6986350735997355</v>
      </c>
      <c r="AN519" t="s">
        <v>12</v>
      </c>
      <c r="AO519">
        <v>16.465796750137503</v>
      </c>
      <c r="AP519">
        <v>14.902825711715689</v>
      </c>
      <c r="AQ519">
        <v>14.186940885802526</v>
      </c>
      <c r="AS519">
        <v>13.605477661411646</v>
      </c>
      <c r="AT519">
        <v>12.679000634169691</v>
      </c>
      <c r="AU519">
        <v>12.32569190010835</v>
      </c>
      <c r="AW519">
        <v>10.603203615115463</v>
      </c>
      <c r="AX519">
        <v>10.214567489500672</v>
      </c>
      <c r="AY519">
        <v>9.848721299101598</v>
      </c>
      <c r="BA519">
        <v>16.309036698403162</v>
      </c>
      <c r="BB519">
        <v>16.29547075942564</v>
      </c>
      <c r="BD519">
        <v>14.015638070682192</v>
      </c>
      <c r="BE519">
        <v>14.17686172562772</v>
      </c>
      <c r="BG519">
        <v>11.307729389030955</v>
      </c>
      <c r="BH519">
        <v>11.352662929181179</v>
      </c>
    </row>
    <row r="520" spans="1:60" x14ac:dyDescent="0.25">
      <c r="U520" t="s">
        <v>12</v>
      </c>
      <c r="V520" s="1">
        <v>16.827296456326891</v>
      </c>
      <c r="W520" s="1">
        <v>14.22428792593284</v>
      </c>
      <c r="X520" s="1">
        <v>15.294066199881124</v>
      </c>
      <c r="Z520" s="1">
        <v>13.720579352988691</v>
      </c>
      <c r="AA520" s="1">
        <v>12.157716313068384</v>
      </c>
      <c r="AB520" s="1">
        <v>13.207355020020605</v>
      </c>
      <c r="AD520" s="1">
        <v>10.48148612832256</v>
      </c>
      <c r="AE520" s="1">
        <v>9.6824590155054864</v>
      </c>
      <c r="AF520" s="1">
        <v>10.453962672653587</v>
      </c>
      <c r="AN520" t="s">
        <v>24</v>
      </c>
      <c r="AO520">
        <v>18.250028927419891</v>
      </c>
      <c r="AP520">
        <v>16.299152271729184</v>
      </c>
      <c r="AQ520">
        <v>15.418658070188275</v>
      </c>
      <c r="AS520">
        <v>15.978496102887082</v>
      </c>
      <c r="AT520">
        <v>13.590684221271578</v>
      </c>
      <c r="AU520">
        <v>12.472763360822972</v>
      </c>
      <c r="AW520">
        <v>11.062231399379064</v>
      </c>
      <c r="AX520">
        <v>10.900933806965837</v>
      </c>
      <c r="AY520">
        <v>10.689535543696666</v>
      </c>
      <c r="BA520">
        <v>18.290653727300867</v>
      </c>
      <c r="BB520">
        <v>18.543954223069377</v>
      </c>
      <c r="BD520">
        <v>16.153313239274567</v>
      </c>
      <c r="BE520">
        <v>16.260465212423117</v>
      </c>
      <c r="BG520">
        <v>12.264824102244837</v>
      </c>
      <c r="BH520">
        <v>12.675106303132479</v>
      </c>
    </row>
    <row r="521" spans="1:60" x14ac:dyDescent="0.25">
      <c r="A521" t="s">
        <v>69</v>
      </c>
      <c r="D521" t="s">
        <v>5</v>
      </c>
      <c r="E521">
        <v>41873130876033.953</v>
      </c>
      <c r="F521">
        <v>20563352358927.543</v>
      </c>
      <c r="G521">
        <v>7959288027973.0762</v>
      </c>
      <c r="H521">
        <v>3636410710918.541</v>
      </c>
      <c r="I521">
        <v>26012103479283.906</v>
      </c>
      <c r="J521">
        <v>1344875093082.2412</v>
      </c>
      <c r="K521">
        <v>2656643409186.5576</v>
      </c>
      <c r="L521">
        <v>7267922039065.9482</v>
      </c>
      <c r="M521">
        <v>50114487235910.203</v>
      </c>
      <c r="N521">
        <v>7273808529937.9639</v>
      </c>
      <c r="O521">
        <v>8267414843143.4219</v>
      </c>
      <c r="P521">
        <v>1135073358040.4207</v>
      </c>
      <c r="Q521">
        <v>3811352968768.541</v>
      </c>
      <c r="R521">
        <v>2665233168905.8164</v>
      </c>
      <c r="S521">
        <v>3019134260129.0923</v>
      </c>
      <c r="T521">
        <v>12776500348537.873</v>
      </c>
      <c r="U521" t="s">
        <v>24</v>
      </c>
      <c r="V521" s="1">
        <v>18.385768125830914</v>
      </c>
      <c r="W521" s="1">
        <v>15.210171171179812</v>
      </c>
      <c r="X521" s="1">
        <v>17.064506750586599</v>
      </c>
      <c r="Z521" s="1">
        <v>15.997234532733694</v>
      </c>
      <c r="AA521" s="1">
        <v>13.042680253687207</v>
      </c>
      <c r="AB521" s="1">
        <v>15.042061559339251</v>
      </c>
      <c r="AD521" s="1">
        <v>10.969164946295146</v>
      </c>
      <c r="AE521" s="1">
        <v>10.348844859475513</v>
      </c>
      <c r="AF521" s="1">
        <v>11.35375513649983</v>
      </c>
      <c r="AN521" t="s">
        <v>13</v>
      </c>
      <c r="AO521">
        <v>15.421009819513401</v>
      </c>
      <c r="AP521">
        <v>13.488131050921146</v>
      </c>
      <c r="AQ521">
        <v>12.534746340152514</v>
      </c>
      <c r="AS521">
        <v>11.815599262211924</v>
      </c>
      <c r="AT521">
        <v>10.365459483819318</v>
      </c>
      <c r="AU521">
        <v>9.3908010759637808</v>
      </c>
      <c r="AW521">
        <v>9.2256375289831247</v>
      </c>
      <c r="AX521">
        <v>8.6605896178130379</v>
      </c>
      <c r="AY521">
        <v>8.2304867202410676</v>
      </c>
      <c r="BA521">
        <v>15.236063675847916</v>
      </c>
      <c r="BB521">
        <v>15.397817387254211</v>
      </c>
      <c r="BD521">
        <v>11.958781663700606</v>
      </c>
      <c r="BE521">
        <v>12.15096708996624</v>
      </c>
      <c r="BG521">
        <v>10.035516493825043</v>
      </c>
      <c r="BH521">
        <v>10.477388127730128</v>
      </c>
    </row>
    <row r="522" spans="1:60" x14ac:dyDescent="0.25">
      <c r="U522" t="s">
        <v>13</v>
      </c>
      <c r="V522" s="1">
        <v>15.570076231839755</v>
      </c>
      <c r="W522" s="1">
        <v>12.732028262573751</v>
      </c>
      <c r="X522" s="1">
        <v>14.422630209413358</v>
      </c>
      <c r="Z522" s="1">
        <v>11.840604998934587</v>
      </c>
      <c r="AA522" s="1">
        <v>9.7499750925582465</v>
      </c>
      <c r="AB522" s="1">
        <v>11.167145918291892</v>
      </c>
      <c r="AD522" s="1">
        <v>9.1753485287022301</v>
      </c>
      <c r="AE522" s="1">
        <v>8.2630737837787915</v>
      </c>
      <c r="AF522" s="1">
        <v>9.2702443227430056</v>
      </c>
      <c r="AN522" t="s">
        <v>14</v>
      </c>
      <c r="AO522">
        <v>14.637938572859102</v>
      </c>
      <c r="AP522">
        <v>12.196731774281345</v>
      </c>
      <c r="AQ522">
        <v>10.560773457461071</v>
      </c>
      <c r="AS522">
        <v>12.548955715576446</v>
      </c>
      <c r="AT522">
        <v>10.07670603381483</v>
      </c>
      <c r="AU522">
        <v>8.6145323494823796</v>
      </c>
      <c r="AW522">
        <v>7.587447470375202</v>
      </c>
      <c r="AX522">
        <v>7.155401113352001</v>
      </c>
      <c r="AY522">
        <v>6.7653409823077846</v>
      </c>
      <c r="BA522">
        <v>14.073713539778863</v>
      </c>
      <c r="BB522">
        <v>13.800254570039439</v>
      </c>
      <c r="BD522">
        <v>12.318696997160421</v>
      </c>
      <c r="BE522">
        <v>12.140551026813197</v>
      </c>
      <c r="BG522">
        <v>8.1929972952712458</v>
      </c>
      <c r="BH522">
        <v>8.5453949682196058</v>
      </c>
    </row>
    <row r="523" spans="1:60" x14ac:dyDescent="0.25">
      <c r="D523">
        <v>0</v>
      </c>
      <c r="E523">
        <f>((E173)/41873130876034)*1000</f>
        <v>18.707570599419746</v>
      </c>
      <c r="F523">
        <f>((F173)/20563352358927.5)*1000</f>
        <v>20.620066424455132</v>
      </c>
      <c r="G523">
        <f>((G173)/7959288027973.08)*1000</f>
        <v>16.754466158776943</v>
      </c>
      <c r="H523">
        <f>((H173)/3636410710918.54)*1000</f>
        <v>14.826257650450033</v>
      </c>
      <c r="I523">
        <f>((I173)/26012103479283.9)*1000</f>
        <v>18.838735926550797</v>
      </c>
      <c r="J523">
        <f>((J173)/1344875093082.24)*1000</f>
        <v>19.632716016710635</v>
      </c>
      <c r="K523">
        <f>((K173)/2656643409186.56)*1000</f>
        <v>16.5405067287363</v>
      </c>
      <c r="L523">
        <f>((L173)/7267922039065.95)*1000</f>
        <v>18.312574731015271</v>
      </c>
      <c r="M523">
        <f>((M173)/50114487235910.2)*1000</f>
        <v>15.445042593246153</v>
      </c>
      <c r="N523">
        <f>((N173)/7273808529937.96)*1000</f>
        <v>14.661193896745955</v>
      </c>
      <c r="O523">
        <f>((O173)/8267414843143.42)*1000</f>
        <v>14.074648153532367</v>
      </c>
      <c r="P523">
        <f>((P173)/1135073358040.42)*1000</f>
        <v>17.021595265523757</v>
      </c>
      <c r="Q523">
        <f>((Q173)/3811352968768.54)*1000</f>
        <v>17.157118944008783</v>
      </c>
      <c r="R523">
        <f>((R173)/2665233168905.82)*1000</f>
        <v>17.422961208471769</v>
      </c>
      <c r="S523">
        <f>((S173)/3019134260129.09)*1000</f>
        <v>14.708301562014135</v>
      </c>
      <c r="T523">
        <f>((T173)/12776500348537.9)*1000</f>
        <v>17.88465112307685</v>
      </c>
      <c r="U523" t="s">
        <v>14</v>
      </c>
      <c r="V523" s="1">
        <v>14.732348212324968</v>
      </c>
      <c r="W523" s="1">
        <v>11.419375736260744</v>
      </c>
      <c r="X523" s="1">
        <v>12.923732156864249</v>
      </c>
      <c r="Z523" s="1">
        <v>12.58415154620773</v>
      </c>
      <c r="AA523" s="1">
        <v>9.7465729892010664</v>
      </c>
      <c r="AB523" s="1">
        <v>11.371809856875981</v>
      </c>
      <c r="AD523" s="1">
        <v>7.5278382335574943</v>
      </c>
      <c r="AE523" s="1">
        <v>6.7495821113944521</v>
      </c>
      <c r="AF523" s="1">
        <v>7.4741487525349859</v>
      </c>
      <c r="AN523" t="s">
        <v>15</v>
      </c>
      <c r="AO523">
        <v>14.057316737042763</v>
      </c>
      <c r="AP523">
        <v>11.812697386815378</v>
      </c>
      <c r="AQ523">
        <v>10.519787768380468</v>
      </c>
      <c r="AS523">
        <v>12.827811626282811</v>
      </c>
      <c r="AT523">
        <v>10.518233535601228</v>
      </c>
      <c r="AU523">
        <v>9.2034324184490135</v>
      </c>
      <c r="AW523">
        <v>8.3670746757360028</v>
      </c>
      <c r="AX523">
        <v>8.1094941065287642</v>
      </c>
      <c r="AY523">
        <v>7.9168491742358276</v>
      </c>
      <c r="BA523">
        <v>13.653488146466248</v>
      </c>
      <c r="BB523">
        <v>13.629870955197598</v>
      </c>
      <c r="BD523">
        <v>12.972704271313068</v>
      </c>
      <c r="BE523">
        <v>13.203399284579527</v>
      </c>
      <c r="BG523">
        <v>9.2722571498356192</v>
      </c>
      <c r="BH523">
        <v>9.6915056906313115</v>
      </c>
    </row>
    <row r="524" spans="1:60" x14ac:dyDescent="0.25">
      <c r="D524">
        <v>25</v>
      </c>
      <c r="E524">
        <f>((V173)/41873130876034)*1000</f>
        <v>18.362628024539699</v>
      </c>
      <c r="F524">
        <f>((W173)/20563352358927.5)*1000</f>
        <v>19.763651376885409</v>
      </c>
      <c r="G524">
        <f>((X173)/7959288027973.08)*1000</f>
        <v>16.409481457425066</v>
      </c>
      <c r="H524">
        <f>((Y173)/3636410710918.54)*1000</f>
        <v>14.18656937430946</v>
      </c>
      <c r="I524">
        <f>((Z173)/26012103479283.9)*1000</f>
        <v>18.333169546595183</v>
      </c>
      <c r="J524">
        <f>((AA173)/1344875093082.24)*1000</f>
        <v>18.342416472181458</v>
      </c>
      <c r="K524">
        <f>((AB173)/2656643409186.56)*1000</f>
        <v>15.911654840292531</v>
      </c>
      <c r="L524">
        <f>((AC173)/7267922039065.95)*1000</f>
        <v>17.568043325283217</v>
      </c>
      <c r="M524">
        <f>((AD173)/50114487235910.2)*1000</f>
        <v>14.72330096558599</v>
      </c>
      <c r="N524">
        <f>((AE173)/7273808529937.96)*1000</f>
        <v>13.846778649063619</v>
      </c>
      <c r="O524">
        <f>((AF173)/8267414843143.42)*1000</f>
        <v>13.301425614497566</v>
      </c>
      <c r="P524">
        <f>((AG173)/1135073358040.42)*1000</f>
        <v>16.293820564619718</v>
      </c>
      <c r="Q524">
        <f>((AH173)/3811352968768.54)*1000</f>
        <v>16.176187340095957</v>
      </c>
      <c r="R524">
        <f>((AI173)/2665233168905.82)*1000</f>
        <v>16.672776928968922</v>
      </c>
      <c r="S524">
        <f>((AJ173)/3019134260129.09)*1000</f>
        <v>13.79860896313961</v>
      </c>
      <c r="T524">
        <f>((AK173)/12776500348537.9)*1000</f>
        <v>17.089240361312093</v>
      </c>
      <c r="U524" t="s">
        <v>15</v>
      </c>
      <c r="V524" s="1">
        <v>14.096606998242837</v>
      </c>
      <c r="W524" s="1">
        <v>11.02118393583007</v>
      </c>
      <c r="X524" s="1">
        <v>12.631794731132855</v>
      </c>
      <c r="Z524" s="1">
        <v>12.84058768288237</v>
      </c>
      <c r="AA524" s="1">
        <v>10.038636563065239</v>
      </c>
      <c r="AB524" s="1">
        <v>12.101676110065316</v>
      </c>
      <c r="AD524" s="1">
        <v>8.333444653757482</v>
      </c>
      <c r="AE524" s="1">
        <v>7.8985228500901661</v>
      </c>
      <c r="AF524" s="1">
        <v>8.5477256020454337</v>
      </c>
      <c r="AN524" t="s">
        <v>16</v>
      </c>
      <c r="AO524">
        <v>16.962565835261199</v>
      </c>
      <c r="AP524">
        <v>14.942004728512034</v>
      </c>
      <c r="AQ524">
        <v>13.847537736254035</v>
      </c>
      <c r="AS524">
        <v>14.074442915384614</v>
      </c>
      <c r="AT524">
        <v>12.110973554216194</v>
      </c>
      <c r="AU524">
        <v>10.965677150739211</v>
      </c>
      <c r="AW524">
        <v>8.5695053853908689</v>
      </c>
      <c r="AX524">
        <v>8.2452523964200051</v>
      </c>
      <c r="AY524">
        <v>7.8647247317060831</v>
      </c>
      <c r="BA524">
        <v>16.850950114256968</v>
      </c>
      <c r="BB524">
        <v>16.945029571673793</v>
      </c>
      <c r="BD524">
        <v>14.314272436014823</v>
      </c>
      <c r="BE524">
        <v>14.344823744893079</v>
      </c>
      <c r="BG524">
        <v>9.278813143725209</v>
      </c>
      <c r="BH524">
        <v>9.6544994272654456</v>
      </c>
    </row>
    <row r="525" spans="1:60" x14ac:dyDescent="0.25">
      <c r="D525">
        <v>50</v>
      </c>
      <c r="E525">
        <f>((AM173)/41873130876034)*1000</f>
        <v>18.159765475053863</v>
      </c>
      <c r="F525">
        <f>((AN173)/20563352358927.5)*1000</f>
        <v>18.924509461902552</v>
      </c>
      <c r="G525">
        <f>((AO173)/7959288027973.08)*1000</f>
        <v>16.103040152897428</v>
      </c>
      <c r="H525">
        <f>((AP173)/3636410710918.54)*1000</f>
        <v>13.587906681217047</v>
      </c>
      <c r="I525">
        <f>((AQ173)/26012103479283.9)*1000</f>
        <v>17.960142775700891</v>
      </c>
      <c r="J525">
        <f>((AR173)/1344875093082.24)*1000</f>
        <v>17.052116927652285</v>
      </c>
      <c r="K525">
        <f>((AS173)/2656643409186.56)*1000</f>
        <v>15.316689624064379</v>
      </c>
      <c r="L525">
        <f>((AT173)/7267922039065.95)*1000</f>
        <v>16.835144366412329</v>
      </c>
      <c r="M525">
        <f>((AU173)/50114487235910.2)*1000</f>
        <v>14.01854087770867</v>
      </c>
      <c r="N525">
        <f>((AV173)/7273808529937.96)*1000</f>
        <v>13.032363401381261</v>
      </c>
      <c r="O525">
        <f>((AW173)/8267414843143.42)*1000</f>
        <v>12.528203075462743</v>
      </c>
      <c r="P525">
        <f>((AX173)/1135073358040.42)*1000</f>
        <v>15.577984709372451</v>
      </c>
      <c r="Q525">
        <f>((AY173)/3811352968768.54)*1000</f>
        <v>15.195682218126542</v>
      </c>
      <c r="R525">
        <f>((AZ173)/2665233168905.82)*1000</f>
        <v>15.922592649466047</v>
      </c>
      <c r="S525">
        <f>((BA173)/3019134260129.09)*1000</f>
        <v>12.888916364265082</v>
      </c>
      <c r="T525">
        <f>((BB173)/12776500348537.9)*1000</f>
        <v>16.294080145511238</v>
      </c>
      <c r="U525" t="s">
        <v>16</v>
      </c>
      <c r="V525" s="1">
        <v>17.172189674560794</v>
      </c>
      <c r="W525" s="1">
        <v>13.970636910211882</v>
      </c>
      <c r="X525" s="1">
        <v>15.669394966899169</v>
      </c>
      <c r="Z525" s="1">
        <v>14.115661139761876</v>
      </c>
      <c r="AA525" s="1">
        <v>11.35599642246649</v>
      </c>
      <c r="AB525" s="1">
        <v>13.058686192839327</v>
      </c>
      <c r="AD525" s="1">
        <v>8.4619481976897273</v>
      </c>
      <c r="AE525" s="1">
        <v>7.565716980529003</v>
      </c>
      <c r="AF525" s="1">
        <v>8.4044334205799629</v>
      </c>
      <c r="AN525" t="s">
        <v>17</v>
      </c>
      <c r="AO525">
        <v>17.113378787347692</v>
      </c>
      <c r="AP525">
        <v>14.017821638150583</v>
      </c>
      <c r="AQ525">
        <v>12.25410624913121</v>
      </c>
      <c r="AS525">
        <v>15.289179789476929</v>
      </c>
      <c r="AT525">
        <v>12.285645850089074</v>
      </c>
      <c r="AU525">
        <v>11.030028458927005</v>
      </c>
      <c r="AW525">
        <v>10.174802667155813</v>
      </c>
      <c r="AX525">
        <v>9.5926993901552056</v>
      </c>
      <c r="AY525">
        <v>9.1312802025781128</v>
      </c>
      <c r="BA525">
        <v>16.26496666255035</v>
      </c>
      <c r="BB525">
        <v>15.977551639716339</v>
      </c>
      <c r="BD525">
        <v>14.923164286226898</v>
      </c>
      <c r="BE525">
        <v>14.770128814954917</v>
      </c>
      <c r="BG525">
        <v>10.762047337946322</v>
      </c>
      <c r="BH525">
        <v>10.882768977932503</v>
      </c>
    </row>
    <row r="526" spans="1:60" x14ac:dyDescent="0.25">
      <c r="D526">
        <v>75</v>
      </c>
      <c r="E526">
        <f>((BD173)/41873130876034)*1000</f>
        <v>18.009859208905265</v>
      </c>
      <c r="F526">
        <f>((BE173)/20563352358927.5)*1000</f>
        <v>18.386164612624807</v>
      </c>
      <c r="G526">
        <f>((BF173)/7959288027973.08)*1000</f>
        <v>15.934538553913201</v>
      </c>
      <c r="H526">
        <f>((BG173)/3636410710918.54)*1000</f>
        <v>13.351336447361389</v>
      </c>
      <c r="I526">
        <f>((BH173)/26012103479283.9)*1000</f>
        <v>17.709617361060328</v>
      </c>
      <c r="J526">
        <f>((BI173)/1344875093082.24)*1000</f>
        <v>15.762723657526303</v>
      </c>
      <c r="K526">
        <f>((BJ173)/2656643409186.56)*1000</f>
        <v>14.854017064312156</v>
      </c>
      <c r="L526">
        <f>((BK173)/7267922039065.95)*1000</f>
        <v>16.301000907461258</v>
      </c>
      <c r="M526">
        <f>((BL173)/50114487235910.2)*1000</f>
        <v>13.490665065941002</v>
      </c>
      <c r="N526">
        <f>((BM173)/7273808529937.96)*1000</f>
        <v>12.24258952595167</v>
      </c>
      <c r="O526">
        <f>((BN173)/8267414843143.42)*1000</f>
        <v>11.931609899623735</v>
      </c>
      <c r="P526">
        <f>((BO173)/1135073358040.42)*1000</f>
        <v>15.014295276165933</v>
      </c>
      <c r="Q526">
        <f>((BP173)/3811352968768.54)*1000</f>
        <v>14.485570436039536</v>
      </c>
      <c r="R526">
        <f>((BQ173)/2665233168905.82)*1000</f>
        <v>15.299125473117954</v>
      </c>
      <c r="S526">
        <f>((BR173)/3019134260129.09)*1000</f>
        <v>11.985783052641301</v>
      </c>
      <c r="T526">
        <f>((BS173)/12776500348537.9)*1000</f>
        <v>15.724529408073805</v>
      </c>
      <c r="U526" t="s">
        <v>17</v>
      </c>
      <c r="V526" s="1">
        <v>17.180505655784394</v>
      </c>
      <c r="W526" s="1">
        <v>13.47804464281022</v>
      </c>
      <c r="X526" s="1">
        <v>15.220393993614614</v>
      </c>
      <c r="Z526" s="1">
        <v>15.300731662566882</v>
      </c>
      <c r="AA526" s="1">
        <v>12.135545471373231</v>
      </c>
      <c r="AB526" s="1">
        <v>13.936084986240287</v>
      </c>
      <c r="AD526" s="1">
        <v>10.031819627867815</v>
      </c>
      <c r="AE526" s="1">
        <v>9.1394061082552849</v>
      </c>
      <c r="AF526" s="1">
        <v>9.9856407273416465</v>
      </c>
      <c r="AN526" t="s">
        <v>18</v>
      </c>
      <c r="AO526">
        <v>17.42151612607692</v>
      </c>
      <c r="AP526">
        <v>15.759546707465498</v>
      </c>
      <c r="AQ526">
        <v>14.759562056703453</v>
      </c>
      <c r="AS526">
        <v>13.094844843007625</v>
      </c>
      <c r="AT526">
        <v>13.400634526385174</v>
      </c>
      <c r="AU526">
        <v>13.765811593535622</v>
      </c>
      <c r="AW526">
        <v>9.9042578044579326</v>
      </c>
      <c r="AX526">
        <v>9.5277627728159686</v>
      </c>
      <c r="AY526">
        <v>9.2785396631386821</v>
      </c>
      <c r="BA526">
        <v>17.744065643396254</v>
      </c>
      <c r="BB526">
        <v>18.307060787956697</v>
      </c>
      <c r="BD526">
        <v>14.730510150557327</v>
      </c>
      <c r="BE526">
        <v>15.936334723974513</v>
      </c>
      <c r="BG526">
        <v>11.221844066640767</v>
      </c>
      <c r="BH526">
        <v>12.103362845004186</v>
      </c>
    </row>
    <row r="527" spans="1:60" x14ac:dyDescent="0.25">
      <c r="D527">
        <v>100</v>
      </c>
      <c r="E527">
        <f>((BU173)/41873130876034)*1000</f>
        <v>17.88528297964454</v>
      </c>
      <c r="F527">
        <f>((BV173)/20563352358927.5)*1000</f>
        <v>18.219782872483933</v>
      </c>
      <c r="G527">
        <f>((BW173)/7959288027973.08)*1000</f>
        <v>15.887173713171478</v>
      </c>
      <c r="H527">
        <f>((BX173)/3636410710918.54)*1000</f>
        <v>13.236328985482201</v>
      </c>
      <c r="I527">
        <f>((BY173)/26012103479283.9)*1000</f>
        <v>17.544992874317032</v>
      </c>
      <c r="J527">
        <f>((BZ173)/1344875093082.24)*1000</f>
        <v>15.144259282405317</v>
      </c>
      <c r="K527">
        <f>((CA173)/2656643409186.56)*1000</f>
        <v>14.759670948786333</v>
      </c>
      <c r="L527">
        <f>((CB173)/7267922039065.95)*1000</f>
        <v>16.116780557421624</v>
      </c>
      <c r="M527">
        <f>((CC173)/50114487235910.2)*1000</f>
        <v>13.262963760793426</v>
      </c>
      <c r="N527">
        <f>((CD173)/7273808529937.96)*1000</f>
        <v>11.955082415575324</v>
      </c>
      <c r="O527">
        <f>((CE173)/8267414843143.42)*1000</f>
        <v>11.664812029528198</v>
      </c>
      <c r="P527">
        <f>((CF173)/1135073358040.42)*1000</f>
        <v>14.815624384709311</v>
      </c>
      <c r="Q527">
        <f>((CG173)/3811352968768.54)*1000</f>
        <v>14.128326792405808</v>
      </c>
      <c r="R527">
        <f>((CH173)/2665233168905.82)*1000</f>
        <v>14.948477844364744</v>
      </c>
      <c r="S527">
        <f>((CI173)/3019134260129.09)*1000</f>
        <v>11.632423049734957</v>
      </c>
      <c r="T527">
        <f>((CJ173)/12776500348537.9)*1000</f>
        <v>15.402236567216635</v>
      </c>
      <c r="U527" t="s">
        <v>18</v>
      </c>
      <c r="V527" s="1">
        <v>17.424095005554484</v>
      </c>
      <c r="W527" s="1">
        <v>13.80780539348701</v>
      </c>
      <c r="X527" s="1">
        <v>16.176487089913564</v>
      </c>
      <c r="Z527" s="1">
        <v>13.093530224429378</v>
      </c>
      <c r="AA527" s="1">
        <v>11.856030311585622</v>
      </c>
      <c r="AB527" s="1">
        <v>13.617557400261983</v>
      </c>
      <c r="AD527" s="1">
        <v>9.900695689720397</v>
      </c>
      <c r="AE527" s="1">
        <v>8.8888277830055191</v>
      </c>
      <c r="AF527" s="1">
        <v>10.205183353396615</v>
      </c>
      <c r="AN527" t="s">
        <v>19</v>
      </c>
      <c r="AO527">
        <v>14.679113184951438</v>
      </c>
      <c r="AP527">
        <v>11.868716065851554</v>
      </c>
      <c r="AQ527">
        <v>9.9175482301605236</v>
      </c>
      <c r="AS527">
        <v>12.971959946300604</v>
      </c>
      <c r="AT527">
        <v>10.308984003993123</v>
      </c>
      <c r="AU527">
        <v>8.6584502138462831</v>
      </c>
      <c r="AW527">
        <v>8.23797577376315</v>
      </c>
      <c r="AX527">
        <v>7.7435769879896137</v>
      </c>
      <c r="AY527">
        <v>7.3942327396084142</v>
      </c>
      <c r="BA527">
        <v>13.837908342065257</v>
      </c>
      <c r="BB527">
        <v>13.365422399845874</v>
      </c>
      <c r="BD527">
        <v>12.732992918226502</v>
      </c>
      <c r="BE527">
        <v>12.648055212515823</v>
      </c>
      <c r="BG527">
        <v>8.856643805685346</v>
      </c>
      <c r="BH527">
        <v>9.1379131826920474</v>
      </c>
    </row>
    <row r="528" spans="1:60" x14ac:dyDescent="0.25">
      <c r="U528" t="s">
        <v>19</v>
      </c>
      <c r="V528" s="1">
        <v>14.744810072805706</v>
      </c>
      <c r="W528" s="1">
        <v>11.214479193498525</v>
      </c>
      <c r="X528" s="1">
        <v>12.713451771263005</v>
      </c>
      <c r="Z528" s="1">
        <v>12.98779558613615</v>
      </c>
      <c r="AA528" s="1">
        <v>9.9809435418171102</v>
      </c>
      <c r="AB528" s="1">
        <v>11.805341270791287</v>
      </c>
      <c r="AD528" s="1">
        <v>8.1702893808478443</v>
      </c>
      <c r="AE528" s="1">
        <v>7.4021706722921268</v>
      </c>
      <c r="AF528" s="1">
        <v>8.2348553994714102</v>
      </c>
      <c r="AN528" t="s">
        <v>20</v>
      </c>
      <c r="AO528">
        <v>17.832384845247965</v>
      </c>
      <c r="AP528">
        <v>15.715416160488012</v>
      </c>
      <c r="AQ528">
        <v>14.54272419754192</v>
      </c>
      <c r="AS528">
        <v>16.030993237129046</v>
      </c>
      <c r="AT528">
        <v>13.977737870981931</v>
      </c>
      <c r="AU528">
        <v>12.850676089098881</v>
      </c>
      <c r="AW528">
        <v>9.6455461950379355</v>
      </c>
      <c r="AX528">
        <v>9.1670382341416694</v>
      </c>
      <c r="AY528">
        <v>8.7281097640605978</v>
      </c>
      <c r="BA528">
        <v>17.784467476887084</v>
      </c>
      <c r="BB528">
        <v>18.076994983159722</v>
      </c>
      <c r="BD528">
        <v>16.553207629834748</v>
      </c>
      <c r="BE528">
        <v>16.93685483150167</v>
      </c>
      <c r="BG528">
        <v>10.419214970385392</v>
      </c>
      <c r="BH528">
        <v>10.808709528365169</v>
      </c>
    </row>
    <row r="529" spans="4:46" x14ac:dyDescent="0.25">
      <c r="D529" t="s">
        <v>3</v>
      </c>
      <c r="E529">
        <v>58428441580295.852</v>
      </c>
      <c r="F529">
        <v>23592163691623.703</v>
      </c>
      <c r="G529">
        <v>9689888949856.9824</v>
      </c>
      <c r="H529">
        <v>4241598952084.2632</v>
      </c>
      <c r="I529">
        <v>33498287632951.199</v>
      </c>
      <c r="J529">
        <v>2013057033828.3984</v>
      </c>
      <c r="K529">
        <v>3551506028039.8164</v>
      </c>
      <c r="L529">
        <v>10627024403309.918</v>
      </c>
      <c r="M529">
        <v>64103629657888.594</v>
      </c>
      <c r="N529">
        <v>8928650671966.3477</v>
      </c>
      <c r="O529">
        <v>14341288025421.766</v>
      </c>
      <c r="P529">
        <v>1712300536474.8613</v>
      </c>
      <c r="Q529">
        <v>4757429334348.2002</v>
      </c>
      <c r="R529">
        <v>5238136073497.9102</v>
      </c>
      <c r="S529">
        <v>4228936894832.7793</v>
      </c>
      <c r="T529">
        <v>15513064426627.813</v>
      </c>
      <c r="U529" t="s">
        <v>20</v>
      </c>
      <c r="V529" s="1">
        <v>17.929719321651518</v>
      </c>
      <c r="W529" s="1">
        <v>14.519842523021959</v>
      </c>
      <c r="X529" s="1">
        <v>16.625473424403459</v>
      </c>
      <c r="Z529" s="1">
        <v>16.061093480052595</v>
      </c>
      <c r="AA529" s="1">
        <v>13.126405371374757</v>
      </c>
      <c r="AB529" s="1">
        <v>15.469176796823355</v>
      </c>
      <c r="AD529" s="1">
        <v>9.5338746407864559</v>
      </c>
      <c r="AE529" s="1">
        <v>8.6033395253096128</v>
      </c>
      <c r="AF529" s="1">
        <v>9.5107467480832213</v>
      </c>
    </row>
    <row r="531" spans="4:46" x14ac:dyDescent="0.25">
      <c r="D531">
        <v>0</v>
      </c>
      <c r="E531">
        <f>((CN173)/58428441580295.9)*1000</f>
        <v>16.881505078487471</v>
      </c>
      <c r="F531">
        <f>((CO173)/23592163691623.7)*1000</f>
        <v>19.267469982432431</v>
      </c>
      <c r="G531">
        <f>((CP173)/9689888949856.98)*1000</f>
        <v>15.44415060058417</v>
      </c>
      <c r="H531">
        <f>((CQ173)/4241598952084.26)*1000</f>
        <v>13.14244490315474</v>
      </c>
      <c r="I531">
        <f>((CR173)/33498287632951.2)*1000</f>
        <v>15.737636940891052</v>
      </c>
      <c r="J531">
        <f>((CS173)/2013057033828.4)*1000</f>
        <v>15.913415055553486</v>
      </c>
      <c r="K531">
        <f>((CT173)/3551506028039.82)*1000</f>
        <v>13.679835015684239</v>
      </c>
      <c r="L531">
        <f>((CU173)/10627024403309.9)*1000</f>
        <v>16.02689994263341</v>
      </c>
      <c r="M531">
        <f>((CV173)/64103629657888.6)*1000</f>
        <v>11.838379560491713</v>
      </c>
      <c r="N531">
        <f>((CW173)/8928650671966.35)*1000</f>
        <v>12.570691254479454</v>
      </c>
      <c r="O531">
        <f>((CX173)/14341288025421.8)*1000</f>
        <v>12.83913833826125</v>
      </c>
      <c r="P531">
        <f>((CY173)/1712300536474.86)*1000</f>
        <v>14.117995601033556</v>
      </c>
      <c r="Q531">
        <f>((CZ173)/4757429334348.2)*1000</f>
        <v>15.328448031992824</v>
      </c>
      <c r="R531">
        <f>((DA173)/5238136073497.91)*1000</f>
        <v>13.095827105624801</v>
      </c>
      <c r="S531">
        <f>((DB173)/4228936894832.78)*1000</f>
        <v>12.995161152505519</v>
      </c>
      <c r="T531">
        <f>((DC173)/15513064426627.8)*1000</f>
        <v>16.079612230799015</v>
      </c>
      <c r="V531">
        <v>9.9</v>
      </c>
      <c r="W531">
        <v>20.79</v>
      </c>
      <c r="Z531">
        <v>8.65</v>
      </c>
      <c r="AA531">
        <v>18.3</v>
      </c>
      <c r="AD531">
        <v>6.7</v>
      </c>
      <c r="AE531">
        <v>16.18</v>
      </c>
    </row>
    <row r="532" spans="4:46" x14ac:dyDescent="0.25">
      <c r="D532">
        <v>25</v>
      </c>
      <c r="E532">
        <f>((DE173)/58428441580295.9)*1000</f>
        <v>16.342006194236355</v>
      </c>
      <c r="F532">
        <f>((DF173)/23592163691623.7)*1000</f>
        <v>18.513243511400031</v>
      </c>
      <c r="G532">
        <f>((DG173)/9689888949856.98)*1000</f>
        <v>15.165041149730188</v>
      </c>
      <c r="H532">
        <f>((DH173)/4241598952084.26)*1000</f>
        <v>12.490808626447691</v>
      </c>
      <c r="I532">
        <f>((DI173)/33498287632951.2)*1000</f>
        <v>15.124851869122107</v>
      </c>
      <c r="J532">
        <f>((DJ173)/2013057033828.4)*1000</f>
        <v>14.824860725667556</v>
      </c>
      <c r="K532">
        <f>((DK173)/3551506028039.82)*1000</f>
        <v>13.195005257908395</v>
      </c>
      <c r="L532">
        <f>((DL173)/10627024403309.9)*1000</f>
        <v>15.231135751252962</v>
      </c>
      <c r="M532">
        <f>((DM173)/64103629657888.6)*1000</f>
        <v>11.229643338983591</v>
      </c>
      <c r="N532">
        <f>((DN173)/8928650671966.35)*1000</f>
        <v>11.826504490008839</v>
      </c>
      <c r="O532">
        <f>((DO173)/14341288025421.8)*1000</f>
        <v>12.093892677695678</v>
      </c>
      <c r="P532">
        <f>((DP173)/1712300536474.86)*1000</f>
        <v>13.458548821015871</v>
      </c>
      <c r="Q532">
        <f>((DQ173)/4757429334348.2)*1000</f>
        <v>14.467360414805604</v>
      </c>
      <c r="R532">
        <f>((DR173)/5238136073497.91)*1000</f>
        <v>12.678080980812629</v>
      </c>
      <c r="S532">
        <f>((DS173)/4228936894832.78)*1000</f>
        <v>12.193109267931243</v>
      </c>
      <c r="T532">
        <f>((DT173)/15513064426627.8)*1000</f>
        <v>15.322524212964948</v>
      </c>
      <c r="V532" s="1">
        <v>9.5</v>
      </c>
      <c r="W532" s="1">
        <v>21</v>
      </c>
      <c r="Z532">
        <v>8.5</v>
      </c>
      <c r="AA532">
        <v>19.5</v>
      </c>
      <c r="AD532">
        <v>6.5</v>
      </c>
      <c r="AE532">
        <v>16.5</v>
      </c>
    </row>
    <row r="533" spans="4:46" x14ac:dyDescent="0.25">
      <c r="D533">
        <v>50</v>
      </c>
      <c r="E533">
        <f>((DV173)/58428441580295.9)*1000</f>
        <v>15.861421704998497</v>
      </c>
      <c r="F533">
        <f>((DW173)/23592163691623.7)*1000</f>
        <v>17.992398370410612</v>
      </c>
      <c r="G533">
        <f>((DX173)/9689888949856.98)*1000</f>
        <v>15.025371804592861</v>
      </c>
      <c r="H533">
        <f>((DY173)/4241598952084.26)*1000</f>
        <v>12.020912385359452</v>
      </c>
      <c r="I533">
        <f>((DZ173)/33498287632951.2)*1000</f>
        <v>14.584250971290873</v>
      </c>
      <c r="J533">
        <f>((EA173)/2013057033828.4)*1000</f>
        <v>13.739898442951976</v>
      </c>
      <c r="K533">
        <f>((EB173)/3551506028039.82)*1000</f>
        <v>12.778735733053175</v>
      </c>
      <c r="L533">
        <f>((EC173)/10627024403309.9)*1000</f>
        <v>14.435371559872522</v>
      </c>
      <c r="M533">
        <f>((ED173)/64103629657888.6)*1000</f>
        <v>10.620907117475463</v>
      </c>
      <c r="N533">
        <f>((EE173)/8928650671966.35)*1000</f>
        <v>11.082317725538227</v>
      </c>
      <c r="O533">
        <f>((EF173)/14341288025421.8)*1000</f>
        <v>11.398764990561979</v>
      </c>
      <c r="P533">
        <f>((EG173)/1712300536474.86)*1000</f>
        <v>12.800319600617669</v>
      </c>
      <c r="Q533">
        <f>((EH173)/4757429334348.2)*1000</f>
        <v>13.612435130374065</v>
      </c>
      <c r="R533">
        <f>((EI173)/5238136073497.91)*1000</f>
        <v>12.37715735349666</v>
      </c>
      <c r="S533">
        <f>((EJ173)/4228936894832.78)*1000</f>
        <v>11.401993290221233</v>
      </c>
      <c r="T533">
        <f>((EK173)/15513064426627.8)*1000</f>
        <v>14.61572107635428</v>
      </c>
      <c r="AJ533" t="s">
        <v>5</v>
      </c>
    </row>
    <row r="534" spans="4:46" x14ac:dyDescent="0.25">
      <c r="D534">
        <v>75</v>
      </c>
      <c r="E534">
        <f>((EM173)/58428441580295.9)*1000</f>
        <v>15.706479784835789</v>
      </c>
      <c r="F534">
        <f>((EN173)/23592163691623.7)*1000</f>
        <v>17.928093681249596</v>
      </c>
      <c r="G534">
        <f>((EO173)/9689888949856.98)*1000</f>
        <v>14.939478466340335</v>
      </c>
      <c r="H534">
        <f>((EP173)/4241598952084.26)*1000</f>
        <v>11.770387769001799</v>
      </c>
      <c r="I534">
        <f>((EQ173)/33498287632951.2)*1000</f>
        <v>14.302593932442033</v>
      </c>
      <c r="J534">
        <f>((ER173)/2013057033828.4)*1000</f>
        <v>12.760851398683721</v>
      </c>
      <c r="K534">
        <f>((ES173)/3551506028039.82)*1000</f>
        <v>12.578606319711261</v>
      </c>
      <c r="L534">
        <f>((ET173)/10627024403309.9)*1000</f>
        <v>13.984040664714113</v>
      </c>
      <c r="M534">
        <f>((EU173)/64103629657888.6)*1000</f>
        <v>10.239474079010805</v>
      </c>
      <c r="N534">
        <f>((EV173)/8928650671966.35)*1000</f>
        <v>10.480348777137547</v>
      </c>
      <c r="O534">
        <f>((EW173)/14341288025421.8)*1000</f>
        <v>10.980515565323589</v>
      </c>
      <c r="P534">
        <f>((EX173)/1712300536474.86)*1000</f>
        <v>12.334698068108469</v>
      </c>
      <c r="Q534">
        <f>((EY173)/4757429334348.2)*1000</f>
        <v>13.142106995729122</v>
      </c>
      <c r="R534">
        <f>((EZ173)/5238136073497.91)*1000</f>
        <v>12.191443274327531</v>
      </c>
      <c r="S534">
        <f>((FA173)/4228936894832.78)*1000</f>
        <v>10.92601368663999</v>
      </c>
      <c r="T534">
        <f>((FB173)/15513064426627.8)*1000</f>
        <v>14.15553404928877</v>
      </c>
    </row>
    <row r="535" spans="4:46" x14ac:dyDescent="0.25">
      <c r="D535">
        <v>100</v>
      </c>
      <c r="E535">
        <f>((FD173)/58428441580295.9)*1000</f>
        <v>15.633409823827215</v>
      </c>
      <c r="F535">
        <f>((FE173)/23592163691623.7)*1000</f>
        <v>17.89119637546975</v>
      </c>
      <c r="G535">
        <f>((FF173)/9689888949856.98)*1000</f>
        <v>14.873161196491843</v>
      </c>
      <c r="H535">
        <f>((FG173)/4241598952084.26)*1000</f>
        <v>11.650375999027144</v>
      </c>
      <c r="I535">
        <f>((FH173)/33498287632951.2)*1000</f>
        <v>14.155572674436877</v>
      </c>
      <c r="J535">
        <f>((FI173)/2013057033828.4)*1000</f>
        <v>12.314668941617416</v>
      </c>
      <c r="K535">
        <f>((FJ173)/3551506028039.82)*1000</f>
        <v>12.515770006343633</v>
      </c>
      <c r="L535">
        <f>((FK173)/10627024403309.9)*1000</f>
        <v>13.849268667878901</v>
      </c>
      <c r="M535">
        <f>((FL173)/64103629657888.6)*1000</f>
        <v>10.050423611153011</v>
      </c>
      <c r="N535">
        <f>((FM173)/8928650671966.35)*1000</f>
        <v>10.33842499749894</v>
      </c>
      <c r="O535">
        <f>((FN173)/14341288025421.8)*1000</f>
        <v>10.734489071151227</v>
      </c>
      <c r="P535">
        <f>((FO173)/1712300536474.86)*1000</f>
        <v>12.192924942267663</v>
      </c>
      <c r="Q535">
        <f>((FP173)/4757429334348.2)*1000</f>
        <v>13.027704591749865</v>
      </c>
      <c r="R535">
        <f>((FQ173)/5238136073497.91)*1000</f>
        <v>12.059339917330155</v>
      </c>
      <c r="S535">
        <f>((FR173)/4228936894832.78)*1000</f>
        <v>10.668478160034571</v>
      </c>
      <c r="T535">
        <f>((FS173)/15513064426627.8)*1000</f>
        <v>13.855628859957896</v>
      </c>
      <c r="V535">
        <v>100</v>
      </c>
      <c r="W535">
        <v>75</v>
      </c>
      <c r="X535">
        <v>50</v>
      </c>
      <c r="Y535">
        <v>25</v>
      </c>
      <c r="Z535">
        <v>0</v>
      </c>
      <c r="AA535">
        <v>25</v>
      </c>
      <c r="AB535">
        <v>50</v>
      </c>
      <c r="AC535">
        <v>75</v>
      </c>
      <c r="AD535">
        <v>100</v>
      </c>
      <c r="AE535" t="s">
        <v>70</v>
      </c>
      <c r="AH535">
        <v>1</v>
      </c>
      <c r="AI535" t="s">
        <v>6</v>
      </c>
      <c r="AJ535">
        <v>18.6089248865127</v>
      </c>
      <c r="AK535">
        <v>17.910201848787914</v>
      </c>
      <c r="AL535">
        <v>19.800916037310728</v>
      </c>
      <c r="AN535">
        <v>16.79713925615107</v>
      </c>
      <c r="AO535">
        <v>15.37500113328751</v>
      </c>
      <c r="AP535">
        <v>18.316853497143189</v>
      </c>
      <c r="AR535">
        <v>12.534562691366077</v>
      </c>
      <c r="AS535">
        <v>12.218095035831738</v>
      </c>
      <c r="AT535">
        <v>14.255491087587275</v>
      </c>
    </row>
    <row r="536" spans="4:46" x14ac:dyDescent="0.25">
      <c r="V536" s="1">
        <v>15.28678</v>
      </c>
      <c r="W536">
        <v>15.448740000000001</v>
      </c>
      <c r="X536">
        <v>16.024909999999998</v>
      </c>
      <c r="Y536">
        <v>16.80809</v>
      </c>
      <c r="Z536" s="1">
        <v>17.650279999999999</v>
      </c>
      <c r="AA536">
        <v>17.713899999999999</v>
      </c>
      <c r="AB536">
        <v>17.779869999999999</v>
      </c>
      <c r="AC536">
        <v>17.872720000000001</v>
      </c>
      <c r="AD536" s="1">
        <v>18.079969999999999</v>
      </c>
      <c r="AE536" t="s">
        <v>73</v>
      </c>
      <c r="AH536">
        <v>2</v>
      </c>
      <c r="AI536" t="s">
        <v>7</v>
      </c>
      <c r="AJ536">
        <v>20.503946043254651</v>
      </c>
      <c r="AK536">
        <v>17.090072726075867</v>
      </c>
      <c r="AL536">
        <v>20.017804037769125</v>
      </c>
      <c r="AN536">
        <v>19.152027422760025</v>
      </c>
      <c r="AO536">
        <v>16.569507869745017</v>
      </c>
      <c r="AP536">
        <v>19.315431122943412</v>
      </c>
      <c r="AR536">
        <v>15.391678516480448</v>
      </c>
      <c r="AS536">
        <v>14.481519652476303</v>
      </c>
      <c r="AT536">
        <v>16.181791138802925</v>
      </c>
    </row>
    <row r="537" spans="4:46" x14ac:dyDescent="0.25">
      <c r="D537" t="s">
        <v>4</v>
      </c>
      <c r="E537">
        <v>78043578764494.922</v>
      </c>
      <c r="F537">
        <v>30192829618271.039</v>
      </c>
      <c r="G537">
        <v>12244430669240.512</v>
      </c>
      <c r="H537">
        <v>6700947696660.3936</v>
      </c>
      <c r="I537">
        <v>42124463414097.25</v>
      </c>
      <c r="J537">
        <v>2304530514425.7593</v>
      </c>
      <c r="K537">
        <v>4747926591355.0361</v>
      </c>
      <c r="L537">
        <v>25176526514998.113</v>
      </c>
      <c r="M537">
        <v>92011247693702.281</v>
      </c>
      <c r="N537">
        <v>15459789556596.156</v>
      </c>
      <c r="O537">
        <v>18770867817563.109</v>
      </c>
      <c r="P537">
        <v>3452497378269.7168</v>
      </c>
      <c r="Q537">
        <v>5788318481649.9238</v>
      </c>
      <c r="R537">
        <v>6938360575367.6221</v>
      </c>
      <c r="S537">
        <v>6931154967776.8379</v>
      </c>
      <c r="T537">
        <v>33222682147222.281</v>
      </c>
      <c r="V537" s="1"/>
      <c r="Z537" s="1"/>
      <c r="AD537" s="1"/>
      <c r="AH537">
        <v>3</v>
      </c>
      <c r="AI537" t="s">
        <v>13</v>
      </c>
      <c r="AJ537">
        <v>15.421009819513401</v>
      </c>
      <c r="AK537">
        <v>12.534746340152514</v>
      </c>
      <c r="AL537">
        <v>15.397817387254211</v>
      </c>
      <c r="AN537">
        <v>11.815599262211924</v>
      </c>
      <c r="AO537">
        <v>9.3908010759637808</v>
      </c>
      <c r="AP537">
        <v>12.15096708996624</v>
      </c>
      <c r="AR537">
        <v>9.2256375289831247</v>
      </c>
      <c r="AS537">
        <v>8.2304867202410676</v>
      </c>
      <c r="AT537">
        <v>10.477388127730128</v>
      </c>
    </row>
    <row r="538" spans="4:46" x14ac:dyDescent="0.25">
      <c r="V538" s="1">
        <v>12.718030000000001</v>
      </c>
      <c r="W538">
        <v>12.883789999999999</v>
      </c>
      <c r="X538">
        <v>13.47425</v>
      </c>
      <c r="Y538">
        <v>14.258380000000001</v>
      </c>
      <c r="Z538" s="1">
        <v>15.073499999999999</v>
      </c>
      <c r="AA538">
        <v>15.34224</v>
      </c>
      <c r="AB538">
        <v>15.54297</v>
      </c>
      <c r="AC538">
        <v>15.66817</v>
      </c>
      <c r="AD538" s="1">
        <v>15.83942</v>
      </c>
      <c r="AE538" t="s">
        <v>74</v>
      </c>
      <c r="AH538">
        <v>4</v>
      </c>
      <c r="AI538" t="s">
        <v>18</v>
      </c>
      <c r="AJ538">
        <v>17.42151612607692</v>
      </c>
      <c r="AK538">
        <v>14.759562056703453</v>
      </c>
      <c r="AL538">
        <v>18.307060787956697</v>
      </c>
      <c r="AN538">
        <v>13.094844843007625</v>
      </c>
      <c r="AO538">
        <v>13.765811593535622</v>
      </c>
      <c r="AP538">
        <v>15.936334723974513</v>
      </c>
      <c r="AR538">
        <v>9.9042578044579326</v>
      </c>
      <c r="AS538">
        <v>9.2785396631386821</v>
      </c>
      <c r="AT538">
        <v>12.103362845004186</v>
      </c>
    </row>
    <row r="539" spans="4:46" x14ac:dyDescent="0.25">
      <c r="D539">
        <v>0</v>
      </c>
      <c r="E539">
        <f>((FW173)/78043578764494.9)*1000</f>
        <v>12.481202834997037</v>
      </c>
      <c r="F539">
        <f>((FX173)/30192829618271)*1000</f>
        <v>15.315531362096138</v>
      </c>
      <c r="G539">
        <f>((FY173)/12244430669240.5)*1000</f>
        <v>13.443338990619683</v>
      </c>
      <c r="H539">
        <f>((FZ173)/6700947696660.39)*1000</f>
        <v>9.6983099653278284</v>
      </c>
      <c r="I539">
        <f>((GA173)/42124463414097.2)*1000</f>
        <v>11.333083047560594</v>
      </c>
      <c r="J539">
        <f>((GB173)/2304530514425.76)*1000</f>
        <v>9.6454851259349113</v>
      </c>
      <c r="K539">
        <f>((GC173)/4747926591355.04)*1000</f>
        <v>10.557357932182612</v>
      </c>
      <c r="L539">
        <f>((GD173)/25176526514998.1)*1000</f>
        <v>11.044875695888226</v>
      </c>
      <c r="M539">
        <f>((GE173)/92011247693702.3)*1000</f>
        <v>9.2121595588558165</v>
      </c>
      <c r="N539">
        <f>((GF173)/15459789556596.2)*1000</f>
        <v>7.5769015293991524</v>
      </c>
      <c r="O539">
        <f>((GG173)/18770867817563.1)*1000</f>
        <v>8.3601515067895154</v>
      </c>
      <c r="P539">
        <f>((GH173)/3452497378269.72)*1000</f>
        <v>8.5511951737623981</v>
      </c>
      <c r="Q539">
        <f>((GI173)/5788318481649.92)*1000</f>
        <v>10.149043922623443</v>
      </c>
      <c r="R539">
        <f>((GJ173)/6938360575367.62)*1000</f>
        <v>9.9036972896359483</v>
      </c>
      <c r="S539">
        <f>((GK173)/6931154967776.84)*1000</f>
        <v>8.2262631370673827</v>
      </c>
      <c r="T539">
        <f>((GL173)/33222682147222.3)*1000</f>
        <v>9.626270839390612</v>
      </c>
      <c r="V539" s="1"/>
      <c r="Z539" s="1"/>
      <c r="AD539" s="1"/>
      <c r="AH539">
        <v>5</v>
      </c>
    </row>
    <row r="540" spans="4:46" x14ac:dyDescent="0.25">
      <c r="D540">
        <v>25</v>
      </c>
      <c r="E540">
        <f>((GN173)/78043578764494.9)*1000</f>
        <v>12.249131680157014</v>
      </c>
      <c r="F540">
        <f>((GO173)/30192829618271)*1000</f>
        <v>14.99099186318877</v>
      </c>
      <c r="G540">
        <f>((GP173)/12244430669240.5)*1000</f>
        <v>13.180810718754008</v>
      </c>
      <c r="H540">
        <f>((GQ173)/6700947696660.39)*1000</f>
        <v>9.4778935260113499</v>
      </c>
      <c r="I540">
        <f>((GR173)/42124463414097.2)*1000</f>
        <v>11.06865425697449</v>
      </c>
      <c r="J540">
        <f>((GS173)/2304530514425.76)*1000</f>
        <v>9.2530517649516746</v>
      </c>
      <c r="K540">
        <f>((GT173)/4747926591355.04)*1000</f>
        <v>10.280903181686076</v>
      </c>
      <c r="L540">
        <f>((GU173)/25176526514998.1)*1000</f>
        <v>10.795515135231794</v>
      </c>
      <c r="M540">
        <f>((GV173)/92011247693702.3)*1000</f>
        <v>8.8838007916943145</v>
      </c>
      <c r="N540">
        <f>((GW173)/15459789556596.2)*1000</f>
        <v>7.3243336027862291</v>
      </c>
      <c r="O540">
        <f>((GX173)/18770867817563.1)*1000</f>
        <v>8.1419042442126326</v>
      </c>
      <c r="P540">
        <f>((GY173)/3452497378269.72)*1000</f>
        <v>8.2986682630162871</v>
      </c>
      <c r="Q540">
        <f>((GZ173)/5788318481649.92)*1000</f>
        <v>9.8637029809686521</v>
      </c>
      <c r="R540">
        <f>((HA173)/6938360575367.62)*1000</f>
        <v>9.517503363668288</v>
      </c>
      <c r="S540">
        <f>((HB173)/6931154967776.84)*1000</f>
        <v>7.947297645588689</v>
      </c>
      <c r="T540">
        <f>((HC173)/33222682147222.3)*1000</f>
        <v>9.3166240325229666</v>
      </c>
      <c r="V540" s="1">
        <v>10.235860000000001</v>
      </c>
      <c r="W540">
        <v>10.323840000000001</v>
      </c>
      <c r="X540">
        <v>10.545019999999999</v>
      </c>
      <c r="Y540">
        <v>10.7379</v>
      </c>
      <c r="Z540" s="1">
        <v>10.93092</v>
      </c>
      <c r="AA540">
        <v>11.40619</v>
      </c>
      <c r="AB540">
        <v>11.857900000000001</v>
      </c>
      <c r="AC540">
        <v>12.126010000000001</v>
      </c>
      <c r="AD540" s="1">
        <v>12.233230000000001</v>
      </c>
      <c r="AE540" t="s">
        <v>75</v>
      </c>
      <c r="AH540">
        <v>6</v>
      </c>
      <c r="AJ540">
        <v>17.910201848787914</v>
      </c>
    </row>
    <row r="541" spans="4:46" x14ac:dyDescent="0.25">
      <c r="D541">
        <v>50</v>
      </c>
      <c r="E541">
        <f>((HE173)/78043578764494.9)*1000</f>
        <v>12.110527926492781</v>
      </c>
      <c r="F541">
        <f>((HF173)/30192829618271)*1000</f>
        <v>14.675241786595301</v>
      </c>
      <c r="G541">
        <f>((HG173)/12244430669240.5)*1000</f>
        <v>12.976157635127294</v>
      </c>
      <c r="H541">
        <f>((HH173)/6700947696660.39)*1000</f>
        <v>9.3200359377913369</v>
      </c>
      <c r="I541">
        <f>((HI173)/42124463414097.2)*1000</f>
        <v>10.81429644849478</v>
      </c>
      <c r="J541">
        <f>((HJ173)/2304530514425.76)*1000</f>
        <v>8.8638672977113036</v>
      </c>
      <c r="K541">
        <f>((HK173)/4747926591355.04)*1000</f>
        <v>10.004448431189541</v>
      </c>
      <c r="L541">
        <f>((HL173)/25176526514998.1)*1000</f>
        <v>10.547846128862453</v>
      </c>
      <c r="M541">
        <f>((HM173)/92011247693702.3)*1000</f>
        <v>8.5554420245328124</v>
      </c>
      <c r="N541">
        <f>((HN173)/15459789556596.2)*1000</f>
        <v>7.0717656761733112</v>
      </c>
      <c r="O541">
        <f>((HO173)/18770867817563.1)*1000</f>
        <v>8.020878261920469</v>
      </c>
      <c r="P541">
        <f>((HP173)/3452497378269.72)*1000</f>
        <v>8.0461559222713763</v>
      </c>
      <c r="Q541">
        <f>((HQ173)/5788318481649.92)*1000</f>
        <v>9.578362039313868</v>
      </c>
      <c r="R541">
        <f>((HR173)/6938360575367.62)*1000</f>
        <v>9.1327606378603079</v>
      </c>
      <c r="S541">
        <f>((HS173)/6931154967776.84)*1000</f>
        <v>7.6686352431198737</v>
      </c>
      <c r="T541">
        <f>((HT173)/33222682147222.3)*1000</f>
        <v>9.0069772256553264</v>
      </c>
      <c r="AD541" s="1"/>
      <c r="AH541">
        <v>7</v>
      </c>
      <c r="AJ541">
        <v>17.090072726075867</v>
      </c>
    </row>
    <row r="542" spans="4:46" x14ac:dyDescent="0.25">
      <c r="D542">
        <v>75</v>
      </c>
      <c r="E542">
        <f>((HV173)/78043578764494.9)*1000</f>
        <v>12.024207330088146</v>
      </c>
      <c r="F542">
        <f>((HW173)/30192829618271)*1000</f>
        <v>14.533822695384888</v>
      </c>
      <c r="G542">
        <f>((HX173)/12244430669240.5)*1000</f>
        <v>12.933434277279932</v>
      </c>
      <c r="H542">
        <f>((HY173)/6700947696660.39)*1000</f>
        <v>9.2480989030016989</v>
      </c>
      <c r="I542">
        <f>((HZ173)/42124463414097.2)*1000</f>
        <v>10.676330815310711</v>
      </c>
      <c r="J542">
        <f>((IA173)/2304530514425.76)*1000</f>
        <v>8.4945257225365918</v>
      </c>
      <c r="K542">
        <f>((IB173)/4747926591355.04)*1000</f>
        <v>9.7972537537235187</v>
      </c>
      <c r="L542">
        <f>((IC173)/25176526514998.1)*1000</f>
        <v>10.455746210615033</v>
      </c>
      <c r="M542">
        <f>((ID173)/92011247693702.3)*1000</f>
        <v>8.3925296292305624</v>
      </c>
      <c r="N542">
        <f>((IE173)/15459789556596.2)*1000</f>
        <v>6.8910749614537705</v>
      </c>
      <c r="O542">
        <f>((IF173)/18770867817563.1)*1000</f>
        <v>7.9595424248861955</v>
      </c>
      <c r="P542">
        <f>((IG173)/3452497378269.72)*1000</f>
        <v>7.8018614469763383</v>
      </c>
      <c r="Q542">
        <f>((IH173)/5788318481649.92)*1000</f>
        <v>9.3374584427824647</v>
      </c>
      <c r="R542">
        <f>((II173)/6938360575367.62)*1000</f>
        <v>8.9855607888872377</v>
      </c>
      <c r="S542">
        <f>((IJ173)/6931154967776.84)*1000</f>
        <v>7.4889264655184808</v>
      </c>
      <c r="T542">
        <f>((IK173)/33222682147222.3)*1000</f>
        <v>8.7517541110206807</v>
      </c>
      <c r="AH542">
        <v>8</v>
      </c>
      <c r="AJ542">
        <v>12.534746340152514</v>
      </c>
    </row>
    <row r="543" spans="4:46" x14ac:dyDescent="0.25">
      <c r="D543">
        <v>100</v>
      </c>
      <c r="E543">
        <f>((IM173)/78043578764494.9)*1000</f>
        <v>11.958178037325334</v>
      </c>
      <c r="F543">
        <f>((IN173)/30192829618271)*1000</f>
        <v>14.466589973394164</v>
      </c>
      <c r="G543">
        <f>((IO173)/12244430669240.5)*1000</f>
        <v>12.895776720511325</v>
      </c>
      <c r="H543">
        <f>((IP173)/6700947696660.39)*1000</f>
        <v>9.208862538513614</v>
      </c>
      <c r="I543">
        <f>((IQ173)/42124463414097.2)*1000</f>
        <v>10.622609743058451</v>
      </c>
      <c r="J543">
        <f>((IR173)/2304530514425.76)*1000</f>
        <v>8.2832209393284568</v>
      </c>
      <c r="K543">
        <f>((IS173)/4747926591355.04)*1000</f>
        <v>9.7652297725025559</v>
      </c>
      <c r="L543">
        <f>((IT173)/25176526514998.1)*1000</f>
        <v>10.40938572778272</v>
      </c>
      <c r="M543">
        <f>((IU173)/92011247693702.3)*1000</f>
        <v>8.3265035819272057</v>
      </c>
      <c r="N543">
        <f>((IV173)/15459789556596.2)*1000</f>
        <v>6.8298835689475155</v>
      </c>
      <c r="O543">
        <f>((IW173)/18770867817563.1)*1000</f>
        <v>7.9190623876756838</v>
      </c>
      <c r="P543">
        <f>((IX173)/3452497378269.72)*1000</f>
        <v>7.7229164949954772</v>
      </c>
      <c r="Q543">
        <f>((IY173)/5788318481649.92)*1000</f>
        <v>9.2773138241889015</v>
      </c>
      <c r="R543">
        <f>((IZ173)/6938360575367.62)*1000</f>
        <v>8.8910250167520957</v>
      </c>
      <c r="S543">
        <f>((JA173)/6931154967776.84)*1000</f>
        <v>7.4091367174988916</v>
      </c>
      <c r="T543">
        <f>((JB173)/33222682147222.3)*1000</f>
        <v>8.6897177230148195</v>
      </c>
      <c r="AH543">
        <v>9</v>
      </c>
      <c r="AJ543">
        <v>14.759562056703453</v>
      </c>
    </row>
    <row r="544" spans="4:46" x14ac:dyDescent="0.25">
      <c r="AH544">
        <v>10</v>
      </c>
    </row>
    <row r="545" spans="34:43" x14ac:dyDescent="0.25">
      <c r="AH545">
        <v>11</v>
      </c>
      <c r="AJ545">
        <v>19.800916037310728</v>
      </c>
    </row>
    <row r="546" spans="34:43" x14ac:dyDescent="0.25">
      <c r="AH546">
        <v>12</v>
      </c>
      <c r="AJ546">
        <v>20.017804037769125</v>
      </c>
      <c r="AN546">
        <v>18.6089248865127</v>
      </c>
      <c r="AO546">
        <v>20.503946043254651</v>
      </c>
      <c r="AP546">
        <v>15.421009819513401</v>
      </c>
      <c r="AQ546">
        <v>17.42151612607692</v>
      </c>
    </row>
    <row r="547" spans="34:43" x14ac:dyDescent="0.25">
      <c r="AH547">
        <v>13</v>
      </c>
      <c r="AJ547">
        <v>15.397817387254211</v>
      </c>
      <c r="AN547">
        <v>17.910201848787914</v>
      </c>
      <c r="AO547">
        <v>17.090072726075867</v>
      </c>
      <c r="AP547">
        <v>12.534746340152514</v>
      </c>
      <c r="AQ547">
        <v>14.759562056703453</v>
      </c>
    </row>
    <row r="548" spans="34:43" x14ac:dyDescent="0.25">
      <c r="AH548">
        <v>14</v>
      </c>
      <c r="AJ548">
        <v>18.307060787956697</v>
      </c>
      <c r="AN548">
        <v>19.800916037310728</v>
      </c>
      <c r="AO548">
        <v>20.017804037769125</v>
      </c>
      <c r="AP548">
        <v>15.397817387254211</v>
      </c>
      <c r="AQ548">
        <v>18.307060787956697</v>
      </c>
    </row>
    <row r="549" spans="34:43" x14ac:dyDescent="0.25">
      <c r="AH549">
        <v>15</v>
      </c>
    </row>
    <row r="550" spans="34:43" x14ac:dyDescent="0.25">
      <c r="AH550">
        <v>16</v>
      </c>
      <c r="AJ550">
        <v>16.79713925615107</v>
      </c>
      <c r="AN550">
        <v>16.79713925615107</v>
      </c>
      <c r="AO550">
        <v>19.152027422760025</v>
      </c>
      <c r="AP550">
        <v>11.815599262211924</v>
      </c>
      <c r="AQ550">
        <v>13.094844843007625</v>
      </c>
    </row>
    <row r="551" spans="34:43" x14ac:dyDescent="0.25">
      <c r="AH551">
        <v>17</v>
      </c>
      <c r="AJ551">
        <v>19.152027422760025</v>
      </c>
      <c r="AN551">
        <v>15.37500113328751</v>
      </c>
      <c r="AO551">
        <v>16.569507869745017</v>
      </c>
      <c r="AP551">
        <v>9.3908010759637808</v>
      </c>
      <c r="AQ551">
        <v>13.765811593535622</v>
      </c>
    </row>
    <row r="552" spans="34:43" x14ac:dyDescent="0.25">
      <c r="AH552">
        <v>18</v>
      </c>
      <c r="AJ552">
        <v>11.815599262211924</v>
      </c>
      <c r="AN552">
        <v>18.316853497143189</v>
      </c>
      <c r="AO552">
        <v>19.315431122943412</v>
      </c>
      <c r="AP552">
        <v>12.15096708996624</v>
      </c>
      <c r="AQ552">
        <v>15.936334723974513</v>
      </c>
    </row>
    <row r="553" spans="34:43" x14ac:dyDescent="0.25">
      <c r="AH553">
        <v>19</v>
      </c>
      <c r="AJ553">
        <v>13.094844843007625</v>
      </c>
    </row>
    <row r="554" spans="34:43" x14ac:dyDescent="0.25">
      <c r="AH554">
        <v>20</v>
      </c>
      <c r="AN554">
        <v>12.534562691366077</v>
      </c>
      <c r="AO554">
        <v>15.391678516480448</v>
      </c>
      <c r="AP554">
        <v>9.2256375289831247</v>
      </c>
      <c r="AQ554">
        <v>9.9042578044579326</v>
      </c>
    </row>
    <row r="555" spans="34:43" x14ac:dyDescent="0.25">
      <c r="AH555">
        <v>21</v>
      </c>
      <c r="AJ555">
        <v>15.37500113328751</v>
      </c>
      <c r="AN555">
        <v>12.218095035831738</v>
      </c>
      <c r="AO555">
        <v>14.481519652476303</v>
      </c>
      <c r="AP555">
        <v>8.2304867202410676</v>
      </c>
      <c r="AQ555">
        <v>9.2785396631386821</v>
      </c>
    </row>
    <row r="556" spans="34:43" x14ac:dyDescent="0.25">
      <c r="AH556">
        <v>22</v>
      </c>
      <c r="AJ556">
        <v>16.569507869745017</v>
      </c>
      <c r="AN556">
        <v>14.255491087587275</v>
      </c>
      <c r="AO556">
        <v>16.181791138802925</v>
      </c>
      <c r="AP556">
        <v>10.477388127730128</v>
      </c>
      <c r="AQ556">
        <v>12.103362845004186</v>
      </c>
    </row>
    <row r="557" spans="34:43" x14ac:dyDescent="0.25">
      <c r="AH557">
        <v>23</v>
      </c>
      <c r="AJ557">
        <v>9.3908010759637808</v>
      </c>
    </row>
    <row r="558" spans="34:43" x14ac:dyDescent="0.25">
      <c r="AH558">
        <v>24</v>
      </c>
      <c r="AJ558">
        <v>13.765811593535622</v>
      </c>
    </row>
    <row r="559" spans="34:43" x14ac:dyDescent="0.25">
      <c r="AH559">
        <v>25</v>
      </c>
    </row>
    <row r="560" spans="34:43" x14ac:dyDescent="0.25">
      <c r="AH560">
        <v>26</v>
      </c>
      <c r="AJ560">
        <v>18.316853497143189</v>
      </c>
    </row>
    <row r="561" spans="34:36" x14ac:dyDescent="0.25">
      <c r="AH561">
        <v>27</v>
      </c>
      <c r="AJ561">
        <v>19.315431122943412</v>
      </c>
    </row>
    <row r="562" spans="34:36" x14ac:dyDescent="0.25">
      <c r="AH562">
        <v>28</v>
      </c>
      <c r="AJ562">
        <v>12.15096708996624</v>
      </c>
    </row>
    <row r="563" spans="34:36" x14ac:dyDescent="0.25">
      <c r="AH563">
        <v>29</v>
      </c>
      <c r="AJ563">
        <v>15.936334723974513</v>
      </c>
    </row>
    <row r="564" spans="34:36" x14ac:dyDescent="0.25">
      <c r="AH564">
        <v>30</v>
      </c>
    </row>
    <row r="565" spans="34:36" x14ac:dyDescent="0.25">
      <c r="AH565">
        <v>31</v>
      </c>
      <c r="AJ565">
        <v>12.534562691366077</v>
      </c>
    </row>
    <row r="566" spans="34:36" x14ac:dyDescent="0.25">
      <c r="AH566">
        <v>32</v>
      </c>
      <c r="AJ566">
        <v>15.391678516480448</v>
      </c>
    </row>
    <row r="567" spans="34:36" x14ac:dyDescent="0.25">
      <c r="AH567">
        <v>33</v>
      </c>
      <c r="AJ567">
        <v>9.2256375289831247</v>
      </c>
    </row>
    <row r="568" spans="34:36" x14ac:dyDescent="0.25">
      <c r="AH568">
        <v>34</v>
      </c>
      <c r="AJ568">
        <v>9.9042578044579326</v>
      </c>
    </row>
    <row r="569" spans="34:36" x14ac:dyDescent="0.25">
      <c r="AH569">
        <v>35</v>
      </c>
    </row>
    <row r="570" spans="34:36" x14ac:dyDescent="0.25">
      <c r="AH570">
        <v>36</v>
      </c>
      <c r="AJ570">
        <v>12.218095035831738</v>
      </c>
    </row>
    <row r="571" spans="34:36" x14ac:dyDescent="0.25">
      <c r="AH571">
        <v>37</v>
      </c>
      <c r="AJ571">
        <v>14.481519652476303</v>
      </c>
    </row>
    <row r="572" spans="34:36" x14ac:dyDescent="0.25">
      <c r="AH572">
        <v>38</v>
      </c>
      <c r="AJ572">
        <v>8.2304867202410676</v>
      </c>
    </row>
    <row r="573" spans="34:36" x14ac:dyDescent="0.25">
      <c r="AH573">
        <v>39</v>
      </c>
      <c r="AJ573">
        <v>9.2785396631386821</v>
      </c>
    </row>
    <row r="574" spans="34:36" x14ac:dyDescent="0.25">
      <c r="AH574">
        <v>40</v>
      </c>
    </row>
    <row r="575" spans="34:36" x14ac:dyDescent="0.25">
      <c r="AH575">
        <v>41</v>
      </c>
      <c r="AJ575">
        <v>14.255491087587275</v>
      </c>
    </row>
    <row r="576" spans="34:36" x14ac:dyDescent="0.25">
      <c r="AH576">
        <v>42</v>
      </c>
      <c r="AJ576">
        <v>16.181791138802925</v>
      </c>
    </row>
    <row r="577" spans="34:36" x14ac:dyDescent="0.25">
      <c r="AH577">
        <v>43</v>
      </c>
      <c r="AJ577">
        <v>10.477388127730128</v>
      </c>
    </row>
    <row r="578" spans="34:36" x14ac:dyDescent="0.25">
      <c r="AH578">
        <v>44</v>
      </c>
      <c r="AJ578">
        <v>12.103362845004186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Base-New</vt:lpstr>
      <vt:lpstr>RCP26-NEW</vt:lpstr>
      <vt:lpstr>RCP19-NEW</vt:lpstr>
      <vt:lpstr>Yearly Emission</vt:lpstr>
      <vt:lpstr>Transition</vt:lpstr>
      <vt:lpstr>Per Unit Emission</vt:lpstr>
      <vt:lpstr>Efficiency Change</vt:lpstr>
      <vt:lpstr>Life time change</vt:lpstr>
      <vt:lpstr>Yearly Cumulative emission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Bingzheng Wang</dc:creator>
  <cp:lastModifiedBy>Bingzheng Wang</cp:lastModifiedBy>
  <dcterms:created xsi:type="dcterms:W3CDTF">2024-01-27T01:29:22Z</dcterms:created>
  <dcterms:modified xsi:type="dcterms:W3CDTF">2024-06-13T22:24:07Z</dcterms:modified>
</cp:coreProperties>
</file>